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theme/themeOverride2.xml" ContentType="application/vnd.openxmlformats-officedocument.themeOverride+xml"/>
  <Override PartName="/xl/charts/chart7.xml" ContentType="application/vnd.openxmlformats-officedocument.drawingml.chart+xml"/>
  <Override PartName="/xl/comments1.xml" ContentType="application/vnd.openxmlformats-officedocument.spreadsheetml.comments+xml"/>
  <Override PartName="/xl/drawings/drawing8.xml" ContentType="application/vnd.openxmlformats-officedocument.drawing+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xml"/>
  <Override PartName="/xl/comments2.xml" ContentType="application/vnd.openxmlformats-officedocument.spreadsheetml.comments+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omments3.xml" ContentType="application/vnd.openxmlformats-officedocument.spreadsheetml.comments+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DELL\Desktop\Formatos limpios 2021\Anuario 2020 - Edith\"/>
    </mc:Choice>
  </mc:AlternateContent>
  <xr:revisionPtr revIDLastSave="0" documentId="13_ncr:1_{037748B9-F79E-484E-BAE7-D9B42AD82FC9}" xr6:coauthVersionLast="47" xr6:coauthVersionMax="47" xr10:uidLastSave="{00000000-0000-0000-0000-000000000000}"/>
  <bookViews>
    <workbookView xWindow="-120" yWindow="-120" windowWidth="29040" windowHeight="15840" tabRatio="612" xr2:uid="{00000000-000D-0000-FFFF-FFFF00000000}"/>
  </bookViews>
  <sheets>
    <sheet name="Presencia UNACH" sheetId="118" r:id="rId1"/>
    <sheet name="Oferta por nivel" sheetId="117" r:id="rId2"/>
    <sheet name="Oferta Licenciatura" sheetId="116" r:id="rId3"/>
    <sheet name="Oferta Posgrado" sheetId="115" r:id="rId4"/>
    <sheet name="UVD" sheetId="114" r:id="rId5"/>
    <sheet name="Asistencia médica  ENE" sheetId="112" r:id="rId6"/>
    <sheet name="Asistencia médica  JUL" sheetId="113" r:id="rId7"/>
    <sheet name="Capacitación UASU ENE" sheetId="110" r:id="rId8"/>
    <sheet name="Capacitación UASU JUL" sheetId="111" r:id="rId9"/>
    <sheet name="Servicio social ENE" sheetId="108" r:id="rId10"/>
    <sheet name="Servicio social JUL" sheetId="109" r:id="rId11"/>
    <sheet name="Seguro facultativo ENE" sheetId="107" r:id="rId12"/>
    <sheet name="Seguro facultativo JUL" sheetId="106" r:id="rId13"/>
    <sheet name="Beca de capacitación" sheetId="105" r:id="rId14"/>
    <sheet name="Beca de manutención federal" sheetId="104" r:id="rId15"/>
    <sheet name="Beca de apoyo a la manutención" sheetId="103" r:id="rId16"/>
    <sheet name="Beca o apoyo de titulación" sheetId="102" r:id="rId17"/>
    <sheet name="Beca jóvenes escribiendo" sheetId="101" r:id="rId18"/>
    <sheet name="Beca prácticas profesionales" sheetId="100" r:id="rId19"/>
    <sheet name="Actividades deportivas ENE" sheetId="99" r:id="rId20"/>
    <sheet name="Actividades deportivas JUL" sheetId="98" r:id="rId21"/>
    <sheet name="gestión ambiental ENE" sheetId="97" r:id="rId22"/>
    <sheet name="gestión ambiental JUL" sheetId="96" r:id="rId23"/>
    <sheet name="Actividades culturales ENE" sheetId="95" r:id="rId24"/>
    <sheet name="Actividades culturales JUL" sheetId="94" r:id="rId25"/>
    <sheet name="Matrícula Posgrado ENE" sheetId="93" r:id="rId26"/>
    <sheet name="Matrícula Posgrado JUL" sheetId="92" r:id="rId27"/>
    <sheet name="Egresados posgrado ENE" sheetId="91" r:id="rId28"/>
    <sheet name="Egresados posgrado JUL" sheetId="90" r:id="rId29"/>
    <sheet name="Titulados Posgrado JUL" sheetId="89" r:id="rId30"/>
    <sheet name="Titulados Posgrado ENE" sheetId="88" r:id="rId31"/>
    <sheet name="Matrícula Licenciatura ENE" sheetId="87" r:id="rId32"/>
    <sheet name="Matrícula Licenciatura JUL" sheetId="86" r:id="rId33"/>
    <sheet name="Ehresados Licenciatura ENE" sheetId="85" r:id="rId34"/>
    <sheet name="Ehresados Licenciatura JUL" sheetId="84" r:id="rId35"/>
    <sheet name="Titulados Licenciatura ENE" sheetId="83" r:id="rId36"/>
    <sheet name="Titulados Licenciatura JUL" sheetId="82" r:id="rId37"/>
    <sheet name="Estudiantes depto lenguas ENE" sheetId="81" r:id="rId38"/>
    <sheet name="Estudiantes depto lenguas JUL" sheetId="80" r:id="rId39"/>
    <sheet name="departo_de_lenguas tipo JUL" sheetId="79" r:id="rId40"/>
    <sheet name="departo_de_lenguas tipo ENE" sheetId="78" r:id="rId41"/>
    <sheet name="departo_de_lenguas género ENE" sheetId="77" r:id="rId42"/>
    <sheet name="departo_de_lenguas género JUL" sheetId="76" r:id="rId43"/>
    <sheet name="M. calidad según organismo ENE" sheetId="73" r:id="rId44"/>
    <sheet name="M. calidad según organismo JUL" sheetId="75" r:id="rId45"/>
    <sheet name="M.reconocida por su calidad ENE" sheetId="72" r:id="rId46"/>
    <sheet name="M.reconocida por su calidad JUL" sheetId="74" r:id="rId47"/>
    <sheet name="Matrícula Evaluable JUL" sheetId="71" r:id="rId48"/>
    <sheet name="Matrícula Evaluable ENE" sheetId="70" r:id="rId49"/>
    <sheet name="Préstamos bibliotecarios" sheetId="69" r:id="rId50"/>
    <sheet name="Acervo bibliográfico" sheetId="68" r:id="rId51"/>
    <sheet name="Aspirantes género ENE" sheetId="66" r:id="rId52"/>
    <sheet name="Aspirantes género JUL" sheetId="67" r:id="rId53"/>
    <sheet name="Aspirantes edad ENE" sheetId="64" r:id="rId54"/>
    <sheet name="Aspirantes edad JUL" sheetId="65" r:id="rId55"/>
    <sheet name="Convenios_Internacionales ENE" sheetId="63" r:id="rId56"/>
    <sheet name="Convenios_Internacionales JUL" sheetId="61" r:id="rId57"/>
    <sheet name="Convenios_Nacionales ENE" sheetId="62" r:id="rId58"/>
    <sheet name="Convenios_Nacionales JUL" sheetId="60" r:id="rId59"/>
    <sheet name="infra. fis. existente" sheetId="59" r:id="rId60"/>
    <sheet name="infra. fis. construída" sheetId="58" r:id="rId61"/>
    <sheet name="Perfiles_deseables PRODEP" sheetId="57" r:id="rId62"/>
    <sheet name="Cuerpos Académicos " sheetId="56" r:id="rId63"/>
    <sheet name="Proyectos de investigación" sheetId="55" r:id="rId64"/>
    <sheet name="Docentes en Cuerpos Académicos " sheetId="54" r:id="rId65"/>
    <sheet name="Beneficiarios catedras" sheetId="53" r:id="rId66"/>
    <sheet name="Miembros del SNI" sheetId="52" r:id="rId67"/>
    <sheet name="Miembros del SEI" sheetId="51" r:id="rId68"/>
    <sheet name="Matrícula PNPC JUL" sheetId="50" r:id="rId69"/>
    <sheet name="Matrícula PNPC ENE" sheetId="49" r:id="rId70"/>
    <sheet name="Tutorados JUL" sheetId="48" r:id="rId71"/>
    <sheet name="Tutorados ENE" sheetId="47" r:id="rId72"/>
    <sheet name="Tutores SiPIT JUL" sheetId="46" r:id="rId73"/>
    <sheet name="Tutores_categoría ENE" sheetId="45" r:id="rId74"/>
    <sheet name="Tutores SiPIT ENE" sheetId="44" r:id="rId75"/>
    <sheet name="Tutores_categoría JUL" sheetId="43" r:id="rId76"/>
    <sheet name="Resultados educativos" sheetId="42" r:id="rId77"/>
    <sheet name="Seguimiento de egresados" sheetId="41" r:id="rId78"/>
    <sheet name="subsidio federal_estatal" sheetId="40" r:id="rId79"/>
    <sheet name="P. autorizado_devengado" sheetId="39" r:id="rId80"/>
    <sheet name="Ingresos por fuente" sheetId="38" r:id="rId81"/>
    <sheet name="DAC Gasto_ingresos propios " sheetId="37" r:id="rId82"/>
    <sheet name="Presupuesto extraordinario" sheetId="36" r:id="rId83"/>
    <sheet name="DES Gasto_ingresos propios " sheetId="35" r:id="rId84"/>
    <sheet name="Administrativos JUL" sheetId="34" r:id="rId85"/>
    <sheet name="Administrativos ENE" sheetId="33" r:id="rId86"/>
    <sheet name="Académicos T.dedicación JUL" sheetId="32" r:id="rId87"/>
    <sheet name="Académicos T.dedicación ENE" sheetId="31" r:id="rId88"/>
    <sheet name="Académicos género_antigüedadJUL" sheetId="30" r:id="rId89"/>
    <sheet name="Académicos género_antigüedadENE" sheetId="29" r:id="rId90"/>
    <sheet name="Académicos género_n.estudiosENE" sheetId="28" r:id="rId91"/>
    <sheet name="Académicos género_n.estudiosJUL" sheetId="27" r:id="rId92"/>
    <sheet name="Académicos frente a grupo JUL" sheetId="26" r:id="rId93"/>
    <sheet name="Académicos frente a grupo ENE" sheetId="25" r:id="rId94"/>
    <sheet name="Académicos dedicación_grado JUL" sheetId="24" r:id="rId95"/>
    <sheet name="Académicos dedicación_grado ENE" sheetId="23" r:id="rId96"/>
    <sheet name="Académicos género_categoría JUL" sheetId="22" r:id="rId97"/>
    <sheet name="Académicos género_categoría ENE" sheetId="21" r:id="rId98"/>
    <sheet name="Actividades género e inclusión" sheetId="19" r:id="rId99"/>
    <sheet name="Defensa de los derechos uni" sheetId="20" r:id="rId100"/>
    <sheet name="Derechos de Autor" sheetId="18" r:id="rId101"/>
    <sheet name="TX Alumnos y menoresestanciaENE" sheetId="16" r:id="rId102"/>
    <sheet name="TX Alumnos y menoresestanciaJUL" sheetId="14" r:id="rId103"/>
    <sheet name="Alumnos_benef estancia tuxt ENE" sheetId="17" r:id="rId104"/>
    <sheet name="Alumnos_benef estancia tuxt JUL" sheetId="15" r:id="rId105"/>
    <sheet name="TP Alumnos y menoresestanciaENE" sheetId="12" r:id="rId106"/>
    <sheet name="TP Alumnos y menoresestanciaJUL" sheetId="11" r:id="rId107"/>
    <sheet name="Alumnos_benef estancia tapa ENE" sheetId="13" r:id="rId108"/>
    <sheet name="Alumnos_benef estancia tapa JUL" sheetId="10" r:id="rId109"/>
    <sheet name="Intercambio JUL" sheetId="9" r:id="rId110"/>
    <sheet name="Becas movil_nacional JUL" sheetId="8" r:id="rId111"/>
    <sheet name="Intercambio ENE" sheetId="5" r:id="rId112"/>
    <sheet name="Becas movil_nacional ENE" sheetId="4" r:id="rId113"/>
    <sheet name="Becas movil_Internacional ENE" sheetId="3" r:id="rId114"/>
    <sheet name="Becas movil_Internacional JUL" sheetId="7" r:id="rId115"/>
    <sheet name="Usuario Equipos de computo ENE" sheetId="1" r:id="rId116"/>
    <sheet name="Usuario Equipos de computo JUL" sheetId="2" r:id="rId117"/>
  </sheets>
  <externalReferences>
    <externalReference r:id="rId118"/>
  </externalReferences>
  <definedNames>
    <definedName name="_xlnm._FilterDatabase" localSheetId="51" hidden="1">'Aspirantes género ENE'!$A$1:$Z$489</definedName>
    <definedName name="_xlnm._FilterDatabase" localSheetId="27" hidden="1">'Egresados posgrado ENE'!$A$1:$K$512</definedName>
    <definedName name="_xlnm._FilterDatabase" localSheetId="28" hidden="1">'Egresados posgrado JUL'!$A$1:$K$514</definedName>
    <definedName name="_xlnm._FilterDatabase" localSheetId="60" hidden="1">'infra. fis. construída'!#REF!</definedName>
    <definedName name="_xlnm._FilterDatabase" localSheetId="59" hidden="1">'infra. fis. existente'!#REF!</definedName>
    <definedName name="_xlnm._FilterDatabase" localSheetId="82" hidden="1">'Presupuesto extraordinario'!$G$1:$G$419</definedName>
    <definedName name="_xlnm._FilterDatabase" localSheetId="9" hidden="1">'Servicio social ENE'!$A$1:$P$489</definedName>
    <definedName name="_xlnm._FilterDatabase" localSheetId="10" hidden="1">'Servicio social JUL'!$A$1:$P$494</definedName>
    <definedName name="_xlnm._FilterDatabase" localSheetId="30" hidden="1">'Titulados Posgrado ENE'!$A$1:$J$519</definedName>
    <definedName name="_xlnm._FilterDatabase" localSheetId="29" hidden="1">'Titulados Posgrado JUL'!$A$1:$K$182</definedName>
    <definedName name="_xlnm.Print_Area" localSheetId="95">'Académicos dedicación_grado ENE'!$A$1:$AE$65</definedName>
    <definedName name="_xlnm.Print_Area" localSheetId="94">'Académicos dedicación_grado JUL'!$A$1:$AE$69</definedName>
    <definedName name="_xlnm.Print_Area" localSheetId="93">'Académicos frente a grupo ENE'!$A$1:$V$65</definedName>
    <definedName name="_xlnm.Print_Area" localSheetId="92">'Académicos frente a grupo JUL'!$A$1:$V$65</definedName>
    <definedName name="_xlnm.Print_Area" localSheetId="89">'Académicos género_antigüedadENE'!$A$1:$AC$66</definedName>
    <definedName name="_xlnm.Print_Area" localSheetId="88">'Académicos género_antigüedadJUL'!$A$1:$AC$70</definedName>
    <definedName name="_xlnm.Print_Area" localSheetId="97">'Académicos género_categoría ENE'!$A$1:$AD$66</definedName>
    <definedName name="_xlnm.Print_Area" localSheetId="96">'Académicos género_categoría JUL'!$A$1:$AD$69</definedName>
    <definedName name="_xlnm.Print_Area" localSheetId="90">'Académicos género_n.estudiosENE'!$A$1:$AE$65</definedName>
    <definedName name="_xlnm.Print_Area" localSheetId="91">'Académicos género_n.estudiosJUL'!$A$1:$AE$69</definedName>
    <definedName name="_xlnm.Print_Area" localSheetId="87">'Académicos T.dedicación ENE'!$A$1:$U$67</definedName>
    <definedName name="_xlnm.Print_Area" localSheetId="86">'Académicos T.dedicación JUL'!$A$1:$U$70</definedName>
    <definedName name="_xlnm.Print_Area" localSheetId="50">'Acervo bibliográfico'!$A$1:$V$65</definedName>
    <definedName name="_xlnm.Print_Area" localSheetId="23">'Actividades culturales ENE'!$A$1:$J$59</definedName>
    <definedName name="_xlnm.Print_Area" localSheetId="24">'Actividades culturales JUL'!$A$1:$J$60</definedName>
    <definedName name="_xlnm.Print_Area" localSheetId="19">'Actividades deportivas ENE'!$A$1:$K$60</definedName>
    <definedName name="_xlnm.Print_Area" localSheetId="20">'Actividades deportivas JUL'!$A$1:$K$61</definedName>
    <definedName name="_xlnm.Print_Area" localSheetId="98">'Actividades género e inclusión'!$A$1:$I$66</definedName>
    <definedName name="_xlnm.Print_Area" localSheetId="85">'Administrativos ENE'!$A$1:$S$70</definedName>
    <definedName name="_xlnm.Print_Area" localSheetId="84">'Administrativos JUL'!$A$1:$S$71</definedName>
    <definedName name="_xlnm.Print_Area" localSheetId="107">'Alumnos_benef estancia tapa ENE'!$A$1:$J$43</definedName>
    <definedName name="_xlnm.Print_Area" localSheetId="5">'Asistencia médica  ENE'!$A$1:$G$28</definedName>
    <definedName name="_xlnm.Print_Area" localSheetId="6">'Asistencia médica  JUL'!$A$1:$F$26</definedName>
    <definedName name="_xlnm.Print_Area" localSheetId="53">'Aspirantes edad ENE'!$A$1:$X$143</definedName>
    <definedName name="_xlnm.Print_Area" localSheetId="54">'Aspirantes edad JUL'!$A$1:$X$148</definedName>
    <definedName name="_xlnm.Print_Area" localSheetId="51">'Aspirantes género ENE'!$A$1:$Z$146</definedName>
    <definedName name="_xlnm.Print_Area" localSheetId="52">'Aspirantes género JUL'!$A$1:$Z$150</definedName>
    <definedName name="_xlnm.Print_Area" localSheetId="15">'Beca de apoyo a la manutención'!$A$1:$K$142</definedName>
    <definedName name="_xlnm.Print_Area" localSheetId="13">'Beca de capacitación'!$A$1:$K$145</definedName>
    <definedName name="_xlnm.Print_Area" localSheetId="14">'Beca de manutención federal'!$A$1:$K$144</definedName>
    <definedName name="_xlnm.Print_Area" localSheetId="17">'Beca jóvenes escribiendo'!$A$1:$K$146</definedName>
    <definedName name="_xlnm.Print_Area" localSheetId="16">'Beca o apoyo de titulación'!$A$1:$K$148</definedName>
    <definedName name="_xlnm.Print_Area" localSheetId="18">'Beca prácticas profesionales'!$A$1:$K$148</definedName>
    <definedName name="_xlnm.Print_Area" localSheetId="113">'Becas movil_Internacional ENE'!$A$1:$Z$57</definedName>
    <definedName name="_xlnm.Print_Area" localSheetId="114">'Becas movil_Internacional JUL'!$A$1:$Z$57</definedName>
    <definedName name="_xlnm.Print_Area" localSheetId="112">'Becas movil_nacional ENE'!$A$1:$Z$57</definedName>
    <definedName name="_xlnm.Print_Area" localSheetId="110">'Becas movil_nacional JUL'!$A$1:$Z$57</definedName>
    <definedName name="_xlnm.Print_Area" localSheetId="65">'Beneficiarios catedras'!$C$1:$I$64</definedName>
    <definedName name="_xlnm.Print_Area" localSheetId="7">'Capacitación UASU ENE'!$A$1:$AN$61</definedName>
    <definedName name="_xlnm.Print_Area" localSheetId="8">'Capacitación UASU JUL'!$A$1:$AJ$58</definedName>
    <definedName name="_xlnm.Print_Area" localSheetId="55">'Convenios_Internacionales ENE'!$A$1:$I$9</definedName>
    <definedName name="_xlnm.Print_Area" localSheetId="56">'Convenios_Internacionales JUL'!$A$1:$G$10</definedName>
    <definedName name="_xlnm.Print_Area" localSheetId="57">'Convenios_Nacionales ENE'!$A$1:$H$66</definedName>
    <definedName name="_xlnm.Print_Area" localSheetId="58">'Convenios_Nacionales JUL'!$A$1:$G$23</definedName>
    <definedName name="_xlnm.Print_Area" localSheetId="62">'Cuerpos Académicos '!$A$1:$N$61</definedName>
    <definedName name="_xlnm.Print_Area" localSheetId="81">'DAC Gasto_ingresos propios '!$A$1:$F$57</definedName>
    <definedName name="_xlnm.Print_Area" localSheetId="41">'departo_de_lenguas género ENE'!$A$1:$Q$49</definedName>
    <definedName name="_xlnm.Print_Area" localSheetId="42">'departo_de_lenguas género JUL'!$A$1:$Q$49</definedName>
    <definedName name="_xlnm.Print_Area" localSheetId="40">'departo_de_lenguas tipo ENE'!$A$1:$Q$53</definedName>
    <definedName name="_xlnm.Print_Area" localSheetId="39">'departo_de_lenguas tipo JUL'!$A$1:$Q$46</definedName>
    <definedName name="_xlnm.Print_Area" localSheetId="100">'Derechos de Autor'!$A$1:$H$47</definedName>
    <definedName name="_xlnm.Print_Area" localSheetId="83">'DES Gasto_ingresos propios '!$A$1:$I$74</definedName>
    <definedName name="_xlnm.Print_Area" localSheetId="64">'Docentes en Cuerpos Académicos '!$A$1:$N$90</definedName>
    <definedName name="_xlnm.Print_Area" localSheetId="27">'Egresados posgrado ENE'!$A$1:$J$169</definedName>
    <definedName name="_xlnm.Print_Area" localSheetId="28">'Egresados posgrado JUL'!$A$1:$J$171</definedName>
    <definedName name="_xlnm.Print_Area" localSheetId="33">'Ehresados Licenciatura ENE'!$A$1:$J$150</definedName>
    <definedName name="_xlnm.Print_Area" localSheetId="34">'Ehresados Licenciatura JUL'!$A$1:$J$151</definedName>
    <definedName name="_xlnm.Print_Area" localSheetId="37">'Estudiantes depto lenguas ENE'!$A$1:$R$46</definedName>
    <definedName name="_xlnm.Print_Area" localSheetId="38">'Estudiantes depto lenguas JUL'!$A$1:$R$45</definedName>
    <definedName name="_xlnm.Print_Area" localSheetId="21">'gestión ambiental ENE'!$A$1:$K$59</definedName>
    <definedName name="_xlnm.Print_Area" localSheetId="22">'gestión ambiental JUL'!$A$1:$K$59</definedName>
    <definedName name="_xlnm.Print_Area" localSheetId="60">'infra. fis. construída'!$A$1:$J$71</definedName>
    <definedName name="_xlnm.Print_Area" localSheetId="59">'infra. fis. existente'!$A$1:$J$71</definedName>
    <definedName name="_xlnm.Print_Area" localSheetId="80">'Ingresos por fuente'!$A$1:$E$62</definedName>
    <definedName name="_xlnm.Print_Area" localSheetId="111">'Intercambio ENE'!$A$1:$N$57</definedName>
    <definedName name="_xlnm.Print_Area" localSheetId="109">'Intercambio JUL'!$A$1:$N$57</definedName>
    <definedName name="_xlnm.Print_Area" localSheetId="43">'M. calidad según organismo ENE'!$A$1:$K$171</definedName>
    <definedName name="_xlnm.Print_Area" localSheetId="44">'M. calidad según organismo JUL'!$A$1:$K$171</definedName>
    <definedName name="_xlnm.Print_Area" localSheetId="45">'M.reconocida por su calidad ENE'!$A$1:$H$177</definedName>
    <definedName name="_xlnm.Print_Area" localSheetId="46">'M.reconocida por su calidad JUL'!$A$1:$H$173</definedName>
    <definedName name="_xlnm.Print_Area" localSheetId="48">'Matrícula Evaluable ENE'!$A$1:$I$174</definedName>
    <definedName name="_xlnm.Print_Area" localSheetId="47">'Matrícula Evaluable JUL'!$A$1:$I$190</definedName>
    <definedName name="_xlnm.Print_Area" localSheetId="31">'Matrícula Licenciatura ENE'!$A$1:$R$167</definedName>
    <definedName name="_xlnm.Print_Area" localSheetId="32">'Matrícula Licenciatura JUL'!$A$1:$R$172</definedName>
    <definedName name="_xlnm.Print_Area" localSheetId="69">'Matrícula PNPC ENE'!$A$1:$M$73</definedName>
    <definedName name="_xlnm.Print_Area" localSheetId="68">'Matrícula PNPC JUL'!$A$1:$M$73</definedName>
    <definedName name="_xlnm.Print_Area" localSheetId="25">'Matrícula Posgrado ENE'!$C$1:$S$173</definedName>
    <definedName name="_xlnm.Print_Area" localSheetId="26">'Matrícula Posgrado JUL'!$A$1:$S$173</definedName>
    <definedName name="_xlnm.Print_Area" localSheetId="67">'Miembros del SEI'!$C$1:$I$64</definedName>
    <definedName name="_xlnm.Print_Area" localSheetId="66">'Miembros del SNI'!$A$1:$V$65</definedName>
    <definedName name="_xlnm.Print_Area" localSheetId="2">'Oferta Licenciatura'!$A$1:$K$139</definedName>
    <definedName name="_xlnm.Print_Area" localSheetId="1">'Oferta por nivel'!$A$1:$I$31</definedName>
    <definedName name="_xlnm.Print_Area" localSheetId="3">'Oferta Posgrado'!$A$1:$L$63</definedName>
    <definedName name="_xlnm.Print_Area" localSheetId="79">'P. autorizado_devengado'!$A$1:$K$44</definedName>
    <definedName name="_xlnm.Print_Area" localSheetId="61">'Perfiles_deseables PRODEP'!$A$1:$AJ$62</definedName>
    <definedName name="_xlnm.Print_Area" localSheetId="0">'Presencia UNACH'!$A$1:$M$65</definedName>
    <definedName name="_xlnm.Print_Area" localSheetId="49">'Préstamos bibliotecarios'!$A$1:$R$62</definedName>
    <definedName name="_xlnm.Print_Area" localSheetId="82">'Presupuesto extraordinario'!$D$1:$K$74</definedName>
    <definedName name="_xlnm.Print_Area" localSheetId="63">'Proyectos de investigación'!$A$1:$K$65</definedName>
    <definedName name="_xlnm.Print_Area" localSheetId="76">'Resultados educativos'!$A$1:$O$149</definedName>
    <definedName name="_xlnm.Print_Area" localSheetId="77">'Seguimiento de egresados'!$A$1:$R$145</definedName>
    <definedName name="_xlnm.Print_Area" localSheetId="11">'Seguro facultativo ENE'!$A$1:$K$61</definedName>
    <definedName name="_xlnm.Print_Area" localSheetId="12">'Seguro facultativo JUL'!$A$1:$K$61</definedName>
    <definedName name="_xlnm.Print_Area" localSheetId="9">'Servicio social ENE'!$A$1:$O$150</definedName>
    <definedName name="_xlnm.Print_Area" localSheetId="10">'Servicio social JUL'!$A$1:$O$152</definedName>
    <definedName name="_xlnm.Print_Area" localSheetId="78">'subsidio federal_estatal'!$A$1:$M$38</definedName>
    <definedName name="_xlnm.Print_Area" localSheetId="35">'Titulados Licenciatura ENE'!$A$1:$AC$146</definedName>
    <definedName name="_xlnm.Print_Area" localSheetId="36">'Titulados Licenciatura JUL'!$A$1:$AC$161</definedName>
    <definedName name="_xlnm.Print_Area" localSheetId="30">'Titulados Posgrado ENE'!$A$1:$J$175</definedName>
    <definedName name="_xlnm.Print_Area" localSheetId="29">'Titulados Posgrado JUL'!$B$1:$J$174</definedName>
    <definedName name="_xlnm.Print_Area" localSheetId="71">'Tutorados ENE'!$A$1:$M$162</definedName>
    <definedName name="_xlnm.Print_Area" localSheetId="70">'Tutorados JUL'!$A$1:$M$162</definedName>
    <definedName name="_xlnm.Print_Area" localSheetId="74">'Tutores SiPIT ENE'!$A$1:$N$60</definedName>
    <definedName name="_xlnm.Print_Area" localSheetId="72">'Tutores SiPIT JUL'!$A$1:$N$60</definedName>
    <definedName name="_xlnm.Print_Area" localSheetId="73">'Tutores_categoría ENE'!$A$1:$L$62</definedName>
    <definedName name="_xlnm.Print_Area" localSheetId="75">'Tutores_categoría JUL'!$A$1:$L$62</definedName>
    <definedName name="_xlnm.Print_Area" localSheetId="115">'Usuario Equipos de computo ENE'!$A$1:$J$66</definedName>
    <definedName name="_xlnm.Print_Area" localSheetId="116">'Usuario Equipos de computo JUL'!$A$1:$J$69</definedName>
    <definedName name="_xlnm.Print_Area" localSheetId="4">UVD!$A$1:$K$70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6" i="117" l="1"/>
  <c r="H26" i="117"/>
  <c r="H10" i="114"/>
  <c r="I10" i="114"/>
  <c r="J10" i="114" s="1"/>
  <c r="H31" i="114"/>
  <c r="J31" i="114" s="1"/>
  <c r="I31" i="114"/>
  <c r="H36" i="114"/>
  <c r="J36" i="114" s="1"/>
  <c r="I36" i="114"/>
  <c r="H49" i="114"/>
  <c r="I49" i="114"/>
  <c r="J49" i="114"/>
  <c r="H52" i="114"/>
  <c r="I52" i="114"/>
  <c r="J52" i="114" s="1"/>
  <c r="H59" i="114"/>
  <c r="J59" i="114" s="1"/>
  <c r="I59" i="114"/>
  <c r="I65" i="114"/>
  <c r="J65" i="114" l="1"/>
  <c r="H65" i="114"/>
  <c r="F7" i="113"/>
  <c r="F11" i="113" s="1"/>
  <c r="F8" i="113"/>
  <c r="F9" i="113"/>
  <c r="F10" i="113"/>
  <c r="D11" i="113"/>
  <c r="E11" i="113"/>
  <c r="F7" i="112"/>
  <c r="F8" i="112"/>
  <c r="F9" i="112"/>
  <c r="F10" i="112"/>
  <c r="F11" i="112" s="1"/>
  <c r="D11" i="112"/>
  <c r="E11" i="112"/>
  <c r="E8" i="111"/>
  <c r="F8" i="111"/>
  <c r="G8" i="111"/>
  <c r="I8" i="111"/>
  <c r="K8" i="111" s="1"/>
  <c r="J8" i="111"/>
  <c r="M8" i="111"/>
  <c r="N8" i="111"/>
  <c r="AH8" i="111" s="1"/>
  <c r="Q8" i="111"/>
  <c r="R8" i="111"/>
  <c r="U8" i="111"/>
  <c r="W8" i="111" s="1"/>
  <c r="V8" i="111"/>
  <c r="V55" i="111" s="1"/>
  <c r="Y8" i="111"/>
  <c r="Z8" i="111"/>
  <c r="AA8" i="111"/>
  <c r="AC8" i="111"/>
  <c r="AD8" i="111"/>
  <c r="G9" i="111"/>
  <c r="K9" i="111"/>
  <c r="O9" i="111"/>
  <c r="S9" i="111"/>
  <c r="W9" i="111"/>
  <c r="AA9" i="111"/>
  <c r="AE9" i="111"/>
  <c r="AG9" i="111"/>
  <c r="AJ9" i="111" s="1"/>
  <c r="AH9" i="111"/>
  <c r="G10" i="111"/>
  <c r="K10" i="111"/>
  <c r="O10" i="111"/>
  <c r="S10" i="111"/>
  <c r="W10" i="111"/>
  <c r="AA10" i="111"/>
  <c r="AE10" i="111"/>
  <c r="AG10" i="111"/>
  <c r="AH10" i="111"/>
  <c r="G11" i="111"/>
  <c r="K11" i="111"/>
  <c r="O11" i="111"/>
  <c r="S11" i="111"/>
  <c r="W11" i="111"/>
  <c r="AA11" i="111"/>
  <c r="AE11" i="111"/>
  <c r="AG11" i="111"/>
  <c r="AH11" i="111"/>
  <c r="AJ11" i="111"/>
  <c r="G12" i="111"/>
  <c r="K12" i="111"/>
  <c r="O12" i="111"/>
  <c r="S12" i="111"/>
  <c r="W12" i="111"/>
  <c r="AA12" i="111"/>
  <c r="AE12" i="111"/>
  <c r="AG12" i="111"/>
  <c r="AJ12" i="111" s="1"/>
  <c r="AH12" i="111"/>
  <c r="G13" i="111"/>
  <c r="K13" i="111"/>
  <c r="O13" i="111"/>
  <c r="S13" i="111"/>
  <c r="W13" i="111"/>
  <c r="AA13" i="111"/>
  <c r="AE13" i="111"/>
  <c r="AG13" i="111"/>
  <c r="AH13" i="111"/>
  <c r="AJ13" i="111"/>
  <c r="G14" i="111"/>
  <c r="K14" i="111"/>
  <c r="O14" i="111"/>
  <c r="S14" i="111"/>
  <c r="W14" i="111"/>
  <c r="AA14" i="111"/>
  <c r="AE14" i="111"/>
  <c r="AG14" i="111"/>
  <c r="AH14" i="111"/>
  <c r="G15" i="111"/>
  <c r="K15" i="111"/>
  <c r="O15" i="111"/>
  <c r="S15" i="111"/>
  <c r="W15" i="111"/>
  <c r="AA15" i="111"/>
  <c r="AE15" i="111"/>
  <c r="AG15" i="111"/>
  <c r="AJ15" i="111" s="1"/>
  <c r="AH15" i="111"/>
  <c r="G16" i="111"/>
  <c r="K16" i="111"/>
  <c r="O16" i="111"/>
  <c r="S16" i="111"/>
  <c r="W16" i="111"/>
  <c r="AA16" i="111"/>
  <c r="AE16" i="111"/>
  <c r="AG16" i="111"/>
  <c r="AH16" i="111"/>
  <c r="E17" i="111"/>
  <c r="G17" i="111" s="1"/>
  <c r="F17" i="111"/>
  <c r="I17" i="111"/>
  <c r="K17" i="111" s="1"/>
  <c r="J17" i="111"/>
  <c r="AH17" i="111" s="1"/>
  <c r="M17" i="111"/>
  <c r="N17" i="111"/>
  <c r="Q17" i="111"/>
  <c r="S17" i="111" s="1"/>
  <c r="R17" i="111"/>
  <c r="U17" i="111"/>
  <c r="V17" i="111"/>
  <c r="W17" i="111"/>
  <c r="Y17" i="111"/>
  <c r="Z17" i="111"/>
  <c r="AA17" i="111"/>
  <c r="AC17" i="111"/>
  <c r="AE17" i="111" s="1"/>
  <c r="AD17" i="111"/>
  <c r="G18" i="111"/>
  <c r="K18" i="111"/>
  <c r="O18" i="111"/>
  <c r="S18" i="111"/>
  <c r="W18" i="111"/>
  <c r="AA18" i="111"/>
  <c r="AE18" i="111"/>
  <c r="AG18" i="111"/>
  <c r="AH18" i="111"/>
  <c r="AJ18" i="111"/>
  <c r="G19" i="111"/>
  <c r="K19" i="111"/>
  <c r="O19" i="111"/>
  <c r="S19" i="111"/>
  <c r="W19" i="111"/>
  <c r="AA19" i="111"/>
  <c r="AE19" i="111"/>
  <c r="AG19" i="111"/>
  <c r="AJ19" i="111" s="1"/>
  <c r="AH19" i="111"/>
  <c r="G20" i="111"/>
  <c r="K20" i="111"/>
  <c r="O20" i="111"/>
  <c r="S20" i="111"/>
  <c r="W20" i="111"/>
  <c r="AA20" i="111"/>
  <c r="AE20" i="111"/>
  <c r="AG20" i="111"/>
  <c r="AH20" i="111"/>
  <c r="AJ20" i="111"/>
  <c r="G21" i="111"/>
  <c r="K21" i="111"/>
  <c r="O21" i="111"/>
  <c r="S21" i="111"/>
  <c r="W21" i="111"/>
  <c r="AA21" i="111"/>
  <c r="AE21" i="111"/>
  <c r="AG21" i="111"/>
  <c r="AH21" i="111"/>
  <c r="G22" i="111"/>
  <c r="K22" i="111"/>
  <c r="O22" i="111"/>
  <c r="S22" i="111"/>
  <c r="W22" i="111"/>
  <c r="AA22" i="111"/>
  <c r="AE22" i="111"/>
  <c r="AG22" i="111"/>
  <c r="AJ22" i="111" s="1"/>
  <c r="AH22" i="111"/>
  <c r="G23" i="111"/>
  <c r="K23" i="111"/>
  <c r="O23" i="111"/>
  <c r="S23" i="111"/>
  <c r="W23" i="111"/>
  <c r="AA23" i="111"/>
  <c r="AE23" i="111"/>
  <c r="AG23" i="111"/>
  <c r="AH23" i="111"/>
  <c r="G24" i="111"/>
  <c r="K24" i="111"/>
  <c r="O24" i="111"/>
  <c r="S24" i="111"/>
  <c r="W24" i="111"/>
  <c r="AA24" i="111"/>
  <c r="AE24" i="111"/>
  <c r="AG24" i="111"/>
  <c r="AJ24" i="111" s="1"/>
  <c r="AH24" i="111"/>
  <c r="G25" i="111"/>
  <c r="K25" i="111"/>
  <c r="O25" i="111"/>
  <c r="S25" i="111"/>
  <c r="W25" i="111"/>
  <c r="AA25" i="111"/>
  <c r="AE25" i="111"/>
  <c r="AG25" i="111"/>
  <c r="AH25" i="111"/>
  <c r="E26" i="111"/>
  <c r="G26" i="111" s="1"/>
  <c r="F26" i="111"/>
  <c r="AH26" i="111" s="1"/>
  <c r="I26" i="111"/>
  <c r="J26" i="111"/>
  <c r="K26" i="111"/>
  <c r="M26" i="111"/>
  <c r="N26" i="111"/>
  <c r="Q26" i="111"/>
  <c r="R26" i="111"/>
  <c r="U26" i="111"/>
  <c r="V26" i="111"/>
  <c r="W26" i="111"/>
  <c r="Y26" i="111"/>
  <c r="AA26" i="111" s="1"/>
  <c r="Z26" i="111"/>
  <c r="AC26" i="111"/>
  <c r="AD26" i="111"/>
  <c r="G27" i="111"/>
  <c r="K27" i="111"/>
  <c r="O27" i="111"/>
  <c r="S27" i="111"/>
  <c r="W27" i="111"/>
  <c r="AA27" i="111"/>
  <c r="AE27" i="111"/>
  <c r="AG27" i="111"/>
  <c r="AH27" i="111"/>
  <c r="AJ27" i="111"/>
  <c r="G28" i="111"/>
  <c r="K28" i="111"/>
  <c r="O28" i="111"/>
  <c r="S28" i="111"/>
  <c r="W28" i="111"/>
  <c r="AA28" i="111"/>
  <c r="AE28" i="111"/>
  <c r="AG28" i="111"/>
  <c r="AH28" i="111"/>
  <c r="G29" i="111"/>
  <c r="K29" i="111"/>
  <c r="O29" i="111"/>
  <c r="S29" i="111"/>
  <c r="W29" i="111"/>
  <c r="AA29" i="111"/>
  <c r="AE29" i="111"/>
  <c r="AG29" i="111"/>
  <c r="AJ29" i="111" s="1"/>
  <c r="AH29" i="111"/>
  <c r="E30" i="111"/>
  <c r="F30" i="111"/>
  <c r="AH30" i="111" s="1"/>
  <c r="I30" i="111"/>
  <c r="J30" i="111"/>
  <c r="M30" i="111"/>
  <c r="O30" i="111" s="1"/>
  <c r="N30" i="111"/>
  <c r="Q30" i="111"/>
  <c r="R30" i="111"/>
  <c r="S30" i="111"/>
  <c r="U30" i="111"/>
  <c r="V30" i="111"/>
  <c r="Y30" i="111"/>
  <c r="Z30" i="111"/>
  <c r="AC30" i="111"/>
  <c r="AD30" i="111"/>
  <c r="AE30" i="111"/>
  <c r="G31" i="111"/>
  <c r="K31" i="111"/>
  <c r="O31" i="111"/>
  <c r="S31" i="111"/>
  <c r="W31" i="111"/>
  <c r="AA31" i="111"/>
  <c r="AE31" i="111"/>
  <c r="AG31" i="111"/>
  <c r="AH31" i="111"/>
  <c r="G32" i="111"/>
  <c r="K32" i="111"/>
  <c r="O32" i="111"/>
  <c r="S32" i="111"/>
  <c r="W32" i="111"/>
  <c r="AA32" i="111"/>
  <c r="AE32" i="111"/>
  <c r="AG32" i="111"/>
  <c r="AJ32" i="111" s="1"/>
  <c r="AH32" i="111"/>
  <c r="E33" i="111"/>
  <c r="F33" i="111"/>
  <c r="AH33" i="111" s="1"/>
  <c r="I33" i="111"/>
  <c r="J33" i="111"/>
  <c r="M33" i="111"/>
  <c r="O33" i="111" s="1"/>
  <c r="N33" i="111"/>
  <c r="Q33" i="111"/>
  <c r="R33" i="111"/>
  <c r="S33" i="111"/>
  <c r="U33" i="111"/>
  <c r="V33" i="111"/>
  <c r="Y33" i="111"/>
  <c r="Z33" i="111"/>
  <c r="AC33" i="111"/>
  <c r="AD33" i="111"/>
  <c r="AE33" i="111"/>
  <c r="G34" i="111"/>
  <c r="K34" i="111"/>
  <c r="O34" i="111"/>
  <c r="S34" i="111"/>
  <c r="W34" i="111"/>
  <c r="AA34" i="111"/>
  <c r="AE34" i="111"/>
  <c r="AG34" i="111"/>
  <c r="AH34" i="111"/>
  <c r="G35" i="111"/>
  <c r="K35" i="111"/>
  <c r="O35" i="111"/>
  <c r="S35" i="111"/>
  <c r="W35" i="111"/>
  <c r="AA35" i="111"/>
  <c r="AE35" i="111"/>
  <c r="AG35" i="111"/>
  <c r="AJ35" i="111" s="1"/>
  <c r="AH35" i="111"/>
  <c r="G36" i="111"/>
  <c r="K36" i="111"/>
  <c r="O36" i="111"/>
  <c r="S36" i="111"/>
  <c r="W36" i="111"/>
  <c r="AA36" i="111"/>
  <c r="AE36" i="111"/>
  <c r="AG36" i="111"/>
  <c r="AH36" i="111"/>
  <c r="G37" i="111"/>
  <c r="K37" i="111"/>
  <c r="O37" i="111"/>
  <c r="S37" i="111"/>
  <c r="W37" i="111"/>
  <c r="AA37" i="111"/>
  <c r="AE37" i="111"/>
  <c r="AG37" i="111"/>
  <c r="AJ37" i="111" s="1"/>
  <c r="AH37" i="111"/>
  <c r="E38" i="111"/>
  <c r="F38" i="111"/>
  <c r="I38" i="111"/>
  <c r="K38" i="111" s="1"/>
  <c r="J38" i="111"/>
  <c r="M38" i="111"/>
  <c r="N38" i="111"/>
  <c r="O38" i="111"/>
  <c r="Q38" i="111"/>
  <c r="R38" i="111"/>
  <c r="S38" i="111"/>
  <c r="U38" i="111"/>
  <c r="W38" i="111" s="1"/>
  <c r="V38" i="111"/>
  <c r="Y38" i="111"/>
  <c r="Z38" i="111"/>
  <c r="AC38" i="111"/>
  <c r="AE38" i="111" s="1"/>
  <c r="AD38" i="111"/>
  <c r="G39" i="111"/>
  <c r="K39" i="111"/>
  <c r="O39" i="111"/>
  <c r="S39" i="111"/>
  <c r="W39" i="111"/>
  <c r="AA39" i="111"/>
  <c r="AE39" i="111"/>
  <c r="AG39" i="111"/>
  <c r="AH39" i="111"/>
  <c r="G40" i="111"/>
  <c r="K40" i="111"/>
  <c r="O40" i="111"/>
  <c r="S40" i="111"/>
  <c r="W40" i="111"/>
  <c r="AA40" i="111"/>
  <c r="AE40" i="111"/>
  <c r="AG40" i="111"/>
  <c r="AJ40" i="111" s="1"/>
  <c r="AH40" i="111"/>
  <c r="G41" i="111"/>
  <c r="K41" i="111"/>
  <c r="O41" i="111"/>
  <c r="S41" i="111"/>
  <c r="W41" i="111"/>
  <c r="AA41" i="111"/>
  <c r="AE41" i="111"/>
  <c r="AG41" i="111"/>
  <c r="AH41" i="111"/>
  <c r="G42" i="111"/>
  <c r="K42" i="111"/>
  <c r="O42" i="111"/>
  <c r="S42" i="111"/>
  <c r="W42" i="111"/>
  <c r="AA42" i="111"/>
  <c r="AE42" i="111"/>
  <c r="AG42" i="111"/>
  <c r="AH42" i="111"/>
  <c r="AJ42" i="111"/>
  <c r="E43" i="111"/>
  <c r="F43" i="111"/>
  <c r="I43" i="111"/>
  <c r="J43" i="111"/>
  <c r="M43" i="111"/>
  <c r="N43" i="111"/>
  <c r="O43" i="111"/>
  <c r="Q43" i="111"/>
  <c r="S43" i="111" s="1"/>
  <c r="R43" i="111"/>
  <c r="U43" i="111"/>
  <c r="V43" i="111"/>
  <c r="Y43" i="111"/>
  <c r="Z43" i="111"/>
  <c r="AC43" i="111"/>
  <c r="AE43" i="111" s="1"/>
  <c r="AD43" i="111"/>
  <c r="G44" i="111"/>
  <c r="K44" i="111"/>
  <c r="O44" i="111"/>
  <c r="S44" i="111"/>
  <c r="W44" i="111"/>
  <c r="AA44" i="111"/>
  <c r="AE44" i="111"/>
  <c r="AG44" i="111"/>
  <c r="AH44" i="111"/>
  <c r="G45" i="111"/>
  <c r="K45" i="111"/>
  <c r="O45" i="111"/>
  <c r="S45" i="111"/>
  <c r="W45" i="111"/>
  <c r="AA45" i="111"/>
  <c r="AE45" i="111"/>
  <c r="AG45" i="111"/>
  <c r="AH45" i="111"/>
  <c r="AJ45" i="111"/>
  <c r="E46" i="111"/>
  <c r="F46" i="111"/>
  <c r="I46" i="111"/>
  <c r="J46" i="111"/>
  <c r="M46" i="111"/>
  <c r="N46" i="111"/>
  <c r="O46" i="111"/>
  <c r="Q46" i="111"/>
  <c r="S46" i="111" s="1"/>
  <c r="R46" i="111"/>
  <c r="U46" i="111"/>
  <c r="V46" i="111"/>
  <c r="Y46" i="111"/>
  <c r="Z46" i="111"/>
  <c r="AC46" i="111"/>
  <c r="AE46" i="111" s="1"/>
  <c r="AD46" i="111"/>
  <c r="G47" i="111"/>
  <c r="K47" i="111"/>
  <c r="O47" i="111"/>
  <c r="S47" i="111"/>
  <c r="W47" i="111"/>
  <c r="AA47" i="111"/>
  <c r="AE47" i="111"/>
  <c r="AG47" i="111"/>
  <c r="AH47" i="111"/>
  <c r="G48" i="111"/>
  <c r="K48" i="111"/>
  <c r="O48" i="111"/>
  <c r="S48" i="111"/>
  <c r="W48" i="111"/>
  <c r="AA48" i="111"/>
  <c r="AE48" i="111"/>
  <c r="AG48" i="111"/>
  <c r="AH48" i="111"/>
  <c r="AJ48" i="111"/>
  <c r="G49" i="111"/>
  <c r="K49" i="111"/>
  <c r="O49" i="111"/>
  <c r="S49" i="111"/>
  <c r="W49" i="111"/>
  <c r="AA49" i="111"/>
  <c r="AE49" i="111"/>
  <c r="AG49" i="111"/>
  <c r="AJ49" i="111" s="1"/>
  <c r="AH49" i="111"/>
  <c r="G50" i="111"/>
  <c r="K50" i="111"/>
  <c r="O50" i="111"/>
  <c r="S50" i="111"/>
  <c r="W50" i="111"/>
  <c r="AA50" i="111"/>
  <c r="AE50" i="111"/>
  <c r="AG50" i="111"/>
  <c r="AH50" i="111"/>
  <c r="AJ50" i="111"/>
  <c r="E51" i="111"/>
  <c r="G51" i="111" s="1"/>
  <c r="F51" i="111"/>
  <c r="I51" i="111"/>
  <c r="J51" i="111"/>
  <c r="M51" i="111"/>
  <c r="O51" i="111" s="1"/>
  <c r="N51" i="111"/>
  <c r="Q51" i="111"/>
  <c r="S51" i="111" s="1"/>
  <c r="R51" i="111"/>
  <c r="U51" i="111"/>
  <c r="V51" i="111"/>
  <c r="Y51" i="111"/>
  <c r="AA51" i="111" s="1"/>
  <c r="Z51" i="111"/>
  <c r="AC51" i="111"/>
  <c r="AD51" i="111"/>
  <c r="AE51" i="111"/>
  <c r="G52" i="111"/>
  <c r="K52" i="111"/>
  <c r="O52" i="111"/>
  <c r="S52" i="111"/>
  <c r="W52" i="111"/>
  <c r="AA52" i="111"/>
  <c r="AE52" i="111"/>
  <c r="AG52" i="111"/>
  <c r="AJ52" i="111" s="1"/>
  <c r="AH52" i="111"/>
  <c r="G53" i="111"/>
  <c r="K53" i="111"/>
  <c r="O53" i="111"/>
  <c r="S53" i="111"/>
  <c r="W53" i="111"/>
  <c r="AA53" i="111"/>
  <c r="AE53" i="111"/>
  <c r="AG53" i="111"/>
  <c r="AH53" i="111"/>
  <c r="AJ53" i="111"/>
  <c r="G54" i="111"/>
  <c r="K54" i="111"/>
  <c r="O54" i="111"/>
  <c r="S54" i="111"/>
  <c r="W54" i="111"/>
  <c r="AA54" i="111"/>
  <c r="AE54" i="111"/>
  <c r="AG54" i="111"/>
  <c r="AH54" i="111"/>
  <c r="R55" i="111"/>
  <c r="H8" i="110"/>
  <c r="J8" i="110" s="1"/>
  <c r="I8" i="110"/>
  <c r="L8" i="110"/>
  <c r="N8" i="110" s="1"/>
  <c r="M8" i="110"/>
  <c r="P8" i="110"/>
  <c r="R8" i="110" s="1"/>
  <c r="Q8" i="110"/>
  <c r="T8" i="110"/>
  <c r="U8" i="110"/>
  <c r="X8" i="110"/>
  <c r="Z8" i="110" s="1"/>
  <c r="Y8" i="110"/>
  <c r="AB8" i="110"/>
  <c r="AC8" i="110"/>
  <c r="AD8" i="110"/>
  <c r="AF8" i="110"/>
  <c r="AH8" i="110" s="1"/>
  <c r="AG8" i="110"/>
  <c r="AK8" i="110"/>
  <c r="J9" i="110"/>
  <c r="N9" i="110"/>
  <c r="R9" i="110"/>
  <c r="V9" i="110"/>
  <c r="Z9" i="110"/>
  <c r="AD9" i="110"/>
  <c r="AH9" i="110"/>
  <c r="AJ9" i="110"/>
  <c r="AK9" i="110"/>
  <c r="AM9" i="110"/>
  <c r="J10" i="110"/>
  <c r="N10" i="110"/>
  <c r="R10" i="110"/>
  <c r="V10" i="110"/>
  <c r="Z10" i="110"/>
  <c r="AD10" i="110"/>
  <c r="AH10" i="110"/>
  <c r="AJ10" i="110"/>
  <c r="AM10" i="110" s="1"/>
  <c r="AK10" i="110"/>
  <c r="J11" i="110"/>
  <c r="N11" i="110"/>
  <c r="R11" i="110"/>
  <c r="V11" i="110"/>
  <c r="Z11" i="110"/>
  <c r="AD11" i="110"/>
  <c r="AH11" i="110"/>
  <c r="AJ11" i="110"/>
  <c r="AK11" i="110"/>
  <c r="AM11" i="110" s="1"/>
  <c r="J12" i="110"/>
  <c r="N12" i="110"/>
  <c r="R12" i="110"/>
  <c r="V12" i="110"/>
  <c r="Z12" i="110"/>
  <c r="AD12" i="110"/>
  <c r="AH12" i="110"/>
  <c r="AJ12" i="110"/>
  <c r="AK12" i="110"/>
  <c r="J13" i="110"/>
  <c r="N13" i="110"/>
  <c r="R13" i="110"/>
  <c r="V13" i="110"/>
  <c r="Z13" i="110"/>
  <c r="AD13" i="110"/>
  <c r="AH13" i="110"/>
  <c r="AJ13" i="110"/>
  <c r="AM13" i="110" s="1"/>
  <c r="AK13" i="110"/>
  <c r="J14" i="110"/>
  <c r="N14" i="110"/>
  <c r="R14" i="110"/>
  <c r="V14" i="110"/>
  <c r="Z14" i="110"/>
  <c r="AD14" i="110"/>
  <c r="AH14" i="110"/>
  <c r="AJ14" i="110"/>
  <c r="AK14" i="110"/>
  <c r="J15" i="110"/>
  <c r="N15" i="110"/>
  <c r="R15" i="110"/>
  <c r="V15" i="110"/>
  <c r="Z15" i="110"/>
  <c r="AD15" i="110"/>
  <c r="AH15" i="110"/>
  <c r="AJ15" i="110"/>
  <c r="AM15" i="110" s="1"/>
  <c r="AK15" i="110"/>
  <c r="J16" i="110"/>
  <c r="N16" i="110"/>
  <c r="R16" i="110"/>
  <c r="V16" i="110"/>
  <c r="Z16" i="110"/>
  <c r="AD16" i="110"/>
  <c r="AH16" i="110"/>
  <c r="AJ16" i="110"/>
  <c r="AK16" i="110"/>
  <c r="H17" i="110"/>
  <c r="J17" i="110" s="1"/>
  <c r="I17" i="110"/>
  <c r="AK17" i="110" s="1"/>
  <c r="L17" i="110"/>
  <c r="M17" i="110"/>
  <c r="N17" i="110" s="1"/>
  <c r="P17" i="110"/>
  <c r="Q17" i="110"/>
  <c r="T17" i="110"/>
  <c r="V17" i="110" s="1"/>
  <c r="U17" i="110"/>
  <c r="X17" i="110"/>
  <c r="Y17" i="110"/>
  <c r="Z17" i="110"/>
  <c r="AB17" i="110"/>
  <c r="AC17" i="110"/>
  <c r="AD17" i="110"/>
  <c r="AF17" i="110"/>
  <c r="AH17" i="110" s="1"/>
  <c r="AG17" i="110"/>
  <c r="J18" i="110"/>
  <c r="N18" i="110"/>
  <c r="R18" i="110"/>
  <c r="V18" i="110"/>
  <c r="Z18" i="110"/>
  <c r="AD18" i="110"/>
  <c r="AH18" i="110"/>
  <c r="AJ18" i="110"/>
  <c r="AK18" i="110"/>
  <c r="AM18" i="110"/>
  <c r="J19" i="110"/>
  <c r="N19" i="110"/>
  <c r="R19" i="110"/>
  <c r="V19" i="110"/>
  <c r="Z19" i="110"/>
  <c r="AD19" i="110"/>
  <c r="AH19" i="110"/>
  <c r="AJ19" i="110"/>
  <c r="AM19" i="110" s="1"/>
  <c r="AK19" i="110"/>
  <c r="J20" i="110"/>
  <c r="N20" i="110"/>
  <c r="R20" i="110"/>
  <c r="V20" i="110"/>
  <c r="Z20" i="110"/>
  <c r="AD20" i="110"/>
  <c r="AH20" i="110"/>
  <c r="AJ20" i="110"/>
  <c r="AK20" i="110"/>
  <c r="AM20" i="110"/>
  <c r="J21" i="110"/>
  <c r="N21" i="110"/>
  <c r="R21" i="110"/>
  <c r="V21" i="110"/>
  <c r="Z21" i="110"/>
  <c r="AD21" i="110"/>
  <c r="AH21" i="110"/>
  <c r="AJ21" i="110"/>
  <c r="AK21" i="110"/>
  <c r="J22" i="110"/>
  <c r="N22" i="110"/>
  <c r="R22" i="110"/>
  <c r="V22" i="110"/>
  <c r="Z22" i="110"/>
  <c r="AD22" i="110"/>
  <c r="AH22" i="110"/>
  <c r="AJ22" i="110"/>
  <c r="AM22" i="110" s="1"/>
  <c r="AK22" i="110"/>
  <c r="J23" i="110"/>
  <c r="N23" i="110"/>
  <c r="R23" i="110"/>
  <c r="V23" i="110"/>
  <c r="Z23" i="110"/>
  <c r="AD23" i="110"/>
  <c r="AH23" i="110"/>
  <c r="AJ23" i="110"/>
  <c r="AK23" i="110"/>
  <c r="J24" i="110"/>
  <c r="N24" i="110"/>
  <c r="R24" i="110"/>
  <c r="V24" i="110"/>
  <c r="Z24" i="110"/>
  <c r="AD24" i="110"/>
  <c r="AH24" i="110"/>
  <c r="AJ24" i="110"/>
  <c r="AM24" i="110" s="1"/>
  <c r="AK24" i="110"/>
  <c r="J25" i="110"/>
  <c r="N25" i="110"/>
  <c r="R25" i="110"/>
  <c r="V25" i="110"/>
  <c r="Z25" i="110"/>
  <c r="AD25" i="110"/>
  <c r="AH25" i="110"/>
  <c r="AJ25" i="110"/>
  <c r="AM25" i="110" s="1"/>
  <c r="AK25" i="110"/>
  <c r="H26" i="110"/>
  <c r="J26" i="110" s="1"/>
  <c r="I26" i="110"/>
  <c r="L26" i="110"/>
  <c r="M26" i="110"/>
  <c r="N26" i="110"/>
  <c r="P26" i="110"/>
  <c r="R26" i="110" s="1"/>
  <c r="Q26" i="110"/>
  <c r="T26" i="110"/>
  <c r="V26" i="110" s="1"/>
  <c r="U26" i="110"/>
  <c r="X26" i="110"/>
  <c r="Y26" i="110"/>
  <c r="Z26" i="110"/>
  <c r="AB26" i="110"/>
  <c r="AD26" i="110" s="1"/>
  <c r="AC26" i="110"/>
  <c r="AF26" i="110"/>
  <c r="AH26" i="110" s="1"/>
  <c r="AG26" i="110"/>
  <c r="AK26" i="110" s="1"/>
  <c r="J27" i="110"/>
  <c r="N27" i="110"/>
  <c r="R27" i="110"/>
  <c r="V27" i="110"/>
  <c r="Z27" i="110"/>
  <c r="AD27" i="110"/>
  <c r="AH27" i="110"/>
  <c r="AJ27" i="110"/>
  <c r="AK27" i="110"/>
  <c r="AM27" i="110"/>
  <c r="J28" i="110"/>
  <c r="N28" i="110"/>
  <c r="R28" i="110"/>
  <c r="V28" i="110"/>
  <c r="Z28" i="110"/>
  <c r="AD28" i="110"/>
  <c r="AH28" i="110"/>
  <c r="AJ28" i="110"/>
  <c r="AM28" i="110" s="1"/>
  <c r="AK28" i="110"/>
  <c r="J29" i="110"/>
  <c r="N29" i="110"/>
  <c r="R29" i="110"/>
  <c r="V29" i="110"/>
  <c r="Z29" i="110"/>
  <c r="AD29" i="110"/>
  <c r="AH29" i="110"/>
  <c r="AJ29" i="110"/>
  <c r="AM29" i="110" s="1"/>
  <c r="AK29" i="110"/>
  <c r="H30" i="110"/>
  <c r="I30" i="110"/>
  <c r="L30" i="110"/>
  <c r="N30" i="110" s="1"/>
  <c r="M30" i="110"/>
  <c r="P30" i="110"/>
  <c r="R30" i="110" s="1"/>
  <c r="Q30" i="110"/>
  <c r="T30" i="110"/>
  <c r="U30" i="110"/>
  <c r="V30" i="110"/>
  <c r="X30" i="110"/>
  <c r="Z30" i="110" s="1"/>
  <c r="Y30" i="110"/>
  <c r="AB30" i="110"/>
  <c r="AC30" i="110"/>
  <c r="AF30" i="110"/>
  <c r="AG30" i="110"/>
  <c r="AH30" i="110"/>
  <c r="J31" i="110"/>
  <c r="N31" i="110"/>
  <c r="R31" i="110"/>
  <c r="V31" i="110"/>
  <c r="Z31" i="110"/>
  <c r="AD31" i="110"/>
  <c r="AH31" i="110"/>
  <c r="AJ31" i="110"/>
  <c r="AK31" i="110"/>
  <c r="J32" i="110"/>
  <c r="N32" i="110"/>
  <c r="R32" i="110"/>
  <c r="V32" i="110"/>
  <c r="Z32" i="110"/>
  <c r="AD32" i="110"/>
  <c r="AH32" i="110"/>
  <c r="AJ32" i="110"/>
  <c r="AM32" i="110" s="1"/>
  <c r="AK32" i="110"/>
  <c r="H33" i="110"/>
  <c r="I33" i="110"/>
  <c r="L33" i="110"/>
  <c r="N33" i="110" s="1"/>
  <c r="M33" i="110"/>
  <c r="P33" i="110"/>
  <c r="R33" i="110" s="1"/>
  <c r="Q33" i="110"/>
  <c r="T33" i="110"/>
  <c r="U33" i="110"/>
  <c r="V33" i="110" s="1"/>
  <c r="X33" i="110"/>
  <c r="Z33" i="110" s="1"/>
  <c r="Y33" i="110"/>
  <c r="AB33" i="110"/>
  <c r="AD33" i="110" s="1"/>
  <c r="AC33" i="110"/>
  <c r="AF33" i="110"/>
  <c r="AG33" i="110"/>
  <c r="AH33" i="110"/>
  <c r="J34" i="110"/>
  <c r="N34" i="110"/>
  <c r="R34" i="110"/>
  <c r="V34" i="110"/>
  <c r="Z34" i="110"/>
  <c r="AD34" i="110"/>
  <c r="AH34" i="110"/>
  <c r="AJ34" i="110"/>
  <c r="AK34" i="110"/>
  <c r="J35" i="110"/>
  <c r="N35" i="110"/>
  <c r="R35" i="110"/>
  <c r="V35" i="110"/>
  <c r="Z35" i="110"/>
  <c r="AD35" i="110"/>
  <c r="AH35" i="110"/>
  <c r="AJ35" i="110"/>
  <c r="AM35" i="110" s="1"/>
  <c r="AK35" i="110"/>
  <c r="J36" i="110"/>
  <c r="N36" i="110"/>
  <c r="R36" i="110"/>
  <c r="V36" i="110"/>
  <c r="Z36" i="110"/>
  <c r="AD36" i="110"/>
  <c r="AH36" i="110"/>
  <c r="AJ36" i="110"/>
  <c r="AK36" i="110"/>
  <c r="J37" i="110"/>
  <c r="N37" i="110"/>
  <c r="R37" i="110"/>
  <c r="V37" i="110"/>
  <c r="Z37" i="110"/>
  <c r="AD37" i="110"/>
  <c r="AH37" i="110"/>
  <c r="AJ37" i="110"/>
  <c r="AM37" i="110" s="1"/>
  <c r="AK37" i="110"/>
  <c r="H38" i="110"/>
  <c r="I38" i="110"/>
  <c r="L38" i="110"/>
  <c r="N38" i="110" s="1"/>
  <c r="M38" i="110"/>
  <c r="P38" i="110"/>
  <c r="Q38" i="110"/>
  <c r="R38" i="110"/>
  <c r="T38" i="110"/>
  <c r="U38" i="110"/>
  <c r="V38" i="110"/>
  <c r="X38" i="110"/>
  <c r="Z38" i="110" s="1"/>
  <c r="Y38" i="110"/>
  <c r="AB38" i="110"/>
  <c r="AC38" i="110"/>
  <c r="AF38" i="110"/>
  <c r="AH38" i="110" s="1"/>
  <c r="AG38" i="110"/>
  <c r="J39" i="110"/>
  <c r="N39" i="110"/>
  <c r="R39" i="110"/>
  <c r="V39" i="110"/>
  <c r="Z39" i="110"/>
  <c r="AD39" i="110"/>
  <c r="AH39" i="110"/>
  <c r="AJ39" i="110"/>
  <c r="AK39" i="110"/>
  <c r="J40" i="110"/>
  <c r="N40" i="110"/>
  <c r="R40" i="110"/>
  <c r="V40" i="110"/>
  <c r="Z40" i="110"/>
  <c r="AD40" i="110"/>
  <c r="AH40" i="110"/>
  <c r="AJ40" i="110"/>
  <c r="AM40" i="110" s="1"/>
  <c r="AK40" i="110"/>
  <c r="J41" i="110"/>
  <c r="N41" i="110"/>
  <c r="R41" i="110"/>
  <c r="V41" i="110"/>
  <c r="Z41" i="110"/>
  <c r="AD41" i="110"/>
  <c r="AH41" i="110"/>
  <c r="AJ41" i="110"/>
  <c r="AM41" i="110" s="1"/>
  <c r="AK41" i="110"/>
  <c r="J42" i="110"/>
  <c r="N42" i="110"/>
  <c r="R42" i="110"/>
  <c r="V42" i="110"/>
  <c r="Z42" i="110"/>
  <c r="AD42" i="110"/>
  <c r="AH42" i="110"/>
  <c r="AJ42" i="110"/>
  <c r="AK42" i="110"/>
  <c r="AM42" i="110"/>
  <c r="H43" i="110"/>
  <c r="J43" i="110" s="1"/>
  <c r="I43" i="110"/>
  <c r="L43" i="110"/>
  <c r="M43" i="110"/>
  <c r="P43" i="110"/>
  <c r="Q43" i="110"/>
  <c r="R43" i="110"/>
  <c r="T43" i="110"/>
  <c r="V43" i="110" s="1"/>
  <c r="U43" i="110"/>
  <c r="X43" i="110"/>
  <c r="Y43" i="110"/>
  <c r="AB43" i="110"/>
  <c r="AD43" i="110" s="1"/>
  <c r="AC43" i="110"/>
  <c r="AF43" i="110"/>
  <c r="AH43" i="110" s="1"/>
  <c r="AG43" i="110"/>
  <c r="J44" i="110"/>
  <c r="N44" i="110"/>
  <c r="R44" i="110"/>
  <c r="V44" i="110"/>
  <c r="Z44" i="110"/>
  <c r="AD44" i="110"/>
  <c r="AH44" i="110"/>
  <c r="AJ44" i="110"/>
  <c r="AM44" i="110" s="1"/>
  <c r="AK44" i="110"/>
  <c r="J45" i="110"/>
  <c r="N45" i="110"/>
  <c r="R45" i="110"/>
  <c r="V45" i="110"/>
  <c r="Z45" i="110"/>
  <c r="AD45" i="110"/>
  <c r="AH45" i="110"/>
  <c r="AJ45" i="110"/>
  <c r="AK45" i="110"/>
  <c r="AM45" i="110" s="1"/>
  <c r="H46" i="110"/>
  <c r="J46" i="110" s="1"/>
  <c r="I46" i="110"/>
  <c r="L46" i="110"/>
  <c r="N46" i="110" s="1"/>
  <c r="M46" i="110"/>
  <c r="P46" i="110"/>
  <c r="Q46" i="110"/>
  <c r="R46" i="110"/>
  <c r="T46" i="110"/>
  <c r="V46" i="110" s="1"/>
  <c r="U46" i="110"/>
  <c r="X46" i="110"/>
  <c r="Z46" i="110" s="1"/>
  <c r="Y46" i="110"/>
  <c r="AB46" i="110"/>
  <c r="AD46" i="110" s="1"/>
  <c r="AC46" i="110"/>
  <c r="AF46" i="110"/>
  <c r="AH46" i="110" s="1"/>
  <c r="AG46" i="110"/>
  <c r="J47" i="110"/>
  <c r="N47" i="110"/>
  <c r="R47" i="110"/>
  <c r="V47" i="110"/>
  <c r="Z47" i="110"/>
  <c r="AD47" i="110"/>
  <c r="AH47" i="110"/>
  <c r="AJ47" i="110"/>
  <c r="AM47" i="110" s="1"/>
  <c r="AK47" i="110"/>
  <c r="J48" i="110"/>
  <c r="N48" i="110"/>
  <c r="R48" i="110"/>
  <c r="V48" i="110"/>
  <c r="Z48" i="110"/>
  <c r="AD48" i="110"/>
  <c r="AH48" i="110"/>
  <c r="AJ48" i="110"/>
  <c r="AK48" i="110"/>
  <c r="AM48" i="110" s="1"/>
  <c r="J49" i="110"/>
  <c r="N49" i="110"/>
  <c r="R49" i="110"/>
  <c r="V49" i="110"/>
  <c r="Z49" i="110"/>
  <c r="AD49" i="110"/>
  <c r="AH49" i="110"/>
  <c r="AJ49" i="110"/>
  <c r="AM49" i="110" s="1"/>
  <c r="AK49" i="110"/>
  <c r="J50" i="110"/>
  <c r="N50" i="110"/>
  <c r="R50" i="110"/>
  <c r="V50" i="110"/>
  <c r="Z50" i="110"/>
  <c r="AD50" i="110"/>
  <c r="AH50" i="110"/>
  <c r="AJ50" i="110"/>
  <c r="AK50" i="110"/>
  <c r="AM50" i="110"/>
  <c r="H51" i="110"/>
  <c r="J51" i="110" s="1"/>
  <c r="I51" i="110"/>
  <c r="L51" i="110"/>
  <c r="M51" i="110"/>
  <c r="P51" i="110"/>
  <c r="R51" i="110" s="1"/>
  <c r="Q51" i="110"/>
  <c r="Q55" i="110" s="1"/>
  <c r="T51" i="110"/>
  <c r="V51" i="110" s="1"/>
  <c r="U51" i="110"/>
  <c r="X51" i="110"/>
  <c r="Y51" i="110"/>
  <c r="AB51" i="110"/>
  <c r="AD51" i="110" s="1"/>
  <c r="AC51" i="110"/>
  <c r="AF51" i="110"/>
  <c r="AG51" i="110"/>
  <c r="AG55" i="110" s="1"/>
  <c r="J52" i="110"/>
  <c r="N52" i="110"/>
  <c r="R52" i="110"/>
  <c r="V52" i="110"/>
  <c r="Z52" i="110"/>
  <c r="AD52" i="110"/>
  <c r="AH52" i="110"/>
  <c r="AJ52" i="110"/>
  <c r="AM52" i="110" s="1"/>
  <c r="AK52" i="110"/>
  <c r="J53" i="110"/>
  <c r="N53" i="110"/>
  <c r="R53" i="110"/>
  <c r="V53" i="110"/>
  <c r="Z53" i="110"/>
  <c r="AD53" i="110"/>
  <c r="AH53" i="110"/>
  <c r="AJ53" i="110"/>
  <c r="AK53" i="110"/>
  <c r="AM53" i="110"/>
  <c r="J54" i="110"/>
  <c r="N54" i="110"/>
  <c r="R54" i="110"/>
  <c r="V54" i="110"/>
  <c r="Z54" i="110"/>
  <c r="AD54" i="110"/>
  <c r="AH54" i="110"/>
  <c r="AJ54" i="110"/>
  <c r="AM54" i="110" s="1"/>
  <c r="AK54" i="110"/>
  <c r="I55" i="110"/>
  <c r="T55" i="110"/>
  <c r="U55" i="110"/>
  <c r="Y55" i="110"/>
  <c r="AF55" i="110"/>
  <c r="AD55" i="111" l="1"/>
  <c r="Z55" i="111"/>
  <c r="AJ54" i="111"/>
  <c r="W46" i="111"/>
  <c r="K46" i="111"/>
  <c r="W43" i="111"/>
  <c r="K43" i="111"/>
  <c r="AH38" i="111"/>
  <c r="AJ34" i="111"/>
  <c r="AA33" i="111"/>
  <c r="G33" i="111"/>
  <c r="AJ31" i="111"/>
  <c r="AA30" i="111"/>
  <c r="G30" i="111"/>
  <c r="AJ28" i="111"/>
  <c r="AE26" i="111"/>
  <c r="S26" i="111"/>
  <c r="AJ21" i="111"/>
  <c r="AJ14" i="111"/>
  <c r="O8" i="111"/>
  <c r="O55" i="111" s="1"/>
  <c r="AC55" i="111"/>
  <c r="M55" i="111"/>
  <c r="AH46" i="111"/>
  <c r="N55" i="111"/>
  <c r="AH43" i="111"/>
  <c r="AJ39" i="111"/>
  <c r="AA38" i="111"/>
  <c r="G38" i="111"/>
  <c r="G55" i="111" s="1"/>
  <c r="AJ36" i="111"/>
  <c r="J55" i="111"/>
  <c r="AJ23" i="111"/>
  <c r="O17" i="111"/>
  <c r="AJ16" i="111"/>
  <c r="Q55" i="111"/>
  <c r="W51" i="111"/>
  <c r="K51" i="111"/>
  <c r="F55" i="111"/>
  <c r="AH51" i="111"/>
  <c r="AJ47" i="111"/>
  <c r="AA46" i="111"/>
  <c r="G46" i="111"/>
  <c r="AJ44" i="111"/>
  <c r="AA43" i="111"/>
  <c r="AA55" i="111" s="1"/>
  <c r="G43" i="111"/>
  <c r="AJ41" i="111"/>
  <c r="W33" i="111"/>
  <c r="K33" i="111"/>
  <c r="W30" i="111"/>
  <c r="W55" i="111" s="1"/>
  <c r="K30" i="111"/>
  <c r="O26" i="111"/>
  <c r="AJ25" i="111"/>
  <c r="AJ10" i="111"/>
  <c r="AE8" i="111"/>
  <c r="S8" i="111"/>
  <c r="S55" i="111" s="1"/>
  <c r="AH55" i="111"/>
  <c r="K55" i="111"/>
  <c r="Y55" i="111"/>
  <c r="I55" i="111"/>
  <c r="AG51" i="111"/>
  <c r="AJ51" i="111" s="1"/>
  <c r="AG46" i="111"/>
  <c r="AJ46" i="111" s="1"/>
  <c r="AG43" i="111"/>
  <c r="AJ43" i="111" s="1"/>
  <c r="AG38" i="111"/>
  <c r="AG33" i="111"/>
  <c r="AJ33" i="111" s="1"/>
  <c r="AG30" i="111"/>
  <c r="AJ30" i="111" s="1"/>
  <c r="AG26" i="111"/>
  <c r="AJ26" i="111" s="1"/>
  <c r="AG17" i="111"/>
  <c r="AJ17" i="111" s="1"/>
  <c r="AG8" i="111"/>
  <c r="U55" i="111"/>
  <c r="E55" i="111"/>
  <c r="AH51" i="110"/>
  <c r="AK46" i="110"/>
  <c r="AK43" i="110"/>
  <c r="AC55" i="110"/>
  <c r="AK30" i="110"/>
  <c r="AM12" i="110"/>
  <c r="AK51" i="110"/>
  <c r="Z43" i="110"/>
  <c r="N43" i="110"/>
  <c r="AM34" i="110"/>
  <c r="J33" i="110"/>
  <c r="AM31" i="110"/>
  <c r="AD30" i="110"/>
  <c r="J30" i="110"/>
  <c r="J55" i="110" s="1"/>
  <c r="AM21" i="110"/>
  <c r="AM14" i="110"/>
  <c r="P55" i="110"/>
  <c r="Z51" i="110"/>
  <c r="N51" i="110"/>
  <c r="AM39" i="110"/>
  <c r="AD38" i="110"/>
  <c r="J38" i="110"/>
  <c r="AM36" i="110"/>
  <c r="AK33" i="110"/>
  <c r="AK55" i="110" s="1"/>
  <c r="AM23" i="110"/>
  <c r="R17" i="110"/>
  <c r="AM16" i="110"/>
  <c r="AK38" i="110"/>
  <c r="AH55" i="110"/>
  <c r="V8" i="110"/>
  <c r="V55" i="110" s="1"/>
  <c r="AD55" i="110"/>
  <c r="R55" i="110"/>
  <c r="Z55" i="110"/>
  <c r="N55" i="110"/>
  <c r="AB55" i="110"/>
  <c r="L55" i="110"/>
  <c r="AJ51" i="110"/>
  <c r="AM51" i="110" s="1"/>
  <c r="AJ46" i="110"/>
  <c r="AM46" i="110" s="1"/>
  <c r="AJ43" i="110"/>
  <c r="AM43" i="110" s="1"/>
  <c r="AJ38" i="110"/>
  <c r="AJ33" i="110"/>
  <c r="AM33" i="110" s="1"/>
  <c r="AJ30" i="110"/>
  <c r="AM30" i="110" s="1"/>
  <c r="AJ26" i="110"/>
  <c r="AM26" i="110" s="1"/>
  <c r="AJ17" i="110"/>
  <c r="AM17" i="110" s="1"/>
  <c r="AJ8" i="110"/>
  <c r="X55" i="110"/>
  <c r="M55" i="110"/>
  <c r="H55" i="110"/>
  <c r="AJ38" i="111" l="1"/>
  <c r="AE55" i="111"/>
  <c r="AG55" i="111"/>
  <c r="AJ8" i="111"/>
  <c r="AJ55" i="111" s="1"/>
  <c r="AM38" i="110"/>
  <c r="AJ55" i="110"/>
  <c r="AM8" i="110"/>
  <c r="AM55" i="110" s="1"/>
  <c r="H9" i="109"/>
  <c r="J9" i="109"/>
  <c r="K9" i="109"/>
  <c r="N9" i="109" s="1"/>
  <c r="O9" i="109" s="1"/>
  <c r="L9" i="109"/>
  <c r="M9" i="109"/>
  <c r="N10" i="109"/>
  <c r="O10" i="109"/>
  <c r="N11" i="109"/>
  <c r="O11" i="109" s="1"/>
  <c r="N12" i="109"/>
  <c r="O12" i="109"/>
  <c r="H13" i="109"/>
  <c r="J13" i="109"/>
  <c r="K13" i="109"/>
  <c r="L13" i="109"/>
  <c r="M13" i="109"/>
  <c r="N13" i="109" s="1"/>
  <c r="N14" i="109"/>
  <c r="O14" i="109"/>
  <c r="N15" i="109"/>
  <c r="O15" i="109" s="1"/>
  <c r="N16" i="109"/>
  <c r="O16" i="109" s="1"/>
  <c r="H17" i="109"/>
  <c r="J17" i="109"/>
  <c r="K17" i="109"/>
  <c r="L17" i="109"/>
  <c r="M17" i="109"/>
  <c r="N18" i="109"/>
  <c r="O18" i="109" s="1"/>
  <c r="N19" i="109"/>
  <c r="O19" i="109" s="1"/>
  <c r="N20" i="109"/>
  <c r="O20" i="109" s="1"/>
  <c r="H21" i="109"/>
  <c r="J21" i="109"/>
  <c r="K21" i="109"/>
  <c r="L21" i="109"/>
  <c r="M21" i="109"/>
  <c r="N22" i="109"/>
  <c r="O22" i="109" s="1"/>
  <c r="N23" i="109"/>
  <c r="O23" i="109" s="1"/>
  <c r="N24" i="109"/>
  <c r="O24" i="109" s="1"/>
  <c r="N25" i="109"/>
  <c r="O25" i="109" s="1"/>
  <c r="N26" i="109"/>
  <c r="O26" i="109" s="1"/>
  <c r="N27" i="109"/>
  <c r="O27" i="109"/>
  <c r="N28" i="109"/>
  <c r="O28" i="109" s="1"/>
  <c r="N29" i="109"/>
  <c r="O29" i="109" s="1"/>
  <c r="H30" i="109"/>
  <c r="J30" i="109"/>
  <c r="K30" i="109"/>
  <c r="L30" i="109"/>
  <c r="M30" i="109"/>
  <c r="N31" i="109"/>
  <c r="O31" i="109" s="1"/>
  <c r="N32" i="109"/>
  <c r="O32" i="109"/>
  <c r="N33" i="109"/>
  <c r="O33" i="109" s="1"/>
  <c r="H34" i="109"/>
  <c r="J34" i="109"/>
  <c r="K34" i="109"/>
  <c r="L34" i="109"/>
  <c r="M34" i="109"/>
  <c r="N35" i="109"/>
  <c r="O35" i="109"/>
  <c r="H36" i="109"/>
  <c r="H8" i="109" s="1"/>
  <c r="J36" i="109"/>
  <c r="K36" i="109"/>
  <c r="L36" i="109"/>
  <c r="M36" i="109"/>
  <c r="M8" i="109" s="1"/>
  <c r="N37" i="109"/>
  <c r="O37" i="109" s="1"/>
  <c r="H38" i="109"/>
  <c r="J38" i="109"/>
  <c r="K38" i="109"/>
  <c r="N38" i="109" s="1"/>
  <c r="O38" i="109" s="1"/>
  <c r="L38" i="109"/>
  <c r="M38" i="109"/>
  <c r="N39" i="109"/>
  <c r="O39" i="109"/>
  <c r="H41" i="109"/>
  <c r="J41" i="109"/>
  <c r="K41" i="109"/>
  <c r="L41" i="109"/>
  <c r="M41" i="109"/>
  <c r="N42" i="109"/>
  <c r="O42" i="109"/>
  <c r="N43" i="109"/>
  <c r="O43" i="109" s="1"/>
  <c r="N44" i="109"/>
  <c r="O44" i="109"/>
  <c r="N45" i="109"/>
  <c r="O45" i="109" s="1"/>
  <c r="N46" i="109"/>
  <c r="O46" i="109"/>
  <c r="H47" i="109"/>
  <c r="J47" i="109"/>
  <c r="K47" i="109"/>
  <c r="L47" i="109"/>
  <c r="M47" i="109"/>
  <c r="N47" i="109" s="1"/>
  <c r="O47" i="109" s="1"/>
  <c r="N48" i="109"/>
  <c r="O48" i="109" s="1"/>
  <c r="N49" i="109"/>
  <c r="O49" i="109" s="1"/>
  <c r="N50" i="109"/>
  <c r="O50" i="109" s="1"/>
  <c r="H51" i="109"/>
  <c r="J51" i="109"/>
  <c r="K51" i="109"/>
  <c r="L51" i="109"/>
  <c r="M51" i="109"/>
  <c r="N52" i="109"/>
  <c r="O52" i="109"/>
  <c r="N53" i="109"/>
  <c r="O53" i="109" s="1"/>
  <c r="N54" i="109"/>
  <c r="O54" i="109"/>
  <c r="N55" i="109"/>
  <c r="O55" i="109" s="1"/>
  <c r="H56" i="109"/>
  <c r="J56" i="109"/>
  <c r="K56" i="109"/>
  <c r="N56" i="109" s="1"/>
  <c r="O56" i="109" s="1"/>
  <c r="L56" i="109"/>
  <c r="M56" i="109"/>
  <c r="N57" i="109"/>
  <c r="O57" i="109" s="1"/>
  <c r="N58" i="109"/>
  <c r="O58" i="109" s="1"/>
  <c r="H59" i="109"/>
  <c r="J59" i="109"/>
  <c r="K59" i="109"/>
  <c r="N59" i="109" s="1"/>
  <c r="O59" i="109" s="1"/>
  <c r="L59" i="109"/>
  <c r="M59" i="109"/>
  <c r="N60" i="109"/>
  <c r="O60" i="109"/>
  <c r="N61" i="109"/>
  <c r="O61" i="109" s="1"/>
  <c r="N62" i="109"/>
  <c r="O62" i="109"/>
  <c r="H63" i="109"/>
  <c r="J63" i="109"/>
  <c r="K63" i="109"/>
  <c r="N63" i="109" s="1"/>
  <c r="O63" i="109" s="1"/>
  <c r="L63" i="109"/>
  <c r="M63" i="109"/>
  <c r="N64" i="109"/>
  <c r="O64" i="109" s="1"/>
  <c r="N65" i="109"/>
  <c r="O65" i="109" s="1"/>
  <c r="H66" i="109"/>
  <c r="J66" i="109"/>
  <c r="K66" i="109"/>
  <c r="L66" i="109"/>
  <c r="M66" i="109"/>
  <c r="N67" i="109"/>
  <c r="O67" i="109"/>
  <c r="N68" i="109"/>
  <c r="O68" i="109" s="1"/>
  <c r="H69" i="109"/>
  <c r="J69" i="109"/>
  <c r="K69" i="109"/>
  <c r="L69" i="109"/>
  <c r="M69" i="109"/>
  <c r="N70" i="109"/>
  <c r="O70" i="109" s="1"/>
  <c r="H72" i="109"/>
  <c r="J72" i="109"/>
  <c r="K72" i="109"/>
  <c r="L72" i="109"/>
  <c r="M72" i="109"/>
  <c r="N73" i="109"/>
  <c r="O73" i="109"/>
  <c r="H74" i="109"/>
  <c r="O74" i="109" s="1"/>
  <c r="J74" i="109"/>
  <c r="K74" i="109"/>
  <c r="L74" i="109"/>
  <c r="N74" i="109" s="1"/>
  <c r="M74" i="109"/>
  <c r="N75" i="109"/>
  <c r="O75" i="109"/>
  <c r="H76" i="109"/>
  <c r="J76" i="109"/>
  <c r="K76" i="109"/>
  <c r="N76" i="109" s="1"/>
  <c r="O76" i="109" s="1"/>
  <c r="L76" i="109"/>
  <c r="M76" i="109"/>
  <c r="N77" i="109"/>
  <c r="O77" i="109"/>
  <c r="N78" i="109"/>
  <c r="O78" i="109" s="1"/>
  <c r="H85" i="109"/>
  <c r="J85" i="109"/>
  <c r="K85" i="109"/>
  <c r="L85" i="109"/>
  <c r="M85" i="109"/>
  <c r="N86" i="109"/>
  <c r="O86" i="109" s="1"/>
  <c r="H87" i="109"/>
  <c r="H84" i="109" s="1"/>
  <c r="J87" i="109"/>
  <c r="J84" i="109" s="1"/>
  <c r="K87" i="109"/>
  <c r="L87" i="109"/>
  <c r="L84" i="109" s="1"/>
  <c r="M87" i="109"/>
  <c r="M84" i="109" s="1"/>
  <c r="N88" i="109"/>
  <c r="O88" i="109" s="1"/>
  <c r="N89" i="109"/>
  <c r="O89" i="109"/>
  <c r="N90" i="109"/>
  <c r="O90" i="109" s="1"/>
  <c r="H92" i="109"/>
  <c r="J92" i="109"/>
  <c r="J91" i="109" s="1"/>
  <c r="K92" i="109"/>
  <c r="L92" i="109"/>
  <c r="M92" i="109"/>
  <c r="N93" i="109"/>
  <c r="O93" i="109" s="1"/>
  <c r="N94" i="109"/>
  <c r="O94" i="109" s="1"/>
  <c r="N95" i="109"/>
  <c r="O95" i="109" s="1"/>
  <c r="N96" i="109"/>
  <c r="O96" i="109" s="1"/>
  <c r="H97" i="109"/>
  <c r="J97" i="109"/>
  <c r="K97" i="109"/>
  <c r="N97" i="109" s="1"/>
  <c r="O97" i="109" s="1"/>
  <c r="L97" i="109"/>
  <c r="M97" i="109"/>
  <c r="N98" i="109"/>
  <c r="O98" i="109" s="1"/>
  <c r="N99" i="109"/>
  <c r="O99" i="109" s="1"/>
  <c r="N100" i="109"/>
  <c r="O100" i="109"/>
  <c r="N101" i="109"/>
  <c r="O101" i="109" s="1"/>
  <c r="N102" i="109"/>
  <c r="O102" i="109"/>
  <c r="N103" i="109"/>
  <c r="O103" i="109" s="1"/>
  <c r="H104" i="109"/>
  <c r="J104" i="109"/>
  <c r="K104" i="109"/>
  <c r="L104" i="109"/>
  <c r="M104" i="109"/>
  <c r="N105" i="109"/>
  <c r="O105" i="109" s="1"/>
  <c r="H106" i="109"/>
  <c r="J106" i="109"/>
  <c r="K106" i="109"/>
  <c r="L106" i="109"/>
  <c r="M106" i="109"/>
  <c r="N106" i="109" s="1"/>
  <c r="O106" i="109" s="1"/>
  <c r="N107" i="109"/>
  <c r="O107" i="109" s="1"/>
  <c r="N108" i="109"/>
  <c r="O108" i="109"/>
  <c r="H110" i="109"/>
  <c r="J110" i="109"/>
  <c r="K110" i="109"/>
  <c r="L110" i="109"/>
  <c r="M110" i="109"/>
  <c r="N111" i="109"/>
  <c r="O111" i="109" s="1"/>
  <c r="N112" i="109"/>
  <c r="O112" i="109" s="1"/>
  <c r="H113" i="109"/>
  <c r="J113" i="109"/>
  <c r="K113" i="109"/>
  <c r="L113" i="109"/>
  <c r="M113" i="109"/>
  <c r="N114" i="109"/>
  <c r="O114" i="109" s="1"/>
  <c r="H115" i="109"/>
  <c r="J115" i="109"/>
  <c r="K115" i="109"/>
  <c r="N115" i="109" s="1"/>
  <c r="O115" i="109" s="1"/>
  <c r="L115" i="109"/>
  <c r="M115" i="109"/>
  <c r="N116" i="109"/>
  <c r="O116" i="109" s="1"/>
  <c r="H117" i="109"/>
  <c r="J117" i="109"/>
  <c r="K117" i="109"/>
  <c r="L117" i="109"/>
  <c r="N117" i="109" s="1"/>
  <c r="O117" i="109" s="1"/>
  <c r="M117" i="109"/>
  <c r="N118" i="109"/>
  <c r="O118" i="109" s="1"/>
  <c r="H120" i="109"/>
  <c r="J120" i="109"/>
  <c r="K120" i="109"/>
  <c r="L120" i="109"/>
  <c r="M120" i="109"/>
  <c r="N121" i="109"/>
  <c r="O121" i="109"/>
  <c r="H122" i="109"/>
  <c r="H119" i="109" s="1"/>
  <c r="J122" i="109"/>
  <c r="J119" i="109" s="1"/>
  <c r="K122" i="109"/>
  <c r="L122" i="109"/>
  <c r="N122" i="109" s="1"/>
  <c r="O122" i="109" s="1"/>
  <c r="M122" i="109"/>
  <c r="M119" i="109" s="1"/>
  <c r="N123" i="109"/>
  <c r="O123" i="109" s="1"/>
  <c r="N124" i="109"/>
  <c r="O124" i="109"/>
  <c r="N125" i="109"/>
  <c r="O125" i="109" s="1"/>
  <c r="N126" i="109"/>
  <c r="O126" i="109" s="1"/>
  <c r="H128" i="109"/>
  <c r="J128" i="109"/>
  <c r="K128" i="109"/>
  <c r="L128" i="109"/>
  <c r="M128" i="109"/>
  <c r="N128" i="109" s="1"/>
  <c r="O128" i="109" s="1"/>
  <c r="N129" i="109"/>
  <c r="O129" i="109" s="1"/>
  <c r="H130" i="109"/>
  <c r="H127" i="109" s="1"/>
  <c r="J130" i="109"/>
  <c r="K130" i="109"/>
  <c r="L130" i="109"/>
  <c r="M130" i="109"/>
  <c r="M127" i="109" s="1"/>
  <c r="N131" i="109"/>
  <c r="O131" i="109" s="1"/>
  <c r="H132" i="109"/>
  <c r="J132" i="109"/>
  <c r="K132" i="109"/>
  <c r="L132" i="109"/>
  <c r="M132" i="109"/>
  <c r="N132" i="109"/>
  <c r="O132" i="109" s="1"/>
  <c r="N133" i="109"/>
  <c r="O133" i="109" s="1"/>
  <c r="N134" i="109"/>
  <c r="O134" i="109" s="1"/>
  <c r="N135" i="109"/>
  <c r="O135" i="109" s="1"/>
  <c r="H136" i="109"/>
  <c r="J136" i="109"/>
  <c r="K136" i="109"/>
  <c r="N136" i="109" s="1"/>
  <c r="O136" i="109" s="1"/>
  <c r="L136" i="109"/>
  <c r="M136" i="109"/>
  <c r="N137" i="109"/>
  <c r="O137" i="109" s="1"/>
  <c r="H139" i="109"/>
  <c r="J139" i="109"/>
  <c r="K139" i="109"/>
  <c r="L139" i="109"/>
  <c r="L138" i="109" s="1"/>
  <c r="M139" i="109"/>
  <c r="N140" i="109"/>
  <c r="O140" i="109" s="1"/>
  <c r="H141" i="109"/>
  <c r="J141" i="109"/>
  <c r="K141" i="109"/>
  <c r="L141" i="109"/>
  <c r="M141" i="109"/>
  <c r="N142" i="109"/>
  <c r="O142" i="109" s="1"/>
  <c r="H9" i="108"/>
  <c r="J9" i="108"/>
  <c r="K9" i="108"/>
  <c r="L9" i="108"/>
  <c r="M9" i="108"/>
  <c r="N10" i="108"/>
  <c r="O10" i="108" s="1"/>
  <c r="N11" i="108"/>
  <c r="O11" i="108"/>
  <c r="H12" i="108"/>
  <c r="J12" i="108"/>
  <c r="K12" i="108"/>
  <c r="L12" i="108"/>
  <c r="N12" i="108" s="1"/>
  <c r="M12" i="108"/>
  <c r="N13" i="108"/>
  <c r="O13" i="108" s="1"/>
  <c r="N14" i="108"/>
  <c r="O14" i="108" s="1"/>
  <c r="N15" i="108"/>
  <c r="O15" i="108"/>
  <c r="H16" i="108"/>
  <c r="I16" i="108"/>
  <c r="J16" i="108"/>
  <c r="K16" i="108"/>
  <c r="L16" i="108"/>
  <c r="M16" i="108"/>
  <c r="N17" i="108"/>
  <c r="O17" i="108" s="1"/>
  <c r="N18" i="108"/>
  <c r="O18" i="108" s="1"/>
  <c r="N19" i="108"/>
  <c r="O19" i="108" s="1"/>
  <c r="H20" i="108"/>
  <c r="J20" i="108"/>
  <c r="K20" i="108"/>
  <c r="L20" i="108"/>
  <c r="M20" i="108"/>
  <c r="N20" i="108"/>
  <c r="N21" i="108"/>
  <c r="O21" i="108"/>
  <c r="N22" i="108"/>
  <c r="O22" i="108" s="1"/>
  <c r="N23" i="108"/>
  <c r="O23" i="108" s="1"/>
  <c r="N24" i="108"/>
  <c r="O24" i="108" s="1"/>
  <c r="N25" i="108"/>
  <c r="O25" i="108"/>
  <c r="N26" i="108"/>
  <c r="O26" i="108" s="1"/>
  <c r="N27" i="108"/>
  <c r="O27" i="108" s="1"/>
  <c r="N28" i="108"/>
  <c r="O28" i="108" s="1"/>
  <c r="H29" i="108"/>
  <c r="J29" i="108"/>
  <c r="K29" i="108"/>
  <c r="L29" i="108"/>
  <c r="M29" i="108"/>
  <c r="N30" i="108"/>
  <c r="O30" i="108" s="1"/>
  <c r="N31" i="108"/>
  <c r="O31" i="108"/>
  <c r="N32" i="108"/>
  <c r="O32" i="108" s="1"/>
  <c r="H33" i="108"/>
  <c r="J33" i="108"/>
  <c r="K33" i="108"/>
  <c r="L33" i="108"/>
  <c r="M33" i="108"/>
  <c r="N33" i="108" s="1"/>
  <c r="N34" i="108"/>
  <c r="O34" i="108" s="1"/>
  <c r="H35" i="108"/>
  <c r="H8" i="108" s="1"/>
  <c r="I35" i="108"/>
  <c r="J35" i="108"/>
  <c r="K35" i="108"/>
  <c r="L35" i="108"/>
  <c r="L8" i="108" s="1"/>
  <c r="M35" i="108"/>
  <c r="N36" i="108"/>
  <c r="O36" i="108" s="1"/>
  <c r="H37" i="108"/>
  <c r="I37" i="108"/>
  <c r="J37" i="108"/>
  <c r="J8" i="108" s="1"/>
  <c r="K37" i="108"/>
  <c r="L37" i="108"/>
  <c r="M37" i="108"/>
  <c r="N37" i="108" s="1"/>
  <c r="O37" i="108" s="1"/>
  <c r="N38" i="108"/>
  <c r="O38" i="108"/>
  <c r="H40" i="108"/>
  <c r="J40" i="108"/>
  <c r="K40" i="108"/>
  <c r="L40" i="108"/>
  <c r="M40" i="108"/>
  <c r="N40" i="108" s="1"/>
  <c r="N41" i="108"/>
  <c r="O41" i="108" s="1"/>
  <c r="N42" i="108"/>
  <c r="O42" i="108" s="1"/>
  <c r="N43" i="108"/>
  <c r="O43" i="108" s="1"/>
  <c r="N44" i="108"/>
  <c r="O44" i="108" s="1"/>
  <c r="N45" i="108"/>
  <c r="O45" i="108" s="1"/>
  <c r="H46" i="108"/>
  <c r="J46" i="108"/>
  <c r="K46" i="108"/>
  <c r="L46" i="108"/>
  <c r="M46" i="108"/>
  <c r="N47" i="108"/>
  <c r="O47" i="108"/>
  <c r="N48" i="108"/>
  <c r="O48" i="108" s="1"/>
  <c r="N49" i="108"/>
  <c r="O49" i="108" s="1"/>
  <c r="H50" i="108"/>
  <c r="J50" i="108"/>
  <c r="K50" i="108"/>
  <c r="L50" i="108"/>
  <c r="M50" i="108"/>
  <c r="N51" i="108"/>
  <c r="O51" i="108" s="1"/>
  <c r="N52" i="108"/>
  <c r="O52" i="108" s="1"/>
  <c r="N53" i="108"/>
  <c r="O53" i="108" s="1"/>
  <c r="N54" i="108"/>
  <c r="O54" i="108" s="1"/>
  <c r="H55" i="108"/>
  <c r="J55" i="108"/>
  <c r="K55" i="108"/>
  <c r="L55" i="108"/>
  <c r="M55" i="108"/>
  <c r="N56" i="108"/>
  <c r="O56" i="108"/>
  <c r="N57" i="108"/>
  <c r="O57" i="108" s="1"/>
  <c r="H58" i="108"/>
  <c r="J58" i="108"/>
  <c r="K58" i="108"/>
  <c r="L58" i="108"/>
  <c r="M58" i="108"/>
  <c r="N58" i="108"/>
  <c r="N59" i="108"/>
  <c r="O59" i="108" s="1"/>
  <c r="N60" i="108"/>
  <c r="O60" i="108" s="1"/>
  <c r="N61" i="108"/>
  <c r="O61" i="108"/>
  <c r="H62" i="108"/>
  <c r="J62" i="108"/>
  <c r="K62" i="108"/>
  <c r="L62" i="108"/>
  <c r="N62" i="108" s="1"/>
  <c r="M62" i="108"/>
  <c r="N63" i="108"/>
  <c r="O63" i="108"/>
  <c r="N64" i="108"/>
  <c r="O64" i="108" s="1"/>
  <c r="H65" i="108"/>
  <c r="J65" i="108"/>
  <c r="K65" i="108"/>
  <c r="N65" i="108" s="1"/>
  <c r="L65" i="108"/>
  <c r="M65" i="108"/>
  <c r="N66" i="108"/>
  <c r="O66" i="108"/>
  <c r="N67" i="108"/>
  <c r="O67" i="108" s="1"/>
  <c r="H68" i="108"/>
  <c r="J68" i="108"/>
  <c r="K68" i="108"/>
  <c r="N68" i="108" s="1"/>
  <c r="O68" i="108" s="1"/>
  <c r="L68" i="108"/>
  <c r="M68" i="108"/>
  <c r="N69" i="108"/>
  <c r="O69" i="108" s="1"/>
  <c r="H71" i="108"/>
  <c r="J71" i="108"/>
  <c r="K71" i="108"/>
  <c r="L71" i="108"/>
  <c r="M71" i="108"/>
  <c r="N72" i="108"/>
  <c r="O72" i="108" s="1"/>
  <c r="H73" i="108"/>
  <c r="J73" i="108"/>
  <c r="K73" i="108"/>
  <c r="L73" i="108"/>
  <c r="M73" i="108"/>
  <c r="N73" i="108"/>
  <c r="N74" i="108"/>
  <c r="O74" i="108" s="1"/>
  <c r="H75" i="108"/>
  <c r="J75" i="108"/>
  <c r="K75" i="108"/>
  <c r="L75" i="108"/>
  <c r="M75" i="108"/>
  <c r="N76" i="108"/>
  <c r="O76" i="108" s="1"/>
  <c r="N77" i="108"/>
  <c r="O77" i="108" s="1"/>
  <c r="H84" i="108"/>
  <c r="J84" i="108"/>
  <c r="K84" i="108"/>
  <c r="N84" i="108" s="1"/>
  <c r="O84" i="108" s="1"/>
  <c r="L84" i="108"/>
  <c r="M84" i="108"/>
  <c r="N85" i="108"/>
  <c r="O85" i="108" s="1"/>
  <c r="H86" i="108"/>
  <c r="I86" i="108"/>
  <c r="J86" i="108"/>
  <c r="J83" i="108" s="1"/>
  <c r="K86" i="108"/>
  <c r="K83" i="108" s="1"/>
  <c r="L86" i="108"/>
  <c r="L83" i="108" s="1"/>
  <c r="M86" i="108"/>
  <c r="M83" i="108" s="1"/>
  <c r="N87" i="108"/>
  <c r="O87" i="108"/>
  <c r="N88" i="108"/>
  <c r="O88" i="108" s="1"/>
  <c r="N89" i="108"/>
  <c r="O89" i="108" s="1"/>
  <c r="H91" i="108"/>
  <c r="I91" i="108"/>
  <c r="J91" i="108"/>
  <c r="K91" i="108"/>
  <c r="L91" i="108"/>
  <c r="M91" i="108"/>
  <c r="N92" i="108"/>
  <c r="O92" i="108" s="1"/>
  <c r="N93" i="108"/>
  <c r="O93" i="108"/>
  <c r="N94" i="108"/>
  <c r="O94" i="108" s="1"/>
  <c r="N95" i="108"/>
  <c r="O95" i="108" s="1"/>
  <c r="H96" i="108"/>
  <c r="J96" i="108"/>
  <c r="K96" i="108"/>
  <c r="L96" i="108"/>
  <c r="M96" i="108"/>
  <c r="N97" i="108"/>
  <c r="O97" i="108" s="1"/>
  <c r="N98" i="108"/>
  <c r="O98" i="108" s="1"/>
  <c r="N99" i="108"/>
  <c r="O99" i="108"/>
  <c r="N100" i="108"/>
  <c r="O100" i="108" s="1"/>
  <c r="N101" i="108"/>
  <c r="O101" i="108" s="1"/>
  <c r="N102" i="108"/>
  <c r="O102" i="108" s="1"/>
  <c r="H103" i="108"/>
  <c r="J103" i="108"/>
  <c r="K103" i="108"/>
  <c r="L103" i="108"/>
  <c r="M103" i="108"/>
  <c r="N103" i="108" s="1"/>
  <c r="N104" i="108"/>
  <c r="O104" i="108" s="1"/>
  <c r="H105" i="108"/>
  <c r="J105" i="108"/>
  <c r="K105" i="108"/>
  <c r="L105" i="108"/>
  <c r="M105" i="108"/>
  <c r="N106" i="108"/>
  <c r="O106" i="108"/>
  <c r="N107" i="108"/>
  <c r="O107" i="108"/>
  <c r="H109" i="108"/>
  <c r="J109" i="108"/>
  <c r="J108" i="108" s="1"/>
  <c r="K109" i="108"/>
  <c r="N109" i="108" s="1"/>
  <c r="O109" i="108" s="1"/>
  <c r="L109" i="108"/>
  <c r="M109" i="108"/>
  <c r="N110" i="108"/>
  <c r="O110" i="108" s="1"/>
  <c r="N111" i="108"/>
  <c r="O111" i="108" s="1"/>
  <c r="H112" i="108"/>
  <c r="I112" i="108"/>
  <c r="J112" i="108"/>
  <c r="K112" i="108"/>
  <c r="N112" i="108" s="1"/>
  <c r="O112" i="108" s="1"/>
  <c r="L112" i="108"/>
  <c r="M112" i="108"/>
  <c r="N113" i="108"/>
  <c r="O113" i="108"/>
  <c r="H114" i="108"/>
  <c r="I114" i="108"/>
  <c r="J114" i="108"/>
  <c r="K114" i="108"/>
  <c r="N114" i="108" s="1"/>
  <c r="L114" i="108"/>
  <c r="M114" i="108"/>
  <c r="N115" i="108"/>
  <c r="O115" i="108"/>
  <c r="H116" i="108"/>
  <c r="J116" i="108"/>
  <c r="K116" i="108"/>
  <c r="L116" i="108"/>
  <c r="M116" i="108"/>
  <c r="N117" i="108"/>
  <c r="O117" i="108" s="1"/>
  <c r="H119" i="108"/>
  <c r="I119" i="108"/>
  <c r="J119" i="108"/>
  <c r="K119" i="108"/>
  <c r="L119" i="108"/>
  <c r="M119" i="108"/>
  <c r="N120" i="108"/>
  <c r="O120" i="108" s="1"/>
  <c r="H121" i="108"/>
  <c r="H118" i="108" s="1"/>
  <c r="J121" i="108"/>
  <c r="J118" i="108" s="1"/>
  <c r="K121" i="108"/>
  <c r="K118" i="108" s="1"/>
  <c r="L121" i="108"/>
  <c r="L118" i="108" s="1"/>
  <c r="M121" i="108"/>
  <c r="N121" i="108"/>
  <c r="N122" i="108"/>
  <c r="O122" i="108"/>
  <c r="N123" i="108"/>
  <c r="O123" i="108" s="1"/>
  <c r="N124" i="108"/>
  <c r="O124" i="108" s="1"/>
  <c r="N125" i="108"/>
  <c r="O125" i="108" s="1"/>
  <c r="H127" i="108"/>
  <c r="I127" i="108"/>
  <c r="J127" i="108"/>
  <c r="K127" i="108"/>
  <c r="L127" i="108"/>
  <c r="M127" i="108"/>
  <c r="N128" i="108"/>
  <c r="O128" i="108"/>
  <c r="H129" i="108"/>
  <c r="I129" i="108"/>
  <c r="J129" i="108"/>
  <c r="K129" i="108"/>
  <c r="L129" i="108"/>
  <c r="M129" i="108"/>
  <c r="N130" i="108"/>
  <c r="O130" i="108"/>
  <c r="H131" i="108"/>
  <c r="J131" i="108"/>
  <c r="K131" i="108"/>
  <c r="L131" i="108"/>
  <c r="M131" i="108"/>
  <c r="N132" i="108"/>
  <c r="O132" i="108" s="1"/>
  <c r="N133" i="108"/>
  <c r="O133" i="108"/>
  <c r="N134" i="108"/>
  <c r="O134" i="108" s="1"/>
  <c r="H135" i="108"/>
  <c r="J135" i="108"/>
  <c r="K135" i="108"/>
  <c r="L135" i="108"/>
  <c r="M135" i="108"/>
  <c r="N136" i="108"/>
  <c r="O136" i="108" s="1"/>
  <c r="H138" i="108"/>
  <c r="J138" i="108"/>
  <c r="N138" i="108" s="1"/>
  <c r="O138" i="108" s="1"/>
  <c r="K138" i="108"/>
  <c r="K137" i="108" s="1"/>
  <c r="L138" i="108"/>
  <c r="M138" i="108"/>
  <c r="M137" i="108" s="1"/>
  <c r="N139" i="108"/>
  <c r="O139" i="108" s="1"/>
  <c r="H140" i="108"/>
  <c r="H137" i="108" s="1"/>
  <c r="J140" i="108"/>
  <c r="K140" i="108"/>
  <c r="L140" i="108"/>
  <c r="M140" i="108"/>
  <c r="N141" i="108"/>
  <c r="O141" i="108" s="1"/>
  <c r="H8" i="107"/>
  <c r="J8" i="107" s="1"/>
  <c r="I8" i="107"/>
  <c r="J9" i="107"/>
  <c r="J10" i="107"/>
  <c r="J11" i="107"/>
  <c r="J12" i="107"/>
  <c r="J13" i="107"/>
  <c r="J14" i="107"/>
  <c r="J15" i="107"/>
  <c r="J16" i="107"/>
  <c r="H17" i="107"/>
  <c r="I17" i="107"/>
  <c r="J17" i="107" s="1"/>
  <c r="J18" i="107"/>
  <c r="J19" i="107"/>
  <c r="J20" i="107"/>
  <c r="J21" i="107"/>
  <c r="J22" i="107"/>
  <c r="J23" i="107"/>
  <c r="J24" i="107"/>
  <c r="J25" i="107"/>
  <c r="H26" i="107"/>
  <c r="I26" i="107"/>
  <c r="J26" i="107"/>
  <c r="J27" i="107"/>
  <c r="J28" i="107"/>
  <c r="J29" i="107"/>
  <c r="H30" i="107"/>
  <c r="J30" i="107" s="1"/>
  <c r="I30" i="107"/>
  <c r="J31" i="107"/>
  <c r="J32" i="107"/>
  <c r="H33" i="107"/>
  <c r="J33" i="107" s="1"/>
  <c r="I33" i="107"/>
  <c r="J34" i="107"/>
  <c r="J35" i="107"/>
  <c r="J36" i="107"/>
  <c r="J37" i="107"/>
  <c r="H38" i="107"/>
  <c r="J38" i="107" s="1"/>
  <c r="I38" i="107"/>
  <c r="J39" i="107"/>
  <c r="J40" i="107"/>
  <c r="J41" i="107"/>
  <c r="J42" i="107"/>
  <c r="H43" i="107"/>
  <c r="I43" i="107"/>
  <c r="J43" i="107" s="1"/>
  <c r="J44" i="107"/>
  <c r="J45" i="107"/>
  <c r="H46" i="107"/>
  <c r="J46" i="107" s="1"/>
  <c r="I46" i="107"/>
  <c r="J47" i="107"/>
  <c r="J48" i="107"/>
  <c r="J49" i="107"/>
  <c r="J50" i="107"/>
  <c r="J51" i="107"/>
  <c r="J52" i="107"/>
  <c r="H53" i="107"/>
  <c r="J53" i="107" s="1"/>
  <c r="I53" i="107"/>
  <c r="J54" i="107"/>
  <c r="J55" i="107"/>
  <c r="H8" i="106"/>
  <c r="I8" i="106"/>
  <c r="J8" i="106" s="1"/>
  <c r="J9" i="106"/>
  <c r="J10" i="106"/>
  <c r="J11" i="106"/>
  <c r="J12" i="106"/>
  <c r="J13" i="106"/>
  <c r="J14" i="106"/>
  <c r="J15" i="106"/>
  <c r="J16" i="106"/>
  <c r="H17" i="106"/>
  <c r="I17" i="106"/>
  <c r="J17" i="106"/>
  <c r="J18" i="106"/>
  <c r="J19" i="106"/>
  <c r="J20" i="106"/>
  <c r="J21" i="106"/>
  <c r="J22" i="106"/>
  <c r="J23" i="106"/>
  <c r="J24" i="106"/>
  <c r="J25" i="106"/>
  <c r="H26" i="106"/>
  <c r="J26" i="106" s="1"/>
  <c r="I26" i="106"/>
  <c r="J27" i="106"/>
  <c r="J28" i="106"/>
  <c r="J29" i="106"/>
  <c r="H30" i="106"/>
  <c r="I30" i="106"/>
  <c r="J30" i="106" s="1"/>
  <c r="J31" i="106"/>
  <c r="J32" i="106"/>
  <c r="H33" i="106"/>
  <c r="J33" i="106" s="1"/>
  <c r="I33" i="106"/>
  <c r="J34" i="106"/>
  <c r="J35" i="106"/>
  <c r="J36" i="106"/>
  <c r="J37" i="106"/>
  <c r="H38" i="106"/>
  <c r="I38" i="106"/>
  <c r="J38" i="106" s="1"/>
  <c r="J39" i="106"/>
  <c r="J40" i="106"/>
  <c r="J41" i="106"/>
  <c r="J42" i="106"/>
  <c r="H43" i="106"/>
  <c r="I43" i="106"/>
  <c r="J43" i="106"/>
  <c r="J44" i="106"/>
  <c r="J45" i="106"/>
  <c r="H46" i="106"/>
  <c r="I46" i="106"/>
  <c r="J46" i="106" s="1"/>
  <c r="J47" i="106"/>
  <c r="J48" i="106"/>
  <c r="J49" i="106"/>
  <c r="J50" i="106"/>
  <c r="J51" i="106"/>
  <c r="J52" i="106"/>
  <c r="H53" i="106"/>
  <c r="J53" i="106" s="1"/>
  <c r="I53" i="106"/>
  <c r="J54" i="106"/>
  <c r="J55" i="106"/>
  <c r="H56" i="106"/>
  <c r="L109" i="109" l="1"/>
  <c r="H71" i="109"/>
  <c r="N141" i="109"/>
  <c r="O141" i="109" s="1"/>
  <c r="K138" i="109"/>
  <c r="L127" i="109"/>
  <c r="K119" i="109"/>
  <c r="K109" i="109"/>
  <c r="M91" i="109"/>
  <c r="H91" i="109"/>
  <c r="L71" i="109"/>
  <c r="N66" i="109"/>
  <c r="O66" i="109" s="1"/>
  <c r="N51" i="109"/>
  <c r="O51" i="109" s="1"/>
  <c r="L40" i="109"/>
  <c r="N41" i="109"/>
  <c r="O41" i="109" s="1"/>
  <c r="N36" i="109"/>
  <c r="O36" i="109" s="1"/>
  <c r="N34" i="109"/>
  <c r="O34" i="109" s="1"/>
  <c r="N30" i="109"/>
  <c r="O30" i="109" s="1"/>
  <c r="N139" i="109"/>
  <c r="O139" i="109" s="1"/>
  <c r="J138" i="109"/>
  <c r="K127" i="109"/>
  <c r="N113" i="109"/>
  <c r="O113" i="109" s="1"/>
  <c r="N110" i="109"/>
  <c r="O110" i="109" s="1"/>
  <c r="J109" i="109"/>
  <c r="L91" i="109"/>
  <c r="N87" i="109"/>
  <c r="O87" i="109" s="1"/>
  <c r="K71" i="109"/>
  <c r="K8" i="109"/>
  <c r="M71" i="109"/>
  <c r="M138" i="109"/>
  <c r="H138" i="109"/>
  <c r="N130" i="109"/>
  <c r="O130" i="109" s="1"/>
  <c r="J127" i="109"/>
  <c r="N120" i="109"/>
  <c r="O120" i="109" s="1"/>
  <c r="M109" i="109"/>
  <c r="H109" i="109"/>
  <c r="N104" i="109"/>
  <c r="O104" i="109" s="1"/>
  <c r="K91" i="109"/>
  <c r="N91" i="109" s="1"/>
  <c r="O91" i="109" s="1"/>
  <c r="N85" i="109"/>
  <c r="O85" i="109" s="1"/>
  <c r="N72" i="109"/>
  <c r="O72" i="109" s="1"/>
  <c r="J71" i="109"/>
  <c r="N69" i="109"/>
  <c r="O69" i="109" s="1"/>
  <c r="J40" i="109"/>
  <c r="J143" i="109" s="1"/>
  <c r="M40" i="109"/>
  <c r="H40" i="109"/>
  <c r="J8" i="109"/>
  <c r="N21" i="109"/>
  <c r="O21" i="109" s="1"/>
  <c r="N17" i="109"/>
  <c r="O17" i="109" s="1"/>
  <c r="M143" i="109"/>
  <c r="O13" i="109"/>
  <c r="N138" i="109"/>
  <c r="N109" i="109"/>
  <c r="H143" i="109"/>
  <c r="N127" i="109"/>
  <c r="O127" i="109" s="1"/>
  <c r="O109" i="109"/>
  <c r="N71" i="109"/>
  <c r="O71" i="109" s="1"/>
  <c r="K40" i="109"/>
  <c r="K143" i="109" s="1"/>
  <c r="L8" i="109"/>
  <c r="L119" i="109"/>
  <c r="N119" i="109" s="1"/>
  <c r="O119" i="109" s="1"/>
  <c r="K84" i="109"/>
  <c r="N84" i="109" s="1"/>
  <c r="O84" i="109" s="1"/>
  <c r="N92" i="109"/>
  <c r="O92" i="109" s="1"/>
  <c r="J137" i="108"/>
  <c r="N137" i="108" s="1"/>
  <c r="L137" i="108"/>
  <c r="N135" i="108"/>
  <c r="O135" i="108" s="1"/>
  <c r="N129" i="108"/>
  <c r="N127" i="108"/>
  <c r="O127" i="108" s="1"/>
  <c r="N119" i="108"/>
  <c r="O119" i="108" s="1"/>
  <c r="N116" i="108"/>
  <c r="O116" i="108" s="1"/>
  <c r="O105" i="108"/>
  <c r="O103" i="108"/>
  <c r="N96" i="108"/>
  <c r="N91" i="108"/>
  <c r="J70" i="108"/>
  <c r="L70" i="108"/>
  <c r="O40" i="108"/>
  <c r="O33" i="108"/>
  <c r="J126" i="108"/>
  <c r="N131" i="108"/>
  <c r="O131" i="108" s="1"/>
  <c r="M108" i="108"/>
  <c r="N105" i="108"/>
  <c r="J90" i="108"/>
  <c r="M70" i="108"/>
  <c r="H70" i="108"/>
  <c r="N71" i="108"/>
  <c r="O71" i="108" s="1"/>
  <c r="O58" i="108"/>
  <c r="N35" i="108"/>
  <c r="N9" i="108"/>
  <c r="O9" i="108" s="1"/>
  <c r="M126" i="108"/>
  <c r="O114" i="108"/>
  <c r="M90" i="108"/>
  <c r="N75" i="108"/>
  <c r="O65" i="108"/>
  <c r="O62" i="108"/>
  <c r="N55" i="108"/>
  <c r="N50" i="108"/>
  <c r="O50" i="108" s="1"/>
  <c r="M39" i="108"/>
  <c r="K39" i="108"/>
  <c r="N16" i="108"/>
  <c r="O16" i="108" s="1"/>
  <c r="L126" i="108"/>
  <c r="H126" i="108"/>
  <c r="M118" i="108"/>
  <c r="N118" i="108" s="1"/>
  <c r="O118" i="108" s="1"/>
  <c r="L108" i="108"/>
  <c r="L90" i="108"/>
  <c r="L39" i="108"/>
  <c r="J39" i="108"/>
  <c r="N39" i="108" s="1"/>
  <c r="M8" i="108"/>
  <c r="N29" i="108"/>
  <c r="O29" i="108" s="1"/>
  <c r="O20" i="108"/>
  <c r="L142" i="108"/>
  <c r="O137" i="108"/>
  <c r="O75" i="108"/>
  <c r="O55" i="108"/>
  <c r="O96" i="108"/>
  <c r="O91" i="108"/>
  <c r="N83" i="108"/>
  <c r="J142" i="108"/>
  <c r="M142" i="108"/>
  <c r="O12" i="108"/>
  <c r="N140" i="108"/>
  <c r="O140" i="108" s="1"/>
  <c r="K126" i="108"/>
  <c r="N126" i="108" s="1"/>
  <c r="O126" i="108" s="1"/>
  <c r="O121" i="108"/>
  <c r="K108" i="108"/>
  <c r="N108" i="108" s="1"/>
  <c r="H90" i="108"/>
  <c r="N86" i="108"/>
  <c r="O86" i="108" s="1"/>
  <c r="O73" i="108"/>
  <c r="K70" i="108"/>
  <c r="N70" i="108" s="1"/>
  <c r="O70" i="108" s="1"/>
  <c r="N46" i="108"/>
  <c r="O46" i="108" s="1"/>
  <c r="H39" i="108"/>
  <c r="K8" i="108"/>
  <c r="N8" i="108" s="1"/>
  <c r="O8" i="108" s="1"/>
  <c r="H108" i="108"/>
  <c r="K90" i="108"/>
  <c r="N90" i="108" s="1"/>
  <c r="H83" i="108"/>
  <c r="O83" i="108" s="1"/>
  <c r="O35" i="108"/>
  <c r="O129" i="108"/>
  <c r="J56" i="107"/>
  <c r="I56" i="107"/>
  <c r="H56" i="107"/>
  <c r="J56" i="106"/>
  <c r="I56" i="106"/>
  <c r="L143" i="109" l="1"/>
  <c r="O138" i="109"/>
  <c r="N143" i="109"/>
  <c r="O143" i="109" s="1"/>
  <c r="N40" i="109"/>
  <c r="O40" i="109" s="1"/>
  <c r="N8" i="109"/>
  <c r="O8" i="109" s="1"/>
  <c r="O39" i="108"/>
  <c r="O90" i="108"/>
  <c r="H142" i="108"/>
  <c r="O108" i="108"/>
  <c r="K142" i="108"/>
  <c r="N142" i="108" s="1"/>
  <c r="H7" i="105"/>
  <c r="I7" i="105"/>
  <c r="J7" i="105"/>
  <c r="J8" i="105"/>
  <c r="J9" i="105"/>
  <c r="H10" i="105"/>
  <c r="H6" i="105" s="1"/>
  <c r="I10" i="105"/>
  <c r="I6" i="105" s="1"/>
  <c r="J11" i="105"/>
  <c r="J12" i="105"/>
  <c r="J13" i="105"/>
  <c r="H14" i="105"/>
  <c r="I14" i="105"/>
  <c r="J14" i="105"/>
  <c r="J15" i="105"/>
  <c r="J16" i="105"/>
  <c r="J17" i="105"/>
  <c r="H18" i="105"/>
  <c r="J18" i="105" s="1"/>
  <c r="I18" i="105"/>
  <c r="J19" i="105"/>
  <c r="J20" i="105"/>
  <c r="J21" i="105"/>
  <c r="J22" i="105"/>
  <c r="J23" i="105"/>
  <c r="J24" i="105"/>
  <c r="J25" i="105"/>
  <c r="J26" i="105"/>
  <c r="H27" i="105"/>
  <c r="I27" i="105"/>
  <c r="J27" i="105"/>
  <c r="J28" i="105"/>
  <c r="J29" i="105"/>
  <c r="J30" i="105"/>
  <c r="H31" i="105"/>
  <c r="J31" i="105" s="1"/>
  <c r="I31" i="105"/>
  <c r="J32" i="105"/>
  <c r="H33" i="105"/>
  <c r="J33" i="105" s="1"/>
  <c r="I33" i="105"/>
  <c r="J34" i="105"/>
  <c r="H35" i="105"/>
  <c r="J35" i="105" s="1"/>
  <c r="I35" i="105"/>
  <c r="J36" i="105"/>
  <c r="H38" i="105"/>
  <c r="J38" i="105" s="1"/>
  <c r="I38" i="105"/>
  <c r="I37" i="105" s="1"/>
  <c r="J39" i="105"/>
  <c r="J40" i="105"/>
  <c r="J41" i="105"/>
  <c r="J42" i="105"/>
  <c r="J43" i="105"/>
  <c r="H44" i="105"/>
  <c r="J44" i="105" s="1"/>
  <c r="I44" i="105"/>
  <c r="J45" i="105"/>
  <c r="J46" i="105"/>
  <c r="J47" i="105"/>
  <c r="H48" i="105"/>
  <c r="I48" i="105"/>
  <c r="J48" i="105"/>
  <c r="J49" i="105"/>
  <c r="J50" i="105"/>
  <c r="J51" i="105"/>
  <c r="J52" i="105"/>
  <c r="H53" i="105"/>
  <c r="H37" i="105" s="1"/>
  <c r="J37" i="105" s="1"/>
  <c r="I53" i="105"/>
  <c r="J54" i="105"/>
  <c r="J55" i="105"/>
  <c r="H56" i="105"/>
  <c r="I56" i="105"/>
  <c r="J56" i="105"/>
  <c r="J57" i="105"/>
  <c r="J58" i="105"/>
  <c r="J59" i="105"/>
  <c r="H60" i="105"/>
  <c r="J60" i="105" s="1"/>
  <c r="I60" i="105"/>
  <c r="J61" i="105"/>
  <c r="J62" i="105"/>
  <c r="H63" i="105"/>
  <c r="J63" i="105" s="1"/>
  <c r="I63" i="105"/>
  <c r="J64" i="105"/>
  <c r="J65" i="105"/>
  <c r="J66" i="105"/>
  <c r="H67" i="105"/>
  <c r="I67" i="105"/>
  <c r="J67" i="105"/>
  <c r="J68" i="105"/>
  <c r="I69" i="105"/>
  <c r="H70" i="105"/>
  <c r="H69" i="105" s="1"/>
  <c r="J69" i="105" s="1"/>
  <c r="I70" i="105"/>
  <c r="J70" i="105"/>
  <c r="J71" i="105"/>
  <c r="H72" i="105"/>
  <c r="I72" i="105"/>
  <c r="J72" i="105"/>
  <c r="J73" i="105"/>
  <c r="H74" i="105"/>
  <c r="I74" i="105"/>
  <c r="J74" i="105"/>
  <c r="J75" i="105"/>
  <c r="J76" i="105"/>
  <c r="I82" i="105"/>
  <c r="H83" i="105"/>
  <c r="I83" i="105"/>
  <c r="J83" i="105"/>
  <c r="J84" i="105"/>
  <c r="H85" i="105"/>
  <c r="H82" i="105" s="1"/>
  <c r="J82" i="105" s="1"/>
  <c r="I85" i="105"/>
  <c r="J85" i="105"/>
  <c r="J86" i="105"/>
  <c r="J87" i="105"/>
  <c r="J88" i="105"/>
  <c r="H89" i="105"/>
  <c r="J89" i="105" s="1"/>
  <c r="I89" i="105"/>
  <c r="H90" i="105"/>
  <c r="I90" i="105"/>
  <c r="J90" i="105"/>
  <c r="J91" i="105"/>
  <c r="J92" i="105"/>
  <c r="J93" i="105"/>
  <c r="J94" i="105"/>
  <c r="H95" i="105"/>
  <c r="I95" i="105"/>
  <c r="J95" i="105"/>
  <c r="J96" i="105"/>
  <c r="J97" i="105"/>
  <c r="J98" i="105"/>
  <c r="J99" i="105"/>
  <c r="J100" i="105"/>
  <c r="J101" i="105"/>
  <c r="H102" i="105"/>
  <c r="I102" i="105"/>
  <c r="J102" i="105"/>
  <c r="J103" i="105"/>
  <c r="H104" i="105"/>
  <c r="I104" i="105"/>
  <c r="J104" i="105"/>
  <c r="J105" i="105"/>
  <c r="J106" i="105"/>
  <c r="H108" i="105"/>
  <c r="I108" i="105"/>
  <c r="J108" i="105"/>
  <c r="J109" i="105"/>
  <c r="J110" i="105"/>
  <c r="H111" i="105"/>
  <c r="J111" i="105" s="1"/>
  <c r="I111" i="105"/>
  <c r="J112" i="105"/>
  <c r="H113" i="105"/>
  <c r="H107" i="105" s="1"/>
  <c r="I113" i="105"/>
  <c r="I107" i="105" s="1"/>
  <c r="J114" i="105"/>
  <c r="H115" i="105"/>
  <c r="J115" i="105" s="1"/>
  <c r="I115" i="105"/>
  <c r="J116" i="105"/>
  <c r="H117" i="105"/>
  <c r="J117" i="105" s="1"/>
  <c r="I117" i="105"/>
  <c r="H118" i="105"/>
  <c r="I118" i="105"/>
  <c r="J118" i="105"/>
  <c r="J119" i="105"/>
  <c r="H120" i="105"/>
  <c r="I120" i="105"/>
  <c r="J120" i="105"/>
  <c r="J121" i="105"/>
  <c r="J122" i="105"/>
  <c r="J123" i="105"/>
  <c r="J124" i="105"/>
  <c r="H126" i="105"/>
  <c r="J126" i="105" s="1"/>
  <c r="I126" i="105"/>
  <c r="J127" i="105"/>
  <c r="J128" i="105"/>
  <c r="H129" i="105"/>
  <c r="H125" i="105" s="1"/>
  <c r="J125" i="105" s="1"/>
  <c r="I129" i="105"/>
  <c r="I125" i="105" s="1"/>
  <c r="J129" i="105"/>
  <c r="J130" i="105"/>
  <c r="H131" i="105"/>
  <c r="I131" i="105"/>
  <c r="J131" i="105"/>
  <c r="J132" i="105"/>
  <c r="J133" i="105"/>
  <c r="J134" i="105"/>
  <c r="H135" i="105"/>
  <c r="J135" i="105" s="1"/>
  <c r="I135" i="105"/>
  <c r="J136" i="105"/>
  <c r="H137" i="105"/>
  <c r="J137" i="105" s="1"/>
  <c r="I137" i="105"/>
  <c r="H138" i="105"/>
  <c r="I138" i="105"/>
  <c r="J138" i="105"/>
  <c r="J139" i="105"/>
  <c r="H140" i="105"/>
  <c r="I140" i="105"/>
  <c r="J140" i="105"/>
  <c r="J141" i="105"/>
  <c r="H7" i="104"/>
  <c r="I7" i="104"/>
  <c r="J7" i="104"/>
  <c r="J8" i="104"/>
  <c r="J9" i="104"/>
  <c r="H10" i="104"/>
  <c r="I10" i="104"/>
  <c r="J10" i="104" s="1"/>
  <c r="J11" i="104"/>
  <c r="J12" i="104"/>
  <c r="J13" i="104"/>
  <c r="H14" i="104"/>
  <c r="J14" i="104" s="1"/>
  <c r="I14" i="104"/>
  <c r="J15" i="104"/>
  <c r="J16" i="104"/>
  <c r="J17" i="104"/>
  <c r="H18" i="104"/>
  <c r="I18" i="104"/>
  <c r="J18" i="104" s="1"/>
  <c r="J19" i="104"/>
  <c r="J20" i="104"/>
  <c r="J21" i="104"/>
  <c r="J22" i="104"/>
  <c r="J23" i="104"/>
  <c r="J24" i="104"/>
  <c r="J25" i="104"/>
  <c r="J26" i="104"/>
  <c r="H27" i="104"/>
  <c r="I27" i="104"/>
  <c r="J27" i="104"/>
  <c r="J28" i="104"/>
  <c r="J29" i="104"/>
  <c r="J30" i="104"/>
  <c r="H31" i="104"/>
  <c r="J31" i="104" s="1"/>
  <c r="I31" i="104"/>
  <c r="J32" i="104"/>
  <c r="H33" i="104"/>
  <c r="H6" i="104" s="1"/>
  <c r="I33" i="104"/>
  <c r="I6" i="104" s="1"/>
  <c r="J34" i="104"/>
  <c r="H35" i="104"/>
  <c r="J35" i="104" s="1"/>
  <c r="I35" i="104"/>
  <c r="J36" i="104"/>
  <c r="H38" i="104"/>
  <c r="I38" i="104"/>
  <c r="I37" i="104" s="1"/>
  <c r="J39" i="104"/>
  <c r="J40" i="104"/>
  <c r="J41" i="104"/>
  <c r="J42" i="104"/>
  <c r="J43" i="104"/>
  <c r="H44" i="104"/>
  <c r="I44" i="104"/>
  <c r="J44" i="104" s="1"/>
  <c r="J45" i="104"/>
  <c r="J46" i="104"/>
  <c r="J47" i="104"/>
  <c r="H48" i="104"/>
  <c r="J48" i="104" s="1"/>
  <c r="I48" i="104"/>
  <c r="J49" i="104"/>
  <c r="J50" i="104"/>
  <c r="J51" i="104"/>
  <c r="J52" i="104"/>
  <c r="H53" i="104"/>
  <c r="H37" i="104" s="1"/>
  <c r="J37" i="104" s="1"/>
  <c r="I53" i="104"/>
  <c r="J54" i="104"/>
  <c r="J55" i="104"/>
  <c r="H56" i="104"/>
  <c r="J56" i="104" s="1"/>
  <c r="I56" i="104"/>
  <c r="J57" i="104"/>
  <c r="J58" i="104"/>
  <c r="J59" i="104"/>
  <c r="H60" i="104"/>
  <c r="I60" i="104"/>
  <c r="J60" i="104" s="1"/>
  <c r="J61" i="104"/>
  <c r="J62" i="104"/>
  <c r="H63" i="104"/>
  <c r="J63" i="104" s="1"/>
  <c r="I63" i="104"/>
  <c r="J64" i="104"/>
  <c r="J65" i="104"/>
  <c r="J66" i="104"/>
  <c r="H67" i="104"/>
  <c r="I67" i="104"/>
  <c r="J67" i="104"/>
  <c r="J68" i="104"/>
  <c r="H74" i="104"/>
  <c r="J74" i="104" s="1"/>
  <c r="I74" i="104"/>
  <c r="I73" i="104" s="1"/>
  <c r="J75" i="104"/>
  <c r="H76" i="104"/>
  <c r="J76" i="104" s="1"/>
  <c r="I76" i="104"/>
  <c r="J77" i="104"/>
  <c r="H78" i="104"/>
  <c r="J78" i="104" s="1"/>
  <c r="I78" i="104"/>
  <c r="J79" i="104"/>
  <c r="J80" i="104"/>
  <c r="H82" i="104"/>
  <c r="J82" i="104" s="1"/>
  <c r="I82" i="104"/>
  <c r="J83" i="104"/>
  <c r="H84" i="104"/>
  <c r="J84" i="104" s="1"/>
  <c r="I84" i="104"/>
  <c r="I81" i="104" s="1"/>
  <c r="J85" i="104"/>
  <c r="J86" i="104"/>
  <c r="J87" i="104"/>
  <c r="I88" i="104"/>
  <c r="H89" i="104"/>
  <c r="H88" i="104" s="1"/>
  <c r="J88" i="104" s="1"/>
  <c r="I89" i="104"/>
  <c r="J89" i="104"/>
  <c r="J90" i="104"/>
  <c r="J91" i="104"/>
  <c r="J92" i="104"/>
  <c r="J93" i="104"/>
  <c r="H94" i="104"/>
  <c r="J94" i="104" s="1"/>
  <c r="I94" i="104"/>
  <c r="J95" i="104"/>
  <c r="J96" i="104"/>
  <c r="J97" i="104"/>
  <c r="J98" i="104"/>
  <c r="J99" i="104"/>
  <c r="J100" i="104"/>
  <c r="H101" i="104"/>
  <c r="I101" i="104"/>
  <c r="J101" i="104"/>
  <c r="J102" i="104"/>
  <c r="H103" i="104"/>
  <c r="I103" i="104"/>
  <c r="J103" i="104"/>
  <c r="J104" i="104"/>
  <c r="J105" i="104"/>
  <c r="H107" i="104"/>
  <c r="H106" i="104" s="1"/>
  <c r="I107" i="104"/>
  <c r="J107" i="104"/>
  <c r="J108" i="104"/>
  <c r="J109" i="104"/>
  <c r="H110" i="104"/>
  <c r="I110" i="104"/>
  <c r="J110" i="104" s="1"/>
  <c r="J111" i="104"/>
  <c r="H112" i="104"/>
  <c r="I112" i="104"/>
  <c r="J112" i="104" s="1"/>
  <c r="J113" i="104"/>
  <c r="H114" i="104"/>
  <c r="I114" i="104"/>
  <c r="J114" i="104" s="1"/>
  <c r="J115" i="104"/>
  <c r="I116" i="104"/>
  <c r="H117" i="104"/>
  <c r="I117" i="104"/>
  <c r="J117" i="104"/>
  <c r="J118" i="104"/>
  <c r="H119" i="104"/>
  <c r="H116" i="104" s="1"/>
  <c r="J116" i="104" s="1"/>
  <c r="I119" i="104"/>
  <c r="J119" i="104"/>
  <c r="J120" i="104"/>
  <c r="J121" i="104"/>
  <c r="J122" i="104"/>
  <c r="J123" i="104"/>
  <c r="H125" i="104"/>
  <c r="J125" i="104" s="1"/>
  <c r="I125" i="104"/>
  <c r="J126" i="104"/>
  <c r="J127" i="104"/>
  <c r="H128" i="104"/>
  <c r="J128" i="104" s="1"/>
  <c r="I128" i="104"/>
  <c r="I124" i="104" s="1"/>
  <c r="J129" i="104"/>
  <c r="H130" i="104"/>
  <c r="J130" i="104" s="1"/>
  <c r="I130" i="104"/>
  <c r="J131" i="104"/>
  <c r="J132" i="104"/>
  <c r="J133" i="104"/>
  <c r="H134" i="104"/>
  <c r="I134" i="104"/>
  <c r="J134" i="104" s="1"/>
  <c r="J135" i="104"/>
  <c r="I136" i="104"/>
  <c r="H137" i="104"/>
  <c r="H136" i="104" s="1"/>
  <c r="J136" i="104" s="1"/>
  <c r="I137" i="104"/>
  <c r="J137" i="104"/>
  <c r="J138" i="104"/>
  <c r="H139" i="104"/>
  <c r="I139" i="104"/>
  <c r="J139" i="104"/>
  <c r="J140" i="104"/>
  <c r="H7" i="103"/>
  <c r="J7" i="103" s="1"/>
  <c r="I7" i="103"/>
  <c r="J8" i="103"/>
  <c r="J9" i="103"/>
  <c r="H10" i="103"/>
  <c r="I10" i="103"/>
  <c r="J10" i="103"/>
  <c r="J11" i="103"/>
  <c r="J12" i="103"/>
  <c r="J13" i="103"/>
  <c r="H14" i="103"/>
  <c r="J14" i="103" s="1"/>
  <c r="I14" i="103"/>
  <c r="J15" i="103"/>
  <c r="J16" i="103"/>
  <c r="J17" i="103"/>
  <c r="H18" i="103"/>
  <c r="I18" i="103"/>
  <c r="J18" i="103"/>
  <c r="J19" i="103"/>
  <c r="J20" i="103"/>
  <c r="J21" i="103"/>
  <c r="J22" i="103"/>
  <c r="J23" i="103"/>
  <c r="J24" i="103"/>
  <c r="J25" i="103"/>
  <c r="J26" i="103"/>
  <c r="H27" i="103"/>
  <c r="J27" i="103" s="1"/>
  <c r="I27" i="103"/>
  <c r="J28" i="103"/>
  <c r="J29" i="103"/>
  <c r="J30" i="103"/>
  <c r="H31" i="103"/>
  <c r="I31" i="103"/>
  <c r="J31" i="103" s="1"/>
  <c r="J32" i="103"/>
  <c r="H33" i="103"/>
  <c r="H6" i="103" s="1"/>
  <c r="I33" i="103"/>
  <c r="I6" i="103" s="1"/>
  <c r="J33" i="103"/>
  <c r="J34" i="103"/>
  <c r="H35" i="103"/>
  <c r="I35" i="103"/>
  <c r="J35" i="103"/>
  <c r="J36" i="103"/>
  <c r="H38" i="103"/>
  <c r="I38" i="103"/>
  <c r="I37" i="103" s="1"/>
  <c r="J39" i="103"/>
  <c r="J40" i="103"/>
  <c r="J41" i="103"/>
  <c r="J42" i="103"/>
  <c r="J43" i="103"/>
  <c r="H44" i="103"/>
  <c r="I44" i="103"/>
  <c r="J44" i="103" s="1"/>
  <c r="J45" i="103"/>
  <c r="J46" i="103"/>
  <c r="J47" i="103"/>
  <c r="H48" i="103"/>
  <c r="J48" i="103" s="1"/>
  <c r="I48" i="103"/>
  <c r="J49" i="103"/>
  <c r="J50" i="103"/>
  <c r="J51" i="103"/>
  <c r="J52" i="103"/>
  <c r="H53" i="103"/>
  <c r="J53" i="103" s="1"/>
  <c r="I53" i="103"/>
  <c r="J54" i="103"/>
  <c r="J55" i="103"/>
  <c r="H56" i="103"/>
  <c r="J56" i="103" s="1"/>
  <c r="I56" i="103"/>
  <c r="J57" i="103"/>
  <c r="J58" i="103"/>
  <c r="J59" i="103"/>
  <c r="H60" i="103"/>
  <c r="I60" i="103"/>
  <c r="J60" i="103"/>
  <c r="J61" i="103"/>
  <c r="J62" i="103"/>
  <c r="H63" i="103"/>
  <c r="J63" i="103" s="1"/>
  <c r="I63" i="103"/>
  <c r="J64" i="103"/>
  <c r="J65" i="103"/>
  <c r="J66" i="103"/>
  <c r="H67" i="103"/>
  <c r="I67" i="103"/>
  <c r="J67" i="103"/>
  <c r="J68" i="103"/>
  <c r="H74" i="103"/>
  <c r="J74" i="103" s="1"/>
  <c r="I74" i="103"/>
  <c r="I73" i="103" s="1"/>
  <c r="J75" i="103"/>
  <c r="H76" i="103"/>
  <c r="J76" i="103" s="1"/>
  <c r="I76" i="103"/>
  <c r="J77" i="103"/>
  <c r="H78" i="103"/>
  <c r="J78" i="103" s="1"/>
  <c r="I78" i="103"/>
  <c r="J79" i="103"/>
  <c r="J80" i="103"/>
  <c r="H82" i="103"/>
  <c r="I82" i="103"/>
  <c r="J82" i="103"/>
  <c r="J83" i="103"/>
  <c r="H84" i="103"/>
  <c r="H81" i="103" s="1"/>
  <c r="I84" i="103"/>
  <c r="I81" i="103" s="1"/>
  <c r="J84" i="103"/>
  <c r="J85" i="103"/>
  <c r="J86" i="103"/>
  <c r="J87" i="103"/>
  <c r="H89" i="103"/>
  <c r="H88" i="103" s="1"/>
  <c r="J88" i="103" s="1"/>
  <c r="I89" i="103"/>
  <c r="I88" i="103" s="1"/>
  <c r="J89" i="103"/>
  <c r="J90" i="103"/>
  <c r="J91" i="103"/>
  <c r="J92" i="103"/>
  <c r="J93" i="103"/>
  <c r="H94" i="103"/>
  <c r="I94" i="103"/>
  <c r="J94" i="103"/>
  <c r="J95" i="103"/>
  <c r="J96" i="103"/>
  <c r="J97" i="103"/>
  <c r="J98" i="103"/>
  <c r="J99" i="103"/>
  <c r="J100" i="103"/>
  <c r="H101" i="103"/>
  <c r="I101" i="103"/>
  <c r="J101" i="103"/>
  <c r="J102" i="103"/>
  <c r="H103" i="103"/>
  <c r="I103" i="103"/>
  <c r="J103" i="103"/>
  <c r="J104" i="103"/>
  <c r="J105" i="103"/>
  <c r="H107" i="103"/>
  <c r="H106" i="103" s="1"/>
  <c r="I107" i="103"/>
  <c r="I106" i="103" s="1"/>
  <c r="J107" i="103"/>
  <c r="J108" i="103"/>
  <c r="J109" i="103"/>
  <c r="H110" i="103"/>
  <c r="J110" i="103" s="1"/>
  <c r="I110" i="103"/>
  <c r="J111" i="103"/>
  <c r="H112" i="103"/>
  <c r="J112" i="103" s="1"/>
  <c r="I112" i="103"/>
  <c r="J113" i="103"/>
  <c r="H114" i="103"/>
  <c r="J114" i="103" s="1"/>
  <c r="I114" i="103"/>
  <c r="J115" i="103"/>
  <c r="H117" i="103"/>
  <c r="I117" i="103"/>
  <c r="J117" i="103"/>
  <c r="J118" i="103"/>
  <c r="H119" i="103"/>
  <c r="H116" i="103" s="1"/>
  <c r="I119" i="103"/>
  <c r="I116" i="103" s="1"/>
  <c r="J119" i="103"/>
  <c r="J120" i="103"/>
  <c r="J121" i="103"/>
  <c r="J122" i="103"/>
  <c r="J123" i="103"/>
  <c r="H125" i="103"/>
  <c r="J125" i="103" s="1"/>
  <c r="I125" i="103"/>
  <c r="J126" i="103"/>
  <c r="J127" i="103"/>
  <c r="H128" i="103"/>
  <c r="H124" i="103" s="1"/>
  <c r="I128" i="103"/>
  <c r="I124" i="103" s="1"/>
  <c r="J128" i="103"/>
  <c r="J129" i="103"/>
  <c r="H130" i="103"/>
  <c r="J130" i="103" s="1"/>
  <c r="I130" i="103"/>
  <c r="J131" i="103"/>
  <c r="J132" i="103"/>
  <c r="J133" i="103"/>
  <c r="H134" i="103"/>
  <c r="I134" i="103"/>
  <c r="J134" i="103"/>
  <c r="J135" i="103"/>
  <c r="H137" i="103"/>
  <c r="H136" i="103" s="1"/>
  <c r="I137" i="103"/>
  <c r="I136" i="103" s="1"/>
  <c r="J138" i="103"/>
  <c r="H139" i="103"/>
  <c r="J139" i="103" s="1"/>
  <c r="I139" i="103"/>
  <c r="J140" i="103"/>
  <c r="H7" i="102"/>
  <c r="I7" i="102"/>
  <c r="J7" i="102"/>
  <c r="J8" i="102"/>
  <c r="J9" i="102"/>
  <c r="H10" i="102"/>
  <c r="H6" i="102" s="1"/>
  <c r="I10" i="102"/>
  <c r="I6" i="102" s="1"/>
  <c r="J10" i="102"/>
  <c r="J11" i="102"/>
  <c r="J12" i="102"/>
  <c r="J13" i="102"/>
  <c r="H14" i="102"/>
  <c r="J14" i="102" s="1"/>
  <c r="I14" i="102"/>
  <c r="J15" i="102"/>
  <c r="J16" i="102"/>
  <c r="J17" i="102"/>
  <c r="H18" i="102"/>
  <c r="I18" i="102"/>
  <c r="J18" i="102"/>
  <c r="J19" i="102"/>
  <c r="J20" i="102"/>
  <c r="J21" i="102"/>
  <c r="J22" i="102"/>
  <c r="J23" i="102"/>
  <c r="J24" i="102"/>
  <c r="J25" i="102"/>
  <c r="J26" i="102"/>
  <c r="H27" i="102"/>
  <c r="I27" i="102"/>
  <c r="J27" i="102"/>
  <c r="J28" i="102"/>
  <c r="J29" i="102"/>
  <c r="J30" i="102"/>
  <c r="H31" i="102"/>
  <c r="J31" i="102" s="1"/>
  <c r="I31" i="102"/>
  <c r="J32" i="102"/>
  <c r="H33" i="102"/>
  <c r="J33" i="102" s="1"/>
  <c r="I33" i="102"/>
  <c r="J34" i="102"/>
  <c r="H35" i="102"/>
  <c r="J35" i="102" s="1"/>
  <c r="I35" i="102"/>
  <c r="J36" i="102"/>
  <c r="H38" i="102"/>
  <c r="I38" i="102"/>
  <c r="J38" i="102"/>
  <c r="J39" i="102"/>
  <c r="J40" i="102"/>
  <c r="J41" i="102"/>
  <c r="J42" i="102"/>
  <c r="J43" i="102"/>
  <c r="H44" i="102"/>
  <c r="I44" i="102"/>
  <c r="J44" i="102"/>
  <c r="J45" i="102"/>
  <c r="J46" i="102"/>
  <c r="J47" i="102"/>
  <c r="H48" i="102"/>
  <c r="J48" i="102" s="1"/>
  <c r="I48" i="102"/>
  <c r="J49" i="102"/>
  <c r="J50" i="102"/>
  <c r="J51" i="102"/>
  <c r="J52" i="102"/>
  <c r="H53" i="102"/>
  <c r="J53" i="102" s="1"/>
  <c r="I53" i="102"/>
  <c r="I37" i="102" s="1"/>
  <c r="J54" i="102"/>
  <c r="J55" i="102"/>
  <c r="H56" i="102"/>
  <c r="J56" i="102" s="1"/>
  <c r="I56" i="102"/>
  <c r="J57" i="102"/>
  <c r="J58" i="102"/>
  <c r="J59" i="102"/>
  <c r="H60" i="102"/>
  <c r="I60" i="102"/>
  <c r="J60" i="102"/>
  <c r="J61" i="102"/>
  <c r="J62" i="102"/>
  <c r="H63" i="102"/>
  <c r="J63" i="102" s="1"/>
  <c r="I63" i="102"/>
  <c r="J64" i="102"/>
  <c r="J65" i="102"/>
  <c r="J66" i="102"/>
  <c r="H67" i="102"/>
  <c r="I67" i="102"/>
  <c r="J67" i="102"/>
  <c r="J68" i="102"/>
  <c r="I69" i="102"/>
  <c r="H70" i="102"/>
  <c r="J70" i="102" s="1"/>
  <c r="I70" i="102"/>
  <c r="J71" i="102"/>
  <c r="H72" i="102"/>
  <c r="J72" i="102" s="1"/>
  <c r="I72" i="102"/>
  <c r="J73" i="102"/>
  <c r="H74" i="102"/>
  <c r="J74" i="102" s="1"/>
  <c r="I74" i="102"/>
  <c r="J75" i="102"/>
  <c r="J76" i="102"/>
  <c r="I82" i="102"/>
  <c r="H83" i="102"/>
  <c r="J83" i="102" s="1"/>
  <c r="I83" i="102"/>
  <c r="J84" i="102"/>
  <c r="H85" i="102"/>
  <c r="J85" i="102" s="1"/>
  <c r="I85" i="102"/>
  <c r="J86" i="102"/>
  <c r="J87" i="102"/>
  <c r="J88" i="102"/>
  <c r="I89" i="102"/>
  <c r="H90" i="102"/>
  <c r="I90" i="102"/>
  <c r="J90" i="102"/>
  <c r="J91" i="102"/>
  <c r="J92" i="102"/>
  <c r="J93" i="102"/>
  <c r="J94" i="102"/>
  <c r="H95" i="102"/>
  <c r="H89" i="102" s="1"/>
  <c r="J89" i="102" s="1"/>
  <c r="I95" i="102"/>
  <c r="J96" i="102"/>
  <c r="J97" i="102"/>
  <c r="J98" i="102"/>
  <c r="J99" i="102"/>
  <c r="J100" i="102"/>
  <c r="J101" i="102"/>
  <c r="H102" i="102"/>
  <c r="I102" i="102"/>
  <c r="J102" i="102"/>
  <c r="J103" i="102"/>
  <c r="H104" i="102"/>
  <c r="I104" i="102"/>
  <c r="J104" i="102"/>
  <c r="J105" i="102"/>
  <c r="J106" i="102"/>
  <c r="H108" i="102"/>
  <c r="I108" i="102"/>
  <c r="J108" i="102"/>
  <c r="J109" i="102"/>
  <c r="J110" i="102"/>
  <c r="H111" i="102"/>
  <c r="I111" i="102"/>
  <c r="J111" i="102"/>
  <c r="J112" i="102"/>
  <c r="H113" i="102"/>
  <c r="H107" i="102" s="1"/>
  <c r="J107" i="102" s="1"/>
  <c r="I113" i="102"/>
  <c r="I107" i="102" s="1"/>
  <c r="J113" i="102"/>
  <c r="J114" i="102"/>
  <c r="H115" i="102"/>
  <c r="I115" i="102"/>
  <c r="J115" i="102"/>
  <c r="J116" i="102"/>
  <c r="I117" i="102"/>
  <c r="H118" i="102"/>
  <c r="I118" i="102"/>
  <c r="J118" i="102"/>
  <c r="J119" i="102"/>
  <c r="H120" i="102"/>
  <c r="H117" i="102" s="1"/>
  <c r="J117" i="102" s="1"/>
  <c r="I120" i="102"/>
  <c r="J120" i="102"/>
  <c r="J121" i="102"/>
  <c r="J122" i="102"/>
  <c r="J123" i="102"/>
  <c r="J124" i="102"/>
  <c r="H126" i="102"/>
  <c r="J126" i="102" s="1"/>
  <c r="I126" i="102"/>
  <c r="J127" i="102"/>
  <c r="J128" i="102"/>
  <c r="H129" i="102"/>
  <c r="J129" i="102" s="1"/>
  <c r="I129" i="102"/>
  <c r="I125" i="102" s="1"/>
  <c r="J130" i="102"/>
  <c r="H131" i="102"/>
  <c r="J131" i="102" s="1"/>
  <c r="I131" i="102"/>
  <c r="J132" i="102"/>
  <c r="J133" i="102"/>
  <c r="J134" i="102"/>
  <c r="H135" i="102"/>
  <c r="I135" i="102"/>
  <c r="J135" i="102"/>
  <c r="J136" i="102"/>
  <c r="I137" i="102"/>
  <c r="H138" i="102"/>
  <c r="H137" i="102" s="1"/>
  <c r="J137" i="102" s="1"/>
  <c r="I138" i="102"/>
  <c r="J138" i="102"/>
  <c r="J139" i="102"/>
  <c r="H140" i="102"/>
  <c r="I140" i="102"/>
  <c r="J140" i="102"/>
  <c r="J141" i="102"/>
  <c r="H7" i="101"/>
  <c r="H6" i="101" s="1"/>
  <c r="I7" i="101"/>
  <c r="J7" i="101"/>
  <c r="J8" i="101"/>
  <c r="J9" i="101"/>
  <c r="H10" i="101"/>
  <c r="J10" i="101" s="1"/>
  <c r="I10" i="101"/>
  <c r="I6" i="101" s="1"/>
  <c r="J11" i="101"/>
  <c r="J12" i="101"/>
  <c r="J13" i="101"/>
  <c r="H14" i="101"/>
  <c r="I14" i="101"/>
  <c r="J14" i="101" s="1"/>
  <c r="J15" i="101"/>
  <c r="J16" i="101"/>
  <c r="J17" i="101"/>
  <c r="H18" i="101"/>
  <c r="J18" i="101" s="1"/>
  <c r="I18" i="101"/>
  <c r="J19" i="101"/>
  <c r="J20" i="101"/>
  <c r="J21" i="101"/>
  <c r="J22" i="101"/>
  <c r="J23" i="101"/>
  <c r="J24" i="101"/>
  <c r="J25" i="101"/>
  <c r="J26" i="101"/>
  <c r="H27" i="101"/>
  <c r="I27" i="101"/>
  <c r="J27" i="101"/>
  <c r="J28" i="101"/>
  <c r="J29" i="101"/>
  <c r="J30" i="101"/>
  <c r="H31" i="101"/>
  <c r="J31" i="101" s="1"/>
  <c r="I31" i="101"/>
  <c r="J32" i="101"/>
  <c r="H33" i="101"/>
  <c r="J33" i="101" s="1"/>
  <c r="I33" i="101"/>
  <c r="J34" i="101"/>
  <c r="H35" i="101"/>
  <c r="J35" i="101" s="1"/>
  <c r="I35" i="101"/>
  <c r="J36" i="101"/>
  <c r="H38" i="101"/>
  <c r="J38" i="101" s="1"/>
  <c r="I38" i="101"/>
  <c r="I37" i="101" s="1"/>
  <c r="J39" i="101"/>
  <c r="J40" i="101"/>
  <c r="J41" i="101"/>
  <c r="J42" i="101"/>
  <c r="J43" i="101"/>
  <c r="H44" i="101"/>
  <c r="J44" i="101" s="1"/>
  <c r="I44" i="101"/>
  <c r="J45" i="101"/>
  <c r="J46" i="101"/>
  <c r="J47" i="101"/>
  <c r="H48" i="101"/>
  <c r="I48" i="101"/>
  <c r="J48" i="101" s="1"/>
  <c r="J49" i="101"/>
  <c r="J50" i="101"/>
  <c r="J51" i="101"/>
  <c r="J52" i="101"/>
  <c r="H53" i="101"/>
  <c r="H37" i="101" s="1"/>
  <c r="J37" i="101" s="1"/>
  <c r="I53" i="101"/>
  <c r="J54" i="101"/>
  <c r="J55" i="101"/>
  <c r="H56" i="101"/>
  <c r="I56" i="101"/>
  <c r="J56" i="101" s="1"/>
  <c r="J57" i="101"/>
  <c r="J58" i="101"/>
  <c r="J59" i="101"/>
  <c r="H60" i="101"/>
  <c r="J60" i="101" s="1"/>
  <c r="I60" i="101"/>
  <c r="J61" i="101"/>
  <c r="J62" i="101"/>
  <c r="H63" i="101"/>
  <c r="J63" i="101" s="1"/>
  <c r="I63" i="101"/>
  <c r="J64" i="101"/>
  <c r="J65" i="101"/>
  <c r="J66" i="101"/>
  <c r="H67" i="101"/>
  <c r="I67" i="101"/>
  <c r="J67" i="101"/>
  <c r="J68" i="101"/>
  <c r="H69" i="101"/>
  <c r="H70" i="101"/>
  <c r="I70" i="101"/>
  <c r="I69" i="101" s="1"/>
  <c r="J69" i="101" s="1"/>
  <c r="J71" i="101"/>
  <c r="H72" i="101"/>
  <c r="I72" i="101"/>
  <c r="J72" i="101" s="1"/>
  <c r="J73" i="101"/>
  <c r="H74" i="101"/>
  <c r="I74" i="101"/>
  <c r="J74" i="101" s="1"/>
  <c r="J75" i="101"/>
  <c r="J76" i="101"/>
  <c r="H82" i="101"/>
  <c r="H83" i="101"/>
  <c r="I83" i="101"/>
  <c r="J83" i="101" s="1"/>
  <c r="J84" i="101"/>
  <c r="H85" i="101"/>
  <c r="I85" i="101"/>
  <c r="I82" i="101" s="1"/>
  <c r="J82" i="101" s="1"/>
  <c r="J86" i="101"/>
  <c r="J87" i="101"/>
  <c r="J88" i="101"/>
  <c r="I89" i="101"/>
  <c r="H90" i="101"/>
  <c r="H89" i="101" s="1"/>
  <c r="J89" i="101" s="1"/>
  <c r="I90" i="101"/>
  <c r="J90" i="101"/>
  <c r="J91" i="101"/>
  <c r="J92" i="101"/>
  <c r="J93" i="101"/>
  <c r="J94" i="101"/>
  <c r="H95" i="101"/>
  <c r="I95" i="101"/>
  <c r="J95" i="101" s="1"/>
  <c r="J96" i="101"/>
  <c r="J97" i="101"/>
  <c r="J98" i="101"/>
  <c r="J99" i="101"/>
  <c r="J100" i="101"/>
  <c r="J101" i="101"/>
  <c r="H102" i="101"/>
  <c r="I102" i="101"/>
  <c r="J102" i="101"/>
  <c r="J103" i="101"/>
  <c r="H104" i="101"/>
  <c r="I104" i="101"/>
  <c r="J104" i="101"/>
  <c r="J105" i="101"/>
  <c r="J106" i="101"/>
  <c r="H108" i="101"/>
  <c r="H107" i="101" s="1"/>
  <c r="I108" i="101"/>
  <c r="J108" i="101"/>
  <c r="J109" i="101"/>
  <c r="J110" i="101"/>
  <c r="H111" i="101"/>
  <c r="J111" i="101" s="1"/>
  <c r="I111" i="101"/>
  <c r="J112" i="101"/>
  <c r="H113" i="101"/>
  <c r="J113" i="101" s="1"/>
  <c r="I113" i="101"/>
  <c r="I107" i="101" s="1"/>
  <c r="J114" i="101"/>
  <c r="H115" i="101"/>
  <c r="J115" i="101" s="1"/>
  <c r="I115" i="101"/>
  <c r="J116" i="101"/>
  <c r="I117" i="101"/>
  <c r="H118" i="101"/>
  <c r="I118" i="101"/>
  <c r="J118" i="101"/>
  <c r="J119" i="101"/>
  <c r="H120" i="101"/>
  <c r="H117" i="101" s="1"/>
  <c r="J117" i="101" s="1"/>
  <c r="I120" i="101"/>
  <c r="J120" i="101"/>
  <c r="J121" i="101"/>
  <c r="J122" i="101"/>
  <c r="J123" i="101"/>
  <c r="J124" i="101"/>
  <c r="H126" i="101"/>
  <c r="J126" i="101" s="1"/>
  <c r="I126" i="101"/>
  <c r="J127" i="101"/>
  <c r="J128" i="101"/>
  <c r="H129" i="101"/>
  <c r="H125" i="101" s="1"/>
  <c r="I129" i="101"/>
  <c r="J129" i="101" s="1"/>
  <c r="J130" i="101"/>
  <c r="H131" i="101"/>
  <c r="I131" i="101"/>
  <c r="J131" i="101" s="1"/>
  <c r="J132" i="101"/>
  <c r="J133" i="101"/>
  <c r="J134" i="101"/>
  <c r="H135" i="101"/>
  <c r="J135" i="101" s="1"/>
  <c r="I135" i="101"/>
  <c r="J136" i="101"/>
  <c r="I137" i="101"/>
  <c r="H138" i="101"/>
  <c r="H137" i="101" s="1"/>
  <c r="J137" i="101" s="1"/>
  <c r="I138" i="101"/>
  <c r="J138" i="101"/>
  <c r="J139" i="101"/>
  <c r="H140" i="101"/>
  <c r="I140" i="101"/>
  <c r="J140" i="101"/>
  <c r="J141" i="101"/>
  <c r="H7" i="100"/>
  <c r="H6" i="100" s="1"/>
  <c r="I7" i="100"/>
  <c r="I6" i="100" s="1"/>
  <c r="J8" i="100"/>
  <c r="J9" i="100"/>
  <c r="H10" i="100"/>
  <c r="J10" i="100" s="1"/>
  <c r="I10" i="100"/>
  <c r="J11" i="100"/>
  <c r="J12" i="100"/>
  <c r="J13" i="100"/>
  <c r="H14" i="100"/>
  <c r="I14" i="100"/>
  <c r="J14" i="100" s="1"/>
  <c r="J15" i="100"/>
  <c r="J16" i="100"/>
  <c r="J17" i="100"/>
  <c r="H18" i="100"/>
  <c r="J18" i="100" s="1"/>
  <c r="I18" i="100"/>
  <c r="J19" i="100"/>
  <c r="J20" i="100"/>
  <c r="J21" i="100"/>
  <c r="J22" i="100"/>
  <c r="J23" i="100"/>
  <c r="J24" i="100"/>
  <c r="J25" i="100"/>
  <c r="J26" i="100"/>
  <c r="H27" i="100"/>
  <c r="J27" i="100" s="1"/>
  <c r="I27" i="100"/>
  <c r="J28" i="100"/>
  <c r="J29" i="100"/>
  <c r="J30" i="100"/>
  <c r="H31" i="100"/>
  <c r="I31" i="100"/>
  <c r="J31" i="100"/>
  <c r="J32" i="100"/>
  <c r="H33" i="100"/>
  <c r="I33" i="100"/>
  <c r="J33" i="100"/>
  <c r="J34" i="100"/>
  <c r="H35" i="100"/>
  <c r="I35" i="100"/>
  <c r="J35" i="100"/>
  <c r="J36" i="100"/>
  <c r="H38" i="100"/>
  <c r="H37" i="100" s="1"/>
  <c r="I38" i="100"/>
  <c r="I37" i="100" s="1"/>
  <c r="J39" i="100"/>
  <c r="J40" i="100"/>
  <c r="J41" i="100"/>
  <c r="J42" i="100"/>
  <c r="J43" i="100"/>
  <c r="H44" i="100"/>
  <c r="J44" i="100" s="1"/>
  <c r="I44" i="100"/>
  <c r="J45" i="100"/>
  <c r="J46" i="100"/>
  <c r="J47" i="100"/>
  <c r="H48" i="100"/>
  <c r="I48" i="100"/>
  <c r="J48" i="100" s="1"/>
  <c r="J49" i="100"/>
  <c r="J50" i="100"/>
  <c r="J51" i="100"/>
  <c r="J52" i="100"/>
  <c r="H53" i="100"/>
  <c r="I53" i="100"/>
  <c r="J53" i="100"/>
  <c r="J54" i="100"/>
  <c r="J55" i="100"/>
  <c r="H56" i="100"/>
  <c r="I56" i="100"/>
  <c r="J56" i="100" s="1"/>
  <c r="J57" i="100"/>
  <c r="J58" i="100"/>
  <c r="J59" i="100"/>
  <c r="H60" i="100"/>
  <c r="J60" i="100" s="1"/>
  <c r="I60" i="100"/>
  <c r="J61" i="100"/>
  <c r="J62" i="100"/>
  <c r="H63" i="100"/>
  <c r="I63" i="100"/>
  <c r="J63" i="100"/>
  <c r="J64" i="100"/>
  <c r="J65" i="100"/>
  <c r="J66" i="100"/>
  <c r="H67" i="100"/>
  <c r="J67" i="100" s="1"/>
  <c r="I67" i="100"/>
  <c r="J68" i="100"/>
  <c r="H69" i="100"/>
  <c r="J69" i="100" s="1"/>
  <c r="H70" i="100"/>
  <c r="I70" i="100"/>
  <c r="I69" i="100" s="1"/>
  <c r="J71" i="100"/>
  <c r="H72" i="100"/>
  <c r="I72" i="100"/>
  <c r="J72" i="100" s="1"/>
  <c r="J73" i="100"/>
  <c r="H74" i="100"/>
  <c r="I74" i="100"/>
  <c r="J74" i="100" s="1"/>
  <c r="J75" i="100"/>
  <c r="J76" i="100"/>
  <c r="H82" i="100"/>
  <c r="H83" i="100"/>
  <c r="I83" i="100"/>
  <c r="J83" i="100" s="1"/>
  <c r="J84" i="100"/>
  <c r="H85" i="100"/>
  <c r="I85" i="100"/>
  <c r="I82" i="100" s="1"/>
  <c r="J86" i="100"/>
  <c r="J87" i="100"/>
  <c r="J88" i="100"/>
  <c r="H90" i="100"/>
  <c r="H89" i="100" s="1"/>
  <c r="I90" i="100"/>
  <c r="I89" i="100" s="1"/>
  <c r="J91" i="100"/>
  <c r="J92" i="100"/>
  <c r="J93" i="100"/>
  <c r="J94" i="100"/>
  <c r="H95" i="100"/>
  <c r="I95" i="100"/>
  <c r="J95" i="100" s="1"/>
  <c r="J96" i="100"/>
  <c r="J97" i="100"/>
  <c r="J98" i="100"/>
  <c r="J99" i="100"/>
  <c r="J100" i="100"/>
  <c r="J101" i="100"/>
  <c r="H102" i="100"/>
  <c r="J102" i="100" s="1"/>
  <c r="I102" i="100"/>
  <c r="J103" i="100"/>
  <c r="H104" i="100"/>
  <c r="J104" i="100" s="1"/>
  <c r="I104" i="100"/>
  <c r="J105" i="100"/>
  <c r="J106" i="100"/>
  <c r="H108" i="100"/>
  <c r="H107" i="100" s="1"/>
  <c r="J107" i="100" s="1"/>
  <c r="I108" i="100"/>
  <c r="I107" i="100" s="1"/>
  <c r="J109" i="100"/>
  <c r="J110" i="100"/>
  <c r="H111" i="100"/>
  <c r="J111" i="100" s="1"/>
  <c r="I111" i="100"/>
  <c r="J112" i="100"/>
  <c r="H113" i="100"/>
  <c r="J113" i="100" s="1"/>
  <c r="I113" i="100"/>
  <c r="J114" i="100"/>
  <c r="H115" i="100"/>
  <c r="J115" i="100" s="1"/>
  <c r="I115" i="100"/>
  <c r="J116" i="100"/>
  <c r="H118" i="100"/>
  <c r="J118" i="100" s="1"/>
  <c r="I118" i="100"/>
  <c r="J119" i="100"/>
  <c r="H120" i="100"/>
  <c r="H117" i="100" s="1"/>
  <c r="J117" i="100" s="1"/>
  <c r="I120" i="100"/>
  <c r="I117" i="100" s="1"/>
  <c r="J121" i="100"/>
  <c r="J122" i="100"/>
  <c r="J123" i="100"/>
  <c r="J124" i="100"/>
  <c r="H126" i="100"/>
  <c r="I126" i="100"/>
  <c r="J126" i="100"/>
  <c r="J127" i="100"/>
  <c r="J128" i="100"/>
  <c r="H129" i="100"/>
  <c r="H125" i="100" s="1"/>
  <c r="I129" i="100"/>
  <c r="J129" i="100" s="1"/>
  <c r="J130" i="100"/>
  <c r="H131" i="100"/>
  <c r="I131" i="100"/>
  <c r="J131" i="100" s="1"/>
  <c r="J132" i="100"/>
  <c r="J133" i="100"/>
  <c r="J134" i="100"/>
  <c r="H135" i="100"/>
  <c r="J135" i="100" s="1"/>
  <c r="I135" i="100"/>
  <c r="J136" i="100"/>
  <c r="H138" i="100"/>
  <c r="H137" i="100" s="1"/>
  <c r="I138" i="100"/>
  <c r="I137" i="100" s="1"/>
  <c r="J139" i="100"/>
  <c r="H140" i="100"/>
  <c r="J140" i="100" s="1"/>
  <c r="I140" i="100"/>
  <c r="J141" i="100"/>
  <c r="O142" i="108" l="1"/>
  <c r="J107" i="105"/>
  <c r="I142" i="105"/>
  <c r="J6" i="105"/>
  <c r="H142" i="105"/>
  <c r="J53" i="105"/>
  <c r="J113" i="105"/>
  <c r="J10" i="105"/>
  <c r="I141" i="104"/>
  <c r="J6" i="104"/>
  <c r="H141" i="104"/>
  <c r="I106" i="104"/>
  <c r="J106" i="104" s="1"/>
  <c r="H81" i="104"/>
  <c r="J81" i="104" s="1"/>
  <c r="H73" i="104"/>
  <c r="J73" i="104" s="1"/>
  <c r="J53" i="104"/>
  <c r="J33" i="104"/>
  <c r="H124" i="104"/>
  <c r="J124" i="104" s="1"/>
  <c r="J38" i="104"/>
  <c r="I141" i="103"/>
  <c r="J136" i="103"/>
  <c r="J116" i="103"/>
  <c r="J6" i="103"/>
  <c r="J124" i="103"/>
  <c r="J81" i="103"/>
  <c r="J106" i="103"/>
  <c r="H73" i="103"/>
  <c r="J73" i="103" s="1"/>
  <c r="J38" i="103"/>
  <c r="J137" i="103"/>
  <c r="H37" i="103"/>
  <c r="J37" i="103" s="1"/>
  <c r="I142" i="102"/>
  <c r="J6" i="102"/>
  <c r="H125" i="102"/>
  <c r="J125" i="102" s="1"/>
  <c r="H82" i="102"/>
  <c r="J82" i="102" s="1"/>
  <c r="H69" i="102"/>
  <c r="J69" i="102" s="1"/>
  <c r="H37" i="102"/>
  <c r="J37" i="102" s="1"/>
  <c r="J95" i="102"/>
  <c r="J107" i="101"/>
  <c r="J125" i="101"/>
  <c r="J6" i="101"/>
  <c r="J142" i="101" s="1"/>
  <c r="H142" i="101"/>
  <c r="I125" i="101"/>
  <c r="I142" i="101" s="1"/>
  <c r="J53" i="101"/>
  <c r="J85" i="101"/>
  <c r="J70" i="101"/>
  <c r="J89" i="100"/>
  <c r="J137" i="100"/>
  <c r="J82" i="100"/>
  <c r="J37" i="100"/>
  <c r="H142" i="100"/>
  <c r="J6" i="100"/>
  <c r="J38" i="100"/>
  <c r="I125" i="100"/>
  <c r="J125" i="100" s="1"/>
  <c r="J138" i="100"/>
  <c r="J120" i="100"/>
  <c r="J108" i="100"/>
  <c r="J90" i="100"/>
  <c r="J7" i="100"/>
  <c r="J85" i="100"/>
  <c r="J70" i="100"/>
  <c r="J142" i="105" l="1"/>
  <c r="J141" i="104"/>
  <c r="J141" i="103"/>
  <c r="H141" i="103"/>
  <c r="H142" i="102"/>
  <c r="J142" i="102"/>
  <c r="J142" i="100"/>
  <c r="I142" i="100"/>
  <c r="G9" i="99" l="1"/>
  <c r="G57" i="99" s="1"/>
  <c r="I9" i="99"/>
  <c r="I57" i="99" s="1"/>
  <c r="J9" i="99"/>
  <c r="K10" i="99"/>
  <c r="K11" i="99"/>
  <c r="K12" i="99"/>
  <c r="K13" i="99"/>
  <c r="K14" i="99"/>
  <c r="K15" i="99"/>
  <c r="K16" i="99"/>
  <c r="K17" i="99"/>
  <c r="G18" i="99"/>
  <c r="I18" i="99"/>
  <c r="K18" i="99" s="1"/>
  <c r="J18" i="99"/>
  <c r="K19" i="99"/>
  <c r="K20" i="99"/>
  <c r="K21" i="99"/>
  <c r="K22" i="99"/>
  <c r="K23" i="99"/>
  <c r="K24" i="99"/>
  <c r="K25" i="99"/>
  <c r="K26" i="99"/>
  <c r="G27" i="99"/>
  <c r="I27" i="99"/>
  <c r="K27" i="99" s="1"/>
  <c r="J27" i="99"/>
  <c r="K28" i="99"/>
  <c r="K29" i="99"/>
  <c r="K30" i="99"/>
  <c r="G31" i="99"/>
  <c r="I31" i="99"/>
  <c r="K31" i="99" s="1"/>
  <c r="J31" i="99"/>
  <c r="K32" i="99"/>
  <c r="K33" i="99"/>
  <c r="G34" i="99"/>
  <c r="I34" i="99"/>
  <c r="J34" i="99"/>
  <c r="K34" i="99"/>
  <c r="K35" i="99"/>
  <c r="K36" i="99"/>
  <c r="K37" i="99"/>
  <c r="K38" i="99"/>
  <c r="G39" i="99"/>
  <c r="I39" i="99"/>
  <c r="J39" i="99"/>
  <c r="K39" i="99"/>
  <c r="K40" i="99"/>
  <c r="K41" i="99"/>
  <c r="K42" i="99"/>
  <c r="K43" i="99"/>
  <c r="G44" i="99"/>
  <c r="I44" i="99"/>
  <c r="J44" i="99"/>
  <c r="K44" i="99"/>
  <c r="K45" i="99"/>
  <c r="K46" i="99"/>
  <c r="G47" i="99"/>
  <c r="I47" i="99"/>
  <c r="K47" i="99" s="1"/>
  <c r="J47" i="99"/>
  <c r="K48" i="99"/>
  <c r="K49" i="99"/>
  <c r="K50" i="99"/>
  <c r="K51" i="99"/>
  <c r="K52" i="99"/>
  <c r="K53" i="99"/>
  <c r="G54" i="99"/>
  <c r="I54" i="99"/>
  <c r="J54" i="99"/>
  <c r="K54" i="99"/>
  <c r="K55" i="99"/>
  <c r="K56" i="99"/>
  <c r="J57" i="99"/>
  <c r="G9" i="98"/>
  <c r="I9" i="98"/>
  <c r="K9" i="98" s="1"/>
  <c r="J9" i="98"/>
  <c r="K10" i="98"/>
  <c r="K11" i="98"/>
  <c r="K12" i="98"/>
  <c r="K13" i="98"/>
  <c r="K14" i="98"/>
  <c r="K15" i="98"/>
  <c r="K16" i="98"/>
  <c r="K17" i="98"/>
  <c r="K18" i="98"/>
  <c r="G19" i="98"/>
  <c r="G58" i="98" s="1"/>
  <c r="I19" i="98"/>
  <c r="K19" i="98" s="1"/>
  <c r="J19" i="98"/>
  <c r="K20" i="98"/>
  <c r="K21" i="98"/>
  <c r="K22" i="98"/>
  <c r="K23" i="98"/>
  <c r="K24" i="98"/>
  <c r="K25" i="98"/>
  <c r="K26" i="98"/>
  <c r="K27" i="98"/>
  <c r="G28" i="98"/>
  <c r="I28" i="98"/>
  <c r="J28" i="98"/>
  <c r="K28" i="98" s="1"/>
  <c r="K29" i="98"/>
  <c r="K30" i="98"/>
  <c r="K31" i="98"/>
  <c r="G32" i="98"/>
  <c r="I32" i="98"/>
  <c r="K32" i="98" s="1"/>
  <c r="J32" i="98"/>
  <c r="K33" i="98"/>
  <c r="K34" i="98"/>
  <c r="G35" i="98"/>
  <c r="I35" i="98"/>
  <c r="J35" i="98"/>
  <c r="K35" i="98"/>
  <c r="K36" i="98"/>
  <c r="K37" i="98"/>
  <c r="K38" i="98"/>
  <c r="K39" i="98"/>
  <c r="G40" i="98"/>
  <c r="I40" i="98"/>
  <c r="J40" i="98"/>
  <c r="K40" i="98"/>
  <c r="K41" i="98"/>
  <c r="K42" i="98"/>
  <c r="K43" i="98"/>
  <c r="K44" i="98"/>
  <c r="G45" i="98"/>
  <c r="I45" i="98"/>
  <c r="J45" i="98"/>
  <c r="K45" i="98"/>
  <c r="K46" i="98"/>
  <c r="K47" i="98"/>
  <c r="G48" i="98"/>
  <c r="I48" i="98"/>
  <c r="K48" i="98" s="1"/>
  <c r="J48" i="98"/>
  <c r="K49" i="98"/>
  <c r="K50" i="98"/>
  <c r="K51" i="98"/>
  <c r="K52" i="98"/>
  <c r="K53" i="98"/>
  <c r="K54" i="98"/>
  <c r="G55" i="98"/>
  <c r="I55" i="98"/>
  <c r="J55" i="98"/>
  <c r="K55" i="98"/>
  <c r="K56" i="98"/>
  <c r="K57" i="98"/>
  <c r="I58" i="98"/>
  <c r="J58" i="98"/>
  <c r="G9" i="97"/>
  <c r="I9" i="97"/>
  <c r="I57" i="97" s="1"/>
  <c r="J9" i="97"/>
  <c r="K9" i="97"/>
  <c r="K57" i="97" s="1"/>
  <c r="K10" i="97"/>
  <c r="K11" i="97"/>
  <c r="K12" i="97"/>
  <c r="K13" i="97"/>
  <c r="K14" i="97"/>
  <c r="K15" i="97"/>
  <c r="K16" i="97"/>
  <c r="K17" i="97"/>
  <c r="G18" i="97"/>
  <c r="I18" i="97"/>
  <c r="J18" i="97"/>
  <c r="K18" i="97"/>
  <c r="K19" i="97"/>
  <c r="K20" i="97"/>
  <c r="K21" i="97"/>
  <c r="K22" i="97"/>
  <c r="K23" i="97"/>
  <c r="K24" i="97"/>
  <c r="K25" i="97"/>
  <c r="K26" i="97"/>
  <c r="G27" i="97"/>
  <c r="I27" i="97"/>
  <c r="J27" i="97"/>
  <c r="K27" i="97"/>
  <c r="K28" i="97"/>
  <c r="K29" i="97"/>
  <c r="K30" i="97"/>
  <c r="G31" i="97"/>
  <c r="I31" i="97"/>
  <c r="K31" i="97" s="1"/>
  <c r="J31" i="97"/>
  <c r="K32" i="97"/>
  <c r="K33" i="97"/>
  <c r="G34" i="97"/>
  <c r="I34" i="97"/>
  <c r="J34" i="97"/>
  <c r="K34" i="97" s="1"/>
  <c r="K35" i="97"/>
  <c r="K36" i="97"/>
  <c r="K37" i="97"/>
  <c r="K38" i="97"/>
  <c r="G39" i="97"/>
  <c r="I39" i="97"/>
  <c r="J39" i="97"/>
  <c r="K39" i="97" s="1"/>
  <c r="K40" i="97"/>
  <c r="K41" i="97"/>
  <c r="K42" i="97"/>
  <c r="K43" i="97"/>
  <c r="G44" i="97"/>
  <c r="I44" i="97"/>
  <c r="J44" i="97"/>
  <c r="K44" i="97" s="1"/>
  <c r="K45" i="97"/>
  <c r="K46" i="97"/>
  <c r="G47" i="97"/>
  <c r="I47" i="97"/>
  <c r="K47" i="97" s="1"/>
  <c r="J47" i="97"/>
  <c r="K48" i="97"/>
  <c r="K49" i="97"/>
  <c r="K50" i="97"/>
  <c r="K51" i="97"/>
  <c r="K52" i="97"/>
  <c r="K53" i="97"/>
  <c r="G54" i="97"/>
  <c r="I54" i="97"/>
  <c r="J54" i="97"/>
  <c r="K54" i="97" s="1"/>
  <c r="K55" i="97"/>
  <c r="K56" i="97"/>
  <c r="G57" i="97"/>
  <c r="G9" i="96"/>
  <c r="I9" i="96"/>
  <c r="J9" i="96"/>
  <c r="K9" i="96"/>
  <c r="K57" i="96" s="1"/>
  <c r="K10" i="96"/>
  <c r="K11" i="96"/>
  <c r="K12" i="96"/>
  <c r="K13" i="96"/>
  <c r="K14" i="96"/>
  <c r="K15" i="96"/>
  <c r="K16" i="96"/>
  <c r="K17" i="96"/>
  <c r="G18" i="96"/>
  <c r="I18" i="96"/>
  <c r="J18" i="96"/>
  <c r="K18" i="96"/>
  <c r="K19" i="96"/>
  <c r="K20" i="96"/>
  <c r="K21" i="96"/>
  <c r="K22" i="96"/>
  <c r="K23" i="96"/>
  <c r="K24" i="96"/>
  <c r="K25" i="96"/>
  <c r="K26" i="96"/>
  <c r="G27" i="96"/>
  <c r="I27" i="96"/>
  <c r="J27" i="96"/>
  <c r="K27" i="96"/>
  <c r="K28" i="96"/>
  <c r="K29" i="96"/>
  <c r="K30" i="96"/>
  <c r="G31" i="96"/>
  <c r="G57" i="96" s="1"/>
  <c r="I31" i="96"/>
  <c r="K31" i="96" s="1"/>
  <c r="J31" i="96"/>
  <c r="K32" i="96"/>
  <c r="K33" i="96"/>
  <c r="G34" i="96"/>
  <c r="I34" i="96"/>
  <c r="K34" i="96" s="1"/>
  <c r="J34" i="96"/>
  <c r="J57" i="96" s="1"/>
  <c r="K35" i="96"/>
  <c r="K36" i="96"/>
  <c r="K37" i="96"/>
  <c r="K38" i="96"/>
  <c r="G39" i="96"/>
  <c r="I39" i="96"/>
  <c r="K39" i="96" s="1"/>
  <c r="J39" i="96"/>
  <c r="K40" i="96"/>
  <c r="K42" i="96"/>
  <c r="K43" i="96"/>
  <c r="G44" i="96"/>
  <c r="I44" i="96"/>
  <c r="J44" i="96"/>
  <c r="K44" i="96"/>
  <c r="K45" i="96"/>
  <c r="K46" i="96"/>
  <c r="G47" i="96"/>
  <c r="I47" i="96"/>
  <c r="K47" i="96" s="1"/>
  <c r="J47" i="96"/>
  <c r="K48" i="96"/>
  <c r="K49" i="96"/>
  <c r="K50" i="96"/>
  <c r="K51" i="96"/>
  <c r="K52" i="96"/>
  <c r="K53" i="96"/>
  <c r="G54" i="96"/>
  <c r="I54" i="96"/>
  <c r="J54" i="96"/>
  <c r="K54" i="96"/>
  <c r="K55" i="96"/>
  <c r="K56" i="96"/>
  <c r="I57" i="96"/>
  <c r="F9" i="95"/>
  <c r="H9" i="95"/>
  <c r="H57" i="95" s="1"/>
  <c r="I9" i="95"/>
  <c r="J10" i="95"/>
  <c r="J11" i="95"/>
  <c r="J12" i="95"/>
  <c r="J13" i="95"/>
  <c r="J14" i="95"/>
  <c r="J15" i="95"/>
  <c r="J16" i="95"/>
  <c r="J17" i="95"/>
  <c r="F18" i="95"/>
  <c r="H18" i="95"/>
  <c r="J18" i="95" s="1"/>
  <c r="I18" i="95"/>
  <c r="J19" i="95"/>
  <c r="J20" i="95"/>
  <c r="J21" i="95"/>
  <c r="J22" i="95"/>
  <c r="J23" i="95"/>
  <c r="J24" i="95"/>
  <c r="J25" i="95"/>
  <c r="J26" i="95"/>
  <c r="F27" i="95"/>
  <c r="H27" i="95"/>
  <c r="J27" i="95" s="1"/>
  <c r="I27" i="95"/>
  <c r="J28" i="95"/>
  <c r="J29" i="95"/>
  <c r="J30" i="95"/>
  <c r="F31" i="95"/>
  <c r="H31" i="95"/>
  <c r="J31" i="95" s="1"/>
  <c r="I31" i="95"/>
  <c r="J32" i="95"/>
  <c r="J33" i="95"/>
  <c r="F34" i="95"/>
  <c r="F57" i="95" s="1"/>
  <c r="H34" i="95"/>
  <c r="I34" i="95"/>
  <c r="J34" i="95"/>
  <c r="J35" i="95"/>
  <c r="J36" i="95"/>
  <c r="J37" i="95"/>
  <c r="J38" i="95"/>
  <c r="F39" i="95"/>
  <c r="H39" i="95"/>
  <c r="I39" i="95"/>
  <c r="J39" i="95"/>
  <c r="J40" i="95"/>
  <c r="J41" i="95"/>
  <c r="J42" i="95"/>
  <c r="J43" i="95"/>
  <c r="F44" i="95"/>
  <c r="H44" i="95"/>
  <c r="I44" i="95"/>
  <c r="J44" i="95"/>
  <c r="J45" i="95"/>
  <c r="J46" i="95"/>
  <c r="F47" i="95"/>
  <c r="H47" i="95"/>
  <c r="J47" i="95" s="1"/>
  <c r="I47" i="95"/>
  <c r="J48" i="95"/>
  <c r="J49" i="95"/>
  <c r="J50" i="95"/>
  <c r="J51" i="95"/>
  <c r="J52" i="95"/>
  <c r="J53" i="95"/>
  <c r="F54" i="95"/>
  <c r="H54" i="95"/>
  <c r="I54" i="95"/>
  <c r="J55" i="95"/>
  <c r="J54" i="95" s="1"/>
  <c r="J56" i="95"/>
  <c r="I57" i="95"/>
  <c r="F9" i="94"/>
  <c r="H9" i="94"/>
  <c r="I9" i="94"/>
  <c r="J9" i="94"/>
  <c r="J10" i="94"/>
  <c r="J11" i="94"/>
  <c r="J12" i="94"/>
  <c r="J13" i="94"/>
  <c r="J14" i="94"/>
  <c r="J15" i="94"/>
  <c r="J16" i="94"/>
  <c r="J17" i="94"/>
  <c r="J18" i="94"/>
  <c r="F19" i="94"/>
  <c r="H19" i="94"/>
  <c r="J19" i="94" s="1"/>
  <c r="I19" i="94"/>
  <c r="I58" i="94" s="1"/>
  <c r="J20" i="94"/>
  <c r="J21" i="94"/>
  <c r="J22" i="94"/>
  <c r="J23" i="94"/>
  <c r="J24" i="94"/>
  <c r="J25" i="94"/>
  <c r="J26" i="94"/>
  <c r="J27" i="94"/>
  <c r="F28" i="94"/>
  <c r="H28" i="94"/>
  <c r="I28" i="94"/>
  <c r="J28" i="94" s="1"/>
  <c r="J29" i="94"/>
  <c r="J30" i="94"/>
  <c r="J31" i="94"/>
  <c r="F32" i="94"/>
  <c r="H32" i="94"/>
  <c r="I32" i="94"/>
  <c r="J32" i="94"/>
  <c r="J33" i="94"/>
  <c r="J34" i="94"/>
  <c r="F35" i="94"/>
  <c r="H35" i="94"/>
  <c r="J35" i="94" s="1"/>
  <c r="I35" i="94"/>
  <c r="J36" i="94"/>
  <c r="J37" i="94"/>
  <c r="J38" i="94"/>
  <c r="J39" i="94"/>
  <c r="F40" i="94"/>
  <c r="H40" i="94"/>
  <c r="J40" i="94" s="1"/>
  <c r="I40" i="94"/>
  <c r="J41" i="94"/>
  <c r="J42" i="94"/>
  <c r="J43" i="94"/>
  <c r="J44" i="94"/>
  <c r="F45" i="94"/>
  <c r="H45" i="94"/>
  <c r="J45" i="94" s="1"/>
  <c r="I45" i="94"/>
  <c r="J46" i="94"/>
  <c r="J47" i="94"/>
  <c r="F48" i="94"/>
  <c r="H48" i="94"/>
  <c r="I48" i="94"/>
  <c r="J48" i="94"/>
  <c r="J49" i="94"/>
  <c r="J50" i="94"/>
  <c r="J51" i="94"/>
  <c r="J52" i="94"/>
  <c r="J53" i="94"/>
  <c r="J54" i="94"/>
  <c r="F55" i="94"/>
  <c r="H55" i="94"/>
  <c r="J55" i="94" s="1"/>
  <c r="I55" i="94"/>
  <c r="J56" i="94"/>
  <c r="J57" i="94"/>
  <c r="F58" i="94"/>
  <c r="I10" i="93"/>
  <c r="N10" i="93"/>
  <c r="I11" i="93"/>
  <c r="J11" i="93"/>
  <c r="M11" i="93"/>
  <c r="N11" i="93"/>
  <c r="O11" i="93"/>
  <c r="K12" i="93"/>
  <c r="O12" i="93"/>
  <c r="Q12" i="93"/>
  <c r="R12" i="93"/>
  <c r="S12" i="93"/>
  <c r="I13" i="93"/>
  <c r="J13" i="93"/>
  <c r="K13" i="93" s="1"/>
  <c r="M13" i="93"/>
  <c r="N13" i="93"/>
  <c r="R13" i="93"/>
  <c r="K14" i="93"/>
  <c r="O14" i="93"/>
  <c r="Q14" i="93"/>
  <c r="S14" i="93" s="1"/>
  <c r="R14" i="93"/>
  <c r="J15" i="93"/>
  <c r="M15" i="93"/>
  <c r="I16" i="93"/>
  <c r="J16" i="93"/>
  <c r="M16" i="93"/>
  <c r="N16" i="93"/>
  <c r="K17" i="93"/>
  <c r="O17" i="93"/>
  <c r="Q17" i="93"/>
  <c r="S17" i="93" s="1"/>
  <c r="R17" i="93"/>
  <c r="I18" i="93"/>
  <c r="J18" i="93"/>
  <c r="R18" i="93" s="1"/>
  <c r="K18" i="93"/>
  <c r="M18" i="93"/>
  <c r="N18" i="93"/>
  <c r="O18" i="93" s="1"/>
  <c r="Q18" i="93"/>
  <c r="S18" i="93" s="1"/>
  <c r="K19" i="93"/>
  <c r="O19" i="93"/>
  <c r="Q19" i="93"/>
  <c r="R19" i="93"/>
  <c r="S19" i="93" s="1"/>
  <c r="I20" i="93"/>
  <c r="N20" i="93"/>
  <c r="I21" i="93"/>
  <c r="J21" i="93"/>
  <c r="J20" i="93" s="1"/>
  <c r="R20" i="93" s="1"/>
  <c r="M21" i="93"/>
  <c r="N21" i="93"/>
  <c r="R21" i="93"/>
  <c r="K22" i="93"/>
  <c r="O22" i="93"/>
  <c r="Q22" i="93"/>
  <c r="S22" i="93" s="1"/>
  <c r="R22" i="93"/>
  <c r="I23" i="93"/>
  <c r="K23" i="93" s="1"/>
  <c r="J23" i="93"/>
  <c r="R23" i="93" s="1"/>
  <c r="M23" i="93"/>
  <c r="N23" i="93"/>
  <c r="O23" i="93"/>
  <c r="K24" i="93"/>
  <c r="O24" i="93"/>
  <c r="Q24" i="93"/>
  <c r="R24" i="93"/>
  <c r="S24" i="93"/>
  <c r="J25" i="93"/>
  <c r="M25" i="93"/>
  <c r="O25" i="93" s="1"/>
  <c r="R25" i="93"/>
  <c r="I26" i="93"/>
  <c r="I25" i="93" s="1"/>
  <c r="J26" i="93"/>
  <c r="R26" i="93" s="1"/>
  <c r="K26" i="93"/>
  <c r="M26" i="93"/>
  <c r="N26" i="93"/>
  <c r="N25" i="93" s="1"/>
  <c r="Q26" i="93"/>
  <c r="S26" i="93" s="1"/>
  <c r="K27" i="93"/>
  <c r="O27" i="93"/>
  <c r="Q27" i="93"/>
  <c r="R27" i="93"/>
  <c r="S27" i="93" s="1"/>
  <c r="J29" i="93"/>
  <c r="M29" i="93"/>
  <c r="R29" i="93"/>
  <c r="I30" i="93"/>
  <c r="J30" i="93"/>
  <c r="R30" i="93" s="1"/>
  <c r="K30" i="93"/>
  <c r="M30" i="93"/>
  <c r="N30" i="93"/>
  <c r="N29" i="93" s="1"/>
  <c r="Q30" i="93"/>
  <c r="S30" i="93" s="1"/>
  <c r="K31" i="93"/>
  <c r="O31" i="93"/>
  <c r="Q31" i="93"/>
  <c r="R31" i="93"/>
  <c r="S31" i="93" s="1"/>
  <c r="I32" i="93"/>
  <c r="J32" i="93"/>
  <c r="M32" i="93"/>
  <c r="O32" i="93" s="1"/>
  <c r="N32" i="93"/>
  <c r="R32" i="93" s="1"/>
  <c r="K33" i="93"/>
  <c r="O33" i="93"/>
  <c r="Q33" i="93"/>
  <c r="R33" i="93"/>
  <c r="S33" i="93" s="1"/>
  <c r="K34" i="93"/>
  <c r="O34" i="93"/>
  <c r="Q34" i="93"/>
  <c r="S34" i="93" s="1"/>
  <c r="R34" i="93"/>
  <c r="K35" i="93"/>
  <c r="O35" i="93"/>
  <c r="Q35" i="93"/>
  <c r="S35" i="93" s="1"/>
  <c r="R35" i="93"/>
  <c r="K37" i="93"/>
  <c r="O37" i="93"/>
  <c r="Q37" i="93"/>
  <c r="R37" i="93"/>
  <c r="S37" i="93"/>
  <c r="K38" i="93"/>
  <c r="O38" i="93"/>
  <c r="Q38" i="93"/>
  <c r="R38" i="93"/>
  <c r="S38" i="93" s="1"/>
  <c r="K39" i="93"/>
  <c r="O39" i="93"/>
  <c r="Q39" i="93"/>
  <c r="S39" i="93" s="1"/>
  <c r="R39" i="93"/>
  <c r="K40" i="93"/>
  <c r="O40" i="93"/>
  <c r="Q40" i="93"/>
  <c r="S40" i="93" s="1"/>
  <c r="R40" i="93"/>
  <c r="K41" i="93"/>
  <c r="O41" i="93"/>
  <c r="Q41" i="93"/>
  <c r="R41" i="93"/>
  <c r="S41" i="93"/>
  <c r="K42" i="93"/>
  <c r="O42" i="93"/>
  <c r="Q42" i="93"/>
  <c r="R42" i="93"/>
  <c r="S42" i="93" s="1"/>
  <c r="K43" i="93"/>
  <c r="O43" i="93"/>
  <c r="Q43" i="93"/>
  <c r="S43" i="93" s="1"/>
  <c r="R43" i="93"/>
  <c r="K44" i="93"/>
  <c r="O44" i="93"/>
  <c r="Q44" i="93"/>
  <c r="S44" i="93" s="1"/>
  <c r="R44" i="93"/>
  <c r="I45" i="93"/>
  <c r="N45" i="93"/>
  <c r="I46" i="93"/>
  <c r="K46" i="93" s="1"/>
  <c r="J46" i="93"/>
  <c r="M46" i="93"/>
  <c r="N46" i="93"/>
  <c r="R46" i="93"/>
  <c r="K47" i="93"/>
  <c r="O47" i="93"/>
  <c r="Q47" i="93"/>
  <c r="S47" i="93" s="1"/>
  <c r="R47" i="93"/>
  <c r="I48" i="93"/>
  <c r="J48" i="93"/>
  <c r="R48" i="93" s="1"/>
  <c r="M48" i="93"/>
  <c r="N48" i="93"/>
  <c r="O48" i="93"/>
  <c r="K49" i="93"/>
  <c r="O49" i="93"/>
  <c r="Q49" i="93"/>
  <c r="R49" i="93"/>
  <c r="S49" i="93"/>
  <c r="K51" i="93"/>
  <c r="O51" i="93"/>
  <c r="Q51" i="93"/>
  <c r="R51" i="93"/>
  <c r="K52" i="93"/>
  <c r="O52" i="93"/>
  <c r="Q52" i="93"/>
  <c r="S52" i="93" s="1"/>
  <c r="R52" i="93"/>
  <c r="J53" i="93"/>
  <c r="M53" i="93"/>
  <c r="I54" i="93"/>
  <c r="J54" i="93"/>
  <c r="M54" i="93"/>
  <c r="O54" i="93" s="1"/>
  <c r="N54" i="93"/>
  <c r="K56" i="93"/>
  <c r="O56" i="93"/>
  <c r="Q56" i="93"/>
  <c r="R56" i="93"/>
  <c r="K57" i="93"/>
  <c r="O57" i="93"/>
  <c r="Q57" i="93"/>
  <c r="S57" i="93" s="1"/>
  <c r="R57" i="93"/>
  <c r="K58" i="93"/>
  <c r="O58" i="93"/>
  <c r="Q58" i="93"/>
  <c r="R58" i="93"/>
  <c r="S58" i="93" s="1"/>
  <c r="K59" i="93"/>
  <c r="O59" i="93"/>
  <c r="Q59" i="93"/>
  <c r="R59" i="93"/>
  <c r="S59" i="93"/>
  <c r="J60" i="93"/>
  <c r="M60" i="93"/>
  <c r="I61" i="93"/>
  <c r="I60" i="93" s="1"/>
  <c r="J61" i="93"/>
  <c r="K61" i="93"/>
  <c r="M61" i="93"/>
  <c r="O61" i="93" s="1"/>
  <c r="N61" i="93"/>
  <c r="N60" i="93" s="1"/>
  <c r="R60" i="93" s="1"/>
  <c r="Q61" i="93"/>
  <c r="K62" i="93"/>
  <c r="O62" i="93"/>
  <c r="Q62" i="93"/>
  <c r="S62" i="93" s="1"/>
  <c r="R62" i="93"/>
  <c r="I63" i="93"/>
  <c r="N63" i="93"/>
  <c r="I64" i="93"/>
  <c r="K64" i="93" s="1"/>
  <c r="J64" i="93"/>
  <c r="J63" i="93" s="1"/>
  <c r="M64" i="93"/>
  <c r="N64" i="93"/>
  <c r="R64" i="93"/>
  <c r="K65" i="93"/>
  <c r="O65" i="93"/>
  <c r="Q65" i="93"/>
  <c r="S65" i="93" s="1"/>
  <c r="R65" i="93"/>
  <c r="I67" i="93"/>
  <c r="N67" i="93"/>
  <c r="N66" i="93" s="1"/>
  <c r="I68" i="93"/>
  <c r="K68" i="93" s="1"/>
  <c r="J68" i="93"/>
  <c r="J67" i="93" s="1"/>
  <c r="M68" i="93"/>
  <c r="N68" i="93"/>
  <c r="R68" i="93"/>
  <c r="K69" i="93"/>
  <c r="O69" i="93"/>
  <c r="Q69" i="93"/>
  <c r="S69" i="93" s="1"/>
  <c r="R69" i="93"/>
  <c r="I71" i="93"/>
  <c r="N71" i="93"/>
  <c r="I72" i="93"/>
  <c r="K72" i="93" s="1"/>
  <c r="J72" i="93"/>
  <c r="M72" i="93"/>
  <c r="N72" i="93"/>
  <c r="R72" i="93"/>
  <c r="K73" i="93"/>
  <c r="O73" i="93"/>
  <c r="Q73" i="93"/>
  <c r="S73" i="93" s="1"/>
  <c r="R73" i="93"/>
  <c r="I74" i="93"/>
  <c r="J74" i="93"/>
  <c r="R74" i="93" s="1"/>
  <c r="M74" i="93"/>
  <c r="Q74" i="93" s="1"/>
  <c r="S74" i="93" s="1"/>
  <c r="N74" i="93"/>
  <c r="O74" i="93"/>
  <c r="K75" i="93"/>
  <c r="O75" i="93"/>
  <c r="Q75" i="93"/>
  <c r="R75" i="93"/>
  <c r="S75" i="93"/>
  <c r="I77" i="93"/>
  <c r="J77" i="93"/>
  <c r="K77" i="93"/>
  <c r="M77" i="93"/>
  <c r="O77" i="93" s="1"/>
  <c r="N77" i="93"/>
  <c r="Q77" i="93"/>
  <c r="K78" i="93"/>
  <c r="O78" i="93"/>
  <c r="Q78" i="93"/>
  <c r="S78" i="93" s="1"/>
  <c r="R78" i="93"/>
  <c r="I79" i="93"/>
  <c r="J79" i="93"/>
  <c r="M79" i="93"/>
  <c r="N79" i="93"/>
  <c r="K80" i="93"/>
  <c r="O80" i="93"/>
  <c r="Q80" i="93"/>
  <c r="R80" i="93"/>
  <c r="S80" i="93" s="1"/>
  <c r="K82" i="93"/>
  <c r="O82" i="93"/>
  <c r="Q82" i="93"/>
  <c r="S82" i="93" s="1"/>
  <c r="R82" i="93"/>
  <c r="K83" i="93"/>
  <c r="O83" i="93"/>
  <c r="Q83" i="93"/>
  <c r="S83" i="93" s="1"/>
  <c r="R83" i="93"/>
  <c r="K84" i="93"/>
  <c r="O84" i="93"/>
  <c r="Q84" i="93"/>
  <c r="R84" i="93"/>
  <c r="S84" i="93"/>
  <c r="I85" i="93"/>
  <c r="K85" i="93" s="1"/>
  <c r="J85" i="93"/>
  <c r="J76" i="93" s="1"/>
  <c r="M85" i="93"/>
  <c r="N85" i="93"/>
  <c r="R85" i="93"/>
  <c r="K86" i="93"/>
  <c r="O86" i="93"/>
  <c r="Q86" i="93"/>
  <c r="S86" i="93" s="1"/>
  <c r="R86" i="93"/>
  <c r="I93" i="93"/>
  <c r="N93" i="93"/>
  <c r="I94" i="93"/>
  <c r="K94" i="93" s="1"/>
  <c r="J94" i="93"/>
  <c r="J93" i="93" s="1"/>
  <c r="R93" i="93" s="1"/>
  <c r="M94" i="93"/>
  <c r="N94" i="93"/>
  <c r="R94" i="93"/>
  <c r="K95" i="93"/>
  <c r="O95" i="93"/>
  <c r="Q95" i="93"/>
  <c r="S95" i="93" s="1"/>
  <c r="R95" i="93"/>
  <c r="K96" i="93"/>
  <c r="O96" i="93"/>
  <c r="Q96" i="93"/>
  <c r="S96" i="93" s="1"/>
  <c r="R96" i="93"/>
  <c r="I98" i="93"/>
  <c r="K98" i="93" s="1"/>
  <c r="J98" i="93"/>
  <c r="M98" i="93"/>
  <c r="N98" i="93"/>
  <c r="K99" i="93"/>
  <c r="O99" i="93"/>
  <c r="Q99" i="93"/>
  <c r="R99" i="93"/>
  <c r="S99" i="93"/>
  <c r="I100" i="93"/>
  <c r="I97" i="93" s="1"/>
  <c r="J100" i="93"/>
  <c r="K100" i="93"/>
  <c r="M100" i="93"/>
  <c r="N100" i="93"/>
  <c r="R100" i="93"/>
  <c r="K101" i="93"/>
  <c r="O101" i="93"/>
  <c r="Q101" i="93"/>
  <c r="S101" i="93" s="1"/>
  <c r="R101" i="93"/>
  <c r="K102" i="93"/>
  <c r="O102" i="93"/>
  <c r="Q102" i="93"/>
  <c r="R102" i="93"/>
  <c r="S102" i="93"/>
  <c r="K103" i="93"/>
  <c r="O103" i="93"/>
  <c r="Q103" i="93"/>
  <c r="R103" i="93"/>
  <c r="S103" i="93"/>
  <c r="K104" i="93"/>
  <c r="O104" i="93"/>
  <c r="Q104" i="93"/>
  <c r="R104" i="93"/>
  <c r="I105" i="93"/>
  <c r="J105" i="93"/>
  <c r="R105" i="93" s="1"/>
  <c r="K105" i="93"/>
  <c r="M105" i="93"/>
  <c r="N105" i="93"/>
  <c r="O105" i="93"/>
  <c r="Q105" i="93"/>
  <c r="S105" i="93" s="1"/>
  <c r="K106" i="93"/>
  <c r="O106" i="93"/>
  <c r="Q106" i="93"/>
  <c r="R106" i="93"/>
  <c r="S106" i="93"/>
  <c r="M108" i="93"/>
  <c r="I109" i="93"/>
  <c r="J109" i="93"/>
  <c r="R109" i="93" s="1"/>
  <c r="K109" i="93"/>
  <c r="M109" i="93"/>
  <c r="N109" i="93"/>
  <c r="O109" i="93"/>
  <c r="Q109" i="93"/>
  <c r="S109" i="93" s="1"/>
  <c r="K110" i="93"/>
  <c r="O110" i="93"/>
  <c r="Q110" i="93"/>
  <c r="R110" i="93"/>
  <c r="S110" i="93"/>
  <c r="K111" i="93"/>
  <c r="O111" i="93"/>
  <c r="Q111" i="93"/>
  <c r="R111" i="93"/>
  <c r="S111" i="93"/>
  <c r="I112" i="93"/>
  <c r="I108" i="93" s="1"/>
  <c r="J112" i="93"/>
  <c r="K112" i="93"/>
  <c r="M112" i="93"/>
  <c r="N112" i="93"/>
  <c r="N108" i="93" s="1"/>
  <c r="R112" i="93"/>
  <c r="K113" i="93"/>
  <c r="O113" i="93"/>
  <c r="Q113" i="93"/>
  <c r="S113" i="93" s="1"/>
  <c r="R113" i="93"/>
  <c r="K114" i="93"/>
  <c r="O114" i="93"/>
  <c r="Q114" i="93"/>
  <c r="R114" i="93"/>
  <c r="S114" i="93"/>
  <c r="K115" i="93"/>
  <c r="O115" i="93"/>
  <c r="Q115" i="93"/>
  <c r="R115" i="93"/>
  <c r="S115" i="93"/>
  <c r="K116" i="93"/>
  <c r="O116" i="93"/>
  <c r="Q116" i="93"/>
  <c r="S116" i="93" s="1"/>
  <c r="R116" i="93"/>
  <c r="K117" i="93"/>
  <c r="O117" i="93"/>
  <c r="Q117" i="93"/>
  <c r="S117" i="93" s="1"/>
  <c r="R117" i="93"/>
  <c r="K118" i="93"/>
  <c r="O118" i="93"/>
  <c r="Q118" i="93"/>
  <c r="R118" i="93"/>
  <c r="S118" i="93"/>
  <c r="K119" i="93"/>
  <c r="O119" i="93"/>
  <c r="Q119" i="93"/>
  <c r="R119" i="93"/>
  <c r="S119" i="93"/>
  <c r="K120" i="93"/>
  <c r="O120" i="93"/>
  <c r="Q120" i="93"/>
  <c r="R120" i="93"/>
  <c r="K121" i="93"/>
  <c r="O121" i="93"/>
  <c r="Q121" i="93"/>
  <c r="S121" i="93" s="1"/>
  <c r="R121" i="93"/>
  <c r="K122" i="93"/>
  <c r="O122" i="93"/>
  <c r="Q122" i="93"/>
  <c r="R122" i="93"/>
  <c r="S122" i="93"/>
  <c r="I123" i="93"/>
  <c r="J123" i="93"/>
  <c r="N123" i="93"/>
  <c r="R123" i="93" s="1"/>
  <c r="I124" i="93"/>
  <c r="J124" i="93"/>
  <c r="K124" i="93"/>
  <c r="M124" i="93"/>
  <c r="N124" i="93"/>
  <c r="R124" i="93"/>
  <c r="K125" i="93"/>
  <c r="O125" i="93"/>
  <c r="Q125" i="93"/>
  <c r="S125" i="93" s="1"/>
  <c r="R125" i="93"/>
  <c r="J126" i="93"/>
  <c r="I127" i="93"/>
  <c r="J127" i="93"/>
  <c r="M127" i="93"/>
  <c r="O127" i="93" s="1"/>
  <c r="N127" i="93"/>
  <c r="K128" i="93"/>
  <c r="O128" i="93"/>
  <c r="Q128" i="93"/>
  <c r="S128" i="93" s="1"/>
  <c r="R128" i="93"/>
  <c r="I130" i="93"/>
  <c r="K130" i="93" s="1"/>
  <c r="J130" i="93"/>
  <c r="M130" i="93"/>
  <c r="N130" i="93"/>
  <c r="N129" i="93" s="1"/>
  <c r="O130" i="93"/>
  <c r="K131" i="93"/>
  <c r="O131" i="93"/>
  <c r="Q131" i="93"/>
  <c r="R131" i="93"/>
  <c r="S131" i="93"/>
  <c r="I132" i="93"/>
  <c r="J132" i="93"/>
  <c r="K132" i="93"/>
  <c r="M132" i="93"/>
  <c r="N132" i="93"/>
  <c r="R132" i="93"/>
  <c r="K133" i="93"/>
  <c r="O133" i="93"/>
  <c r="Q133" i="93"/>
  <c r="S133" i="93" s="1"/>
  <c r="R133" i="93"/>
  <c r="K134" i="93"/>
  <c r="O134" i="93"/>
  <c r="Q134" i="93"/>
  <c r="R134" i="93"/>
  <c r="S134" i="93"/>
  <c r="N135" i="93"/>
  <c r="I136" i="93"/>
  <c r="M136" i="93"/>
  <c r="N136" i="93"/>
  <c r="I137" i="93"/>
  <c r="J137" i="93"/>
  <c r="R137" i="93" s="1"/>
  <c r="K137" i="93"/>
  <c r="M137" i="93"/>
  <c r="N137" i="93"/>
  <c r="O137" i="93"/>
  <c r="Q137" i="93"/>
  <c r="S137" i="93" s="1"/>
  <c r="K138" i="93"/>
  <c r="O138" i="93"/>
  <c r="Q138" i="93"/>
  <c r="R138" i="93"/>
  <c r="S138" i="93"/>
  <c r="I139" i="93"/>
  <c r="I135" i="93" s="1"/>
  <c r="N139" i="93"/>
  <c r="I140" i="93"/>
  <c r="J140" i="93"/>
  <c r="K140" i="93"/>
  <c r="M140" i="93"/>
  <c r="N140" i="93"/>
  <c r="R140" i="93"/>
  <c r="K141" i="93"/>
  <c r="O141" i="93"/>
  <c r="Q141" i="93"/>
  <c r="S141" i="93" s="1"/>
  <c r="R141" i="93"/>
  <c r="I142" i="93"/>
  <c r="J142" i="93"/>
  <c r="M142" i="93"/>
  <c r="N142" i="93"/>
  <c r="O142" i="93"/>
  <c r="K143" i="93"/>
  <c r="O143" i="93"/>
  <c r="Q143" i="93"/>
  <c r="R143" i="93"/>
  <c r="S143" i="93"/>
  <c r="K144" i="93"/>
  <c r="O144" i="93"/>
  <c r="Q144" i="93"/>
  <c r="R144" i="93"/>
  <c r="I147" i="93"/>
  <c r="J147" i="93"/>
  <c r="M147" i="93"/>
  <c r="N147" i="93"/>
  <c r="K148" i="93"/>
  <c r="O148" i="93"/>
  <c r="Q148" i="93"/>
  <c r="R148" i="93"/>
  <c r="K149" i="93"/>
  <c r="O149" i="93"/>
  <c r="Q149" i="93"/>
  <c r="S149" i="93" s="1"/>
  <c r="R149" i="93"/>
  <c r="I150" i="93"/>
  <c r="J150" i="93"/>
  <c r="R150" i="93" s="1"/>
  <c r="M150" i="93"/>
  <c r="N150" i="93"/>
  <c r="O150" i="93"/>
  <c r="K151" i="93"/>
  <c r="O151" i="93"/>
  <c r="Q151" i="93"/>
  <c r="R151" i="93"/>
  <c r="S151" i="93"/>
  <c r="I153" i="93"/>
  <c r="J153" i="93"/>
  <c r="R153" i="93" s="1"/>
  <c r="K153" i="93"/>
  <c r="M153" i="93"/>
  <c r="N153" i="93"/>
  <c r="O153" i="93"/>
  <c r="Q153" i="93"/>
  <c r="S153" i="93" s="1"/>
  <c r="K154" i="93"/>
  <c r="O154" i="93"/>
  <c r="Q154" i="93"/>
  <c r="R154" i="93"/>
  <c r="S154" i="93"/>
  <c r="I155" i="93"/>
  <c r="J155" i="93"/>
  <c r="M155" i="93"/>
  <c r="N155" i="93"/>
  <c r="N152" i="93" s="1"/>
  <c r="K156" i="93"/>
  <c r="O156" i="93"/>
  <c r="Q156" i="93"/>
  <c r="R156" i="93"/>
  <c r="I157" i="93"/>
  <c r="J157" i="93"/>
  <c r="R157" i="93" s="1"/>
  <c r="M157" i="93"/>
  <c r="N157" i="93"/>
  <c r="O157" i="93"/>
  <c r="Q157" i="93"/>
  <c r="K158" i="93"/>
  <c r="O158" i="93"/>
  <c r="Q158" i="93"/>
  <c r="R158" i="93"/>
  <c r="S158" i="93"/>
  <c r="I159" i="93"/>
  <c r="J159" i="93"/>
  <c r="N159" i="93"/>
  <c r="R159" i="93"/>
  <c r="I160" i="93"/>
  <c r="J160" i="93"/>
  <c r="K160" i="93"/>
  <c r="M160" i="93"/>
  <c r="O160" i="93" s="1"/>
  <c r="N160" i="93"/>
  <c r="R160" i="93"/>
  <c r="K161" i="93"/>
  <c r="O161" i="93"/>
  <c r="Q161" i="93"/>
  <c r="S161" i="93" s="1"/>
  <c r="R161" i="93"/>
  <c r="I164" i="93"/>
  <c r="J164" i="93"/>
  <c r="K164" i="93"/>
  <c r="M164" i="93"/>
  <c r="N164" i="93"/>
  <c r="R164" i="93" s="1"/>
  <c r="P164" i="93"/>
  <c r="Q164" i="93"/>
  <c r="K165" i="93"/>
  <c r="O165" i="93"/>
  <c r="Q165" i="93"/>
  <c r="S165" i="93" s="1"/>
  <c r="R165" i="93"/>
  <c r="I166" i="93"/>
  <c r="K166" i="93" s="1"/>
  <c r="J166" i="93"/>
  <c r="J163" i="93" s="1"/>
  <c r="M166" i="93"/>
  <c r="N166" i="93"/>
  <c r="O166" i="93"/>
  <c r="K167" i="93"/>
  <c r="O167" i="93"/>
  <c r="Q167" i="93"/>
  <c r="R167" i="93"/>
  <c r="S167" i="93"/>
  <c r="K168" i="93"/>
  <c r="O168" i="93"/>
  <c r="Q168" i="93"/>
  <c r="S168" i="93" s="1"/>
  <c r="R168" i="93"/>
  <c r="I11" i="92"/>
  <c r="J11" i="92"/>
  <c r="M11" i="92"/>
  <c r="O11" i="92" s="1"/>
  <c r="N11" i="92"/>
  <c r="N10" i="92" s="1"/>
  <c r="K12" i="92"/>
  <c r="O12" i="92"/>
  <c r="Q12" i="92"/>
  <c r="R12" i="92"/>
  <c r="S12" i="92"/>
  <c r="I13" i="92"/>
  <c r="K13" i="92" s="1"/>
  <c r="J13" i="92"/>
  <c r="M13" i="92"/>
  <c r="N13" i="92"/>
  <c r="R13" i="92"/>
  <c r="K14" i="92"/>
  <c r="O14" i="92"/>
  <c r="Q14" i="92"/>
  <c r="R14" i="92"/>
  <c r="I16" i="92"/>
  <c r="J16" i="92"/>
  <c r="R16" i="92" s="1"/>
  <c r="M16" i="92"/>
  <c r="M15" i="92" s="1"/>
  <c r="N16" i="92"/>
  <c r="K17" i="92"/>
  <c r="O17" i="92"/>
  <c r="Q17" i="92"/>
  <c r="R17" i="92"/>
  <c r="I18" i="92"/>
  <c r="J18" i="92"/>
  <c r="K18" i="92"/>
  <c r="M18" i="92"/>
  <c r="O18" i="92" s="1"/>
  <c r="N18" i="92"/>
  <c r="Q18" i="92"/>
  <c r="R18" i="92"/>
  <c r="K19" i="92"/>
  <c r="O19" i="92"/>
  <c r="Q19" i="92"/>
  <c r="R19" i="92"/>
  <c r="I21" i="92"/>
  <c r="J21" i="92"/>
  <c r="R21" i="92" s="1"/>
  <c r="M21" i="92"/>
  <c r="N21" i="92"/>
  <c r="N20" i="92" s="1"/>
  <c r="K22" i="92"/>
  <c r="O22" i="92"/>
  <c r="Q22" i="92"/>
  <c r="R22" i="92"/>
  <c r="I23" i="92"/>
  <c r="Q23" i="92" s="1"/>
  <c r="J23" i="92"/>
  <c r="M23" i="92"/>
  <c r="N23" i="92"/>
  <c r="O23" i="92"/>
  <c r="K24" i="92"/>
  <c r="O24" i="92"/>
  <c r="Q24" i="92"/>
  <c r="S24" i="92" s="1"/>
  <c r="R24" i="92"/>
  <c r="I25" i="92"/>
  <c r="M25" i="92"/>
  <c r="I26" i="92"/>
  <c r="J26" i="92"/>
  <c r="J25" i="92" s="1"/>
  <c r="K26" i="92"/>
  <c r="M26" i="92"/>
  <c r="N26" i="92"/>
  <c r="N25" i="92" s="1"/>
  <c r="Q26" i="92"/>
  <c r="R26" i="92"/>
  <c r="K27" i="92"/>
  <c r="O27" i="92"/>
  <c r="Q27" i="92"/>
  <c r="R27" i="92"/>
  <c r="I30" i="92"/>
  <c r="J30" i="92"/>
  <c r="J29" i="92" s="1"/>
  <c r="K30" i="92"/>
  <c r="M30" i="92"/>
  <c r="O30" i="92" s="1"/>
  <c r="N30" i="92"/>
  <c r="Q30" i="92"/>
  <c r="R30" i="92"/>
  <c r="K31" i="92"/>
  <c r="O31" i="92"/>
  <c r="Q31" i="92"/>
  <c r="R31" i="92"/>
  <c r="I32" i="92"/>
  <c r="J32" i="92"/>
  <c r="M32" i="92"/>
  <c r="N32" i="92"/>
  <c r="K33" i="92"/>
  <c r="O33" i="92"/>
  <c r="Q33" i="92"/>
  <c r="R33" i="92"/>
  <c r="S33" i="92" s="1"/>
  <c r="K34" i="92"/>
  <c r="O34" i="92"/>
  <c r="Q34" i="92"/>
  <c r="R34" i="92"/>
  <c r="K35" i="92"/>
  <c r="O35" i="92"/>
  <c r="Q35" i="92"/>
  <c r="R35" i="92"/>
  <c r="K37" i="92"/>
  <c r="O37" i="92"/>
  <c r="Q37" i="92"/>
  <c r="S37" i="92" s="1"/>
  <c r="R37" i="92"/>
  <c r="K38" i="92"/>
  <c r="O38" i="92"/>
  <c r="Q38" i="92"/>
  <c r="R38" i="92"/>
  <c r="K39" i="92"/>
  <c r="O39" i="92"/>
  <c r="Q39" i="92"/>
  <c r="S39" i="92" s="1"/>
  <c r="R39" i="92"/>
  <c r="K40" i="92"/>
  <c r="O40" i="92"/>
  <c r="Q40" i="92"/>
  <c r="S40" i="92" s="1"/>
  <c r="R40" i="92"/>
  <c r="K41" i="92"/>
  <c r="O41" i="92"/>
  <c r="Q41" i="92"/>
  <c r="S41" i="92" s="1"/>
  <c r="R41" i="92"/>
  <c r="K42" i="92"/>
  <c r="O42" i="92"/>
  <c r="Q42" i="92"/>
  <c r="R42" i="92"/>
  <c r="S42" i="92" s="1"/>
  <c r="K43" i="92"/>
  <c r="O43" i="92"/>
  <c r="Q43" i="92"/>
  <c r="R43" i="92"/>
  <c r="K44" i="92"/>
  <c r="O44" i="92"/>
  <c r="Q44" i="92"/>
  <c r="S44" i="92" s="1"/>
  <c r="R44" i="92"/>
  <c r="I45" i="92"/>
  <c r="I46" i="92"/>
  <c r="K46" i="92" s="1"/>
  <c r="J46" i="92"/>
  <c r="M46" i="92"/>
  <c r="N46" i="92"/>
  <c r="R46" i="92" s="1"/>
  <c r="K47" i="92"/>
  <c r="O47" i="92"/>
  <c r="Q47" i="92"/>
  <c r="S47" i="92" s="1"/>
  <c r="R47" i="92"/>
  <c r="I48" i="92"/>
  <c r="J48" i="92"/>
  <c r="M48" i="92"/>
  <c r="Q48" i="92" s="1"/>
  <c r="N48" i="92"/>
  <c r="K49" i="92"/>
  <c r="O49" i="92"/>
  <c r="Q49" i="92"/>
  <c r="R49" i="92"/>
  <c r="S49" i="92"/>
  <c r="K51" i="92"/>
  <c r="O51" i="92"/>
  <c r="Q51" i="92"/>
  <c r="R51" i="92"/>
  <c r="S51" i="92" s="1"/>
  <c r="K52" i="92"/>
  <c r="O52" i="92"/>
  <c r="Q52" i="92"/>
  <c r="R52" i="92"/>
  <c r="I54" i="92"/>
  <c r="J54" i="92"/>
  <c r="J53" i="92" s="1"/>
  <c r="M54" i="92"/>
  <c r="M53" i="92" s="1"/>
  <c r="N54" i="92"/>
  <c r="K56" i="92"/>
  <c r="O56" i="92"/>
  <c r="Q56" i="92"/>
  <c r="R56" i="92"/>
  <c r="K57" i="92"/>
  <c r="O57" i="92"/>
  <c r="Q57" i="92"/>
  <c r="S57" i="92" s="1"/>
  <c r="R57" i="92"/>
  <c r="K58" i="92"/>
  <c r="O58" i="92"/>
  <c r="Q58" i="92"/>
  <c r="S58" i="92" s="1"/>
  <c r="R58" i="92"/>
  <c r="K59" i="92"/>
  <c r="O59" i="92"/>
  <c r="Q59" i="92"/>
  <c r="S59" i="92" s="1"/>
  <c r="R59" i="92"/>
  <c r="I60" i="92"/>
  <c r="M60" i="92"/>
  <c r="I61" i="92"/>
  <c r="J61" i="92"/>
  <c r="J60" i="92" s="1"/>
  <c r="K61" i="92"/>
  <c r="M61" i="92"/>
  <c r="O61" i="92" s="1"/>
  <c r="N61" i="92"/>
  <c r="N60" i="92" s="1"/>
  <c r="Q61" i="92"/>
  <c r="R61" i="92"/>
  <c r="K62" i="92"/>
  <c r="O62" i="92"/>
  <c r="Q62" i="92"/>
  <c r="R62" i="92"/>
  <c r="I64" i="92"/>
  <c r="K64" i="92" s="1"/>
  <c r="J64" i="92"/>
  <c r="J63" i="92" s="1"/>
  <c r="M64" i="92"/>
  <c r="N64" i="92"/>
  <c r="N63" i="92" s="1"/>
  <c r="R64" i="92"/>
  <c r="K65" i="92"/>
  <c r="O65" i="92"/>
  <c r="Q65" i="92"/>
  <c r="R65" i="92"/>
  <c r="J67" i="92"/>
  <c r="J66" i="92" s="1"/>
  <c r="I68" i="92"/>
  <c r="K68" i="92" s="1"/>
  <c r="J68" i="92"/>
  <c r="M68" i="92"/>
  <c r="N68" i="92"/>
  <c r="R68" i="92" s="1"/>
  <c r="K69" i="92"/>
  <c r="O69" i="92"/>
  <c r="Q69" i="92"/>
  <c r="S69" i="92" s="1"/>
  <c r="R69" i="92"/>
  <c r="I72" i="92"/>
  <c r="K72" i="92" s="1"/>
  <c r="J72" i="92"/>
  <c r="M72" i="92"/>
  <c r="N72" i="92"/>
  <c r="N71" i="92" s="1"/>
  <c r="R72" i="92"/>
  <c r="K73" i="92"/>
  <c r="O73" i="92"/>
  <c r="Q73" i="92"/>
  <c r="R73" i="92"/>
  <c r="I74" i="92"/>
  <c r="Q74" i="92" s="1"/>
  <c r="J74" i="92"/>
  <c r="M74" i="92"/>
  <c r="O74" i="92" s="1"/>
  <c r="N74" i="92"/>
  <c r="K75" i="92"/>
  <c r="O75" i="92"/>
  <c r="Q75" i="92"/>
  <c r="R75" i="92"/>
  <c r="S75" i="92"/>
  <c r="I77" i="92"/>
  <c r="Q77" i="92" s="1"/>
  <c r="S77" i="92" s="1"/>
  <c r="J77" i="92"/>
  <c r="M77" i="92"/>
  <c r="N77" i="92"/>
  <c r="R77" i="92" s="1"/>
  <c r="K78" i="92"/>
  <c r="O78" i="92"/>
  <c r="Q78" i="92"/>
  <c r="S78" i="92" s="1"/>
  <c r="R78" i="92"/>
  <c r="I79" i="92"/>
  <c r="J79" i="92"/>
  <c r="M79" i="92"/>
  <c r="N79" i="92"/>
  <c r="K80" i="92"/>
  <c r="O80" i="92"/>
  <c r="Q80" i="92"/>
  <c r="R80" i="92"/>
  <c r="S80" i="92" s="1"/>
  <c r="K82" i="92"/>
  <c r="O82" i="92"/>
  <c r="Q82" i="92"/>
  <c r="S82" i="92" s="1"/>
  <c r="R82" i="92"/>
  <c r="K83" i="92"/>
  <c r="O83" i="92"/>
  <c r="Q83" i="92"/>
  <c r="S83" i="92" s="1"/>
  <c r="R83" i="92"/>
  <c r="K84" i="92"/>
  <c r="O84" i="92"/>
  <c r="Q84" i="92"/>
  <c r="R84" i="92"/>
  <c r="S84" i="92"/>
  <c r="I85" i="92"/>
  <c r="K85" i="92" s="1"/>
  <c r="J85" i="92"/>
  <c r="M85" i="92"/>
  <c r="N85" i="92"/>
  <c r="R85" i="92"/>
  <c r="K86" i="92"/>
  <c r="O86" i="92"/>
  <c r="Q86" i="92"/>
  <c r="R86" i="92"/>
  <c r="I94" i="92"/>
  <c r="K94" i="92" s="1"/>
  <c r="J94" i="92"/>
  <c r="J93" i="92" s="1"/>
  <c r="M94" i="92"/>
  <c r="N94" i="92"/>
  <c r="N93" i="92" s="1"/>
  <c r="R94" i="92"/>
  <c r="K95" i="92"/>
  <c r="O95" i="92"/>
  <c r="Q95" i="92"/>
  <c r="R95" i="92"/>
  <c r="K96" i="92"/>
  <c r="O96" i="92"/>
  <c r="Q96" i="92"/>
  <c r="R96" i="92"/>
  <c r="I98" i="92"/>
  <c r="J98" i="92"/>
  <c r="R98" i="92" s="1"/>
  <c r="M98" i="92"/>
  <c r="N98" i="92"/>
  <c r="N97" i="92" s="1"/>
  <c r="K99" i="92"/>
  <c r="O99" i="92"/>
  <c r="Q99" i="92"/>
  <c r="S99" i="92" s="1"/>
  <c r="R99" i="92"/>
  <c r="I100" i="92"/>
  <c r="K100" i="92" s="1"/>
  <c r="J100" i="92"/>
  <c r="R100" i="92" s="1"/>
  <c r="M100" i="92"/>
  <c r="N100" i="92"/>
  <c r="O100" i="92"/>
  <c r="K101" i="92"/>
  <c r="O101" i="92"/>
  <c r="Q101" i="92"/>
  <c r="S101" i="92" s="1"/>
  <c r="R101" i="92"/>
  <c r="K102" i="92"/>
  <c r="O102" i="92"/>
  <c r="Q102" i="92"/>
  <c r="R102" i="92"/>
  <c r="K103" i="92"/>
  <c r="O103" i="92"/>
  <c r="Q103" i="92"/>
  <c r="S103" i="92" s="1"/>
  <c r="R103" i="92"/>
  <c r="K104" i="92"/>
  <c r="Q104" i="92"/>
  <c r="S104" i="92" s="1"/>
  <c r="R104" i="92"/>
  <c r="I105" i="92"/>
  <c r="J105" i="92"/>
  <c r="R105" i="92" s="1"/>
  <c r="K105" i="92"/>
  <c r="M105" i="92"/>
  <c r="N105" i="92"/>
  <c r="O105" i="92"/>
  <c r="Q105" i="92"/>
  <c r="S105" i="92" s="1"/>
  <c r="K106" i="92"/>
  <c r="O106" i="92"/>
  <c r="Q106" i="92"/>
  <c r="S106" i="92" s="1"/>
  <c r="R106" i="92"/>
  <c r="I109" i="92"/>
  <c r="J109" i="92"/>
  <c r="M109" i="92"/>
  <c r="M108" i="92" s="1"/>
  <c r="N109" i="92"/>
  <c r="O109" i="92"/>
  <c r="Q109" i="92"/>
  <c r="K110" i="92"/>
  <c r="O110" i="92"/>
  <c r="Q110" i="92"/>
  <c r="S110" i="92" s="1"/>
  <c r="R110" i="92"/>
  <c r="K111" i="92"/>
  <c r="O111" i="92"/>
  <c r="Q111" i="92"/>
  <c r="S111" i="92" s="1"/>
  <c r="R111" i="92"/>
  <c r="I112" i="92"/>
  <c r="K112" i="92" s="1"/>
  <c r="J112" i="92"/>
  <c r="R112" i="92" s="1"/>
  <c r="M112" i="92"/>
  <c r="N112" i="92"/>
  <c r="K113" i="92"/>
  <c r="O113" i="92"/>
  <c r="Q113" i="92"/>
  <c r="R113" i="92"/>
  <c r="K114" i="92"/>
  <c r="O114" i="92"/>
  <c r="Q114" i="92"/>
  <c r="S114" i="92" s="1"/>
  <c r="R114" i="92"/>
  <c r="K115" i="92"/>
  <c r="O115" i="92"/>
  <c r="Q115" i="92"/>
  <c r="S115" i="92" s="1"/>
  <c r="R115" i="92"/>
  <c r="K116" i="92"/>
  <c r="O116" i="92"/>
  <c r="Q116" i="92"/>
  <c r="R116" i="92"/>
  <c r="K117" i="92"/>
  <c r="O117" i="92"/>
  <c r="Q117" i="92"/>
  <c r="R117" i="92"/>
  <c r="K118" i="92"/>
  <c r="O118" i="92"/>
  <c r="Q118" i="92"/>
  <c r="R118" i="92"/>
  <c r="S118" i="92"/>
  <c r="K119" i="92"/>
  <c r="O119" i="92"/>
  <c r="Q119" i="92"/>
  <c r="R119" i="92"/>
  <c r="S119" i="92"/>
  <c r="K120" i="92"/>
  <c r="O120" i="92"/>
  <c r="Q120" i="92"/>
  <c r="R120" i="92"/>
  <c r="K121" i="92"/>
  <c r="O121" i="92"/>
  <c r="Q121" i="92"/>
  <c r="R121" i="92"/>
  <c r="K122" i="92"/>
  <c r="O122" i="92"/>
  <c r="Q122" i="92"/>
  <c r="S122" i="92" s="1"/>
  <c r="R122" i="92"/>
  <c r="N123" i="92"/>
  <c r="R123" i="92"/>
  <c r="I124" i="92"/>
  <c r="I123" i="92" s="1"/>
  <c r="J124" i="92"/>
  <c r="J123" i="92" s="1"/>
  <c r="K124" i="92"/>
  <c r="M124" i="92"/>
  <c r="O124" i="92" s="1"/>
  <c r="N124" i="92"/>
  <c r="R124" i="92"/>
  <c r="K125" i="92"/>
  <c r="O125" i="92"/>
  <c r="Q125" i="92"/>
  <c r="R125" i="92"/>
  <c r="I126" i="92"/>
  <c r="J126" i="92"/>
  <c r="I127" i="92"/>
  <c r="J127" i="92"/>
  <c r="M127" i="92"/>
  <c r="N127" i="92"/>
  <c r="R127" i="92" s="1"/>
  <c r="K128" i="92"/>
  <c r="O128" i="92"/>
  <c r="Q128" i="92"/>
  <c r="R128" i="92"/>
  <c r="I130" i="92"/>
  <c r="J130" i="92"/>
  <c r="M130" i="92"/>
  <c r="O130" i="92" s="1"/>
  <c r="N130" i="92"/>
  <c r="N129" i="92" s="1"/>
  <c r="K131" i="92"/>
  <c r="O131" i="92"/>
  <c r="Q131" i="92"/>
  <c r="R131" i="92"/>
  <c r="I132" i="92"/>
  <c r="J132" i="92"/>
  <c r="K132" i="92"/>
  <c r="M132" i="92"/>
  <c r="O132" i="92" s="1"/>
  <c r="N132" i="92"/>
  <c r="Q132" i="92"/>
  <c r="R132" i="92"/>
  <c r="K133" i="92"/>
  <c r="O133" i="92"/>
  <c r="Q133" i="92"/>
  <c r="R133" i="92"/>
  <c r="K134" i="92"/>
  <c r="O134" i="92"/>
  <c r="Q134" i="92"/>
  <c r="S134" i="92" s="1"/>
  <c r="R134" i="92"/>
  <c r="I137" i="92"/>
  <c r="I136" i="92" s="1"/>
  <c r="J137" i="92"/>
  <c r="M137" i="92"/>
  <c r="M136" i="92" s="1"/>
  <c r="O136" i="92" s="1"/>
  <c r="N137" i="92"/>
  <c r="N136" i="92" s="1"/>
  <c r="O137" i="92"/>
  <c r="Q137" i="92"/>
  <c r="K138" i="92"/>
  <c r="O138" i="92"/>
  <c r="Q138" i="92"/>
  <c r="S138" i="92" s="1"/>
  <c r="R138" i="92"/>
  <c r="I140" i="92"/>
  <c r="K140" i="92" s="1"/>
  <c r="J140" i="92"/>
  <c r="M140" i="92"/>
  <c r="N140" i="92"/>
  <c r="R140" i="92"/>
  <c r="K141" i="92"/>
  <c r="O141" i="92"/>
  <c r="Q141" i="92"/>
  <c r="R141" i="92"/>
  <c r="I142" i="92"/>
  <c r="J142" i="92"/>
  <c r="M142" i="92"/>
  <c r="O142" i="92" s="1"/>
  <c r="N142" i="92"/>
  <c r="N139" i="92" s="1"/>
  <c r="N135" i="92" s="1"/>
  <c r="K143" i="92"/>
  <c r="O143" i="92"/>
  <c r="Q143" i="92"/>
  <c r="R143" i="92"/>
  <c r="K144" i="92"/>
  <c r="O144" i="92"/>
  <c r="Q144" i="92"/>
  <c r="S144" i="92" s="1"/>
  <c r="R144" i="92"/>
  <c r="I147" i="92"/>
  <c r="J147" i="92"/>
  <c r="J146" i="92" s="1"/>
  <c r="M147" i="92"/>
  <c r="N147" i="92"/>
  <c r="N146" i="92" s="1"/>
  <c r="R147" i="92"/>
  <c r="K148" i="92"/>
  <c r="O148" i="92"/>
  <c r="Q148" i="92"/>
  <c r="R148" i="92"/>
  <c r="I149" i="92"/>
  <c r="J149" i="92"/>
  <c r="R149" i="92" s="1"/>
  <c r="K149" i="92"/>
  <c r="M149" i="92"/>
  <c r="O149" i="92" s="1"/>
  <c r="N149" i="92"/>
  <c r="K150" i="92"/>
  <c r="O150" i="92"/>
  <c r="Q150" i="92"/>
  <c r="R150" i="92"/>
  <c r="S150" i="92"/>
  <c r="I152" i="92"/>
  <c r="J152" i="92"/>
  <c r="K152" i="92"/>
  <c r="M152" i="92"/>
  <c r="O152" i="92" s="1"/>
  <c r="N152" i="92"/>
  <c r="R152" i="92"/>
  <c r="K153" i="92"/>
  <c r="O153" i="92"/>
  <c r="Q153" i="92"/>
  <c r="R153" i="92"/>
  <c r="I154" i="92"/>
  <c r="J154" i="92"/>
  <c r="M154" i="92"/>
  <c r="N154" i="92"/>
  <c r="O154" i="92" s="1"/>
  <c r="K155" i="92"/>
  <c r="O155" i="92"/>
  <c r="Q155" i="92"/>
  <c r="R155" i="92"/>
  <c r="S155" i="92"/>
  <c r="I156" i="92"/>
  <c r="J156" i="92"/>
  <c r="K156" i="92"/>
  <c r="M156" i="92"/>
  <c r="O156" i="92" s="1"/>
  <c r="N156" i="92"/>
  <c r="R156" i="92"/>
  <c r="K157" i="92"/>
  <c r="O157" i="92"/>
  <c r="Q157" i="92"/>
  <c r="R157" i="92"/>
  <c r="J158" i="92"/>
  <c r="I159" i="92"/>
  <c r="I158" i="92" s="1"/>
  <c r="J159" i="92"/>
  <c r="M159" i="92"/>
  <c r="N159" i="92"/>
  <c r="N158" i="92" s="1"/>
  <c r="R159" i="92"/>
  <c r="K160" i="92"/>
  <c r="O160" i="92"/>
  <c r="Q160" i="92"/>
  <c r="R160" i="92"/>
  <c r="I163" i="92"/>
  <c r="J163" i="92"/>
  <c r="M163" i="92"/>
  <c r="Q163" i="92" s="1"/>
  <c r="N163" i="92"/>
  <c r="P163" i="92"/>
  <c r="K164" i="92"/>
  <c r="O164" i="92"/>
  <c r="Q164" i="92"/>
  <c r="R164" i="92"/>
  <c r="I165" i="92"/>
  <c r="J165" i="92"/>
  <c r="M165" i="92"/>
  <c r="N165" i="92"/>
  <c r="O165" i="92"/>
  <c r="K166" i="92"/>
  <c r="O166" i="92"/>
  <c r="Q166" i="92"/>
  <c r="S166" i="92" s="1"/>
  <c r="R166" i="92"/>
  <c r="K167" i="92"/>
  <c r="O167" i="92"/>
  <c r="Q167" i="92"/>
  <c r="R167" i="92"/>
  <c r="H9" i="91"/>
  <c r="H10" i="91"/>
  <c r="I10" i="91"/>
  <c r="I9" i="91" s="1"/>
  <c r="J11" i="91"/>
  <c r="H12" i="91"/>
  <c r="I12" i="91"/>
  <c r="J12" i="91" s="1"/>
  <c r="J13" i="91"/>
  <c r="I14" i="91"/>
  <c r="H15" i="91"/>
  <c r="H14" i="91" s="1"/>
  <c r="J14" i="91" s="1"/>
  <c r="I15" i="91"/>
  <c r="J15" i="91"/>
  <c r="J16" i="91"/>
  <c r="H17" i="91"/>
  <c r="I17" i="91"/>
  <c r="J17" i="91"/>
  <c r="J18" i="91"/>
  <c r="H19" i="91"/>
  <c r="H20" i="91"/>
  <c r="J20" i="91" s="1"/>
  <c r="I20" i="91"/>
  <c r="I19" i="91" s="1"/>
  <c r="J19" i="91" s="1"/>
  <c r="J21" i="91"/>
  <c r="H22" i="91"/>
  <c r="J22" i="91" s="1"/>
  <c r="I22" i="91"/>
  <c r="J23" i="91"/>
  <c r="I24" i="91"/>
  <c r="H25" i="91"/>
  <c r="H24" i="91" s="1"/>
  <c r="J24" i="91" s="1"/>
  <c r="I25" i="91"/>
  <c r="J26" i="91"/>
  <c r="I28" i="91"/>
  <c r="H29" i="91"/>
  <c r="H28" i="91" s="1"/>
  <c r="J28" i="91" s="1"/>
  <c r="I29" i="91"/>
  <c r="J29" i="91"/>
  <c r="J30" i="91"/>
  <c r="H31" i="91"/>
  <c r="I31" i="91"/>
  <c r="J31" i="91"/>
  <c r="J32" i="91"/>
  <c r="J33" i="91"/>
  <c r="J34" i="91"/>
  <c r="J36" i="91"/>
  <c r="J37" i="91"/>
  <c r="J38" i="91"/>
  <c r="J39" i="91"/>
  <c r="J40" i="91"/>
  <c r="J41" i="91"/>
  <c r="J42" i="91"/>
  <c r="J43" i="91"/>
  <c r="H44" i="91"/>
  <c r="J44" i="91" s="1"/>
  <c r="H45" i="91"/>
  <c r="I45" i="91"/>
  <c r="I44" i="91" s="1"/>
  <c r="J46" i="91"/>
  <c r="H47" i="91"/>
  <c r="I47" i="91"/>
  <c r="J47" i="91" s="1"/>
  <c r="J48" i="91"/>
  <c r="J50" i="91"/>
  <c r="J51" i="91"/>
  <c r="I52" i="91"/>
  <c r="H53" i="91"/>
  <c r="H52" i="91" s="1"/>
  <c r="J52" i="91" s="1"/>
  <c r="I53" i="91"/>
  <c r="J55" i="91"/>
  <c r="J56" i="91"/>
  <c r="J57" i="91"/>
  <c r="J58" i="91"/>
  <c r="I59" i="91"/>
  <c r="I27" i="91" s="1"/>
  <c r="H60" i="91"/>
  <c r="H59" i="91" s="1"/>
  <c r="I60" i="91"/>
  <c r="J60" i="91"/>
  <c r="J61" i="91"/>
  <c r="H62" i="91"/>
  <c r="H63" i="91"/>
  <c r="J63" i="91" s="1"/>
  <c r="I63" i="91"/>
  <c r="I62" i="91" s="1"/>
  <c r="J62" i="91" s="1"/>
  <c r="J64" i="91"/>
  <c r="H66" i="91"/>
  <c r="H65" i="91" s="1"/>
  <c r="J65" i="91" s="1"/>
  <c r="H67" i="91"/>
  <c r="I67" i="91"/>
  <c r="I66" i="91" s="1"/>
  <c r="I65" i="91" s="1"/>
  <c r="J68" i="91"/>
  <c r="H70" i="91"/>
  <c r="H71" i="91"/>
  <c r="J71" i="91" s="1"/>
  <c r="I71" i="91"/>
  <c r="I70" i="91" s="1"/>
  <c r="J70" i="91" s="1"/>
  <c r="J72" i="91"/>
  <c r="H73" i="91"/>
  <c r="J73" i="91" s="1"/>
  <c r="I73" i="91"/>
  <c r="J74" i="91"/>
  <c r="H76" i="91"/>
  <c r="H75" i="91" s="1"/>
  <c r="I76" i="91"/>
  <c r="J77" i="91"/>
  <c r="H78" i="91"/>
  <c r="J78" i="91" s="1"/>
  <c r="I78" i="91"/>
  <c r="J79" i="91"/>
  <c r="J81" i="91"/>
  <c r="J82" i="91"/>
  <c r="J83" i="91"/>
  <c r="H84" i="91"/>
  <c r="I84" i="91"/>
  <c r="J84" i="91" s="1"/>
  <c r="J85" i="91"/>
  <c r="H92" i="91"/>
  <c r="H93" i="91"/>
  <c r="J93" i="91" s="1"/>
  <c r="I93" i="91"/>
  <c r="I92" i="91" s="1"/>
  <c r="J94" i="91"/>
  <c r="J95" i="91"/>
  <c r="H97" i="91"/>
  <c r="J97" i="91" s="1"/>
  <c r="I97" i="91"/>
  <c r="I96" i="91" s="1"/>
  <c r="J98" i="91"/>
  <c r="H99" i="91"/>
  <c r="J99" i="91" s="1"/>
  <c r="I99" i="91"/>
  <c r="J100" i="91"/>
  <c r="J101" i="91"/>
  <c r="J102" i="91"/>
  <c r="J103" i="91"/>
  <c r="H104" i="91"/>
  <c r="H96" i="91" s="1"/>
  <c r="J96" i="91" s="1"/>
  <c r="I104" i="91"/>
  <c r="J105" i="91"/>
  <c r="I107" i="91"/>
  <c r="I106" i="91" s="1"/>
  <c r="H108" i="91"/>
  <c r="H107" i="91" s="1"/>
  <c r="I108" i="91"/>
  <c r="J108" i="91"/>
  <c r="J109" i="91"/>
  <c r="H110" i="91"/>
  <c r="I110" i="91"/>
  <c r="J110" i="91"/>
  <c r="J111" i="91"/>
  <c r="J112" i="91"/>
  <c r="J113" i="91"/>
  <c r="J114" i="91"/>
  <c r="J115" i="91"/>
  <c r="J116" i="91"/>
  <c r="J117" i="91"/>
  <c r="J118" i="91"/>
  <c r="J119" i="91"/>
  <c r="J120" i="91"/>
  <c r="I121" i="91"/>
  <c r="H122" i="91"/>
  <c r="H121" i="91" s="1"/>
  <c r="J121" i="91" s="1"/>
  <c r="I122" i="91"/>
  <c r="J122" i="91"/>
  <c r="J123" i="91"/>
  <c r="H124" i="91"/>
  <c r="H125" i="91"/>
  <c r="J125" i="91" s="1"/>
  <c r="I125" i="91"/>
  <c r="I124" i="91" s="1"/>
  <c r="J124" i="91" s="1"/>
  <c r="J126" i="91"/>
  <c r="H127" i="91"/>
  <c r="J127" i="91" s="1"/>
  <c r="I127" i="91"/>
  <c r="J128" i="91"/>
  <c r="J129" i="91"/>
  <c r="I131" i="91"/>
  <c r="H132" i="91"/>
  <c r="H131" i="91" s="1"/>
  <c r="J131" i="91" s="1"/>
  <c r="I132" i="91"/>
  <c r="J133" i="91"/>
  <c r="H134" i="91"/>
  <c r="H135" i="91"/>
  <c r="I135" i="91"/>
  <c r="I134" i="91" s="1"/>
  <c r="I130" i="91" s="1"/>
  <c r="J136" i="91"/>
  <c r="H137" i="91"/>
  <c r="I137" i="91"/>
  <c r="J137" i="91" s="1"/>
  <c r="J138" i="91"/>
  <c r="J139" i="91"/>
  <c r="I141" i="91"/>
  <c r="H142" i="91"/>
  <c r="H141" i="91" s="1"/>
  <c r="I142" i="91"/>
  <c r="J142" i="91"/>
  <c r="J143" i="91"/>
  <c r="H144" i="91"/>
  <c r="I144" i="91"/>
  <c r="J144" i="91"/>
  <c r="J145" i="91"/>
  <c r="H146" i="91"/>
  <c r="H147" i="91"/>
  <c r="J147" i="91" s="1"/>
  <c r="I147" i="91"/>
  <c r="I146" i="91" s="1"/>
  <c r="J148" i="91"/>
  <c r="H149" i="91"/>
  <c r="J149" i="91" s="1"/>
  <c r="I149" i="91"/>
  <c r="J150" i="91"/>
  <c r="H151" i="91"/>
  <c r="J151" i="91" s="1"/>
  <c r="I151" i="91"/>
  <c r="J152" i="91"/>
  <c r="I153" i="91"/>
  <c r="H154" i="91"/>
  <c r="H153" i="91" s="1"/>
  <c r="J153" i="91" s="1"/>
  <c r="I154" i="91"/>
  <c r="J155" i="91"/>
  <c r="I157" i="91"/>
  <c r="I156" i="91" s="1"/>
  <c r="H158" i="91"/>
  <c r="H157" i="91" s="1"/>
  <c r="I158" i="91"/>
  <c r="J158" i="91"/>
  <c r="J159" i="91"/>
  <c r="H160" i="91"/>
  <c r="I160" i="91"/>
  <c r="J160" i="91"/>
  <c r="J161" i="91"/>
  <c r="J162" i="91"/>
  <c r="H9" i="90"/>
  <c r="H10" i="90"/>
  <c r="I10" i="90"/>
  <c r="I9" i="90" s="1"/>
  <c r="J11" i="90"/>
  <c r="H12" i="90"/>
  <c r="I12" i="90"/>
  <c r="J12" i="90" s="1"/>
  <c r="J13" i="90"/>
  <c r="I14" i="90"/>
  <c r="H15" i="90"/>
  <c r="H14" i="90" s="1"/>
  <c r="J14" i="90" s="1"/>
  <c r="I15" i="90"/>
  <c r="J15" i="90"/>
  <c r="J16" i="90"/>
  <c r="H17" i="90"/>
  <c r="I17" i="90"/>
  <c r="J17" i="90"/>
  <c r="J18" i="90"/>
  <c r="H20" i="90"/>
  <c r="H19" i="90" s="1"/>
  <c r="J19" i="90" s="1"/>
  <c r="I20" i="90"/>
  <c r="I19" i="90" s="1"/>
  <c r="J21" i="90"/>
  <c r="H22" i="90"/>
  <c r="J22" i="90" s="1"/>
  <c r="I22" i="90"/>
  <c r="J23" i="90"/>
  <c r="H25" i="90"/>
  <c r="H24" i="90" s="1"/>
  <c r="I25" i="90"/>
  <c r="I24" i="90" s="1"/>
  <c r="J26" i="90"/>
  <c r="I28" i="90"/>
  <c r="H29" i="90"/>
  <c r="I29" i="90"/>
  <c r="J29" i="90"/>
  <c r="J30" i="90"/>
  <c r="H31" i="90"/>
  <c r="H28" i="90" s="1"/>
  <c r="J28" i="90" s="1"/>
  <c r="I31" i="90"/>
  <c r="J31" i="90"/>
  <c r="J32" i="90"/>
  <c r="J33" i="90"/>
  <c r="J34" i="90"/>
  <c r="J36" i="90"/>
  <c r="J37" i="90"/>
  <c r="J38" i="90"/>
  <c r="J39" i="90"/>
  <c r="J40" i="90"/>
  <c r="J41" i="90"/>
  <c r="J42" i="90"/>
  <c r="J43" i="90"/>
  <c r="H44" i="90"/>
  <c r="H45" i="90"/>
  <c r="I45" i="90"/>
  <c r="I44" i="90" s="1"/>
  <c r="J46" i="90"/>
  <c r="H47" i="90"/>
  <c r="I47" i="90"/>
  <c r="J47" i="90" s="1"/>
  <c r="J48" i="90"/>
  <c r="J50" i="90"/>
  <c r="J51" i="90"/>
  <c r="H53" i="90"/>
  <c r="H52" i="90" s="1"/>
  <c r="I53" i="90"/>
  <c r="I52" i="90" s="1"/>
  <c r="J55" i="90"/>
  <c r="J56" i="90"/>
  <c r="J57" i="90"/>
  <c r="J58" i="90"/>
  <c r="I59" i="90"/>
  <c r="I27" i="90" s="1"/>
  <c r="H60" i="90"/>
  <c r="H59" i="90" s="1"/>
  <c r="I60" i="90"/>
  <c r="J60" i="90"/>
  <c r="J61" i="90"/>
  <c r="H63" i="90"/>
  <c r="H62" i="90" s="1"/>
  <c r="J62" i="90" s="1"/>
  <c r="I63" i="90"/>
  <c r="I62" i="90" s="1"/>
  <c r="J64" i="90"/>
  <c r="H66" i="90"/>
  <c r="H65" i="90" s="1"/>
  <c r="J65" i="90" s="1"/>
  <c r="H67" i="90"/>
  <c r="I67" i="90"/>
  <c r="I66" i="90" s="1"/>
  <c r="I65" i="90" s="1"/>
  <c r="J68" i="90"/>
  <c r="H71" i="90"/>
  <c r="H70" i="90" s="1"/>
  <c r="I71" i="90"/>
  <c r="J72" i="90"/>
  <c r="H73" i="90"/>
  <c r="J73" i="90" s="1"/>
  <c r="I73" i="90"/>
  <c r="I70" i="90" s="1"/>
  <c r="J74" i="90"/>
  <c r="H76" i="90"/>
  <c r="H75" i="90" s="1"/>
  <c r="I76" i="90"/>
  <c r="I75" i="90" s="1"/>
  <c r="J77" i="90"/>
  <c r="H78" i="90"/>
  <c r="J78" i="90" s="1"/>
  <c r="I78" i="90"/>
  <c r="J79" i="90"/>
  <c r="J81" i="90"/>
  <c r="J82" i="90"/>
  <c r="J83" i="90"/>
  <c r="H84" i="90"/>
  <c r="I84" i="90"/>
  <c r="J84" i="90" s="1"/>
  <c r="J85" i="90"/>
  <c r="H93" i="90"/>
  <c r="H92" i="90" s="1"/>
  <c r="I93" i="90"/>
  <c r="I92" i="90" s="1"/>
  <c r="J94" i="90"/>
  <c r="J95" i="90"/>
  <c r="H97" i="90"/>
  <c r="H96" i="90" s="1"/>
  <c r="I97" i="90"/>
  <c r="I96" i="90" s="1"/>
  <c r="J98" i="90"/>
  <c r="H99" i="90"/>
  <c r="J99" i="90" s="1"/>
  <c r="I99" i="90"/>
  <c r="J100" i="90"/>
  <c r="J101" i="90"/>
  <c r="J102" i="90"/>
  <c r="J103" i="90"/>
  <c r="H104" i="90"/>
  <c r="J104" i="90" s="1"/>
  <c r="I104" i="90"/>
  <c r="J105" i="90"/>
  <c r="I107" i="90"/>
  <c r="H108" i="90"/>
  <c r="H107" i="90" s="1"/>
  <c r="I108" i="90"/>
  <c r="J108" i="90"/>
  <c r="J109" i="90"/>
  <c r="H110" i="90"/>
  <c r="I110" i="90"/>
  <c r="J110" i="90"/>
  <c r="J111" i="90"/>
  <c r="J112" i="90"/>
  <c r="J113" i="90"/>
  <c r="J114" i="90"/>
  <c r="J115" i="90"/>
  <c r="J116" i="90"/>
  <c r="J117" i="90"/>
  <c r="J118" i="90"/>
  <c r="J119" i="90"/>
  <c r="J120" i="90"/>
  <c r="I121" i="90"/>
  <c r="H122" i="90"/>
  <c r="H121" i="90" s="1"/>
  <c r="J121" i="90" s="1"/>
  <c r="I122" i="90"/>
  <c r="J122" i="90"/>
  <c r="J123" i="90"/>
  <c r="H125" i="90"/>
  <c r="H124" i="90" s="1"/>
  <c r="I125" i="90"/>
  <c r="I124" i="90" s="1"/>
  <c r="J126" i="90"/>
  <c r="H127" i="90"/>
  <c r="J127" i="90" s="1"/>
  <c r="I127" i="90"/>
  <c r="J128" i="90"/>
  <c r="J129" i="90"/>
  <c r="H132" i="90"/>
  <c r="H131" i="90" s="1"/>
  <c r="J131" i="90" s="1"/>
  <c r="I132" i="90"/>
  <c r="I131" i="90" s="1"/>
  <c r="J133" i="90"/>
  <c r="H134" i="90"/>
  <c r="H135" i="90"/>
  <c r="I135" i="90"/>
  <c r="I134" i="90" s="1"/>
  <c r="I130" i="90" s="1"/>
  <c r="J136" i="90"/>
  <c r="H137" i="90"/>
  <c r="I137" i="90"/>
  <c r="J137" i="90" s="1"/>
  <c r="J138" i="90"/>
  <c r="J139" i="90"/>
  <c r="I141" i="90"/>
  <c r="H142" i="90"/>
  <c r="H141" i="90" s="1"/>
  <c r="J141" i="90" s="1"/>
  <c r="I142" i="90"/>
  <c r="J142" i="90"/>
  <c r="J143" i="90"/>
  <c r="H144" i="90"/>
  <c r="I144" i="90"/>
  <c r="J144" i="90"/>
  <c r="J145" i="90"/>
  <c r="H147" i="90"/>
  <c r="H146" i="90" s="1"/>
  <c r="I147" i="90"/>
  <c r="I146" i="90" s="1"/>
  <c r="I140" i="90" s="1"/>
  <c r="J148" i="90"/>
  <c r="H149" i="90"/>
  <c r="J149" i="90" s="1"/>
  <c r="I149" i="90"/>
  <c r="J150" i="90"/>
  <c r="J151" i="90"/>
  <c r="J152" i="90"/>
  <c r="H153" i="90"/>
  <c r="I153" i="90"/>
  <c r="J153" i="90" s="1"/>
  <c r="J154" i="90"/>
  <c r="I155" i="90"/>
  <c r="H156" i="90"/>
  <c r="H155" i="90" s="1"/>
  <c r="J155" i="90" s="1"/>
  <c r="I156" i="90"/>
  <c r="J156" i="90"/>
  <c r="J157" i="90"/>
  <c r="H160" i="90"/>
  <c r="H159" i="90" s="1"/>
  <c r="I160" i="90"/>
  <c r="I159" i="90" s="1"/>
  <c r="I158" i="90" s="1"/>
  <c r="J161" i="90"/>
  <c r="H162" i="90"/>
  <c r="J162" i="90" s="1"/>
  <c r="I162" i="90"/>
  <c r="J163" i="90"/>
  <c r="J164" i="90"/>
  <c r="K9" i="99" l="1"/>
  <c r="K57" i="99" s="1"/>
  <c r="K58" i="98"/>
  <c r="J57" i="97"/>
  <c r="J9" i="95"/>
  <c r="J57" i="95" s="1"/>
  <c r="J58" i="94"/>
  <c r="H58" i="94"/>
  <c r="J162" i="93"/>
  <c r="O108" i="93"/>
  <c r="O100" i="93"/>
  <c r="Q100" i="93"/>
  <c r="S100" i="93" s="1"/>
  <c r="K20" i="93"/>
  <c r="Q20" i="93"/>
  <c r="S20" i="93" s="1"/>
  <c r="I163" i="93"/>
  <c r="K159" i="93"/>
  <c r="O155" i="93"/>
  <c r="M152" i="93"/>
  <c r="S148" i="93"/>
  <c r="N146" i="93"/>
  <c r="N145" i="93" s="1"/>
  <c r="R147" i="93"/>
  <c r="J139" i="93"/>
  <c r="R139" i="93" s="1"/>
  <c r="R142" i="93"/>
  <c r="O140" i="93"/>
  <c r="M139" i="93"/>
  <c r="O139" i="93" s="1"/>
  <c r="Q140" i="93"/>
  <c r="S140" i="93" s="1"/>
  <c r="S120" i="93"/>
  <c r="Q108" i="93"/>
  <c r="S104" i="93"/>
  <c r="N97" i="93"/>
  <c r="R98" i="93"/>
  <c r="R76" i="93"/>
  <c r="K67" i="93"/>
  <c r="I66" i="93"/>
  <c r="S164" i="93"/>
  <c r="K147" i="93"/>
  <c r="Q147" i="93"/>
  <c r="I146" i="93"/>
  <c r="O85" i="93"/>
  <c r="Q85" i="93"/>
  <c r="S85" i="93" s="1"/>
  <c r="R166" i="93"/>
  <c r="N163" i="93"/>
  <c r="N162" i="93" s="1"/>
  <c r="Q160" i="93"/>
  <c r="S160" i="93" s="1"/>
  <c r="O147" i="93"/>
  <c r="J146" i="93"/>
  <c r="R146" i="93" s="1"/>
  <c r="S144" i="93"/>
  <c r="K142" i="93"/>
  <c r="O136" i="93"/>
  <c r="M135" i="93"/>
  <c r="O135" i="93" s="1"/>
  <c r="Q136" i="93"/>
  <c r="M129" i="93"/>
  <c r="O129" i="93" s="1"/>
  <c r="O132" i="93"/>
  <c r="Q132" i="93"/>
  <c r="S132" i="93" s="1"/>
  <c r="R130" i="93"/>
  <c r="J129" i="93"/>
  <c r="R129" i="93" s="1"/>
  <c r="K127" i="93"/>
  <c r="Q127" i="93"/>
  <c r="S127" i="93" s="1"/>
  <c r="I126" i="93"/>
  <c r="K123" i="93"/>
  <c r="O112" i="93"/>
  <c r="Q112" i="93"/>
  <c r="S112" i="93" s="1"/>
  <c r="R67" i="93"/>
  <c r="J66" i="93"/>
  <c r="R66" i="93" s="1"/>
  <c r="K79" i="93"/>
  <c r="Q79" i="93"/>
  <c r="Q166" i="93"/>
  <c r="O164" i="93"/>
  <c r="M163" i="93"/>
  <c r="M159" i="93"/>
  <c r="O159" i="93" s="1"/>
  <c r="S157" i="93"/>
  <c r="K157" i="93"/>
  <c r="S156" i="93"/>
  <c r="R155" i="93"/>
  <c r="I152" i="93"/>
  <c r="K155" i="93"/>
  <c r="Q155" i="93"/>
  <c r="S155" i="93" s="1"/>
  <c r="K150" i="93"/>
  <c r="K139" i="93"/>
  <c r="N126" i="93"/>
  <c r="N107" i="93" s="1"/>
  <c r="R127" i="93"/>
  <c r="O124" i="93"/>
  <c r="M123" i="93"/>
  <c r="O123" i="93" s="1"/>
  <c r="Q124" i="93"/>
  <c r="S124" i="93" s="1"/>
  <c r="M76" i="93"/>
  <c r="O76" i="93" s="1"/>
  <c r="K60" i="93"/>
  <c r="Q60" i="93"/>
  <c r="S60" i="93" s="1"/>
  <c r="N15" i="93"/>
  <c r="O15" i="93" s="1"/>
  <c r="R16" i="93"/>
  <c r="R11" i="93"/>
  <c r="J10" i="93"/>
  <c r="M97" i="93"/>
  <c r="O97" i="93" s="1"/>
  <c r="O79" i="93"/>
  <c r="R79" i="93"/>
  <c r="O72" i="93"/>
  <c r="M71" i="93"/>
  <c r="Q71" i="93" s="1"/>
  <c r="Q72" i="93"/>
  <c r="S72" i="93" s="1"/>
  <c r="O64" i="93"/>
  <c r="M63" i="93"/>
  <c r="O63" i="93" s="1"/>
  <c r="K54" i="93"/>
  <c r="Q54" i="93"/>
  <c r="I53" i="93"/>
  <c r="O46" i="93"/>
  <c r="M45" i="93"/>
  <c r="O45" i="93" s="1"/>
  <c r="Q46" i="93"/>
  <c r="S46" i="93" s="1"/>
  <c r="K32" i="93"/>
  <c r="Q32" i="93"/>
  <c r="S32" i="93" s="1"/>
  <c r="O29" i="93"/>
  <c r="O16" i="93"/>
  <c r="O13" i="93"/>
  <c r="Q13" i="93"/>
  <c r="S13" i="93" s="1"/>
  <c r="K11" i="93"/>
  <c r="J152" i="93"/>
  <c r="M146" i="93"/>
  <c r="O146" i="93" s="1"/>
  <c r="J136" i="93"/>
  <c r="I129" i="93"/>
  <c r="M126" i="93"/>
  <c r="O126" i="93" s="1"/>
  <c r="J108" i="93"/>
  <c r="K108" i="93" s="1"/>
  <c r="J97" i="93"/>
  <c r="O94" i="93"/>
  <c r="M93" i="93"/>
  <c r="N92" i="93"/>
  <c r="N76" i="93"/>
  <c r="N70" i="93" s="1"/>
  <c r="I76" i="93"/>
  <c r="K74" i="93"/>
  <c r="J71" i="93"/>
  <c r="K71" i="93"/>
  <c r="I70" i="93"/>
  <c r="R63" i="93"/>
  <c r="K63" i="93"/>
  <c r="O60" i="93"/>
  <c r="S56" i="93"/>
  <c r="N53" i="93"/>
  <c r="R53" i="93" s="1"/>
  <c r="R54" i="93"/>
  <c r="S51" i="93"/>
  <c r="K48" i="93"/>
  <c r="J45" i="93"/>
  <c r="R45" i="93" s="1"/>
  <c r="Q45" i="93"/>
  <c r="S45" i="93" s="1"/>
  <c r="R15" i="93"/>
  <c r="Q150" i="93"/>
  <c r="S150" i="93" s="1"/>
  <c r="Q142" i="93"/>
  <c r="S142" i="93" s="1"/>
  <c r="Q130" i="93"/>
  <c r="S130" i="93" s="1"/>
  <c r="O98" i="93"/>
  <c r="K93" i="93"/>
  <c r="Q93" i="93"/>
  <c r="S93" i="93" s="1"/>
  <c r="I92" i="93"/>
  <c r="O68" i="93"/>
  <c r="M67" i="93"/>
  <c r="Q68" i="93"/>
  <c r="S68" i="93" s="1"/>
  <c r="I29" i="93"/>
  <c r="K25" i="93"/>
  <c r="Q25" i="93"/>
  <c r="S25" i="93" s="1"/>
  <c r="O21" i="93"/>
  <c r="M20" i="93"/>
  <c r="O20" i="93" s="1"/>
  <c r="Q21" i="93"/>
  <c r="S21" i="93" s="1"/>
  <c r="K16" i="93"/>
  <c r="Q16" i="93"/>
  <c r="I15" i="93"/>
  <c r="I9" i="93" s="1"/>
  <c r="M10" i="93"/>
  <c r="N9" i="93"/>
  <c r="Q98" i="93"/>
  <c r="S98" i="93" s="1"/>
  <c r="Q94" i="93"/>
  <c r="S94" i="93" s="1"/>
  <c r="Q64" i="93"/>
  <c r="S64" i="93" s="1"/>
  <c r="O30" i="93"/>
  <c r="O26" i="93"/>
  <c r="K21" i="93"/>
  <c r="R77" i="93"/>
  <c r="S77" i="93" s="1"/>
  <c r="R61" i="93"/>
  <c r="S61" i="93" s="1"/>
  <c r="Q48" i="93"/>
  <c r="S48" i="93" s="1"/>
  <c r="Q23" i="93"/>
  <c r="S23" i="93" s="1"/>
  <c r="Q11" i="93"/>
  <c r="S11" i="93" s="1"/>
  <c r="O60" i="92"/>
  <c r="O25" i="92"/>
  <c r="S160" i="92"/>
  <c r="Q149" i="92"/>
  <c r="S149" i="92" s="1"/>
  <c r="Q136" i="92"/>
  <c r="S133" i="92"/>
  <c r="S113" i="92"/>
  <c r="I108" i="92"/>
  <c r="Q108" i="92" s="1"/>
  <c r="S95" i="92"/>
  <c r="S86" i="92"/>
  <c r="S73" i="92"/>
  <c r="S61" i="92"/>
  <c r="S35" i="92"/>
  <c r="S30" i="92"/>
  <c r="S27" i="92"/>
  <c r="K21" i="92"/>
  <c r="S18" i="92"/>
  <c r="S14" i="92"/>
  <c r="S164" i="92"/>
  <c r="K163" i="92"/>
  <c r="S153" i="92"/>
  <c r="Q152" i="92"/>
  <c r="J151" i="92"/>
  <c r="J145" i="92" s="1"/>
  <c r="R142" i="92"/>
  <c r="O140" i="92"/>
  <c r="M139" i="92"/>
  <c r="R130" i="92"/>
  <c r="O112" i="92"/>
  <c r="N108" i="92"/>
  <c r="O108" i="92" s="1"/>
  <c r="S102" i="92"/>
  <c r="O85" i="92"/>
  <c r="K77" i="92"/>
  <c r="I71" i="92"/>
  <c r="I67" i="92"/>
  <c r="O48" i="92"/>
  <c r="S22" i="92"/>
  <c r="Q11" i="92"/>
  <c r="N67" i="92"/>
  <c r="N66" i="92" s="1"/>
  <c r="N45" i="92"/>
  <c r="S141" i="92"/>
  <c r="S121" i="92"/>
  <c r="S96" i="92"/>
  <c r="O77" i="92"/>
  <c r="S65" i="92"/>
  <c r="S62" i="92"/>
  <c r="R60" i="92"/>
  <c r="S52" i="92"/>
  <c r="S34" i="92"/>
  <c r="S31" i="92"/>
  <c r="S26" i="92"/>
  <c r="R25" i="92"/>
  <c r="S19" i="92"/>
  <c r="R165" i="92"/>
  <c r="R163" i="92"/>
  <c r="N162" i="92"/>
  <c r="N161" i="92" s="1"/>
  <c r="S157" i="92"/>
  <c r="S143" i="92"/>
  <c r="S131" i="92"/>
  <c r="S125" i="92"/>
  <c r="S117" i="92"/>
  <c r="Q100" i="92"/>
  <c r="S100" i="92" s="1"/>
  <c r="I93" i="92"/>
  <c r="J76" i="92"/>
  <c r="I63" i="92"/>
  <c r="S56" i="92"/>
  <c r="S43" i="92"/>
  <c r="S38" i="92"/>
  <c r="M29" i="92"/>
  <c r="O26" i="92"/>
  <c r="I20" i="92"/>
  <c r="Q20" i="92" s="1"/>
  <c r="S20" i="92" s="1"/>
  <c r="S17" i="92"/>
  <c r="J15" i="92"/>
  <c r="I10" i="92"/>
  <c r="K158" i="92"/>
  <c r="R109" i="92"/>
  <c r="J108" i="92"/>
  <c r="S167" i="92"/>
  <c r="J162" i="92"/>
  <c r="S152" i="92"/>
  <c r="N151" i="92"/>
  <c r="S148" i="92"/>
  <c r="K147" i="92"/>
  <c r="Q147" i="92"/>
  <c r="S147" i="92" s="1"/>
  <c r="R146" i="92"/>
  <c r="K142" i="92"/>
  <c r="Q142" i="92"/>
  <c r="S142" i="92" s="1"/>
  <c r="I139" i="92"/>
  <c r="I135" i="92" s="1"/>
  <c r="M135" i="92"/>
  <c r="O135" i="92" s="1"/>
  <c r="S132" i="92"/>
  <c r="K130" i="92"/>
  <c r="Q130" i="92"/>
  <c r="S130" i="92" s="1"/>
  <c r="I129" i="92"/>
  <c r="I107" i="92" s="1"/>
  <c r="J129" i="92"/>
  <c r="R129" i="92" s="1"/>
  <c r="O127" i="92"/>
  <c r="M126" i="92"/>
  <c r="S116" i="92"/>
  <c r="O94" i="92"/>
  <c r="M93" i="92"/>
  <c r="N92" i="92"/>
  <c r="N76" i="92"/>
  <c r="O79" i="92"/>
  <c r="M76" i="92"/>
  <c r="O76" i="92" s="1"/>
  <c r="K60" i="92"/>
  <c r="N29" i="92"/>
  <c r="R29" i="92" s="1"/>
  <c r="O32" i="92"/>
  <c r="S23" i="92"/>
  <c r="J20" i="92"/>
  <c r="R20" i="92" s="1"/>
  <c r="K23" i="92"/>
  <c r="R23" i="92"/>
  <c r="O21" i="92"/>
  <c r="M20" i="92"/>
  <c r="O20" i="92" s="1"/>
  <c r="K20" i="92"/>
  <c r="K16" i="92"/>
  <c r="Q16" i="92"/>
  <c r="S16" i="92" s="1"/>
  <c r="I15" i="92"/>
  <c r="I9" i="92" s="1"/>
  <c r="S163" i="92"/>
  <c r="K159" i="92"/>
  <c r="Q159" i="92"/>
  <c r="S159" i="92" s="1"/>
  <c r="O139" i="92"/>
  <c r="R137" i="92"/>
  <c r="J136" i="92"/>
  <c r="K136" i="92" s="1"/>
  <c r="I76" i="92"/>
  <c r="K79" i="92"/>
  <c r="Q79" i="92"/>
  <c r="K165" i="92"/>
  <c r="Q165" i="92"/>
  <c r="S165" i="92" s="1"/>
  <c r="I162" i="92"/>
  <c r="O159" i="92"/>
  <c r="M158" i="92"/>
  <c r="O158" i="92" s="1"/>
  <c r="R154" i="92"/>
  <c r="M151" i="92"/>
  <c r="I146" i="92"/>
  <c r="N126" i="92"/>
  <c r="N107" i="92" s="1"/>
  <c r="Q124" i="92"/>
  <c r="S124" i="92" s="1"/>
  <c r="J97" i="92"/>
  <c r="O64" i="92"/>
  <c r="M63" i="92"/>
  <c r="O63" i="92" s="1"/>
  <c r="R63" i="92"/>
  <c r="R158" i="92"/>
  <c r="K126" i="92"/>
  <c r="K123" i="92"/>
  <c r="K98" i="92"/>
  <c r="Q98" i="92"/>
  <c r="S98" i="92" s="1"/>
  <c r="I97" i="92"/>
  <c r="O163" i="92"/>
  <c r="M162" i="92"/>
  <c r="Q156" i="92"/>
  <c r="S156" i="92" s="1"/>
  <c r="K154" i="92"/>
  <c r="Q154" i="92"/>
  <c r="S154" i="92" s="1"/>
  <c r="I151" i="92"/>
  <c r="O147" i="92"/>
  <c r="M146" i="92"/>
  <c r="O146" i="92" s="1"/>
  <c r="Q140" i="92"/>
  <c r="S140" i="92" s="1"/>
  <c r="J139" i="92"/>
  <c r="R139" i="92" s="1"/>
  <c r="S137" i="92"/>
  <c r="K137" i="92"/>
  <c r="M129" i="92"/>
  <c r="O129" i="92" s="1"/>
  <c r="S128" i="92"/>
  <c r="K127" i="92"/>
  <c r="Q127" i="92"/>
  <c r="S127" i="92" s="1"/>
  <c r="R126" i="92"/>
  <c r="M123" i="92"/>
  <c r="O123" i="92" s="1"/>
  <c r="S120" i="92"/>
  <c r="Q112" i="92"/>
  <c r="S112" i="92" s="1"/>
  <c r="S109" i="92"/>
  <c r="K109" i="92"/>
  <c r="Q71" i="92"/>
  <c r="I70" i="92"/>
  <c r="O68" i="92"/>
  <c r="M67" i="92"/>
  <c r="R66" i="92"/>
  <c r="O54" i="92"/>
  <c r="N53" i="92"/>
  <c r="O53" i="92" s="1"/>
  <c r="R93" i="92"/>
  <c r="R67" i="92"/>
  <c r="K63" i="92"/>
  <c r="Q63" i="92"/>
  <c r="S63" i="92" s="1"/>
  <c r="R54" i="92"/>
  <c r="R32" i="92"/>
  <c r="K25" i="92"/>
  <c r="O16" i="92"/>
  <c r="N15" i="92"/>
  <c r="O15" i="92" s="1"/>
  <c r="M10" i="92"/>
  <c r="O13" i="92"/>
  <c r="K11" i="92"/>
  <c r="R11" i="92"/>
  <c r="S11" i="92" s="1"/>
  <c r="J10" i="92"/>
  <c r="O98" i="92"/>
  <c r="M97" i="92"/>
  <c r="O97" i="92" s="1"/>
  <c r="K93" i="92"/>
  <c r="I92" i="92"/>
  <c r="R79" i="92"/>
  <c r="S74" i="92"/>
  <c r="J71" i="92"/>
  <c r="K71" i="92" s="1"/>
  <c r="K74" i="92"/>
  <c r="R74" i="92"/>
  <c r="O72" i="92"/>
  <c r="M71" i="92"/>
  <c r="N70" i="92"/>
  <c r="K67" i="92"/>
  <c r="Q67" i="92"/>
  <c r="S67" i="92" s="1"/>
  <c r="I66" i="92"/>
  <c r="K54" i="92"/>
  <c r="Q54" i="92"/>
  <c r="S54" i="92" s="1"/>
  <c r="I53" i="92"/>
  <c r="J45" i="92"/>
  <c r="K48" i="92"/>
  <c r="R48" i="92"/>
  <c r="S48" i="92" s="1"/>
  <c r="O46" i="92"/>
  <c r="M45" i="92"/>
  <c r="I29" i="92"/>
  <c r="K32" i="92"/>
  <c r="Q32" i="92"/>
  <c r="R15" i="92"/>
  <c r="Q94" i="92"/>
  <c r="S94" i="92" s="1"/>
  <c r="Q85" i="92"/>
  <c r="S85" i="92" s="1"/>
  <c r="Q72" i="92"/>
  <c r="S72" i="92" s="1"/>
  <c r="Q68" i="92"/>
  <c r="S68" i="92" s="1"/>
  <c r="Q64" i="92"/>
  <c r="S64" i="92" s="1"/>
  <c r="Q60" i="92"/>
  <c r="S60" i="92" s="1"/>
  <c r="Q46" i="92"/>
  <c r="S46" i="92" s="1"/>
  <c r="Q25" i="92"/>
  <c r="Q21" i="92"/>
  <c r="S21" i="92" s="1"/>
  <c r="Q13" i="92"/>
  <c r="S13" i="92" s="1"/>
  <c r="J141" i="91"/>
  <c r="H140" i="91"/>
  <c r="J59" i="91"/>
  <c r="H27" i="91"/>
  <c r="J27" i="91" s="1"/>
  <c r="J157" i="91"/>
  <c r="H156" i="91"/>
  <c r="J156" i="91" s="1"/>
  <c r="H130" i="91"/>
  <c r="J130" i="91" s="1"/>
  <c r="H91" i="91"/>
  <c r="J91" i="91" s="1"/>
  <c r="H69" i="91"/>
  <c r="I8" i="91"/>
  <c r="I140" i="91"/>
  <c r="J146" i="91"/>
  <c r="J107" i="91"/>
  <c r="H106" i="91"/>
  <c r="J106" i="91" s="1"/>
  <c r="J92" i="91"/>
  <c r="I91" i="91"/>
  <c r="H8" i="91"/>
  <c r="J154" i="91"/>
  <c r="J134" i="91"/>
  <c r="J132" i="91"/>
  <c r="J104" i="91"/>
  <c r="J76" i="91"/>
  <c r="I75" i="91"/>
  <c r="I69" i="91" s="1"/>
  <c r="J66" i="91"/>
  <c r="J53" i="91"/>
  <c r="J25" i="91"/>
  <c r="J9" i="91"/>
  <c r="J135" i="91"/>
  <c r="J67" i="91"/>
  <c r="J45" i="91"/>
  <c r="J10" i="91"/>
  <c r="H130" i="90"/>
  <c r="J130" i="90" s="1"/>
  <c r="J107" i="90"/>
  <c r="H106" i="90"/>
  <c r="I91" i="90"/>
  <c r="I69" i="90"/>
  <c r="J24" i="90"/>
  <c r="I8" i="90"/>
  <c r="H140" i="90"/>
  <c r="J140" i="90" s="1"/>
  <c r="J146" i="90"/>
  <c r="J70" i="90"/>
  <c r="I106" i="90"/>
  <c r="J96" i="90"/>
  <c r="H91" i="90"/>
  <c r="J92" i="90"/>
  <c r="H69" i="90"/>
  <c r="J69" i="90" s="1"/>
  <c r="J75" i="90"/>
  <c r="J52" i="90"/>
  <c r="H158" i="90"/>
  <c r="J158" i="90" s="1"/>
  <c r="J159" i="90"/>
  <c r="J124" i="90"/>
  <c r="J59" i="90"/>
  <c r="H27" i="90"/>
  <c r="J27" i="90" s="1"/>
  <c r="J44" i="90"/>
  <c r="H8" i="90"/>
  <c r="J147" i="90"/>
  <c r="J125" i="90"/>
  <c r="J97" i="90"/>
  <c r="J93" i="90"/>
  <c r="J71" i="90"/>
  <c r="J63" i="90"/>
  <c r="J20" i="90"/>
  <c r="J160" i="90"/>
  <c r="J134" i="90"/>
  <c r="J132" i="90"/>
  <c r="J76" i="90"/>
  <c r="J66" i="90"/>
  <c r="J53" i="90"/>
  <c r="J25" i="90"/>
  <c r="J9" i="90"/>
  <c r="J135" i="90"/>
  <c r="J67" i="90"/>
  <c r="J45" i="90"/>
  <c r="J10" i="90"/>
  <c r="J145" i="93" l="1"/>
  <c r="R145" i="93" s="1"/>
  <c r="R152" i="93"/>
  <c r="K146" i="93"/>
  <c r="Q146" i="93"/>
  <c r="S146" i="93" s="1"/>
  <c r="M107" i="93"/>
  <c r="O107" i="93" s="1"/>
  <c r="O10" i="93"/>
  <c r="M9" i="93"/>
  <c r="Q10" i="93"/>
  <c r="O67" i="93"/>
  <c r="M66" i="93"/>
  <c r="O66" i="93" s="1"/>
  <c r="K45" i="93"/>
  <c r="Q63" i="93"/>
  <c r="S63" i="93" s="1"/>
  <c r="K76" i="93"/>
  <c r="Q76" i="93"/>
  <c r="S76" i="93" s="1"/>
  <c r="Q129" i="93"/>
  <c r="S129" i="93" s="1"/>
  <c r="K129" i="93"/>
  <c r="K53" i="93"/>
  <c r="Q53" i="93"/>
  <c r="S53" i="93" s="1"/>
  <c r="Q97" i="93"/>
  <c r="Q139" i="93"/>
  <c r="S139" i="93" s="1"/>
  <c r="Q123" i="93"/>
  <c r="S123" i="93" s="1"/>
  <c r="S147" i="93"/>
  <c r="K66" i="93"/>
  <c r="Q66" i="93"/>
  <c r="S66" i="93" s="1"/>
  <c r="Q159" i="93"/>
  <c r="S159" i="93" s="1"/>
  <c r="R163" i="93"/>
  <c r="M162" i="93"/>
  <c r="O162" i="93" s="1"/>
  <c r="O163" i="93"/>
  <c r="K15" i="93"/>
  <c r="Q15" i="93"/>
  <c r="S15" i="93" s="1"/>
  <c r="K29" i="93"/>
  <c r="Q29" i="93"/>
  <c r="S29" i="93" s="1"/>
  <c r="I28" i="93"/>
  <c r="O53" i="93"/>
  <c r="N28" i="93"/>
  <c r="N169" i="93" s="1"/>
  <c r="R97" i="93"/>
  <c r="J92" i="93"/>
  <c r="R92" i="93" s="1"/>
  <c r="J135" i="93"/>
  <c r="K136" i="93"/>
  <c r="R136" i="93"/>
  <c r="S136" i="93" s="1"/>
  <c r="M28" i="93"/>
  <c r="S54" i="93"/>
  <c r="R10" i="93"/>
  <c r="J9" i="93"/>
  <c r="K9" i="93" s="1"/>
  <c r="K10" i="93"/>
  <c r="K97" i="93"/>
  <c r="I145" i="93"/>
  <c r="K152" i="93"/>
  <c r="Q152" i="93"/>
  <c r="S152" i="93" s="1"/>
  <c r="S166" i="93"/>
  <c r="Q67" i="93"/>
  <c r="S67" i="93" s="1"/>
  <c r="R126" i="93"/>
  <c r="R162" i="93"/>
  <c r="K70" i="93"/>
  <c r="O93" i="93"/>
  <c r="M92" i="93"/>
  <c r="O92" i="93" s="1"/>
  <c r="O71" i="93"/>
  <c r="M70" i="93"/>
  <c r="O70" i="93" s="1"/>
  <c r="S16" i="93"/>
  <c r="K92" i="93"/>
  <c r="Q92" i="93"/>
  <c r="S92" i="93" s="1"/>
  <c r="J28" i="93"/>
  <c r="R71" i="93"/>
  <c r="S71" i="93" s="1"/>
  <c r="J70" i="93"/>
  <c r="R70" i="93" s="1"/>
  <c r="J107" i="93"/>
  <c r="R107" i="93" s="1"/>
  <c r="R108" i="93"/>
  <c r="S108" i="93" s="1"/>
  <c r="I107" i="93"/>
  <c r="S79" i="93"/>
  <c r="K126" i="93"/>
  <c r="Q126" i="93"/>
  <c r="S126" i="93" s="1"/>
  <c r="M145" i="93"/>
  <c r="O145" i="93" s="1"/>
  <c r="O152" i="93"/>
  <c r="K163" i="93"/>
  <c r="Q163" i="93"/>
  <c r="S163" i="93" s="1"/>
  <c r="I162" i="93"/>
  <c r="Q135" i="93"/>
  <c r="Q123" i="92"/>
  <c r="S123" i="92" s="1"/>
  <c r="O126" i="92"/>
  <c r="S25" i="92"/>
  <c r="O45" i="92"/>
  <c r="R45" i="92"/>
  <c r="Q126" i="92"/>
  <c r="K45" i="92"/>
  <c r="R76" i="92"/>
  <c r="K53" i="92"/>
  <c r="Q53" i="92"/>
  <c r="O10" i="92"/>
  <c r="M9" i="92"/>
  <c r="Q10" i="92"/>
  <c r="O93" i="92"/>
  <c r="M92" i="92"/>
  <c r="O92" i="92" s="1"/>
  <c r="Q9" i="92"/>
  <c r="K29" i="92"/>
  <c r="Q29" i="92"/>
  <c r="S29" i="92" s="1"/>
  <c r="I28" i="92"/>
  <c r="K97" i="92"/>
  <c r="Q97" i="92"/>
  <c r="K146" i="92"/>
  <c r="Q146" i="92"/>
  <c r="S146" i="92" s="1"/>
  <c r="S79" i="92"/>
  <c r="N145" i="92"/>
  <c r="R145" i="92" s="1"/>
  <c r="R151" i="92"/>
  <c r="M28" i="92"/>
  <c r="R97" i="92"/>
  <c r="J92" i="92"/>
  <c r="R92" i="92" s="1"/>
  <c r="K129" i="92"/>
  <c r="Q129" i="92"/>
  <c r="S129" i="92" s="1"/>
  <c r="Q158" i="92"/>
  <c r="S158" i="92" s="1"/>
  <c r="K92" i="92"/>
  <c r="Q92" i="92"/>
  <c r="S92" i="92" s="1"/>
  <c r="N9" i="92"/>
  <c r="O67" i="92"/>
  <c r="M66" i="92"/>
  <c r="O66" i="92" s="1"/>
  <c r="S126" i="92"/>
  <c r="J28" i="92"/>
  <c r="M145" i="92"/>
  <c r="O151" i="92"/>
  <c r="K162" i="92"/>
  <c r="Q162" i="92"/>
  <c r="S162" i="92" s="1"/>
  <c r="I161" i="92"/>
  <c r="K15" i="92"/>
  <c r="Q15" i="92"/>
  <c r="S15" i="92" s="1"/>
  <c r="N28" i="92"/>
  <c r="M107" i="92"/>
  <c r="O107" i="92" s="1"/>
  <c r="K139" i="92"/>
  <c r="Q139" i="92"/>
  <c r="S139" i="92" s="1"/>
  <c r="O29" i="92"/>
  <c r="Q135" i="92"/>
  <c r="J135" i="92"/>
  <c r="R135" i="92" s="1"/>
  <c r="R136" i="92"/>
  <c r="S136" i="92" s="1"/>
  <c r="J107" i="92"/>
  <c r="R107" i="92" s="1"/>
  <c r="R108" i="92"/>
  <c r="S108" i="92" s="1"/>
  <c r="S32" i="92"/>
  <c r="K66" i="92"/>
  <c r="O71" i="92"/>
  <c r="M70" i="92"/>
  <c r="O70" i="92" s="1"/>
  <c r="R71" i="92"/>
  <c r="S71" i="92" s="1"/>
  <c r="J70" i="92"/>
  <c r="R70" i="92" s="1"/>
  <c r="Q93" i="92"/>
  <c r="S93" i="92" s="1"/>
  <c r="R10" i="92"/>
  <c r="J9" i="92"/>
  <c r="K10" i="92"/>
  <c r="I145" i="92"/>
  <c r="K151" i="92"/>
  <c r="Q151" i="92"/>
  <c r="M161" i="92"/>
  <c r="O161" i="92" s="1"/>
  <c r="O162" i="92"/>
  <c r="Q45" i="92"/>
  <c r="S45" i="92" s="1"/>
  <c r="K76" i="92"/>
  <c r="Q76" i="92"/>
  <c r="K108" i="92"/>
  <c r="R162" i="92"/>
  <c r="J161" i="92"/>
  <c r="R161" i="92" s="1"/>
  <c r="R53" i="92"/>
  <c r="I163" i="91"/>
  <c r="J8" i="91"/>
  <c r="H163" i="91"/>
  <c r="J75" i="91"/>
  <c r="J140" i="91"/>
  <c r="J69" i="91"/>
  <c r="H165" i="90"/>
  <c r="J8" i="90"/>
  <c r="I165" i="90"/>
  <c r="J106" i="90"/>
  <c r="J91" i="90"/>
  <c r="Q145" i="93" l="1"/>
  <c r="S145" i="93" s="1"/>
  <c r="K145" i="93"/>
  <c r="Q162" i="93"/>
  <c r="S162" i="93" s="1"/>
  <c r="K162" i="93"/>
  <c r="R135" i="93"/>
  <c r="S135" i="93" s="1"/>
  <c r="K135" i="93"/>
  <c r="S97" i="93"/>
  <c r="O9" i="93"/>
  <c r="O169" i="93" s="1"/>
  <c r="M169" i="93"/>
  <c r="Q9" i="93"/>
  <c r="S10" i="93"/>
  <c r="I169" i="93"/>
  <c r="K107" i="93"/>
  <c r="Q107" i="93"/>
  <c r="S107" i="93" s="1"/>
  <c r="O28" i="93"/>
  <c r="K28" i="93"/>
  <c r="K169" i="93" s="1"/>
  <c r="Q28" i="93"/>
  <c r="R28" i="93"/>
  <c r="Q70" i="93"/>
  <c r="S70" i="93" s="1"/>
  <c r="R9" i="93"/>
  <c r="J169" i="93"/>
  <c r="S53" i="92"/>
  <c r="I168" i="92"/>
  <c r="S135" i="92"/>
  <c r="S76" i="92"/>
  <c r="Q66" i="92"/>
  <c r="S66" i="92" s="1"/>
  <c r="K135" i="92"/>
  <c r="O145" i="92"/>
  <c r="K28" i="92"/>
  <c r="Q28" i="92"/>
  <c r="S10" i="92"/>
  <c r="R28" i="92"/>
  <c r="O28" i="92"/>
  <c r="S151" i="92"/>
  <c r="R9" i="92"/>
  <c r="S9" i="92" s="1"/>
  <c r="J168" i="92"/>
  <c r="Q70" i="92"/>
  <c r="S70" i="92" s="1"/>
  <c r="S97" i="92"/>
  <c r="K9" i="92"/>
  <c r="O9" i="92"/>
  <c r="M168" i="92"/>
  <c r="Q107" i="92"/>
  <c r="S107" i="92" s="1"/>
  <c r="Q145" i="92"/>
  <c r="S145" i="92" s="1"/>
  <c r="K145" i="92"/>
  <c r="N168" i="92"/>
  <c r="K70" i="92"/>
  <c r="Q161" i="92"/>
  <c r="S161" i="92" s="1"/>
  <c r="K161" i="92"/>
  <c r="K107" i="92"/>
  <c r="J163" i="91"/>
  <c r="J165" i="90"/>
  <c r="R169" i="93" l="1"/>
  <c r="S9" i="93"/>
  <c r="Q169" i="93"/>
  <c r="S28" i="93"/>
  <c r="Q168" i="92"/>
  <c r="O168" i="92"/>
  <c r="S28" i="92"/>
  <c r="S168" i="92" s="1"/>
  <c r="K168" i="92"/>
  <c r="R168" i="92"/>
  <c r="H9" i="89"/>
  <c r="H10" i="89"/>
  <c r="I10" i="89"/>
  <c r="I9" i="89" s="1"/>
  <c r="J11" i="89"/>
  <c r="H12" i="89"/>
  <c r="I12" i="89"/>
  <c r="J12" i="89" s="1"/>
  <c r="J13" i="89"/>
  <c r="I14" i="89"/>
  <c r="H15" i="89"/>
  <c r="H14" i="89" s="1"/>
  <c r="J14" i="89" s="1"/>
  <c r="I15" i="89"/>
  <c r="J15" i="89"/>
  <c r="J16" i="89"/>
  <c r="H17" i="89"/>
  <c r="I17" i="89"/>
  <c r="J17" i="89"/>
  <c r="J18" i="89"/>
  <c r="H19" i="89"/>
  <c r="H20" i="89"/>
  <c r="J20" i="89" s="1"/>
  <c r="I20" i="89"/>
  <c r="I19" i="89" s="1"/>
  <c r="J19" i="89" s="1"/>
  <c r="J21" i="89"/>
  <c r="H22" i="89"/>
  <c r="J22" i="89" s="1"/>
  <c r="I22" i="89"/>
  <c r="J23" i="89"/>
  <c r="I24" i="89"/>
  <c r="H25" i="89"/>
  <c r="H24" i="89" s="1"/>
  <c r="J24" i="89" s="1"/>
  <c r="I25" i="89"/>
  <c r="J26" i="89"/>
  <c r="I28" i="89"/>
  <c r="H29" i="89"/>
  <c r="H28" i="89" s="1"/>
  <c r="J28" i="89" s="1"/>
  <c r="I29" i="89"/>
  <c r="J29" i="89"/>
  <c r="J30" i="89"/>
  <c r="H31" i="89"/>
  <c r="I31" i="89"/>
  <c r="J31" i="89"/>
  <c r="J32" i="89"/>
  <c r="J33" i="89"/>
  <c r="J34" i="89"/>
  <c r="J35" i="89"/>
  <c r="J37" i="89"/>
  <c r="J38" i="89"/>
  <c r="J39" i="89"/>
  <c r="J40" i="89"/>
  <c r="J41" i="89"/>
  <c r="J42" i="89"/>
  <c r="J43" i="89"/>
  <c r="J44" i="89"/>
  <c r="I45" i="89"/>
  <c r="H46" i="89"/>
  <c r="H45" i="89" s="1"/>
  <c r="J45" i="89" s="1"/>
  <c r="I46" i="89"/>
  <c r="J47" i="89"/>
  <c r="H48" i="89"/>
  <c r="J48" i="89" s="1"/>
  <c r="I48" i="89"/>
  <c r="J49" i="89"/>
  <c r="J51" i="89"/>
  <c r="J52" i="89"/>
  <c r="H53" i="89"/>
  <c r="H54" i="89"/>
  <c r="J54" i="89" s="1"/>
  <c r="I54" i="89"/>
  <c r="I53" i="89" s="1"/>
  <c r="J53" i="89" s="1"/>
  <c r="J56" i="89"/>
  <c r="J57" i="89"/>
  <c r="J58" i="89"/>
  <c r="J59" i="89"/>
  <c r="H60" i="89"/>
  <c r="J60" i="89" s="1"/>
  <c r="H61" i="89"/>
  <c r="I61" i="89"/>
  <c r="I60" i="89" s="1"/>
  <c r="J62" i="89"/>
  <c r="I63" i="89"/>
  <c r="H64" i="89"/>
  <c r="H63" i="89" s="1"/>
  <c r="J63" i="89" s="1"/>
  <c r="I64" i="89"/>
  <c r="J64" i="89"/>
  <c r="J65" i="89"/>
  <c r="I67" i="89"/>
  <c r="I66" i="89" s="1"/>
  <c r="H68" i="89"/>
  <c r="H67" i="89" s="1"/>
  <c r="I68" i="89"/>
  <c r="J69" i="89"/>
  <c r="I71" i="89"/>
  <c r="H72" i="89"/>
  <c r="H71" i="89" s="1"/>
  <c r="J71" i="89" s="1"/>
  <c r="I72" i="89"/>
  <c r="J72" i="89"/>
  <c r="J73" i="89"/>
  <c r="H74" i="89"/>
  <c r="I74" i="89"/>
  <c r="J74" i="89"/>
  <c r="J75" i="89"/>
  <c r="H77" i="89"/>
  <c r="J77" i="89" s="1"/>
  <c r="I77" i="89"/>
  <c r="I76" i="89" s="1"/>
  <c r="I70" i="89" s="1"/>
  <c r="J78" i="89"/>
  <c r="H79" i="89"/>
  <c r="J79" i="89" s="1"/>
  <c r="I79" i="89"/>
  <c r="J80" i="89"/>
  <c r="J82" i="89"/>
  <c r="J83" i="89"/>
  <c r="J84" i="89"/>
  <c r="H85" i="89"/>
  <c r="H76" i="89" s="1"/>
  <c r="I85" i="89"/>
  <c r="J86" i="89"/>
  <c r="I93" i="89"/>
  <c r="I92" i="89" s="1"/>
  <c r="H94" i="89"/>
  <c r="H93" i="89" s="1"/>
  <c r="I94" i="89"/>
  <c r="J94" i="89"/>
  <c r="J95" i="89"/>
  <c r="J96" i="89"/>
  <c r="I97" i="89"/>
  <c r="H98" i="89"/>
  <c r="H97" i="89" s="1"/>
  <c r="J97" i="89" s="1"/>
  <c r="I98" i="89"/>
  <c r="J98" i="89"/>
  <c r="J99" i="89"/>
  <c r="H100" i="89"/>
  <c r="I100" i="89"/>
  <c r="J100" i="89"/>
  <c r="J101" i="89"/>
  <c r="J102" i="89"/>
  <c r="J103" i="89"/>
  <c r="J104" i="89"/>
  <c r="H105" i="89"/>
  <c r="J105" i="89" s="1"/>
  <c r="I105" i="89"/>
  <c r="J106" i="89"/>
  <c r="H108" i="89"/>
  <c r="H107" i="89" s="1"/>
  <c r="H109" i="89"/>
  <c r="I109" i="89"/>
  <c r="I108" i="89" s="1"/>
  <c r="J110" i="89"/>
  <c r="H111" i="89"/>
  <c r="I111" i="89"/>
  <c r="J111" i="89" s="1"/>
  <c r="J112" i="89"/>
  <c r="J113" i="89"/>
  <c r="J114" i="89"/>
  <c r="J115" i="89"/>
  <c r="J116" i="89"/>
  <c r="J117" i="89"/>
  <c r="J118" i="89"/>
  <c r="J119" i="89"/>
  <c r="J120" i="89"/>
  <c r="J121" i="89"/>
  <c r="H122" i="89"/>
  <c r="J122" i="89" s="1"/>
  <c r="H123" i="89"/>
  <c r="I123" i="89"/>
  <c r="I122" i="89" s="1"/>
  <c r="J124" i="89"/>
  <c r="J125" i="89"/>
  <c r="H126" i="89"/>
  <c r="J126" i="89" s="1"/>
  <c r="H127" i="89"/>
  <c r="I127" i="89"/>
  <c r="I126" i="89" s="1"/>
  <c r="J128" i="89"/>
  <c r="H129" i="89"/>
  <c r="I129" i="89"/>
  <c r="J129" i="89" s="1"/>
  <c r="J130" i="89"/>
  <c r="J131" i="89"/>
  <c r="I133" i="89"/>
  <c r="I132" i="89" s="1"/>
  <c r="H134" i="89"/>
  <c r="H133" i="89" s="1"/>
  <c r="I134" i="89"/>
  <c r="J134" i="89"/>
  <c r="J135" i="89"/>
  <c r="H136" i="89"/>
  <c r="I136" i="89"/>
  <c r="J136" i="89"/>
  <c r="J137" i="89"/>
  <c r="J138" i="89"/>
  <c r="I139" i="89"/>
  <c r="H140" i="89"/>
  <c r="H139" i="89" s="1"/>
  <c r="J139" i="89" s="1"/>
  <c r="I140" i="89"/>
  <c r="J140" i="89"/>
  <c r="J141" i="89"/>
  <c r="I143" i="89"/>
  <c r="H144" i="89"/>
  <c r="H143" i="89" s="1"/>
  <c r="I144" i="89"/>
  <c r="J145" i="89"/>
  <c r="H146" i="89"/>
  <c r="J146" i="89" s="1"/>
  <c r="I146" i="89"/>
  <c r="J147" i="89"/>
  <c r="H148" i="89"/>
  <c r="J148" i="89" s="1"/>
  <c r="I148" i="89"/>
  <c r="J149" i="89"/>
  <c r="H150" i="89"/>
  <c r="H151" i="89"/>
  <c r="I151" i="89"/>
  <c r="I150" i="89" s="1"/>
  <c r="J152" i="89"/>
  <c r="H153" i="89"/>
  <c r="I153" i="89"/>
  <c r="J153" i="89" s="1"/>
  <c r="J154" i="89"/>
  <c r="I155" i="89"/>
  <c r="H156" i="89"/>
  <c r="H155" i="89" s="1"/>
  <c r="J155" i="89" s="1"/>
  <c r="I156" i="89"/>
  <c r="J156" i="89"/>
  <c r="J157" i="89"/>
  <c r="I159" i="89"/>
  <c r="I158" i="89" s="1"/>
  <c r="H160" i="89"/>
  <c r="H159" i="89" s="1"/>
  <c r="I160" i="89"/>
  <c r="J161" i="89"/>
  <c r="H162" i="89"/>
  <c r="J162" i="89" s="1"/>
  <c r="I162" i="89"/>
  <c r="J163" i="89"/>
  <c r="J164" i="89"/>
  <c r="H9" i="88"/>
  <c r="H10" i="88"/>
  <c r="I10" i="88"/>
  <c r="I9" i="88" s="1"/>
  <c r="J11" i="88"/>
  <c r="H12" i="88"/>
  <c r="I12" i="88"/>
  <c r="J12" i="88" s="1"/>
  <c r="J13" i="88"/>
  <c r="I14" i="88"/>
  <c r="H15" i="88"/>
  <c r="H14" i="88" s="1"/>
  <c r="J14" i="88" s="1"/>
  <c r="I15" i="88"/>
  <c r="J16" i="88"/>
  <c r="H17" i="88"/>
  <c r="J17" i="88" s="1"/>
  <c r="I17" i="88"/>
  <c r="J18" i="88"/>
  <c r="H19" i="88"/>
  <c r="H20" i="88"/>
  <c r="J20" i="88" s="1"/>
  <c r="I20" i="88"/>
  <c r="I19" i="88" s="1"/>
  <c r="J21" i="88"/>
  <c r="H22" i="88"/>
  <c r="J22" i="88" s="1"/>
  <c r="I22" i="88"/>
  <c r="J23" i="88"/>
  <c r="I24" i="88"/>
  <c r="H25" i="88"/>
  <c r="H24" i="88" s="1"/>
  <c r="J24" i="88" s="1"/>
  <c r="I25" i="88"/>
  <c r="J25" i="88"/>
  <c r="J26" i="88"/>
  <c r="I28" i="88"/>
  <c r="H29" i="88"/>
  <c r="H28" i="88" s="1"/>
  <c r="J28" i="88" s="1"/>
  <c r="I29" i="88"/>
  <c r="J30" i="88"/>
  <c r="H31" i="88"/>
  <c r="J31" i="88" s="1"/>
  <c r="I31" i="88"/>
  <c r="J32" i="88"/>
  <c r="J33" i="88"/>
  <c r="J34" i="88"/>
  <c r="J35" i="88"/>
  <c r="J37" i="88"/>
  <c r="J39" i="88"/>
  <c r="J40" i="88"/>
  <c r="J41" i="88"/>
  <c r="J42" i="88"/>
  <c r="J43" i="88"/>
  <c r="J44" i="88"/>
  <c r="J45" i="88"/>
  <c r="J46" i="88"/>
  <c r="H47" i="88"/>
  <c r="H48" i="88"/>
  <c r="J48" i="88" s="1"/>
  <c r="I48" i="88"/>
  <c r="I47" i="88" s="1"/>
  <c r="J49" i="88"/>
  <c r="H50" i="88"/>
  <c r="J50" i="88" s="1"/>
  <c r="I50" i="88"/>
  <c r="J51" i="88"/>
  <c r="J52" i="88"/>
  <c r="J54" i="88"/>
  <c r="J56" i="88"/>
  <c r="J57" i="88"/>
  <c r="I58" i="88"/>
  <c r="H59" i="88"/>
  <c r="H58" i="88" s="1"/>
  <c r="J58" i="88" s="1"/>
  <c r="I59" i="88"/>
  <c r="J59" i="88"/>
  <c r="J61" i="88"/>
  <c r="J62" i="88"/>
  <c r="J63" i="88"/>
  <c r="J64" i="88"/>
  <c r="I65" i="88"/>
  <c r="H66" i="88"/>
  <c r="H65" i="88" s="1"/>
  <c r="I66" i="88"/>
  <c r="J67" i="88"/>
  <c r="H68" i="88"/>
  <c r="J68" i="88" s="1"/>
  <c r="H69" i="88"/>
  <c r="J69" i="88" s="1"/>
  <c r="I69" i="88"/>
  <c r="I68" i="88" s="1"/>
  <c r="J70" i="88"/>
  <c r="H72" i="88"/>
  <c r="H71" i="88" s="1"/>
  <c r="H73" i="88"/>
  <c r="I73" i="88"/>
  <c r="I72" i="88" s="1"/>
  <c r="J74" i="88"/>
  <c r="H76" i="88"/>
  <c r="J76" i="88" s="1"/>
  <c r="H77" i="88"/>
  <c r="J77" i="88" s="1"/>
  <c r="I77" i="88"/>
  <c r="I76" i="88" s="1"/>
  <c r="J78" i="88"/>
  <c r="H79" i="88"/>
  <c r="J79" i="88" s="1"/>
  <c r="I79" i="88"/>
  <c r="J80" i="88"/>
  <c r="I81" i="88"/>
  <c r="I75" i="88" s="1"/>
  <c r="H82" i="88"/>
  <c r="H81" i="88" s="1"/>
  <c r="I82" i="88"/>
  <c r="J82" i="88"/>
  <c r="J83" i="88"/>
  <c r="H84" i="88"/>
  <c r="I84" i="88"/>
  <c r="J84" i="88"/>
  <c r="J85" i="88"/>
  <c r="J87" i="88"/>
  <c r="J88" i="88"/>
  <c r="J89" i="88"/>
  <c r="H90" i="88"/>
  <c r="I90" i="88"/>
  <c r="J90" i="88" s="1"/>
  <c r="J91" i="88"/>
  <c r="H98" i="88"/>
  <c r="H97" i="88" s="1"/>
  <c r="H99" i="88"/>
  <c r="J99" i="88" s="1"/>
  <c r="I99" i="88"/>
  <c r="I98" i="88" s="1"/>
  <c r="I97" i="88" s="1"/>
  <c r="J100" i="88"/>
  <c r="J101" i="88"/>
  <c r="H102" i="88"/>
  <c r="J102" i="88" s="1"/>
  <c r="H103" i="88"/>
  <c r="J103" i="88" s="1"/>
  <c r="I103" i="88"/>
  <c r="I102" i="88" s="1"/>
  <c r="J104" i="88"/>
  <c r="H105" i="88"/>
  <c r="J105" i="88" s="1"/>
  <c r="I105" i="88"/>
  <c r="J106" i="88"/>
  <c r="J107" i="88"/>
  <c r="J108" i="88"/>
  <c r="J109" i="88"/>
  <c r="H110" i="88"/>
  <c r="I110" i="88"/>
  <c r="J110" i="88"/>
  <c r="J111" i="88"/>
  <c r="I113" i="88"/>
  <c r="I112" i="88" s="1"/>
  <c r="H114" i="88"/>
  <c r="H113" i="88" s="1"/>
  <c r="I114" i="88"/>
  <c r="J115" i="88"/>
  <c r="H116" i="88"/>
  <c r="J116" i="88" s="1"/>
  <c r="I116" i="88"/>
  <c r="J117" i="88"/>
  <c r="J118" i="88"/>
  <c r="J119" i="88"/>
  <c r="J120" i="88"/>
  <c r="J121" i="88"/>
  <c r="J122" i="88"/>
  <c r="J123" i="88"/>
  <c r="J124" i="88"/>
  <c r="J125" i="88"/>
  <c r="J126" i="88"/>
  <c r="I127" i="88"/>
  <c r="H128" i="88"/>
  <c r="H127" i="88" s="1"/>
  <c r="J127" i="88" s="1"/>
  <c r="I128" i="88"/>
  <c r="J129" i="88"/>
  <c r="J130" i="88"/>
  <c r="I131" i="88"/>
  <c r="H132" i="88"/>
  <c r="H131" i="88" s="1"/>
  <c r="J131" i="88" s="1"/>
  <c r="I132" i="88"/>
  <c r="J133" i="88"/>
  <c r="H134" i="88"/>
  <c r="J134" i="88" s="1"/>
  <c r="I134" i="88"/>
  <c r="J135" i="88"/>
  <c r="J136" i="88"/>
  <c r="H138" i="88"/>
  <c r="H137" i="88" s="1"/>
  <c r="H139" i="88"/>
  <c r="J139" i="88" s="1"/>
  <c r="I139" i="88"/>
  <c r="I138" i="88" s="1"/>
  <c r="J140" i="88"/>
  <c r="H141" i="88"/>
  <c r="J141" i="88" s="1"/>
  <c r="I141" i="88"/>
  <c r="J142" i="88"/>
  <c r="J143" i="88"/>
  <c r="H144" i="88"/>
  <c r="H145" i="88"/>
  <c r="J145" i="88" s="1"/>
  <c r="I145" i="88"/>
  <c r="I144" i="88" s="1"/>
  <c r="J146" i="88"/>
  <c r="H148" i="88"/>
  <c r="H147" i="88" s="1"/>
  <c r="H149" i="88"/>
  <c r="I149" i="88"/>
  <c r="I148" i="88" s="1"/>
  <c r="J150" i="88"/>
  <c r="H151" i="88"/>
  <c r="I151" i="88"/>
  <c r="J151" i="88" s="1"/>
  <c r="J152" i="88"/>
  <c r="H153" i="88"/>
  <c r="I153" i="88"/>
  <c r="J153" i="88" s="1"/>
  <c r="J154" i="88"/>
  <c r="I155" i="88"/>
  <c r="H156" i="88"/>
  <c r="H155" i="88" s="1"/>
  <c r="J155" i="88" s="1"/>
  <c r="I156" i="88"/>
  <c r="J157" i="88"/>
  <c r="H158" i="88"/>
  <c r="J158" i="88" s="1"/>
  <c r="I158" i="88"/>
  <c r="J159" i="88"/>
  <c r="H160" i="88"/>
  <c r="J160" i="88" s="1"/>
  <c r="H161" i="88"/>
  <c r="J161" i="88" s="1"/>
  <c r="I161" i="88"/>
  <c r="I160" i="88" s="1"/>
  <c r="J162" i="88"/>
  <c r="H164" i="88"/>
  <c r="H163" i="88" s="1"/>
  <c r="H165" i="88"/>
  <c r="I165" i="88"/>
  <c r="I164" i="88" s="1"/>
  <c r="J166" i="88"/>
  <c r="H167" i="88"/>
  <c r="I167" i="88"/>
  <c r="J167" i="88" s="1"/>
  <c r="J168" i="88"/>
  <c r="J169" i="88"/>
  <c r="S169" i="93" l="1"/>
  <c r="I142" i="89"/>
  <c r="J93" i="89"/>
  <c r="H92" i="89"/>
  <c r="J92" i="89" s="1"/>
  <c r="J76" i="89"/>
  <c r="H70" i="89"/>
  <c r="J70" i="89" s="1"/>
  <c r="I8" i="89"/>
  <c r="I165" i="89" s="1"/>
  <c r="H142" i="89"/>
  <c r="J142" i="89" s="1"/>
  <c r="J143" i="89"/>
  <c r="H158" i="89"/>
  <c r="J158" i="89" s="1"/>
  <c r="J159" i="89"/>
  <c r="H66" i="89"/>
  <c r="J66" i="89" s="1"/>
  <c r="J67" i="89"/>
  <c r="I27" i="89"/>
  <c r="J150" i="89"/>
  <c r="J133" i="89"/>
  <c r="H132" i="89"/>
  <c r="J132" i="89" s="1"/>
  <c r="I107" i="89"/>
  <c r="J107" i="89" s="1"/>
  <c r="H8" i="89"/>
  <c r="H27" i="89"/>
  <c r="J27" i="89" s="1"/>
  <c r="J144" i="89"/>
  <c r="J108" i="89"/>
  <c r="J85" i="89"/>
  <c r="J68" i="89"/>
  <c r="J46" i="89"/>
  <c r="J25" i="89"/>
  <c r="J9" i="89"/>
  <c r="J160" i="89"/>
  <c r="J151" i="89"/>
  <c r="J127" i="89"/>
  <c r="J123" i="89"/>
  <c r="J109" i="89"/>
  <c r="J61" i="89"/>
  <c r="J10" i="89"/>
  <c r="J144" i="88"/>
  <c r="J113" i="88"/>
  <c r="H112" i="88"/>
  <c r="J112" i="88" s="1"/>
  <c r="J97" i="88"/>
  <c r="I71" i="88"/>
  <c r="J71" i="88" s="1"/>
  <c r="J72" i="88"/>
  <c r="J19" i="88"/>
  <c r="I8" i="88"/>
  <c r="J9" i="88"/>
  <c r="I163" i="88"/>
  <c r="J163" i="88" s="1"/>
  <c r="J164" i="88"/>
  <c r="J65" i="88"/>
  <c r="H27" i="88"/>
  <c r="J47" i="88"/>
  <c r="I147" i="88"/>
  <c r="J147" i="88" s="1"/>
  <c r="J148" i="88"/>
  <c r="I137" i="88"/>
  <c r="J137" i="88" s="1"/>
  <c r="H75" i="88"/>
  <c r="J75" i="88" s="1"/>
  <c r="J81" i="88"/>
  <c r="I27" i="88"/>
  <c r="H8" i="88"/>
  <c r="J156" i="88"/>
  <c r="J138" i="88"/>
  <c r="J132" i="88"/>
  <c r="J128" i="88"/>
  <c r="J114" i="88"/>
  <c r="J98" i="88"/>
  <c r="J66" i="88"/>
  <c r="J29" i="88"/>
  <c r="J15" i="88"/>
  <c r="J165" i="88"/>
  <c r="J149" i="88"/>
  <c r="J73" i="88"/>
  <c r="J10" i="88"/>
  <c r="H165" i="89" l="1"/>
  <c r="J8" i="89"/>
  <c r="J165" i="89" s="1"/>
  <c r="J27" i="88"/>
  <c r="I170" i="88"/>
  <c r="J8" i="88"/>
  <c r="J170" i="88" s="1"/>
  <c r="H170" i="88"/>
  <c r="H9" i="87" l="1"/>
  <c r="I9" i="87"/>
  <c r="J9" i="87"/>
  <c r="L9" i="87"/>
  <c r="M9" i="87"/>
  <c r="N9" i="87"/>
  <c r="P9" i="87"/>
  <c r="J10" i="87"/>
  <c r="N10" i="87"/>
  <c r="P10" i="87"/>
  <c r="Q10" i="87"/>
  <c r="R10" i="87"/>
  <c r="J11" i="87"/>
  <c r="N11" i="87"/>
  <c r="P11" i="87"/>
  <c r="Q11" i="87"/>
  <c r="R11" i="87" s="1"/>
  <c r="H12" i="87"/>
  <c r="I12" i="87"/>
  <c r="J12" i="87"/>
  <c r="L12" i="87"/>
  <c r="N12" i="87" s="1"/>
  <c r="M12" i="87"/>
  <c r="P12" i="87"/>
  <c r="Q12" i="87"/>
  <c r="J13" i="87"/>
  <c r="N13" i="87"/>
  <c r="P13" i="87"/>
  <c r="R13" i="87" s="1"/>
  <c r="Q13" i="87"/>
  <c r="J14" i="87"/>
  <c r="N14" i="87"/>
  <c r="P14" i="87"/>
  <c r="Q14" i="87"/>
  <c r="R14" i="87"/>
  <c r="J15" i="87"/>
  <c r="N15" i="87"/>
  <c r="P15" i="87"/>
  <c r="Q15" i="87"/>
  <c r="R15" i="87"/>
  <c r="J16" i="87"/>
  <c r="N16" i="87"/>
  <c r="P16" i="87"/>
  <c r="Q16" i="87"/>
  <c r="H17" i="87"/>
  <c r="I17" i="87"/>
  <c r="J17" i="87" s="1"/>
  <c r="K17" i="87"/>
  <c r="L17" i="87"/>
  <c r="M17" i="87"/>
  <c r="N17" i="87" s="1"/>
  <c r="O17" i="87"/>
  <c r="P17" i="87"/>
  <c r="Q17" i="87"/>
  <c r="R17" i="87" s="1"/>
  <c r="J18" i="87"/>
  <c r="N18" i="87"/>
  <c r="P18" i="87"/>
  <c r="R18" i="87" s="1"/>
  <c r="Q18" i="87"/>
  <c r="J19" i="87"/>
  <c r="N19" i="87"/>
  <c r="P19" i="87"/>
  <c r="R19" i="87" s="1"/>
  <c r="Q19" i="87"/>
  <c r="J20" i="87"/>
  <c r="N20" i="87"/>
  <c r="P20" i="87"/>
  <c r="Q20" i="87"/>
  <c r="R20" i="87"/>
  <c r="J21" i="87"/>
  <c r="N21" i="87"/>
  <c r="P21" i="87"/>
  <c r="Q21" i="87"/>
  <c r="R21" i="87"/>
  <c r="H22" i="87"/>
  <c r="I22" i="87"/>
  <c r="J22" i="87"/>
  <c r="L22" i="87"/>
  <c r="N22" i="87" s="1"/>
  <c r="M22" i="87"/>
  <c r="Q22" i="87"/>
  <c r="J23" i="87"/>
  <c r="N23" i="87"/>
  <c r="P23" i="87"/>
  <c r="R23" i="87" s="1"/>
  <c r="Q23" i="87"/>
  <c r="J24" i="87"/>
  <c r="N24" i="87"/>
  <c r="P24" i="87"/>
  <c r="Q24" i="87"/>
  <c r="R24" i="87"/>
  <c r="J25" i="87"/>
  <c r="N25" i="87"/>
  <c r="P25" i="87"/>
  <c r="Q25" i="87"/>
  <c r="R25" i="87"/>
  <c r="J26" i="87"/>
  <c r="N26" i="87"/>
  <c r="P26" i="87"/>
  <c r="Q26" i="87"/>
  <c r="J27" i="87"/>
  <c r="N27" i="87"/>
  <c r="P27" i="87"/>
  <c r="R27" i="87" s="1"/>
  <c r="Q27" i="87"/>
  <c r="J28" i="87"/>
  <c r="N28" i="87"/>
  <c r="P28" i="87"/>
  <c r="Q28" i="87"/>
  <c r="R28" i="87"/>
  <c r="J29" i="87"/>
  <c r="N29" i="87"/>
  <c r="P29" i="87"/>
  <c r="Q29" i="87"/>
  <c r="R29" i="87"/>
  <c r="J30" i="87"/>
  <c r="N30" i="87"/>
  <c r="P30" i="87"/>
  <c r="Q30" i="87"/>
  <c r="J31" i="87"/>
  <c r="N31" i="87"/>
  <c r="P31" i="87"/>
  <c r="R31" i="87" s="1"/>
  <c r="Q31" i="87"/>
  <c r="H32" i="87"/>
  <c r="I32" i="87"/>
  <c r="Q32" i="87" s="1"/>
  <c r="L32" i="87"/>
  <c r="M32" i="87"/>
  <c r="N32" i="87"/>
  <c r="J33" i="87"/>
  <c r="N33" i="87"/>
  <c r="P33" i="87"/>
  <c r="Q33" i="87"/>
  <c r="R33" i="87" s="1"/>
  <c r="J34" i="87"/>
  <c r="N34" i="87"/>
  <c r="P34" i="87"/>
  <c r="R34" i="87" s="1"/>
  <c r="Q34" i="87"/>
  <c r="J35" i="87"/>
  <c r="N35" i="87"/>
  <c r="P35" i="87"/>
  <c r="R35" i="87" s="1"/>
  <c r="Q35" i="87"/>
  <c r="H36" i="87"/>
  <c r="I36" i="87"/>
  <c r="Q36" i="87" s="1"/>
  <c r="L36" i="87"/>
  <c r="M36" i="87"/>
  <c r="N36" i="87"/>
  <c r="J37" i="87"/>
  <c r="N37" i="87"/>
  <c r="P37" i="87"/>
  <c r="Q37" i="87"/>
  <c r="R37" i="87"/>
  <c r="J38" i="87"/>
  <c r="N38" i="87"/>
  <c r="P38" i="87"/>
  <c r="Q38" i="87"/>
  <c r="H39" i="87"/>
  <c r="I39" i="87"/>
  <c r="J39" i="87"/>
  <c r="K39" i="87"/>
  <c r="L39" i="87"/>
  <c r="P39" i="87" s="1"/>
  <c r="M39" i="87"/>
  <c r="N39" i="87"/>
  <c r="J40" i="87"/>
  <c r="N40" i="87"/>
  <c r="P40" i="87"/>
  <c r="Q40" i="87"/>
  <c r="R40" i="87" s="1"/>
  <c r="H41" i="87"/>
  <c r="I41" i="87"/>
  <c r="J41" i="87"/>
  <c r="L41" i="87"/>
  <c r="N41" i="87" s="1"/>
  <c r="M41" i="87"/>
  <c r="P41" i="87"/>
  <c r="Q41" i="87"/>
  <c r="J42" i="87"/>
  <c r="N42" i="87"/>
  <c r="P42" i="87"/>
  <c r="R42" i="87" s="1"/>
  <c r="Q42" i="87"/>
  <c r="H44" i="87"/>
  <c r="I44" i="87"/>
  <c r="L44" i="87"/>
  <c r="M44" i="87"/>
  <c r="Q44" i="87"/>
  <c r="J45" i="87"/>
  <c r="N45" i="87"/>
  <c r="P45" i="87"/>
  <c r="Q45" i="87"/>
  <c r="J46" i="87"/>
  <c r="N46" i="87"/>
  <c r="P46" i="87"/>
  <c r="R46" i="87" s="1"/>
  <c r="Q46" i="87"/>
  <c r="J47" i="87"/>
  <c r="N47" i="87"/>
  <c r="P47" i="87"/>
  <c r="Q47" i="87"/>
  <c r="R47" i="87"/>
  <c r="J48" i="87"/>
  <c r="N48" i="87"/>
  <c r="P48" i="87"/>
  <c r="Q48" i="87"/>
  <c r="R48" i="87" s="1"/>
  <c r="J49" i="87"/>
  <c r="N49" i="87"/>
  <c r="P49" i="87"/>
  <c r="R49" i="87" s="1"/>
  <c r="Q49" i="87"/>
  <c r="J50" i="87"/>
  <c r="N50" i="87"/>
  <c r="P50" i="87"/>
  <c r="R50" i="87" s="1"/>
  <c r="Q50" i="87"/>
  <c r="J51" i="87"/>
  <c r="N51" i="87"/>
  <c r="P51" i="87"/>
  <c r="Q51" i="87"/>
  <c r="R51" i="87"/>
  <c r="J52" i="87"/>
  <c r="N52" i="87"/>
  <c r="P52" i="87"/>
  <c r="Q52" i="87"/>
  <c r="R52" i="87"/>
  <c r="H53" i="87"/>
  <c r="I53" i="87"/>
  <c r="J53" i="87"/>
  <c r="L53" i="87"/>
  <c r="N53" i="87" s="1"/>
  <c r="M53" i="87"/>
  <c r="Q53" i="87"/>
  <c r="J54" i="87"/>
  <c r="N54" i="87"/>
  <c r="P54" i="87"/>
  <c r="R54" i="87" s="1"/>
  <c r="Q54" i="87"/>
  <c r="J55" i="87"/>
  <c r="N55" i="87"/>
  <c r="P55" i="87"/>
  <c r="Q55" i="87"/>
  <c r="R55" i="87"/>
  <c r="J56" i="87"/>
  <c r="N56" i="87"/>
  <c r="P56" i="87"/>
  <c r="Q56" i="87"/>
  <c r="R56" i="87"/>
  <c r="J57" i="87"/>
  <c r="N57" i="87"/>
  <c r="P57" i="87"/>
  <c r="Q57" i="87"/>
  <c r="H58" i="87"/>
  <c r="I58" i="87"/>
  <c r="Q58" i="87" s="1"/>
  <c r="J58" i="87"/>
  <c r="L58" i="87"/>
  <c r="M58" i="87"/>
  <c r="N58" i="87"/>
  <c r="P58" i="87"/>
  <c r="R58" i="87" s="1"/>
  <c r="J59" i="87"/>
  <c r="N59" i="87"/>
  <c r="P59" i="87"/>
  <c r="Q59" i="87"/>
  <c r="R59" i="87"/>
  <c r="J60" i="87"/>
  <c r="N60" i="87"/>
  <c r="P60" i="87"/>
  <c r="Q60" i="87"/>
  <c r="R60" i="87" s="1"/>
  <c r="J61" i="87"/>
  <c r="N61" i="87"/>
  <c r="P61" i="87"/>
  <c r="R61" i="87" s="1"/>
  <c r="Q61" i="87"/>
  <c r="J62" i="87"/>
  <c r="N62" i="87"/>
  <c r="P62" i="87"/>
  <c r="R62" i="87" s="1"/>
  <c r="Q62" i="87"/>
  <c r="J63" i="87"/>
  <c r="N63" i="87"/>
  <c r="P63" i="87"/>
  <c r="Q63" i="87"/>
  <c r="R63" i="87"/>
  <c r="H64" i="87"/>
  <c r="I64" i="87"/>
  <c r="L64" i="87"/>
  <c r="M64" i="87"/>
  <c r="Q64" i="87"/>
  <c r="J65" i="87"/>
  <c r="N65" i="87"/>
  <c r="P65" i="87"/>
  <c r="Q65" i="87"/>
  <c r="J66" i="87"/>
  <c r="N66" i="87"/>
  <c r="P66" i="87"/>
  <c r="R66" i="87" s="1"/>
  <c r="Q66" i="87"/>
  <c r="J67" i="87"/>
  <c r="N67" i="87"/>
  <c r="P67" i="87"/>
  <c r="Q67" i="87"/>
  <c r="R67" i="87"/>
  <c r="J68" i="87"/>
  <c r="N68" i="87"/>
  <c r="P68" i="87"/>
  <c r="Q68" i="87"/>
  <c r="R68" i="87"/>
  <c r="H69" i="87"/>
  <c r="I69" i="87"/>
  <c r="J69" i="87"/>
  <c r="L69" i="87"/>
  <c r="N69" i="87" s="1"/>
  <c r="M69" i="87"/>
  <c r="P69" i="87"/>
  <c r="R69" i="87" s="1"/>
  <c r="Q69" i="87"/>
  <c r="J70" i="87"/>
  <c r="N70" i="87"/>
  <c r="P70" i="87"/>
  <c r="R70" i="87" s="1"/>
  <c r="Q70" i="87"/>
  <c r="J71" i="87"/>
  <c r="N71" i="87"/>
  <c r="P71" i="87"/>
  <c r="Q71" i="87"/>
  <c r="R71" i="87"/>
  <c r="J72" i="87"/>
  <c r="N72" i="87"/>
  <c r="P72" i="87"/>
  <c r="Q72" i="87"/>
  <c r="R72" i="87"/>
  <c r="J73" i="87"/>
  <c r="N73" i="87"/>
  <c r="P73" i="87"/>
  <c r="Q73" i="87"/>
  <c r="J74" i="87"/>
  <c r="N74" i="87"/>
  <c r="P74" i="87"/>
  <c r="R74" i="87" s="1"/>
  <c r="Q74" i="87"/>
  <c r="H75" i="87"/>
  <c r="I75" i="87"/>
  <c r="L75" i="87"/>
  <c r="M75" i="87"/>
  <c r="M43" i="87" s="1"/>
  <c r="N75" i="87"/>
  <c r="J76" i="87"/>
  <c r="N76" i="87"/>
  <c r="P76" i="87"/>
  <c r="Q76" i="87"/>
  <c r="R76" i="87"/>
  <c r="J77" i="87"/>
  <c r="N77" i="87"/>
  <c r="P77" i="87"/>
  <c r="Q77" i="87"/>
  <c r="J78" i="87"/>
  <c r="N78" i="87"/>
  <c r="P78" i="87"/>
  <c r="R78" i="87" s="1"/>
  <c r="Q78" i="87"/>
  <c r="J79" i="87"/>
  <c r="N79" i="87"/>
  <c r="P79" i="87"/>
  <c r="Q79" i="87"/>
  <c r="R79" i="87"/>
  <c r="H80" i="87"/>
  <c r="I80" i="87"/>
  <c r="L80" i="87"/>
  <c r="M80" i="87"/>
  <c r="Q80" i="87"/>
  <c r="J81" i="87"/>
  <c r="N81" i="87"/>
  <c r="P81" i="87"/>
  <c r="R81" i="87" s="1"/>
  <c r="Q81" i="87"/>
  <c r="J82" i="87"/>
  <c r="N82" i="87"/>
  <c r="P82" i="87"/>
  <c r="R82" i="87" s="1"/>
  <c r="Q82" i="87"/>
  <c r="J83" i="87"/>
  <c r="N83" i="87"/>
  <c r="P83" i="87"/>
  <c r="Q83" i="87"/>
  <c r="R83" i="87"/>
  <c r="J84" i="87"/>
  <c r="N84" i="87"/>
  <c r="P84" i="87"/>
  <c r="Q84" i="87"/>
  <c r="R84" i="87"/>
  <c r="J85" i="87"/>
  <c r="N85" i="87"/>
  <c r="P85" i="87"/>
  <c r="Q85" i="87"/>
  <c r="H86" i="87"/>
  <c r="I86" i="87"/>
  <c r="Q86" i="87" s="1"/>
  <c r="J86" i="87"/>
  <c r="L86" i="87"/>
  <c r="M86" i="87"/>
  <c r="N86" i="87"/>
  <c r="P86" i="87"/>
  <c r="R86" i="87" s="1"/>
  <c r="J87" i="87"/>
  <c r="N87" i="87"/>
  <c r="P87" i="87"/>
  <c r="Q87" i="87"/>
  <c r="R87" i="87"/>
  <c r="H89" i="87"/>
  <c r="I89" i="87"/>
  <c r="I88" i="87" s="1"/>
  <c r="J89" i="87"/>
  <c r="L89" i="87"/>
  <c r="N89" i="87" s="1"/>
  <c r="M89" i="87"/>
  <c r="Q89" i="87"/>
  <c r="J90" i="87"/>
  <c r="N90" i="87"/>
  <c r="P90" i="87"/>
  <c r="R90" i="87" s="1"/>
  <c r="Q90" i="87"/>
  <c r="H91" i="87"/>
  <c r="I91" i="87"/>
  <c r="L91" i="87"/>
  <c r="M91" i="87"/>
  <c r="M88" i="87" s="1"/>
  <c r="Q88" i="87" s="1"/>
  <c r="N91" i="87"/>
  <c r="J92" i="87"/>
  <c r="N92" i="87"/>
  <c r="P92" i="87"/>
  <c r="Q92" i="87"/>
  <c r="R92" i="87"/>
  <c r="H93" i="87"/>
  <c r="I93" i="87"/>
  <c r="J93" i="87"/>
  <c r="L93" i="87"/>
  <c r="N93" i="87" s="1"/>
  <c r="M93" i="87"/>
  <c r="P93" i="87"/>
  <c r="R93" i="87" s="1"/>
  <c r="Q93" i="87"/>
  <c r="J94" i="87"/>
  <c r="N94" i="87"/>
  <c r="P94" i="87"/>
  <c r="R94" i="87" s="1"/>
  <c r="Q94" i="87"/>
  <c r="J95" i="87"/>
  <c r="N95" i="87"/>
  <c r="P95" i="87"/>
  <c r="Q95" i="87"/>
  <c r="R95" i="87"/>
  <c r="L101" i="87"/>
  <c r="H102" i="87"/>
  <c r="I102" i="87"/>
  <c r="J102" i="87"/>
  <c r="L102" i="87"/>
  <c r="N102" i="87" s="1"/>
  <c r="M102" i="87"/>
  <c r="Q102" i="87"/>
  <c r="J103" i="87"/>
  <c r="N103" i="87"/>
  <c r="P103" i="87"/>
  <c r="R103" i="87" s="1"/>
  <c r="Q103" i="87"/>
  <c r="H104" i="87"/>
  <c r="I104" i="87"/>
  <c r="L104" i="87"/>
  <c r="M104" i="87"/>
  <c r="M101" i="87" s="1"/>
  <c r="N104" i="87"/>
  <c r="J105" i="87"/>
  <c r="N105" i="87"/>
  <c r="P105" i="87"/>
  <c r="Q105" i="87"/>
  <c r="R105" i="87" s="1"/>
  <c r="J106" i="87"/>
  <c r="N106" i="87"/>
  <c r="P106" i="87"/>
  <c r="R106" i="87" s="1"/>
  <c r="Q106" i="87"/>
  <c r="H108" i="87"/>
  <c r="I108" i="87"/>
  <c r="Q108" i="87" s="1"/>
  <c r="L108" i="87"/>
  <c r="M108" i="87"/>
  <c r="N108" i="87"/>
  <c r="J109" i="87"/>
  <c r="N109" i="87"/>
  <c r="P109" i="87"/>
  <c r="Q109" i="87"/>
  <c r="R109" i="87"/>
  <c r="J110" i="87"/>
  <c r="N110" i="87"/>
  <c r="P110" i="87"/>
  <c r="Q110" i="87"/>
  <c r="J111" i="87"/>
  <c r="N111" i="87"/>
  <c r="P111" i="87"/>
  <c r="R111" i="87" s="1"/>
  <c r="Q111" i="87"/>
  <c r="J112" i="87"/>
  <c r="N112" i="87"/>
  <c r="P112" i="87"/>
  <c r="Q112" i="87"/>
  <c r="R112" i="87"/>
  <c r="H113" i="87"/>
  <c r="I113" i="87"/>
  <c r="L113" i="87"/>
  <c r="N113" i="87" s="1"/>
  <c r="M113" i="87"/>
  <c r="Q113" i="87"/>
  <c r="J114" i="87"/>
  <c r="N114" i="87"/>
  <c r="P114" i="87"/>
  <c r="Q114" i="87"/>
  <c r="J115" i="87"/>
  <c r="N115" i="87"/>
  <c r="P115" i="87"/>
  <c r="R115" i="87" s="1"/>
  <c r="Q115" i="87"/>
  <c r="J116" i="87"/>
  <c r="N116" i="87"/>
  <c r="P116" i="87"/>
  <c r="Q116" i="87"/>
  <c r="R116" i="87"/>
  <c r="J117" i="87"/>
  <c r="N117" i="87"/>
  <c r="P117" i="87"/>
  <c r="Q117" i="87"/>
  <c r="R117" i="87" s="1"/>
  <c r="J118" i="87"/>
  <c r="N118" i="87"/>
  <c r="P118" i="87"/>
  <c r="R118" i="87" s="1"/>
  <c r="Q118" i="87"/>
  <c r="J119" i="87"/>
  <c r="N119" i="87"/>
  <c r="P119" i="87"/>
  <c r="R119" i="87" s="1"/>
  <c r="Q119" i="87"/>
  <c r="J120" i="87"/>
  <c r="N120" i="87"/>
  <c r="P120" i="87"/>
  <c r="Q120" i="87"/>
  <c r="R120" i="87"/>
  <c r="J121" i="87"/>
  <c r="N121" i="87"/>
  <c r="P121" i="87"/>
  <c r="Q121" i="87"/>
  <c r="R121" i="87"/>
  <c r="J122" i="87"/>
  <c r="N122" i="87"/>
  <c r="P122" i="87"/>
  <c r="Q122" i="87"/>
  <c r="H123" i="87"/>
  <c r="I123" i="87"/>
  <c r="Q123" i="87" s="1"/>
  <c r="J123" i="87"/>
  <c r="L123" i="87"/>
  <c r="M123" i="87"/>
  <c r="N123" i="87"/>
  <c r="P123" i="87"/>
  <c r="R123" i="87" s="1"/>
  <c r="J124" i="87"/>
  <c r="N124" i="87"/>
  <c r="P124" i="87"/>
  <c r="Q124" i="87"/>
  <c r="R124" i="87"/>
  <c r="H125" i="87"/>
  <c r="I125" i="87"/>
  <c r="L125" i="87"/>
  <c r="M125" i="87"/>
  <c r="Q125" i="87"/>
  <c r="J126" i="87"/>
  <c r="N126" i="87"/>
  <c r="P126" i="87"/>
  <c r="R126" i="87" s="1"/>
  <c r="Q126" i="87"/>
  <c r="J127" i="87"/>
  <c r="N127" i="87"/>
  <c r="P127" i="87"/>
  <c r="R127" i="87" s="1"/>
  <c r="Q127" i="87"/>
  <c r="H129" i="87"/>
  <c r="H128" i="87" s="1"/>
  <c r="I129" i="87"/>
  <c r="L129" i="87"/>
  <c r="M129" i="87"/>
  <c r="Q129" i="87"/>
  <c r="J130" i="87"/>
  <c r="N130" i="87"/>
  <c r="P130" i="87"/>
  <c r="Q130" i="87"/>
  <c r="J131" i="87"/>
  <c r="N131" i="87"/>
  <c r="P131" i="87"/>
  <c r="R131" i="87" s="1"/>
  <c r="Q131" i="87"/>
  <c r="H132" i="87"/>
  <c r="I132" i="87"/>
  <c r="L132" i="87"/>
  <c r="M132" i="87"/>
  <c r="N132" i="87" s="1"/>
  <c r="J133" i="87"/>
  <c r="N133" i="87"/>
  <c r="P133" i="87"/>
  <c r="Q133" i="87"/>
  <c r="R133" i="87"/>
  <c r="H134" i="87"/>
  <c r="I134" i="87"/>
  <c r="J134" i="87"/>
  <c r="L134" i="87"/>
  <c r="N134" i="87" s="1"/>
  <c r="M134" i="87"/>
  <c r="Q134" i="87"/>
  <c r="J135" i="87"/>
  <c r="N135" i="87"/>
  <c r="P135" i="87"/>
  <c r="R135" i="87" s="1"/>
  <c r="Q135" i="87"/>
  <c r="H136" i="87"/>
  <c r="I136" i="87"/>
  <c r="Q136" i="87" s="1"/>
  <c r="L136" i="87"/>
  <c r="M136" i="87"/>
  <c r="N136" i="87"/>
  <c r="J137" i="87"/>
  <c r="N137" i="87"/>
  <c r="P137" i="87"/>
  <c r="Q137" i="87"/>
  <c r="R137" i="87" s="1"/>
  <c r="K138" i="87"/>
  <c r="H139" i="87"/>
  <c r="I139" i="87"/>
  <c r="Q139" i="87" s="1"/>
  <c r="L139" i="87"/>
  <c r="M139" i="87"/>
  <c r="N139" i="87"/>
  <c r="J140" i="87"/>
  <c r="N140" i="87"/>
  <c r="P140" i="87"/>
  <c r="Q140" i="87"/>
  <c r="R140" i="87"/>
  <c r="J141" i="87"/>
  <c r="N141" i="87"/>
  <c r="P141" i="87"/>
  <c r="Q141" i="87"/>
  <c r="H142" i="87"/>
  <c r="I142" i="87"/>
  <c r="J142" i="87"/>
  <c r="L142" i="87"/>
  <c r="L138" i="87" s="1"/>
  <c r="N138" i="87" s="1"/>
  <c r="M142" i="87"/>
  <c r="M138" i="87" s="1"/>
  <c r="N142" i="87"/>
  <c r="P142" i="87"/>
  <c r="J143" i="87"/>
  <c r="N143" i="87"/>
  <c r="P143" i="87"/>
  <c r="Q143" i="87"/>
  <c r="R143" i="87"/>
  <c r="J144" i="87"/>
  <c r="N144" i="87"/>
  <c r="P144" i="87"/>
  <c r="Q144" i="87"/>
  <c r="R144" i="87" s="1"/>
  <c r="J145" i="87"/>
  <c r="N145" i="87"/>
  <c r="P145" i="87"/>
  <c r="R145" i="87" s="1"/>
  <c r="Q145" i="87"/>
  <c r="J146" i="87"/>
  <c r="N146" i="87"/>
  <c r="P146" i="87"/>
  <c r="R146" i="87" s="1"/>
  <c r="Q146" i="87"/>
  <c r="J147" i="87"/>
  <c r="N147" i="87"/>
  <c r="P147" i="87"/>
  <c r="Q147" i="87"/>
  <c r="R147" i="87"/>
  <c r="L148" i="87"/>
  <c r="H149" i="87"/>
  <c r="I149" i="87"/>
  <c r="J149" i="87"/>
  <c r="L149" i="87"/>
  <c r="N149" i="87" s="1"/>
  <c r="M149" i="87"/>
  <c r="Q149" i="87"/>
  <c r="J150" i="87"/>
  <c r="N150" i="87"/>
  <c r="P150" i="87"/>
  <c r="R150" i="87" s="1"/>
  <c r="Q150" i="87"/>
  <c r="H151" i="87"/>
  <c r="H148" i="87" s="1"/>
  <c r="I151" i="87"/>
  <c r="L151" i="87"/>
  <c r="M151" i="87"/>
  <c r="M148" i="87" s="1"/>
  <c r="N151" i="87"/>
  <c r="J152" i="87"/>
  <c r="N152" i="87"/>
  <c r="P152" i="87"/>
  <c r="R152" i="87" s="1"/>
  <c r="Q152" i="87"/>
  <c r="J153" i="87"/>
  <c r="N153" i="87"/>
  <c r="P153" i="87"/>
  <c r="R153" i="87" s="1"/>
  <c r="Q153" i="87"/>
  <c r="H154" i="87"/>
  <c r="I154" i="87"/>
  <c r="Q154" i="87" s="1"/>
  <c r="J154" i="87"/>
  <c r="L154" i="87"/>
  <c r="M154" i="87"/>
  <c r="N154" i="87"/>
  <c r="P154" i="87"/>
  <c r="J155" i="87"/>
  <c r="N155" i="87"/>
  <c r="P155" i="87"/>
  <c r="Q155" i="87"/>
  <c r="R155" i="87"/>
  <c r="J156" i="87"/>
  <c r="N156" i="87"/>
  <c r="P156" i="87"/>
  <c r="Q156" i="87"/>
  <c r="R156" i="87"/>
  <c r="J157" i="87"/>
  <c r="N157" i="87"/>
  <c r="P157" i="87"/>
  <c r="R157" i="87" s="1"/>
  <c r="Q157" i="87"/>
  <c r="H158" i="87"/>
  <c r="I158" i="87"/>
  <c r="Q158" i="87" s="1"/>
  <c r="J158" i="87"/>
  <c r="L158" i="87"/>
  <c r="M158" i="87"/>
  <c r="N158" i="87"/>
  <c r="P158" i="87"/>
  <c r="R158" i="87" s="1"/>
  <c r="J159" i="87"/>
  <c r="N159" i="87"/>
  <c r="P159" i="87"/>
  <c r="Q159" i="87"/>
  <c r="R159" i="87"/>
  <c r="H160" i="87"/>
  <c r="J160" i="87" s="1"/>
  <c r="M160" i="87"/>
  <c r="H161" i="87"/>
  <c r="I161" i="87"/>
  <c r="I160" i="87" s="1"/>
  <c r="Q160" i="87" s="1"/>
  <c r="J161" i="87"/>
  <c r="L161" i="87"/>
  <c r="P161" i="87" s="1"/>
  <c r="R161" i="87" s="1"/>
  <c r="M161" i="87"/>
  <c r="Q161" i="87"/>
  <c r="J162" i="87"/>
  <c r="N162" i="87"/>
  <c r="P162" i="87"/>
  <c r="R162" i="87" s="1"/>
  <c r="Q162" i="87"/>
  <c r="H163" i="87"/>
  <c r="J163" i="87" s="1"/>
  <c r="I163" i="87"/>
  <c r="Q163" i="87" s="1"/>
  <c r="L163" i="87"/>
  <c r="M163" i="87"/>
  <c r="N163" i="87"/>
  <c r="J164" i="87"/>
  <c r="N164" i="87"/>
  <c r="P164" i="87"/>
  <c r="Q164" i="87"/>
  <c r="R164" i="87"/>
  <c r="L8" i="86"/>
  <c r="H9" i="86"/>
  <c r="I9" i="86"/>
  <c r="Q9" i="86" s="1"/>
  <c r="J9" i="86"/>
  <c r="L9" i="86"/>
  <c r="M9" i="86"/>
  <c r="P9" i="86"/>
  <c r="R9" i="86" s="1"/>
  <c r="J10" i="86"/>
  <c r="N10" i="86"/>
  <c r="P10" i="86"/>
  <c r="Q10" i="86"/>
  <c r="R10" i="86" s="1"/>
  <c r="J11" i="86"/>
  <c r="N11" i="86"/>
  <c r="P11" i="86"/>
  <c r="Q11" i="86"/>
  <c r="R11" i="86"/>
  <c r="H12" i="86"/>
  <c r="I12" i="86"/>
  <c r="L12" i="86"/>
  <c r="M12" i="86"/>
  <c r="Q12" i="86"/>
  <c r="J13" i="86"/>
  <c r="N13" i="86"/>
  <c r="P13" i="86"/>
  <c r="R13" i="86" s="1"/>
  <c r="Q13" i="86"/>
  <c r="J14" i="86"/>
  <c r="N14" i="86"/>
  <c r="P14" i="86"/>
  <c r="Q14" i="86"/>
  <c r="R14" i="86" s="1"/>
  <c r="J15" i="86"/>
  <c r="N15" i="86"/>
  <c r="P15" i="86"/>
  <c r="Q15" i="86"/>
  <c r="R15" i="86"/>
  <c r="J16" i="86"/>
  <c r="N16" i="86"/>
  <c r="P16" i="86"/>
  <c r="Q16" i="86"/>
  <c r="J17" i="86"/>
  <c r="N17" i="86"/>
  <c r="P17" i="86"/>
  <c r="R17" i="86" s="1"/>
  <c r="Q17" i="86"/>
  <c r="H18" i="86"/>
  <c r="I18" i="86"/>
  <c r="Q18" i="86" s="1"/>
  <c r="K18" i="86"/>
  <c r="L18" i="86"/>
  <c r="M18" i="86"/>
  <c r="O18" i="86"/>
  <c r="P18" i="86"/>
  <c r="J19" i="86"/>
  <c r="N19" i="86"/>
  <c r="P19" i="86"/>
  <c r="R19" i="86" s="1"/>
  <c r="Q19" i="86"/>
  <c r="J20" i="86"/>
  <c r="N20" i="86"/>
  <c r="P20" i="86"/>
  <c r="Q20" i="86"/>
  <c r="R20" i="86" s="1"/>
  <c r="J21" i="86"/>
  <c r="N21" i="86"/>
  <c r="P21" i="86"/>
  <c r="Q21" i="86"/>
  <c r="R21" i="86"/>
  <c r="J22" i="86"/>
  <c r="N22" i="86"/>
  <c r="P22" i="86"/>
  <c r="Q22" i="86"/>
  <c r="H23" i="86"/>
  <c r="I23" i="86"/>
  <c r="J23" i="86"/>
  <c r="L23" i="86"/>
  <c r="M23" i="86"/>
  <c r="Q23" i="86" s="1"/>
  <c r="P23" i="86"/>
  <c r="J24" i="86"/>
  <c r="N24" i="86"/>
  <c r="P24" i="86"/>
  <c r="Q24" i="86"/>
  <c r="R24" i="86" s="1"/>
  <c r="J25" i="86"/>
  <c r="N25" i="86"/>
  <c r="P25" i="86"/>
  <c r="Q25" i="86"/>
  <c r="R25" i="86"/>
  <c r="J26" i="86"/>
  <c r="N26" i="86"/>
  <c r="P26" i="86"/>
  <c r="Q26" i="86"/>
  <c r="R26" i="86" s="1"/>
  <c r="J27" i="86"/>
  <c r="N27" i="86"/>
  <c r="P27" i="86"/>
  <c r="R27" i="86" s="1"/>
  <c r="Q27" i="86"/>
  <c r="J28" i="86"/>
  <c r="N28" i="86"/>
  <c r="P28" i="86"/>
  <c r="R28" i="86" s="1"/>
  <c r="Q28" i="86"/>
  <c r="J29" i="86"/>
  <c r="N29" i="86"/>
  <c r="P29" i="86"/>
  <c r="Q29" i="86"/>
  <c r="R29" i="86"/>
  <c r="J30" i="86"/>
  <c r="N30" i="86"/>
  <c r="P30" i="86"/>
  <c r="Q30" i="86"/>
  <c r="R30" i="86" s="1"/>
  <c r="J31" i="86"/>
  <c r="N31" i="86"/>
  <c r="P31" i="86"/>
  <c r="R31" i="86" s="1"/>
  <c r="Q31" i="86"/>
  <c r="J32" i="86"/>
  <c r="N32" i="86"/>
  <c r="P32" i="86"/>
  <c r="R32" i="86" s="1"/>
  <c r="Q32" i="86"/>
  <c r="H33" i="86"/>
  <c r="I33" i="86"/>
  <c r="L33" i="86"/>
  <c r="M33" i="86"/>
  <c r="J34" i="86"/>
  <c r="N34" i="86"/>
  <c r="P34" i="86"/>
  <c r="Q34" i="86"/>
  <c r="R34" i="86" s="1"/>
  <c r="J35" i="86"/>
  <c r="N35" i="86"/>
  <c r="P35" i="86"/>
  <c r="R35" i="86" s="1"/>
  <c r="Q35" i="86"/>
  <c r="J36" i="86"/>
  <c r="N36" i="86"/>
  <c r="P36" i="86"/>
  <c r="R36" i="86" s="1"/>
  <c r="Q36" i="86"/>
  <c r="H37" i="86"/>
  <c r="I37" i="86"/>
  <c r="L37" i="86"/>
  <c r="M37" i="86"/>
  <c r="J38" i="86"/>
  <c r="N38" i="86"/>
  <c r="P38" i="86"/>
  <c r="Q38" i="86"/>
  <c r="R38" i="86" s="1"/>
  <c r="J39" i="86"/>
  <c r="N39" i="86"/>
  <c r="P39" i="86"/>
  <c r="R39" i="86" s="1"/>
  <c r="Q39" i="86"/>
  <c r="H40" i="86"/>
  <c r="I40" i="86"/>
  <c r="Q40" i="86" s="1"/>
  <c r="K40" i="86"/>
  <c r="L40" i="86"/>
  <c r="N40" i="86" s="1"/>
  <c r="M40" i="86"/>
  <c r="P40" i="86"/>
  <c r="R40" i="86"/>
  <c r="J41" i="86"/>
  <c r="N41" i="86"/>
  <c r="P41" i="86"/>
  <c r="Q41" i="86"/>
  <c r="H42" i="86"/>
  <c r="I42" i="86"/>
  <c r="J42" i="86"/>
  <c r="L42" i="86"/>
  <c r="M42" i="86"/>
  <c r="Q42" i="86" s="1"/>
  <c r="P42" i="86"/>
  <c r="J43" i="86"/>
  <c r="N43" i="86"/>
  <c r="P43" i="86"/>
  <c r="Q43" i="86"/>
  <c r="R43" i="86" s="1"/>
  <c r="H45" i="86"/>
  <c r="J45" i="86" s="1"/>
  <c r="I45" i="86"/>
  <c r="L45" i="86"/>
  <c r="M45" i="86"/>
  <c r="Q45" i="86"/>
  <c r="J46" i="86"/>
  <c r="N46" i="86"/>
  <c r="P46" i="86"/>
  <c r="R46" i="86" s="1"/>
  <c r="Q46" i="86"/>
  <c r="J47" i="86"/>
  <c r="N47" i="86"/>
  <c r="P47" i="86"/>
  <c r="R47" i="86" s="1"/>
  <c r="Q47" i="86"/>
  <c r="J48" i="86"/>
  <c r="N48" i="86"/>
  <c r="P48" i="86"/>
  <c r="Q48" i="86"/>
  <c r="R48" i="86"/>
  <c r="J49" i="86"/>
  <c r="N49" i="86"/>
  <c r="P49" i="86"/>
  <c r="Q49" i="86"/>
  <c r="J50" i="86"/>
  <c r="N50" i="86"/>
  <c r="P50" i="86"/>
  <c r="R50" i="86" s="1"/>
  <c r="Q50" i="86"/>
  <c r="J51" i="86"/>
  <c r="N51" i="86"/>
  <c r="P51" i="86"/>
  <c r="R51" i="86" s="1"/>
  <c r="Q51" i="86"/>
  <c r="J52" i="86"/>
  <c r="N52" i="86"/>
  <c r="P52" i="86"/>
  <c r="Q52" i="86"/>
  <c r="R52" i="86"/>
  <c r="J53" i="86"/>
  <c r="N53" i="86"/>
  <c r="P53" i="86"/>
  <c r="Q53" i="86"/>
  <c r="R53" i="86" s="1"/>
  <c r="H54" i="86"/>
  <c r="I54" i="86"/>
  <c r="J54" i="86"/>
  <c r="L54" i="86"/>
  <c r="N54" i="86" s="1"/>
  <c r="M54" i="86"/>
  <c r="P54" i="86"/>
  <c r="R54" i="86" s="1"/>
  <c r="Q54" i="86"/>
  <c r="J55" i="86"/>
  <c r="N55" i="86"/>
  <c r="P55" i="86"/>
  <c r="R55" i="86" s="1"/>
  <c r="Q55" i="86"/>
  <c r="J56" i="86"/>
  <c r="N56" i="86"/>
  <c r="P56" i="86"/>
  <c r="Q56" i="86"/>
  <c r="R56" i="86"/>
  <c r="J57" i="86"/>
  <c r="N57" i="86"/>
  <c r="P57" i="86"/>
  <c r="Q57" i="86"/>
  <c r="R57" i="86" s="1"/>
  <c r="J58" i="86"/>
  <c r="N58" i="86"/>
  <c r="P58" i="86"/>
  <c r="R58" i="86" s="1"/>
  <c r="Q58" i="86"/>
  <c r="H59" i="86"/>
  <c r="I59" i="86"/>
  <c r="L59" i="86"/>
  <c r="M59" i="86"/>
  <c r="N59" i="86"/>
  <c r="P59" i="86"/>
  <c r="J60" i="86"/>
  <c r="N60" i="86"/>
  <c r="P60" i="86"/>
  <c r="Q60" i="86"/>
  <c r="R60" i="86"/>
  <c r="J61" i="86"/>
  <c r="N61" i="86"/>
  <c r="P61" i="86"/>
  <c r="Q61" i="86"/>
  <c r="R61" i="86" s="1"/>
  <c r="J62" i="86"/>
  <c r="N62" i="86"/>
  <c r="P62" i="86"/>
  <c r="R62" i="86" s="1"/>
  <c r="Q62" i="86"/>
  <c r="J63" i="86"/>
  <c r="N63" i="86"/>
  <c r="P63" i="86"/>
  <c r="R63" i="86" s="1"/>
  <c r="Q63" i="86"/>
  <c r="J64" i="86"/>
  <c r="N64" i="86"/>
  <c r="P64" i="86"/>
  <c r="Q64" i="86"/>
  <c r="R64" i="86"/>
  <c r="J65" i="86"/>
  <c r="N65" i="86"/>
  <c r="P65" i="86"/>
  <c r="Q65" i="86"/>
  <c r="R65" i="86" s="1"/>
  <c r="H66" i="86"/>
  <c r="I66" i="86"/>
  <c r="J66" i="86"/>
  <c r="L66" i="86"/>
  <c r="N66" i="86" s="1"/>
  <c r="M66" i="86"/>
  <c r="P66" i="86"/>
  <c r="R66" i="86" s="1"/>
  <c r="Q66" i="86"/>
  <c r="J67" i="86"/>
  <c r="N67" i="86"/>
  <c r="P67" i="86"/>
  <c r="R67" i="86" s="1"/>
  <c r="Q67" i="86"/>
  <c r="J68" i="86"/>
  <c r="N68" i="86"/>
  <c r="P68" i="86"/>
  <c r="Q68" i="86"/>
  <c r="R68" i="86"/>
  <c r="J69" i="86"/>
  <c r="N69" i="86"/>
  <c r="P69" i="86"/>
  <c r="Q69" i="86"/>
  <c r="R69" i="86" s="1"/>
  <c r="J70" i="86"/>
  <c r="N70" i="86"/>
  <c r="P70" i="86"/>
  <c r="R70" i="86" s="1"/>
  <c r="Q70" i="86"/>
  <c r="H71" i="86"/>
  <c r="I71" i="86"/>
  <c r="L71" i="86"/>
  <c r="M71" i="86"/>
  <c r="N71" i="86"/>
  <c r="P71" i="86"/>
  <c r="J72" i="86"/>
  <c r="N72" i="86"/>
  <c r="P72" i="86"/>
  <c r="Q72" i="86"/>
  <c r="R72" i="86"/>
  <c r="J73" i="86"/>
  <c r="N73" i="86"/>
  <c r="P73" i="86"/>
  <c r="Q73" i="86"/>
  <c r="J74" i="86"/>
  <c r="N74" i="86"/>
  <c r="P74" i="86"/>
  <c r="R74" i="86" s="1"/>
  <c r="Q74" i="86"/>
  <c r="J75" i="86"/>
  <c r="N75" i="86"/>
  <c r="P75" i="86"/>
  <c r="R75" i="86" s="1"/>
  <c r="Q75" i="86"/>
  <c r="J76" i="86"/>
  <c r="N76" i="86"/>
  <c r="P76" i="86"/>
  <c r="Q76" i="86"/>
  <c r="R76" i="86"/>
  <c r="H77" i="86"/>
  <c r="J77" i="86" s="1"/>
  <c r="I77" i="86"/>
  <c r="L77" i="86"/>
  <c r="N77" i="86" s="1"/>
  <c r="M77" i="86"/>
  <c r="Q77" i="86"/>
  <c r="J78" i="86"/>
  <c r="N78" i="86"/>
  <c r="P78" i="86"/>
  <c r="R78" i="86" s="1"/>
  <c r="Q78" i="86"/>
  <c r="J79" i="86"/>
  <c r="N79" i="86"/>
  <c r="P79" i="86"/>
  <c r="R79" i="86" s="1"/>
  <c r="Q79" i="86"/>
  <c r="J80" i="86"/>
  <c r="N80" i="86"/>
  <c r="P80" i="86"/>
  <c r="Q80" i="86"/>
  <c r="R80" i="86"/>
  <c r="J81" i="86"/>
  <c r="N81" i="86"/>
  <c r="P81" i="86"/>
  <c r="Q81" i="86"/>
  <c r="R81" i="86" s="1"/>
  <c r="H82" i="86"/>
  <c r="I82" i="86"/>
  <c r="J82" i="86"/>
  <c r="L82" i="86"/>
  <c r="N82" i="86" s="1"/>
  <c r="M82" i="86"/>
  <c r="P82" i="86"/>
  <c r="R82" i="86" s="1"/>
  <c r="Q82" i="86"/>
  <c r="J83" i="86"/>
  <c r="N83" i="86"/>
  <c r="P83" i="86"/>
  <c r="R83" i="86" s="1"/>
  <c r="Q83" i="86"/>
  <c r="J84" i="86"/>
  <c r="N84" i="86"/>
  <c r="P84" i="86"/>
  <c r="Q84" i="86"/>
  <c r="R84" i="86"/>
  <c r="J85" i="86"/>
  <c r="N85" i="86"/>
  <c r="P85" i="86"/>
  <c r="Q85" i="86"/>
  <c r="R85" i="86" s="1"/>
  <c r="J86" i="86"/>
  <c r="N86" i="86"/>
  <c r="P86" i="86"/>
  <c r="R86" i="86" s="1"/>
  <c r="Q86" i="86"/>
  <c r="J87" i="86"/>
  <c r="N87" i="86"/>
  <c r="P87" i="86"/>
  <c r="R87" i="86" s="1"/>
  <c r="Q87" i="86"/>
  <c r="H88" i="86"/>
  <c r="I88" i="86"/>
  <c r="L88" i="86"/>
  <c r="M88" i="86"/>
  <c r="J89" i="86"/>
  <c r="N89" i="86"/>
  <c r="P89" i="86"/>
  <c r="Q89" i="86"/>
  <c r="R89" i="86" s="1"/>
  <c r="H91" i="86"/>
  <c r="H90" i="86" s="1"/>
  <c r="P90" i="86" s="1"/>
  <c r="I91" i="86"/>
  <c r="L91" i="86"/>
  <c r="L90" i="86" s="1"/>
  <c r="N90" i="86" s="1"/>
  <c r="M91" i="86"/>
  <c r="M90" i="86" s="1"/>
  <c r="N91" i="86"/>
  <c r="P91" i="86"/>
  <c r="J92" i="86"/>
  <c r="N92" i="86"/>
  <c r="P92" i="86"/>
  <c r="Q92" i="86"/>
  <c r="R92" i="86"/>
  <c r="H93" i="86"/>
  <c r="J93" i="86" s="1"/>
  <c r="I93" i="86"/>
  <c r="L93" i="86"/>
  <c r="N93" i="86" s="1"/>
  <c r="M93" i="86"/>
  <c r="Q93" i="86"/>
  <c r="J94" i="86"/>
  <c r="N94" i="86"/>
  <c r="P94" i="86"/>
  <c r="R94" i="86" s="1"/>
  <c r="Q94" i="86"/>
  <c r="H95" i="86"/>
  <c r="I95" i="86"/>
  <c r="L95" i="86"/>
  <c r="M95" i="86"/>
  <c r="N95" i="86"/>
  <c r="P95" i="86"/>
  <c r="J96" i="86"/>
  <c r="N96" i="86"/>
  <c r="P96" i="86"/>
  <c r="Q96" i="86"/>
  <c r="R96" i="86"/>
  <c r="J97" i="86"/>
  <c r="N97" i="86"/>
  <c r="P97" i="86"/>
  <c r="Q97" i="86"/>
  <c r="R97" i="86" s="1"/>
  <c r="H104" i="86"/>
  <c r="I104" i="86"/>
  <c r="L104" i="86"/>
  <c r="M104" i="86"/>
  <c r="N104" i="86"/>
  <c r="P104" i="86"/>
  <c r="J105" i="86"/>
  <c r="N105" i="86"/>
  <c r="P105" i="86"/>
  <c r="Q105" i="86"/>
  <c r="R105" i="86"/>
  <c r="H106" i="86"/>
  <c r="H103" i="86" s="1"/>
  <c r="I106" i="86"/>
  <c r="J106" i="86"/>
  <c r="L106" i="86"/>
  <c r="M106" i="86"/>
  <c r="M103" i="86" s="1"/>
  <c r="Q106" i="86"/>
  <c r="J107" i="86"/>
  <c r="N107" i="86"/>
  <c r="P107" i="86"/>
  <c r="R107" i="86" s="1"/>
  <c r="Q107" i="86"/>
  <c r="J108" i="86"/>
  <c r="N108" i="86"/>
  <c r="P108" i="86"/>
  <c r="Q108" i="86"/>
  <c r="R108" i="86" s="1"/>
  <c r="J109" i="86"/>
  <c r="N109" i="86"/>
  <c r="P109" i="86"/>
  <c r="Q109" i="86"/>
  <c r="R109" i="86"/>
  <c r="J110" i="86"/>
  <c r="N110" i="86"/>
  <c r="P110" i="86"/>
  <c r="Q110" i="86"/>
  <c r="H112" i="86"/>
  <c r="I112" i="86"/>
  <c r="L112" i="86"/>
  <c r="M112" i="86"/>
  <c r="N112" i="86"/>
  <c r="J113" i="86"/>
  <c r="N113" i="86"/>
  <c r="P113" i="86"/>
  <c r="Q113" i="86"/>
  <c r="R113" i="86"/>
  <c r="J114" i="86"/>
  <c r="N114" i="86"/>
  <c r="P114" i="86"/>
  <c r="Q114" i="86"/>
  <c r="J115" i="86"/>
  <c r="N115" i="86"/>
  <c r="P115" i="86"/>
  <c r="R115" i="86" s="1"/>
  <c r="Q115" i="86"/>
  <c r="J116" i="86"/>
  <c r="N116" i="86"/>
  <c r="P116" i="86"/>
  <c r="Q116" i="86"/>
  <c r="R116" i="86" s="1"/>
  <c r="H117" i="86"/>
  <c r="I117" i="86"/>
  <c r="L117" i="86"/>
  <c r="M117" i="86"/>
  <c r="Q117" i="86" s="1"/>
  <c r="J118" i="86"/>
  <c r="N118" i="86"/>
  <c r="P118" i="86"/>
  <c r="R118" i="86" s="1"/>
  <c r="Q118" i="86"/>
  <c r="J119" i="86"/>
  <c r="N119" i="86"/>
  <c r="P119" i="86"/>
  <c r="R119" i="86" s="1"/>
  <c r="Q119" i="86"/>
  <c r="J120" i="86"/>
  <c r="N120" i="86"/>
  <c r="P120" i="86"/>
  <c r="Q120" i="86"/>
  <c r="R120" i="86" s="1"/>
  <c r="J121" i="86"/>
  <c r="N121" i="86"/>
  <c r="P121" i="86"/>
  <c r="Q121" i="86"/>
  <c r="R121" i="86"/>
  <c r="J122" i="86"/>
  <c r="N122" i="86"/>
  <c r="P122" i="86"/>
  <c r="Q122" i="86"/>
  <c r="J123" i="86"/>
  <c r="N123" i="86"/>
  <c r="P123" i="86"/>
  <c r="R123" i="86" s="1"/>
  <c r="Q123" i="86"/>
  <c r="J124" i="86"/>
  <c r="N124" i="86"/>
  <c r="P124" i="86"/>
  <c r="R124" i="86" s="1"/>
  <c r="Q124" i="86"/>
  <c r="J125" i="86"/>
  <c r="N125" i="86"/>
  <c r="P125" i="86"/>
  <c r="Q125" i="86"/>
  <c r="R125" i="86"/>
  <c r="H126" i="86"/>
  <c r="J126" i="86" s="1"/>
  <c r="I126" i="86"/>
  <c r="L126" i="86"/>
  <c r="N126" i="86" s="1"/>
  <c r="M126" i="86"/>
  <c r="Q126" i="86"/>
  <c r="J127" i="86"/>
  <c r="N127" i="86"/>
  <c r="P127" i="86"/>
  <c r="R127" i="86" s="1"/>
  <c r="Q127" i="86"/>
  <c r="H128" i="86"/>
  <c r="I128" i="86"/>
  <c r="L128" i="86"/>
  <c r="M128" i="86"/>
  <c r="N128" i="86"/>
  <c r="P128" i="86"/>
  <c r="J129" i="86"/>
  <c r="N129" i="86"/>
  <c r="P129" i="86"/>
  <c r="Q129" i="86"/>
  <c r="R129" i="86"/>
  <c r="J130" i="86"/>
  <c r="N130" i="86"/>
  <c r="P130" i="86"/>
  <c r="Q130" i="86"/>
  <c r="R130" i="86" s="1"/>
  <c r="H132" i="86"/>
  <c r="I132" i="86"/>
  <c r="L132" i="86"/>
  <c r="L131" i="86" s="1"/>
  <c r="M132" i="86"/>
  <c r="N132" i="86"/>
  <c r="P132" i="86"/>
  <c r="J133" i="86"/>
  <c r="N133" i="86"/>
  <c r="P133" i="86"/>
  <c r="Q133" i="86"/>
  <c r="R133" i="86"/>
  <c r="J134" i="86"/>
  <c r="N134" i="86"/>
  <c r="P134" i="86"/>
  <c r="Q134" i="86"/>
  <c r="R134" i="86" s="1"/>
  <c r="H135" i="86"/>
  <c r="I135" i="86"/>
  <c r="J135" i="86"/>
  <c r="L135" i="86"/>
  <c r="N135" i="86" s="1"/>
  <c r="M135" i="86"/>
  <c r="P135" i="86"/>
  <c r="R135" i="86" s="1"/>
  <c r="Q135" i="86"/>
  <c r="J136" i="86"/>
  <c r="N136" i="86"/>
  <c r="P136" i="86"/>
  <c r="R136" i="86" s="1"/>
  <c r="Q136" i="86"/>
  <c r="H137" i="86"/>
  <c r="I137" i="86"/>
  <c r="L137" i="86"/>
  <c r="M137" i="86"/>
  <c r="J138" i="86"/>
  <c r="N138" i="86"/>
  <c r="P138" i="86"/>
  <c r="Q138" i="86"/>
  <c r="R138" i="86" s="1"/>
  <c r="H139" i="86"/>
  <c r="I139" i="86"/>
  <c r="J139" i="86"/>
  <c r="L139" i="86"/>
  <c r="N139" i="86" s="1"/>
  <c r="M139" i="86"/>
  <c r="P139" i="86"/>
  <c r="R139" i="86" s="1"/>
  <c r="Q139" i="86"/>
  <c r="J140" i="86"/>
  <c r="N140" i="86"/>
  <c r="P140" i="86"/>
  <c r="R140" i="86" s="1"/>
  <c r="Q140" i="86"/>
  <c r="H141" i="86"/>
  <c r="K141" i="86"/>
  <c r="L141" i="86"/>
  <c r="H142" i="86"/>
  <c r="I142" i="86"/>
  <c r="J142" i="86"/>
  <c r="L142" i="86"/>
  <c r="M142" i="86"/>
  <c r="N142" i="86"/>
  <c r="P142" i="86"/>
  <c r="R142" i="86" s="1"/>
  <c r="Q142" i="86"/>
  <c r="J143" i="86"/>
  <c r="N143" i="86"/>
  <c r="P143" i="86"/>
  <c r="Q143" i="86"/>
  <c r="R143" i="86"/>
  <c r="J144" i="86"/>
  <c r="N144" i="86"/>
  <c r="P144" i="86"/>
  <c r="Q144" i="86"/>
  <c r="R144" i="86"/>
  <c r="H145" i="86"/>
  <c r="I145" i="86"/>
  <c r="I141" i="86" s="1"/>
  <c r="Q141" i="86" s="1"/>
  <c r="J145" i="86"/>
  <c r="L145" i="86"/>
  <c r="M145" i="86"/>
  <c r="M141" i="86" s="1"/>
  <c r="Q145" i="86"/>
  <c r="J146" i="86"/>
  <c r="N146" i="86"/>
  <c r="P146" i="86"/>
  <c r="R146" i="86" s="1"/>
  <c r="Q146" i="86"/>
  <c r="J147" i="86"/>
  <c r="N147" i="86"/>
  <c r="P147" i="86"/>
  <c r="Q147" i="86"/>
  <c r="R147" i="86"/>
  <c r="J148" i="86"/>
  <c r="N148" i="86"/>
  <c r="P148" i="86"/>
  <c r="Q148" i="86"/>
  <c r="R148" i="86"/>
  <c r="J149" i="86"/>
  <c r="N149" i="86"/>
  <c r="P149" i="86"/>
  <c r="Q149" i="86"/>
  <c r="R149" i="86" s="1"/>
  <c r="H151" i="86"/>
  <c r="I151" i="86"/>
  <c r="L151" i="86"/>
  <c r="M151" i="86"/>
  <c r="N151" i="86"/>
  <c r="P151" i="86"/>
  <c r="J152" i="86"/>
  <c r="N152" i="86"/>
  <c r="P152" i="86"/>
  <c r="Q152" i="86"/>
  <c r="R152" i="86"/>
  <c r="H153" i="86"/>
  <c r="H150" i="86" s="1"/>
  <c r="I153" i="86"/>
  <c r="I150" i="86" s="1"/>
  <c r="Q150" i="86" s="1"/>
  <c r="L153" i="86"/>
  <c r="M153" i="86"/>
  <c r="M150" i="86" s="1"/>
  <c r="Q153" i="86"/>
  <c r="J154" i="86"/>
  <c r="N154" i="86"/>
  <c r="P154" i="86"/>
  <c r="R154" i="86" s="1"/>
  <c r="Q154" i="86"/>
  <c r="J155" i="86"/>
  <c r="N155" i="86"/>
  <c r="P155" i="86"/>
  <c r="R155" i="86" s="1"/>
  <c r="Q155" i="86"/>
  <c r="J156" i="86"/>
  <c r="N156" i="86"/>
  <c r="P156" i="86"/>
  <c r="Q156" i="86"/>
  <c r="R156" i="86"/>
  <c r="J157" i="86"/>
  <c r="N157" i="86"/>
  <c r="P157" i="86"/>
  <c r="Q157" i="86"/>
  <c r="R157" i="86" s="1"/>
  <c r="H158" i="86"/>
  <c r="I158" i="86"/>
  <c r="J158" i="86"/>
  <c r="L158" i="86"/>
  <c r="N158" i="86" s="1"/>
  <c r="M158" i="86"/>
  <c r="P158" i="86"/>
  <c r="R158" i="86" s="1"/>
  <c r="Q158" i="86"/>
  <c r="J159" i="86"/>
  <c r="N159" i="86"/>
  <c r="P159" i="86"/>
  <c r="R159" i="86" s="1"/>
  <c r="Q159" i="86"/>
  <c r="J160" i="86"/>
  <c r="N160" i="86"/>
  <c r="P160" i="86"/>
  <c r="Q160" i="86"/>
  <c r="R160" i="86"/>
  <c r="J161" i="86"/>
  <c r="N161" i="86"/>
  <c r="P161" i="86"/>
  <c r="Q161" i="86"/>
  <c r="R161" i="86" s="1"/>
  <c r="H162" i="86"/>
  <c r="I162" i="86"/>
  <c r="J162" i="86"/>
  <c r="L162" i="86"/>
  <c r="N162" i="86" s="1"/>
  <c r="M162" i="86"/>
  <c r="P162" i="86"/>
  <c r="R162" i="86" s="1"/>
  <c r="Q162" i="86"/>
  <c r="J163" i="86"/>
  <c r="N163" i="86"/>
  <c r="P163" i="86"/>
  <c r="R163" i="86" s="1"/>
  <c r="Q163" i="86"/>
  <c r="H164" i="86"/>
  <c r="M164" i="86"/>
  <c r="H165" i="86"/>
  <c r="J165" i="86" s="1"/>
  <c r="I165" i="86"/>
  <c r="I164" i="86" s="1"/>
  <c r="Q164" i="86" s="1"/>
  <c r="L165" i="86"/>
  <c r="M165" i="86"/>
  <c r="Q165" i="86"/>
  <c r="J166" i="86"/>
  <c r="N166" i="86"/>
  <c r="P166" i="86"/>
  <c r="R166" i="86" s="1"/>
  <c r="Q166" i="86"/>
  <c r="H167" i="86"/>
  <c r="I167" i="86"/>
  <c r="Q167" i="86" s="1"/>
  <c r="J167" i="86"/>
  <c r="L167" i="86"/>
  <c r="M167" i="86"/>
  <c r="N167" i="86"/>
  <c r="P167" i="86"/>
  <c r="R167" i="86" s="1"/>
  <c r="J168" i="86"/>
  <c r="N168" i="86"/>
  <c r="P168" i="86"/>
  <c r="Q168" i="86"/>
  <c r="R168" i="86" s="1"/>
  <c r="H8" i="85"/>
  <c r="I8" i="85"/>
  <c r="J8" i="85" s="1"/>
  <c r="J9" i="85"/>
  <c r="J10" i="85"/>
  <c r="H11" i="85"/>
  <c r="I11" i="85"/>
  <c r="J12" i="85"/>
  <c r="J13" i="85"/>
  <c r="J14" i="85"/>
  <c r="H15" i="85"/>
  <c r="I15" i="85"/>
  <c r="J16" i="85"/>
  <c r="J17" i="85"/>
  <c r="J18" i="85"/>
  <c r="H19" i="85"/>
  <c r="I19" i="85"/>
  <c r="J20" i="85"/>
  <c r="J21" i="85"/>
  <c r="J22" i="85"/>
  <c r="J23" i="85"/>
  <c r="J24" i="85"/>
  <c r="J25" i="85"/>
  <c r="J26" i="85"/>
  <c r="J27" i="85"/>
  <c r="H28" i="85"/>
  <c r="I28" i="85"/>
  <c r="J28" i="85"/>
  <c r="J29" i="85"/>
  <c r="J30" i="85"/>
  <c r="J31" i="85"/>
  <c r="H32" i="85"/>
  <c r="J32" i="85" s="1"/>
  <c r="I32" i="85"/>
  <c r="J33" i="85"/>
  <c r="H34" i="85"/>
  <c r="I34" i="85"/>
  <c r="J35" i="85"/>
  <c r="H36" i="85"/>
  <c r="I36" i="85"/>
  <c r="J37" i="85"/>
  <c r="H39" i="85"/>
  <c r="I39" i="85"/>
  <c r="J40" i="85"/>
  <c r="J41" i="85"/>
  <c r="J42" i="85"/>
  <c r="J43" i="85"/>
  <c r="J44" i="85"/>
  <c r="H45" i="85"/>
  <c r="I45" i="85"/>
  <c r="J46" i="85"/>
  <c r="J47" i="85"/>
  <c r="J48" i="85"/>
  <c r="H49" i="85"/>
  <c r="I49" i="85"/>
  <c r="J50" i="85"/>
  <c r="J51" i="85"/>
  <c r="J52" i="85"/>
  <c r="J53" i="85"/>
  <c r="H54" i="85"/>
  <c r="I54" i="85"/>
  <c r="J55" i="85"/>
  <c r="J56" i="85"/>
  <c r="H57" i="85"/>
  <c r="I57" i="85"/>
  <c r="J58" i="85"/>
  <c r="J59" i="85"/>
  <c r="J60" i="85"/>
  <c r="H61" i="85"/>
  <c r="I61" i="85"/>
  <c r="J62" i="85"/>
  <c r="J63" i="85"/>
  <c r="H64" i="85"/>
  <c r="J64" i="85" s="1"/>
  <c r="I64" i="85"/>
  <c r="J65" i="85"/>
  <c r="J66" i="85"/>
  <c r="J67" i="85"/>
  <c r="H68" i="85"/>
  <c r="I68" i="85"/>
  <c r="J68" i="85"/>
  <c r="J69" i="85"/>
  <c r="H71" i="85"/>
  <c r="I71" i="85"/>
  <c r="J72" i="85"/>
  <c r="H73" i="85"/>
  <c r="J73" i="85" s="1"/>
  <c r="I73" i="85"/>
  <c r="J74" i="85"/>
  <c r="H75" i="85"/>
  <c r="I75" i="85"/>
  <c r="J76" i="85"/>
  <c r="J77" i="85"/>
  <c r="H84" i="85"/>
  <c r="I84" i="85"/>
  <c r="J85" i="85"/>
  <c r="H86" i="85"/>
  <c r="H83" i="85" s="1"/>
  <c r="I86" i="85"/>
  <c r="I83" i="85" s="1"/>
  <c r="J87" i="85"/>
  <c r="J88" i="85"/>
  <c r="J89" i="85"/>
  <c r="I90" i="85"/>
  <c r="H91" i="85"/>
  <c r="I91" i="85"/>
  <c r="J91" i="85"/>
  <c r="J92" i="85"/>
  <c r="J93" i="85"/>
  <c r="J94" i="85"/>
  <c r="J95" i="85"/>
  <c r="H96" i="85"/>
  <c r="J96" i="85" s="1"/>
  <c r="I96" i="85"/>
  <c r="J97" i="85"/>
  <c r="J98" i="85"/>
  <c r="J99" i="85"/>
  <c r="J100" i="85"/>
  <c r="J101" i="85"/>
  <c r="J102" i="85"/>
  <c r="H103" i="85"/>
  <c r="I103" i="85"/>
  <c r="J103" i="85"/>
  <c r="J104" i="85"/>
  <c r="H105" i="85"/>
  <c r="I105" i="85"/>
  <c r="J105" i="85"/>
  <c r="J106" i="85"/>
  <c r="J107" i="85"/>
  <c r="H109" i="85"/>
  <c r="I109" i="85"/>
  <c r="J109" i="85"/>
  <c r="J110" i="85"/>
  <c r="J111" i="85"/>
  <c r="H112" i="85"/>
  <c r="I112" i="85"/>
  <c r="J113" i="85"/>
  <c r="H114" i="85"/>
  <c r="I114" i="85"/>
  <c r="J115" i="85"/>
  <c r="H116" i="85"/>
  <c r="I116" i="85"/>
  <c r="J117" i="85"/>
  <c r="H118" i="85"/>
  <c r="J118" i="85" s="1"/>
  <c r="I118" i="85"/>
  <c r="J119" i="85"/>
  <c r="H120" i="85"/>
  <c r="I120" i="85"/>
  <c r="H121" i="85"/>
  <c r="I121" i="85"/>
  <c r="J121" i="85"/>
  <c r="J122" i="85"/>
  <c r="H123" i="85"/>
  <c r="I123" i="85"/>
  <c r="J123" i="85"/>
  <c r="J124" i="85"/>
  <c r="J125" i="85"/>
  <c r="J126" i="85"/>
  <c r="H128" i="85"/>
  <c r="J128" i="85" s="1"/>
  <c r="I128" i="85"/>
  <c r="J129" i="85"/>
  <c r="H130" i="85"/>
  <c r="I130" i="85"/>
  <c r="J131" i="85"/>
  <c r="H132" i="85"/>
  <c r="I132" i="85"/>
  <c r="J133" i="85"/>
  <c r="J134" i="85"/>
  <c r="J135" i="85"/>
  <c r="H136" i="85"/>
  <c r="J136" i="85" s="1"/>
  <c r="I136" i="85"/>
  <c r="J137" i="85"/>
  <c r="H139" i="85"/>
  <c r="H138" i="85" s="1"/>
  <c r="I139" i="85"/>
  <c r="I138" i="85" s="1"/>
  <c r="J140" i="85"/>
  <c r="H141" i="85"/>
  <c r="I141" i="85"/>
  <c r="J142" i="85"/>
  <c r="H8" i="84"/>
  <c r="J8" i="84" s="1"/>
  <c r="I8" i="84"/>
  <c r="J9" i="84"/>
  <c r="J10" i="84"/>
  <c r="H11" i="84"/>
  <c r="I11" i="84"/>
  <c r="J11" i="84"/>
  <c r="J12" i="84"/>
  <c r="J13" i="84"/>
  <c r="J14" i="84"/>
  <c r="H15" i="84"/>
  <c r="I15" i="84"/>
  <c r="J16" i="84"/>
  <c r="J17" i="84"/>
  <c r="J18" i="84"/>
  <c r="H19" i="84"/>
  <c r="J19" i="84" s="1"/>
  <c r="I19" i="84"/>
  <c r="J20" i="84"/>
  <c r="J21" i="84"/>
  <c r="J22" i="84"/>
  <c r="J23" i="84"/>
  <c r="J24" i="84"/>
  <c r="J25" i="84"/>
  <c r="J26" i="84"/>
  <c r="J27" i="84"/>
  <c r="H28" i="84"/>
  <c r="I28" i="84"/>
  <c r="J29" i="84"/>
  <c r="J30" i="84"/>
  <c r="J31" i="84"/>
  <c r="H32" i="84"/>
  <c r="I32" i="84"/>
  <c r="J33" i="84"/>
  <c r="H34" i="84"/>
  <c r="I34" i="84"/>
  <c r="I7" i="84" s="1"/>
  <c r="J35" i="84"/>
  <c r="H36" i="84"/>
  <c r="J36" i="84" s="1"/>
  <c r="I36" i="84"/>
  <c r="J37" i="84"/>
  <c r="H39" i="84"/>
  <c r="I39" i="84"/>
  <c r="J40" i="84"/>
  <c r="J41" i="84"/>
  <c r="J42" i="84"/>
  <c r="J43" i="84"/>
  <c r="J44" i="84"/>
  <c r="H45" i="84"/>
  <c r="J45" i="84" s="1"/>
  <c r="I45" i="84"/>
  <c r="J46" i="84"/>
  <c r="J47" i="84"/>
  <c r="J48" i="84"/>
  <c r="H49" i="84"/>
  <c r="J49" i="84" s="1"/>
  <c r="I49" i="84"/>
  <c r="J50" i="84"/>
  <c r="J51" i="84"/>
  <c r="J52" i="84"/>
  <c r="J53" i="84"/>
  <c r="H54" i="84"/>
  <c r="J54" i="84" s="1"/>
  <c r="I54" i="84"/>
  <c r="J55" i="84"/>
  <c r="J56" i="84"/>
  <c r="H57" i="84"/>
  <c r="J57" i="84" s="1"/>
  <c r="I57" i="84"/>
  <c r="J58" i="84"/>
  <c r="J59" i="84"/>
  <c r="J60" i="84"/>
  <c r="H61" i="84"/>
  <c r="I61" i="84"/>
  <c r="J62" i="84"/>
  <c r="J63" i="84"/>
  <c r="H64" i="84"/>
  <c r="I64" i="84"/>
  <c r="J64" i="84" s="1"/>
  <c r="J65" i="84"/>
  <c r="J66" i="84"/>
  <c r="J67" i="84"/>
  <c r="H68" i="84"/>
  <c r="I68" i="84"/>
  <c r="J69" i="84"/>
  <c r="H71" i="84"/>
  <c r="I71" i="84"/>
  <c r="I70" i="84" s="1"/>
  <c r="J72" i="84"/>
  <c r="H73" i="84"/>
  <c r="I73" i="84"/>
  <c r="J73" i="84" s="1"/>
  <c r="J74" i="84"/>
  <c r="H75" i="84"/>
  <c r="H70" i="84" s="1"/>
  <c r="J70" i="84" s="1"/>
  <c r="I75" i="84"/>
  <c r="J76" i="84"/>
  <c r="J77" i="84"/>
  <c r="H83" i="84"/>
  <c r="J83" i="84" s="1"/>
  <c r="H84" i="84"/>
  <c r="I84" i="84"/>
  <c r="J84" i="84" s="1"/>
  <c r="J85" i="84"/>
  <c r="H86" i="84"/>
  <c r="I86" i="84"/>
  <c r="I83" i="84" s="1"/>
  <c r="J87" i="84"/>
  <c r="J88" i="84"/>
  <c r="J89" i="84"/>
  <c r="H91" i="84"/>
  <c r="J91" i="84" s="1"/>
  <c r="I91" i="84"/>
  <c r="J92" i="84"/>
  <c r="J93" i="84"/>
  <c r="J94" i="84"/>
  <c r="J95" i="84"/>
  <c r="H96" i="84"/>
  <c r="I96" i="84"/>
  <c r="J96" i="84" s="1"/>
  <c r="J97" i="84"/>
  <c r="J98" i="84"/>
  <c r="J99" i="84"/>
  <c r="J100" i="84"/>
  <c r="J101" i="84"/>
  <c r="J102" i="84"/>
  <c r="H103" i="84"/>
  <c r="H90" i="84" s="1"/>
  <c r="I103" i="84"/>
  <c r="I90" i="84" s="1"/>
  <c r="J104" i="84"/>
  <c r="H105" i="84"/>
  <c r="I105" i="84"/>
  <c r="J106" i="84"/>
  <c r="J107" i="84"/>
  <c r="H109" i="84"/>
  <c r="I109" i="84"/>
  <c r="J109" i="84"/>
  <c r="J110" i="84"/>
  <c r="J111" i="84"/>
  <c r="H112" i="84"/>
  <c r="I112" i="84"/>
  <c r="J113" i="84"/>
  <c r="H114" i="84"/>
  <c r="I114" i="84"/>
  <c r="J115" i="84"/>
  <c r="H116" i="84"/>
  <c r="J116" i="84" s="1"/>
  <c r="I116" i="84"/>
  <c r="J117" i="84"/>
  <c r="H118" i="84"/>
  <c r="I118" i="84"/>
  <c r="J119" i="84"/>
  <c r="H121" i="84"/>
  <c r="I121" i="84"/>
  <c r="I120" i="84" s="1"/>
  <c r="J122" i="84"/>
  <c r="H123" i="84"/>
  <c r="J123" i="84" s="1"/>
  <c r="I123" i="84"/>
  <c r="J124" i="84"/>
  <c r="J125" i="84"/>
  <c r="J126" i="84"/>
  <c r="H128" i="84"/>
  <c r="I128" i="84"/>
  <c r="J128" i="84" s="1"/>
  <c r="J129" i="84"/>
  <c r="H130" i="84"/>
  <c r="I130" i="84"/>
  <c r="J131" i="84"/>
  <c r="H132" i="84"/>
  <c r="I132" i="84"/>
  <c r="J133" i="84"/>
  <c r="J134" i="84"/>
  <c r="J135" i="84"/>
  <c r="H136" i="84"/>
  <c r="I136" i="84"/>
  <c r="J137" i="84"/>
  <c r="H139" i="84"/>
  <c r="H138" i="84" s="1"/>
  <c r="I139" i="84"/>
  <c r="J140" i="84"/>
  <c r="H141" i="84"/>
  <c r="J141" i="84" s="1"/>
  <c r="I141" i="84"/>
  <c r="J142" i="84"/>
  <c r="G7" i="83"/>
  <c r="H7" i="83"/>
  <c r="K7" i="83"/>
  <c r="L7" i="83"/>
  <c r="M7" i="83"/>
  <c r="O7" i="83"/>
  <c r="P7" i="83"/>
  <c r="Q7" i="83" s="1"/>
  <c r="S7" i="83"/>
  <c r="T7" i="83"/>
  <c r="W7" i="83"/>
  <c r="X7" i="83"/>
  <c r="I8" i="83"/>
  <c r="AC8" i="83" s="1"/>
  <c r="M8" i="83"/>
  <c r="Q8" i="83"/>
  <c r="U8" i="83"/>
  <c r="Y8" i="83"/>
  <c r="AA8" i="83"/>
  <c r="AB8" i="83"/>
  <c r="I9" i="83"/>
  <c r="M9" i="83"/>
  <c r="AC9" i="83" s="1"/>
  <c r="Q9" i="83"/>
  <c r="U9" i="83"/>
  <c r="Y9" i="83"/>
  <c r="AA9" i="83"/>
  <c r="AB9" i="83"/>
  <c r="I10" i="83"/>
  <c r="M10" i="83"/>
  <c r="AC10" i="83" s="1"/>
  <c r="Q10" i="83"/>
  <c r="U10" i="83"/>
  <c r="Y10" i="83"/>
  <c r="AA10" i="83"/>
  <c r="AB10" i="83"/>
  <c r="G11" i="83"/>
  <c r="H11" i="83"/>
  <c r="K11" i="83"/>
  <c r="L11" i="83"/>
  <c r="O11" i="83"/>
  <c r="P11" i="83"/>
  <c r="S11" i="83"/>
  <c r="U11" i="83" s="1"/>
  <c r="T11" i="83"/>
  <c r="W11" i="83"/>
  <c r="X11" i="83"/>
  <c r="I12" i="83"/>
  <c r="M12" i="83"/>
  <c r="Q12" i="83"/>
  <c r="U12" i="83"/>
  <c r="Y12" i="83"/>
  <c r="AA12" i="83"/>
  <c r="AB12" i="83"/>
  <c r="I13" i="83"/>
  <c r="M13" i="83"/>
  <c r="Q13" i="83"/>
  <c r="U13" i="83"/>
  <c r="Y13" i="83"/>
  <c r="AA13" i="83"/>
  <c r="AB13" i="83"/>
  <c r="I14" i="83"/>
  <c r="M14" i="83"/>
  <c r="Q14" i="83"/>
  <c r="U14" i="83"/>
  <c r="Y14" i="83"/>
  <c r="AA14" i="83"/>
  <c r="AB14" i="83"/>
  <c r="G15" i="83"/>
  <c r="H15" i="83"/>
  <c r="AB15" i="83" s="1"/>
  <c r="K15" i="83"/>
  <c r="M15" i="83" s="1"/>
  <c r="L15" i="83"/>
  <c r="O15" i="83"/>
  <c r="P15" i="83"/>
  <c r="S15" i="83"/>
  <c r="T15" i="83"/>
  <c r="W15" i="83"/>
  <c r="Y15" i="83" s="1"/>
  <c r="X15" i="83"/>
  <c r="I16" i="83"/>
  <c r="M16" i="83"/>
  <c r="Q16" i="83"/>
  <c r="AC16" i="83" s="1"/>
  <c r="U16" i="83"/>
  <c r="Y16" i="83"/>
  <c r="AA16" i="83"/>
  <c r="AB16" i="83"/>
  <c r="I17" i="83"/>
  <c r="M17" i="83"/>
  <c r="Q17" i="83"/>
  <c r="AC17" i="83" s="1"/>
  <c r="U17" i="83"/>
  <c r="Y17" i="83"/>
  <c r="AA17" i="83"/>
  <c r="AB17" i="83"/>
  <c r="I18" i="83"/>
  <c r="M18" i="83"/>
  <c r="Q18" i="83"/>
  <c r="AC18" i="83" s="1"/>
  <c r="U18" i="83"/>
  <c r="Y18" i="83"/>
  <c r="AA18" i="83"/>
  <c r="AB18" i="83"/>
  <c r="G19" i="83"/>
  <c r="H19" i="83"/>
  <c r="K19" i="83"/>
  <c r="L19" i="83"/>
  <c r="O19" i="83"/>
  <c r="P19" i="83"/>
  <c r="S19" i="83"/>
  <c r="U19" i="83" s="1"/>
  <c r="T19" i="83"/>
  <c r="W19" i="83"/>
  <c r="X19" i="83"/>
  <c r="Y19" i="83" s="1"/>
  <c r="I20" i="83"/>
  <c r="M20" i="83"/>
  <c r="Q20" i="83"/>
  <c r="U20" i="83"/>
  <c r="Y20" i="83"/>
  <c r="AA20" i="83"/>
  <c r="AB20" i="83"/>
  <c r="I21" i="83"/>
  <c r="M21" i="83"/>
  <c r="Q21" i="83"/>
  <c r="U21" i="83"/>
  <c r="Y21" i="83"/>
  <c r="AA21" i="83"/>
  <c r="AB21" i="83"/>
  <c r="I22" i="83"/>
  <c r="M22" i="83"/>
  <c r="AC22" i="83" s="1"/>
  <c r="Q22" i="83"/>
  <c r="U22" i="83"/>
  <c r="Y22" i="83"/>
  <c r="AA22" i="83"/>
  <c r="AB22" i="83"/>
  <c r="I23" i="83"/>
  <c r="M23" i="83"/>
  <c r="Q23" i="83"/>
  <c r="U23" i="83"/>
  <c r="Y23" i="83"/>
  <c r="AA23" i="83"/>
  <c r="AB23" i="83"/>
  <c r="G24" i="83"/>
  <c r="H24" i="83"/>
  <c r="K24" i="83"/>
  <c r="L24" i="83"/>
  <c r="M24" i="83" s="1"/>
  <c r="O24" i="83"/>
  <c r="Q24" i="83" s="1"/>
  <c r="P24" i="83"/>
  <c r="S24" i="83"/>
  <c r="T24" i="83"/>
  <c r="W24" i="83"/>
  <c r="X24" i="83"/>
  <c r="I25" i="83"/>
  <c r="AC25" i="83" s="1"/>
  <c r="M25" i="83"/>
  <c r="Q25" i="83"/>
  <c r="U25" i="83"/>
  <c r="Y25" i="83"/>
  <c r="AA25" i="83"/>
  <c r="AB25" i="83"/>
  <c r="I26" i="83"/>
  <c r="AC26" i="83" s="1"/>
  <c r="M26" i="83"/>
  <c r="Q26" i="83"/>
  <c r="U26" i="83"/>
  <c r="Y26" i="83"/>
  <c r="AA26" i="83"/>
  <c r="AB26" i="83"/>
  <c r="G27" i="83"/>
  <c r="I27" i="83" s="1"/>
  <c r="H27" i="83"/>
  <c r="K27" i="83"/>
  <c r="L27" i="83"/>
  <c r="O27" i="83"/>
  <c r="P27" i="83"/>
  <c r="S27" i="83"/>
  <c r="T27" i="83"/>
  <c r="U27" i="83"/>
  <c r="W27" i="83"/>
  <c r="Y27" i="83" s="1"/>
  <c r="X27" i="83"/>
  <c r="I28" i="83"/>
  <c r="M28" i="83"/>
  <c r="AC28" i="83" s="1"/>
  <c r="Q28" i="83"/>
  <c r="U28" i="83"/>
  <c r="Y28" i="83"/>
  <c r="AA28" i="83"/>
  <c r="AB28" i="83"/>
  <c r="G29" i="83"/>
  <c r="H29" i="83"/>
  <c r="K29" i="83"/>
  <c r="M29" i="83" s="1"/>
  <c r="L29" i="83"/>
  <c r="O29" i="83"/>
  <c r="P29" i="83"/>
  <c r="Q29" i="83" s="1"/>
  <c r="S29" i="83"/>
  <c r="T29" i="83"/>
  <c r="W29" i="83"/>
  <c r="X29" i="83"/>
  <c r="I30" i="83"/>
  <c r="M30" i="83"/>
  <c r="Q30" i="83"/>
  <c r="U30" i="83"/>
  <c r="Y30" i="83"/>
  <c r="AA30" i="83"/>
  <c r="AB30" i="83"/>
  <c r="AC30" i="83"/>
  <c r="G32" i="83"/>
  <c r="H32" i="83"/>
  <c r="K32" i="83"/>
  <c r="L32" i="83"/>
  <c r="M32" i="83" s="1"/>
  <c r="O32" i="83"/>
  <c r="P32" i="83"/>
  <c r="Q32" i="83" s="1"/>
  <c r="S32" i="83"/>
  <c r="T32" i="83"/>
  <c r="W32" i="83"/>
  <c r="X32" i="83"/>
  <c r="I33" i="83"/>
  <c r="AC33" i="83" s="1"/>
  <c r="M33" i="83"/>
  <c r="Q33" i="83"/>
  <c r="U33" i="83"/>
  <c r="Y33" i="83"/>
  <c r="AA33" i="83"/>
  <c r="AB33" i="83"/>
  <c r="I34" i="83"/>
  <c r="AC34" i="83" s="1"/>
  <c r="M34" i="83"/>
  <c r="Q34" i="83"/>
  <c r="U34" i="83"/>
  <c r="Y34" i="83"/>
  <c r="AA34" i="83"/>
  <c r="AB34" i="83"/>
  <c r="I35" i="83"/>
  <c r="AC35" i="83" s="1"/>
  <c r="M35" i="83"/>
  <c r="Q35" i="83"/>
  <c r="U35" i="83"/>
  <c r="Y35" i="83"/>
  <c r="AA35" i="83"/>
  <c r="AB35" i="83"/>
  <c r="I36" i="83"/>
  <c r="AC36" i="83" s="1"/>
  <c r="M36" i="83"/>
  <c r="Q36" i="83"/>
  <c r="U36" i="83"/>
  <c r="Y36" i="83"/>
  <c r="AA36" i="83"/>
  <c r="AB36" i="83"/>
  <c r="G37" i="83"/>
  <c r="AA37" i="83" s="1"/>
  <c r="H37" i="83"/>
  <c r="K37" i="83"/>
  <c r="L37" i="83"/>
  <c r="O37" i="83"/>
  <c r="Q37" i="83" s="1"/>
  <c r="P37" i="83"/>
  <c r="S37" i="83"/>
  <c r="T37" i="83"/>
  <c r="U37" i="83"/>
  <c r="W37" i="83"/>
  <c r="X37" i="83"/>
  <c r="Y37" i="83" s="1"/>
  <c r="I38" i="83"/>
  <c r="M38" i="83"/>
  <c r="Q38" i="83"/>
  <c r="U38" i="83"/>
  <c r="Y38" i="83"/>
  <c r="AA38" i="83"/>
  <c r="AB38" i="83"/>
  <c r="I39" i="83"/>
  <c r="M39" i="83"/>
  <c r="AC39" i="83" s="1"/>
  <c r="Q39" i="83"/>
  <c r="U39" i="83"/>
  <c r="Y39" i="83"/>
  <c r="AA39" i="83"/>
  <c r="AB39" i="83"/>
  <c r="I40" i="83"/>
  <c r="M40" i="83"/>
  <c r="Q40" i="83"/>
  <c r="U40" i="83"/>
  <c r="Y40" i="83"/>
  <c r="AA40" i="83"/>
  <c r="AB40" i="83"/>
  <c r="I41" i="83"/>
  <c r="M41" i="83"/>
  <c r="Q41" i="83"/>
  <c r="U41" i="83"/>
  <c r="Y41" i="83"/>
  <c r="AA41" i="83"/>
  <c r="AB41" i="83"/>
  <c r="G42" i="83"/>
  <c r="I42" i="83" s="1"/>
  <c r="H42" i="83"/>
  <c r="K42" i="83"/>
  <c r="L42" i="83"/>
  <c r="M42" i="83"/>
  <c r="O42" i="83"/>
  <c r="P42" i="83"/>
  <c r="Q42" i="83" s="1"/>
  <c r="S42" i="83"/>
  <c r="T42" i="83"/>
  <c r="W42" i="83"/>
  <c r="X42" i="83"/>
  <c r="I43" i="83"/>
  <c r="M43" i="83"/>
  <c r="AC43" i="83" s="1"/>
  <c r="Q43" i="83"/>
  <c r="U43" i="83"/>
  <c r="Y43" i="83"/>
  <c r="AA43" i="83"/>
  <c r="AB43" i="83"/>
  <c r="I44" i="83"/>
  <c r="M44" i="83"/>
  <c r="AC44" i="83" s="1"/>
  <c r="Q44" i="83"/>
  <c r="U44" i="83"/>
  <c r="Y44" i="83"/>
  <c r="AA44" i="83"/>
  <c r="AB44" i="83"/>
  <c r="I45" i="83"/>
  <c r="M45" i="83"/>
  <c r="Q45" i="83"/>
  <c r="U45" i="83"/>
  <c r="AA45" i="83"/>
  <c r="AB45" i="83"/>
  <c r="I46" i="83"/>
  <c r="M46" i="83"/>
  <c r="Q46" i="83"/>
  <c r="U46" i="83"/>
  <c r="Y46" i="83"/>
  <c r="AA46" i="83"/>
  <c r="AB46" i="83"/>
  <c r="G47" i="83"/>
  <c r="H47" i="83"/>
  <c r="K47" i="83"/>
  <c r="L47" i="83"/>
  <c r="M47" i="83" s="1"/>
  <c r="O47" i="83"/>
  <c r="Q47" i="83" s="1"/>
  <c r="P47" i="83"/>
  <c r="S47" i="83"/>
  <c r="T47" i="83"/>
  <c r="U47" i="83" s="1"/>
  <c r="W47" i="83"/>
  <c r="Y47" i="83" s="1"/>
  <c r="X47" i="83"/>
  <c r="I48" i="83"/>
  <c r="M48" i="83"/>
  <c r="Q48" i="83"/>
  <c r="U48" i="83"/>
  <c r="Y48" i="83"/>
  <c r="AA48" i="83"/>
  <c r="AB48" i="83"/>
  <c r="I49" i="83"/>
  <c r="M49" i="83"/>
  <c r="Q49" i="83"/>
  <c r="U49" i="83"/>
  <c r="Y49" i="83"/>
  <c r="AA49" i="83"/>
  <c r="AB49" i="83"/>
  <c r="G50" i="83"/>
  <c r="H50" i="83"/>
  <c r="I50" i="83"/>
  <c r="K50" i="83"/>
  <c r="L50" i="83"/>
  <c r="M50" i="83" s="1"/>
  <c r="O50" i="83"/>
  <c r="P50" i="83"/>
  <c r="S50" i="83"/>
  <c r="T50" i="83"/>
  <c r="W50" i="83"/>
  <c r="Y50" i="83" s="1"/>
  <c r="X50" i="83"/>
  <c r="I51" i="83"/>
  <c r="M51" i="83"/>
  <c r="Q51" i="83"/>
  <c r="U51" i="83"/>
  <c r="Y51" i="83"/>
  <c r="AA51" i="83"/>
  <c r="AB51" i="83"/>
  <c r="I52" i="83"/>
  <c r="M52" i="83"/>
  <c r="Q52" i="83"/>
  <c r="U52" i="83"/>
  <c r="Y52" i="83"/>
  <c r="AA52" i="83"/>
  <c r="AB52" i="83"/>
  <c r="G53" i="83"/>
  <c r="H53" i="83"/>
  <c r="K53" i="83"/>
  <c r="M53" i="83" s="1"/>
  <c r="L53" i="83"/>
  <c r="O53" i="83"/>
  <c r="Q53" i="83" s="1"/>
  <c r="P53" i="83"/>
  <c r="S53" i="83"/>
  <c r="T53" i="83"/>
  <c r="U53" i="83" s="1"/>
  <c r="W53" i="83"/>
  <c r="X53" i="83"/>
  <c r="I54" i="83"/>
  <c r="M54" i="83"/>
  <c r="Q54" i="83"/>
  <c r="U54" i="83"/>
  <c r="Y54" i="83"/>
  <c r="AA54" i="83"/>
  <c r="AB54" i="83"/>
  <c r="I55" i="83"/>
  <c r="M55" i="83"/>
  <c r="Q55" i="83"/>
  <c r="U55" i="83"/>
  <c r="Y55" i="83"/>
  <c r="AA55" i="83"/>
  <c r="AB55" i="83"/>
  <c r="G56" i="83"/>
  <c r="H56" i="83"/>
  <c r="I56" i="83"/>
  <c r="K56" i="83"/>
  <c r="L56" i="83"/>
  <c r="M56" i="83" s="1"/>
  <c r="O56" i="83"/>
  <c r="P56" i="83"/>
  <c r="S56" i="83"/>
  <c r="T56" i="83"/>
  <c r="AB56" i="83" s="1"/>
  <c r="W56" i="83"/>
  <c r="Y56" i="83" s="1"/>
  <c r="X56" i="83"/>
  <c r="I57" i="83"/>
  <c r="M57" i="83"/>
  <c r="Q57" i="83"/>
  <c r="U57" i="83"/>
  <c r="Y57" i="83"/>
  <c r="AA57" i="83"/>
  <c r="AB57" i="83"/>
  <c r="I58" i="83"/>
  <c r="M58" i="83"/>
  <c r="Q58" i="83"/>
  <c r="U58" i="83"/>
  <c r="Y58" i="83"/>
  <c r="AA58" i="83"/>
  <c r="AB58" i="83"/>
  <c r="G59" i="83"/>
  <c r="H59" i="83"/>
  <c r="K59" i="83"/>
  <c r="L59" i="83"/>
  <c r="O59" i="83"/>
  <c r="P59" i="83"/>
  <c r="Q59" i="83"/>
  <c r="S59" i="83"/>
  <c r="T59" i="83"/>
  <c r="U59" i="83" s="1"/>
  <c r="W59" i="83"/>
  <c r="X59" i="83"/>
  <c r="AB59" i="83" s="1"/>
  <c r="I60" i="83"/>
  <c r="M60" i="83"/>
  <c r="Q60" i="83"/>
  <c r="U60" i="83"/>
  <c r="Y60" i="83"/>
  <c r="AA60" i="83"/>
  <c r="AB60" i="83"/>
  <c r="G62" i="83"/>
  <c r="H62" i="83"/>
  <c r="K62" i="83"/>
  <c r="L62" i="83"/>
  <c r="O62" i="83"/>
  <c r="P62" i="83"/>
  <c r="Q62" i="83" s="1"/>
  <c r="S62" i="83"/>
  <c r="T62" i="83"/>
  <c r="T61" i="83" s="1"/>
  <c r="W62" i="83"/>
  <c r="X62" i="83"/>
  <c r="AB62" i="83"/>
  <c r="I63" i="83"/>
  <c r="M63" i="83"/>
  <c r="Q63" i="83"/>
  <c r="U63" i="83"/>
  <c r="Y63" i="83"/>
  <c r="AA63" i="83"/>
  <c r="AB63" i="83"/>
  <c r="G64" i="83"/>
  <c r="H64" i="83"/>
  <c r="I64" i="83"/>
  <c r="K64" i="83"/>
  <c r="L64" i="83"/>
  <c r="M64" i="83" s="1"/>
  <c r="O64" i="83"/>
  <c r="P64" i="83"/>
  <c r="S64" i="83"/>
  <c r="T64" i="83"/>
  <c r="AB64" i="83" s="1"/>
  <c r="W64" i="83"/>
  <c r="X64" i="83"/>
  <c r="Y64" i="83"/>
  <c r="I65" i="83"/>
  <c r="M65" i="83"/>
  <c r="Q65" i="83"/>
  <c r="U65" i="83"/>
  <c r="Y65" i="83"/>
  <c r="AA65" i="83"/>
  <c r="AB65" i="83"/>
  <c r="G66" i="83"/>
  <c r="H66" i="83"/>
  <c r="AB66" i="83" s="1"/>
  <c r="K66" i="83"/>
  <c r="L66" i="83"/>
  <c r="O66" i="83"/>
  <c r="Q66" i="83" s="1"/>
  <c r="P66" i="83"/>
  <c r="S66" i="83"/>
  <c r="T66" i="83"/>
  <c r="U66" i="83" s="1"/>
  <c r="W66" i="83"/>
  <c r="Y66" i="83" s="1"/>
  <c r="X66" i="83"/>
  <c r="I67" i="83"/>
  <c r="M67" i="83"/>
  <c r="Q67" i="83"/>
  <c r="U67" i="83"/>
  <c r="Y67" i="83"/>
  <c r="AA67" i="83"/>
  <c r="AB67" i="83"/>
  <c r="I68" i="83"/>
  <c r="M68" i="83"/>
  <c r="Q68" i="83"/>
  <c r="U68" i="83"/>
  <c r="Y68" i="83"/>
  <c r="AA68" i="83"/>
  <c r="AB68" i="83"/>
  <c r="I69" i="83"/>
  <c r="M69" i="83"/>
  <c r="Q69" i="83"/>
  <c r="U69" i="83"/>
  <c r="Y69" i="83"/>
  <c r="AA69" i="83"/>
  <c r="AB69" i="83"/>
  <c r="G76" i="83"/>
  <c r="H76" i="83"/>
  <c r="K76" i="83"/>
  <c r="L76" i="83"/>
  <c r="O76" i="83"/>
  <c r="Q76" i="83" s="1"/>
  <c r="P76" i="83"/>
  <c r="S76" i="83"/>
  <c r="T76" i="83"/>
  <c r="W76" i="83"/>
  <c r="X76" i="83"/>
  <c r="AB76" i="83"/>
  <c r="I77" i="83"/>
  <c r="M77" i="83"/>
  <c r="Q77" i="83"/>
  <c r="U77" i="83"/>
  <c r="Y77" i="83"/>
  <c r="AA77" i="83"/>
  <c r="AB77" i="83"/>
  <c r="I78" i="83"/>
  <c r="M78" i="83"/>
  <c r="Q78" i="83"/>
  <c r="U78" i="83"/>
  <c r="Y78" i="83"/>
  <c r="AA78" i="83"/>
  <c r="AB78" i="83"/>
  <c r="G79" i="83"/>
  <c r="H79" i="83"/>
  <c r="I79" i="83" s="1"/>
  <c r="K79" i="83"/>
  <c r="L79" i="83"/>
  <c r="M79" i="83" s="1"/>
  <c r="O79" i="83"/>
  <c r="P79" i="83"/>
  <c r="S79" i="83"/>
  <c r="T79" i="83"/>
  <c r="AB79" i="83" s="1"/>
  <c r="W79" i="83"/>
  <c r="Y79" i="83" s="1"/>
  <c r="X79" i="83"/>
  <c r="I80" i="83"/>
  <c r="M80" i="83"/>
  <c r="Q80" i="83"/>
  <c r="U80" i="83"/>
  <c r="Y80" i="83"/>
  <c r="AA80" i="83"/>
  <c r="AB80" i="83"/>
  <c r="I81" i="83"/>
  <c r="M81" i="83"/>
  <c r="Q81" i="83"/>
  <c r="U81" i="83"/>
  <c r="Y81" i="83"/>
  <c r="AA81" i="83"/>
  <c r="AB81" i="83"/>
  <c r="G83" i="83"/>
  <c r="G82" i="83" s="1"/>
  <c r="H83" i="83"/>
  <c r="I83" i="83"/>
  <c r="K83" i="83"/>
  <c r="L83" i="83"/>
  <c r="O83" i="83"/>
  <c r="P83" i="83"/>
  <c r="S83" i="83"/>
  <c r="T83" i="83"/>
  <c r="W83" i="83"/>
  <c r="Y83" i="83" s="1"/>
  <c r="X83" i="83"/>
  <c r="I84" i="83"/>
  <c r="M84" i="83"/>
  <c r="Q84" i="83"/>
  <c r="U84" i="83"/>
  <c r="Y84" i="83"/>
  <c r="AA84" i="83"/>
  <c r="AB84" i="83"/>
  <c r="I85" i="83"/>
  <c r="M85" i="83"/>
  <c r="Q85" i="83"/>
  <c r="U85" i="83"/>
  <c r="Y85" i="83"/>
  <c r="AA85" i="83"/>
  <c r="AB85" i="83"/>
  <c r="I86" i="83"/>
  <c r="M86" i="83"/>
  <c r="Q86" i="83"/>
  <c r="U86" i="83"/>
  <c r="Y86" i="83"/>
  <c r="AA86" i="83"/>
  <c r="AB86" i="83"/>
  <c r="I87" i="83"/>
  <c r="M87" i="83"/>
  <c r="Q87" i="83"/>
  <c r="U87" i="83"/>
  <c r="Y87" i="83"/>
  <c r="AA87" i="83"/>
  <c r="AB87" i="83"/>
  <c r="I88" i="83"/>
  <c r="M88" i="83"/>
  <c r="Q88" i="83"/>
  <c r="U88" i="83"/>
  <c r="Y88" i="83"/>
  <c r="AA88" i="83"/>
  <c r="AB88" i="83"/>
  <c r="I89" i="83"/>
  <c r="M89" i="83"/>
  <c r="Q89" i="83"/>
  <c r="U89" i="83"/>
  <c r="Y89" i="83"/>
  <c r="AA89" i="83"/>
  <c r="AB89" i="83"/>
  <c r="G90" i="83"/>
  <c r="H90" i="83"/>
  <c r="K90" i="83"/>
  <c r="L90" i="83"/>
  <c r="M90" i="83" s="1"/>
  <c r="O90" i="83"/>
  <c r="P90" i="83"/>
  <c r="Q90" i="83"/>
  <c r="S90" i="83"/>
  <c r="U90" i="83" s="1"/>
  <c r="T90" i="83"/>
  <c r="W90" i="83"/>
  <c r="X90" i="83"/>
  <c r="AB90" i="83"/>
  <c r="I91" i="83"/>
  <c r="M91" i="83"/>
  <c r="Q91" i="83"/>
  <c r="U91" i="83"/>
  <c r="Y91" i="83"/>
  <c r="AA91" i="83"/>
  <c r="AB91" i="83"/>
  <c r="I92" i="83"/>
  <c r="M92" i="83"/>
  <c r="Q92" i="83"/>
  <c r="U92" i="83"/>
  <c r="Y92" i="83"/>
  <c r="AA92" i="83"/>
  <c r="AB92" i="83"/>
  <c r="I93" i="83"/>
  <c r="M93" i="83"/>
  <c r="Q93" i="83"/>
  <c r="U93" i="83"/>
  <c r="Y93" i="83"/>
  <c r="AA93" i="83"/>
  <c r="AB93" i="83"/>
  <c r="I94" i="83"/>
  <c r="M94" i="83"/>
  <c r="Q94" i="83"/>
  <c r="U94" i="83"/>
  <c r="Y94" i="83"/>
  <c r="AA94" i="83"/>
  <c r="AB94" i="83"/>
  <c r="I95" i="83"/>
  <c r="M95" i="83"/>
  <c r="Q95" i="83"/>
  <c r="U95" i="83"/>
  <c r="Y95" i="83"/>
  <c r="AA95" i="83"/>
  <c r="AB95" i="83"/>
  <c r="I96" i="83"/>
  <c r="M96" i="83"/>
  <c r="Q96" i="83"/>
  <c r="U96" i="83"/>
  <c r="Y96" i="83"/>
  <c r="AA96" i="83"/>
  <c r="AB96" i="83"/>
  <c r="I97" i="83"/>
  <c r="M97" i="83"/>
  <c r="Q97" i="83"/>
  <c r="U97" i="83"/>
  <c r="Y97" i="83"/>
  <c r="AA97" i="83"/>
  <c r="AB97" i="83"/>
  <c r="I98" i="83"/>
  <c r="M98" i="83"/>
  <c r="Q98" i="83"/>
  <c r="AC98" i="83" s="1"/>
  <c r="U98" i="83"/>
  <c r="Y98" i="83"/>
  <c r="AA98" i="83"/>
  <c r="AB98" i="83"/>
  <c r="I99" i="83"/>
  <c r="M99" i="83"/>
  <c r="Q99" i="83"/>
  <c r="AC99" i="83" s="1"/>
  <c r="U99" i="83"/>
  <c r="Y99" i="83"/>
  <c r="AA99" i="83"/>
  <c r="AB99" i="83"/>
  <c r="G100" i="83"/>
  <c r="H100" i="83"/>
  <c r="K100" i="83"/>
  <c r="M100" i="83" s="1"/>
  <c r="L100" i="83"/>
  <c r="O100" i="83"/>
  <c r="P100" i="83"/>
  <c r="Q100" i="83"/>
  <c r="S100" i="83"/>
  <c r="U100" i="83" s="1"/>
  <c r="T100" i="83"/>
  <c r="W100" i="83"/>
  <c r="Y100" i="83" s="1"/>
  <c r="X100" i="83"/>
  <c r="I101" i="83"/>
  <c r="M101" i="83"/>
  <c r="Q101" i="83"/>
  <c r="U101" i="83"/>
  <c r="Y101" i="83"/>
  <c r="AA101" i="83"/>
  <c r="AB101" i="83"/>
  <c r="I102" i="83"/>
  <c r="M102" i="83"/>
  <c r="Q102" i="83"/>
  <c r="U102" i="83"/>
  <c r="Y102" i="83"/>
  <c r="AA102" i="83"/>
  <c r="AB102" i="83"/>
  <c r="G103" i="83"/>
  <c r="I103" i="83" s="1"/>
  <c r="H103" i="83"/>
  <c r="K103" i="83"/>
  <c r="M103" i="83" s="1"/>
  <c r="L103" i="83"/>
  <c r="O103" i="83"/>
  <c r="P103" i="83"/>
  <c r="S103" i="83"/>
  <c r="U103" i="83" s="1"/>
  <c r="T103" i="83"/>
  <c r="W103" i="83"/>
  <c r="X103" i="83"/>
  <c r="Y103" i="83" s="1"/>
  <c r="I104" i="83"/>
  <c r="M104" i="83"/>
  <c r="Q104" i="83"/>
  <c r="U104" i="83"/>
  <c r="Y104" i="83"/>
  <c r="AA104" i="83"/>
  <c r="AB104" i="83"/>
  <c r="G106" i="83"/>
  <c r="G105" i="83" s="1"/>
  <c r="H106" i="83"/>
  <c r="K106" i="83"/>
  <c r="L106" i="83"/>
  <c r="M106" i="83"/>
  <c r="O106" i="83"/>
  <c r="P106" i="83"/>
  <c r="S106" i="83"/>
  <c r="T106" i="83"/>
  <c r="W106" i="83"/>
  <c r="X106" i="83"/>
  <c r="I107" i="83"/>
  <c r="M107" i="83"/>
  <c r="AC107" i="83" s="1"/>
  <c r="Q107" i="83"/>
  <c r="U107" i="83"/>
  <c r="Y107" i="83"/>
  <c r="AA107" i="83"/>
  <c r="AB107" i="83"/>
  <c r="I108" i="83"/>
  <c r="M108" i="83"/>
  <c r="AC108" i="83" s="1"/>
  <c r="Q108" i="83"/>
  <c r="U108" i="83"/>
  <c r="Y108" i="83"/>
  <c r="AA108" i="83"/>
  <c r="AB108" i="83"/>
  <c r="I109" i="83"/>
  <c r="M109" i="83"/>
  <c r="AC109" i="83" s="1"/>
  <c r="Q109" i="83"/>
  <c r="U109" i="83"/>
  <c r="Y109" i="83"/>
  <c r="AA109" i="83"/>
  <c r="AB109" i="83"/>
  <c r="G110" i="83"/>
  <c r="H110" i="83"/>
  <c r="K110" i="83"/>
  <c r="M110" i="83" s="1"/>
  <c r="L110" i="83"/>
  <c r="O110" i="83"/>
  <c r="P110" i="83"/>
  <c r="Q110" i="83" s="1"/>
  <c r="S110" i="83"/>
  <c r="U110" i="83" s="1"/>
  <c r="T110" i="83"/>
  <c r="W110" i="83"/>
  <c r="Y110" i="83" s="1"/>
  <c r="X110" i="83"/>
  <c r="AB110" i="83"/>
  <c r="I111" i="83"/>
  <c r="M111" i="83"/>
  <c r="AC111" i="83" s="1"/>
  <c r="Q111" i="83"/>
  <c r="U111" i="83"/>
  <c r="Y111" i="83"/>
  <c r="AA111" i="83"/>
  <c r="AB111" i="83"/>
  <c r="I112" i="83"/>
  <c r="M112" i="83"/>
  <c r="Q112" i="83"/>
  <c r="U112" i="83"/>
  <c r="Y112" i="83"/>
  <c r="AA112" i="83"/>
  <c r="AB112" i="83"/>
  <c r="G113" i="83"/>
  <c r="H113" i="83"/>
  <c r="K113" i="83"/>
  <c r="M113" i="83" s="1"/>
  <c r="L113" i="83"/>
  <c r="O113" i="83"/>
  <c r="P113" i="83"/>
  <c r="S113" i="83"/>
  <c r="T113" i="83"/>
  <c r="W113" i="83"/>
  <c r="X113" i="83"/>
  <c r="Y113" i="83" s="1"/>
  <c r="I114" i="83"/>
  <c r="M114" i="83"/>
  <c r="Q114" i="83"/>
  <c r="U114" i="83"/>
  <c r="Y114" i="83"/>
  <c r="AA114" i="83"/>
  <c r="AB114" i="83"/>
  <c r="AC114" i="83"/>
  <c r="G115" i="83"/>
  <c r="I115" i="83" s="1"/>
  <c r="H115" i="83"/>
  <c r="K115" i="83"/>
  <c r="L115" i="83"/>
  <c r="O115" i="83"/>
  <c r="P115" i="83"/>
  <c r="Q115" i="83" s="1"/>
  <c r="S115" i="83"/>
  <c r="T115" i="83"/>
  <c r="U115" i="83" s="1"/>
  <c r="W115" i="83"/>
  <c r="Y115" i="83" s="1"/>
  <c r="X115" i="83"/>
  <c r="AA115" i="83"/>
  <c r="I116" i="83"/>
  <c r="M116" i="83"/>
  <c r="AC116" i="83" s="1"/>
  <c r="Q116" i="83"/>
  <c r="U116" i="83"/>
  <c r="Y116" i="83"/>
  <c r="AA116" i="83"/>
  <c r="AB116" i="83"/>
  <c r="G118" i="83"/>
  <c r="I118" i="83" s="1"/>
  <c r="H118" i="83"/>
  <c r="K118" i="83"/>
  <c r="L118" i="83"/>
  <c r="O118" i="83"/>
  <c r="P118" i="83"/>
  <c r="S118" i="83"/>
  <c r="T118" i="83"/>
  <c r="U118" i="83"/>
  <c r="W118" i="83"/>
  <c r="X118" i="83"/>
  <c r="AB118" i="83" s="1"/>
  <c r="I119" i="83"/>
  <c r="M119" i="83"/>
  <c r="Q119" i="83"/>
  <c r="U119" i="83"/>
  <c r="Y119" i="83"/>
  <c r="AA119" i="83"/>
  <c r="AB119" i="83"/>
  <c r="G120" i="83"/>
  <c r="G117" i="83" s="1"/>
  <c r="H120" i="83"/>
  <c r="H117" i="83" s="1"/>
  <c r="K120" i="83"/>
  <c r="L120" i="83"/>
  <c r="L117" i="83" s="1"/>
  <c r="M120" i="83"/>
  <c r="O120" i="83"/>
  <c r="O117" i="83" s="1"/>
  <c r="P120" i="83"/>
  <c r="S120" i="83"/>
  <c r="T120" i="83"/>
  <c r="T117" i="83" s="1"/>
  <c r="W120" i="83"/>
  <c r="X120" i="83"/>
  <c r="X117" i="83" s="1"/>
  <c r="Y120" i="83"/>
  <c r="I121" i="83"/>
  <c r="M121" i="83"/>
  <c r="Q121" i="83"/>
  <c r="U121" i="83"/>
  <c r="Y121" i="83"/>
  <c r="AA121" i="83"/>
  <c r="AB121" i="83"/>
  <c r="AC121" i="83"/>
  <c r="I122" i="83"/>
  <c r="M122" i="83"/>
  <c r="Q122" i="83"/>
  <c r="U122" i="83"/>
  <c r="Y122" i="83"/>
  <c r="AA122" i="83"/>
  <c r="AB122" i="83"/>
  <c r="AC122" i="83"/>
  <c r="I123" i="83"/>
  <c r="M123" i="83"/>
  <c r="Q123" i="83"/>
  <c r="U123" i="83"/>
  <c r="Y123" i="83"/>
  <c r="AA123" i="83"/>
  <c r="AB123" i="83"/>
  <c r="AC123" i="83"/>
  <c r="I124" i="83"/>
  <c r="M124" i="83"/>
  <c r="Q124" i="83"/>
  <c r="U124" i="83"/>
  <c r="Y124" i="83"/>
  <c r="AA124" i="83"/>
  <c r="AB124" i="83"/>
  <c r="AC124" i="83"/>
  <c r="G126" i="83"/>
  <c r="H126" i="83"/>
  <c r="K126" i="83"/>
  <c r="M126" i="83" s="1"/>
  <c r="L126" i="83"/>
  <c r="O126" i="83"/>
  <c r="P126" i="83"/>
  <c r="S126" i="83"/>
  <c r="T126" i="83"/>
  <c r="W126" i="83"/>
  <c r="X126" i="83"/>
  <c r="Y126" i="83" s="1"/>
  <c r="I127" i="83"/>
  <c r="M127" i="83"/>
  <c r="Q127" i="83"/>
  <c r="U127" i="83"/>
  <c r="AC127" i="83" s="1"/>
  <c r="Y127" i="83"/>
  <c r="AA127" i="83"/>
  <c r="AB127" i="83"/>
  <c r="G128" i="83"/>
  <c r="I128" i="83" s="1"/>
  <c r="H128" i="83"/>
  <c r="K128" i="83"/>
  <c r="L128" i="83"/>
  <c r="M128" i="83" s="1"/>
  <c r="O128" i="83"/>
  <c r="P128" i="83"/>
  <c r="Q128" i="83"/>
  <c r="S128" i="83"/>
  <c r="T128" i="83"/>
  <c r="W128" i="83"/>
  <c r="X128" i="83"/>
  <c r="I129" i="83"/>
  <c r="M129" i="83"/>
  <c r="Q129" i="83"/>
  <c r="U129" i="83"/>
  <c r="Y129" i="83"/>
  <c r="AA129" i="83"/>
  <c r="AB129" i="83"/>
  <c r="AC129" i="83"/>
  <c r="G130" i="83"/>
  <c r="H130" i="83"/>
  <c r="I130" i="83" s="1"/>
  <c r="K130" i="83"/>
  <c r="M130" i="83" s="1"/>
  <c r="L130" i="83"/>
  <c r="O130" i="83"/>
  <c r="P130" i="83"/>
  <c r="S130" i="83"/>
  <c r="U130" i="83" s="1"/>
  <c r="T130" i="83"/>
  <c r="W130" i="83"/>
  <c r="X130" i="83"/>
  <c r="Y130" i="83" s="1"/>
  <c r="I131" i="83"/>
  <c r="M131" i="83"/>
  <c r="Q131" i="83"/>
  <c r="U131" i="83"/>
  <c r="Y131" i="83"/>
  <c r="AA131" i="83"/>
  <c r="AB131" i="83"/>
  <c r="AC131" i="83"/>
  <c r="I132" i="83"/>
  <c r="M132" i="83"/>
  <c r="Q132" i="83"/>
  <c r="U132" i="83"/>
  <c r="AC132" i="83" s="1"/>
  <c r="Y132" i="83"/>
  <c r="AA132" i="83"/>
  <c r="AB132" i="83"/>
  <c r="I133" i="83"/>
  <c r="AC133" i="83" s="1"/>
  <c r="M133" i="83"/>
  <c r="Q133" i="83"/>
  <c r="U133" i="83"/>
  <c r="Y133" i="83"/>
  <c r="AA133" i="83"/>
  <c r="AB133" i="83"/>
  <c r="I134" i="83"/>
  <c r="M134" i="83"/>
  <c r="Q134" i="83"/>
  <c r="U134" i="83"/>
  <c r="Y134" i="83"/>
  <c r="AA134" i="83"/>
  <c r="AB134" i="83"/>
  <c r="G135" i="83"/>
  <c r="H135" i="83"/>
  <c r="K135" i="83"/>
  <c r="L135" i="83"/>
  <c r="M135" i="83" s="1"/>
  <c r="O135" i="83"/>
  <c r="P135" i="83"/>
  <c r="Q135" i="83" s="1"/>
  <c r="S135" i="83"/>
  <c r="U135" i="83" s="1"/>
  <c r="T135" i="83"/>
  <c r="W135" i="83"/>
  <c r="Y135" i="83" s="1"/>
  <c r="X135" i="83"/>
  <c r="I136" i="83"/>
  <c r="M136" i="83"/>
  <c r="Q136" i="83"/>
  <c r="AC136" i="83" s="1"/>
  <c r="U136" i="83"/>
  <c r="Y136" i="83"/>
  <c r="AA136" i="83"/>
  <c r="AB136" i="83"/>
  <c r="G138" i="83"/>
  <c r="H138" i="83"/>
  <c r="H137" i="83" s="1"/>
  <c r="K138" i="83"/>
  <c r="M138" i="83" s="1"/>
  <c r="L138" i="83"/>
  <c r="O138" i="83"/>
  <c r="P138" i="83"/>
  <c r="S138" i="83"/>
  <c r="T138" i="83"/>
  <c r="T137" i="83" s="1"/>
  <c r="U138" i="83"/>
  <c r="W138" i="83"/>
  <c r="X138" i="83"/>
  <c r="AB138" i="83" s="1"/>
  <c r="I139" i="83"/>
  <c r="M139" i="83"/>
  <c r="Q139" i="83"/>
  <c r="AC139" i="83" s="1"/>
  <c r="U139" i="83"/>
  <c r="Y139" i="83"/>
  <c r="AA139" i="83"/>
  <c r="AB139" i="83"/>
  <c r="G140" i="83"/>
  <c r="H140" i="83"/>
  <c r="I140" i="83"/>
  <c r="K140" i="83"/>
  <c r="M140" i="83" s="1"/>
  <c r="L140" i="83"/>
  <c r="O140" i="83"/>
  <c r="P140" i="83"/>
  <c r="S140" i="83"/>
  <c r="AA140" i="83" s="1"/>
  <c r="T140" i="83"/>
  <c r="W140" i="83"/>
  <c r="X140" i="83"/>
  <c r="Y140" i="83" s="1"/>
  <c r="I141" i="83"/>
  <c r="M141" i="83"/>
  <c r="Q141" i="83"/>
  <c r="AC141" i="83" s="1"/>
  <c r="U141" i="83"/>
  <c r="Y141" i="83"/>
  <c r="AA141" i="83"/>
  <c r="AB141" i="83"/>
  <c r="G7" i="82"/>
  <c r="H7" i="82"/>
  <c r="H6" i="82" s="1"/>
  <c r="I7" i="82"/>
  <c r="K7" i="82"/>
  <c r="L7" i="82"/>
  <c r="M7" i="82"/>
  <c r="O7" i="82"/>
  <c r="AA7" i="82" s="1"/>
  <c r="P7" i="82"/>
  <c r="S7" i="82"/>
  <c r="S6" i="82" s="1"/>
  <c r="U6" i="82" s="1"/>
  <c r="T7" i="82"/>
  <c r="T6" i="82" s="1"/>
  <c r="W7" i="82"/>
  <c r="X7" i="82"/>
  <c r="X6" i="82" s="1"/>
  <c r="Y7" i="82"/>
  <c r="I8" i="82"/>
  <c r="AC8" i="82" s="1"/>
  <c r="M8" i="82"/>
  <c r="Q8" i="82"/>
  <c r="U8" i="82"/>
  <c r="Y8" i="82"/>
  <c r="AA8" i="82"/>
  <c r="AB8" i="82"/>
  <c r="I9" i="82"/>
  <c r="AC9" i="82" s="1"/>
  <c r="M9" i="82"/>
  <c r="Q9" i="82"/>
  <c r="U9" i="82"/>
  <c r="Y9" i="82"/>
  <c r="AA9" i="82"/>
  <c r="AB9" i="82"/>
  <c r="I10" i="82"/>
  <c r="AC10" i="82" s="1"/>
  <c r="M10" i="82"/>
  <c r="Q10" i="82"/>
  <c r="U10" i="82"/>
  <c r="Y10" i="82"/>
  <c r="AA10" i="82"/>
  <c r="AB10" i="82"/>
  <c r="G11" i="82"/>
  <c r="G6" i="82" s="1"/>
  <c r="H11" i="82"/>
  <c r="K11" i="82"/>
  <c r="M11" i="82" s="1"/>
  <c r="L11" i="82"/>
  <c r="L6" i="82" s="1"/>
  <c r="O11" i="82"/>
  <c r="P11" i="82"/>
  <c r="P6" i="82" s="1"/>
  <c r="Q11" i="82"/>
  <c r="S11" i="82"/>
  <c r="T11" i="82"/>
  <c r="U11" i="82"/>
  <c r="W11" i="82"/>
  <c r="W6" i="82" s="1"/>
  <c r="X11" i="82"/>
  <c r="AB11" i="82"/>
  <c r="I12" i="82"/>
  <c r="M12" i="82"/>
  <c r="AC12" i="82" s="1"/>
  <c r="Q12" i="82"/>
  <c r="U12" i="82"/>
  <c r="Y12" i="82"/>
  <c r="AA12" i="82"/>
  <c r="AB12" i="82"/>
  <c r="I13" i="82"/>
  <c r="M13" i="82"/>
  <c r="AC13" i="82" s="1"/>
  <c r="Q13" i="82"/>
  <c r="U13" i="82"/>
  <c r="Y13" i="82"/>
  <c r="AA13" i="82"/>
  <c r="AB13" i="82"/>
  <c r="I14" i="82"/>
  <c r="M14" i="82"/>
  <c r="AC14" i="82" s="1"/>
  <c r="Q14" i="82"/>
  <c r="U14" i="82"/>
  <c r="Y14" i="82"/>
  <c r="AA14" i="82"/>
  <c r="AB14" i="82"/>
  <c r="I15" i="82"/>
  <c r="M15" i="82"/>
  <c r="AC15" i="82" s="1"/>
  <c r="Q15" i="82"/>
  <c r="U15" i="82"/>
  <c r="Y15" i="82"/>
  <c r="AA15" i="82"/>
  <c r="AB15" i="82"/>
  <c r="G16" i="82"/>
  <c r="H16" i="82"/>
  <c r="AB16" i="82" s="1"/>
  <c r="I16" i="82"/>
  <c r="K16" i="82"/>
  <c r="L16" i="82"/>
  <c r="M16" i="82"/>
  <c r="O16" i="82"/>
  <c r="AA16" i="82" s="1"/>
  <c r="P16" i="82"/>
  <c r="S16" i="82"/>
  <c r="U16" i="82" s="1"/>
  <c r="T16" i="82"/>
  <c r="W16" i="82"/>
  <c r="X16" i="82"/>
  <c r="Y16" i="82"/>
  <c r="I17" i="82"/>
  <c r="AC17" i="82" s="1"/>
  <c r="M17" i="82"/>
  <c r="Q17" i="82"/>
  <c r="U17" i="82"/>
  <c r="Y17" i="82"/>
  <c r="AA17" i="82"/>
  <c r="AB17" i="82"/>
  <c r="I18" i="82"/>
  <c r="AC18" i="82" s="1"/>
  <c r="M18" i="82"/>
  <c r="Q18" i="82"/>
  <c r="U18" i="82"/>
  <c r="Y18" i="82"/>
  <c r="AA18" i="82"/>
  <c r="AB18" i="82"/>
  <c r="G19" i="82"/>
  <c r="I19" i="82" s="1"/>
  <c r="AC19" i="82" s="1"/>
  <c r="H19" i="82"/>
  <c r="K19" i="82"/>
  <c r="M19" i="82" s="1"/>
  <c r="L19" i="82"/>
  <c r="O19" i="82"/>
  <c r="P19" i="82"/>
  <c r="Q19" i="82"/>
  <c r="S19" i="82"/>
  <c r="T19" i="82"/>
  <c r="U19" i="82"/>
  <c r="W19" i="82"/>
  <c r="Y19" i="82" s="1"/>
  <c r="X19" i="82"/>
  <c r="AB19" i="82"/>
  <c r="I20" i="82"/>
  <c r="M20" i="82"/>
  <c r="AC20" i="82" s="1"/>
  <c r="Q20" i="82"/>
  <c r="U20" i="82"/>
  <c r="Y20" i="82"/>
  <c r="AA20" i="82"/>
  <c r="AB20" i="82"/>
  <c r="I21" i="82"/>
  <c r="M21" i="82"/>
  <c r="AC21" i="82" s="1"/>
  <c r="Q21" i="82"/>
  <c r="U21" i="82"/>
  <c r="Y21" i="82"/>
  <c r="AA21" i="82"/>
  <c r="AB21" i="82"/>
  <c r="I22" i="82"/>
  <c r="M22" i="82"/>
  <c r="AC22" i="82" s="1"/>
  <c r="Q22" i="82"/>
  <c r="U22" i="82"/>
  <c r="Y22" i="82"/>
  <c r="AA22" i="82"/>
  <c r="AB22" i="82"/>
  <c r="I23" i="82"/>
  <c r="M23" i="82"/>
  <c r="AC23" i="82" s="1"/>
  <c r="Q23" i="82"/>
  <c r="U23" i="82"/>
  <c r="Y23" i="82"/>
  <c r="AA23" i="82"/>
  <c r="AB23" i="82"/>
  <c r="I24" i="82"/>
  <c r="AC24" i="82" s="1"/>
  <c r="M24" i="82"/>
  <c r="Q24" i="82"/>
  <c r="U24" i="82"/>
  <c r="Y24" i="82"/>
  <c r="AA24" i="82"/>
  <c r="AB24" i="82"/>
  <c r="G25" i="82"/>
  <c r="H25" i="82"/>
  <c r="AB25" i="82" s="1"/>
  <c r="I25" i="82"/>
  <c r="K25" i="82"/>
  <c r="L25" i="82"/>
  <c r="M25" i="82"/>
  <c r="O25" i="82"/>
  <c r="AA25" i="82" s="1"/>
  <c r="P25" i="82"/>
  <c r="S25" i="82"/>
  <c r="U25" i="82" s="1"/>
  <c r="T25" i="82"/>
  <c r="W25" i="82"/>
  <c r="X25" i="82"/>
  <c r="Y25" i="82"/>
  <c r="I26" i="82"/>
  <c r="AC26" i="82" s="1"/>
  <c r="M26" i="82"/>
  <c r="Q26" i="82"/>
  <c r="U26" i="82"/>
  <c r="Y26" i="82"/>
  <c r="AA26" i="82"/>
  <c r="AB26" i="82"/>
  <c r="I27" i="82"/>
  <c r="AC27" i="82" s="1"/>
  <c r="M27" i="82"/>
  <c r="Q27" i="82"/>
  <c r="U27" i="82"/>
  <c r="Y27" i="82"/>
  <c r="AA27" i="82"/>
  <c r="AB27" i="82"/>
  <c r="G28" i="82"/>
  <c r="I28" i="82" s="1"/>
  <c r="H28" i="82"/>
  <c r="K28" i="82"/>
  <c r="M28" i="82" s="1"/>
  <c r="L28" i="82"/>
  <c r="O28" i="82"/>
  <c r="P28" i="82"/>
  <c r="Q28" i="82"/>
  <c r="S28" i="82"/>
  <c r="T28" i="82"/>
  <c r="U28" i="82"/>
  <c r="W28" i="82"/>
  <c r="Y28" i="82" s="1"/>
  <c r="X28" i="82"/>
  <c r="AB28" i="82"/>
  <c r="I29" i="82"/>
  <c r="M29" i="82"/>
  <c r="AC29" i="82" s="1"/>
  <c r="Q29" i="82"/>
  <c r="U29" i="82"/>
  <c r="Y29" i="82"/>
  <c r="AA29" i="82"/>
  <c r="AB29" i="82"/>
  <c r="G30" i="82"/>
  <c r="H30" i="82"/>
  <c r="AB30" i="82" s="1"/>
  <c r="I30" i="82"/>
  <c r="K30" i="82"/>
  <c r="L30" i="82"/>
  <c r="M30" i="82"/>
  <c r="O30" i="82"/>
  <c r="AA30" i="82" s="1"/>
  <c r="P30" i="82"/>
  <c r="S30" i="82"/>
  <c r="U30" i="82" s="1"/>
  <c r="T30" i="82"/>
  <c r="W30" i="82"/>
  <c r="X30" i="82"/>
  <c r="Y30" i="82"/>
  <c r="I31" i="82"/>
  <c r="AC31" i="82" s="1"/>
  <c r="M31" i="82"/>
  <c r="Q31" i="82"/>
  <c r="U31" i="82"/>
  <c r="Y31" i="82"/>
  <c r="AA31" i="82"/>
  <c r="AB31" i="82"/>
  <c r="G33" i="82"/>
  <c r="H33" i="82"/>
  <c r="H32" i="82" s="1"/>
  <c r="I33" i="82"/>
  <c r="K33" i="82"/>
  <c r="K32" i="82" s="1"/>
  <c r="L33" i="82"/>
  <c r="M33" i="82"/>
  <c r="O33" i="82"/>
  <c r="AA33" i="82" s="1"/>
  <c r="P33" i="82"/>
  <c r="P32" i="82" s="1"/>
  <c r="S33" i="82"/>
  <c r="S32" i="82" s="1"/>
  <c r="T33" i="82"/>
  <c r="T32" i="82" s="1"/>
  <c r="W33" i="82"/>
  <c r="X33" i="82"/>
  <c r="X32" i="82" s="1"/>
  <c r="Y33" i="82"/>
  <c r="I34" i="82"/>
  <c r="AC34" i="82" s="1"/>
  <c r="M34" i="82"/>
  <c r="Q34" i="82"/>
  <c r="U34" i="82"/>
  <c r="Y34" i="82"/>
  <c r="AA34" i="82"/>
  <c r="AB34" i="82"/>
  <c r="I35" i="82"/>
  <c r="AC35" i="82" s="1"/>
  <c r="M35" i="82"/>
  <c r="Q35" i="82"/>
  <c r="U35" i="82"/>
  <c r="Y35" i="82"/>
  <c r="AA35" i="82"/>
  <c r="AB35" i="82"/>
  <c r="I36" i="82"/>
  <c r="AC36" i="82" s="1"/>
  <c r="M36" i="82"/>
  <c r="Q36" i="82"/>
  <c r="U36" i="82"/>
  <c r="Y36" i="82"/>
  <c r="AA36" i="82"/>
  <c r="AB36" i="82"/>
  <c r="I37" i="82"/>
  <c r="AC37" i="82" s="1"/>
  <c r="M37" i="82"/>
  <c r="Q37" i="82"/>
  <c r="U37" i="82"/>
  <c r="Y37" i="82"/>
  <c r="AA37" i="82"/>
  <c r="AB37" i="82"/>
  <c r="I38" i="82"/>
  <c r="AC38" i="82" s="1"/>
  <c r="M38" i="82"/>
  <c r="Q38" i="82"/>
  <c r="U38" i="82"/>
  <c r="Y38" i="82"/>
  <c r="AA38" i="82"/>
  <c r="AB38" i="82"/>
  <c r="I39" i="82"/>
  <c r="AC39" i="82" s="1"/>
  <c r="M39" i="82"/>
  <c r="Q39" i="82"/>
  <c r="U39" i="82"/>
  <c r="Y39" i="82"/>
  <c r="AA39" i="82"/>
  <c r="AB39" i="82"/>
  <c r="I40" i="82"/>
  <c r="AC40" i="82" s="1"/>
  <c r="M40" i="82"/>
  <c r="Q40" i="82"/>
  <c r="U40" i="82"/>
  <c r="Y40" i="82"/>
  <c r="AA40" i="82"/>
  <c r="AB40" i="82"/>
  <c r="I41" i="82"/>
  <c r="AC41" i="82" s="1"/>
  <c r="M41" i="82"/>
  <c r="Q41" i="82"/>
  <c r="U41" i="82"/>
  <c r="Y41" i="82"/>
  <c r="AA41" i="82"/>
  <c r="AB41" i="82"/>
  <c r="I42" i="82"/>
  <c r="AC42" i="82" s="1"/>
  <c r="M42" i="82"/>
  <c r="Q42" i="82"/>
  <c r="U42" i="82"/>
  <c r="Y42" i="82"/>
  <c r="AA42" i="82"/>
  <c r="AB42" i="82"/>
  <c r="I43" i="82"/>
  <c r="AC43" i="82" s="1"/>
  <c r="M43" i="82"/>
  <c r="Q43" i="82"/>
  <c r="U43" i="82"/>
  <c r="Y43" i="82"/>
  <c r="AA43" i="82"/>
  <c r="AB43" i="82"/>
  <c r="I44" i="82"/>
  <c r="AC44" i="82" s="1"/>
  <c r="M44" i="82"/>
  <c r="Q44" i="82"/>
  <c r="U44" i="82"/>
  <c r="Y44" i="82"/>
  <c r="AA44" i="82"/>
  <c r="AB44" i="82"/>
  <c r="G45" i="82"/>
  <c r="G32" i="82" s="1"/>
  <c r="H45" i="82"/>
  <c r="K45" i="82"/>
  <c r="L45" i="82"/>
  <c r="L32" i="82" s="1"/>
  <c r="O45" i="82"/>
  <c r="P45" i="82"/>
  <c r="Q45" i="82"/>
  <c r="S45" i="82"/>
  <c r="U45" i="82" s="1"/>
  <c r="T45" i="82"/>
  <c r="W45" i="82"/>
  <c r="W32" i="82" s="1"/>
  <c r="Y32" i="82" s="1"/>
  <c r="X45" i="82"/>
  <c r="AB45" i="82"/>
  <c r="I46" i="82"/>
  <c r="M46" i="82"/>
  <c r="Q46" i="82"/>
  <c r="AC46" i="82" s="1"/>
  <c r="U46" i="82"/>
  <c r="Y46" i="82"/>
  <c r="AA46" i="82"/>
  <c r="AB46" i="82"/>
  <c r="I47" i="82"/>
  <c r="M47" i="82"/>
  <c r="Q47" i="82"/>
  <c r="AC47" i="82" s="1"/>
  <c r="U47" i="82"/>
  <c r="Y47" i="82"/>
  <c r="AA47" i="82"/>
  <c r="AB47" i="82"/>
  <c r="I48" i="82"/>
  <c r="M48" i="82"/>
  <c r="Q48" i="82"/>
  <c r="AC48" i="82" s="1"/>
  <c r="U48" i="82"/>
  <c r="Y48" i="82"/>
  <c r="AA48" i="82"/>
  <c r="AB48" i="82"/>
  <c r="G49" i="82"/>
  <c r="H49" i="82"/>
  <c r="I49" i="82"/>
  <c r="K49" i="82"/>
  <c r="L49" i="82"/>
  <c r="M49" i="82" s="1"/>
  <c r="O49" i="82"/>
  <c r="AA49" i="82" s="1"/>
  <c r="P49" i="82"/>
  <c r="S49" i="82"/>
  <c r="T49" i="82"/>
  <c r="U49" i="82" s="1"/>
  <c r="W49" i="82"/>
  <c r="X49" i="82"/>
  <c r="Y49" i="82"/>
  <c r="I50" i="82"/>
  <c r="AC50" i="82" s="1"/>
  <c r="M50" i="82"/>
  <c r="Q50" i="82"/>
  <c r="U50" i="82"/>
  <c r="Y50" i="82"/>
  <c r="AA50" i="82"/>
  <c r="AB50" i="82"/>
  <c r="I51" i="82"/>
  <c r="AC51" i="82" s="1"/>
  <c r="M51" i="82"/>
  <c r="Q51" i="82"/>
  <c r="U51" i="82"/>
  <c r="Y51" i="82"/>
  <c r="AA51" i="82"/>
  <c r="AB51" i="82"/>
  <c r="I52" i="82"/>
  <c r="AC52" i="82" s="1"/>
  <c r="M52" i="82"/>
  <c r="Q52" i="82"/>
  <c r="U52" i="82"/>
  <c r="Y52" i="82"/>
  <c r="AA52" i="82"/>
  <c r="AB52" i="82"/>
  <c r="I53" i="82"/>
  <c r="AC53" i="82" s="1"/>
  <c r="M53" i="82"/>
  <c r="Q53" i="82"/>
  <c r="U53" i="82"/>
  <c r="Y53" i="82"/>
  <c r="AA53" i="82"/>
  <c r="AB53" i="82"/>
  <c r="G54" i="82"/>
  <c r="I54" i="82" s="1"/>
  <c r="H54" i="82"/>
  <c r="K54" i="82"/>
  <c r="L54" i="82"/>
  <c r="M54" i="82" s="1"/>
  <c r="O54" i="82"/>
  <c r="P54" i="82"/>
  <c r="Q54" i="82"/>
  <c r="S54" i="82"/>
  <c r="U54" i="82" s="1"/>
  <c r="T54" i="82"/>
  <c r="W54" i="82"/>
  <c r="Y54" i="82" s="1"/>
  <c r="X54" i="82"/>
  <c r="AB54" i="82"/>
  <c r="I55" i="82"/>
  <c r="M55" i="82"/>
  <c r="Q55" i="82"/>
  <c r="AC55" i="82" s="1"/>
  <c r="U55" i="82"/>
  <c r="Y55" i="82"/>
  <c r="AA55" i="82"/>
  <c r="AB55" i="82"/>
  <c r="I56" i="82"/>
  <c r="M56" i="82"/>
  <c r="Q56" i="82"/>
  <c r="AC56" i="82" s="1"/>
  <c r="U56" i="82"/>
  <c r="Y56" i="82"/>
  <c r="AA56" i="82"/>
  <c r="AB56" i="82"/>
  <c r="G57" i="82"/>
  <c r="H57" i="82"/>
  <c r="I57" i="82"/>
  <c r="K57" i="82"/>
  <c r="M57" i="82" s="1"/>
  <c r="L57" i="82"/>
  <c r="O57" i="82"/>
  <c r="AA57" i="82" s="1"/>
  <c r="P57" i="82"/>
  <c r="S57" i="82"/>
  <c r="T57" i="82"/>
  <c r="U57" i="82" s="1"/>
  <c r="W57" i="82"/>
  <c r="X57" i="82"/>
  <c r="Y57" i="82"/>
  <c r="I58" i="82"/>
  <c r="AC58" i="82" s="1"/>
  <c r="M58" i="82"/>
  <c r="Q58" i="82"/>
  <c r="U58" i="82"/>
  <c r="Y58" i="82"/>
  <c r="AA58" i="82"/>
  <c r="AB58" i="82"/>
  <c r="I59" i="82"/>
  <c r="AC59" i="82" s="1"/>
  <c r="M59" i="82"/>
  <c r="Q59" i="82"/>
  <c r="U59" i="82"/>
  <c r="Y59" i="82"/>
  <c r="AA59" i="82"/>
  <c r="AB59" i="82"/>
  <c r="G60" i="82"/>
  <c r="I60" i="82" s="1"/>
  <c r="H60" i="82"/>
  <c r="K60" i="82"/>
  <c r="L60" i="82"/>
  <c r="M60" i="82" s="1"/>
  <c r="O60" i="82"/>
  <c r="P60" i="82"/>
  <c r="Q60" i="82"/>
  <c r="S60" i="82"/>
  <c r="U60" i="82" s="1"/>
  <c r="T60" i="82"/>
  <c r="W60" i="82"/>
  <c r="Y60" i="82" s="1"/>
  <c r="X60" i="82"/>
  <c r="AB60" i="82"/>
  <c r="I61" i="82"/>
  <c r="AC61" i="82" s="1"/>
  <c r="M61" i="82"/>
  <c r="Q61" i="82"/>
  <c r="U61" i="82"/>
  <c r="Y61" i="82"/>
  <c r="AA61" i="82"/>
  <c r="AB61" i="82"/>
  <c r="I62" i="82"/>
  <c r="M62" i="82"/>
  <c r="Q62" i="82"/>
  <c r="AC62" i="82" s="1"/>
  <c r="U62" i="82"/>
  <c r="Y62" i="82"/>
  <c r="AA62" i="82"/>
  <c r="AB62" i="82"/>
  <c r="G63" i="82"/>
  <c r="H63" i="82"/>
  <c r="I63" i="82"/>
  <c r="K63" i="82"/>
  <c r="M63" i="82" s="1"/>
  <c r="L63" i="82"/>
  <c r="O63" i="82"/>
  <c r="AA63" i="82" s="1"/>
  <c r="P63" i="82"/>
  <c r="S63" i="82"/>
  <c r="T63" i="82"/>
  <c r="U63" i="82" s="1"/>
  <c r="W63" i="82"/>
  <c r="X63" i="82"/>
  <c r="Y63" i="82"/>
  <c r="I64" i="82"/>
  <c r="AC64" i="82" s="1"/>
  <c r="M64" i="82"/>
  <c r="Q64" i="82"/>
  <c r="U64" i="82"/>
  <c r="Y64" i="82"/>
  <c r="AA64" i="82"/>
  <c r="AB64" i="82"/>
  <c r="I65" i="82"/>
  <c r="AC65" i="82" s="1"/>
  <c r="M65" i="82"/>
  <c r="Q65" i="82"/>
  <c r="U65" i="82"/>
  <c r="Y65" i="82"/>
  <c r="AA65" i="82"/>
  <c r="AB65" i="82"/>
  <c r="G66" i="82"/>
  <c r="I66" i="82" s="1"/>
  <c r="H66" i="82"/>
  <c r="K66" i="82"/>
  <c r="L66" i="82"/>
  <c r="M66" i="82" s="1"/>
  <c r="O66" i="82"/>
  <c r="P66" i="82"/>
  <c r="Q66" i="82"/>
  <c r="S66" i="82"/>
  <c r="U66" i="82" s="1"/>
  <c r="T66" i="82"/>
  <c r="W66" i="82"/>
  <c r="Y66" i="82" s="1"/>
  <c r="X66" i="82"/>
  <c r="AB66" i="82"/>
  <c r="I67" i="82"/>
  <c r="AC67" i="82" s="1"/>
  <c r="M67" i="82"/>
  <c r="Q67" i="82"/>
  <c r="U67" i="82"/>
  <c r="Y67" i="82"/>
  <c r="AA67" i="82"/>
  <c r="AB67" i="82"/>
  <c r="G69" i="82"/>
  <c r="G68" i="82" s="1"/>
  <c r="H69" i="82"/>
  <c r="H68" i="82" s="1"/>
  <c r="K69" i="82"/>
  <c r="L69" i="82"/>
  <c r="M69" i="82" s="1"/>
  <c r="O69" i="82"/>
  <c r="O68" i="82" s="1"/>
  <c r="Q68" i="82" s="1"/>
  <c r="P69" i="82"/>
  <c r="Q69" i="82"/>
  <c r="S69" i="82"/>
  <c r="S68" i="82" s="1"/>
  <c r="T69" i="82"/>
  <c r="T68" i="82" s="1"/>
  <c r="W69" i="82"/>
  <c r="W68" i="82" s="1"/>
  <c r="Y68" i="82" s="1"/>
  <c r="X69" i="82"/>
  <c r="X68" i="82" s="1"/>
  <c r="AB69" i="82"/>
  <c r="I70" i="82"/>
  <c r="AC70" i="82" s="1"/>
  <c r="M70" i="82"/>
  <c r="Q70" i="82"/>
  <c r="U70" i="82"/>
  <c r="Y70" i="82"/>
  <c r="AA70" i="82"/>
  <c r="AB70" i="82"/>
  <c r="G71" i="82"/>
  <c r="AA71" i="82" s="1"/>
  <c r="H71" i="82"/>
  <c r="I71" i="82"/>
  <c r="K71" i="82"/>
  <c r="K68" i="82" s="1"/>
  <c r="L71" i="82"/>
  <c r="O71" i="82"/>
  <c r="Q71" i="82" s="1"/>
  <c r="P71" i="82"/>
  <c r="P68" i="82" s="1"/>
  <c r="S71" i="82"/>
  <c r="T71" i="82"/>
  <c r="U71" i="82" s="1"/>
  <c r="W71" i="82"/>
  <c r="X71" i="82"/>
  <c r="Y71" i="82"/>
  <c r="I72" i="82"/>
  <c r="AC72" i="82" s="1"/>
  <c r="M72" i="82"/>
  <c r="Q72" i="82"/>
  <c r="U72" i="82"/>
  <c r="Y72" i="82"/>
  <c r="AA72" i="82"/>
  <c r="AB72" i="82"/>
  <c r="G73" i="82"/>
  <c r="I73" i="82" s="1"/>
  <c r="H73" i="82"/>
  <c r="K73" i="82"/>
  <c r="L73" i="82"/>
  <c r="M73" i="82" s="1"/>
  <c r="O73" i="82"/>
  <c r="P73" i="82"/>
  <c r="Q73" i="82"/>
  <c r="S73" i="82"/>
  <c r="U73" i="82" s="1"/>
  <c r="T73" i="82"/>
  <c r="W73" i="82"/>
  <c r="Y73" i="82" s="1"/>
  <c r="X73" i="82"/>
  <c r="AB73" i="82"/>
  <c r="I74" i="82"/>
  <c r="AC74" i="82" s="1"/>
  <c r="M74" i="82"/>
  <c r="Q74" i="82"/>
  <c r="U74" i="82"/>
  <c r="Y74" i="82"/>
  <c r="AA74" i="82"/>
  <c r="AB74" i="82"/>
  <c r="I75" i="82"/>
  <c r="AC75" i="82" s="1"/>
  <c r="M75" i="82"/>
  <c r="Q75" i="82"/>
  <c r="U75" i="82"/>
  <c r="Y75" i="82"/>
  <c r="AA75" i="82"/>
  <c r="AB75" i="82"/>
  <c r="G82" i="82"/>
  <c r="G81" i="82" s="1"/>
  <c r="H82" i="82"/>
  <c r="H81" i="82" s="1"/>
  <c r="K82" i="82"/>
  <c r="L82" i="82"/>
  <c r="M82" i="82" s="1"/>
  <c r="O82" i="82"/>
  <c r="P82" i="82"/>
  <c r="Q82" i="82"/>
  <c r="S82" i="82"/>
  <c r="S81" i="82" s="1"/>
  <c r="T82" i="82"/>
  <c r="W82" i="82"/>
  <c r="W81" i="82" s="1"/>
  <c r="Y81" i="82" s="1"/>
  <c r="X82" i="82"/>
  <c r="X81" i="82" s="1"/>
  <c r="AB82" i="82"/>
  <c r="I83" i="82"/>
  <c r="AC83" i="82" s="1"/>
  <c r="M83" i="82"/>
  <c r="Q83" i="82"/>
  <c r="U83" i="82"/>
  <c r="Y83" i="82"/>
  <c r="AA83" i="82"/>
  <c r="AB83" i="82"/>
  <c r="I84" i="82"/>
  <c r="AC84" i="82" s="1"/>
  <c r="M84" i="82"/>
  <c r="Q84" i="82"/>
  <c r="U84" i="82"/>
  <c r="Y84" i="82"/>
  <c r="AA84" i="82"/>
  <c r="AB84" i="82"/>
  <c r="I85" i="82"/>
  <c r="M85" i="82"/>
  <c r="Q85" i="82"/>
  <c r="U85" i="82"/>
  <c r="Y85" i="82"/>
  <c r="AA85" i="82"/>
  <c r="AB85" i="82"/>
  <c r="G86" i="82"/>
  <c r="AA86" i="82" s="1"/>
  <c r="H86" i="82"/>
  <c r="I86" i="82"/>
  <c r="K86" i="82"/>
  <c r="K81" i="82" s="1"/>
  <c r="L86" i="82"/>
  <c r="O86" i="82"/>
  <c r="P86" i="82"/>
  <c r="P81" i="82" s="1"/>
  <c r="S86" i="82"/>
  <c r="T86" i="82"/>
  <c r="W86" i="82"/>
  <c r="X86" i="82"/>
  <c r="Y86" i="82"/>
  <c r="I87" i="82"/>
  <c r="M87" i="82"/>
  <c r="Q87" i="82"/>
  <c r="U87" i="82"/>
  <c r="Y87" i="82"/>
  <c r="AA87" i="82"/>
  <c r="AB87" i="82"/>
  <c r="I88" i="82"/>
  <c r="M88" i="82"/>
  <c r="Q88" i="82"/>
  <c r="U88" i="82"/>
  <c r="Y88" i="82"/>
  <c r="AA88" i="82"/>
  <c r="AB88" i="82"/>
  <c r="G90" i="82"/>
  <c r="H90" i="82"/>
  <c r="I90" i="82"/>
  <c r="K90" i="82"/>
  <c r="L90" i="82"/>
  <c r="O90" i="82"/>
  <c r="P90" i="82"/>
  <c r="S90" i="82"/>
  <c r="T90" i="82"/>
  <c r="U90" i="82"/>
  <c r="W90" i="82"/>
  <c r="X90" i="82"/>
  <c r="Y90" i="82"/>
  <c r="AA90" i="82"/>
  <c r="I91" i="82"/>
  <c r="M91" i="82"/>
  <c r="Q91" i="82"/>
  <c r="U91" i="82"/>
  <c r="Y91" i="82"/>
  <c r="AA91" i="82"/>
  <c r="AB91" i="82"/>
  <c r="I92" i="82"/>
  <c r="AC92" i="82" s="1"/>
  <c r="M92" i="82"/>
  <c r="Q92" i="82"/>
  <c r="U92" i="82"/>
  <c r="Y92" i="82"/>
  <c r="AA92" i="82"/>
  <c r="AB92" i="82"/>
  <c r="I93" i="82"/>
  <c r="M93" i="82"/>
  <c r="Q93" i="82"/>
  <c r="U93" i="82"/>
  <c r="Y93" i="82"/>
  <c r="AA93" i="82"/>
  <c r="AB93" i="82"/>
  <c r="I94" i="82"/>
  <c r="AC94" i="82" s="1"/>
  <c r="M94" i="82"/>
  <c r="Q94" i="82"/>
  <c r="U94" i="82"/>
  <c r="Y94" i="82"/>
  <c r="AA94" i="82"/>
  <c r="AB94" i="82"/>
  <c r="I95" i="82"/>
  <c r="M95" i="82"/>
  <c r="Q95" i="82"/>
  <c r="U95" i="82"/>
  <c r="Y95" i="82"/>
  <c r="AA95" i="82"/>
  <c r="AB95" i="82"/>
  <c r="I96" i="82"/>
  <c r="AC96" i="82" s="1"/>
  <c r="M96" i="82"/>
  <c r="Q96" i="82"/>
  <c r="U96" i="82"/>
  <c r="Y96" i="82"/>
  <c r="AA96" i="82"/>
  <c r="AB96" i="82"/>
  <c r="I97" i="82"/>
  <c r="M97" i="82"/>
  <c r="Q97" i="82"/>
  <c r="U97" i="82"/>
  <c r="Y97" i="82"/>
  <c r="AA97" i="82"/>
  <c r="AB97" i="82"/>
  <c r="G98" i="82"/>
  <c r="I98" i="82" s="1"/>
  <c r="H98" i="82"/>
  <c r="K98" i="82"/>
  <c r="L98" i="82"/>
  <c r="M98" i="82"/>
  <c r="O98" i="82"/>
  <c r="P98" i="82"/>
  <c r="Q98" i="82"/>
  <c r="S98" i="82"/>
  <c r="U98" i="82" s="1"/>
  <c r="T98" i="82"/>
  <c r="W98" i="82"/>
  <c r="Y98" i="82" s="1"/>
  <c r="X98" i="82"/>
  <c r="AC98" i="82"/>
  <c r="I99" i="82"/>
  <c r="M99" i="82"/>
  <c r="Q99" i="82"/>
  <c r="U99" i="82"/>
  <c r="Y99" i="82"/>
  <c r="AA99" i="82"/>
  <c r="AB99" i="82"/>
  <c r="AC99" i="82"/>
  <c r="I100" i="82"/>
  <c r="M100" i="82"/>
  <c r="Q100" i="82"/>
  <c r="U100" i="82"/>
  <c r="Y100" i="82"/>
  <c r="AA100" i="82"/>
  <c r="AB100" i="82"/>
  <c r="AC100" i="82"/>
  <c r="I101" i="82"/>
  <c r="M101" i="82"/>
  <c r="Q101" i="82"/>
  <c r="U101" i="82"/>
  <c r="Y101" i="82"/>
  <c r="AA101" i="82"/>
  <c r="AB101" i="82"/>
  <c r="AC101" i="82"/>
  <c r="I102" i="82"/>
  <c r="M102" i="82"/>
  <c r="Q102" i="82"/>
  <c r="U102" i="82"/>
  <c r="Y102" i="82"/>
  <c r="AA102" i="82"/>
  <c r="AB102" i="82"/>
  <c r="AC102" i="82"/>
  <c r="I103" i="82"/>
  <c r="M103" i="82"/>
  <c r="Q103" i="82"/>
  <c r="U103" i="82"/>
  <c r="Y103" i="82"/>
  <c r="AA103" i="82"/>
  <c r="AB103" i="82"/>
  <c r="AC103" i="82"/>
  <c r="I104" i="82"/>
  <c r="M104" i="82"/>
  <c r="Q104" i="82"/>
  <c r="U104" i="82"/>
  <c r="Y104" i="82"/>
  <c r="AA104" i="82"/>
  <c r="AB104" i="82"/>
  <c r="AC104" i="82"/>
  <c r="I105" i="82"/>
  <c r="M105" i="82"/>
  <c r="Q105" i="82"/>
  <c r="U105" i="82"/>
  <c r="Y105" i="82"/>
  <c r="AA105" i="82"/>
  <c r="AB105" i="82"/>
  <c r="AC105" i="82"/>
  <c r="I106" i="82"/>
  <c r="M106" i="82"/>
  <c r="Q106" i="82"/>
  <c r="U106" i="82"/>
  <c r="Y106" i="82"/>
  <c r="AA106" i="82"/>
  <c r="AB106" i="82"/>
  <c r="AC106" i="82"/>
  <c r="I107" i="82"/>
  <c r="M107" i="82"/>
  <c r="Q107" i="82"/>
  <c r="U107" i="82"/>
  <c r="Y107" i="82"/>
  <c r="AA107" i="82"/>
  <c r="AB107" i="82"/>
  <c r="AC107" i="82"/>
  <c r="I108" i="82"/>
  <c r="M108" i="82"/>
  <c r="Q108" i="82"/>
  <c r="U108" i="82"/>
  <c r="Y108" i="82"/>
  <c r="AA108" i="82"/>
  <c r="AB108" i="82"/>
  <c r="AC108" i="82"/>
  <c r="I109" i="82"/>
  <c r="M109" i="82"/>
  <c r="Q109" i="82"/>
  <c r="U109" i="82"/>
  <c r="Y109" i="82"/>
  <c r="AA109" i="82"/>
  <c r="AB109" i="82"/>
  <c r="AC109" i="82"/>
  <c r="I110" i="82"/>
  <c r="M110" i="82"/>
  <c r="Q110" i="82"/>
  <c r="U110" i="82"/>
  <c r="Y110" i="82"/>
  <c r="AA110" i="82"/>
  <c r="AB110" i="82"/>
  <c r="AC110" i="82"/>
  <c r="I111" i="82"/>
  <c r="M111" i="82"/>
  <c r="Q111" i="82"/>
  <c r="U111" i="82"/>
  <c r="Y111" i="82"/>
  <c r="AA111" i="82"/>
  <c r="AB111" i="82"/>
  <c r="AC111" i="82"/>
  <c r="G112" i="82"/>
  <c r="H112" i="82"/>
  <c r="I112" i="82"/>
  <c r="K112" i="82"/>
  <c r="M112" i="82" s="1"/>
  <c r="L112" i="82"/>
  <c r="O112" i="82"/>
  <c r="P112" i="82"/>
  <c r="AB112" i="82" s="1"/>
  <c r="S112" i="82"/>
  <c r="T112" i="82"/>
  <c r="T89" i="82" s="1"/>
  <c r="U112" i="82"/>
  <c r="W112" i="82"/>
  <c r="X112" i="82"/>
  <c r="Y112" i="82"/>
  <c r="I113" i="82"/>
  <c r="M113" i="82"/>
  <c r="Q113" i="82"/>
  <c r="U113" i="82"/>
  <c r="Y113" i="82"/>
  <c r="AA113" i="82"/>
  <c r="AB113" i="82"/>
  <c r="I114" i="82"/>
  <c r="M114" i="82"/>
  <c r="Q114" i="82"/>
  <c r="U114" i="82"/>
  <c r="Y114" i="82"/>
  <c r="AA114" i="82"/>
  <c r="AB114" i="82"/>
  <c r="G115" i="82"/>
  <c r="H115" i="82"/>
  <c r="AB115" i="82" s="1"/>
  <c r="K115" i="82"/>
  <c r="L115" i="82"/>
  <c r="M115" i="82" s="1"/>
  <c r="O115" i="82"/>
  <c r="P115" i="82"/>
  <c r="Q115" i="82"/>
  <c r="S115" i="82"/>
  <c r="U115" i="82" s="1"/>
  <c r="T115" i="82"/>
  <c r="W115" i="82"/>
  <c r="X115" i="82"/>
  <c r="I116" i="82"/>
  <c r="M116" i="82"/>
  <c r="Q116" i="82"/>
  <c r="U116" i="82"/>
  <c r="Y116" i="82"/>
  <c r="AA116" i="82"/>
  <c r="AB116" i="82"/>
  <c r="AC116" i="82"/>
  <c r="I117" i="82"/>
  <c r="M117" i="82"/>
  <c r="Q117" i="82"/>
  <c r="U117" i="82"/>
  <c r="Y117" i="82"/>
  <c r="AA117" i="82"/>
  <c r="AB117" i="82"/>
  <c r="AC117" i="82"/>
  <c r="G119" i="82"/>
  <c r="H119" i="82"/>
  <c r="H118" i="82" s="1"/>
  <c r="K119" i="82"/>
  <c r="L119" i="82"/>
  <c r="M119" i="82"/>
  <c r="O119" i="82"/>
  <c r="P119" i="82"/>
  <c r="Q119" i="82"/>
  <c r="S119" i="82"/>
  <c r="T119" i="82"/>
  <c r="W119" i="82"/>
  <c r="X119" i="82"/>
  <c r="I120" i="82"/>
  <c r="M120" i="82"/>
  <c r="Q120" i="82"/>
  <c r="U120" i="82"/>
  <c r="Y120" i="82"/>
  <c r="AA120" i="82"/>
  <c r="AB120" i="82"/>
  <c r="AC120" i="82"/>
  <c r="I121" i="82"/>
  <c r="M121" i="82"/>
  <c r="Q121" i="82"/>
  <c r="U121" i="82"/>
  <c r="Y121" i="82"/>
  <c r="AA121" i="82"/>
  <c r="AB121" i="82"/>
  <c r="AC121" i="82"/>
  <c r="I122" i="82"/>
  <c r="M122" i="82"/>
  <c r="Q122" i="82"/>
  <c r="U122" i="82"/>
  <c r="Y122" i="82"/>
  <c r="AA122" i="82"/>
  <c r="AB122" i="82"/>
  <c r="AC122" i="82"/>
  <c r="G123" i="82"/>
  <c r="H123" i="82"/>
  <c r="I123" i="82"/>
  <c r="K123" i="82"/>
  <c r="M123" i="82" s="1"/>
  <c r="L123" i="82"/>
  <c r="O123" i="82"/>
  <c r="P123" i="82"/>
  <c r="AB123" i="82" s="1"/>
  <c r="S123" i="82"/>
  <c r="T123" i="82"/>
  <c r="U123" i="82"/>
  <c r="W123" i="82"/>
  <c r="X123" i="82"/>
  <c r="Y123" i="82"/>
  <c r="I124" i="82"/>
  <c r="M124" i="82"/>
  <c r="Q124" i="82"/>
  <c r="U124" i="82"/>
  <c r="Y124" i="82"/>
  <c r="AA124" i="82"/>
  <c r="AB124" i="82"/>
  <c r="G125" i="82"/>
  <c r="H125" i="82"/>
  <c r="AB125" i="82" s="1"/>
  <c r="K125" i="82"/>
  <c r="L125" i="82"/>
  <c r="M125" i="82"/>
  <c r="O125" i="82"/>
  <c r="P125" i="82"/>
  <c r="Q125" i="82"/>
  <c r="S125" i="82"/>
  <c r="U125" i="82" s="1"/>
  <c r="T125" i="82"/>
  <c r="W125" i="82"/>
  <c r="Y125" i="82" s="1"/>
  <c r="X125" i="82"/>
  <c r="I126" i="82"/>
  <c r="M126" i="82"/>
  <c r="Q126" i="82"/>
  <c r="U126" i="82"/>
  <c r="Y126" i="82"/>
  <c r="AA126" i="82"/>
  <c r="AB126" i="82"/>
  <c r="AC126" i="82"/>
  <c r="I127" i="82"/>
  <c r="M127" i="82"/>
  <c r="Q127" i="82"/>
  <c r="U127" i="82"/>
  <c r="Y127" i="82"/>
  <c r="AA127" i="82"/>
  <c r="AB127" i="82"/>
  <c r="AC127" i="82"/>
  <c r="G128" i="82"/>
  <c r="H128" i="82"/>
  <c r="I128" i="82"/>
  <c r="K128" i="82"/>
  <c r="M128" i="82" s="1"/>
  <c r="L128" i="82"/>
  <c r="O128" i="82"/>
  <c r="P128" i="82"/>
  <c r="S128" i="82"/>
  <c r="T128" i="82"/>
  <c r="U128" i="82" s="1"/>
  <c r="W128" i="82"/>
  <c r="X128" i="82"/>
  <c r="Y128" i="82"/>
  <c r="I129" i="82"/>
  <c r="M129" i="82"/>
  <c r="Q129" i="82"/>
  <c r="U129" i="82"/>
  <c r="Y129" i="82"/>
  <c r="AA129" i="82"/>
  <c r="AB129" i="82"/>
  <c r="G130" i="82"/>
  <c r="H130" i="82"/>
  <c r="AB130" i="82" s="1"/>
  <c r="K130" i="82"/>
  <c r="L130" i="82"/>
  <c r="M130" i="82" s="1"/>
  <c r="O130" i="82"/>
  <c r="P130" i="82"/>
  <c r="Q130" i="82"/>
  <c r="S130" i="82"/>
  <c r="U130" i="82" s="1"/>
  <c r="T130" i="82"/>
  <c r="W130" i="82"/>
  <c r="X130" i="82"/>
  <c r="I131" i="82"/>
  <c r="M131" i="82"/>
  <c r="Q131" i="82"/>
  <c r="U131" i="82"/>
  <c r="Y131" i="82"/>
  <c r="AA131" i="82"/>
  <c r="AB131" i="82"/>
  <c r="AC131" i="82"/>
  <c r="T132" i="82"/>
  <c r="G133" i="82"/>
  <c r="H133" i="82"/>
  <c r="AB133" i="82" s="1"/>
  <c r="K133" i="82"/>
  <c r="L133" i="82"/>
  <c r="M133" i="82"/>
  <c r="O133" i="82"/>
  <c r="P133" i="82"/>
  <c r="Q133" i="82"/>
  <c r="S133" i="82"/>
  <c r="U133" i="82" s="1"/>
  <c r="T133" i="82"/>
  <c r="W133" i="82"/>
  <c r="X133" i="82"/>
  <c r="I134" i="82"/>
  <c r="M134" i="82"/>
  <c r="Q134" i="82"/>
  <c r="U134" i="82"/>
  <c r="Y134" i="82"/>
  <c r="AA134" i="82"/>
  <c r="AB134" i="82"/>
  <c r="AC134" i="82"/>
  <c r="G135" i="82"/>
  <c r="H135" i="82"/>
  <c r="I135" i="82"/>
  <c r="K135" i="82"/>
  <c r="M135" i="82" s="1"/>
  <c r="L135" i="82"/>
  <c r="O135" i="82"/>
  <c r="P135" i="82"/>
  <c r="AB135" i="82" s="1"/>
  <c r="S135" i="82"/>
  <c r="S132" i="82" s="1"/>
  <c r="U132" i="82" s="1"/>
  <c r="T135" i="82"/>
  <c r="U135" i="82"/>
  <c r="W135" i="82"/>
  <c r="W132" i="82" s="1"/>
  <c r="Y132" i="82" s="1"/>
  <c r="X135" i="82"/>
  <c r="X132" i="82" s="1"/>
  <c r="Y135" i="82"/>
  <c r="I136" i="82"/>
  <c r="M136" i="82"/>
  <c r="Q136" i="82"/>
  <c r="U136" i="82"/>
  <c r="Y136" i="82"/>
  <c r="AA136" i="82"/>
  <c r="AB136" i="82"/>
  <c r="I137" i="82"/>
  <c r="M137" i="82"/>
  <c r="Q137" i="82"/>
  <c r="U137" i="82"/>
  <c r="Y137" i="82"/>
  <c r="AA137" i="82"/>
  <c r="AB137" i="82"/>
  <c r="I138" i="82"/>
  <c r="M138" i="82"/>
  <c r="Q138" i="82"/>
  <c r="U138" i="82"/>
  <c r="Y138" i="82"/>
  <c r="AA138" i="82"/>
  <c r="AB138" i="82"/>
  <c r="I139" i="82"/>
  <c r="M139" i="82"/>
  <c r="Q139" i="82"/>
  <c r="U139" i="82"/>
  <c r="Y139" i="82"/>
  <c r="AA139" i="82"/>
  <c r="AB139" i="82"/>
  <c r="G141" i="82"/>
  <c r="H141" i="82"/>
  <c r="I141" i="82"/>
  <c r="K141" i="82"/>
  <c r="M141" i="82" s="1"/>
  <c r="L141" i="82"/>
  <c r="O141" i="82"/>
  <c r="P141" i="82"/>
  <c r="AB141" i="82" s="1"/>
  <c r="S141" i="82"/>
  <c r="T141" i="82"/>
  <c r="U141" i="82"/>
  <c r="W141" i="82"/>
  <c r="X141" i="82"/>
  <c r="Y141" i="82"/>
  <c r="I142" i="82"/>
  <c r="M142" i="82"/>
  <c r="Q142" i="82"/>
  <c r="U142" i="82"/>
  <c r="Y142" i="82"/>
  <c r="AA142" i="82"/>
  <c r="AB142" i="82"/>
  <c r="G143" i="82"/>
  <c r="H143" i="82"/>
  <c r="AB143" i="82" s="1"/>
  <c r="K143" i="82"/>
  <c r="K140" i="82" s="1"/>
  <c r="L143" i="82"/>
  <c r="L140" i="82" s="1"/>
  <c r="M143" i="82"/>
  <c r="O143" i="82"/>
  <c r="O140" i="82" s="1"/>
  <c r="Q140" i="82" s="1"/>
  <c r="P143" i="82"/>
  <c r="P140" i="82" s="1"/>
  <c r="Q143" i="82"/>
  <c r="S143" i="82"/>
  <c r="U143" i="82" s="1"/>
  <c r="T143" i="82"/>
  <c r="W143" i="82"/>
  <c r="Y143" i="82" s="1"/>
  <c r="X143" i="82"/>
  <c r="I144" i="82"/>
  <c r="M144" i="82"/>
  <c r="Q144" i="82"/>
  <c r="U144" i="82"/>
  <c r="Y144" i="82"/>
  <c r="AA144" i="82"/>
  <c r="AB144" i="82"/>
  <c r="AC144" i="82"/>
  <c r="G145" i="82"/>
  <c r="H145" i="82"/>
  <c r="I145" i="82"/>
  <c r="K145" i="82"/>
  <c r="M145" i="82" s="1"/>
  <c r="L145" i="82"/>
  <c r="O145" i="82"/>
  <c r="P145" i="82"/>
  <c r="S145" i="82"/>
  <c r="T145" i="82"/>
  <c r="U145" i="82" s="1"/>
  <c r="W145" i="82"/>
  <c r="X145" i="82"/>
  <c r="Y145" i="82"/>
  <c r="I146" i="82"/>
  <c r="M146" i="82"/>
  <c r="Q146" i="82"/>
  <c r="U146" i="82"/>
  <c r="Y146" i="82"/>
  <c r="AA146" i="82"/>
  <c r="AB146" i="82"/>
  <c r="I147" i="82"/>
  <c r="M147" i="82"/>
  <c r="Q147" i="82"/>
  <c r="U147" i="82"/>
  <c r="Y147" i="82"/>
  <c r="AA147" i="82"/>
  <c r="AB147" i="82"/>
  <c r="I148" i="82"/>
  <c r="M148" i="82"/>
  <c r="Q148" i="82"/>
  <c r="U148" i="82"/>
  <c r="Y148" i="82"/>
  <c r="AA148" i="82"/>
  <c r="AB148" i="82"/>
  <c r="G149" i="82"/>
  <c r="H149" i="82"/>
  <c r="H140" i="82" s="1"/>
  <c r="K149" i="82"/>
  <c r="L149" i="82"/>
  <c r="M149" i="82"/>
  <c r="O149" i="82"/>
  <c r="P149" i="82"/>
  <c r="Q149" i="82"/>
  <c r="S149" i="82"/>
  <c r="U149" i="82" s="1"/>
  <c r="T149" i="82"/>
  <c r="W149" i="82"/>
  <c r="X149" i="82"/>
  <c r="X140" i="82" s="1"/>
  <c r="Y149" i="82"/>
  <c r="I150" i="82"/>
  <c r="AC150" i="82" s="1"/>
  <c r="M150" i="82"/>
  <c r="Q150" i="82"/>
  <c r="U150" i="82"/>
  <c r="Y150" i="82"/>
  <c r="AA150" i="82"/>
  <c r="AB150" i="82"/>
  <c r="O151" i="82"/>
  <c r="Q151" i="82" s="1"/>
  <c r="P151" i="82"/>
  <c r="W151" i="82"/>
  <c r="Y151" i="82" s="1"/>
  <c r="G152" i="82"/>
  <c r="AA152" i="82" s="1"/>
  <c r="H152" i="82"/>
  <c r="H151" i="82" s="1"/>
  <c r="K152" i="82"/>
  <c r="L152" i="82"/>
  <c r="M152" i="82" s="1"/>
  <c r="O152" i="82"/>
  <c r="P152" i="82"/>
  <c r="Q152" i="82"/>
  <c r="S152" i="82"/>
  <c r="T152" i="82"/>
  <c r="T151" i="82" s="1"/>
  <c r="W152" i="82"/>
  <c r="Y152" i="82" s="1"/>
  <c r="X152" i="82"/>
  <c r="X151" i="82" s="1"/>
  <c r="I153" i="82"/>
  <c r="AC153" i="82" s="1"/>
  <c r="M153" i="82"/>
  <c r="Q153" i="82"/>
  <c r="U153" i="82"/>
  <c r="Y153" i="82"/>
  <c r="AA153" i="82"/>
  <c r="AB153" i="82"/>
  <c r="G154" i="82"/>
  <c r="I154" i="82" s="1"/>
  <c r="H154" i="82"/>
  <c r="K154" i="82"/>
  <c r="L154" i="82"/>
  <c r="AB154" i="82" s="1"/>
  <c r="O154" i="82"/>
  <c r="P154" i="82"/>
  <c r="Q154" i="82"/>
  <c r="S154" i="82"/>
  <c r="T154" i="82"/>
  <c r="U154" i="82"/>
  <c r="W154" i="82"/>
  <c r="Y154" i="82" s="1"/>
  <c r="X154" i="82"/>
  <c r="I155" i="82"/>
  <c r="M155" i="82"/>
  <c r="Q155" i="82"/>
  <c r="U155" i="82"/>
  <c r="Y155" i="82"/>
  <c r="AA155" i="82"/>
  <c r="AB155" i="82"/>
  <c r="O10" i="81"/>
  <c r="P10" i="81"/>
  <c r="R10" i="81"/>
  <c r="O11" i="81"/>
  <c r="P11" i="81"/>
  <c r="R11" i="81"/>
  <c r="O12" i="81"/>
  <c r="R12" i="81" s="1"/>
  <c r="P12" i="81"/>
  <c r="O13" i="81"/>
  <c r="R13" i="81" s="1"/>
  <c r="P13" i="81"/>
  <c r="P16" i="81" s="1"/>
  <c r="O14" i="81"/>
  <c r="P14" i="81"/>
  <c r="R14" i="81"/>
  <c r="F16" i="81"/>
  <c r="G16" i="81"/>
  <c r="H16" i="81"/>
  <c r="I16" i="81"/>
  <c r="J16" i="81"/>
  <c r="K16" i="81"/>
  <c r="L16" i="81"/>
  <c r="M16" i="81"/>
  <c r="N16" i="81"/>
  <c r="Q16" i="81"/>
  <c r="O23" i="81"/>
  <c r="P23" i="81"/>
  <c r="R23" i="81"/>
  <c r="O24" i="81"/>
  <c r="P24" i="81"/>
  <c r="R24" i="81"/>
  <c r="O25" i="81"/>
  <c r="R25" i="81" s="1"/>
  <c r="P25" i="81"/>
  <c r="O26" i="81"/>
  <c r="R26" i="81" s="1"/>
  <c r="P26" i="81"/>
  <c r="O27" i="81"/>
  <c r="P27" i="81"/>
  <c r="R27" i="81"/>
  <c r="O28" i="81"/>
  <c r="P28" i="81"/>
  <c r="R28" i="81"/>
  <c r="O29" i="81"/>
  <c r="R29" i="81" s="1"/>
  <c r="P29" i="81"/>
  <c r="F31" i="81"/>
  <c r="G31" i="81"/>
  <c r="H31" i="81"/>
  <c r="I31" i="81"/>
  <c r="J31" i="81"/>
  <c r="K31" i="81"/>
  <c r="L31" i="81"/>
  <c r="M31" i="81"/>
  <c r="P31" i="81"/>
  <c r="O38" i="81"/>
  <c r="P38" i="81"/>
  <c r="P41" i="81" s="1"/>
  <c r="R38" i="81"/>
  <c r="R41" i="81" s="1"/>
  <c r="O39" i="81"/>
  <c r="P39" i="81"/>
  <c r="R39" i="81"/>
  <c r="F41" i="81"/>
  <c r="G41" i="81"/>
  <c r="H41" i="81"/>
  <c r="I41" i="81"/>
  <c r="J41" i="81"/>
  <c r="K41" i="81"/>
  <c r="L41" i="81"/>
  <c r="M41" i="81"/>
  <c r="O41" i="81"/>
  <c r="O10" i="80"/>
  <c r="R10" i="80" s="1"/>
  <c r="P10" i="80"/>
  <c r="O11" i="80"/>
  <c r="P11" i="80"/>
  <c r="R11" i="80"/>
  <c r="O12" i="80"/>
  <c r="R12" i="80" s="1"/>
  <c r="P12" i="80"/>
  <c r="O13" i="80"/>
  <c r="R13" i="80" s="1"/>
  <c r="P13" i="80"/>
  <c r="O14" i="80"/>
  <c r="P14" i="80"/>
  <c r="R14" i="80"/>
  <c r="F16" i="80"/>
  <c r="G16" i="80"/>
  <c r="H16" i="80"/>
  <c r="I16" i="80"/>
  <c r="J16" i="80"/>
  <c r="K16" i="80"/>
  <c r="L16" i="80"/>
  <c r="M16" i="80"/>
  <c r="N16" i="80"/>
  <c r="O16" i="80"/>
  <c r="P16" i="80"/>
  <c r="Q16" i="80"/>
  <c r="O23" i="80"/>
  <c r="R23" i="80" s="1"/>
  <c r="P23" i="80"/>
  <c r="O24" i="80"/>
  <c r="P24" i="80"/>
  <c r="R24" i="80" s="1"/>
  <c r="O25" i="80"/>
  <c r="P25" i="80"/>
  <c r="R25" i="80"/>
  <c r="O26" i="80"/>
  <c r="R26" i="80" s="1"/>
  <c r="P26" i="80"/>
  <c r="O27" i="80"/>
  <c r="R27" i="80" s="1"/>
  <c r="P27" i="80"/>
  <c r="O28" i="80"/>
  <c r="P28" i="80"/>
  <c r="R28" i="80"/>
  <c r="O29" i="80"/>
  <c r="P29" i="80"/>
  <c r="R29" i="80"/>
  <c r="F31" i="80"/>
  <c r="G31" i="80"/>
  <c r="H31" i="80"/>
  <c r="I31" i="80"/>
  <c r="J31" i="80"/>
  <c r="K31" i="80"/>
  <c r="L31" i="80"/>
  <c r="M31" i="80"/>
  <c r="O31" i="80"/>
  <c r="P31" i="80"/>
  <c r="O38" i="80"/>
  <c r="R38" i="80" s="1"/>
  <c r="R41" i="80" s="1"/>
  <c r="P38" i="80"/>
  <c r="P41" i="80" s="1"/>
  <c r="O39" i="80"/>
  <c r="P39" i="80"/>
  <c r="R39" i="80"/>
  <c r="F41" i="80"/>
  <c r="G41" i="80"/>
  <c r="H41" i="80"/>
  <c r="I41" i="80"/>
  <c r="J41" i="80"/>
  <c r="K41" i="80"/>
  <c r="L41" i="80"/>
  <c r="M41" i="80"/>
  <c r="O41" i="80"/>
  <c r="N11" i="79"/>
  <c r="N15" i="79" s="1"/>
  <c r="O11" i="79"/>
  <c r="O15" i="79" s="1"/>
  <c r="Q11" i="79"/>
  <c r="N12" i="79"/>
  <c r="O12" i="79"/>
  <c r="Q12" i="79"/>
  <c r="N13" i="79"/>
  <c r="Q13" i="79" s="1"/>
  <c r="O13" i="79"/>
  <c r="E15" i="79"/>
  <c r="F15" i="79"/>
  <c r="H15" i="79"/>
  <c r="I15" i="79"/>
  <c r="K15" i="79"/>
  <c r="L15" i="79"/>
  <c r="N11" i="78"/>
  <c r="N15" i="78" s="1"/>
  <c r="O11" i="78"/>
  <c r="O15" i="78" s="1"/>
  <c r="Q11" i="78"/>
  <c r="N12" i="78"/>
  <c r="O12" i="78"/>
  <c r="Q12" i="78"/>
  <c r="N13" i="78"/>
  <c r="Q13" i="78" s="1"/>
  <c r="O13" i="78"/>
  <c r="E15" i="78"/>
  <c r="F15" i="78"/>
  <c r="H15" i="78"/>
  <c r="I15" i="78"/>
  <c r="K15" i="78"/>
  <c r="L15" i="78"/>
  <c r="N10" i="77"/>
  <c r="N18" i="77" s="1"/>
  <c r="O10" i="77"/>
  <c r="O18" i="77" s="1"/>
  <c r="Q10" i="77"/>
  <c r="R10" i="77"/>
  <c r="S10" i="77"/>
  <c r="T10" i="77"/>
  <c r="N11" i="77"/>
  <c r="Q11" i="77" s="1"/>
  <c r="O11" i="77"/>
  <c r="R11" i="77"/>
  <c r="S11" i="77"/>
  <c r="T11" i="77"/>
  <c r="N12" i="77"/>
  <c r="O12" i="77"/>
  <c r="Q12" i="77"/>
  <c r="R12" i="77"/>
  <c r="S12" i="77"/>
  <c r="T12" i="77"/>
  <c r="N13" i="77"/>
  <c r="Q13" i="77" s="1"/>
  <c r="O13" i="77"/>
  <c r="R13" i="77"/>
  <c r="S13" i="77"/>
  <c r="T13" i="77"/>
  <c r="N14" i="77"/>
  <c r="O14" i="77"/>
  <c r="Q14" i="77"/>
  <c r="R14" i="77"/>
  <c r="S14" i="77"/>
  <c r="T14" i="77"/>
  <c r="N15" i="77"/>
  <c r="Q15" i="77" s="1"/>
  <c r="O15" i="77"/>
  <c r="R15" i="77"/>
  <c r="S15" i="77"/>
  <c r="T15" i="77"/>
  <c r="N16" i="77"/>
  <c r="O16" i="77"/>
  <c r="Q16" i="77"/>
  <c r="R16" i="77"/>
  <c r="S16" i="77"/>
  <c r="T16" i="77"/>
  <c r="R17" i="77"/>
  <c r="S17" i="77"/>
  <c r="T17" i="77"/>
  <c r="E18" i="77"/>
  <c r="F18" i="77"/>
  <c r="H18" i="77"/>
  <c r="I18" i="77"/>
  <c r="K18" i="77"/>
  <c r="L18" i="77"/>
  <c r="P148" i="87" l="1"/>
  <c r="J128" i="87"/>
  <c r="R154" i="87"/>
  <c r="N148" i="87"/>
  <c r="J125" i="87"/>
  <c r="P125" i="87"/>
  <c r="R125" i="87" s="1"/>
  <c r="L107" i="87"/>
  <c r="I101" i="87"/>
  <c r="Q101" i="87" s="1"/>
  <c r="Q104" i="87"/>
  <c r="N101" i="87"/>
  <c r="J91" i="87"/>
  <c r="P91" i="87"/>
  <c r="J80" i="87"/>
  <c r="P80" i="87"/>
  <c r="R80" i="87" s="1"/>
  <c r="J75" i="87"/>
  <c r="P75" i="87"/>
  <c r="L160" i="87"/>
  <c r="N160" i="87" s="1"/>
  <c r="R141" i="87"/>
  <c r="I128" i="87"/>
  <c r="J104" i="87"/>
  <c r="P104" i="87"/>
  <c r="R104" i="87" s="1"/>
  <c r="H101" i="87"/>
  <c r="J64" i="87"/>
  <c r="P64" i="87"/>
  <c r="R64" i="87" s="1"/>
  <c r="R57" i="87"/>
  <c r="R41" i="87"/>
  <c r="J32" i="87"/>
  <c r="P32" i="87"/>
  <c r="R32" i="87" s="1"/>
  <c r="R12" i="87"/>
  <c r="R9" i="87"/>
  <c r="N161" i="87"/>
  <c r="Q142" i="87"/>
  <c r="I138" i="87"/>
  <c r="Q138" i="87" s="1"/>
  <c r="H138" i="87"/>
  <c r="J139" i="87"/>
  <c r="P139" i="87"/>
  <c r="R139" i="87" s="1"/>
  <c r="Q132" i="87"/>
  <c r="N125" i="87"/>
  <c r="R122" i="87"/>
  <c r="R114" i="87"/>
  <c r="J113" i="87"/>
  <c r="P113" i="87"/>
  <c r="R113" i="87" s="1"/>
  <c r="J108" i="87"/>
  <c r="P108" i="87"/>
  <c r="R108" i="87" s="1"/>
  <c r="H107" i="87"/>
  <c r="I107" i="87"/>
  <c r="P89" i="87"/>
  <c r="R89" i="87" s="1"/>
  <c r="R85" i="87"/>
  <c r="N80" i="87"/>
  <c r="R73" i="87"/>
  <c r="R45" i="87"/>
  <c r="J44" i="87"/>
  <c r="P44" i="87"/>
  <c r="R44" i="87" s="1"/>
  <c r="I43" i="87"/>
  <c r="Q43" i="87" s="1"/>
  <c r="Q39" i="87"/>
  <c r="R39" i="87" s="1"/>
  <c r="J36" i="87"/>
  <c r="P36" i="87"/>
  <c r="R36" i="87" s="1"/>
  <c r="Q9" i="87"/>
  <c r="I8" i="87"/>
  <c r="L8" i="87"/>
  <c r="I148" i="87"/>
  <c r="Q148" i="87" s="1"/>
  <c r="Q151" i="87"/>
  <c r="M128" i="87"/>
  <c r="H88" i="87"/>
  <c r="N44" i="87"/>
  <c r="L43" i="87"/>
  <c r="N43" i="87" s="1"/>
  <c r="J151" i="87"/>
  <c r="P151" i="87"/>
  <c r="R151" i="87" s="1"/>
  <c r="R142" i="87"/>
  <c r="J136" i="87"/>
  <c r="P136" i="87"/>
  <c r="R136" i="87" s="1"/>
  <c r="R130" i="87"/>
  <c r="J129" i="87"/>
  <c r="P129" i="87"/>
  <c r="R129" i="87" s="1"/>
  <c r="R110" i="87"/>
  <c r="R65" i="87"/>
  <c r="R38" i="87"/>
  <c r="R26" i="87"/>
  <c r="P163" i="87"/>
  <c r="R163" i="87" s="1"/>
  <c r="P149" i="87"/>
  <c r="R149" i="87" s="1"/>
  <c r="P134" i="87"/>
  <c r="R134" i="87" s="1"/>
  <c r="J132" i="87"/>
  <c r="P132" i="87"/>
  <c r="N129" i="87"/>
  <c r="L128" i="87"/>
  <c r="N128" i="87" s="1"/>
  <c r="M107" i="87"/>
  <c r="P102" i="87"/>
  <c r="R102" i="87" s="1"/>
  <c r="Q91" i="87"/>
  <c r="L88" i="87"/>
  <c r="N88" i="87" s="1"/>
  <c r="R77" i="87"/>
  <c r="Q75" i="87"/>
  <c r="N64" i="87"/>
  <c r="P53" i="87"/>
  <c r="R53" i="87" s="1"/>
  <c r="H43" i="87"/>
  <c r="R30" i="87"/>
  <c r="P22" i="87"/>
  <c r="R22" i="87" s="1"/>
  <c r="R16" i="87"/>
  <c r="M8" i="87"/>
  <c r="M165" i="87" s="1"/>
  <c r="H8" i="87"/>
  <c r="N137" i="86"/>
  <c r="Q137" i="86"/>
  <c r="R132" i="86"/>
  <c r="J132" i="86"/>
  <c r="Q132" i="86"/>
  <c r="I131" i="86"/>
  <c r="N117" i="86"/>
  <c r="R114" i="86"/>
  <c r="J112" i="86"/>
  <c r="R110" i="86"/>
  <c r="I103" i="86"/>
  <c r="Q103" i="86" s="1"/>
  <c r="J95" i="86"/>
  <c r="Q95" i="86"/>
  <c r="R95" i="86" s="1"/>
  <c r="R91" i="86"/>
  <c r="J91" i="86"/>
  <c r="Q91" i="86"/>
  <c r="I90" i="86"/>
  <c r="J88" i="86"/>
  <c r="P88" i="86"/>
  <c r="I44" i="86"/>
  <c r="H44" i="86"/>
  <c r="R41" i="86"/>
  <c r="N33" i="86"/>
  <c r="Q33" i="86"/>
  <c r="J18" i="86"/>
  <c r="N12" i="86"/>
  <c r="P12" i="86"/>
  <c r="R12" i="86" s="1"/>
  <c r="J150" i="86"/>
  <c r="N141" i="86"/>
  <c r="H131" i="86"/>
  <c r="J128" i="86"/>
  <c r="Q128" i="86"/>
  <c r="R128" i="86" s="1"/>
  <c r="M111" i="86"/>
  <c r="N88" i="86"/>
  <c r="Q88" i="86"/>
  <c r="R73" i="86"/>
  <c r="J71" i="86"/>
  <c r="Q71" i="86"/>
  <c r="R71" i="86" s="1"/>
  <c r="R59" i="86"/>
  <c r="J59" i="86"/>
  <c r="Q59" i="86"/>
  <c r="R49" i="86"/>
  <c r="R42" i="86"/>
  <c r="J40" i="86"/>
  <c r="R22" i="86"/>
  <c r="N18" i="86"/>
  <c r="I8" i="86"/>
  <c r="M8" i="86"/>
  <c r="H8" i="86"/>
  <c r="N165" i="86"/>
  <c r="L164" i="86"/>
  <c r="N164" i="86" s="1"/>
  <c r="L150" i="86"/>
  <c r="N150" i="86" s="1"/>
  <c r="N153" i="86"/>
  <c r="J151" i="86"/>
  <c r="Q151" i="86"/>
  <c r="R151" i="86" s="1"/>
  <c r="N145" i="86"/>
  <c r="P145" i="86"/>
  <c r="R145" i="86" s="1"/>
  <c r="M131" i="86"/>
  <c r="N131" i="86" s="1"/>
  <c r="R122" i="86"/>
  <c r="J117" i="86"/>
  <c r="P117" i="86"/>
  <c r="R117" i="86" s="1"/>
  <c r="L111" i="86"/>
  <c r="L103" i="86"/>
  <c r="N103" i="86" s="1"/>
  <c r="N106" i="86"/>
  <c r="P106" i="86"/>
  <c r="R106" i="86" s="1"/>
  <c r="J37" i="86"/>
  <c r="P37" i="86"/>
  <c r="R23" i="86"/>
  <c r="R18" i="86"/>
  <c r="R16" i="86"/>
  <c r="J164" i="86"/>
  <c r="J141" i="86"/>
  <c r="P141" i="86"/>
  <c r="R141" i="86" s="1"/>
  <c r="J137" i="86"/>
  <c r="P137" i="86"/>
  <c r="R137" i="86" s="1"/>
  <c r="Q112" i="86"/>
  <c r="I111" i="86"/>
  <c r="Q111" i="86" s="1"/>
  <c r="J104" i="86"/>
  <c r="Q104" i="86"/>
  <c r="R104" i="86" s="1"/>
  <c r="N45" i="86"/>
  <c r="L44" i="86"/>
  <c r="P45" i="86"/>
  <c r="R45" i="86" s="1"/>
  <c r="M44" i="86"/>
  <c r="N37" i="86"/>
  <c r="Q37" i="86"/>
  <c r="J33" i="86"/>
  <c r="P33" i="86"/>
  <c r="R33" i="86" s="1"/>
  <c r="N8" i="86"/>
  <c r="P165" i="86"/>
  <c r="R165" i="86" s="1"/>
  <c r="P153" i="86"/>
  <c r="R153" i="86" s="1"/>
  <c r="J153" i="86"/>
  <c r="P126" i="86"/>
  <c r="R126" i="86" s="1"/>
  <c r="P93" i="86"/>
  <c r="R93" i="86" s="1"/>
  <c r="P77" i="86"/>
  <c r="R77" i="86" s="1"/>
  <c r="N42" i="86"/>
  <c r="N23" i="86"/>
  <c r="J12" i="86"/>
  <c r="N9" i="86"/>
  <c r="H111" i="86"/>
  <c r="P112" i="86"/>
  <c r="R112" i="86" s="1"/>
  <c r="J83" i="85"/>
  <c r="J130" i="85"/>
  <c r="H127" i="85"/>
  <c r="J120" i="85"/>
  <c r="I108" i="85"/>
  <c r="J112" i="85"/>
  <c r="J75" i="85"/>
  <c r="J57" i="85"/>
  <c r="H38" i="85"/>
  <c r="H7" i="85"/>
  <c r="J15" i="85"/>
  <c r="I7" i="85"/>
  <c r="I143" i="85" s="1"/>
  <c r="J141" i="85"/>
  <c r="J132" i="85"/>
  <c r="H108" i="85"/>
  <c r="I70" i="85"/>
  <c r="I38" i="85"/>
  <c r="J36" i="85"/>
  <c r="I127" i="85"/>
  <c r="J116" i="85"/>
  <c r="H90" i="85"/>
  <c r="J90" i="85" s="1"/>
  <c r="J84" i="85"/>
  <c r="J71" i="85"/>
  <c r="J61" i="85"/>
  <c r="J49" i="85"/>
  <c r="J45" i="85"/>
  <c r="J19" i="85"/>
  <c r="J138" i="85"/>
  <c r="J7" i="85"/>
  <c r="J108" i="85"/>
  <c r="J139" i="85"/>
  <c r="H70" i="85"/>
  <c r="J70" i="85" s="1"/>
  <c r="J54" i="85"/>
  <c r="J34" i="85"/>
  <c r="J114" i="85"/>
  <c r="J39" i="85"/>
  <c r="J11" i="85"/>
  <c r="J86" i="85"/>
  <c r="I38" i="84"/>
  <c r="I108" i="84"/>
  <c r="J112" i="84"/>
  <c r="J68" i="84"/>
  <c r="H38" i="84"/>
  <c r="H7" i="84"/>
  <c r="J28" i="84"/>
  <c r="J15" i="84"/>
  <c r="J7" i="84" s="1"/>
  <c r="H120" i="84"/>
  <c r="J120" i="84" s="1"/>
  <c r="J139" i="84"/>
  <c r="I127" i="84"/>
  <c r="J121" i="84"/>
  <c r="J114" i="84"/>
  <c r="H108" i="84"/>
  <c r="J105" i="84"/>
  <c r="J61" i="84"/>
  <c r="I138" i="84"/>
  <c r="J138" i="84" s="1"/>
  <c r="J136" i="84"/>
  <c r="J132" i="84"/>
  <c r="J118" i="84"/>
  <c r="J75" i="84"/>
  <c r="J39" i="84"/>
  <c r="J34" i="84"/>
  <c r="J32" i="84"/>
  <c r="I143" i="84"/>
  <c r="J90" i="84"/>
  <c r="J38" i="84"/>
  <c r="J108" i="84"/>
  <c r="J130" i="84"/>
  <c r="H127" i="84"/>
  <c r="J127" i="84" s="1"/>
  <c r="J103" i="84"/>
  <c r="J86" i="84"/>
  <c r="J71" i="84"/>
  <c r="U140" i="83"/>
  <c r="Q140" i="83"/>
  <c r="AA138" i="83"/>
  <c r="AB135" i="83"/>
  <c r="P125" i="83"/>
  <c r="AC119" i="83"/>
  <c r="Y118" i="83"/>
  <c r="Q118" i="83"/>
  <c r="L105" i="83"/>
  <c r="X105" i="83"/>
  <c r="AC102" i="83"/>
  <c r="I100" i="83"/>
  <c r="AC100" i="83" s="1"/>
  <c r="Y90" i="83"/>
  <c r="AC77" i="83"/>
  <c r="U76" i="83"/>
  <c r="AA64" i="83"/>
  <c r="S61" i="83"/>
  <c r="L61" i="83"/>
  <c r="M59" i="83"/>
  <c r="Q56" i="83"/>
  <c r="AC56" i="83" s="1"/>
  <c r="AB53" i="83"/>
  <c r="Q50" i="83"/>
  <c r="AB47" i="83"/>
  <c r="AC40" i="83"/>
  <c r="Y24" i="83"/>
  <c r="AC23" i="83"/>
  <c r="AC12" i="83"/>
  <c r="Q11" i="83"/>
  <c r="L6" i="83"/>
  <c r="L137" i="83"/>
  <c r="I135" i="83"/>
  <c r="AC134" i="83"/>
  <c r="U128" i="83"/>
  <c r="I106" i="83"/>
  <c r="L82" i="83"/>
  <c r="AC91" i="83"/>
  <c r="P82" i="83"/>
  <c r="AC78" i="83"/>
  <c r="S75" i="83"/>
  <c r="L75" i="83"/>
  <c r="AB75" i="83" s="1"/>
  <c r="AC67" i="83"/>
  <c r="U64" i="83"/>
  <c r="X61" i="83"/>
  <c r="K61" i="83"/>
  <c r="M61" i="83" s="1"/>
  <c r="AA56" i="83"/>
  <c r="AB50" i="83"/>
  <c r="AA50" i="83"/>
  <c r="AC41" i="83"/>
  <c r="I29" i="83"/>
  <c r="AC20" i="83"/>
  <c r="AC13" i="83"/>
  <c r="X137" i="83"/>
  <c r="S137" i="83"/>
  <c r="U137" i="83" s="1"/>
  <c r="K125" i="83"/>
  <c r="AC104" i="83"/>
  <c r="X75" i="83"/>
  <c r="K75" i="83"/>
  <c r="P61" i="83"/>
  <c r="H61" i="83"/>
  <c r="Y59" i="83"/>
  <c r="Y53" i="83"/>
  <c r="AC38" i="83"/>
  <c r="P31" i="83"/>
  <c r="G31" i="83"/>
  <c r="I31" i="83" s="1"/>
  <c r="Q27" i="83"/>
  <c r="AC21" i="83"/>
  <c r="Q15" i="83"/>
  <c r="AC14" i="83"/>
  <c r="Y11" i="83"/>
  <c r="AA11" i="83"/>
  <c r="W6" i="83"/>
  <c r="O6" i="83"/>
  <c r="Q138" i="83"/>
  <c r="Y128" i="83"/>
  <c r="AB128" i="83"/>
  <c r="U120" i="83"/>
  <c r="M118" i="83"/>
  <c r="AC118" i="83" s="1"/>
  <c r="AB115" i="83"/>
  <c r="AC112" i="83"/>
  <c r="I110" i="83"/>
  <c r="AC110" i="83" s="1"/>
  <c r="AC101" i="83"/>
  <c r="AA83" i="83"/>
  <c r="U79" i="83"/>
  <c r="P75" i="83"/>
  <c r="H75" i="83"/>
  <c r="M66" i="83"/>
  <c r="Q64" i="83"/>
  <c r="U62" i="83"/>
  <c r="L31" i="83"/>
  <c r="T6" i="83"/>
  <c r="G6" i="83"/>
  <c r="AC128" i="83"/>
  <c r="AC135" i="83"/>
  <c r="AC140" i="83"/>
  <c r="W125" i="83"/>
  <c r="AB113" i="83"/>
  <c r="AA103" i="83"/>
  <c r="Q103" i="83"/>
  <c r="AC103" i="83" s="1"/>
  <c r="AC79" i="83"/>
  <c r="AC57" i="83"/>
  <c r="U42" i="83"/>
  <c r="AA42" i="83"/>
  <c r="AB19" i="83"/>
  <c r="P6" i="83"/>
  <c r="AB140" i="83"/>
  <c r="K137" i="83"/>
  <c r="M137" i="83" s="1"/>
  <c r="AA130" i="83"/>
  <c r="Q130" i="83"/>
  <c r="AC130" i="83" s="1"/>
  <c r="U126" i="83"/>
  <c r="P117" i="83"/>
  <c r="AB117" i="83" s="1"/>
  <c r="K117" i="83"/>
  <c r="M117" i="83" s="1"/>
  <c r="AA118" i="83"/>
  <c r="I117" i="83"/>
  <c r="M115" i="83"/>
  <c r="AC115" i="83" s="1"/>
  <c r="U113" i="83"/>
  <c r="AA110" i="83"/>
  <c r="AA106" i="83"/>
  <c r="O105" i="83"/>
  <c r="Q105" i="83" s="1"/>
  <c r="Q106" i="83"/>
  <c r="AC106" i="83" s="1"/>
  <c r="P105" i="83"/>
  <c r="AB103" i="83"/>
  <c r="AB100" i="83"/>
  <c r="Q79" i="83"/>
  <c r="O75" i="83"/>
  <c r="U75" i="83"/>
  <c r="AC58" i="83"/>
  <c r="U56" i="83"/>
  <c r="AC52" i="83"/>
  <c r="U50" i="83"/>
  <c r="AC50" i="83" s="1"/>
  <c r="AC46" i="83"/>
  <c r="M37" i="83"/>
  <c r="K31" i="83"/>
  <c r="X31" i="83"/>
  <c r="M27" i="83"/>
  <c r="AA27" i="83"/>
  <c r="I24" i="83"/>
  <c r="AB24" i="83"/>
  <c r="AB126" i="83"/>
  <c r="G75" i="83"/>
  <c r="I76" i="83"/>
  <c r="AA76" i="83"/>
  <c r="AC51" i="83"/>
  <c r="G137" i="83"/>
  <c r="I138" i="83"/>
  <c r="P137" i="83"/>
  <c r="AB137" i="83" s="1"/>
  <c r="AA135" i="83"/>
  <c r="AB130" i="83"/>
  <c r="AA128" i="83"/>
  <c r="T125" i="83"/>
  <c r="O125" i="83"/>
  <c r="Q125" i="83" s="1"/>
  <c r="H125" i="83"/>
  <c r="G125" i="83"/>
  <c r="W117" i="83"/>
  <c r="Y117" i="83" s="1"/>
  <c r="AA120" i="83"/>
  <c r="Q120" i="83"/>
  <c r="I120" i="83"/>
  <c r="S117" i="83"/>
  <c r="U117" i="83" s="1"/>
  <c r="T105" i="83"/>
  <c r="H105" i="83"/>
  <c r="AB106" i="83"/>
  <c r="W105" i="83"/>
  <c r="Y105" i="83" s="1"/>
  <c r="AA100" i="83"/>
  <c r="AC94" i="83"/>
  <c r="AC89" i="83"/>
  <c r="AC85" i="83"/>
  <c r="S82" i="83"/>
  <c r="K82" i="83"/>
  <c r="M82" i="83" s="1"/>
  <c r="AC65" i="83"/>
  <c r="U61" i="83"/>
  <c r="U29" i="83"/>
  <c r="AA29" i="83"/>
  <c r="AB27" i="83"/>
  <c r="S6" i="83"/>
  <c r="U7" i="83"/>
  <c r="AA7" i="83"/>
  <c r="L125" i="83"/>
  <c r="L142" i="83" s="1"/>
  <c r="S31" i="83"/>
  <c r="U32" i="83"/>
  <c r="AA32" i="83"/>
  <c r="W137" i="83"/>
  <c r="Y137" i="83" s="1"/>
  <c r="Y138" i="83"/>
  <c r="O137" i="83"/>
  <c r="X125" i="83"/>
  <c r="S125" i="83"/>
  <c r="AA126" i="83"/>
  <c r="Q126" i="83"/>
  <c r="I126" i="83"/>
  <c r="AC126" i="83" s="1"/>
  <c r="AB120" i="83"/>
  <c r="Q117" i="83"/>
  <c r="AA113" i="83"/>
  <c r="Q113" i="83"/>
  <c r="I113" i="83"/>
  <c r="Y106" i="83"/>
  <c r="S105" i="83"/>
  <c r="U106" i="83"/>
  <c r="K105" i="83"/>
  <c r="M105" i="83" s="1"/>
  <c r="AC95" i="83"/>
  <c r="I90" i="83"/>
  <c r="AC90" i="83" s="1"/>
  <c r="AA90" i="83"/>
  <c r="AC86" i="83"/>
  <c r="X82" i="83"/>
  <c r="W82" i="83"/>
  <c r="Y82" i="83" s="1"/>
  <c r="I66" i="83"/>
  <c r="AC66" i="83" s="1"/>
  <c r="AA66" i="83"/>
  <c r="M19" i="83"/>
  <c r="AA19" i="83"/>
  <c r="M11" i="83"/>
  <c r="K6" i="83"/>
  <c r="X6" i="83"/>
  <c r="AC96" i="83"/>
  <c r="AC92" i="83"/>
  <c r="AC87" i="83"/>
  <c r="O82" i="83"/>
  <c r="Q82" i="83" s="1"/>
  <c r="Q83" i="83"/>
  <c r="H82" i="83"/>
  <c r="AC80" i="83"/>
  <c r="AA79" i="83"/>
  <c r="M75" i="83"/>
  <c r="T75" i="83"/>
  <c r="AC68" i="83"/>
  <c r="AC64" i="83"/>
  <c r="W61" i="83"/>
  <c r="Y61" i="83" s="1"/>
  <c r="Y62" i="83"/>
  <c r="AB61" i="83"/>
  <c r="O61" i="83"/>
  <c r="Q61" i="83" s="1"/>
  <c r="AC60" i="83"/>
  <c r="I59" i="83"/>
  <c r="AA59" i="83"/>
  <c r="AC54" i="83"/>
  <c r="I53" i="83"/>
  <c r="AC53" i="83" s="1"/>
  <c r="AA53" i="83"/>
  <c r="AC48" i="83"/>
  <c r="I47" i="83"/>
  <c r="AC47" i="83" s="1"/>
  <c r="AA47" i="83"/>
  <c r="AC45" i="83"/>
  <c r="Y42" i="83"/>
  <c r="AB42" i="83"/>
  <c r="AB37" i="83"/>
  <c r="W31" i="83"/>
  <c r="O31" i="83"/>
  <c r="H31" i="83"/>
  <c r="AB32" i="83"/>
  <c r="Y29" i="83"/>
  <c r="AB29" i="83"/>
  <c r="AC27" i="83"/>
  <c r="Q19" i="83"/>
  <c r="I15" i="83"/>
  <c r="AB11" i="83"/>
  <c r="H6" i="83"/>
  <c r="I6" i="83" s="1"/>
  <c r="AB7" i="83"/>
  <c r="AC97" i="83"/>
  <c r="AC93" i="83"/>
  <c r="AC88" i="83"/>
  <c r="AC84" i="83"/>
  <c r="U83" i="83"/>
  <c r="T82" i="83"/>
  <c r="AB83" i="83"/>
  <c r="AC81" i="83"/>
  <c r="W75" i="83"/>
  <c r="Y76" i="83"/>
  <c r="AC69" i="83"/>
  <c r="AC63" i="83"/>
  <c r="G61" i="83"/>
  <c r="I62" i="83"/>
  <c r="AA62" i="83"/>
  <c r="AC55" i="83"/>
  <c r="AC49" i="83"/>
  <c r="T31" i="83"/>
  <c r="U24" i="83"/>
  <c r="AA24" i="83"/>
  <c r="U15" i="83"/>
  <c r="AA15" i="83"/>
  <c r="M83" i="83"/>
  <c r="AC83" i="83" s="1"/>
  <c r="I37" i="83"/>
  <c r="AC37" i="83" s="1"/>
  <c r="I19" i="83"/>
  <c r="I11" i="83"/>
  <c r="M76" i="83"/>
  <c r="M62" i="83"/>
  <c r="Y32" i="83"/>
  <c r="I32" i="83"/>
  <c r="Y7" i="83"/>
  <c r="I7" i="83"/>
  <c r="AC7" i="83" s="1"/>
  <c r="M140" i="82"/>
  <c r="M154" i="82"/>
  <c r="AC154" i="82" s="1"/>
  <c r="G151" i="82"/>
  <c r="AA149" i="82"/>
  <c r="T140" i="82"/>
  <c r="AB140" i="82" s="1"/>
  <c r="AC142" i="82"/>
  <c r="G140" i="82"/>
  <c r="AC136" i="82"/>
  <c r="I133" i="82"/>
  <c r="AA133" i="82"/>
  <c r="Y130" i="82"/>
  <c r="AC124" i="82"/>
  <c r="AB119" i="82"/>
  <c r="S118" i="82"/>
  <c r="U119" i="82"/>
  <c r="G118" i="82"/>
  <c r="I119" i="82"/>
  <c r="AA119" i="82"/>
  <c r="T118" i="82"/>
  <c r="Y115" i="82"/>
  <c r="AC113" i="82"/>
  <c r="L89" i="82"/>
  <c r="AC95" i="82"/>
  <c r="AC91" i="82"/>
  <c r="W89" i="82"/>
  <c r="P89" i="82"/>
  <c r="AB90" i="82"/>
  <c r="AA154" i="82"/>
  <c r="AB152" i="82"/>
  <c r="I152" i="82"/>
  <c r="L151" i="82"/>
  <c r="AB151" i="82" s="1"/>
  <c r="AC146" i="82"/>
  <c r="AB145" i="82"/>
  <c r="I143" i="82"/>
  <c r="AC143" i="82" s="1"/>
  <c r="AA143" i="82"/>
  <c r="AA141" i="82"/>
  <c r="Q141" i="82"/>
  <c r="AC141" i="82" s="1"/>
  <c r="AC137" i="82"/>
  <c r="AA135" i="82"/>
  <c r="Q135" i="82"/>
  <c r="AC135" i="82" s="1"/>
  <c r="H132" i="82"/>
  <c r="P132" i="82"/>
  <c r="AC129" i="82"/>
  <c r="AB128" i="82"/>
  <c r="I125" i="82"/>
  <c r="AC125" i="82" s="1"/>
  <c r="AA125" i="82"/>
  <c r="AA123" i="82"/>
  <c r="Q123" i="82"/>
  <c r="AC123" i="82" s="1"/>
  <c r="X118" i="82"/>
  <c r="L118" i="82"/>
  <c r="P118" i="82"/>
  <c r="AC114" i="82"/>
  <c r="AA112" i="82"/>
  <c r="Q112" i="82"/>
  <c r="AC112" i="82" s="1"/>
  <c r="Q90" i="82"/>
  <c r="S151" i="82"/>
  <c r="U151" i="82" s="1"/>
  <c r="U152" i="82"/>
  <c r="K151" i="82"/>
  <c r="M151" i="82" s="1"/>
  <c r="AB149" i="82"/>
  <c r="I149" i="82"/>
  <c r="AC149" i="82" s="1"/>
  <c r="AC147" i="82"/>
  <c r="AA145" i="82"/>
  <c r="Q145" i="82"/>
  <c r="AC145" i="82" s="1"/>
  <c r="W140" i="82"/>
  <c r="Y140" i="82" s="1"/>
  <c r="AC138" i="82"/>
  <c r="L132" i="82"/>
  <c r="G132" i="82"/>
  <c r="Y133" i="82"/>
  <c r="O132" i="82"/>
  <c r="Q132" i="82" s="1"/>
  <c r="I130" i="82"/>
  <c r="AC130" i="82" s="1"/>
  <c r="AA130" i="82"/>
  <c r="AA128" i="82"/>
  <c r="Q128" i="82"/>
  <c r="AC128" i="82" s="1"/>
  <c r="W118" i="82"/>
  <c r="Y118" i="82" s="1"/>
  <c r="Y119" i="82"/>
  <c r="O118" i="82"/>
  <c r="Q118" i="82" s="1"/>
  <c r="I115" i="82"/>
  <c r="AC115" i="82" s="1"/>
  <c r="AA115" i="82"/>
  <c r="AB98" i="82"/>
  <c r="AC97" i="82"/>
  <c r="AC93" i="82"/>
  <c r="AC155" i="82"/>
  <c r="AC148" i="82"/>
  <c r="S140" i="82"/>
  <c r="U140" i="82" s="1"/>
  <c r="AC139" i="82"/>
  <c r="K132" i="82"/>
  <c r="M132" i="82" s="1"/>
  <c r="AB118" i="82"/>
  <c r="K118" i="82"/>
  <c r="M118" i="82" s="1"/>
  <c r="X89" i="82"/>
  <c r="X156" i="82" s="1"/>
  <c r="AC88" i="82"/>
  <c r="I81" i="82"/>
  <c r="I68" i="82"/>
  <c r="AA68" i="82"/>
  <c r="I32" i="82"/>
  <c r="H89" i="82"/>
  <c r="G89" i="82"/>
  <c r="U68" i="82"/>
  <c r="AB32" i="82"/>
  <c r="I6" i="82"/>
  <c r="AA98" i="82"/>
  <c r="S89" i="82"/>
  <c r="O89" i="82"/>
  <c r="Q89" i="82" s="1"/>
  <c r="O81" i="82"/>
  <c r="Q81" i="82" s="1"/>
  <c r="Q86" i="82"/>
  <c r="AC85" i="82"/>
  <c r="AC73" i="82"/>
  <c r="U32" i="82"/>
  <c r="AC28" i="82"/>
  <c r="AB6" i="82"/>
  <c r="K89" i="82"/>
  <c r="M89" i="82" s="1"/>
  <c r="M90" i="82"/>
  <c r="AC90" i="82" s="1"/>
  <c r="AC87" i="82"/>
  <c r="T81" i="82"/>
  <c r="T156" i="82" s="1"/>
  <c r="U86" i="82"/>
  <c r="AB86" i="82"/>
  <c r="AC71" i="82"/>
  <c r="AC66" i="82"/>
  <c r="AC60" i="82"/>
  <c r="AC54" i="82"/>
  <c r="M32" i="82"/>
  <c r="Y6" i="82"/>
  <c r="M86" i="82"/>
  <c r="AC86" i="82" s="1"/>
  <c r="AA82" i="82"/>
  <c r="U82" i="82"/>
  <c r="AA73" i="82"/>
  <c r="M71" i="82"/>
  <c r="AA69" i="82"/>
  <c r="U69" i="82"/>
  <c r="AA66" i="82"/>
  <c r="AA60" i="82"/>
  <c r="AA54" i="82"/>
  <c r="AA45" i="82"/>
  <c r="AA28" i="82"/>
  <c r="AA19" i="82"/>
  <c r="AA11" i="82"/>
  <c r="K6" i="82"/>
  <c r="Y82" i="82"/>
  <c r="I82" i="82"/>
  <c r="L81" i="82"/>
  <c r="AB81" i="82" s="1"/>
  <c r="AB71" i="82"/>
  <c r="Y69" i="82"/>
  <c r="I69" i="82"/>
  <c r="L68" i="82"/>
  <c r="L156" i="82" s="1"/>
  <c r="AB63" i="82"/>
  <c r="Q63" i="82"/>
  <c r="AC63" i="82" s="1"/>
  <c r="AB57" i="82"/>
  <c r="Q57" i="82"/>
  <c r="AC57" i="82" s="1"/>
  <c r="AB49" i="82"/>
  <c r="Q49" i="82"/>
  <c r="AC49" i="82" s="1"/>
  <c r="Y45" i="82"/>
  <c r="I45" i="82"/>
  <c r="AB33" i="82"/>
  <c r="Q33" i="82"/>
  <c r="AC33" i="82" s="1"/>
  <c r="O32" i="82"/>
  <c r="Q32" i="82" s="1"/>
  <c r="Q30" i="82"/>
  <c r="AC30" i="82" s="1"/>
  <c r="Q25" i="82"/>
  <c r="AC25" i="82" s="1"/>
  <c r="Q16" i="82"/>
  <c r="AC16" i="82" s="1"/>
  <c r="Y11" i="82"/>
  <c r="I11" i="82"/>
  <c r="AB7" i="82"/>
  <c r="Q7" i="82"/>
  <c r="AC7" i="82" s="1"/>
  <c r="O6" i="82"/>
  <c r="M45" i="82"/>
  <c r="U33" i="82"/>
  <c r="U7" i="82"/>
  <c r="R16" i="81"/>
  <c r="R31" i="81"/>
  <c r="O31" i="81"/>
  <c r="O16" i="81"/>
  <c r="R31" i="80"/>
  <c r="R16" i="80"/>
  <c r="Q15" i="79"/>
  <c r="Q15" i="78"/>
  <c r="Q18" i="77"/>
  <c r="P107" i="87" l="1"/>
  <c r="R107" i="87" s="1"/>
  <c r="J107" i="87"/>
  <c r="J88" i="87"/>
  <c r="P88" i="87"/>
  <c r="R88" i="87" s="1"/>
  <c r="N8" i="87"/>
  <c r="N165" i="87" s="1"/>
  <c r="L165" i="87"/>
  <c r="J8" i="87"/>
  <c r="H165" i="87"/>
  <c r="P8" i="87"/>
  <c r="R132" i="87"/>
  <c r="I165" i="87"/>
  <c r="Q8" i="87"/>
  <c r="Q165" i="87" s="1"/>
  <c r="P160" i="87"/>
  <c r="R160" i="87" s="1"/>
  <c r="R75" i="87"/>
  <c r="R91" i="87"/>
  <c r="R148" i="87"/>
  <c r="J101" i="87"/>
  <c r="P101" i="87"/>
  <c r="R101" i="87" s="1"/>
  <c r="P128" i="87"/>
  <c r="R128" i="87" s="1"/>
  <c r="J43" i="87"/>
  <c r="P43" i="87"/>
  <c r="R43" i="87" s="1"/>
  <c r="Q107" i="87"/>
  <c r="P138" i="87"/>
  <c r="R138" i="87" s="1"/>
  <c r="J138" i="87"/>
  <c r="Q128" i="87"/>
  <c r="N107" i="87"/>
  <c r="J148" i="87"/>
  <c r="R37" i="86"/>
  <c r="J111" i="86"/>
  <c r="P111" i="86"/>
  <c r="R111" i="86" s="1"/>
  <c r="J8" i="86"/>
  <c r="P8" i="86"/>
  <c r="H169" i="86"/>
  <c r="Q44" i="86"/>
  <c r="P164" i="86"/>
  <c r="R164" i="86" s="1"/>
  <c r="M169" i="86"/>
  <c r="P103" i="86"/>
  <c r="R103" i="86" s="1"/>
  <c r="R88" i="86"/>
  <c r="Q8" i="86"/>
  <c r="I169" i="86"/>
  <c r="J131" i="86"/>
  <c r="P131" i="86"/>
  <c r="J103" i="86"/>
  <c r="N44" i="86"/>
  <c r="N169" i="86" s="1"/>
  <c r="L169" i="86"/>
  <c r="N111" i="86"/>
  <c r="J44" i="86"/>
  <c r="P44" i="86"/>
  <c r="R44" i="86" s="1"/>
  <c r="Q90" i="86"/>
  <c r="R90" i="86" s="1"/>
  <c r="J90" i="86"/>
  <c r="Q131" i="86"/>
  <c r="P150" i="86"/>
  <c r="R150" i="86" s="1"/>
  <c r="J127" i="85"/>
  <c r="J38" i="85"/>
  <c r="H143" i="85"/>
  <c r="J143" i="85" s="1"/>
  <c r="H143" i="84"/>
  <c r="J143" i="84" s="1"/>
  <c r="Y75" i="83"/>
  <c r="X142" i="83"/>
  <c r="U105" i="83"/>
  <c r="AC120" i="83"/>
  <c r="Q75" i="83"/>
  <c r="AC11" i="83"/>
  <c r="AC29" i="83"/>
  <c r="T142" i="83"/>
  <c r="AC59" i="83"/>
  <c r="AC62" i="83"/>
  <c r="Y31" i="83"/>
  <c r="W142" i="83"/>
  <c r="P142" i="83"/>
  <c r="AA61" i="83"/>
  <c r="I61" i="83"/>
  <c r="AC61" i="83" s="1"/>
  <c r="G142" i="83"/>
  <c r="Q6" i="83"/>
  <c r="M6" i="83"/>
  <c r="AA6" i="83"/>
  <c r="K142" i="83"/>
  <c r="I125" i="83"/>
  <c r="AA125" i="83"/>
  <c r="AC138" i="83"/>
  <c r="AC76" i="83"/>
  <c r="AC24" i="83"/>
  <c r="M31" i="83"/>
  <c r="AA31" i="83"/>
  <c r="Y125" i="83"/>
  <c r="AC15" i="83"/>
  <c r="AC32" i="83"/>
  <c r="Y6" i="83"/>
  <c r="AB31" i="83"/>
  <c r="AB82" i="83"/>
  <c r="AC113" i="83"/>
  <c r="Q137" i="83"/>
  <c r="U82" i="83"/>
  <c r="AB105" i="83"/>
  <c r="AB125" i="83"/>
  <c r="AA137" i="83"/>
  <c r="I137" i="83"/>
  <c r="AC137" i="83" s="1"/>
  <c r="AA75" i="83"/>
  <c r="I75" i="83"/>
  <c r="AC75" i="83" s="1"/>
  <c r="AA105" i="83"/>
  <c r="AC117" i="83"/>
  <c r="AA82" i="83"/>
  <c r="I105" i="83"/>
  <c r="AC105" i="83" s="1"/>
  <c r="M125" i="83"/>
  <c r="AB6" i="83"/>
  <c r="AB142" i="83" s="1"/>
  <c r="H142" i="83"/>
  <c r="AA117" i="83"/>
  <c r="AC19" i="83"/>
  <c r="Q31" i="83"/>
  <c r="O142" i="83"/>
  <c r="U125" i="83"/>
  <c r="U31" i="83"/>
  <c r="AC31" i="83" s="1"/>
  <c r="U6" i="83"/>
  <c r="S142" i="83"/>
  <c r="AC42" i="83"/>
  <c r="I82" i="83"/>
  <c r="AC82" i="83" s="1"/>
  <c r="Q6" i="82"/>
  <c r="Q156" i="82" s="1"/>
  <c r="O156" i="82"/>
  <c r="AC69" i="82"/>
  <c r="AC82" i="82"/>
  <c r="U89" i="82"/>
  <c r="S156" i="82"/>
  <c r="U81" i="82"/>
  <c r="U156" i="82" s="1"/>
  <c r="M81" i="82"/>
  <c r="AA132" i="82"/>
  <c r="I132" i="82"/>
  <c r="AC132" i="82" s="1"/>
  <c r="P156" i="82"/>
  <c r="AB68" i="82"/>
  <c r="AC68" i="82"/>
  <c r="Y89" i="82"/>
  <c r="Y156" i="82" s="1"/>
  <c r="W156" i="82"/>
  <c r="U118" i="82"/>
  <c r="M6" i="82"/>
  <c r="M156" i="82" s="1"/>
  <c r="K156" i="82"/>
  <c r="M68" i="82"/>
  <c r="AA89" i="82"/>
  <c r="I89" i="82"/>
  <c r="AC89" i="82" s="1"/>
  <c r="G156" i="82"/>
  <c r="AA32" i="82"/>
  <c r="AA81" i="82"/>
  <c r="AC119" i="82"/>
  <c r="I140" i="82"/>
  <c r="AC140" i="82" s="1"/>
  <c r="AA140" i="82"/>
  <c r="AC11" i="82"/>
  <c r="AC45" i="82"/>
  <c r="AA6" i="82"/>
  <c r="AB89" i="82"/>
  <c r="AB156" i="82" s="1"/>
  <c r="H156" i="82"/>
  <c r="AC32" i="82"/>
  <c r="AC81" i="82"/>
  <c r="AB132" i="82"/>
  <c r="AC152" i="82"/>
  <c r="AA118" i="82"/>
  <c r="I118" i="82"/>
  <c r="AC118" i="82" s="1"/>
  <c r="AC133" i="82"/>
  <c r="I151" i="82"/>
  <c r="AC151" i="82" s="1"/>
  <c r="AA151" i="82"/>
  <c r="N11" i="76"/>
  <c r="O11" i="76"/>
  <c r="Q11" i="76"/>
  <c r="R11" i="76"/>
  <c r="S11" i="76"/>
  <c r="T11" i="76"/>
  <c r="N12" i="76"/>
  <c r="Q12" i="76" s="1"/>
  <c r="Q19" i="76" s="1"/>
  <c r="O12" i="76"/>
  <c r="O19" i="76" s="1"/>
  <c r="R12" i="76"/>
  <c r="S12" i="76"/>
  <c r="T12" i="76"/>
  <c r="N13" i="76"/>
  <c r="O13" i="76"/>
  <c r="Q13" i="76"/>
  <c r="R13" i="76"/>
  <c r="S13" i="76"/>
  <c r="T13" i="76"/>
  <c r="N14" i="76"/>
  <c r="Q14" i="76" s="1"/>
  <c r="O14" i="76"/>
  <c r="R14" i="76"/>
  <c r="S14" i="76"/>
  <c r="T14" i="76"/>
  <c r="N15" i="76"/>
  <c r="O15" i="76"/>
  <c r="Q15" i="76"/>
  <c r="R15" i="76"/>
  <c r="S15" i="76"/>
  <c r="T15" i="76"/>
  <c r="N16" i="76"/>
  <c r="Q16" i="76" s="1"/>
  <c r="O16" i="76"/>
  <c r="R16" i="76"/>
  <c r="S16" i="76"/>
  <c r="T16" i="76"/>
  <c r="N17" i="76"/>
  <c r="O17" i="76"/>
  <c r="Q17" i="76"/>
  <c r="R17" i="76"/>
  <c r="S17" i="76"/>
  <c r="T17" i="76"/>
  <c r="E19" i="76"/>
  <c r="F19" i="76"/>
  <c r="H19" i="76"/>
  <c r="I19" i="76"/>
  <c r="K19" i="76"/>
  <c r="L19" i="76"/>
  <c r="N19" i="76"/>
  <c r="H9" i="75"/>
  <c r="I9" i="75"/>
  <c r="J9" i="75"/>
  <c r="K10" i="75"/>
  <c r="K11" i="75"/>
  <c r="H12" i="75"/>
  <c r="I12" i="75"/>
  <c r="J12" i="75"/>
  <c r="K13" i="75"/>
  <c r="K14" i="75"/>
  <c r="K15" i="75"/>
  <c r="K16" i="75"/>
  <c r="H17" i="75"/>
  <c r="I17" i="75"/>
  <c r="J17" i="75"/>
  <c r="K18" i="75"/>
  <c r="K19" i="75"/>
  <c r="K20" i="75"/>
  <c r="K21" i="75"/>
  <c r="H22" i="75"/>
  <c r="K22" i="75" s="1"/>
  <c r="I22" i="75"/>
  <c r="J22" i="75"/>
  <c r="K23" i="75"/>
  <c r="K24" i="75"/>
  <c r="K25" i="75"/>
  <c r="K26" i="75"/>
  <c r="K27" i="75"/>
  <c r="K28" i="75"/>
  <c r="K29" i="75"/>
  <c r="K30" i="75"/>
  <c r="K31" i="75"/>
  <c r="H32" i="75"/>
  <c r="K32" i="75" s="1"/>
  <c r="I32" i="75"/>
  <c r="J32" i="75"/>
  <c r="K33" i="75"/>
  <c r="K34" i="75"/>
  <c r="K35" i="75"/>
  <c r="H36" i="75"/>
  <c r="I36" i="75"/>
  <c r="J36" i="75"/>
  <c r="K37" i="75"/>
  <c r="H38" i="75"/>
  <c r="K38" i="75" s="1"/>
  <c r="I38" i="75"/>
  <c r="J38" i="75"/>
  <c r="K39" i="75"/>
  <c r="H40" i="75"/>
  <c r="I40" i="75"/>
  <c r="J40" i="75"/>
  <c r="K41" i="75"/>
  <c r="H43" i="75"/>
  <c r="I43" i="75"/>
  <c r="J43" i="75"/>
  <c r="K44" i="75"/>
  <c r="K45" i="75"/>
  <c r="K46" i="75"/>
  <c r="K47" i="75"/>
  <c r="K48" i="75"/>
  <c r="K49" i="75"/>
  <c r="K50" i="75"/>
  <c r="K51" i="75"/>
  <c r="H52" i="75"/>
  <c r="I52" i="75"/>
  <c r="K52" i="75" s="1"/>
  <c r="J52" i="75"/>
  <c r="K53" i="75"/>
  <c r="K54" i="75"/>
  <c r="K55" i="75"/>
  <c r="K56" i="75"/>
  <c r="H57" i="75"/>
  <c r="K57" i="75" s="1"/>
  <c r="I57" i="75"/>
  <c r="J57" i="75"/>
  <c r="K58" i="75"/>
  <c r="K59" i="75"/>
  <c r="K60" i="75"/>
  <c r="K61" i="75"/>
  <c r="K62" i="75"/>
  <c r="K63" i="75"/>
  <c r="H64" i="75"/>
  <c r="K64" i="75" s="1"/>
  <c r="I64" i="75"/>
  <c r="J64" i="75"/>
  <c r="K65" i="75"/>
  <c r="K66" i="75"/>
  <c r="K67" i="75"/>
  <c r="K68" i="75"/>
  <c r="H69" i="75"/>
  <c r="I69" i="75"/>
  <c r="J69" i="75"/>
  <c r="K70" i="75"/>
  <c r="K71" i="75"/>
  <c r="K72" i="75"/>
  <c r="K73" i="75"/>
  <c r="K74" i="75"/>
  <c r="H75" i="75"/>
  <c r="K75" i="75" s="1"/>
  <c r="I75" i="75"/>
  <c r="J75" i="75"/>
  <c r="K76" i="75"/>
  <c r="K77" i="75"/>
  <c r="K78" i="75"/>
  <c r="K79" i="75"/>
  <c r="H80" i="75"/>
  <c r="I80" i="75"/>
  <c r="J80" i="75"/>
  <c r="K81" i="75"/>
  <c r="K82" i="75"/>
  <c r="K83" i="75"/>
  <c r="K84" i="75"/>
  <c r="K85" i="75"/>
  <c r="H86" i="75"/>
  <c r="K86" i="75" s="1"/>
  <c r="I86" i="75"/>
  <c r="J86" i="75"/>
  <c r="K87" i="75"/>
  <c r="H89" i="75"/>
  <c r="H88" i="75" s="1"/>
  <c r="I89" i="75"/>
  <c r="J89" i="75"/>
  <c r="K90" i="75"/>
  <c r="H91" i="75"/>
  <c r="I91" i="75"/>
  <c r="K91" i="75" s="1"/>
  <c r="J91" i="75"/>
  <c r="K92" i="75"/>
  <c r="H93" i="75"/>
  <c r="I93" i="75"/>
  <c r="J93" i="75"/>
  <c r="K94" i="75"/>
  <c r="K95" i="75"/>
  <c r="H102" i="75"/>
  <c r="I102" i="75"/>
  <c r="J102" i="75"/>
  <c r="J101" i="75" s="1"/>
  <c r="K103" i="75"/>
  <c r="H104" i="75"/>
  <c r="I104" i="75"/>
  <c r="J104" i="75"/>
  <c r="K105" i="75"/>
  <c r="K106" i="75"/>
  <c r="K107" i="75"/>
  <c r="K108" i="75"/>
  <c r="H110" i="75"/>
  <c r="I110" i="75"/>
  <c r="J110" i="75"/>
  <c r="K111" i="75"/>
  <c r="K112" i="75"/>
  <c r="K113" i="75"/>
  <c r="K114" i="75"/>
  <c r="H115" i="75"/>
  <c r="I115" i="75"/>
  <c r="J115" i="75"/>
  <c r="K116" i="75"/>
  <c r="K117" i="75"/>
  <c r="K118" i="75"/>
  <c r="K119" i="75"/>
  <c r="K120" i="75"/>
  <c r="K121" i="75"/>
  <c r="K122" i="75"/>
  <c r="K123" i="75"/>
  <c r="K124" i="75"/>
  <c r="K125" i="75"/>
  <c r="H126" i="75"/>
  <c r="K126" i="75" s="1"/>
  <c r="I126" i="75"/>
  <c r="J126" i="75"/>
  <c r="K127" i="75"/>
  <c r="H128" i="75"/>
  <c r="I128" i="75"/>
  <c r="J128" i="75"/>
  <c r="K129" i="75"/>
  <c r="K130" i="75"/>
  <c r="H132" i="75"/>
  <c r="I132" i="75"/>
  <c r="J132" i="75"/>
  <c r="K133" i="75"/>
  <c r="K134" i="75"/>
  <c r="K135" i="75"/>
  <c r="H136" i="75"/>
  <c r="K136" i="75" s="1"/>
  <c r="I136" i="75"/>
  <c r="J136" i="75"/>
  <c r="K137" i="75"/>
  <c r="H138" i="75"/>
  <c r="K138" i="75" s="1"/>
  <c r="I138" i="75"/>
  <c r="J138" i="75"/>
  <c r="K139" i="75"/>
  <c r="H140" i="75"/>
  <c r="K140" i="75" s="1"/>
  <c r="I140" i="75"/>
  <c r="J140" i="75"/>
  <c r="K141" i="75"/>
  <c r="H143" i="75"/>
  <c r="I143" i="75"/>
  <c r="J143" i="75"/>
  <c r="K144" i="75"/>
  <c r="K145" i="75"/>
  <c r="H146" i="75"/>
  <c r="H142" i="75" s="1"/>
  <c r="I146" i="75"/>
  <c r="I142" i="75" s="1"/>
  <c r="J146" i="75"/>
  <c r="J142" i="75" s="1"/>
  <c r="K147" i="75"/>
  <c r="K148" i="75"/>
  <c r="K149" i="75"/>
  <c r="K150" i="75"/>
  <c r="H152" i="75"/>
  <c r="I152" i="75"/>
  <c r="J152" i="75"/>
  <c r="K152" i="75"/>
  <c r="K153" i="75"/>
  <c r="K154" i="75"/>
  <c r="H155" i="75"/>
  <c r="I155" i="75"/>
  <c r="J155" i="75"/>
  <c r="K156" i="75"/>
  <c r="K157" i="75"/>
  <c r="H158" i="75"/>
  <c r="K158" i="75" s="1"/>
  <c r="I158" i="75"/>
  <c r="J158" i="75"/>
  <c r="K159" i="75"/>
  <c r="K160" i="75"/>
  <c r="K161" i="75"/>
  <c r="H162" i="75"/>
  <c r="K162" i="75" s="1"/>
  <c r="I162" i="75"/>
  <c r="J162" i="75"/>
  <c r="K163" i="75"/>
  <c r="H165" i="75"/>
  <c r="H164" i="75" s="1"/>
  <c r="I165" i="75"/>
  <c r="J165" i="75"/>
  <c r="K166" i="75"/>
  <c r="H167" i="75"/>
  <c r="I167" i="75"/>
  <c r="J167" i="75"/>
  <c r="K168" i="75"/>
  <c r="H9" i="74"/>
  <c r="H12" i="74"/>
  <c r="H17" i="74"/>
  <c r="H22" i="74"/>
  <c r="H32" i="74"/>
  <c r="H36" i="74"/>
  <c r="H38" i="74"/>
  <c r="H40" i="74"/>
  <c r="H43" i="74"/>
  <c r="H52" i="74"/>
  <c r="H57" i="74"/>
  <c r="H64" i="74"/>
  <c r="H69" i="74"/>
  <c r="H75" i="74"/>
  <c r="H80" i="74"/>
  <c r="H86" i="74"/>
  <c r="H89" i="74"/>
  <c r="H91" i="74"/>
  <c r="H93" i="74"/>
  <c r="H102" i="74"/>
  <c r="H101" i="74" s="1"/>
  <c r="H104" i="74"/>
  <c r="H110" i="74"/>
  <c r="H115" i="74"/>
  <c r="H126" i="74"/>
  <c r="H128" i="74"/>
  <c r="H132" i="74"/>
  <c r="H136" i="74"/>
  <c r="H138" i="74"/>
  <c r="H140" i="74"/>
  <c r="H143" i="74"/>
  <c r="H146" i="74"/>
  <c r="H142" i="74" s="1"/>
  <c r="H152" i="74"/>
  <c r="H155" i="74"/>
  <c r="H158" i="74"/>
  <c r="H162" i="74"/>
  <c r="H165" i="74"/>
  <c r="H164" i="74" s="1"/>
  <c r="H167" i="74"/>
  <c r="H9" i="73"/>
  <c r="I9" i="73"/>
  <c r="J9" i="73"/>
  <c r="K10" i="73"/>
  <c r="K11" i="73"/>
  <c r="H12" i="73"/>
  <c r="I12" i="73"/>
  <c r="J12" i="73"/>
  <c r="K13" i="73"/>
  <c r="K14" i="73"/>
  <c r="K15" i="73"/>
  <c r="K16" i="73"/>
  <c r="H17" i="73"/>
  <c r="K17" i="73" s="1"/>
  <c r="I17" i="73"/>
  <c r="J17" i="73"/>
  <c r="K18" i="73"/>
  <c r="K19" i="73"/>
  <c r="K20" i="73"/>
  <c r="K21" i="73"/>
  <c r="H22" i="73"/>
  <c r="K22" i="73" s="1"/>
  <c r="I22" i="73"/>
  <c r="J22" i="73"/>
  <c r="K23" i="73"/>
  <c r="K24" i="73"/>
  <c r="K25" i="73"/>
  <c r="K26" i="73"/>
  <c r="K27" i="73"/>
  <c r="K28" i="73"/>
  <c r="K29" i="73"/>
  <c r="K30" i="73"/>
  <c r="K31" i="73"/>
  <c r="H32" i="73"/>
  <c r="K32" i="73" s="1"/>
  <c r="I32" i="73"/>
  <c r="J32" i="73"/>
  <c r="K33" i="73"/>
  <c r="K34" i="73"/>
  <c r="K35" i="73"/>
  <c r="H36" i="73"/>
  <c r="I36" i="73"/>
  <c r="J36" i="73"/>
  <c r="K37" i="73"/>
  <c r="H38" i="73"/>
  <c r="K38" i="73" s="1"/>
  <c r="I38" i="73"/>
  <c r="J38" i="73"/>
  <c r="K39" i="73"/>
  <c r="H40" i="73"/>
  <c r="I40" i="73"/>
  <c r="J40" i="73"/>
  <c r="K40" i="73" s="1"/>
  <c r="K41" i="73"/>
  <c r="H43" i="73"/>
  <c r="I43" i="73"/>
  <c r="J43" i="73"/>
  <c r="K44" i="73"/>
  <c r="K45" i="73"/>
  <c r="K46" i="73"/>
  <c r="K47" i="73"/>
  <c r="K49" i="73"/>
  <c r="K50" i="73"/>
  <c r="K51" i="73"/>
  <c r="H52" i="73"/>
  <c r="I52" i="73"/>
  <c r="J52" i="73"/>
  <c r="K52" i="73" s="1"/>
  <c r="K53" i="73"/>
  <c r="K54" i="73"/>
  <c r="K55" i="73"/>
  <c r="K56" i="73"/>
  <c r="H57" i="73"/>
  <c r="I57" i="73"/>
  <c r="J57" i="73"/>
  <c r="K58" i="73"/>
  <c r="K59" i="73"/>
  <c r="K60" i="73"/>
  <c r="K61" i="73"/>
  <c r="K62" i="73"/>
  <c r="K63" i="73"/>
  <c r="H64" i="73"/>
  <c r="I64" i="73"/>
  <c r="J64" i="73"/>
  <c r="K65" i="73"/>
  <c r="K66" i="73"/>
  <c r="K67" i="73"/>
  <c r="K68" i="73"/>
  <c r="H69" i="73"/>
  <c r="I69" i="73"/>
  <c r="J69" i="73"/>
  <c r="K70" i="73"/>
  <c r="K71" i="73"/>
  <c r="K72" i="73"/>
  <c r="K73" i="73"/>
  <c r="K74" i="73"/>
  <c r="H75" i="73"/>
  <c r="I75" i="73"/>
  <c r="J75" i="73"/>
  <c r="K75" i="73"/>
  <c r="K76" i="73"/>
  <c r="K77" i="73"/>
  <c r="K78" i="73"/>
  <c r="K79" i="73"/>
  <c r="H80" i="73"/>
  <c r="I80" i="73"/>
  <c r="J80" i="73"/>
  <c r="K80" i="73"/>
  <c r="K81" i="73"/>
  <c r="K82" i="73"/>
  <c r="K83" i="73"/>
  <c r="K84" i="73"/>
  <c r="K85" i="73"/>
  <c r="H86" i="73"/>
  <c r="I86" i="73"/>
  <c r="J86" i="73"/>
  <c r="K86" i="73" s="1"/>
  <c r="K87" i="73"/>
  <c r="H89" i="73"/>
  <c r="I89" i="73"/>
  <c r="J89" i="73"/>
  <c r="K90" i="73"/>
  <c r="H91" i="73"/>
  <c r="I91" i="73"/>
  <c r="J91" i="73"/>
  <c r="K92" i="73"/>
  <c r="H93" i="73"/>
  <c r="K93" i="73" s="1"/>
  <c r="I93" i="73"/>
  <c r="J93" i="73"/>
  <c r="K94" i="73"/>
  <c r="K95" i="73"/>
  <c r="H102" i="73"/>
  <c r="I102" i="73"/>
  <c r="J102" i="73"/>
  <c r="K103" i="73"/>
  <c r="H104" i="73"/>
  <c r="K104" i="73" s="1"/>
  <c r="I104" i="73"/>
  <c r="J104" i="73"/>
  <c r="K105" i="73"/>
  <c r="K106" i="73"/>
  <c r="K107" i="73"/>
  <c r="K108" i="73"/>
  <c r="H110" i="73"/>
  <c r="I110" i="73"/>
  <c r="J110" i="73"/>
  <c r="K111" i="73"/>
  <c r="K112" i="73"/>
  <c r="K113" i="73"/>
  <c r="K114" i="73"/>
  <c r="H115" i="73"/>
  <c r="I115" i="73"/>
  <c r="J115" i="73"/>
  <c r="K116" i="73"/>
  <c r="K117" i="73"/>
  <c r="K118" i="73"/>
  <c r="K119" i="73"/>
  <c r="K120" i="73"/>
  <c r="K121" i="73"/>
  <c r="K122" i="73"/>
  <c r="K123" i="73"/>
  <c r="K124" i="73"/>
  <c r="K125" i="73"/>
  <c r="H126" i="73"/>
  <c r="I126" i="73"/>
  <c r="J126" i="73"/>
  <c r="K127" i="73"/>
  <c r="H128" i="73"/>
  <c r="I128" i="73"/>
  <c r="K128" i="73" s="1"/>
  <c r="J128" i="73"/>
  <c r="K129" i="73"/>
  <c r="K130" i="73"/>
  <c r="H132" i="73"/>
  <c r="I132" i="73"/>
  <c r="J132" i="73"/>
  <c r="K133" i="73"/>
  <c r="K134" i="73"/>
  <c r="K135" i="73"/>
  <c r="H136" i="73"/>
  <c r="I136" i="73"/>
  <c r="J136" i="73"/>
  <c r="K137" i="73"/>
  <c r="H138" i="73"/>
  <c r="I138" i="73"/>
  <c r="K138" i="73" s="1"/>
  <c r="J138" i="73"/>
  <c r="K139" i="73"/>
  <c r="H140" i="73"/>
  <c r="I140" i="73"/>
  <c r="J140" i="73"/>
  <c r="K140" i="73" s="1"/>
  <c r="K141" i="73"/>
  <c r="H143" i="73"/>
  <c r="I143" i="73"/>
  <c r="K143" i="73" s="1"/>
  <c r="J143" i="73"/>
  <c r="K144" i="73"/>
  <c r="K145" i="73"/>
  <c r="H146" i="73"/>
  <c r="H142" i="73" s="1"/>
  <c r="I146" i="73"/>
  <c r="J146" i="73"/>
  <c r="K146" i="73"/>
  <c r="K147" i="73"/>
  <c r="K148" i="73"/>
  <c r="K149" i="73"/>
  <c r="K150" i="73"/>
  <c r="H152" i="73"/>
  <c r="K152" i="73" s="1"/>
  <c r="I152" i="73"/>
  <c r="J152" i="73"/>
  <c r="K153" i="73"/>
  <c r="K154" i="73"/>
  <c r="H155" i="73"/>
  <c r="I155" i="73"/>
  <c r="J155" i="73"/>
  <c r="K156" i="73"/>
  <c r="K157" i="73"/>
  <c r="H158" i="73"/>
  <c r="K158" i="73" s="1"/>
  <c r="I158" i="73"/>
  <c r="J158" i="73"/>
  <c r="K159" i="73"/>
  <c r="K160" i="73"/>
  <c r="K161" i="73"/>
  <c r="H162" i="73"/>
  <c r="I162" i="73"/>
  <c r="J162" i="73"/>
  <c r="K163" i="73"/>
  <c r="H165" i="73"/>
  <c r="I165" i="73"/>
  <c r="J165" i="73"/>
  <c r="K165" i="73" s="1"/>
  <c r="K166" i="73"/>
  <c r="H167" i="73"/>
  <c r="I167" i="73"/>
  <c r="J167" i="73"/>
  <c r="K167" i="73" s="1"/>
  <c r="K168" i="73"/>
  <c r="H9" i="72"/>
  <c r="H12" i="72"/>
  <c r="H17" i="72"/>
  <c r="H22" i="72"/>
  <c r="H32" i="72"/>
  <c r="H36" i="72"/>
  <c r="H38" i="72"/>
  <c r="H40" i="72"/>
  <c r="H43" i="72"/>
  <c r="H52" i="72"/>
  <c r="H57" i="72"/>
  <c r="H64" i="72"/>
  <c r="H69" i="72"/>
  <c r="H75" i="72"/>
  <c r="H80" i="72"/>
  <c r="H86" i="72"/>
  <c r="H89" i="72"/>
  <c r="H91" i="72"/>
  <c r="H93" i="72"/>
  <c r="H102" i="72"/>
  <c r="H101" i="72" s="1"/>
  <c r="H104" i="72"/>
  <c r="H110" i="72"/>
  <c r="H115" i="72"/>
  <c r="H126" i="72"/>
  <c r="H128" i="72"/>
  <c r="H132" i="72"/>
  <c r="H136" i="72"/>
  <c r="H138" i="72"/>
  <c r="H140" i="72"/>
  <c r="H143" i="72"/>
  <c r="H146" i="72"/>
  <c r="H142" i="72" s="1"/>
  <c r="H152" i="72"/>
  <c r="H155" i="72"/>
  <c r="H158" i="72"/>
  <c r="H162" i="72"/>
  <c r="H165" i="72"/>
  <c r="H164" i="72" s="1"/>
  <c r="H167" i="72"/>
  <c r="H9" i="71"/>
  <c r="H8" i="71" s="1"/>
  <c r="I9" i="71"/>
  <c r="H12" i="71"/>
  <c r="I12" i="71"/>
  <c r="I8" i="71" s="1"/>
  <c r="H17" i="71"/>
  <c r="I17" i="71"/>
  <c r="H22" i="71"/>
  <c r="I22" i="71"/>
  <c r="H32" i="71"/>
  <c r="I32" i="71"/>
  <c r="H36" i="71"/>
  <c r="I36" i="71"/>
  <c r="H39" i="71"/>
  <c r="I39" i="71"/>
  <c r="H41" i="71"/>
  <c r="I41" i="71"/>
  <c r="H44" i="71"/>
  <c r="I44" i="71"/>
  <c r="I43" i="71" s="1"/>
  <c r="H53" i="71"/>
  <c r="H43" i="71" s="1"/>
  <c r="I53" i="71"/>
  <c r="H58" i="71"/>
  <c r="I58" i="71"/>
  <c r="H65" i="71"/>
  <c r="I65" i="71"/>
  <c r="H70" i="71"/>
  <c r="I70" i="71"/>
  <c r="H76" i="71"/>
  <c r="I76" i="71"/>
  <c r="H81" i="71"/>
  <c r="I81" i="71"/>
  <c r="H87" i="71"/>
  <c r="I87" i="71"/>
  <c r="H90" i="71"/>
  <c r="H89" i="71" s="1"/>
  <c r="I90" i="71"/>
  <c r="H92" i="71"/>
  <c r="I92" i="71"/>
  <c r="I89" i="71" s="1"/>
  <c r="H94" i="71"/>
  <c r="I94" i="71"/>
  <c r="H103" i="71"/>
  <c r="H102" i="71" s="1"/>
  <c r="I103" i="71"/>
  <c r="H105" i="71"/>
  <c r="I105" i="71"/>
  <c r="I102" i="71" s="1"/>
  <c r="H111" i="71"/>
  <c r="I111" i="71"/>
  <c r="I110" i="71" s="1"/>
  <c r="H116" i="71"/>
  <c r="H110" i="71" s="1"/>
  <c r="I116" i="71"/>
  <c r="H127" i="71"/>
  <c r="I127" i="71"/>
  <c r="H129" i="71"/>
  <c r="I129" i="71"/>
  <c r="H133" i="71"/>
  <c r="H132" i="71" s="1"/>
  <c r="I133" i="71"/>
  <c r="H137" i="71"/>
  <c r="I137" i="71"/>
  <c r="I132" i="71" s="1"/>
  <c r="H139" i="71"/>
  <c r="I139" i="71"/>
  <c r="H141" i="71"/>
  <c r="I141" i="71"/>
  <c r="H143" i="71"/>
  <c r="I143" i="71"/>
  <c r="H146" i="71"/>
  <c r="H145" i="71" s="1"/>
  <c r="I146" i="71"/>
  <c r="H149" i="71"/>
  <c r="I149" i="71"/>
  <c r="I145" i="71" s="1"/>
  <c r="H155" i="71"/>
  <c r="I155" i="71"/>
  <c r="I154" i="71" s="1"/>
  <c r="H158" i="71"/>
  <c r="H154" i="71" s="1"/>
  <c r="I158" i="71"/>
  <c r="H161" i="71"/>
  <c r="I161" i="71"/>
  <c r="H163" i="71"/>
  <c r="I163" i="71"/>
  <c r="H165" i="71"/>
  <c r="I165" i="71"/>
  <c r="H169" i="71"/>
  <c r="I169" i="71"/>
  <c r="H172" i="71"/>
  <c r="H171" i="71" s="1"/>
  <c r="I172" i="71"/>
  <c r="H174" i="71"/>
  <c r="I174" i="71"/>
  <c r="I171" i="71" s="1"/>
  <c r="H9" i="70"/>
  <c r="I9" i="70"/>
  <c r="I8" i="70" s="1"/>
  <c r="H12" i="70"/>
  <c r="H8" i="70" s="1"/>
  <c r="I12" i="70"/>
  <c r="H17" i="70"/>
  <c r="I17" i="70"/>
  <c r="H22" i="70"/>
  <c r="I22" i="70"/>
  <c r="H32" i="70"/>
  <c r="I32" i="70"/>
  <c r="H36" i="70"/>
  <c r="I36" i="70"/>
  <c r="H38" i="70"/>
  <c r="I38" i="70"/>
  <c r="H40" i="70"/>
  <c r="I40" i="70"/>
  <c r="H43" i="70"/>
  <c r="H42" i="70" s="1"/>
  <c r="I43" i="70"/>
  <c r="H52" i="70"/>
  <c r="I52" i="70"/>
  <c r="I42" i="70" s="1"/>
  <c r="H57" i="70"/>
  <c r="I57" i="70"/>
  <c r="H64" i="70"/>
  <c r="I64" i="70"/>
  <c r="H69" i="70"/>
  <c r="I69" i="70"/>
  <c r="H75" i="70"/>
  <c r="I75" i="70"/>
  <c r="H80" i="70"/>
  <c r="I80" i="70"/>
  <c r="H86" i="70"/>
  <c r="I86" i="70"/>
  <c r="H89" i="70"/>
  <c r="I89" i="70"/>
  <c r="I88" i="70" s="1"/>
  <c r="H91" i="70"/>
  <c r="H88" i="70" s="1"/>
  <c r="I91" i="70"/>
  <c r="H93" i="70"/>
  <c r="I93" i="70"/>
  <c r="H102" i="70"/>
  <c r="I102" i="70"/>
  <c r="I101" i="70" s="1"/>
  <c r="H104" i="70"/>
  <c r="H101" i="70" s="1"/>
  <c r="I104" i="70"/>
  <c r="H110" i="70"/>
  <c r="H109" i="70" s="1"/>
  <c r="I110" i="70"/>
  <c r="H115" i="70"/>
  <c r="I115" i="70"/>
  <c r="I109" i="70" s="1"/>
  <c r="H126" i="70"/>
  <c r="I126" i="70"/>
  <c r="H128" i="70"/>
  <c r="I128" i="70"/>
  <c r="H132" i="70"/>
  <c r="I132" i="70"/>
  <c r="I131" i="70" s="1"/>
  <c r="H136" i="70"/>
  <c r="H131" i="70" s="1"/>
  <c r="I136" i="70"/>
  <c r="H138" i="70"/>
  <c r="I138" i="70"/>
  <c r="H140" i="70"/>
  <c r="I140" i="70"/>
  <c r="H142" i="70"/>
  <c r="I142" i="70"/>
  <c r="H145" i="70"/>
  <c r="I145" i="70"/>
  <c r="H148" i="70"/>
  <c r="H144" i="70" s="1"/>
  <c r="I148" i="70"/>
  <c r="I144" i="70" s="1"/>
  <c r="H154" i="70"/>
  <c r="I154" i="70"/>
  <c r="H157" i="70"/>
  <c r="H153" i="70" s="1"/>
  <c r="I157" i="70"/>
  <c r="I153" i="70" s="1"/>
  <c r="H160" i="70"/>
  <c r="I160" i="70"/>
  <c r="H164" i="70"/>
  <c r="I164" i="70"/>
  <c r="H167" i="70"/>
  <c r="H166" i="70" s="1"/>
  <c r="I167" i="70"/>
  <c r="I166" i="70" s="1"/>
  <c r="H169" i="70"/>
  <c r="I169" i="70"/>
  <c r="H8" i="69"/>
  <c r="I8" i="69"/>
  <c r="K8" i="69"/>
  <c r="L8" i="69"/>
  <c r="O8" i="69"/>
  <c r="P8" i="69"/>
  <c r="M9" i="69"/>
  <c r="Q9" i="69"/>
  <c r="M10" i="69"/>
  <c r="Q10" i="69"/>
  <c r="M11" i="69"/>
  <c r="Q11" i="69"/>
  <c r="M12" i="69"/>
  <c r="Q12" i="69"/>
  <c r="M13" i="69"/>
  <c r="Q13" i="69"/>
  <c r="M14" i="69"/>
  <c r="Q14" i="69"/>
  <c r="M15" i="69"/>
  <c r="Q15" i="69"/>
  <c r="M16" i="69"/>
  <c r="Q16" i="69"/>
  <c r="H17" i="69"/>
  <c r="I17" i="69"/>
  <c r="M17" i="69" s="1"/>
  <c r="K17" i="69"/>
  <c r="L17" i="69"/>
  <c r="O17" i="69"/>
  <c r="P17" i="69"/>
  <c r="Q17" i="69" s="1"/>
  <c r="M18" i="69"/>
  <c r="Q18" i="69"/>
  <c r="M19" i="69"/>
  <c r="Q19" i="69"/>
  <c r="M20" i="69"/>
  <c r="Q20" i="69"/>
  <c r="M21" i="69"/>
  <c r="Q21" i="69"/>
  <c r="M22" i="69"/>
  <c r="Q22" i="69"/>
  <c r="M23" i="69"/>
  <c r="Q23" i="69"/>
  <c r="M24" i="69"/>
  <c r="Q24" i="69"/>
  <c r="M25" i="69"/>
  <c r="Q25" i="69"/>
  <c r="H26" i="69"/>
  <c r="I26" i="69"/>
  <c r="K26" i="69"/>
  <c r="L26" i="69"/>
  <c r="O26" i="69"/>
  <c r="P26" i="69"/>
  <c r="M27" i="69"/>
  <c r="Q27" i="69"/>
  <c r="M28" i="69"/>
  <c r="Q28" i="69"/>
  <c r="M29" i="69"/>
  <c r="Q29" i="69"/>
  <c r="H30" i="69"/>
  <c r="I30" i="69"/>
  <c r="K30" i="69"/>
  <c r="L30" i="69"/>
  <c r="O30" i="69"/>
  <c r="P30" i="69"/>
  <c r="M31" i="69"/>
  <c r="Q31" i="69"/>
  <c r="M32" i="69"/>
  <c r="Q32" i="69"/>
  <c r="H33" i="69"/>
  <c r="I33" i="69"/>
  <c r="K33" i="69"/>
  <c r="L33" i="69"/>
  <c r="O33" i="69"/>
  <c r="P33" i="69"/>
  <c r="M34" i="69"/>
  <c r="Q34" i="69"/>
  <c r="M35" i="69"/>
  <c r="Q35" i="69"/>
  <c r="M36" i="69"/>
  <c r="Q36" i="69"/>
  <c r="M37" i="69"/>
  <c r="Q37" i="69"/>
  <c r="H38" i="69"/>
  <c r="I38" i="69"/>
  <c r="K38" i="69"/>
  <c r="L38" i="69"/>
  <c r="O38" i="69"/>
  <c r="P38" i="69"/>
  <c r="M39" i="69"/>
  <c r="Q39" i="69"/>
  <c r="M40" i="69"/>
  <c r="Q40" i="69"/>
  <c r="M41" i="69"/>
  <c r="Q41" i="69"/>
  <c r="M42" i="69"/>
  <c r="Q42" i="69"/>
  <c r="H43" i="69"/>
  <c r="M43" i="69" s="1"/>
  <c r="I43" i="69"/>
  <c r="J43" i="69"/>
  <c r="K43" i="69"/>
  <c r="L43" i="69"/>
  <c r="O43" i="69"/>
  <c r="P43" i="69"/>
  <c r="M44" i="69"/>
  <c r="Q44" i="69"/>
  <c r="M45" i="69"/>
  <c r="Q45" i="69"/>
  <c r="H46" i="69"/>
  <c r="H58" i="69" s="1"/>
  <c r="I46" i="69"/>
  <c r="K46" i="69"/>
  <c r="L46" i="69"/>
  <c r="O46" i="69"/>
  <c r="Q46" i="69" s="1"/>
  <c r="P46" i="69"/>
  <c r="M47" i="69"/>
  <c r="Q47" i="69"/>
  <c r="M48" i="69"/>
  <c r="Q48" i="69"/>
  <c r="M49" i="69"/>
  <c r="Q49" i="69"/>
  <c r="M50" i="69"/>
  <c r="H51" i="69"/>
  <c r="I51" i="69"/>
  <c r="K51" i="69"/>
  <c r="L51" i="69"/>
  <c r="O51" i="69"/>
  <c r="P51" i="69"/>
  <c r="M52" i="69"/>
  <c r="Q52" i="69"/>
  <c r="M53" i="69"/>
  <c r="Q53" i="69"/>
  <c r="M54" i="69"/>
  <c r="Q54" i="69"/>
  <c r="H55" i="69"/>
  <c r="I55" i="69"/>
  <c r="K55" i="69"/>
  <c r="L55" i="69"/>
  <c r="O55" i="69"/>
  <c r="P55" i="69"/>
  <c r="M56" i="69"/>
  <c r="Q56" i="69"/>
  <c r="M57" i="69"/>
  <c r="Q57" i="69"/>
  <c r="L58" i="69"/>
  <c r="H8" i="68"/>
  <c r="I8" i="68"/>
  <c r="J8" i="68"/>
  <c r="L8" i="68"/>
  <c r="L60" i="68" s="1"/>
  <c r="M8" i="68"/>
  <c r="N8" i="68"/>
  <c r="P8" i="68"/>
  <c r="Q8" i="68"/>
  <c r="R8" i="68"/>
  <c r="T8" i="68"/>
  <c r="U8" i="68"/>
  <c r="V8" i="68"/>
  <c r="H18" i="68"/>
  <c r="I18" i="68"/>
  <c r="J18" i="68"/>
  <c r="L18" i="68"/>
  <c r="M18" i="68"/>
  <c r="N18" i="68"/>
  <c r="P18" i="68"/>
  <c r="Q18" i="68"/>
  <c r="R18" i="68"/>
  <c r="T18" i="68"/>
  <c r="U18" i="68"/>
  <c r="V18" i="68"/>
  <c r="H27" i="68"/>
  <c r="I27" i="68"/>
  <c r="J27" i="68"/>
  <c r="L27" i="68"/>
  <c r="M27" i="68"/>
  <c r="N27" i="68"/>
  <c r="P27" i="68"/>
  <c r="Q27" i="68"/>
  <c r="R27" i="68"/>
  <c r="T27" i="68"/>
  <c r="U27" i="68"/>
  <c r="V27" i="68"/>
  <c r="H31" i="68"/>
  <c r="I31" i="68"/>
  <c r="J31" i="68"/>
  <c r="K31" i="68"/>
  <c r="K60" i="68" s="1"/>
  <c r="L31" i="68"/>
  <c r="M31" i="68"/>
  <c r="N31" i="68"/>
  <c r="O31" i="68"/>
  <c r="O60" i="68" s="1"/>
  <c r="P31" i="68"/>
  <c r="Q31" i="68"/>
  <c r="R31" i="68"/>
  <c r="S31" i="68"/>
  <c r="S60" i="68" s="1"/>
  <c r="T31" i="68"/>
  <c r="U31" i="68"/>
  <c r="V31" i="68"/>
  <c r="H34" i="68"/>
  <c r="I34" i="68"/>
  <c r="J34" i="68"/>
  <c r="L34" i="68"/>
  <c r="M34" i="68"/>
  <c r="N34" i="68"/>
  <c r="P34" i="68"/>
  <c r="Q34" i="68"/>
  <c r="R34" i="68"/>
  <c r="T34" i="68"/>
  <c r="U34" i="68"/>
  <c r="V34" i="68"/>
  <c r="H39" i="68"/>
  <c r="I39" i="68"/>
  <c r="J39" i="68"/>
  <c r="L39" i="68"/>
  <c r="M39" i="68"/>
  <c r="N39" i="68"/>
  <c r="P39" i="68"/>
  <c r="Q39" i="68"/>
  <c r="R39" i="68"/>
  <c r="T39" i="68"/>
  <c r="U39" i="68"/>
  <c r="V39" i="68"/>
  <c r="H45" i="68"/>
  <c r="I45" i="68"/>
  <c r="J45" i="68"/>
  <c r="K45" i="68"/>
  <c r="L45" i="68"/>
  <c r="M45" i="68"/>
  <c r="N45" i="68"/>
  <c r="O45" i="68"/>
  <c r="P45" i="68"/>
  <c r="P60" i="68" s="1"/>
  <c r="Q45" i="68"/>
  <c r="R45" i="68"/>
  <c r="S45" i="68"/>
  <c r="T45" i="68"/>
  <c r="U45" i="68"/>
  <c r="V45" i="68"/>
  <c r="H48" i="68"/>
  <c r="I48" i="68"/>
  <c r="J48" i="68"/>
  <c r="L48" i="68"/>
  <c r="M48" i="68"/>
  <c r="N48" i="68"/>
  <c r="P48" i="68"/>
  <c r="Q48" i="68"/>
  <c r="R48" i="68"/>
  <c r="T48" i="68"/>
  <c r="U48" i="68"/>
  <c r="V48" i="68"/>
  <c r="H53" i="68"/>
  <c r="I53" i="68"/>
  <c r="J53" i="68"/>
  <c r="L53" i="68"/>
  <c r="M53" i="68"/>
  <c r="N53" i="68"/>
  <c r="P53" i="68"/>
  <c r="Q53" i="68"/>
  <c r="R53" i="68"/>
  <c r="T53" i="68"/>
  <c r="U53" i="68"/>
  <c r="V53" i="68"/>
  <c r="W53" i="68"/>
  <c r="H57" i="68"/>
  <c r="I57" i="68"/>
  <c r="J57" i="68"/>
  <c r="L57" i="68"/>
  <c r="M57" i="68"/>
  <c r="N57" i="68"/>
  <c r="P57" i="68"/>
  <c r="Q57" i="68"/>
  <c r="R57" i="68"/>
  <c r="T57" i="68"/>
  <c r="U57" i="68"/>
  <c r="V57" i="68"/>
  <c r="H60" i="68"/>
  <c r="J60" i="68"/>
  <c r="T60" i="68"/>
  <c r="U60" i="68"/>
  <c r="H7" i="67"/>
  <c r="I7" i="67"/>
  <c r="L7" i="67"/>
  <c r="N7" i="67" s="1"/>
  <c r="M7" i="67"/>
  <c r="P7" i="67"/>
  <c r="Q7" i="67"/>
  <c r="S7" i="67"/>
  <c r="T7" i="67"/>
  <c r="U7" i="67"/>
  <c r="V7" i="67" s="1"/>
  <c r="X7" i="67"/>
  <c r="Z7" i="67" s="1"/>
  <c r="Y7" i="67"/>
  <c r="J8" i="67"/>
  <c r="N8" i="67"/>
  <c r="R8" i="67"/>
  <c r="V8" i="67"/>
  <c r="Z8" i="67"/>
  <c r="J9" i="67"/>
  <c r="N9" i="67"/>
  <c r="R9" i="67"/>
  <c r="V9" i="67"/>
  <c r="Z9" i="67"/>
  <c r="H10" i="67"/>
  <c r="I10" i="67"/>
  <c r="L10" i="67"/>
  <c r="N10" i="67" s="1"/>
  <c r="M10" i="67"/>
  <c r="P10" i="67"/>
  <c r="Q10" i="67"/>
  <c r="S10" i="67"/>
  <c r="T10" i="67"/>
  <c r="U10" i="67"/>
  <c r="X10" i="67"/>
  <c r="Z10" i="67" s="1"/>
  <c r="Y10" i="67"/>
  <c r="J11" i="67"/>
  <c r="N11" i="67"/>
  <c r="R11" i="67"/>
  <c r="V11" i="67"/>
  <c r="Z11" i="67"/>
  <c r="J12" i="67"/>
  <c r="N12" i="67"/>
  <c r="R12" i="67"/>
  <c r="V12" i="67"/>
  <c r="Z12" i="67"/>
  <c r="J13" i="67"/>
  <c r="N13" i="67"/>
  <c r="R13" i="67"/>
  <c r="V13" i="67"/>
  <c r="Z13" i="67"/>
  <c r="H14" i="67"/>
  <c r="J14" i="67" s="1"/>
  <c r="I14" i="67"/>
  <c r="L14" i="67"/>
  <c r="N14" i="67" s="1"/>
  <c r="M14" i="67"/>
  <c r="P14" i="67"/>
  <c r="Q14" i="67"/>
  <c r="S14" i="67"/>
  <c r="T14" i="67"/>
  <c r="U14" i="67"/>
  <c r="X14" i="67"/>
  <c r="Y14" i="67"/>
  <c r="J15" i="67"/>
  <c r="N15" i="67"/>
  <c r="R15" i="67"/>
  <c r="V15" i="67"/>
  <c r="Z15" i="67"/>
  <c r="J16" i="67"/>
  <c r="N16" i="67"/>
  <c r="R16" i="67"/>
  <c r="V16" i="67"/>
  <c r="Z16" i="67"/>
  <c r="J17" i="67"/>
  <c r="N17" i="67"/>
  <c r="R17" i="67"/>
  <c r="V17" i="67"/>
  <c r="Z17" i="67"/>
  <c r="H18" i="67"/>
  <c r="J18" i="67" s="1"/>
  <c r="I18" i="67"/>
  <c r="L18" i="67"/>
  <c r="N18" i="67" s="1"/>
  <c r="M18" i="67"/>
  <c r="P18" i="67"/>
  <c r="Q18" i="67"/>
  <c r="R18" i="67" s="1"/>
  <c r="S18" i="67"/>
  <c r="T18" i="67"/>
  <c r="U18" i="67"/>
  <c r="X18" i="67"/>
  <c r="Z18" i="67" s="1"/>
  <c r="Y18" i="67"/>
  <c r="J19" i="67"/>
  <c r="N19" i="67"/>
  <c r="R19" i="67"/>
  <c r="Z19" i="67"/>
  <c r="J20" i="67"/>
  <c r="N20" i="67"/>
  <c r="R20" i="67"/>
  <c r="V20" i="67"/>
  <c r="Z20" i="67"/>
  <c r="J21" i="67"/>
  <c r="N21" i="67"/>
  <c r="R21" i="67"/>
  <c r="V21" i="67"/>
  <c r="Z21" i="67"/>
  <c r="J22" i="67"/>
  <c r="N22" i="67"/>
  <c r="R22" i="67"/>
  <c r="V22" i="67"/>
  <c r="Z22" i="67"/>
  <c r="J23" i="67"/>
  <c r="N23" i="67"/>
  <c r="R23" i="67"/>
  <c r="V23" i="67"/>
  <c r="Z23" i="67"/>
  <c r="J24" i="67"/>
  <c r="N24" i="67"/>
  <c r="R24" i="67"/>
  <c r="V24" i="67"/>
  <c r="Z24" i="67"/>
  <c r="J25" i="67"/>
  <c r="N25" i="67"/>
  <c r="R25" i="67"/>
  <c r="V25" i="67"/>
  <c r="Z25" i="67"/>
  <c r="J26" i="67"/>
  <c r="N26" i="67"/>
  <c r="R26" i="67"/>
  <c r="V26" i="67"/>
  <c r="Z26" i="67"/>
  <c r="J27" i="67"/>
  <c r="N27" i="67"/>
  <c r="R27" i="67"/>
  <c r="V27" i="67"/>
  <c r="Z27" i="67"/>
  <c r="J28" i="67"/>
  <c r="N28" i="67"/>
  <c r="R28" i="67"/>
  <c r="V28" i="67"/>
  <c r="Z28" i="67"/>
  <c r="H29" i="67"/>
  <c r="J29" i="67" s="1"/>
  <c r="I29" i="67"/>
  <c r="L29" i="67"/>
  <c r="M29" i="67"/>
  <c r="N29" i="67" s="1"/>
  <c r="P29" i="67"/>
  <c r="R29" i="67" s="1"/>
  <c r="Q29" i="67"/>
  <c r="S29" i="67"/>
  <c r="S19" i="67" s="1"/>
  <c r="V19" i="67" s="1"/>
  <c r="T29" i="67"/>
  <c r="U29" i="67"/>
  <c r="X29" i="67"/>
  <c r="Y29" i="67"/>
  <c r="J30" i="67"/>
  <c r="N30" i="67"/>
  <c r="R30" i="67"/>
  <c r="V30" i="67"/>
  <c r="Z30" i="67"/>
  <c r="J31" i="67"/>
  <c r="N31" i="67"/>
  <c r="R31" i="67"/>
  <c r="V31" i="67"/>
  <c r="Z31" i="67"/>
  <c r="H32" i="67"/>
  <c r="J32" i="67" s="1"/>
  <c r="I32" i="67"/>
  <c r="L32" i="67"/>
  <c r="M32" i="67"/>
  <c r="P32" i="67"/>
  <c r="R32" i="67" s="1"/>
  <c r="Q32" i="67"/>
  <c r="S32" i="67"/>
  <c r="T32" i="67"/>
  <c r="U32" i="67"/>
  <c r="X32" i="67"/>
  <c r="Y32" i="67"/>
  <c r="Z32" i="67" s="1"/>
  <c r="J33" i="67"/>
  <c r="N33" i="67"/>
  <c r="R33" i="67"/>
  <c r="V33" i="67"/>
  <c r="Z33" i="67"/>
  <c r="H34" i="67"/>
  <c r="I34" i="67"/>
  <c r="L34" i="67"/>
  <c r="M34" i="67"/>
  <c r="N34" i="67"/>
  <c r="P34" i="67"/>
  <c r="Q34" i="67"/>
  <c r="T34" i="67"/>
  <c r="U34" i="67"/>
  <c r="X34" i="67"/>
  <c r="Y34" i="67"/>
  <c r="Z34" i="67" s="1"/>
  <c r="J35" i="67"/>
  <c r="N35" i="67"/>
  <c r="R35" i="67"/>
  <c r="V35" i="67"/>
  <c r="Z35" i="67"/>
  <c r="H36" i="67"/>
  <c r="I36" i="67"/>
  <c r="L36" i="67"/>
  <c r="M36" i="67"/>
  <c r="N36" i="67"/>
  <c r="P36" i="67"/>
  <c r="R36" i="67" s="1"/>
  <c r="Q36" i="67"/>
  <c r="T36" i="67"/>
  <c r="U36" i="67"/>
  <c r="X36" i="67"/>
  <c r="Y36" i="67"/>
  <c r="J37" i="67"/>
  <c r="N37" i="67"/>
  <c r="R37" i="67"/>
  <c r="V37" i="67"/>
  <c r="Z37" i="67"/>
  <c r="H39" i="67"/>
  <c r="I39" i="67"/>
  <c r="L39" i="67"/>
  <c r="M39" i="67"/>
  <c r="N39" i="67"/>
  <c r="P39" i="67"/>
  <c r="Q39" i="67"/>
  <c r="R39" i="67"/>
  <c r="S39" i="67"/>
  <c r="V39" i="67" s="1"/>
  <c r="T39" i="67"/>
  <c r="U39" i="67"/>
  <c r="X39" i="67"/>
  <c r="Y39" i="67"/>
  <c r="J40" i="67"/>
  <c r="N40" i="67"/>
  <c r="R40" i="67"/>
  <c r="V40" i="67"/>
  <c r="Z40" i="67"/>
  <c r="J41" i="67"/>
  <c r="N41" i="67"/>
  <c r="R41" i="67"/>
  <c r="V41" i="67"/>
  <c r="Z41" i="67"/>
  <c r="J42" i="67"/>
  <c r="N42" i="67"/>
  <c r="R42" i="67"/>
  <c r="V42" i="67"/>
  <c r="Z42" i="67"/>
  <c r="J43" i="67"/>
  <c r="N43" i="67"/>
  <c r="R43" i="67"/>
  <c r="V43" i="67"/>
  <c r="Z43" i="67"/>
  <c r="J44" i="67"/>
  <c r="N44" i="67"/>
  <c r="R44" i="67"/>
  <c r="V44" i="67"/>
  <c r="Z44" i="67"/>
  <c r="H45" i="67"/>
  <c r="I45" i="67"/>
  <c r="L45" i="67"/>
  <c r="M45" i="67"/>
  <c r="P45" i="67"/>
  <c r="Q45" i="67"/>
  <c r="R45" i="67"/>
  <c r="S45" i="67"/>
  <c r="T45" i="67"/>
  <c r="U45" i="67"/>
  <c r="V45" i="67"/>
  <c r="X45" i="67"/>
  <c r="Z45" i="67" s="1"/>
  <c r="Y45" i="67"/>
  <c r="J46" i="67"/>
  <c r="N46" i="67"/>
  <c r="R46" i="67"/>
  <c r="V46" i="67"/>
  <c r="Z46" i="67"/>
  <c r="J47" i="67"/>
  <c r="N47" i="67"/>
  <c r="R47" i="67"/>
  <c r="V47" i="67"/>
  <c r="Z47" i="67"/>
  <c r="J48" i="67"/>
  <c r="N48" i="67"/>
  <c r="R48" i="67"/>
  <c r="V48" i="67"/>
  <c r="Z48" i="67"/>
  <c r="H49" i="67"/>
  <c r="I49" i="67"/>
  <c r="L49" i="67"/>
  <c r="M49" i="67"/>
  <c r="N49" i="67"/>
  <c r="P49" i="67"/>
  <c r="R49" i="67" s="1"/>
  <c r="Q49" i="67"/>
  <c r="S49" i="67"/>
  <c r="T49" i="67"/>
  <c r="V49" i="67" s="1"/>
  <c r="U49" i="67"/>
  <c r="X49" i="67"/>
  <c r="Z49" i="67" s="1"/>
  <c r="Y49" i="67"/>
  <c r="J50" i="67"/>
  <c r="N50" i="67"/>
  <c r="R50" i="67"/>
  <c r="V50" i="67"/>
  <c r="Z50" i="67"/>
  <c r="J51" i="67"/>
  <c r="N51" i="67"/>
  <c r="R51" i="67"/>
  <c r="V51" i="67"/>
  <c r="Z51" i="67"/>
  <c r="J52" i="67"/>
  <c r="N52" i="67"/>
  <c r="R52" i="67"/>
  <c r="V52" i="67"/>
  <c r="Z52" i="67"/>
  <c r="J53" i="67"/>
  <c r="N53" i="67"/>
  <c r="R53" i="67"/>
  <c r="V53" i="67"/>
  <c r="Z53" i="67"/>
  <c r="H54" i="67"/>
  <c r="I54" i="67"/>
  <c r="J54" i="67" s="1"/>
  <c r="L54" i="67"/>
  <c r="N54" i="67" s="1"/>
  <c r="M54" i="67"/>
  <c r="P54" i="67"/>
  <c r="Q54" i="67"/>
  <c r="S54" i="67"/>
  <c r="T54" i="67"/>
  <c r="V54" i="67" s="1"/>
  <c r="U54" i="67"/>
  <c r="X54" i="67"/>
  <c r="Y54" i="67"/>
  <c r="J55" i="67"/>
  <c r="N55" i="67"/>
  <c r="R55" i="67"/>
  <c r="V55" i="67"/>
  <c r="Z55" i="67"/>
  <c r="J56" i="67"/>
  <c r="N56" i="67"/>
  <c r="R56" i="67"/>
  <c r="V56" i="67"/>
  <c r="Z56" i="67"/>
  <c r="H57" i="67"/>
  <c r="J57" i="67" s="1"/>
  <c r="I57" i="67"/>
  <c r="L57" i="67"/>
  <c r="M57" i="67"/>
  <c r="P57" i="67"/>
  <c r="Q57" i="67"/>
  <c r="S57" i="67"/>
  <c r="T57" i="67"/>
  <c r="U57" i="67"/>
  <c r="V57" i="67" s="1"/>
  <c r="X57" i="67"/>
  <c r="Y57" i="67"/>
  <c r="Z57" i="67" s="1"/>
  <c r="J58" i="67"/>
  <c r="N58" i="67"/>
  <c r="R58" i="67"/>
  <c r="V58" i="67"/>
  <c r="Z58" i="67"/>
  <c r="J59" i="67"/>
  <c r="N59" i="67"/>
  <c r="R59" i="67"/>
  <c r="V59" i="67"/>
  <c r="Z59" i="67"/>
  <c r="J60" i="67"/>
  <c r="N60" i="67"/>
  <c r="R60" i="67"/>
  <c r="V60" i="67"/>
  <c r="Z60" i="67"/>
  <c r="H61" i="67"/>
  <c r="J61" i="67" s="1"/>
  <c r="I61" i="67"/>
  <c r="L61" i="67"/>
  <c r="M61" i="67"/>
  <c r="N61" i="67" s="1"/>
  <c r="P61" i="67"/>
  <c r="R61" i="67" s="1"/>
  <c r="Q61" i="67"/>
  <c r="S61" i="67"/>
  <c r="T61" i="67"/>
  <c r="V61" i="67" s="1"/>
  <c r="U61" i="67"/>
  <c r="X61" i="67"/>
  <c r="Z61" i="67" s="1"/>
  <c r="Y61" i="67"/>
  <c r="J62" i="67"/>
  <c r="N62" i="67"/>
  <c r="R62" i="67"/>
  <c r="V62" i="67"/>
  <c r="Z62" i="67"/>
  <c r="J63" i="67"/>
  <c r="N63" i="67"/>
  <c r="R63" i="67"/>
  <c r="V63" i="67"/>
  <c r="Z63" i="67"/>
  <c r="H64" i="67"/>
  <c r="J64" i="67" s="1"/>
  <c r="I64" i="67"/>
  <c r="L64" i="67"/>
  <c r="M64" i="67"/>
  <c r="N64" i="67" s="1"/>
  <c r="P64" i="67"/>
  <c r="R64" i="67" s="1"/>
  <c r="Q64" i="67"/>
  <c r="S64" i="67"/>
  <c r="T64" i="67"/>
  <c r="U64" i="67"/>
  <c r="X64" i="67"/>
  <c r="Y64" i="67"/>
  <c r="J65" i="67"/>
  <c r="N65" i="67"/>
  <c r="R65" i="67"/>
  <c r="V65" i="67"/>
  <c r="Z65" i="67"/>
  <c r="J66" i="67"/>
  <c r="N66" i="67"/>
  <c r="R66" i="67"/>
  <c r="V66" i="67"/>
  <c r="Z66" i="67"/>
  <c r="J67" i="67"/>
  <c r="N67" i="67"/>
  <c r="R67" i="67"/>
  <c r="V67" i="67"/>
  <c r="Z67" i="67"/>
  <c r="H68" i="67"/>
  <c r="I68" i="67"/>
  <c r="J68" i="67" s="1"/>
  <c r="L68" i="67"/>
  <c r="N68" i="67" s="1"/>
  <c r="M68" i="67"/>
  <c r="P68" i="67"/>
  <c r="Q68" i="67"/>
  <c r="S68" i="67"/>
  <c r="T68" i="67"/>
  <c r="U68" i="67"/>
  <c r="X68" i="67"/>
  <c r="Z68" i="67" s="1"/>
  <c r="Y68" i="67"/>
  <c r="J69" i="67"/>
  <c r="N69" i="67"/>
  <c r="R69" i="67"/>
  <c r="V69" i="67"/>
  <c r="Z69" i="67"/>
  <c r="H71" i="67"/>
  <c r="I71" i="67"/>
  <c r="L71" i="67"/>
  <c r="M71" i="67"/>
  <c r="P71" i="67"/>
  <c r="R71" i="67" s="1"/>
  <c r="Q71" i="67"/>
  <c r="S71" i="67"/>
  <c r="T71" i="67"/>
  <c r="V71" i="67" s="1"/>
  <c r="U71" i="67"/>
  <c r="X71" i="67"/>
  <c r="Y71" i="67"/>
  <c r="J72" i="67"/>
  <c r="N72" i="67"/>
  <c r="R72" i="67"/>
  <c r="V72" i="67"/>
  <c r="Z72" i="67"/>
  <c r="H73" i="67"/>
  <c r="I73" i="67"/>
  <c r="L73" i="67"/>
  <c r="M73" i="67"/>
  <c r="N73" i="67"/>
  <c r="P73" i="67"/>
  <c r="Q73" i="67"/>
  <c r="R73" i="67" s="1"/>
  <c r="S73" i="67"/>
  <c r="T73" i="67"/>
  <c r="U73" i="67"/>
  <c r="X73" i="67"/>
  <c r="Y73" i="67"/>
  <c r="J74" i="67"/>
  <c r="N74" i="67"/>
  <c r="R74" i="67"/>
  <c r="V74" i="67"/>
  <c r="Z74" i="67"/>
  <c r="H75" i="67"/>
  <c r="I75" i="67"/>
  <c r="L75" i="67"/>
  <c r="M75" i="67"/>
  <c r="P75" i="67"/>
  <c r="Q75" i="67"/>
  <c r="R75" i="67"/>
  <c r="S75" i="67"/>
  <c r="T75" i="67"/>
  <c r="U75" i="67"/>
  <c r="V75" i="67"/>
  <c r="X75" i="67"/>
  <c r="Y75" i="67"/>
  <c r="J76" i="67"/>
  <c r="N76" i="67"/>
  <c r="R76" i="67"/>
  <c r="V76" i="67"/>
  <c r="Z76" i="67"/>
  <c r="J77" i="67"/>
  <c r="N77" i="67"/>
  <c r="R77" i="67"/>
  <c r="Z77" i="67"/>
  <c r="O83" i="67"/>
  <c r="W83" i="67"/>
  <c r="H84" i="67"/>
  <c r="I84" i="67"/>
  <c r="L84" i="67"/>
  <c r="L83" i="67" s="1"/>
  <c r="M84" i="67"/>
  <c r="N84" i="67"/>
  <c r="P84" i="67"/>
  <c r="P83" i="67" s="1"/>
  <c r="Q84" i="67"/>
  <c r="R84" i="67"/>
  <c r="S84" i="67"/>
  <c r="S83" i="67" s="1"/>
  <c r="T84" i="67"/>
  <c r="T83" i="67" s="1"/>
  <c r="U84" i="67"/>
  <c r="V84" i="67"/>
  <c r="X84" i="67"/>
  <c r="Z84" i="67" s="1"/>
  <c r="Y84" i="67"/>
  <c r="J85" i="67"/>
  <c r="N85" i="67"/>
  <c r="R85" i="67"/>
  <c r="V85" i="67"/>
  <c r="Z85" i="67"/>
  <c r="H86" i="67"/>
  <c r="I86" i="67"/>
  <c r="L86" i="67"/>
  <c r="M86" i="67"/>
  <c r="P86" i="67"/>
  <c r="R86" i="67" s="1"/>
  <c r="Q86" i="67"/>
  <c r="S86" i="67"/>
  <c r="T86" i="67"/>
  <c r="V86" i="67" s="1"/>
  <c r="U86" i="67"/>
  <c r="X86" i="67"/>
  <c r="Y86" i="67"/>
  <c r="Z86" i="67"/>
  <c r="J87" i="67"/>
  <c r="N87" i="67"/>
  <c r="R87" i="67"/>
  <c r="V87" i="67"/>
  <c r="Z87" i="67"/>
  <c r="J88" i="67"/>
  <c r="N88" i="67"/>
  <c r="R88" i="67"/>
  <c r="V88" i="67"/>
  <c r="Z88" i="67"/>
  <c r="J89" i="67"/>
  <c r="N89" i="67"/>
  <c r="R89" i="67"/>
  <c r="V89" i="67"/>
  <c r="Z89" i="67"/>
  <c r="O90" i="67"/>
  <c r="H91" i="67"/>
  <c r="J91" i="67" s="1"/>
  <c r="I91" i="67"/>
  <c r="I90" i="67" s="1"/>
  <c r="L91" i="67"/>
  <c r="M91" i="67"/>
  <c r="N91" i="67" s="1"/>
  <c r="P91" i="67"/>
  <c r="Q91" i="67"/>
  <c r="Q90" i="67" s="1"/>
  <c r="S91" i="67"/>
  <c r="T91" i="67"/>
  <c r="U91" i="67"/>
  <c r="U90" i="67" s="1"/>
  <c r="X91" i="67"/>
  <c r="Y91" i="67"/>
  <c r="J92" i="67"/>
  <c r="N92" i="67"/>
  <c r="R92" i="67"/>
  <c r="V92" i="67"/>
  <c r="Z92" i="67"/>
  <c r="J93" i="67"/>
  <c r="N93" i="67"/>
  <c r="R93" i="67"/>
  <c r="V93" i="67"/>
  <c r="Z93" i="67"/>
  <c r="J94" i="67"/>
  <c r="N94" i="67"/>
  <c r="R94" i="67"/>
  <c r="V94" i="67"/>
  <c r="Z94" i="67"/>
  <c r="J95" i="67"/>
  <c r="N95" i="67"/>
  <c r="R95" i="67"/>
  <c r="V95" i="67"/>
  <c r="Z95" i="67"/>
  <c r="H96" i="67"/>
  <c r="J96" i="67" s="1"/>
  <c r="I96" i="67"/>
  <c r="K96" i="67"/>
  <c r="K90" i="67" s="1"/>
  <c r="L96" i="67"/>
  <c r="M96" i="67"/>
  <c r="P96" i="67"/>
  <c r="R96" i="67" s="1"/>
  <c r="Q96" i="67"/>
  <c r="T96" i="67"/>
  <c r="V96" i="67" s="1"/>
  <c r="U96" i="67"/>
  <c r="W96" i="67"/>
  <c r="X96" i="67"/>
  <c r="Z96" i="67" s="1"/>
  <c r="Y96" i="67"/>
  <c r="J97" i="67"/>
  <c r="N97" i="67"/>
  <c r="R97" i="67"/>
  <c r="V97" i="67"/>
  <c r="Z97" i="67"/>
  <c r="J98" i="67"/>
  <c r="N98" i="67"/>
  <c r="R98" i="67"/>
  <c r="V98" i="67"/>
  <c r="Z98" i="67"/>
  <c r="J99" i="67"/>
  <c r="N99" i="67"/>
  <c r="R99" i="67"/>
  <c r="V99" i="67"/>
  <c r="Z99" i="67"/>
  <c r="J100" i="67"/>
  <c r="N100" i="67"/>
  <c r="R100" i="67"/>
  <c r="V100" i="67"/>
  <c r="Z100" i="67"/>
  <c r="J101" i="67"/>
  <c r="N101" i="67"/>
  <c r="R101" i="67"/>
  <c r="V101" i="67"/>
  <c r="Z101" i="67"/>
  <c r="J102" i="67"/>
  <c r="N102" i="67"/>
  <c r="R102" i="67"/>
  <c r="V102" i="67"/>
  <c r="Z102" i="67"/>
  <c r="H103" i="67"/>
  <c r="I103" i="67"/>
  <c r="L103" i="67"/>
  <c r="M103" i="67"/>
  <c r="N103" i="67" s="1"/>
  <c r="P103" i="67"/>
  <c r="Q103" i="67"/>
  <c r="R103" i="67"/>
  <c r="S103" i="67"/>
  <c r="S98" i="67" s="1"/>
  <c r="S96" i="67" s="1"/>
  <c r="S93" i="67" s="1"/>
  <c r="T103" i="67"/>
  <c r="U103" i="67"/>
  <c r="V103" i="67"/>
  <c r="W103" i="67"/>
  <c r="X103" i="67"/>
  <c r="Y103" i="67"/>
  <c r="Z103" i="67"/>
  <c r="J104" i="67"/>
  <c r="N104" i="67"/>
  <c r="R104" i="67"/>
  <c r="V104" i="67"/>
  <c r="Z104" i="67"/>
  <c r="H105" i="67"/>
  <c r="I105" i="67"/>
  <c r="J105" i="67"/>
  <c r="L105" i="67"/>
  <c r="N105" i="67" s="1"/>
  <c r="M105" i="67"/>
  <c r="P105" i="67"/>
  <c r="Q105" i="67"/>
  <c r="S105" i="67"/>
  <c r="T105" i="67"/>
  <c r="V105" i="67" s="1"/>
  <c r="U105" i="67"/>
  <c r="W105" i="67"/>
  <c r="X105" i="67"/>
  <c r="Z105" i="67" s="1"/>
  <c r="Y105" i="67"/>
  <c r="J106" i="67"/>
  <c r="N106" i="67"/>
  <c r="R106" i="67"/>
  <c r="V106" i="67"/>
  <c r="Z106" i="67"/>
  <c r="J107" i="67"/>
  <c r="N107" i="67"/>
  <c r="R107" i="67"/>
  <c r="V107" i="67"/>
  <c r="Z107" i="67"/>
  <c r="H109" i="67"/>
  <c r="I109" i="67"/>
  <c r="L109" i="67"/>
  <c r="M109" i="67"/>
  <c r="P109" i="67"/>
  <c r="Q109" i="67"/>
  <c r="S109" i="67"/>
  <c r="T109" i="67"/>
  <c r="U109" i="67"/>
  <c r="V109" i="67" s="1"/>
  <c r="X109" i="67"/>
  <c r="Y109" i="67"/>
  <c r="Z109" i="67"/>
  <c r="J110" i="67"/>
  <c r="N110" i="67"/>
  <c r="R110" i="67"/>
  <c r="V110" i="67"/>
  <c r="Z110" i="67"/>
  <c r="J111" i="67"/>
  <c r="N111" i="67"/>
  <c r="R111" i="67"/>
  <c r="V111" i="67"/>
  <c r="Z111" i="67"/>
  <c r="H112" i="67"/>
  <c r="I112" i="67"/>
  <c r="L112" i="67"/>
  <c r="M112" i="67"/>
  <c r="N112" i="67"/>
  <c r="P112" i="67"/>
  <c r="R112" i="67" s="1"/>
  <c r="Q112" i="67"/>
  <c r="S112" i="67"/>
  <c r="T112" i="67"/>
  <c r="U112" i="67"/>
  <c r="X112" i="67"/>
  <c r="Z112" i="67" s="1"/>
  <c r="Y112" i="67"/>
  <c r="J113" i="67"/>
  <c r="N113" i="67"/>
  <c r="R113" i="67"/>
  <c r="V113" i="67"/>
  <c r="Z113" i="67"/>
  <c r="H114" i="67"/>
  <c r="J114" i="67" s="1"/>
  <c r="I114" i="67"/>
  <c r="L114" i="67"/>
  <c r="L108" i="67" s="1"/>
  <c r="M114" i="67"/>
  <c r="N114" i="67" s="1"/>
  <c r="P114" i="67"/>
  <c r="R114" i="67" s="1"/>
  <c r="Q114" i="67"/>
  <c r="S114" i="67"/>
  <c r="T114" i="67"/>
  <c r="V114" i="67" s="1"/>
  <c r="U114" i="67"/>
  <c r="X114" i="67"/>
  <c r="Z114" i="67" s="1"/>
  <c r="Y114" i="67"/>
  <c r="J115" i="67"/>
  <c r="N115" i="67"/>
  <c r="R115" i="67"/>
  <c r="V115" i="67"/>
  <c r="Z115" i="67"/>
  <c r="H116" i="67"/>
  <c r="I116" i="67"/>
  <c r="L116" i="67"/>
  <c r="N116" i="67" s="1"/>
  <c r="M116" i="67"/>
  <c r="P116" i="67"/>
  <c r="Q116" i="67"/>
  <c r="R116" i="67" s="1"/>
  <c r="T116" i="67"/>
  <c r="V116" i="67" s="1"/>
  <c r="U116" i="67"/>
  <c r="X116" i="67"/>
  <c r="Y116" i="67"/>
  <c r="J117" i="67"/>
  <c r="N117" i="67"/>
  <c r="R117" i="67"/>
  <c r="V117" i="67"/>
  <c r="Z117" i="67"/>
  <c r="H119" i="67"/>
  <c r="J119" i="67" s="1"/>
  <c r="I119" i="67"/>
  <c r="L119" i="67"/>
  <c r="M119" i="67"/>
  <c r="P119" i="67"/>
  <c r="Q119" i="67"/>
  <c r="R119" i="67" s="1"/>
  <c r="S119" i="67"/>
  <c r="T119" i="67"/>
  <c r="U119" i="67"/>
  <c r="V119" i="67" s="1"/>
  <c r="X119" i="67"/>
  <c r="Z119" i="67" s="1"/>
  <c r="Y119" i="67"/>
  <c r="J120" i="67"/>
  <c r="N120" i="67"/>
  <c r="R120" i="67"/>
  <c r="V120" i="67"/>
  <c r="Z120" i="67"/>
  <c r="H121" i="67"/>
  <c r="H118" i="67" s="1"/>
  <c r="I121" i="67"/>
  <c r="L121" i="67"/>
  <c r="N121" i="67" s="1"/>
  <c r="M121" i="67"/>
  <c r="M118" i="67" s="1"/>
  <c r="P121" i="67"/>
  <c r="Q121" i="67"/>
  <c r="S121" i="67"/>
  <c r="S118" i="67" s="1"/>
  <c r="T121" i="67"/>
  <c r="U121" i="67"/>
  <c r="U118" i="67" s="1"/>
  <c r="X121" i="67"/>
  <c r="Y121" i="67"/>
  <c r="J122" i="67"/>
  <c r="N122" i="67"/>
  <c r="R122" i="67"/>
  <c r="V122" i="67"/>
  <c r="Z122" i="67"/>
  <c r="J123" i="67"/>
  <c r="N123" i="67"/>
  <c r="R123" i="67"/>
  <c r="V123" i="67"/>
  <c r="Z123" i="67"/>
  <c r="J124" i="67"/>
  <c r="N124" i="67"/>
  <c r="R124" i="67"/>
  <c r="V124" i="67"/>
  <c r="Z124" i="67"/>
  <c r="J125" i="67"/>
  <c r="N125" i="67"/>
  <c r="R125" i="67"/>
  <c r="V125" i="67"/>
  <c r="Z125" i="67"/>
  <c r="H127" i="67"/>
  <c r="I127" i="67"/>
  <c r="J127" i="67"/>
  <c r="L127" i="67"/>
  <c r="N127" i="67" s="1"/>
  <c r="M127" i="67"/>
  <c r="P127" i="67"/>
  <c r="Q127" i="67"/>
  <c r="S127" i="67"/>
  <c r="T127" i="67"/>
  <c r="U127" i="67"/>
  <c r="W127" i="67"/>
  <c r="X127" i="67"/>
  <c r="Z127" i="67" s="1"/>
  <c r="Y127" i="67"/>
  <c r="J128" i="67"/>
  <c r="N128" i="67"/>
  <c r="R128" i="67"/>
  <c r="V128" i="67"/>
  <c r="Z128" i="67"/>
  <c r="J129" i="67"/>
  <c r="N129" i="67"/>
  <c r="R129" i="67"/>
  <c r="V129" i="67"/>
  <c r="Z129" i="67"/>
  <c r="H130" i="67"/>
  <c r="I130" i="67"/>
  <c r="L130" i="67"/>
  <c r="M130" i="67"/>
  <c r="P130" i="67"/>
  <c r="Q130" i="67"/>
  <c r="T130" i="67"/>
  <c r="T126" i="67" s="1"/>
  <c r="U130" i="67"/>
  <c r="X130" i="67"/>
  <c r="Y130" i="67"/>
  <c r="Z130" i="67" s="1"/>
  <c r="J131" i="67"/>
  <c r="N131" i="67"/>
  <c r="R131" i="67"/>
  <c r="V131" i="67"/>
  <c r="Z131" i="67"/>
  <c r="J132" i="67"/>
  <c r="N132" i="67"/>
  <c r="R132" i="67"/>
  <c r="V132" i="67"/>
  <c r="Z132" i="67"/>
  <c r="J133" i="67"/>
  <c r="N133" i="67"/>
  <c r="R133" i="67"/>
  <c r="V133" i="67"/>
  <c r="Z133" i="67"/>
  <c r="H134" i="67"/>
  <c r="I134" i="67"/>
  <c r="L134" i="67"/>
  <c r="M134" i="67"/>
  <c r="N134" i="67"/>
  <c r="P134" i="67"/>
  <c r="R134" i="67" s="1"/>
  <c r="Q134" i="67"/>
  <c r="T134" i="67"/>
  <c r="U134" i="67"/>
  <c r="W134" i="67"/>
  <c r="X134" i="67"/>
  <c r="Y134" i="67"/>
  <c r="J135" i="67"/>
  <c r="N135" i="67"/>
  <c r="R135" i="67"/>
  <c r="V135" i="67"/>
  <c r="Z135" i="67"/>
  <c r="J136" i="67"/>
  <c r="N136" i="67"/>
  <c r="R136" i="67"/>
  <c r="S136" i="67"/>
  <c r="S134" i="67" s="1"/>
  <c r="V136" i="67"/>
  <c r="Z136" i="67"/>
  <c r="J137" i="67"/>
  <c r="N137" i="67"/>
  <c r="R137" i="67"/>
  <c r="V137" i="67"/>
  <c r="Z137" i="67"/>
  <c r="H138" i="67"/>
  <c r="I138" i="67"/>
  <c r="L138" i="67"/>
  <c r="M138" i="67"/>
  <c r="N138" i="67" s="1"/>
  <c r="P138" i="67"/>
  <c r="R138" i="67" s="1"/>
  <c r="Q138" i="67"/>
  <c r="S138" i="67"/>
  <c r="T138" i="67"/>
  <c r="V138" i="67" s="1"/>
  <c r="U138" i="67"/>
  <c r="X138" i="67"/>
  <c r="Y138" i="67"/>
  <c r="Z138" i="67"/>
  <c r="J139" i="67"/>
  <c r="N139" i="67"/>
  <c r="R139" i="67"/>
  <c r="V139" i="67"/>
  <c r="Z139" i="67"/>
  <c r="H141" i="67"/>
  <c r="J141" i="67" s="1"/>
  <c r="I141" i="67"/>
  <c r="L141" i="67"/>
  <c r="M141" i="67"/>
  <c r="P141" i="67"/>
  <c r="Q141" i="67"/>
  <c r="Q140" i="67" s="1"/>
  <c r="S141" i="67"/>
  <c r="T141" i="67"/>
  <c r="U141" i="67"/>
  <c r="W141" i="67"/>
  <c r="X141" i="67"/>
  <c r="Y141" i="67"/>
  <c r="J142" i="67"/>
  <c r="N142" i="67"/>
  <c r="R142" i="67"/>
  <c r="V142" i="67"/>
  <c r="Z142" i="67"/>
  <c r="H143" i="67"/>
  <c r="I143" i="67"/>
  <c r="L143" i="67"/>
  <c r="M143" i="67"/>
  <c r="P143" i="67"/>
  <c r="Q143" i="67"/>
  <c r="R143" i="67"/>
  <c r="S143" i="67"/>
  <c r="T143" i="67"/>
  <c r="U143" i="67"/>
  <c r="U140" i="67" s="1"/>
  <c r="V143" i="67"/>
  <c r="W143" i="67"/>
  <c r="X143" i="67"/>
  <c r="Y143" i="67"/>
  <c r="Y140" i="67" s="1"/>
  <c r="Z143" i="67"/>
  <c r="J144" i="67"/>
  <c r="N144" i="67"/>
  <c r="R144" i="67"/>
  <c r="V144" i="67"/>
  <c r="Z144" i="67"/>
  <c r="K145" i="67"/>
  <c r="O145" i="67"/>
  <c r="H7" i="66"/>
  <c r="I7" i="66"/>
  <c r="L7" i="66"/>
  <c r="N7" i="66" s="1"/>
  <c r="M7" i="66"/>
  <c r="P7" i="66"/>
  <c r="Q7" i="66"/>
  <c r="R7" i="66" s="1"/>
  <c r="S7" i="66"/>
  <c r="V7" i="66" s="1"/>
  <c r="T7" i="66"/>
  <c r="U7" i="66"/>
  <c r="U6" i="66" s="1"/>
  <c r="X7" i="66"/>
  <c r="Z7" i="66" s="1"/>
  <c r="Y7" i="66"/>
  <c r="J8" i="66"/>
  <c r="N8" i="66"/>
  <c r="R8" i="66"/>
  <c r="V8" i="66"/>
  <c r="Z8" i="66"/>
  <c r="J9" i="66"/>
  <c r="N9" i="66"/>
  <c r="R9" i="66"/>
  <c r="V9" i="66"/>
  <c r="Z9" i="66"/>
  <c r="H10" i="66"/>
  <c r="I10" i="66"/>
  <c r="L10" i="66"/>
  <c r="M10" i="66"/>
  <c r="N10" i="66"/>
  <c r="P10" i="66"/>
  <c r="Q10" i="66"/>
  <c r="S10" i="66"/>
  <c r="T10" i="66"/>
  <c r="U10" i="66"/>
  <c r="X10" i="66"/>
  <c r="Y10" i="66"/>
  <c r="J11" i="66"/>
  <c r="N11" i="66"/>
  <c r="R11" i="66"/>
  <c r="V11" i="66"/>
  <c r="Z11" i="66"/>
  <c r="J12" i="66"/>
  <c r="N12" i="66"/>
  <c r="R12" i="66"/>
  <c r="V12" i="66"/>
  <c r="Z12" i="66"/>
  <c r="J13" i="66"/>
  <c r="N13" i="66"/>
  <c r="R13" i="66"/>
  <c r="V13" i="66"/>
  <c r="Z13" i="66"/>
  <c r="H14" i="66"/>
  <c r="J14" i="66" s="1"/>
  <c r="I14" i="66"/>
  <c r="L14" i="66"/>
  <c r="M14" i="66"/>
  <c r="P14" i="66"/>
  <c r="R14" i="66" s="1"/>
  <c r="Q14" i="66"/>
  <c r="T14" i="66"/>
  <c r="U14" i="66"/>
  <c r="V14" i="66" s="1"/>
  <c r="X14" i="66"/>
  <c r="Z14" i="66" s="1"/>
  <c r="Y14" i="66"/>
  <c r="J15" i="66"/>
  <c r="N15" i="66"/>
  <c r="R15" i="66"/>
  <c r="V15" i="66"/>
  <c r="Z15" i="66"/>
  <c r="J16" i="66"/>
  <c r="N16" i="66"/>
  <c r="R16" i="66"/>
  <c r="V16" i="66"/>
  <c r="Z16" i="66"/>
  <c r="J17" i="66"/>
  <c r="N17" i="66"/>
  <c r="R17" i="66"/>
  <c r="V17" i="66"/>
  <c r="Z17" i="66"/>
  <c r="H18" i="66"/>
  <c r="I18" i="66"/>
  <c r="L18" i="66"/>
  <c r="M18" i="66"/>
  <c r="P18" i="66"/>
  <c r="Q18" i="66"/>
  <c r="R18" i="66"/>
  <c r="T18" i="66"/>
  <c r="U18" i="66"/>
  <c r="X18" i="66"/>
  <c r="Y18" i="66"/>
  <c r="J19" i="66"/>
  <c r="N19" i="66"/>
  <c r="R19" i="66"/>
  <c r="V19" i="66"/>
  <c r="Z19" i="66"/>
  <c r="J20" i="66"/>
  <c r="N20" i="66"/>
  <c r="R20" i="66"/>
  <c r="V20" i="66"/>
  <c r="Z20" i="66"/>
  <c r="J21" i="66"/>
  <c r="N21" i="66"/>
  <c r="R21" i="66"/>
  <c r="V21" i="66"/>
  <c r="Z21" i="66"/>
  <c r="J22" i="66"/>
  <c r="N22" i="66"/>
  <c r="R22" i="66"/>
  <c r="V22" i="66"/>
  <c r="Z22" i="66"/>
  <c r="J23" i="66"/>
  <c r="N23" i="66"/>
  <c r="R23" i="66"/>
  <c r="V23" i="66"/>
  <c r="Z23" i="66"/>
  <c r="J24" i="66"/>
  <c r="N24" i="66"/>
  <c r="R24" i="66"/>
  <c r="V24" i="66"/>
  <c r="Z24" i="66"/>
  <c r="J25" i="66"/>
  <c r="N25" i="66"/>
  <c r="R25" i="66"/>
  <c r="V25" i="66"/>
  <c r="Z25" i="66"/>
  <c r="J26" i="66"/>
  <c r="N26" i="66"/>
  <c r="R26" i="66"/>
  <c r="V26" i="66"/>
  <c r="Z26" i="66"/>
  <c r="H27" i="66"/>
  <c r="I27" i="66"/>
  <c r="J27" i="66" s="1"/>
  <c r="L27" i="66"/>
  <c r="N27" i="66" s="1"/>
  <c r="M27" i="66"/>
  <c r="P27" i="66"/>
  <c r="Q27" i="66"/>
  <c r="S27" i="66"/>
  <c r="V27" i="66" s="1"/>
  <c r="T27" i="66"/>
  <c r="U27" i="66"/>
  <c r="X27" i="66"/>
  <c r="Y27" i="66"/>
  <c r="J28" i="66"/>
  <c r="N28" i="66"/>
  <c r="R28" i="66"/>
  <c r="V28" i="66"/>
  <c r="Z28" i="66"/>
  <c r="J29" i="66"/>
  <c r="N29" i="66"/>
  <c r="R29" i="66"/>
  <c r="V29" i="66"/>
  <c r="Z29" i="66"/>
  <c r="J30" i="66"/>
  <c r="N30" i="66"/>
  <c r="R30" i="66"/>
  <c r="V30" i="66"/>
  <c r="Z30" i="66"/>
  <c r="H31" i="66"/>
  <c r="J31" i="66" s="1"/>
  <c r="I31" i="66"/>
  <c r="L31" i="66"/>
  <c r="M31" i="66"/>
  <c r="P31" i="66"/>
  <c r="Q31" i="66"/>
  <c r="S31" i="66"/>
  <c r="T31" i="66"/>
  <c r="V31" i="66" s="1"/>
  <c r="U31" i="66"/>
  <c r="X31" i="66"/>
  <c r="Y31" i="66"/>
  <c r="Z31" i="66" s="1"/>
  <c r="J32" i="66"/>
  <c r="N32" i="66"/>
  <c r="R32" i="66"/>
  <c r="V32" i="66"/>
  <c r="Z32" i="66"/>
  <c r="H33" i="66"/>
  <c r="I33" i="66"/>
  <c r="J33" i="66" s="1"/>
  <c r="L33" i="66"/>
  <c r="N33" i="66" s="1"/>
  <c r="M33" i="66"/>
  <c r="P33" i="66"/>
  <c r="Q33" i="66"/>
  <c r="T33" i="66"/>
  <c r="V33" i="66" s="1"/>
  <c r="U33" i="66"/>
  <c r="X33" i="66"/>
  <c r="Y33" i="66"/>
  <c r="Z33" i="66" s="1"/>
  <c r="J34" i="66"/>
  <c r="N34" i="66"/>
  <c r="R34" i="66"/>
  <c r="V34" i="66"/>
  <c r="Z34" i="66"/>
  <c r="H35" i="66"/>
  <c r="I35" i="66"/>
  <c r="J35" i="66" s="1"/>
  <c r="L35" i="66"/>
  <c r="N35" i="66" s="1"/>
  <c r="M35" i="66"/>
  <c r="P35" i="66"/>
  <c r="Q35" i="66"/>
  <c r="T35" i="66"/>
  <c r="V35" i="66" s="1"/>
  <c r="U35" i="66"/>
  <c r="X35" i="66"/>
  <c r="Y35" i="66"/>
  <c r="Z35" i="66" s="1"/>
  <c r="J36" i="66"/>
  <c r="N36" i="66"/>
  <c r="R36" i="66"/>
  <c r="V36" i="66"/>
  <c r="Z36" i="66"/>
  <c r="H38" i="66"/>
  <c r="I38" i="66"/>
  <c r="J38" i="66" s="1"/>
  <c r="L38" i="66"/>
  <c r="N38" i="66" s="1"/>
  <c r="M38" i="66"/>
  <c r="P38" i="66"/>
  <c r="Q38" i="66"/>
  <c r="S38" i="66"/>
  <c r="T38" i="66"/>
  <c r="U38" i="66"/>
  <c r="X38" i="66"/>
  <c r="Z38" i="66" s="1"/>
  <c r="Y38" i="66"/>
  <c r="J39" i="66"/>
  <c r="N39" i="66"/>
  <c r="R39" i="66"/>
  <c r="V39" i="66"/>
  <c r="Z39" i="66"/>
  <c r="J40" i="66"/>
  <c r="N40" i="66"/>
  <c r="R40" i="66"/>
  <c r="V40" i="66"/>
  <c r="Z40" i="66"/>
  <c r="J41" i="66"/>
  <c r="N41" i="66"/>
  <c r="R41" i="66"/>
  <c r="V41" i="66"/>
  <c r="Z41" i="66"/>
  <c r="J42" i="66"/>
  <c r="N42" i="66"/>
  <c r="R42" i="66"/>
  <c r="V42" i="66"/>
  <c r="Z42" i="66"/>
  <c r="J43" i="66"/>
  <c r="N43" i="66"/>
  <c r="R43" i="66"/>
  <c r="V43" i="66"/>
  <c r="Z43" i="66"/>
  <c r="H44" i="66"/>
  <c r="I44" i="66"/>
  <c r="L44" i="66"/>
  <c r="M44" i="66"/>
  <c r="N44" i="66" s="1"/>
  <c r="P44" i="66"/>
  <c r="R44" i="66" s="1"/>
  <c r="Q44" i="66"/>
  <c r="S44" i="66"/>
  <c r="T44" i="66"/>
  <c r="V44" i="66" s="1"/>
  <c r="U44" i="66"/>
  <c r="X44" i="66"/>
  <c r="Y44" i="66"/>
  <c r="J45" i="66"/>
  <c r="N45" i="66"/>
  <c r="R45" i="66"/>
  <c r="V45" i="66"/>
  <c r="Z45" i="66"/>
  <c r="J46" i="66"/>
  <c r="N46" i="66"/>
  <c r="R46" i="66"/>
  <c r="V46" i="66"/>
  <c r="Z46" i="66"/>
  <c r="J47" i="66"/>
  <c r="N47" i="66"/>
  <c r="R47" i="66"/>
  <c r="V47" i="66"/>
  <c r="Z47" i="66"/>
  <c r="H48" i="66"/>
  <c r="I48" i="66"/>
  <c r="J48" i="66" s="1"/>
  <c r="L48" i="66"/>
  <c r="M48" i="66"/>
  <c r="N48" i="66"/>
  <c r="P48" i="66"/>
  <c r="R48" i="66" s="1"/>
  <c r="Q48" i="66"/>
  <c r="S48" i="66"/>
  <c r="T48" i="66"/>
  <c r="U48" i="66"/>
  <c r="X48" i="66"/>
  <c r="Y48" i="66"/>
  <c r="J49" i="66"/>
  <c r="N49" i="66"/>
  <c r="R49" i="66"/>
  <c r="V49" i="66"/>
  <c r="Z49" i="66"/>
  <c r="J50" i="66"/>
  <c r="N50" i="66"/>
  <c r="R50" i="66"/>
  <c r="V50" i="66"/>
  <c r="Z50" i="66"/>
  <c r="J51" i="66"/>
  <c r="N51" i="66"/>
  <c r="R51" i="66"/>
  <c r="V51" i="66"/>
  <c r="Z51" i="66"/>
  <c r="J52" i="66"/>
  <c r="N52" i="66"/>
  <c r="R52" i="66"/>
  <c r="V52" i="66"/>
  <c r="Z52" i="66"/>
  <c r="H53" i="66"/>
  <c r="I53" i="66"/>
  <c r="J53" i="66" s="1"/>
  <c r="L53" i="66"/>
  <c r="M53" i="66"/>
  <c r="N53" i="66"/>
  <c r="P53" i="66"/>
  <c r="R53" i="66" s="1"/>
  <c r="Q53" i="66"/>
  <c r="S53" i="66"/>
  <c r="T53" i="66"/>
  <c r="U53" i="66"/>
  <c r="X53" i="66"/>
  <c r="Y53" i="66"/>
  <c r="J54" i="66"/>
  <c r="N54" i="66"/>
  <c r="R54" i="66"/>
  <c r="V54" i="66"/>
  <c r="Z54" i="66"/>
  <c r="J55" i="66"/>
  <c r="N55" i="66"/>
  <c r="R55" i="66"/>
  <c r="V55" i="66"/>
  <c r="Z55" i="66"/>
  <c r="H56" i="66"/>
  <c r="I56" i="66"/>
  <c r="L56" i="66"/>
  <c r="M56" i="66"/>
  <c r="P56" i="66"/>
  <c r="Q56" i="66"/>
  <c r="R56" i="66" s="1"/>
  <c r="S56" i="66"/>
  <c r="T56" i="66"/>
  <c r="U56" i="66"/>
  <c r="X56" i="66"/>
  <c r="Y56" i="66"/>
  <c r="Z56" i="66"/>
  <c r="J57" i="66"/>
  <c r="N57" i="66"/>
  <c r="R57" i="66"/>
  <c r="V57" i="66"/>
  <c r="Z57" i="66"/>
  <c r="J58" i="66"/>
  <c r="N58" i="66"/>
  <c r="R58" i="66"/>
  <c r="V58" i="66"/>
  <c r="Z58" i="66"/>
  <c r="J59" i="66"/>
  <c r="N59" i="66"/>
  <c r="R59" i="66"/>
  <c r="V59" i="66"/>
  <c r="Z59" i="66"/>
  <c r="H60" i="66"/>
  <c r="J60" i="66" s="1"/>
  <c r="I60" i="66"/>
  <c r="L60" i="66"/>
  <c r="M60" i="66"/>
  <c r="N60" i="66" s="1"/>
  <c r="P60" i="66"/>
  <c r="R60" i="66" s="1"/>
  <c r="Q60" i="66"/>
  <c r="S60" i="66"/>
  <c r="T60" i="66"/>
  <c r="V60" i="66" s="1"/>
  <c r="U60" i="66"/>
  <c r="X60" i="66"/>
  <c r="Y60" i="66"/>
  <c r="J61" i="66"/>
  <c r="N61" i="66"/>
  <c r="R61" i="66"/>
  <c r="V61" i="66"/>
  <c r="Z61" i="66"/>
  <c r="J62" i="66"/>
  <c r="N62" i="66"/>
  <c r="R62" i="66"/>
  <c r="V62" i="66"/>
  <c r="Z62" i="66"/>
  <c r="H63" i="66"/>
  <c r="J63" i="66" s="1"/>
  <c r="I63" i="66"/>
  <c r="L63" i="66"/>
  <c r="M63" i="66"/>
  <c r="P63" i="66"/>
  <c r="R63" i="66" s="1"/>
  <c r="Q63" i="66"/>
  <c r="S63" i="66"/>
  <c r="T63" i="66"/>
  <c r="U63" i="66"/>
  <c r="X63" i="66"/>
  <c r="Y63" i="66"/>
  <c r="Z63" i="66" s="1"/>
  <c r="J64" i="66"/>
  <c r="N64" i="66"/>
  <c r="R64" i="66"/>
  <c r="V64" i="66"/>
  <c r="Z64" i="66"/>
  <c r="J65" i="66"/>
  <c r="N65" i="66"/>
  <c r="R65" i="66"/>
  <c r="V65" i="66"/>
  <c r="Z65" i="66"/>
  <c r="J66" i="66"/>
  <c r="N66" i="66"/>
  <c r="R66" i="66"/>
  <c r="V66" i="66"/>
  <c r="Z66" i="66"/>
  <c r="H67" i="66"/>
  <c r="I67" i="66"/>
  <c r="L67" i="66"/>
  <c r="N67" i="66" s="1"/>
  <c r="M67" i="66"/>
  <c r="P67" i="66"/>
  <c r="Q67" i="66"/>
  <c r="R67" i="66" s="1"/>
  <c r="S67" i="66"/>
  <c r="T67" i="66"/>
  <c r="U67" i="66"/>
  <c r="V67" i="66" s="1"/>
  <c r="X67" i="66"/>
  <c r="Z67" i="66" s="1"/>
  <c r="Y67" i="66"/>
  <c r="J68" i="66"/>
  <c r="N68" i="66"/>
  <c r="R68" i="66"/>
  <c r="V68" i="66"/>
  <c r="Z68" i="66"/>
  <c r="H70" i="66"/>
  <c r="J70" i="66" s="1"/>
  <c r="I70" i="66"/>
  <c r="L70" i="66"/>
  <c r="M70" i="66"/>
  <c r="P70" i="66"/>
  <c r="Q70" i="66"/>
  <c r="S70" i="66"/>
  <c r="T70" i="66"/>
  <c r="V70" i="66" s="1"/>
  <c r="U70" i="66"/>
  <c r="X70" i="66"/>
  <c r="J71" i="66"/>
  <c r="N71" i="66"/>
  <c r="R71" i="66"/>
  <c r="V71" i="66"/>
  <c r="H72" i="66"/>
  <c r="J72" i="66" s="1"/>
  <c r="I72" i="66"/>
  <c r="L72" i="66"/>
  <c r="M72" i="66"/>
  <c r="N72" i="66" s="1"/>
  <c r="P72" i="66"/>
  <c r="R72" i="66" s="1"/>
  <c r="Q72" i="66"/>
  <c r="S72" i="66"/>
  <c r="V72" i="66" s="1"/>
  <c r="T72" i="66"/>
  <c r="U72" i="66"/>
  <c r="X72" i="66"/>
  <c r="Y72" i="66"/>
  <c r="Y71" i="66" s="1"/>
  <c r="Z71" i="66" s="1"/>
  <c r="J73" i="66"/>
  <c r="N73" i="66"/>
  <c r="R73" i="66"/>
  <c r="V73" i="66"/>
  <c r="Z73" i="66"/>
  <c r="H74" i="66"/>
  <c r="I74" i="66"/>
  <c r="L74" i="66"/>
  <c r="N74" i="66" s="1"/>
  <c r="M74" i="66"/>
  <c r="P74" i="66"/>
  <c r="Q74" i="66"/>
  <c r="R74" i="66" s="1"/>
  <c r="S74" i="66"/>
  <c r="T74" i="66"/>
  <c r="U74" i="66"/>
  <c r="X74" i="66"/>
  <c r="Z74" i="66" s="1"/>
  <c r="Y74" i="66"/>
  <c r="J75" i="66"/>
  <c r="N75" i="66"/>
  <c r="R75" i="66"/>
  <c r="V75" i="66"/>
  <c r="Z75" i="66"/>
  <c r="J76" i="66"/>
  <c r="N76" i="66"/>
  <c r="R76" i="66"/>
  <c r="V76" i="66"/>
  <c r="Z76" i="66"/>
  <c r="O82" i="66"/>
  <c r="W82" i="66"/>
  <c r="H83" i="66"/>
  <c r="I83" i="66"/>
  <c r="I82" i="66" s="1"/>
  <c r="L83" i="66"/>
  <c r="M83" i="66"/>
  <c r="P83" i="66"/>
  <c r="Q83" i="66"/>
  <c r="R83" i="66" s="1"/>
  <c r="S83" i="66"/>
  <c r="T83" i="66"/>
  <c r="U83" i="66"/>
  <c r="V83" i="66" s="1"/>
  <c r="X83" i="66"/>
  <c r="X82" i="66" s="1"/>
  <c r="Y83" i="66"/>
  <c r="J84" i="66"/>
  <c r="N84" i="66"/>
  <c r="R84" i="66"/>
  <c r="V84" i="66"/>
  <c r="Z84" i="66"/>
  <c r="H85" i="66"/>
  <c r="H82" i="66" s="1"/>
  <c r="I85" i="66"/>
  <c r="L85" i="66"/>
  <c r="M85" i="66"/>
  <c r="M82" i="66" s="1"/>
  <c r="P85" i="66"/>
  <c r="Q85" i="66"/>
  <c r="S85" i="66"/>
  <c r="T85" i="66"/>
  <c r="U85" i="66"/>
  <c r="X85" i="66"/>
  <c r="Y85" i="66"/>
  <c r="J86" i="66"/>
  <c r="N86" i="66"/>
  <c r="R86" i="66"/>
  <c r="V86" i="66"/>
  <c r="Z86" i="66"/>
  <c r="J87" i="66"/>
  <c r="N87" i="66"/>
  <c r="R87" i="66"/>
  <c r="V87" i="66"/>
  <c r="Z87" i="66"/>
  <c r="J88" i="66"/>
  <c r="N88" i="66"/>
  <c r="R88" i="66"/>
  <c r="V88" i="66"/>
  <c r="Z88" i="66"/>
  <c r="O89" i="66"/>
  <c r="W89" i="66"/>
  <c r="H90" i="66"/>
  <c r="I90" i="66"/>
  <c r="L90" i="66"/>
  <c r="M90" i="66"/>
  <c r="P90" i="66"/>
  <c r="Q90" i="66"/>
  <c r="S90" i="66"/>
  <c r="T90" i="66"/>
  <c r="U90" i="66"/>
  <c r="V90" i="66"/>
  <c r="X90" i="66"/>
  <c r="Y90" i="66"/>
  <c r="J91" i="66"/>
  <c r="N91" i="66"/>
  <c r="R91" i="66"/>
  <c r="R90" i="66" s="1"/>
  <c r="V91" i="66"/>
  <c r="Z91" i="66"/>
  <c r="J92" i="66"/>
  <c r="N92" i="66"/>
  <c r="R92" i="66"/>
  <c r="V92" i="66"/>
  <c r="Z92" i="66"/>
  <c r="J93" i="66"/>
  <c r="N93" i="66"/>
  <c r="R93" i="66"/>
  <c r="V93" i="66"/>
  <c r="Z93" i="66"/>
  <c r="J94" i="66"/>
  <c r="N94" i="66"/>
  <c r="R94" i="66"/>
  <c r="V94" i="66"/>
  <c r="Z94" i="66"/>
  <c r="H95" i="66"/>
  <c r="I95" i="66"/>
  <c r="K95" i="66"/>
  <c r="K89" i="66" s="1"/>
  <c r="L95" i="66"/>
  <c r="M95" i="66"/>
  <c r="P95" i="66"/>
  <c r="Q95" i="66"/>
  <c r="T95" i="66"/>
  <c r="U95" i="66"/>
  <c r="W95" i="66"/>
  <c r="X95" i="66"/>
  <c r="Z95" i="66" s="1"/>
  <c r="Y95" i="66"/>
  <c r="J96" i="66"/>
  <c r="N96" i="66"/>
  <c r="R96" i="66"/>
  <c r="V96" i="66"/>
  <c r="Z96" i="66"/>
  <c r="J97" i="66"/>
  <c r="N97" i="66"/>
  <c r="R97" i="66"/>
  <c r="V97" i="66"/>
  <c r="Z97" i="66"/>
  <c r="J98" i="66"/>
  <c r="N98" i="66"/>
  <c r="R98" i="66"/>
  <c r="V98" i="66"/>
  <c r="Z98" i="66"/>
  <c r="J99" i="66"/>
  <c r="N99" i="66"/>
  <c r="R99" i="66"/>
  <c r="V99" i="66"/>
  <c r="Z99" i="66"/>
  <c r="J100" i="66"/>
  <c r="N100" i="66"/>
  <c r="R100" i="66"/>
  <c r="V100" i="66"/>
  <c r="Z100" i="66"/>
  <c r="J101" i="66"/>
  <c r="N101" i="66"/>
  <c r="R101" i="66"/>
  <c r="V101" i="66"/>
  <c r="Z101" i="66"/>
  <c r="H102" i="66"/>
  <c r="J102" i="66" s="1"/>
  <c r="I102" i="66"/>
  <c r="L102" i="66"/>
  <c r="M102" i="66"/>
  <c r="P102" i="66"/>
  <c r="R102" i="66" s="1"/>
  <c r="Q102" i="66"/>
  <c r="S102" i="66"/>
  <c r="S97" i="66" s="1"/>
  <c r="S95" i="66" s="1"/>
  <c r="S92" i="66" s="1"/>
  <c r="T102" i="66"/>
  <c r="V102" i="66" s="1"/>
  <c r="U102" i="66"/>
  <c r="W102" i="66"/>
  <c r="X102" i="66"/>
  <c r="Y102" i="66"/>
  <c r="J103" i="66"/>
  <c r="N103" i="66"/>
  <c r="R103" i="66"/>
  <c r="V103" i="66"/>
  <c r="Z103" i="66"/>
  <c r="H104" i="66"/>
  <c r="I104" i="66"/>
  <c r="L104" i="66"/>
  <c r="M104" i="66"/>
  <c r="P104" i="66"/>
  <c r="Q104" i="66"/>
  <c r="R104" i="66"/>
  <c r="S104" i="66"/>
  <c r="T104" i="66"/>
  <c r="U104" i="66"/>
  <c r="V104" i="66"/>
  <c r="W104" i="66"/>
  <c r="X104" i="66"/>
  <c r="Y104" i="66"/>
  <c r="Z104" i="66"/>
  <c r="J105" i="66"/>
  <c r="N105" i="66"/>
  <c r="R105" i="66"/>
  <c r="V105" i="66"/>
  <c r="Z105" i="66"/>
  <c r="J106" i="66"/>
  <c r="N106" i="66"/>
  <c r="R106" i="66"/>
  <c r="V106" i="66"/>
  <c r="Z106" i="66"/>
  <c r="H108" i="66"/>
  <c r="I108" i="66"/>
  <c r="L108" i="66"/>
  <c r="M108" i="66"/>
  <c r="N108" i="66"/>
  <c r="P108" i="66"/>
  <c r="Q108" i="66"/>
  <c r="S108" i="66"/>
  <c r="T108" i="66"/>
  <c r="T107" i="66" s="1"/>
  <c r="U108" i="66"/>
  <c r="X108" i="66"/>
  <c r="Y108" i="66"/>
  <c r="J109" i="66"/>
  <c r="N109" i="66"/>
  <c r="R109" i="66"/>
  <c r="V109" i="66"/>
  <c r="Z109" i="66"/>
  <c r="J110" i="66"/>
  <c r="N110" i="66"/>
  <c r="R110" i="66"/>
  <c r="V110" i="66"/>
  <c r="Z110" i="66"/>
  <c r="H111" i="66"/>
  <c r="I111" i="66"/>
  <c r="L111" i="66"/>
  <c r="N111" i="66" s="1"/>
  <c r="M111" i="66"/>
  <c r="P111" i="66"/>
  <c r="Q111" i="66"/>
  <c r="R111" i="66" s="1"/>
  <c r="S111" i="66"/>
  <c r="T111" i="66"/>
  <c r="U111" i="66"/>
  <c r="X111" i="66"/>
  <c r="Z111" i="66" s="1"/>
  <c r="Y111" i="66"/>
  <c r="J112" i="66"/>
  <c r="N112" i="66"/>
  <c r="R112" i="66"/>
  <c r="V112" i="66"/>
  <c r="Z112" i="66"/>
  <c r="H113" i="66"/>
  <c r="J113" i="66" s="1"/>
  <c r="I113" i="66"/>
  <c r="L113" i="66"/>
  <c r="M113" i="66"/>
  <c r="P113" i="66"/>
  <c r="R113" i="66" s="1"/>
  <c r="Q113" i="66"/>
  <c r="S113" i="66"/>
  <c r="T113" i="66"/>
  <c r="U113" i="66"/>
  <c r="X113" i="66"/>
  <c r="Y113" i="66"/>
  <c r="J114" i="66"/>
  <c r="N114" i="66"/>
  <c r="R114" i="66"/>
  <c r="V114" i="66"/>
  <c r="Z114" i="66"/>
  <c r="H115" i="66"/>
  <c r="I115" i="66"/>
  <c r="L115" i="66"/>
  <c r="M115" i="66"/>
  <c r="N115" i="66"/>
  <c r="P115" i="66"/>
  <c r="R115" i="66" s="1"/>
  <c r="Q115" i="66"/>
  <c r="T115" i="66"/>
  <c r="U115" i="66"/>
  <c r="X115" i="66"/>
  <c r="Y115" i="66"/>
  <c r="J116" i="66"/>
  <c r="N116" i="66"/>
  <c r="R116" i="66"/>
  <c r="V116" i="66"/>
  <c r="Z116" i="66"/>
  <c r="X117" i="66"/>
  <c r="H118" i="66"/>
  <c r="I118" i="66"/>
  <c r="L118" i="66"/>
  <c r="M118" i="66"/>
  <c r="P118" i="66"/>
  <c r="Q118" i="66"/>
  <c r="S118" i="66"/>
  <c r="S117" i="66" s="1"/>
  <c r="T118" i="66"/>
  <c r="V118" i="66" s="1"/>
  <c r="U118" i="66"/>
  <c r="X118" i="66"/>
  <c r="Y118" i="66"/>
  <c r="J119" i="66"/>
  <c r="N119" i="66"/>
  <c r="R119" i="66"/>
  <c r="V119" i="66"/>
  <c r="Z119" i="66"/>
  <c r="H120" i="66"/>
  <c r="I120" i="66"/>
  <c r="L120" i="66"/>
  <c r="M120" i="66"/>
  <c r="P120" i="66"/>
  <c r="P117" i="66" s="1"/>
  <c r="Q120" i="66"/>
  <c r="R120" i="66"/>
  <c r="S120" i="66"/>
  <c r="T120" i="66"/>
  <c r="T117" i="66" s="1"/>
  <c r="U120" i="66"/>
  <c r="V120" i="66"/>
  <c r="X120" i="66"/>
  <c r="Y120" i="66"/>
  <c r="J121" i="66"/>
  <c r="N121" i="66"/>
  <c r="R121" i="66"/>
  <c r="V121" i="66"/>
  <c r="Z121" i="66"/>
  <c r="J122" i="66"/>
  <c r="N122" i="66"/>
  <c r="R122" i="66"/>
  <c r="V122" i="66"/>
  <c r="Z122" i="66"/>
  <c r="J123" i="66"/>
  <c r="N123" i="66"/>
  <c r="R123" i="66"/>
  <c r="V123" i="66"/>
  <c r="Z123" i="66"/>
  <c r="J124" i="66"/>
  <c r="N124" i="66"/>
  <c r="R124" i="66"/>
  <c r="V124" i="66"/>
  <c r="Z124" i="66"/>
  <c r="H126" i="66"/>
  <c r="I126" i="66"/>
  <c r="L126" i="66"/>
  <c r="M126" i="66"/>
  <c r="N126" i="66" s="1"/>
  <c r="P126" i="66"/>
  <c r="Q126" i="66"/>
  <c r="R126" i="66"/>
  <c r="S126" i="66"/>
  <c r="T126" i="66"/>
  <c r="U126" i="66"/>
  <c r="V126" i="66"/>
  <c r="W126" i="66"/>
  <c r="X126" i="66"/>
  <c r="Y126" i="66"/>
  <c r="Z126" i="66"/>
  <c r="J127" i="66"/>
  <c r="N127" i="66"/>
  <c r="R127" i="66"/>
  <c r="V127" i="66"/>
  <c r="Z127" i="66"/>
  <c r="J128" i="66"/>
  <c r="N128" i="66"/>
  <c r="R128" i="66"/>
  <c r="V128" i="66"/>
  <c r="Z128" i="66"/>
  <c r="H129" i="66"/>
  <c r="I129" i="66"/>
  <c r="L129" i="66"/>
  <c r="N129" i="66" s="1"/>
  <c r="M129" i="66"/>
  <c r="P129" i="66"/>
  <c r="Q129" i="66"/>
  <c r="T129" i="66"/>
  <c r="U129" i="66"/>
  <c r="V129" i="66"/>
  <c r="X129" i="66"/>
  <c r="Z129" i="66" s="1"/>
  <c r="Y129" i="66"/>
  <c r="J130" i="66"/>
  <c r="N130" i="66"/>
  <c r="R130" i="66"/>
  <c r="V130" i="66"/>
  <c r="Z130" i="66"/>
  <c r="H131" i="66"/>
  <c r="J131" i="66" s="1"/>
  <c r="I131" i="66"/>
  <c r="L131" i="66"/>
  <c r="M131" i="66"/>
  <c r="P131" i="66"/>
  <c r="Q131" i="66"/>
  <c r="T131" i="66"/>
  <c r="U131" i="66"/>
  <c r="W131" i="66"/>
  <c r="X131" i="66"/>
  <c r="Y131" i="66"/>
  <c r="Y125" i="66" s="1"/>
  <c r="J132" i="66"/>
  <c r="N132" i="66"/>
  <c r="R132" i="66"/>
  <c r="V132" i="66"/>
  <c r="Z132" i="66"/>
  <c r="J133" i="66"/>
  <c r="N133" i="66"/>
  <c r="R133" i="66"/>
  <c r="S133" i="66"/>
  <c r="S131" i="66" s="1"/>
  <c r="V133" i="66"/>
  <c r="Z133" i="66"/>
  <c r="J134" i="66"/>
  <c r="N134" i="66"/>
  <c r="R134" i="66"/>
  <c r="V134" i="66"/>
  <c r="Z134" i="66"/>
  <c r="H135" i="66"/>
  <c r="J135" i="66" s="1"/>
  <c r="I135" i="66"/>
  <c r="L135" i="66"/>
  <c r="M135" i="66"/>
  <c r="N135" i="66"/>
  <c r="P135" i="66"/>
  <c r="Q135" i="66"/>
  <c r="R135" i="66"/>
  <c r="S135" i="66"/>
  <c r="T135" i="66"/>
  <c r="U135" i="66"/>
  <c r="V135" i="66"/>
  <c r="X135" i="66"/>
  <c r="Z135" i="66" s="1"/>
  <c r="Y135" i="66"/>
  <c r="J136" i="66"/>
  <c r="N136" i="66"/>
  <c r="R136" i="66"/>
  <c r="V136" i="66"/>
  <c r="Z136" i="66"/>
  <c r="I137" i="66"/>
  <c r="H138" i="66"/>
  <c r="J138" i="66" s="1"/>
  <c r="I138" i="66"/>
  <c r="L138" i="66"/>
  <c r="M138" i="66"/>
  <c r="P138" i="66"/>
  <c r="R138" i="66" s="1"/>
  <c r="Q138" i="66"/>
  <c r="S138" i="66"/>
  <c r="T138" i="66"/>
  <c r="V138" i="66" s="1"/>
  <c r="U138" i="66"/>
  <c r="W138" i="66"/>
  <c r="W137" i="66" s="1"/>
  <c r="X138" i="66"/>
  <c r="Z138" i="66" s="1"/>
  <c r="Y138" i="66"/>
  <c r="J139" i="66"/>
  <c r="N139" i="66"/>
  <c r="R139" i="66"/>
  <c r="V139" i="66"/>
  <c r="Z139" i="66"/>
  <c r="H140" i="66"/>
  <c r="J140" i="66" s="1"/>
  <c r="I140" i="66"/>
  <c r="L140" i="66"/>
  <c r="M140" i="66"/>
  <c r="P140" i="66"/>
  <c r="R140" i="66" s="1"/>
  <c r="Q140" i="66"/>
  <c r="Q137" i="66" s="1"/>
  <c r="S140" i="66"/>
  <c r="T140" i="66"/>
  <c r="V140" i="66" s="1"/>
  <c r="U140" i="66"/>
  <c r="U137" i="66" s="1"/>
  <c r="W140" i="66"/>
  <c r="X140" i="66"/>
  <c r="Y140" i="66"/>
  <c r="J141" i="66"/>
  <c r="N141" i="66"/>
  <c r="R141" i="66"/>
  <c r="V141" i="66"/>
  <c r="Z141" i="66"/>
  <c r="G8" i="65"/>
  <c r="H8" i="65"/>
  <c r="I8" i="65"/>
  <c r="J8" i="65"/>
  <c r="K8" i="65"/>
  <c r="L8" i="65"/>
  <c r="M8" i="65"/>
  <c r="P8" i="65"/>
  <c r="Q8" i="65"/>
  <c r="R8" i="65"/>
  <c r="R7" i="65" s="1"/>
  <c r="S8" i="65"/>
  <c r="S7" i="65" s="1"/>
  <c r="T8" i="65"/>
  <c r="U8" i="65"/>
  <c r="V8" i="65"/>
  <c r="N9" i="65"/>
  <c r="W9" i="65"/>
  <c r="N10" i="65"/>
  <c r="W10" i="65"/>
  <c r="G11" i="65"/>
  <c r="H11" i="65"/>
  <c r="N11" i="65" s="1"/>
  <c r="I11" i="65"/>
  <c r="J11" i="65"/>
  <c r="K11" i="65"/>
  <c r="L11" i="65"/>
  <c r="M11" i="65"/>
  <c r="P11" i="65"/>
  <c r="Q11" i="65"/>
  <c r="W11" i="65" s="1"/>
  <c r="R11" i="65"/>
  <c r="S11" i="65"/>
  <c r="T11" i="65"/>
  <c r="U11" i="65"/>
  <c r="V11" i="65"/>
  <c r="N12" i="65"/>
  <c r="W12" i="65"/>
  <c r="N13" i="65"/>
  <c r="W13" i="65"/>
  <c r="N14" i="65"/>
  <c r="W14" i="65"/>
  <c r="G15" i="65"/>
  <c r="H15" i="65"/>
  <c r="I15" i="65"/>
  <c r="J15" i="65"/>
  <c r="K15" i="65"/>
  <c r="L15" i="65"/>
  <c r="M15" i="65"/>
  <c r="P15" i="65"/>
  <c r="Q15" i="65"/>
  <c r="R15" i="65"/>
  <c r="S15" i="65"/>
  <c r="T15" i="65"/>
  <c r="U15" i="65"/>
  <c r="V15" i="65"/>
  <c r="N16" i="65"/>
  <c r="W16" i="65"/>
  <c r="N17" i="65"/>
  <c r="W17" i="65"/>
  <c r="N18" i="65"/>
  <c r="W18" i="65"/>
  <c r="G19" i="65"/>
  <c r="N19" i="65" s="1"/>
  <c r="H19" i="65"/>
  <c r="I19" i="65"/>
  <c r="J19" i="65"/>
  <c r="J7" i="65" s="1"/>
  <c r="K19" i="65"/>
  <c r="L19" i="65"/>
  <c r="M19" i="65"/>
  <c r="O19" i="65"/>
  <c r="P19" i="65"/>
  <c r="Q19" i="65"/>
  <c r="R19" i="65"/>
  <c r="S19" i="65"/>
  <c r="T19" i="65"/>
  <c r="U19" i="65"/>
  <c r="V19" i="65"/>
  <c r="N20" i="65"/>
  <c r="W20" i="65"/>
  <c r="N21" i="65"/>
  <c r="W21" i="65"/>
  <c r="N22" i="65"/>
  <c r="W22" i="65"/>
  <c r="N23" i="65"/>
  <c r="W23" i="65"/>
  <c r="N24" i="65"/>
  <c r="W24" i="65"/>
  <c r="N25" i="65"/>
  <c r="W25" i="65"/>
  <c r="N26" i="65"/>
  <c r="W26" i="65"/>
  <c r="N27" i="65"/>
  <c r="W27" i="65"/>
  <c r="N28" i="65"/>
  <c r="W28" i="65"/>
  <c r="N29" i="65"/>
  <c r="W29" i="65"/>
  <c r="N30" i="65"/>
  <c r="W30" i="65"/>
  <c r="G31" i="65"/>
  <c r="H31" i="65"/>
  <c r="I31" i="65"/>
  <c r="J31" i="65"/>
  <c r="K31" i="65"/>
  <c r="L31" i="65"/>
  <c r="M31" i="65"/>
  <c r="P31" i="65"/>
  <c r="Q31" i="65"/>
  <c r="R31" i="65"/>
  <c r="S31" i="65"/>
  <c r="T31" i="65"/>
  <c r="U31" i="65"/>
  <c r="V31" i="65"/>
  <c r="N32" i="65"/>
  <c r="W32" i="65"/>
  <c r="N33" i="65"/>
  <c r="W33" i="65"/>
  <c r="N34" i="65"/>
  <c r="W34" i="65"/>
  <c r="G35" i="65"/>
  <c r="H35" i="65"/>
  <c r="I35" i="65"/>
  <c r="J35" i="65"/>
  <c r="K35" i="65"/>
  <c r="L35" i="65"/>
  <c r="M35" i="65"/>
  <c r="P35" i="65"/>
  <c r="Q35" i="65"/>
  <c r="R35" i="65"/>
  <c r="S35" i="65"/>
  <c r="T35" i="65"/>
  <c r="U35" i="65"/>
  <c r="V35" i="65"/>
  <c r="N36" i="65"/>
  <c r="W36" i="65"/>
  <c r="G37" i="65"/>
  <c r="H37" i="65"/>
  <c r="I37" i="65"/>
  <c r="J37" i="65"/>
  <c r="K37" i="65"/>
  <c r="L37" i="65"/>
  <c r="M37" i="65"/>
  <c r="P37" i="65"/>
  <c r="Q37" i="65"/>
  <c r="R37" i="65"/>
  <c r="S37" i="65"/>
  <c r="T37" i="65"/>
  <c r="U37" i="65"/>
  <c r="V37" i="65"/>
  <c r="N38" i="65"/>
  <c r="W38" i="65"/>
  <c r="G39" i="65"/>
  <c r="H39" i="65"/>
  <c r="I39" i="65"/>
  <c r="J39" i="65"/>
  <c r="K39" i="65"/>
  <c r="L39" i="65"/>
  <c r="M39" i="65"/>
  <c r="P39" i="65"/>
  <c r="Q39" i="65"/>
  <c r="R39" i="65"/>
  <c r="S39" i="65"/>
  <c r="T39" i="65"/>
  <c r="U39" i="65"/>
  <c r="V39" i="65"/>
  <c r="N40" i="65"/>
  <c r="W40" i="65"/>
  <c r="G42" i="65"/>
  <c r="H42" i="65"/>
  <c r="I42" i="65"/>
  <c r="J42" i="65"/>
  <c r="K42" i="65"/>
  <c r="L42" i="65"/>
  <c r="M42" i="65"/>
  <c r="P42" i="65"/>
  <c r="Q42" i="65"/>
  <c r="R42" i="65"/>
  <c r="S42" i="65"/>
  <c r="T42" i="65"/>
  <c r="U42" i="65"/>
  <c r="V42" i="65"/>
  <c r="N43" i="65"/>
  <c r="W43" i="65"/>
  <c r="N44" i="65"/>
  <c r="W44" i="65"/>
  <c r="N45" i="65"/>
  <c r="W45" i="65"/>
  <c r="N46" i="65"/>
  <c r="W46" i="65"/>
  <c r="N47" i="65"/>
  <c r="W47" i="65"/>
  <c r="G48" i="65"/>
  <c r="H48" i="65"/>
  <c r="I48" i="65"/>
  <c r="J48" i="65"/>
  <c r="K48" i="65"/>
  <c r="L48" i="65"/>
  <c r="M48" i="65"/>
  <c r="P48" i="65"/>
  <c r="Q48" i="65"/>
  <c r="R48" i="65"/>
  <c r="S48" i="65"/>
  <c r="T48" i="65"/>
  <c r="U48" i="65"/>
  <c r="V48" i="65"/>
  <c r="N49" i="65"/>
  <c r="W49" i="65"/>
  <c r="N50" i="65"/>
  <c r="W50" i="65"/>
  <c r="N51" i="65"/>
  <c r="W51" i="65"/>
  <c r="G52" i="65"/>
  <c r="H52" i="65"/>
  <c r="I52" i="65"/>
  <c r="J52" i="65"/>
  <c r="K52" i="65"/>
  <c r="L52" i="65"/>
  <c r="M52" i="65"/>
  <c r="P52" i="65"/>
  <c r="Q52" i="65"/>
  <c r="R52" i="65"/>
  <c r="S52" i="65"/>
  <c r="T52" i="65"/>
  <c r="U52" i="65"/>
  <c r="V52" i="65"/>
  <c r="N53" i="65"/>
  <c r="W53" i="65"/>
  <c r="N54" i="65"/>
  <c r="W54" i="65"/>
  <c r="N55" i="65"/>
  <c r="W55" i="65"/>
  <c r="N56" i="65"/>
  <c r="W56" i="65"/>
  <c r="G57" i="65"/>
  <c r="N57" i="65" s="1"/>
  <c r="H57" i="65"/>
  <c r="I57" i="65"/>
  <c r="J57" i="65"/>
  <c r="K57" i="65"/>
  <c r="L57" i="65"/>
  <c r="M57" i="65"/>
  <c r="P57" i="65"/>
  <c r="Q57" i="65"/>
  <c r="R57" i="65"/>
  <c r="S57" i="65"/>
  <c r="T57" i="65"/>
  <c r="U57" i="65"/>
  <c r="V57" i="65"/>
  <c r="N58" i="65"/>
  <c r="W58" i="65"/>
  <c r="N59" i="65"/>
  <c r="W59" i="65"/>
  <c r="G60" i="65"/>
  <c r="H60" i="65"/>
  <c r="I60" i="65"/>
  <c r="J60" i="65"/>
  <c r="K60" i="65"/>
  <c r="L60" i="65"/>
  <c r="M60" i="65"/>
  <c r="P60" i="65"/>
  <c r="Q60" i="65"/>
  <c r="R60" i="65"/>
  <c r="S60" i="65"/>
  <c r="T60" i="65"/>
  <c r="U60" i="65"/>
  <c r="V60" i="65"/>
  <c r="N61" i="65"/>
  <c r="W61" i="65"/>
  <c r="N62" i="65"/>
  <c r="W62" i="65"/>
  <c r="N63" i="65"/>
  <c r="W63" i="65"/>
  <c r="G64" i="65"/>
  <c r="H64" i="65"/>
  <c r="I64" i="65"/>
  <c r="J64" i="65"/>
  <c r="K64" i="65"/>
  <c r="L64" i="65"/>
  <c r="M64" i="65"/>
  <c r="P64" i="65"/>
  <c r="Q64" i="65"/>
  <c r="R64" i="65"/>
  <c r="S64" i="65"/>
  <c r="T64" i="65"/>
  <c r="U64" i="65"/>
  <c r="V64" i="65"/>
  <c r="N65" i="65"/>
  <c r="W65" i="65"/>
  <c r="N66" i="65"/>
  <c r="W66" i="65"/>
  <c r="G67" i="65"/>
  <c r="N67" i="65" s="1"/>
  <c r="H67" i="65"/>
  <c r="I67" i="65"/>
  <c r="J67" i="65"/>
  <c r="K67" i="65"/>
  <c r="L67" i="65"/>
  <c r="M67" i="65"/>
  <c r="P67" i="65"/>
  <c r="Q67" i="65"/>
  <c r="R67" i="65"/>
  <c r="S67" i="65"/>
  <c r="T67" i="65"/>
  <c r="U67" i="65"/>
  <c r="V67" i="65"/>
  <c r="N68" i="65"/>
  <c r="W68" i="65"/>
  <c r="N69" i="65"/>
  <c r="W69" i="65"/>
  <c r="N70" i="65"/>
  <c r="W70" i="65"/>
  <c r="G71" i="65"/>
  <c r="N71" i="65" s="1"/>
  <c r="H71" i="65"/>
  <c r="I71" i="65"/>
  <c r="J71" i="65"/>
  <c r="K71" i="65"/>
  <c r="L71" i="65"/>
  <c r="M71" i="65"/>
  <c r="P71" i="65"/>
  <c r="Q71" i="65"/>
  <c r="R71" i="65"/>
  <c r="S71" i="65"/>
  <c r="T71" i="65"/>
  <c r="U71" i="65"/>
  <c r="V71" i="65"/>
  <c r="N72" i="65"/>
  <c r="W72" i="65"/>
  <c r="G74" i="65"/>
  <c r="N74" i="65" s="1"/>
  <c r="H74" i="65"/>
  <c r="I74" i="65"/>
  <c r="J74" i="65"/>
  <c r="K74" i="65"/>
  <c r="L74" i="65"/>
  <c r="M74" i="65"/>
  <c r="P74" i="65"/>
  <c r="Q74" i="65"/>
  <c r="R74" i="65"/>
  <c r="S74" i="65"/>
  <c r="T74" i="65"/>
  <c r="U74" i="65"/>
  <c r="V74" i="65"/>
  <c r="N75" i="65"/>
  <c r="W75" i="65"/>
  <c r="G76" i="65"/>
  <c r="N76" i="65" s="1"/>
  <c r="H76" i="65"/>
  <c r="I76" i="65"/>
  <c r="J76" i="65"/>
  <c r="K76" i="65"/>
  <c r="L76" i="65"/>
  <c r="M76" i="65"/>
  <c r="P76" i="65"/>
  <c r="Q76" i="65"/>
  <c r="R76" i="65"/>
  <c r="S76" i="65"/>
  <c r="T76" i="65"/>
  <c r="U76" i="65"/>
  <c r="V76" i="65"/>
  <c r="N77" i="65"/>
  <c r="W77" i="65"/>
  <c r="G78" i="65"/>
  <c r="N78" i="65" s="1"/>
  <c r="H78" i="65"/>
  <c r="I78" i="65"/>
  <c r="J78" i="65"/>
  <c r="K78" i="65"/>
  <c r="L78" i="65"/>
  <c r="M78" i="65"/>
  <c r="P78" i="65"/>
  <c r="Q78" i="65"/>
  <c r="R78" i="65"/>
  <c r="S78" i="65"/>
  <c r="T78" i="65"/>
  <c r="U78" i="65"/>
  <c r="V78" i="65"/>
  <c r="N79" i="65"/>
  <c r="W79" i="65"/>
  <c r="N80" i="65"/>
  <c r="W80" i="65"/>
  <c r="G86" i="65"/>
  <c r="H86" i="65"/>
  <c r="I86" i="65"/>
  <c r="J86" i="65"/>
  <c r="K86" i="65"/>
  <c r="L86" i="65"/>
  <c r="M86" i="65"/>
  <c r="P86" i="65"/>
  <c r="Q86" i="65"/>
  <c r="R86" i="65"/>
  <c r="S86" i="65"/>
  <c r="T86" i="65"/>
  <c r="U86" i="65"/>
  <c r="V86" i="65"/>
  <c r="N87" i="65"/>
  <c r="W87" i="65"/>
  <c r="G88" i="65"/>
  <c r="H88" i="65"/>
  <c r="I88" i="65"/>
  <c r="J88" i="65"/>
  <c r="K88" i="65"/>
  <c r="L88" i="65"/>
  <c r="M88" i="65"/>
  <c r="P88" i="65"/>
  <c r="Q88" i="65"/>
  <c r="R88" i="65"/>
  <c r="S88" i="65"/>
  <c r="T88" i="65"/>
  <c r="U88" i="65"/>
  <c r="V88" i="65"/>
  <c r="N89" i="65"/>
  <c r="W89" i="65"/>
  <c r="N90" i="65"/>
  <c r="W90" i="65"/>
  <c r="N91" i="65"/>
  <c r="W91" i="65"/>
  <c r="G93" i="65"/>
  <c r="H93" i="65"/>
  <c r="I93" i="65"/>
  <c r="J93" i="65"/>
  <c r="K93" i="65"/>
  <c r="L93" i="65"/>
  <c r="M93" i="65"/>
  <c r="P93" i="65"/>
  <c r="Q93" i="65"/>
  <c r="R93" i="65"/>
  <c r="S93" i="65"/>
  <c r="T93" i="65"/>
  <c r="U93" i="65"/>
  <c r="V93" i="65"/>
  <c r="N94" i="65"/>
  <c r="W94" i="65"/>
  <c r="N95" i="65"/>
  <c r="W95" i="65"/>
  <c r="N96" i="65"/>
  <c r="W96" i="65"/>
  <c r="N97" i="65"/>
  <c r="W97" i="65"/>
  <c r="G98" i="65"/>
  <c r="N98" i="65" s="1"/>
  <c r="H98" i="65"/>
  <c r="I98" i="65"/>
  <c r="J98" i="65"/>
  <c r="K98" i="65"/>
  <c r="L98" i="65"/>
  <c r="M98" i="65"/>
  <c r="P98" i="65"/>
  <c r="Q98" i="65"/>
  <c r="R98" i="65"/>
  <c r="S98" i="65"/>
  <c r="T98" i="65"/>
  <c r="U98" i="65"/>
  <c r="V98" i="65"/>
  <c r="N99" i="65"/>
  <c r="W99" i="65"/>
  <c r="N100" i="65"/>
  <c r="W100" i="65"/>
  <c r="N101" i="65"/>
  <c r="W101" i="65"/>
  <c r="N102" i="65"/>
  <c r="W102" i="65"/>
  <c r="N103" i="65"/>
  <c r="W103" i="65"/>
  <c r="N104" i="65"/>
  <c r="W104" i="65"/>
  <c r="G105" i="65"/>
  <c r="H105" i="65"/>
  <c r="I105" i="65"/>
  <c r="J105" i="65"/>
  <c r="K105" i="65"/>
  <c r="L105" i="65"/>
  <c r="M105" i="65"/>
  <c r="P105" i="65"/>
  <c r="Q105" i="65"/>
  <c r="R105" i="65"/>
  <c r="S105" i="65"/>
  <c r="T105" i="65"/>
  <c r="U105" i="65"/>
  <c r="V105" i="65"/>
  <c r="N106" i="65"/>
  <c r="W106" i="65"/>
  <c r="G107" i="65"/>
  <c r="H107" i="65"/>
  <c r="I107" i="65"/>
  <c r="J107" i="65"/>
  <c r="K107" i="65"/>
  <c r="L107" i="65"/>
  <c r="M107" i="65"/>
  <c r="P107" i="65"/>
  <c r="Q107" i="65"/>
  <c r="R107" i="65"/>
  <c r="S107" i="65"/>
  <c r="T107" i="65"/>
  <c r="U107" i="65"/>
  <c r="V107" i="65"/>
  <c r="N108" i="65"/>
  <c r="W108" i="65"/>
  <c r="N109" i="65"/>
  <c r="W109" i="65"/>
  <c r="G111" i="65"/>
  <c r="H111" i="65"/>
  <c r="I111" i="65"/>
  <c r="J111" i="65"/>
  <c r="J110" i="65" s="1"/>
  <c r="K111" i="65"/>
  <c r="K110" i="65" s="1"/>
  <c r="L111" i="65"/>
  <c r="M111" i="65"/>
  <c r="P111" i="65"/>
  <c r="Q111" i="65"/>
  <c r="Q110" i="65" s="1"/>
  <c r="R111" i="65"/>
  <c r="S111" i="65"/>
  <c r="T111" i="65"/>
  <c r="U111" i="65"/>
  <c r="U110" i="65" s="1"/>
  <c r="V111" i="65"/>
  <c r="N112" i="65"/>
  <c r="W112" i="65"/>
  <c r="N113" i="65"/>
  <c r="W113" i="65"/>
  <c r="G114" i="65"/>
  <c r="H114" i="65"/>
  <c r="I114" i="65"/>
  <c r="J114" i="65"/>
  <c r="K114" i="65"/>
  <c r="L114" i="65"/>
  <c r="M114" i="65"/>
  <c r="P114" i="65"/>
  <c r="Q114" i="65"/>
  <c r="R114" i="65"/>
  <c r="S114" i="65"/>
  <c r="T114" i="65"/>
  <c r="U114" i="65"/>
  <c r="V114" i="65"/>
  <c r="N115" i="65"/>
  <c r="W115" i="65"/>
  <c r="G116" i="65"/>
  <c r="H116" i="65"/>
  <c r="I116" i="65"/>
  <c r="J116" i="65"/>
  <c r="K116" i="65"/>
  <c r="L116" i="65"/>
  <c r="M116" i="65"/>
  <c r="P116" i="65"/>
  <c r="Q116" i="65"/>
  <c r="R116" i="65"/>
  <c r="S116" i="65"/>
  <c r="T116" i="65"/>
  <c r="U116" i="65"/>
  <c r="V116" i="65"/>
  <c r="N117" i="65"/>
  <c r="W117" i="65"/>
  <c r="G118" i="65"/>
  <c r="H118" i="65"/>
  <c r="I118" i="65"/>
  <c r="J118" i="65"/>
  <c r="K118" i="65"/>
  <c r="L118" i="65"/>
  <c r="M118" i="65"/>
  <c r="P118" i="65"/>
  <c r="Q118" i="65"/>
  <c r="R118" i="65"/>
  <c r="S118" i="65"/>
  <c r="T118" i="65"/>
  <c r="U118" i="65"/>
  <c r="V118" i="65"/>
  <c r="N119" i="65"/>
  <c r="W119" i="65"/>
  <c r="G121" i="65"/>
  <c r="H121" i="65"/>
  <c r="I121" i="65"/>
  <c r="J121" i="65"/>
  <c r="K121" i="65"/>
  <c r="L121" i="65"/>
  <c r="M121" i="65"/>
  <c r="P121" i="65"/>
  <c r="Q121" i="65"/>
  <c r="R121" i="65"/>
  <c r="S121" i="65"/>
  <c r="T121" i="65"/>
  <c r="U121" i="65"/>
  <c r="V121" i="65"/>
  <c r="N122" i="65"/>
  <c r="W122" i="65"/>
  <c r="G123" i="65"/>
  <c r="H123" i="65"/>
  <c r="H120" i="65" s="1"/>
  <c r="I123" i="65"/>
  <c r="J123" i="65"/>
  <c r="J120" i="65" s="1"/>
  <c r="K123" i="65"/>
  <c r="K120" i="65" s="1"/>
  <c r="L123" i="65"/>
  <c r="L120" i="65" s="1"/>
  <c r="M123" i="65"/>
  <c r="P123" i="65"/>
  <c r="Q123" i="65"/>
  <c r="Q120" i="65" s="1"/>
  <c r="R123" i="65"/>
  <c r="R120" i="65" s="1"/>
  <c r="S123" i="65"/>
  <c r="S120" i="65" s="1"/>
  <c r="T123" i="65"/>
  <c r="T120" i="65" s="1"/>
  <c r="U123" i="65"/>
  <c r="U120" i="65" s="1"/>
  <c r="V123" i="65"/>
  <c r="V120" i="65" s="1"/>
  <c r="N124" i="65"/>
  <c r="W124" i="65"/>
  <c r="N125" i="65"/>
  <c r="W125" i="65"/>
  <c r="N126" i="65"/>
  <c r="W126" i="65"/>
  <c r="N127" i="65"/>
  <c r="W127" i="65"/>
  <c r="G129" i="65"/>
  <c r="H129" i="65"/>
  <c r="I129" i="65"/>
  <c r="J129" i="65"/>
  <c r="K129" i="65"/>
  <c r="L129" i="65"/>
  <c r="M129" i="65"/>
  <c r="P129" i="65"/>
  <c r="Q129" i="65"/>
  <c r="R129" i="65"/>
  <c r="S129" i="65"/>
  <c r="T129" i="65"/>
  <c r="U129" i="65"/>
  <c r="V129" i="65"/>
  <c r="N130" i="65"/>
  <c r="W130" i="65"/>
  <c r="N131" i="65"/>
  <c r="W131" i="65"/>
  <c r="G132" i="65"/>
  <c r="H132" i="65"/>
  <c r="I132" i="65"/>
  <c r="J132" i="65"/>
  <c r="K132" i="65"/>
  <c r="L132" i="65"/>
  <c r="M132" i="65"/>
  <c r="P132" i="65"/>
  <c r="Q132" i="65"/>
  <c r="R132" i="65"/>
  <c r="S132" i="65"/>
  <c r="T132" i="65"/>
  <c r="U132" i="65"/>
  <c r="V132" i="65"/>
  <c r="N133" i="65"/>
  <c r="W133" i="65"/>
  <c r="N134" i="65"/>
  <c r="W134" i="65"/>
  <c r="N135" i="65"/>
  <c r="W135" i="65"/>
  <c r="G136" i="65"/>
  <c r="H136" i="65"/>
  <c r="I136" i="65"/>
  <c r="J136" i="65"/>
  <c r="K136" i="65"/>
  <c r="L136" i="65"/>
  <c r="M136" i="65"/>
  <c r="P136" i="65"/>
  <c r="Q136" i="65"/>
  <c r="R136" i="65"/>
  <c r="S136" i="65"/>
  <c r="T136" i="65"/>
  <c r="U136" i="65"/>
  <c r="V136" i="65"/>
  <c r="N137" i="65"/>
  <c r="W137" i="65"/>
  <c r="N138" i="65"/>
  <c r="W138" i="65"/>
  <c r="N139" i="65"/>
  <c r="W139" i="65"/>
  <c r="G140" i="65"/>
  <c r="H140" i="65"/>
  <c r="I140" i="65"/>
  <c r="J140" i="65"/>
  <c r="K140" i="65"/>
  <c r="L140" i="65"/>
  <c r="M140" i="65"/>
  <c r="P140" i="65"/>
  <c r="Q140" i="65"/>
  <c r="R140" i="65"/>
  <c r="S140" i="65"/>
  <c r="T140" i="65"/>
  <c r="U140" i="65"/>
  <c r="V140" i="65"/>
  <c r="N141" i="65"/>
  <c r="W141" i="65"/>
  <c r="R142" i="65"/>
  <c r="G143" i="65"/>
  <c r="H143" i="65"/>
  <c r="I143" i="65"/>
  <c r="J143" i="65"/>
  <c r="K143" i="65"/>
  <c r="L143" i="65"/>
  <c r="M143" i="65"/>
  <c r="P143" i="65"/>
  <c r="Q143" i="65"/>
  <c r="R143" i="65"/>
  <c r="S143" i="65"/>
  <c r="T143" i="65"/>
  <c r="U143" i="65"/>
  <c r="V143" i="65"/>
  <c r="V142" i="65" s="1"/>
  <c r="N144" i="65"/>
  <c r="W144" i="65"/>
  <c r="G145" i="65"/>
  <c r="H145" i="65"/>
  <c r="I145" i="65"/>
  <c r="J145" i="65"/>
  <c r="K145" i="65"/>
  <c r="L145" i="65"/>
  <c r="M145" i="65"/>
  <c r="P145" i="65"/>
  <c r="Q145" i="65"/>
  <c r="R145" i="65"/>
  <c r="S145" i="65"/>
  <c r="T145" i="65"/>
  <c r="U145" i="65"/>
  <c r="V145" i="65"/>
  <c r="N146" i="65"/>
  <c r="W146" i="65"/>
  <c r="H8" i="64"/>
  <c r="I8" i="64"/>
  <c r="J8" i="64"/>
  <c r="K8" i="64"/>
  <c r="L8" i="64"/>
  <c r="M8" i="64"/>
  <c r="N8" i="64"/>
  <c r="Q8" i="64"/>
  <c r="R8" i="64"/>
  <c r="S8" i="64"/>
  <c r="T8" i="64"/>
  <c r="U8" i="64"/>
  <c r="V8" i="64"/>
  <c r="W8" i="64"/>
  <c r="O9" i="64"/>
  <c r="X9" i="64"/>
  <c r="O10" i="64"/>
  <c r="X10" i="64"/>
  <c r="H11" i="64"/>
  <c r="I11" i="64"/>
  <c r="J11" i="64"/>
  <c r="K11" i="64"/>
  <c r="L11" i="64"/>
  <c r="M11" i="64"/>
  <c r="N11" i="64"/>
  <c r="Q11" i="64"/>
  <c r="R11" i="64"/>
  <c r="S11" i="64"/>
  <c r="T11" i="64"/>
  <c r="U11" i="64"/>
  <c r="V11" i="64"/>
  <c r="W11" i="64"/>
  <c r="O12" i="64"/>
  <c r="X12" i="64"/>
  <c r="O13" i="64"/>
  <c r="X13" i="64"/>
  <c r="O14" i="64"/>
  <c r="X14" i="64"/>
  <c r="H15" i="64"/>
  <c r="I15" i="64"/>
  <c r="J15" i="64"/>
  <c r="K15" i="64"/>
  <c r="L15" i="64"/>
  <c r="M15" i="64"/>
  <c r="N15" i="64"/>
  <c r="Q15" i="64"/>
  <c r="R15" i="64"/>
  <c r="S15" i="64"/>
  <c r="T15" i="64"/>
  <c r="U15" i="64"/>
  <c r="V15" i="64"/>
  <c r="W15" i="64"/>
  <c r="O16" i="64"/>
  <c r="X16" i="64"/>
  <c r="O17" i="64"/>
  <c r="X17" i="64"/>
  <c r="O18" i="64"/>
  <c r="X18" i="64"/>
  <c r="H19" i="64"/>
  <c r="I19" i="64"/>
  <c r="J19" i="64"/>
  <c r="K19" i="64"/>
  <c r="L19" i="64"/>
  <c r="M19" i="64"/>
  <c r="N19" i="64"/>
  <c r="Q19" i="64"/>
  <c r="R19" i="64"/>
  <c r="S19" i="64"/>
  <c r="T19" i="64"/>
  <c r="U19" i="64"/>
  <c r="V19" i="64"/>
  <c r="W19" i="64"/>
  <c r="O20" i="64"/>
  <c r="X20" i="64"/>
  <c r="O21" i="64"/>
  <c r="X21" i="64"/>
  <c r="O22" i="64"/>
  <c r="X22" i="64"/>
  <c r="O23" i="64"/>
  <c r="X23" i="64"/>
  <c r="O24" i="64"/>
  <c r="X24" i="64"/>
  <c r="O25" i="64"/>
  <c r="X25" i="64"/>
  <c r="O26" i="64"/>
  <c r="X26" i="64"/>
  <c r="O27" i="64"/>
  <c r="X27" i="64"/>
  <c r="H28" i="64"/>
  <c r="I28" i="64"/>
  <c r="J28" i="64"/>
  <c r="K28" i="64"/>
  <c r="L28" i="64"/>
  <c r="M28" i="64"/>
  <c r="N28" i="64"/>
  <c r="R28" i="64"/>
  <c r="S28" i="64"/>
  <c r="T28" i="64"/>
  <c r="U28" i="64"/>
  <c r="V28" i="64"/>
  <c r="W28" i="64"/>
  <c r="O29" i="64"/>
  <c r="X29" i="64"/>
  <c r="O30" i="64"/>
  <c r="X30" i="64"/>
  <c r="O31" i="64"/>
  <c r="X31" i="64"/>
  <c r="H32" i="64"/>
  <c r="O32" i="64" s="1"/>
  <c r="I32" i="64"/>
  <c r="J32" i="64"/>
  <c r="K32" i="64"/>
  <c r="L32" i="64"/>
  <c r="M32" i="64"/>
  <c r="N32" i="64"/>
  <c r="Q32" i="64"/>
  <c r="X32" i="64" s="1"/>
  <c r="R32" i="64"/>
  <c r="S32" i="64"/>
  <c r="T32" i="64"/>
  <c r="U32" i="64"/>
  <c r="V32" i="64"/>
  <c r="W32" i="64"/>
  <c r="O33" i="64"/>
  <c r="X33" i="64"/>
  <c r="H34" i="64"/>
  <c r="I34" i="64"/>
  <c r="J34" i="64"/>
  <c r="K34" i="64"/>
  <c r="L34" i="64"/>
  <c r="M34" i="64"/>
  <c r="N34" i="64"/>
  <c r="Q34" i="64"/>
  <c r="R34" i="64"/>
  <c r="S34" i="64"/>
  <c r="T34" i="64"/>
  <c r="U34" i="64"/>
  <c r="V34" i="64"/>
  <c r="W34" i="64"/>
  <c r="O35" i="64"/>
  <c r="X35" i="64"/>
  <c r="H36" i="64"/>
  <c r="I36" i="64"/>
  <c r="J36" i="64"/>
  <c r="O36" i="64" s="1"/>
  <c r="K36" i="64"/>
  <c r="L36" i="64"/>
  <c r="M36" i="64"/>
  <c r="N36" i="64"/>
  <c r="Q36" i="64"/>
  <c r="R36" i="64"/>
  <c r="S36" i="64"/>
  <c r="X36" i="64" s="1"/>
  <c r="T36" i="64"/>
  <c r="U36" i="64"/>
  <c r="V36" i="64"/>
  <c r="W36" i="64"/>
  <c r="O37" i="64"/>
  <c r="X37" i="64"/>
  <c r="H39" i="64"/>
  <c r="I39" i="64"/>
  <c r="J39" i="64"/>
  <c r="K39" i="64"/>
  <c r="L39" i="64"/>
  <c r="M39" i="64"/>
  <c r="N39" i="64"/>
  <c r="Q39" i="64"/>
  <c r="R39" i="64"/>
  <c r="S39" i="64"/>
  <c r="T39" i="64"/>
  <c r="U39" i="64"/>
  <c r="V39" i="64"/>
  <c r="W39" i="64"/>
  <c r="O40" i="64"/>
  <c r="X40" i="64"/>
  <c r="O41" i="64"/>
  <c r="X41" i="64"/>
  <c r="O42" i="64"/>
  <c r="X42" i="64"/>
  <c r="O43" i="64"/>
  <c r="X43" i="64"/>
  <c r="O44" i="64"/>
  <c r="X44" i="64"/>
  <c r="H45" i="64"/>
  <c r="O45" i="64" s="1"/>
  <c r="I45" i="64"/>
  <c r="J45" i="64"/>
  <c r="K45" i="64"/>
  <c r="L45" i="64"/>
  <c r="M45" i="64"/>
  <c r="N45" i="64"/>
  <c r="Q45" i="64"/>
  <c r="X45" i="64" s="1"/>
  <c r="R45" i="64"/>
  <c r="S45" i="64"/>
  <c r="T45" i="64"/>
  <c r="U45" i="64"/>
  <c r="V45" i="64"/>
  <c r="W45" i="64"/>
  <c r="O46" i="64"/>
  <c r="X46" i="64"/>
  <c r="O47" i="64"/>
  <c r="X47" i="64"/>
  <c r="O48" i="64"/>
  <c r="X48" i="64"/>
  <c r="H49" i="64"/>
  <c r="I49" i="64"/>
  <c r="J49" i="64"/>
  <c r="K49" i="64"/>
  <c r="L49" i="64"/>
  <c r="M49" i="64"/>
  <c r="N49" i="64"/>
  <c r="Q49" i="64"/>
  <c r="R49" i="64"/>
  <c r="S49" i="64"/>
  <c r="T49" i="64"/>
  <c r="U49" i="64"/>
  <c r="V49" i="64"/>
  <c r="W49" i="64"/>
  <c r="O50" i="64"/>
  <c r="X50" i="64"/>
  <c r="O51" i="64"/>
  <c r="X51" i="64"/>
  <c r="O52" i="64"/>
  <c r="X52" i="64"/>
  <c r="O53" i="64"/>
  <c r="X53" i="64"/>
  <c r="H54" i="64"/>
  <c r="I54" i="64"/>
  <c r="J54" i="64"/>
  <c r="K54" i="64"/>
  <c r="L54" i="64"/>
  <c r="M54" i="64"/>
  <c r="N54" i="64"/>
  <c r="Q54" i="64"/>
  <c r="R54" i="64"/>
  <c r="S54" i="64"/>
  <c r="T54" i="64"/>
  <c r="U54" i="64"/>
  <c r="V54" i="64"/>
  <c r="W54" i="64"/>
  <c r="O55" i="64"/>
  <c r="X55" i="64"/>
  <c r="O56" i="64"/>
  <c r="X56" i="64"/>
  <c r="H57" i="64"/>
  <c r="I57" i="64"/>
  <c r="J57" i="64"/>
  <c r="K57" i="64"/>
  <c r="L57" i="64"/>
  <c r="M57" i="64"/>
  <c r="N57" i="64"/>
  <c r="Q57" i="64"/>
  <c r="R57" i="64"/>
  <c r="S57" i="64"/>
  <c r="T57" i="64"/>
  <c r="U57" i="64"/>
  <c r="V57" i="64"/>
  <c r="W57" i="64"/>
  <c r="O58" i="64"/>
  <c r="X58" i="64"/>
  <c r="O59" i="64"/>
  <c r="X59" i="64"/>
  <c r="O60" i="64"/>
  <c r="X60" i="64"/>
  <c r="H61" i="64"/>
  <c r="I61" i="64"/>
  <c r="J61" i="64"/>
  <c r="O61" i="64" s="1"/>
  <c r="K61" i="64"/>
  <c r="L61" i="64"/>
  <c r="M61" i="64"/>
  <c r="N61" i="64"/>
  <c r="Q61" i="64"/>
  <c r="R61" i="64"/>
  <c r="S61" i="64"/>
  <c r="X61" i="64" s="1"/>
  <c r="T61" i="64"/>
  <c r="U61" i="64"/>
  <c r="V61" i="64"/>
  <c r="W61" i="64"/>
  <c r="O62" i="64"/>
  <c r="X62" i="64"/>
  <c r="O63" i="64"/>
  <c r="X63" i="64"/>
  <c r="H64" i="64"/>
  <c r="I64" i="64"/>
  <c r="J64" i="64"/>
  <c r="O64" i="64" s="1"/>
  <c r="K64" i="64"/>
  <c r="L64" i="64"/>
  <c r="M64" i="64"/>
  <c r="N64" i="64"/>
  <c r="Q64" i="64"/>
  <c r="R64" i="64"/>
  <c r="S64" i="64"/>
  <c r="T64" i="64"/>
  <c r="U64" i="64"/>
  <c r="V64" i="64"/>
  <c r="W64" i="64"/>
  <c r="O65" i="64"/>
  <c r="X65" i="64"/>
  <c r="O66" i="64"/>
  <c r="X66" i="64"/>
  <c r="O67" i="64"/>
  <c r="X67" i="64"/>
  <c r="H68" i="64"/>
  <c r="I68" i="64"/>
  <c r="J68" i="64"/>
  <c r="K68" i="64"/>
  <c r="L68" i="64"/>
  <c r="M68" i="64"/>
  <c r="N68" i="64"/>
  <c r="Q68" i="64"/>
  <c r="R68" i="64"/>
  <c r="S68" i="64"/>
  <c r="T68" i="64"/>
  <c r="U68" i="64"/>
  <c r="V68" i="64"/>
  <c r="W68" i="64"/>
  <c r="O69" i="64"/>
  <c r="X69" i="64"/>
  <c r="H71" i="64"/>
  <c r="I71" i="64"/>
  <c r="I70" i="64" s="1"/>
  <c r="J71" i="64"/>
  <c r="K71" i="64"/>
  <c r="L71" i="64"/>
  <c r="M71" i="64"/>
  <c r="M70" i="64" s="1"/>
  <c r="N71" i="64"/>
  <c r="Q71" i="64"/>
  <c r="R71" i="64"/>
  <c r="R70" i="64" s="1"/>
  <c r="S71" i="64"/>
  <c r="T71" i="64"/>
  <c r="U71" i="64"/>
  <c r="V71" i="64"/>
  <c r="V70" i="64" s="1"/>
  <c r="W71" i="64"/>
  <c r="O72" i="64"/>
  <c r="X72" i="64"/>
  <c r="H73" i="64"/>
  <c r="I73" i="64"/>
  <c r="J73" i="64"/>
  <c r="K73" i="64"/>
  <c r="L73" i="64"/>
  <c r="M73" i="64"/>
  <c r="N73" i="64"/>
  <c r="Q73" i="64"/>
  <c r="R73" i="64"/>
  <c r="S73" i="64"/>
  <c r="T73" i="64"/>
  <c r="U73" i="64"/>
  <c r="V73" i="64"/>
  <c r="W73" i="64"/>
  <c r="O74" i="64"/>
  <c r="X74" i="64"/>
  <c r="H75" i="64"/>
  <c r="I75" i="64"/>
  <c r="J75" i="64"/>
  <c r="K75" i="64"/>
  <c r="K70" i="64" s="1"/>
  <c r="L75" i="64"/>
  <c r="M75" i="64"/>
  <c r="N75" i="64"/>
  <c r="O75" i="64"/>
  <c r="Q75" i="64"/>
  <c r="R75" i="64"/>
  <c r="S75" i="64"/>
  <c r="T75" i="64"/>
  <c r="U75" i="64"/>
  <c r="V75" i="64"/>
  <c r="W75" i="64"/>
  <c r="X75" i="64"/>
  <c r="O76" i="64"/>
  <c r="X76" i="64"/>
  <c r="O77" i="64"/>
  <c r="X77" i="64"/>
  <c r="H83" i="64"/>
  <c r="I83" i="64"/>
  <c r="J83" i="64"/>
  <c r="K83" i="64"/>
  <c r="K82" i="64" s="1"/>
  <c r="L83" i="64"/>
  <c r="M83" i="64"/>
  <c r="N83" i="64"/>
  <c r="O83" i="64"/>
  <c r="Q83" i="64"/>
  <c r="R83" i="64"/>
  <c r="S83" i="64"/>
  <c r="T83" i="64"/>
  <c r="T82" i="64" s="1"/>
  <c r="U83" i="64"/>
  <c r="V83" i="64"/>
  <c r="W83" i="64"/>
  <c r="X83" i="64"/>
  <c r="O84" i="64"/>
  <c r="X84" i="64"/>
  <c r="H85" i="64"/>
  <c r="H82" i="64" s="1"/>
  <c r="I85" i="64"/>
  <c r="I82" i="64" s="1"/>
  <c r="J85" i="64"/>
  <c r="K85" i="64"/>
  <c r="L85" i="64"/>
  <c r="L82" i="64" s="1"/>
  <c r="M85" i="64"/>
  <c r="M82" i="64" s="1"/>
  <c r="N85" i="64"/>
  <c r="Q85" i="64"/>
  <c r="R85" i="64"/>
  <c r="R82" i="64" s="1"/>
  <c r="S85" i="64"/>
  <c r="T85" i="64"/>
  <c r="U85" i="64"/>
  <c r="U82" i="64" s="1"/>
  <c r="V85" i="64"/>
  <c r="V82" i="64" s="1"/>
  <c r="W85" i="64"/>
  <c r="O86" i="64"/>
  <c r="X86" i="64"/>
  <c r="O87" i="64"/>
  <c r="X87" i="64"/>
  <c r="O88" i="64"/>
  <c r="X88" i="64"/>
  <c r="H90" i="64"/>
  <c r="I90" i="64"/>
  <c r="J90" i="64"/>
  <c r="K90" i="64"/>
  <c r="K89" i="64" s="1"/>
  <c r="L90" i="64"/>
  <c r="M90" i="64"/>
  <c r="N90" i="64"/>
  <c r="Q90" i="64"/>
  <c r="X90" i="64" s="1"/>
  <c r="R90" i="64"/>
  <c r="S90" i="64"/>
  <c r="T90" i="64"/>
  <c r="U90" i="64"/>
  <c r="V90" i="64"/>
  <c r="W90" i="64"/>
  <c r="O91" i="64"/>
  <c r="X91" i="64"/>
  <c r="O92" i="64"/>
  <c r="X92" i="64"/>
  <c r="O93" i="64"/>
  <c r="X93" i="64"/>
  <c r="O94" i="64"/>
  <c r="X94" i="64"/>
  <c r="H95" i="64"/>
  <c r="O95" i="64" s="1"/>
  <c r="I95" i="64"/>
  <c r="J95" i="64"/>
  <c r="K95" i="64"/>
  <c r="L95" i="64"/>
  <c r="M95" i="64"/>
  <c r="N95" i="64"/>
  <c r="Q95" i="64"/>
  <c r="X95" i="64" s="1"/>
  <c r="R95" i="64"/>
  <c r="S95" i="64"/>
  <c r="T95" i="64"/>
  <c r="U95" i="64"/>
  <c r="V95" i="64"/>
  <c r="W95" i="64"/>
  <c r="O96" i="64"/>
  <c r="X96" i="64"/>
  <c r="O97" i="64"/>
  <c r="X97" i="64"/>
  <c r="O98" i="64"/>
  <c r="X98" i="64"/>
  <c r="O99" i="64"/>
  <c r="X99" i="64"/>
  <c r="O100" i="64"/>
  <c r="X100" i="64"/>
  <c r="O101" i="64"/>
  <c r="X101" i="64"/>
  <c r="H102" i="64"/>
  <c r="O102" i="64" s="1"/>
  <c r="I102" i="64"/>
  <c r="J102" i="64"/>
  <c r="K102" i="64"/>
  <c r="L102" i="64"/>
  <c r="M102" i="64"/>
  <c r="N102" i="64"/>
  <c r="Q102" i="64"/>
  <c r="X102" i="64" s="1"/>
  <c r="R102" i="64"/>
  <c r="S102" i="64"/>
  <c r="T102" i="64"/>
  <c r="U102" i="64"/>
  <c r="V102" i="64"/>
  <c r="W102" i="64"/>
  <c r="O103" i="64"/>
  <c r="X103" i="64"/>
  <c r="H104" i="64"/>
  <c r="I104" i="64"/>
  <c r="J104" i="64"/>
  <c r="K104" i="64"/>
  <c r="L104" i="64"/>
  <c r="M104" i="64"/>
  <c r="N104" i="64"/>
  <c r="Q104" i="64"/>
  <c r="R104" i="64"/>
  <c r="S104" i="64"/>
  <c r="T104" i="64"/>
  <c r="U104" i="64"/>
  <c r="V104" i="64"/>
  <c r="W104" i="64"/>
  <c r="O105" i="64"/>
  <c r="X105" i="64"/>
  <c r="O106" i="64"/>
  <c r="X106" i="64"/>
  <c r="H108" i="64"/>
  <c r="I108" i="64"/>
  <c r="J108" i="64"/>
  <c r="K108" i="64"/>
  <c r="L108" i="64"/>
  <c r="M108" i="64"/>
  <c r="N108" i="64"/>
  <c r="Q108" i="64"/>
  <c r="R108" i="64"/>
  <c r="S108" i="64"/>
  <c r="T108" i="64"/>
  <c r="U108" i="64"/>
  <c r="V108" i="64"/>
  <c r="W108" i="64"/>
  <c r="O109" i="64"/>
  <c r="X109" i="64"/>
  <c r="O110" i="64"/>
  <c r="X110" i="64"/>
  <c r="H111" i="64"/>
  <c r="I111" i="64"/>
  <c r="J111" i="64"/>
  <c r="K111" i="64"/>
  <c r="L111" i="64"/>
  <c r="M111" i="64"/>
  <c r="N111" i="64"/>
  <c r="Q111" i="64"/>
  <c r="R111" i="64"/>
  <c r="S111" i="64"/>
  <c r="T111" i="64"/>
  <c r="U111" i="64"/>
  <c r="V111" i="64"/>
  <c r="W111" i="64"/>
  <c r="O112" i="64"/>
  <c r="X112" i="64"/>
  <c r="H113" i="64"/>
  <c r="I113" i="64"/>
  <c r="J113" i="64"/>
  <c r="O113" i="64" s="1"/>
  <c r="K113" i="64"/>
  <c r="L113" i="64"/>
  <c r="M113" i="64"/>
  <c r="N113" i="64"/>
  <c r="Q113" i="64"/>
  <c r="R113" i="64"/>
  <c r="S113" i="64"/>
  <c r="X113" i="64" s="1"/>
  <c r="T113" i="64"/>
  <c r="U113" i="64"/>
  <c r="V113" i="64"/>
  <c r="W113" i="64"/>
  <c r="O114" i="64"/>
  <c r="X114" i="64"/>
  <c r="H115" i="64"/>
  <c r="I115" i="64"/>
  <c r="J115" i="64"/>
  <c r="K115" i="64"/>
  <c r="L115" i="64"/>
  <c r="M115" i="64"/>
  <c r="N115" i="64"/>
  <c r="Q115" i="64"/>
  <c r="R115" i="64"/>
  <c r="S115" i="64"/>
  <c r="T115" i="64"/>
  <c r="U115" i="64"/>
  <c r="V115" i="64"/>
  <c r="W115" i="64"/>
  <c r="O116" i="64"/>
  <c r="X116" i="64"/>
  <c r="H118" i="64"/>
  <c r="I118" i="64"/>
  <c r="J118" i="64"/>
  <c r="K118" i="64"/>
  <c r="K117" i="64" s="1"/>
  <c r="L118" i="64"/>
  <c r="M118" i="64"/>
  <c r="N118" i="64"/>
  <c r="O118" i="64"/>
  <c r="Q118" i="64"/>
  <c r="R118" i="64"/>
  <c r="S118" i="64"/>
  <c r="T118" i="64"/>
  <c r="T117" i="64" s="1"/>
  <c r="U118" i="64"/>
  <c r="V118" i="64"/>
  <c r="W118" i="64"/>
  <c r="O119" i="64"/>
  <c r="X119" i="64"/>
  <c r="H120" i="64"/>
  <c r="I120" i="64"/>
  <c r="J120" i="64"/>
  <c r="K120" i="64"/>
  <c r="L120" i="64"/>
  <c r="M120" i="64"/>
  <c r="N120" i="64"/>
  <c r="Q120" i="64"/>
  <c r="R120" i="64"/>
  <c r="S120" i="64"/>
  <c r="T120" i="64"/>
  <c r="U120" i="64"/>
  <c r="V120" i="64"/>
  <c r="W120" i="64"/>
  <c r="O121" i="64"/>
  <c r="X121" i="64"/>
  <c r="O122" i="64"/>
  <c r="X122" i="64"/>
  <c r="O123" i="64"/>
  <c r="X123" i="64"/>
  <c r="O124" i="64"/>
  <c r="X124" i="64"/>
  <c r="P125" i="64"/>
  <c r="H126" i="64"/>
  <c r="I126" i="64"/>
  <c r="J126" i="64"/>
  <c r="K126" i="64"/>
  <c r="L126" i="64"/>
  <c r="M126" i="64"/>
  <c r="N126" i="64"/>
  <c r="Q126" i="64"/>
  <c r="R126" i="64"/>
  <c r="S126" i="64"/>
  <c r="T126" i="64"/>
  <c r="U126" i="64"/>
  <c r="V126" i="64"/>
  <c r="W126" i="64"/>
  <c r="O127" i="64"/>
  <c r="X127" i="64"/>
  <c r="O128" i="64"/>
  <c r="X128" i="64"/>
  <c r="H129" i="64"/>
  <c r="I129" i="64"/>
  <c r="J129" i="64"/>
  <c r="K129" i="64"/>
  <c r="L129" i="64"/>
  <c r="M129" i="64"/>
  <c r="M125" i="64" s="1"/>
  <c r="N129" i="64"/>
  <c r="Q129" i="64"/>
  <c r="R129" i="64"/>
  <c r="S129" i="64"/>
  <c r="T129" i="64"/>
  <c r="U129" i="64"/>
  <c r="V129" i="64"/>
  <c r="W129" i="64"/>
  <c r="O130" i="64"/>
  <c r="X130" i="64"/>
  <c r="H131" i="64"/>
  <c r="I131" i="64"/>
  <c r="J131" i="64"/>
  <c r="K131" i="64"/>
  <c r="L131" i="64"/>
  <c r="M131" i="64"/>
  <c r="N131" i="64"/>
  <c r="Q131" i="64"/>
  <c r="R131" i="64"/>
  <c r="S131" i="64"/>
  <c r="T131" i="64"/>
  <c r="U131" i="64"/>
  <c r="V131" i="64"/>
  <c r="W131" i="64"/>
  <c r="O132" i="64"/>
  <c r="X132" i="64"/>
  <c r="O133" i="64"/>
  <c r="X133" i="64"/>
  <c r="O134" i="64"/>
  <c r="X134" i="64"/>
  <c r="H135" i="64"/>
  <c r="I135" i="64"/>
  <c r="J135" i="64"/>
  <c r="K135" i="64"/>
  <c r="L135" i="64"/>
  <c r="M135" i="64"/>
  <c r="N135" i="64"/>
  <c r="Q135" i="64"/>
  <c r="R135" i="64"/>
  <c r="S135" i="64"/>
  <c r="T135" i="64"/>
  <c r="U135" i="64"/>
  <c r="V135" i="64"/>
  <c r="W135" i="64"/>
  <c r="O136" i="64"/>
  <c r="X136" i="64"/>
  <c r="P137" i="64"/>
  <c r="H138" i="64"/>
  <c r="I138" i="64"/>
  <c r="J138" i="64"/>
  <c r="K138" i="64"/>
  <c r="L138" i="64"/>
  <c r="M138" i="64"/>
  <c r="M137" i="64" s="1"/>
  <c r="N138" i="64"/>
  <c r="N137" i="64" s="1"/>
  <c r="P138" i="64"/>
  <c r="Q138" i="64"/>
  <c r="R138" i="64"/>
  <c r="S138" i="64"/>
  <c r="T138" i="64"/>
  <c r="U138" i="64"/>
  <c r="V138" i="64"/>
  <c r="W138" i="64"/>
  <c r="O139" i="64"/>
  <c r="X139" i="64"/>
  <c r="H140" i="64"/>
  <c r="I140" i="64"/>
  <c r="J140" i="64"/>
  <c r="J137" i="64" s="1"/>
  <c r="K140" i="64"/>
  <c r="K137" i="64" s="1"/>
  <c r="L140" i="64"/>
  <c r="M140" i="64"/>
  <c r="N140" i="64"/>
  <c r="P140" i="64"/>
  <c r="Q140" i="64"/>
  <c r="R140" i="64"/>
  <c r="S140" i="64"/>
  <c r="S137" i="64" s="1"/>
  <c r="T140" i="64"/>
  <c r="U140" i="64"/>
  <c r="U137" i="64" s="1"/>
  <c r="V140" i="64"/>
  <c r="W140" i="64"/>
  <c r="W137" i="64" s="1"/>
  <c r="O141" i="64"/>
  <c r="X141" i="64"/>
  <c r="F9" i="59"/>
  <c r="G9" i="59"/>
  <c r="H9" i="59"/>
  <c r="I9" i="59"/>
  <c r="J10" i="59"/>
  <c r="J11" i="59"/>
  <c r="J12" i="59"/>
  <c r="J13" i="59"/>
  <c r="J14" i="59"/>
  <c r="J15" i="59"/>
  <c r="J16" i="59"/>
  <c r="J17" i="59"/>
  <c r="J18" i="59"/>
  <c r="F19" i="59"/>
  <c r="G19" i="59"/>
  <c r="H19" i="59"/>
  <c r="J19" i="59" s="1"/>
  <c r="I19" i="59"/>
  <c r="J20" i="59"/>
  <c r="J21" i="59"/>
  <c r="J22" i="59"/>
  <c r="J23" i="59"/>
  <c r="J24" i="59"/>
  <c r="J25" i="59"/>
  <c r="J26" i="59"/>
  <c r="J27" i="59"/>
  <c r="F28" i="59"/>
  <c r="G28" i="59"/>
  <c r="H28" i="59"/>
  <c r="H65" i="59" s="1"/>
  <c r="I28" i="59"/>
  <c r="J29" i="59"/>
  <c r="J30" i="59"/>
  <c r="J31" i="59"/>
  <c r="F32" i="59"/>
  <c r="G32" i="59"/>
  <c r="H32" i="59"/>
  <c r="I32" i="59"/>
  <c r="J33" i="59"/>
  <c r="J34" i="59"/>
  <c r="F35" i="59"/>
  <c r="G35" i="59"/>
  <c r="H35" i="59"/>
  <c r="I35" i="59"/>
  <c r="J36" i="59"/>
  <c r="J37" i="59"/>
  <c r="J38" i="59"/>
  <c r="J39" i="59"/>
  <c r="F40" i="59"/>
  <c r="G40" i="59"/>
  <c r="H40" i="59"/>
  <c r="I40" i="59"/>
  <c r="J41" i="59"/>
  <c r="J42" i="59"/>
  <c r="J43" i="59"/>
  <c r="J44" i="59"/>
  <c r="J45" i="59"/>
  <c r="F46" i="59"/>
  <c r="F65" i="59" s="1"/>
  <c r="G46" i="59"/>
  <c r="H46" i="59"/>
  <c r="I46" i="59"/>
  <c r="J46" i="59"/>
  <c r="J47" i="59"/>
  <c r="J48" i="59"/>
  <c r="F49" i="59"/>
  <c r="G49" i="59"/>
  <c r="J49" i="59" s="1"/>
  <c r="H49" i="59"/>
  <c r="I49" i="59"/>
  <c r="J50" i="59"/>
  <c r="J51" i="59"/>
  <c r="J52" i="59"/>
  <c r="J53" i="59"/>
  <c r="J54" i="59"/>
  <c r="J55" i="59"/>
  <c r="F56" i="59"/>
  <c r="G56" i="59"/>
  <c r="H56" i="59"/>
  <c r="I56" i="59"/>
  <c r="J57" i="59"/>
  <c r="J58" i="59"/>
  <c r="J59" i="59"/>
  <c r="J60" i="59"/>
  <c r="F61" i="59"/>
  <c r="G61" i="59"/>
  <c r="H61" i="59"/>
  <c r="I61" i="59"/>
  <c r="J62" i="59"/>
  <c r="J63" i="59"/>
  <c r="J64" i="59"/>
  <c r="G65" i="59"/>
  <c r="F9" i="58"/>
  <c r="G9" i="58"/>
  <c r="H9" i="58"/>
  <c r="I9" i="58"/>
  <c r="J10" i="58"/>
  <c r="J11" i="58"/>
  <c r="J12" i="58"/>
  <c r="J13" i="58"/>
  <c r="J14" i="58"/>
  <c r="J15" i="58"/>
  <c r="J16" i="58"/>
  <c r="J17" i="58"/>
  <c r="J18" i="58"/>
  <c r="F19" i="58"/>
  <c r="G19" i="58"/>
  <c r="H19" i="58"/>
  <c r="I19" i="58"/>
  <c r="I65" i="58" s="1"/>
  <c r="J20" i="58"/>
  <c r="J21" i="58"/>
  <c r="J22" i="58"/>
  <c r="J23" i="58"/>
  <c r="J24" i="58"/>
  <c r="J25" i="58"/>
  <c r="J26" i="58"/>
  <c r="J27" i="58"/>
  <c r="F28" i="58"/>
  <c r="G28" i="58"/>
  <c r="H28" i="58"/>
  <c r="I28" i="58"/>
  <c r="J28" i="58" s="1"/>
  <c r="J29" i="58"/>
  <c r="J30" i="58"/>
  <c r="J31" i="58"/>
  <c r="F32" i="58"/>
  <c r="G32" i="58"/>
  <c r="H32" i="58"/>
  <c r="I32" i="58"/>
  <c r="J32" i="58" s="1"/>
  <c r="J33" i="58"/>
  <c r="J34" i="58"/>
  <c r="F35" i="58"/>
  <c r="G35" i="58"/>
  <c r="H35" i="58"/>
  <c r="I35" i="58"/>
  <c r="J36" i="58"/>
  <c r="J37" i="58"/>
  <c r="J38" i="58"/>
  <c r="J39" i="58"/>
  <c r="F40" i="58"/>
  <c r="G40" i="58"/>
  <c r="H40" i="58"/>
  <c r="I40" i="58"/>
  <c r="J40" i="58"/>
  <c r="J41" i="58"/>
  <c r="J42" i="58"/>
  <c r="J43" i="58"/>
  <c r="J44" i="58"/>
  <c r="J45" i="58"/>
  <c r="F46" i="58"/>
  <c r="G46" i="58"/>
  <c r="H46" i="58"/>
  <c r="H65" i="58" s="1"/>
  <c r="I46" i="58"/>
  <c r="J47" i="58"/>
  <c r="J48" i="58"/>
  <c r="F49" i="58"/>
  <c r="G49" i="58"/>
  <c r="H49" i="58"/>
  <c r="I49" i="58"/>
  <c r="J50" i="58"/>
  <c r="J51" i="58"/>
  <c r="J52" i="58"/>
  <c r="J53" i="58"/>
  <c r="J54" i="58"/>
  <c r="J55" i="58"/>
  <c r="F56" i="58"/>
  <c r="G56" i="58"/>
  <c r="J56" i="58" s="1"/>
  <c r="H56" i="58"/>
  <c r="I56" i="58"/>
  <c r="J57" i="58"/>
  <c r="J58" i="58"/>
  <c r="J59" i="58"/>
  <c r="J60" i="58"/>
  <c r="F61" i="58"/>
  <c r="G61" i="58"/>
  <c r="J61" i="58" s="1"/>
  <c r="H61" i="58"/>
  <c r="I61" i="58"/>
  <c r="J62" i="58"/>
  <c r="J63" i="58"/>
  <c r="J64" i="58"/>
  <c r="E8" i="57"/>
  <c r="F8" i="57"/>
  <c r="I8" i="57"/>
  <c r="J8" i="57"/>
  <c r="M8" i="57"/>
  <c r="N8" i="57"/>
  <c r="O8" i="57"/>
  <c r="Q8" i="57"/>
  <c r="R8" i="57"/>
  <c r="U8" i="57"/>
  <c r="V8" i="57"/>
  <c r="Y8" i="57"/>
  <c r="Z8" i="57"/>
  <c r="AC8" i="57"/>
  <c r="AD8" i="57"/>
  <c r="AG8" i="57"/>
  <c r="AI8" i="57" s="1"/>
  <c r="AI59" i="57" s="1"/>
  <c r="AH8" i="57"/>
  <c r="G9" i="57"/>
  <c r="G8" i="57" s="1"/>
  <c r="K9" i="57"/>
  <c r="K8" i="57" s="1"/>
  <c r="O9" i="57"/>
  <c r="S9" i="57"/>
  <c r="S8" i="57" s="1"/>
  <c r="W9" i="57"/>
  <c r="W8" i="57" s="1"/>
  <c r="AA9" i="57"/>
  <c r="AA8" i="57" s="1"/>
  <c r="AE9" i="57"/>
  <c r="AI9" i="57"/>
  <c r="G10" i="57"/>
  <c r="K10" i="57"/>
  <c r="O10" i="57"/>
  <c r="S10" i="57"/>
  <c r="W10" i="57"/>
  <c r="AA10" i="57"/>
  <c r="AE10" i="57"/>
  <c r="AI10" i="57"/>
  <c r="G11" i="57"/>
  <c r="K11" i="57"/>
  <c r="O11" i="57"/>
  <c r="S11" i="57"/>
  <c r="W11" i="57"/>
  <c r="AA11" i="57"/>
  <c r="AE11" i="57"/>
  <c r="AI11" i="57"/>
  <c r="G12" i="57"/>
  <c r="K12" i="57"/>
  <c r="O12" i="57"/>
  <c r="S12" i="57"/>
  <c r="W12" i="57"/>
  <c r="AA12" i="57"/>
  <c r="AE12" i="57"/>
  <c r="AI12" i="57"/>
  <c r="G13" i="57"/>
  <c r="K13" i="57"/>
  <c r="O13" i="57"/>
  <c r="S13" i="57"/>
  <c r="W13" i="57"/>
  <c r="AA13" i="57"/>
  <c r="AE13" i="57"/>
  <c r="AI13" i="57"/>
  <c r="G14" i="57"/>
  <c r="S14" i="57"/>
  <c r="W14" i="57"/>
  <c r="AE14" i="57"/>
  <c r="AI14" i="57"/>
  <c r="G15" i="57"/>
  <c r="K15" i="57"/>
  <c r="O15" i="57"/>
  <c r="S15" i="57"/>
  <c r="W15" i="57"/>
  <c r="AA15" i="57"/>
  <c r="AE15" i="57"/>
  <c r="AI15" i="57"/>
  <c r="G16" i="57"/>
  <c r="S16" i="57"/>
  <c r="W16" i="57"/>
  <c r="AE16" i="57"/>
  <c r="AE8" i="57" s="1"/>
  <c r="AE59" i="57" s="1"/>
  <c r="AI16" i="57"/>
  <c r="G17" i="57"/>
  <c r="K17" i="57"/>
  <c r="O17" i="57"/>
  <c r="S17" i="57"/>
  <c r="W17" i="57"/>
  <c r="AA17" i="57"/>
  <c r="AE17" i="57"/>
  <c r="AI17" i="57"/>
  <c r="E18" i="57"/>
  <c r="F18" i="57"/>
  <c r="G18" i="57"/>
  <c r="H18" i="57"/>
  <c r="I18" i="57"/>
  <c r="J18" i="57"/>
  <c r="K18" i="57"/>
  <c r="L18" i="57"/>
  <c r="M18" i="57"/>
  <c r="N18" i="57"/>
  <c r="O18" i="57"/>
  <c r="P18" i="57"/>
  <c r="Q18" i="57"/>
  <c r="R18" i="57"/>
  <c r="S18" i="57"/>
  <c r="T18" i="57"/>
  <c r="U18" i="57"/>
  <c r="V18" i="57"/>
  <c r="W18" i="57"/>
  <c r="X18" i="57"/>
  <c r="Y18" i="57"/>
  <c r="Z18" i="57"/>
  <c r="AA18" i="57"/>
  <c r="AB18" i="57"/>
  <c r="AC18" i="57"/>
  <c r="AD18" i="57"/>
  <c r="AE18" i="57"/>
  <c r="AF18" i="57"/>
  <c r="AG18" i="57"/>
  <c r="AH18" i="57"/>
  <c r="AI18" i="57"/>
  <c r="G19" i="57"/>
  <c r="K19" i="57"/>
  <c r="O19" i="57"/>
  <c r="S19" i="57"/>
  <c r="W19" i="57"/>
  <c r="AA19" i="57"/>
  <c r="AE19" i="57"/>
  <c r="AI19" i="57"/>
  <c r="G20" i="57"/>
  <c r="K20" i="57"/>
  <c r="O20" i="57"/>
  <c r="S20" i="57"/>
  <c r="W20" i="57"/>
  <c r="AA20" i="57"/>
  <c r="AE20" i="57"/>
  <c r="AI20" i="57"/>
  <c r="G21" i="57"/>
  <c r="K21" i="57"/>
  <c r="O21" i="57"/>
  <c r="S21" i="57"/>
  <c r="W21" i="57"/>
  <c r="AA21" i="57"/>
  <c r="AE21" i="57"/>
  <c r="AI21" i="57"/>
  <c r="G22" i="57"/>
  <c r="K22" i="57"/>
  <c r="O22" i="57"/>
  <c r="S22" i="57"/>
  <c r="W22" i="57"/>
  <c r="AA22" i="57"/>
  <c r="AE22" i="57"/>
  <c r="AI22" i="57"/>
  <c r="G23" i="57"/>
  <c r="K23" i="57"/>
  <c r="O23" i="57"/>
  <c r="S23" i="57"/>
  <c r="W23" i="57"/>
  <c r="AA23" i="57"/>
  <c r="AE23" i="57"/>
  <c r="AI23" i="57"/>
  <c r="G24" i="57"/>
  <c r="K24" i="57"/>
  <c r="O24" i="57"/>
  <c r="S24" i="57"/>
  <c r="W24" i="57"/>
  <c r="AA24" i="57"/>
  <c r="AE24" i="57"/>
  <c r="AI24" i="57"/>
  <c r="G25" i="57"/>
  <c r="K25" i="57"/>
  <c r="O25" i="57"/>
  <c r="S25" i="57"/>
  <c r="W25" i="57"/>
  <c r="AA25" i="57"/>
  <c r="AE25" i="57"/>
  <c r="AI25" i="57"/>
  <c r="G26" i="57"/>
  <c r="K26" i="57"/>
  <c r="O26" i="57"/>
  <c r="S26" i="57"/>
  <c r="W26" i="57"/>
  <c r="AA26" i="57"/>
  <c r="AE26" i="57"/>
  <c r="AI26" i="57"/>
  <c r="E27" i="57"/>
  <c r="F27" i="57"/>
  <c r="I27" i="57"/>
  <c r="J27" i="57"/>
  <c r="M27" i="57"/>
  <c r="N27" i="57"/>
  <c r="O27" i="57"/>
  <c r="Q27" i="57"/>
  <c r="R27" i="57"/>
  <c r="U27" i="57"/>
  <c r="V27" i="57"/>
  <c r="Y27" i="57"/>
  <c r="Z27" i="57"/>
  <c r="AC27" i="57"/>
  <c r="AD27" i="57"/>
  <c r="AE27" i="57"/>
  <c r="AG27" i="57"/>
  <c r="AH27" i="57"/>
  <c r="AI27" i="57"/>
  <c r="G28" i="57"/>
  <c r="G27" i="57" s="1"/>
  <c r="K28" i="57"/>
  <c r="K27" i="57" s="1"/>
  <c r="O28" i="57"/>
  <c r="S28" i="57"/>
  <c r="S27" i="57" s="1"/>
  <c r="W28" i="57"/>
  <c r="W27" i="57" s="1"/>
  <c r="AA28" i="57"/>
  <c r="AA27" i="57" s="1"/>
  <c r="AE28" i="57"/>
  <c r="AI28" i="57"/>
  <c r="G29" i="57"/>
  <c r="K29" i="57"/>
  <c r="O29" i="57"/>
  <c r="S29" i="57"/>
  <c r="W29" i="57"/>
  <c r="AA29" i="57"/>
  <c r="AE29" i="57"/>
  <c r="AI29" i="57"/>
  <c r="G30" i="57"/>
  <c r="K30" i="57"/>
  <c r="O30" i="57"/>
  <c r="S30" i="57"/>
  <c r="W30" i="57"/>
  <c r="AA30" i="57"/>
  <c r="AE30" i="57"/>
  <c r="AI30" i="57"/>
  <c r="E31" i="57"/>
  <c r="E59" i="57" s="1"/>
  <c r="F31" i="57"/>
  <c r="I31" i="57"/>
  <c r="J31" i="57"/>
  <c r="M31" i="57"/>
  <c r="N31" i="57"/>
  <c r="O31" i="57"/>
  <c r="Q31" i="57"/>
  <c r="R31" i="57"/>
  <c r="U31" i="57"/>
  <c r="V31" i="57"/>
  <c r="Y31" i="57"/>
  <c r="Z31" i="57"/>
  <c r="AC31" i="57"/>
  <c r="AD31" i="57"/>
  <c r="AE31" i="57"/>
  <c r="AG31" i="57"/>
  <c r="AH31" i="57"/>
  <c r="AI31" i="57"/>
  <c r="G32" i="57"/>
  <c r="G31" i="57" s="1"/>
  <c r="K32" i="57"/>
  <c r="K31" i="57" s="1"/>
  <c r="O32" i="57"/>
  <c r="S32" i="57"/>
  <c r="S31" i="57" s="1"/>
  <c r="W32" i="57"/>
  <c r="W31" i="57" s="1"/>
  <c r="AA32" i="57"/>
  <c r="AA31" i="57" s="1"/>
  <c r="AE32" i="57"/>
  <c r="AI32" i="57"/>
  <c r="G33" i="57"/>
  <c r="K33" i="57"/>
  <c r="O33" i="57"/>
  <c r="S33" i="57"/>
  <c r="W33" i="57"/>
  <c r="AA33" i="57"/>
  <c r="AE33" i="57"/>
  <c r="AI33" i="57"/>
  <c r="E34" i="57"/>
  <c r="G34" i="57" s="1"/>
  <c r="F34" i="57"/>
  <c r="I34" i="57"/>
  <c r="K34" i="57" s="1"/>
  <c r="J34" i="57"/>
  <c r="J59" i="57" s="1"/>
  <c r="M34" i="57"/>
  <c r="N34" i="57"/>
  <c r="O34" i="57"/>
  <c r="Q34" i="57"/>
  <c r="R34" i="57"/>
  <c r="S34" i="57"/>
  <c r="U34" i="57"/>
  <c r="V34" i="57"/>
  <c r="W34" i="57"/>
  <c r="Y34" i="57"/>
  <c r="Z34" i="57"/>
  <c r="AA34" i="57"/>
  <c r="AB34" i="57"/>
  <c r="AC34" i="57"/>
  <c r="AD34" i="57"/>
  <c r="AE34" i="57"/>
  <c r="AF34" i="57"/>
  <c r="AG34" i="57"/>
  <c r="AH34" i="57"/>
  <c r="AI34" i="57"/>
  <c r="G35" i="57"/>
  <c r="K35" i="57"/>
  <c r="O35" i="57"/>
  <c r="S35" i="57"/>
  <c r="W35" i="57"/>
  <c r="AA35" i="57"/>
  <c r="AE35" i="57"/>
  <c r="AI35" i="57"/>
  <c r="G36" i="57"/>
  <c r="K36" i="57"/>
  <c r="O36" i="57"/>
  <c r="S36" i="57"/>
  <c r="W36" i="57"/>
  <c r="AA36" i="57"/>
  <c r="AE36" i="57"/>
  <c r="AI36" i="57"/>
  <c r="G37" i="57"/>
  <c r="K37" i="57"/>
  <c r="O37" i="57"/>
  <c r="S37" i="57"/>
  <c r="W37" i="57"/>
  <c r="AA37" i="57"/>
  <c r="AE37" i="57"/>
  <c r="AI37" i="57"/>
  <c r="G38" i="57"/>
  <c r="K38" i="57"/>
  <c r="O38" i="57"/>
  <c r="S38" i="57"/>
  <c r="W38" i="57"/>
  <c r="AA38" i="57"/>
  <c r="AE38" i="57"/>
  <c r="AI38" i="57"/>
  <c r="E39" i="57"/>
  <c r="G39" i="57" s="1"/>
  <c r="F39" i="57"/>
  <c r="I39" i="57"/>
  <c r="K39" i="57" s="1"/>
  <c r="J39" i="57"/>
  <c r="M39" i="57"/>
  <c r="N39" i="57"/>
  <c r="O39" i="57"/>
  <c r="Q39" i="57"/>
  <c r="R39" i="57"/>
  <c r="S39" i="57"/>
  <c r="U39" i="57"/>
  <c r="U59" i="57" s="1"/>
  <c r="V39" i="57"/>
  <c r="Y39" i="57"/>
  <c r="AA39" i="57" s="1"/>
  <c r="Z39" i="57"/>
  <c r="Z59" i="57" s="1"/>
  <c r="AC39" i="57"/>
  <c r="AD39" i="57"/>
  <c r="AE39" i="57"/>
  <c r="AG39" i="57"/>
  <c r="AH39" i="57"/>
  <c r="AI39" i="57"/>
  <c r="G40" i="57"/>
  <c r="K40" i="57"/>
  <c r="O40" i="57"/>
  <c r="S40" i="57"/>
  <c r="W40" i="57"/>
  <c r="AA40" i="57"/>
  <c r="AE40" i="57"/>
  <c r="AI40" i="57"/>
  <c r="G41" i="57"/>
  <c r="K41" i="57"/>
  <c r="O41" i="57"/>
  <c r="S41" i="57"/>
  <c r="W41" i="57"/>
  <c r="AA41" i="57"/>
  <c r="AE41" i="57"/>
  <c r="AI41" i="57"/>
  <c r="G42" i="57"/>
  <c r="K42" i="57"/>
  <c r="O42" i="57"/>
  <c r="S42" i="57"/>
  <c r="W42" i="57"/>
  <c r="AA42" i="57"/>
  <c r="AE42" i="57"/>
  <c r="AI42" i="57"/>
  <c r="G43" i="57"/>
  <c r="K43" i="57"/>
  <c r="O43" i="57"/>
  <c r="S43" i="57"/>
  <c r="W43" i="57"/>
  <c r="AA43" i="57"/>
  <c r="AE43" i="57"/>
  <c r="AI43" i="57"/>
  <c r="G44" i="57"/>
  <c r="K44" i="57"/>
  <c r="O44" i="57"/>
  <c r="S44" i="57"/>
  <c r="W44" i="57"/>
  <c r="AA44" i="57"/>
  <c r="AE44" i="57"/>
  <c r="AI44" i="57"/>
  <c r="E45" i="57"/>
  <c r="F45" i="57"/>
  <c r="I45" i="57"/>
  <c r="J45" i="57"/>
  <c r="M45" i="57"/>
  <c r="N45" i="57"/>
  <c r="O45" i="57"/>
  <c r="Q45" i="57"/>
  <c r="R45" i="57"/>
  <c r="U45" i="57"/>
  <c r="V45" i="57"/>
  <c r="Y45" i="57"/>
  <c r="AA45" i="57" s="1"/>
  <c r="Z45" i="57"/>
  <c r="AC45" i="57"/>
  <c r="AD45" i="57"/>
  <c r="AE45" i="57"/>
  <c r="AG45" i="57"/>
  <c r="AH45" i="57"/>
  <c r="AI45" i="57"/>
  <c r="G46" i="57"/>
  <c r="G45" i="57" s="1"/>
  <c r="K46" i="57"/>
  <c r="K45" i="57" s="1"/>
  <c r="O46" i="57"/>
  <c r="S46" i="57"/>
  <c r="S45" i="57" s="1"/>
  <c r="W46" i="57"/>
  <c r="W45" i="57" s="1"/>
  <c r="AA46" i="57"/>
  <c r="AE46" i="57"/>
  <c r="AI46" i="57"/>
  <c r="G47" i="57"/>
  <c r="K47" i="57"/>
  <c r="O47" i="57"/>
  <c r="S47" i="57"/>
  <c r="W47" i="57"/>
  <c r="AA47" i="57"/>
  <c r="AE47" i="57"/>
  <c r="AI47" i="57"/>
  <c r="E48" i="57"/>
  <c r="F48" i="57"/>
  <c r="I48" i="57"/>
  <c r="J48" i="57"/>
  <c r="L48" i="57"/>
  <c r="M48" i="57"/>
  <c r="N48" i="57"/>
  <c r="N59" i="57" s="1"/>
  <c r="P48" i="57"/>
  <c r="P34" i="57" s="1"/>
  <c r="P59" i="57" s="1"/>
  <c r="Q48" i="57"/>
  <c r="R48" i="57"/>
  <c r="R59" i="57" s="1"/>
  <c r="T48" i="57"/>
  <c r="T34" i="57" s="1"/>
  <c r="T59" i="57" s="1"/>
  <c r="U48" i="57"/>
  <c r="V48" i="57"/>
  <c r="V59" i="57" s="1"/>
  <c r="Y48" i="57"/>
  <c r="Z48" i="57"/>
  <c r="AA48" i="57"/>
  <c r="AB48" i="57"/>
  <c r="AC48" i="57"/>
  <c r="AD48" i="57"/>
  <c r="AE48" i="57"/>
  <c r="AF48" i="57"/>
  <c r="AG48" i="57"/>
  <c r="AH48" i="57"/>
  <c r="AI48" i="57"/>
  <c r="G49" i="57"/>
  <c r="G48" i="57" s="1"/>
  <c r="K49" i="57"/>
  <c r="K48" i="57" s="1"/>
  <c r="O49" i="57"/>
  <c r="O48" i="57" s="1"/>
  <c r="S49" i="57"/>
  <c r="S48" i="57" s="1"/>
  <c r="W49" i="57"/>
  <c r="W48" i="57" s="1"/>
  <c r="AA49" i="57"/>
  <c r="AE49" i="57"/>
  <c r="AI49" i="57"/>
  <c r="G50" i="57"/>
  <c r="K50" i="57"/>
  <c r="O50" i="57"/>
  <c r="S50" i="57"/>
  <c r="W50" i="57"/>
  <c r="AA50" i="57"/>
  <c r="AE50" i="57"/>
  <c r="AI50" i="57"/>
  <c r="G51" i="57"/>
  <c r="K51" i="57"/>
  <c r="O51" i="57"/>
  <c r="S51" i="57"/>
  <c r="W51" i="57"/>
  <c r="AA51" i="57"/>
  <c r="AE51" i="57"/>
  <c r="AI51" i="57"/>
  <c r="G52" i="57"/>
  <c r="K52" i="57"/>
  <c r="O52" i="57"/>
  <c r="S52" i="57"/>
  <c r="W52" i="57"/>
  <c r="AA52" i="57"/>
  <c r="AE52" i="57"/>
  <c r="AI52" i="57"/>
  <c r="E53" i="57"/>
  <c r="F53" i="57"/>
  <c r="G53" i="57"/>
  <c r="I53" i="57"/>
  <c r="I59" i="57" s="1"/>
  <c r="J53" i="57"/>
  <c r="M53" i="57"/>
  <c r="O53" i="57" s="1"/>
  <c r="N53" i="57"/>
  <c r="Q53" i="57"/>
  <c r="R53" i="57"/>
  <c r="S53" i="57"/>
  <c r="U53" i="57"/>
  <c r="V53" i="57"/>
  <c r="W53" i="57"/>
  <c r="Y53" i="57"/>
  <c r="Y59" i="57" s="1"/>
  <c r="Z53" i="57"/>
  <c r="AC53" i="57"/>
  <c r="AE53" i="57" s="1"/>
  <c r="AD53" i="57"/>
  <c r="AD59" i="57" s="1"/>
  <c r="AG53" i="57"/>
  <c r="AH53" i="57"/>
  <c r="AI53" i="57"/>
  <c r="G54" i="57"/>
  <c r="K54" i="57"/>
  <c r="O54" i="57"/>
  <c r="S54" i="57"/>
  <c r="W54" i="57"/>
  <c r="AA54" i="57"/>
  <c r="AE54" i="57"/>
  <c r="AI54" i="57"/>
  <c r="G55" i="57"/>
  <c r="K55" i="57"/>
  <c r="O55" i="57"/>
  <c r="S55" i="57"/>
  <c r="W55" i="57"/>
  <c r="AA55" i="57"/>
  <c r="AE55" i="57"/>
  <c r="AI55" i="57"/>
  <c r="G56" i="57"/>
  <c r="K56" i="57"/>
  <c r="O56" i="57"/>
  <c r="S56" i="57"/>
  <c r="W56" i="57"/>
  <c r="AA56" i="57"/>
  <c r="AE56" i="57"/>
  <c r="AI56" i="57"/>
  <c r="E57" i="57"/>
  <c r="F57" i="57"/>
  <c r="G57" i="57"/>
  <c r="I57" i="57"/>
  <c r="K57" i="57" s="1"/>
  <c r="J57" i="57"/>
  <c r="M57" i="57"/>
  <c r="O57" i="57" s="1"/>
  <c r="N57" i="57"/>
  <c r="Q57" i="57"/>
  <c r="R57" i="57"/>
  <c r="S57" i="57"/>
  <c r="U57" i="57"/>
  <c r="V57" i="57"/>
  <c r="W57" i="57"/>
  <c r="Y57" i="57"/>
  <c r="AA57" i="57" s="1"/>
  <c r="Z57" i="57"/>
  <c r="AC57" i="57"/>
  <c r="AE57" i="57" s="1"/>
  <c r="AD57" i="57"/>
  <c r="AG57" i="57"/>
  <c r="AH57" i="57"/>
  <c r="AH59" i="57" s="1"/>
  <c r="AI57" i="57"/>
  <c r="G58" i="57"/>
  <c r="K58" i="57"/>
  <c r="O58" i="57"/>
  <c r="S58" i="57"/>
  <c r="W58" i="57"/>
  <c r="AA58" i="57"/>
  <c r="AE58" i="57"/>
  <c r="AI58" i="57"/>
  <c r="F59" i="57"/>
  <c r="H59" i="57"/>
  <c r="L59" i="57"/>
  <c r="Q59" i="57"/>
  <c r="X59" i="57"/>
  <c r="AB59" i="57"/>
  <c r="AF59" i="57"/>
  <c r="AG59" i="57"/>
  <c r="G9" i="56"/>
  <c r="G59" i="56" s="1"/>
  <c r="I9" i="56"/>
  <c r="K9" i="56"/>
  <c r="M10" i="56"/>
  <c r="M11" i="56"/>
  <c r="M12" i="56"/>
  <c r="M13" i="56"/>
  <c r="M14" i="56"/>
  <c r="M15" i="56"/>
  <c r="M16" i="56"/>
  <c r="M17" i="56"/>
  <c r="G18" i="56"/>
  <c r="M18" i="56" s="1"/>
  <c r="I18" i="56"/>
  <c r="K18" i="56"/>
  <c r="M19" i="56"/>
  <c r="M20" i="56"/>
  <c r="M21" i="56"/>
  <c r="M22" i="56"/>
  <c r="M23" i="56"/>
  <c r="M24" i="56"/>
  <c r="M25" i="56"/>
  <c r="M26" i="56"/>
  <c r="G27" i="56"/>
  <c r="M27" i="56" s="1"/>
  <c r="I27" i="56"/>
  <c r="K27" i="56"/>
  <c r="M28" i="56"/>
  <c r="M29" i="56"/>
  <c r="M30" i="56"/>
  <c r="G31" i="56"/>
  <c r="H31" i="56"/>
  <c r="I31" i="56"/>
  <c r="J31" i="56"/>
  <c r="K31" i="56"/>
  <c r="M31" i="56"/>
  <c r="M32" i="56"/>
  <c r="M33" i="56"/>
  <c r="G34" i="56"/>
  <c r="M34" i="56" s="1"/>
  <c r="I34" i="56"/>
  <c r="I59" i="56" s="1"/>
  <c r="K34" i="56"/>
  <c r="M35" i="56"/>
  <c r="M36" i="56"/>
  <c r="M37" i="56"/>
  <c r="M38" i="56"/>
  <c r="G39" i="56"/>
  <c r="M39" i="56" s="1"/>
  <c r="I39" i="56"/>
  <c r="K39" i="56"/>
  <c r="M40" i="56"/>
  <c r="M41" i="56"/>
  <c r="M42" i="56"/>
  <c r="M43" i="56"/>
  <c r="M44" i="56"/>
  <c r="G45" i="56"/>
  <c r="M45" i="56" s="1"/>
  <c r="H45" i="56"/>
  <c r="I45" i="56"/>
  <c r="J45" i="56"/>
  <c r="K45" i="56"/>
  <c r="M46" i="56"/>
  <c r="M47" i="56"/>
  <c r="G48" i="56"/>
  <c r="M48" i="56" s="1"/>
  <c r="I48" i="56"/>
  <c r="K48" i="56"/>
  <c r="M49" i="56"/>
  <c r="M50" i="56"/>
  <c r="M51" i="56"/>
  <c r="M52" i="56"/>
  <c r="G53" i="56"/>
  <c r="M53" i="56" s="1"/>
  <c r="I53" i="56"/>
  <c r="K53" i="56"/>
  <c r="M54" i="56"/>
  <c r="M55" i="56"/>
  <c r="M56" i="56"/>
  <c r="G57" i="56"/>
  <c r="H57" i="56"/>
  <c r="I57" i="56"/>
  <c r="J57" i="56"/>
  <c r="K57" i="56"/>
  <c r="M57" i="56"/>
  <c r="M58" i="56"/>
  <c r="K59" i="56"/>
  <c r="F11" i="55"/>
  <c r="G11" i="55"/>
  <c r="G60" i="55" s="1"/>
  <c r="I11" i="55"/>
  <c r="J11" i="55"/>
  <c r="K11" i="55"/>
  <c r="F21" i="55"/>
  <c r="G21" i="55"/>
  <c r="I21" i="55"/>
  <c r="J21" i="55"/>
  <c r="K21" i="55"/>
  <c r="F30" i="55"/>
  <c r="G30" i="55"/>
  <c r="I30" i="55"/>
  <c r="J30" i="55"/>
  <c r="J60" i="55" s="1"/>
  <c r="K30" i="55"/>
  <c r="F34" i="55"/>
  <c r="G34" i="55"/>
  <c r="I34" i="55"/>
  <c r="I60" i="55" s="1"/>
  <c r="J34" i="55"/>
  <c r="K34" i="55"/>
  <c r="F37" i="55"/>
  <c r="G37" i="55"/>
  <c r="I37" i="55"/>
  <c r="J37" i="55"/>
  <c r="K37" i="55"/>
  <c r="F42" i="55"/>
  <c r="G42" i="55"/>
  <c r="I42" i="55"/>
  <c r="J42" i="55"/>
  <c r="K42" i="55"/>
  <c r="F48" i="55"/>
  <c r="G48" i="55"/>
  <c r="I48" i="55"/>
  <c r="J48" i="55"/>
  <c r="K48" i="55"/>
  <c r="F51" i="55"/>
  <c r="G51" i="55"/>
  <c r="I51" i="55"/>
  <c r="J51" i="55"/>
  <c r="K51" i="55"/>
  <c r="F56" i="55"/>
  <c r="G56" i="55"/>
  <c r="I56" i="55"/>
  <c r="J56" i="55"/>
  <c r="K56" i="55"/>
  <c r="F60" i="55"/>
  <c r="K60" i="55"/>
  <c r="G9" i="54"/>
  <c r="I9" i="54"/>
  <c r="K9" i="54"/>
  <c r="M9" i="54"/>
  <c r="M10" i="54"/>
  <c r="M11" i="54"/>
  <c r="M12" i="54"/>
  <c r="M13" i="54"/>
  <c r="M14" i="54"/>
  <c r="M15" i="54"/>
  <c r="M16" i="54"/>
  <c r="M17" i="54"/>
  <c r="G18" i="54"/>
  <c r="I18" i="54"/>
  <c r="K18" i="54"/>
  <c r="M18" i="54"/>
  <c r="M19" i="54"/>
  <c r="M20" i="54"/>
  <c r="M21" i="54"/>
  <c r="M22" i="54"/>
  <c r="M23" i="54"/>
  <c r="M24" i="54"/>
  <c r="M25" i="54"/>
  <c r="M26" i="54"/>
  <c r="G27" i="54"/>
  <c r="I27" i="54"/>
  <c r="K27" i="54"/>
  <c r="M27" i="54"/>
  <c r="M28" i="54"/>
  <c r="M29" i="54"/>
  <c r="M30" i="54"/>
  <c r="G31" i="54"/>
  <c r="M31" i="54" s="1"/>
  <c r="H31" i="54"/>
  <c r="I31" i="54"/>
  <c r="J31" i="54"/>
  <c r="K31" i="54"/>
  <c r="K59" i="54" s="1"/>
  <c r="M32" i="54"/>
  <c r="M33" i="54"/>
  <c r="G34" i="54"/>
  <c r="M34" i="54" s="1"/>
  <c r="I34" i="54"/>
  <c r="K34" i="54"/>
  <c r="M35" i="54"/>
  <c r="M36" i="54"/>
  <c r="M37" i="54"/>
  <c r="M38" i="54"/>
  <c r="G39" i="54"/>
  <c r="M39" i="54" s="1"/>
  <c r="I39" i="54"/>
  <c r="K39" i="54"/>
  <c r="M40" i="54"/>
  <c r="M41" i="54"/>
  <c r="M42" i="54"/>
  <c r="M43" i="54"/>
  <c r="M44" i="54"/>
  <c r="G45" i="54"/>
  <c r="M45" i="54" s="1"/>
  <c r="H45" i="54"/>
  <c r="I45" i="54"/>
  <c r="J45" i="54"/>
  <c r="K45" i="54"/>
  <c r="M46" i="54"/>
  <c r="M47" i="54"/>
  <c r="G48" i="54"/>
  <c r="I48" i="54"/>
  <c r="K48" i="54"/>
  <c r="M48" i="54"/>
  <c r="M49" i="54"/>
  <c r="M50" i="54"/>
  <c r="M51" i="54"/>
  <c r="M52" i="54"/>
  <c r="G53" i="54"/>
  <c r="I53" i="54"/>
  <c r="K53" i="54"/>
  <c r="M53" i="54"/>
  <c r="M54" i="54"/>
  <c r="M55" i="54"/>
  <c r="M56" i="54"/>
  <c r="G57" i="54"/>
  <c r="M57" i="54" s="1"/>
  <c r="H57" i="54"/>
  <c r="I57" i="54"/>
  <c r="J57" i="54"/>
  <c r="K57" i="54"/>
  <c r="M58" i="54"/>
  <c r="I59" i="54"/>
  <c r="G9" i="53"/>
  <c r="I9" i="53" s="1"/>
  <c r="H9" i="53"/>
  <c r="I10" i="53"/>
  <c r="I11" i="53"/>
  <c r="I12" i="53"/>
  <c r="I13" i="53"/>
  <c r="I14" i="53"/>
  <c r="I15" i="53"/>
  <c r="I16" i="53"/>
  <c r="I17" i="53"/>
  <c r="I18" i="53"/>
  <c r="G19" i="53"/>
  <c r="H19" i="53"/>
  <c r="I19" i="53"/>
  <c r="I20" i="53"/>
  <c r="I21" i="53"/>
  <c r="I22" i="53"/>
  <c r="I23" i="53"/>
  <c r="I24" i="53"/>
  <c r="I25" i="53"/>
  <c r="I26" i="53"/>
  <c r="I27" i="53"/>
  <c r="G28" i="53"/>
  <c r="I28" i="53" s="1"/>
  <c r="H28" i="53"/>
  <c r="I29" i="53"/>
  <c r="I30" i="53"/>
  <c r="I31" i="53"/>
  <c r="G32" i="53"/>
  <c r="H32" i="53"/>
  <c r="I32" i="53"/>
  <c r="I33" i="53"/>
  <c r="I34" i="53"/>
  <c r="G35" i="53"/>
  <c r="I35" i="53" s="1"/>
  <c r="H35" i="53"/>
  <c r="I36" i="53"/>
  <c r="I37" i="53"/>
  <c r="I38" i="53"/>
  <c r="I39" i="53"/>
  <c r="G40" i="53"/>
  <c r="H40" i="53"/>
  <c r="I40" i="53" s="1"/>
  <c r="I41" i="53"/>
  <c r="I42" i="53"/>
  <c r="I43" i="53"/>
  <c r="I44" i="53"/>
  <c r="I45" i="53"/>
  <c r="G46" i="53"/>
  <c r="H46" i="53"/>
  <c r="I46" i="53"/>
  <c r="I47" i="53"/>
  <c r="I48" i="53"/>
  <c r="G49" i="53"/>
  <c r="H49" i="53"/>
  <c r="I49" i="53"/>
  <c r="I50" i="53"/>
  <c r="I51" i="53"/>
  <c r="I52" i="53"/>
  <c r="I53" i="53"/>
  <c r="G54" i="53"/>
  <c r="H54" i="53"/>
  <c r="I54" i="53"/>
  <c r="I55" i="53"/>
  <c r="I56" i="53"/>
  <c r="I57" i="53"/>
  <c r="G58" i="53"/>
  <c r="I58" i="53" s="1"/>
  <c r="H58" i="53"/>
  <c r="I59" i="53"/>
  <c r="G60" i="53"/>
  <c r="I60" i="53" s="1"/>
  <c r="H60" i="53"/>
  <c r="H63" i="53" s="1"/>
  <c r="I61" i="53"/>
  <c r="I62" i="53"/>
  <c r="G63" i="53"/>
  <c r="J165" i="87" l="1"/>
  <c r="R8" i="87"/>
  <c r="R165" i="87" s="1"/>
  <c r="P165" i="87"/>
  <c r="Q169" i="86"/>
  <c r="J169" i="86"/>
  <c r="R131" i="86"/>
  <c r="R8" i="86"/>
  <c r="R169" i="86" s="1"/>
  <c r="P169" i="86"/>
  <c r="Y142" i="83"/>
  <c r="AC6" i="83"/>
  <c r="AA142" i="83"/>
  <c r="M142" i="83"/>
  <c r="U142" i="83"/>
  <c r="AC125" i="83"/>
  <c r="Q142" i="83"/>
  <c r="I142" i="83"/>
  <c r="I156" i="82"/>
  <c r="AC6" i="82"/>
  <c r="AC156" i="82" s="1"/>
  <c r="AA156" i="82"/>
  <c r="K167" i="75"/>
  <c r="I164" i="75"/>
  <c r="J151" i="75"/>
  <c r="K143" i="75"/>
  <c r="I131" i="75"/>
  <c r="K115" i="75"/>
  <c r="K102" i="75"/>
  <c r="K93" i="75"/>
  <c r="I88" i="75"/>
  <c r="K69" i="75"/>
  <c r="I42" i="75"/>
  <c r="I151" i="75"/>
  <c r="H131" i="75"/>
  <c r="J109" i="75"/>
  <c r="H42" i="75"/>
  <c r="J8" i="75"/>
  <c r="J169" i="75" s="1"/>
  <c r="K165" i="75"/>
  <c r="H151" i="75"/>
  <c r="K132" i="75"/>
  <c r="K128" i="75"/>
  <c r="I109" i="75"/>
  <c r="K104" i="75"/>
  <c r="I101" i="75"/>
  <c r="K89" i="75"/>
  <c r="K80" i="75"/>
  <c r="K36" i="75"/>
  <c r="K12" i="75"/>
  <c r="I8" i="75"/>
  <c r="K8" i="75" s="1"/>
  <c r="J164" i="75"/>
  <c r="K142" i="75"/>
  <c r="J131" i="75"/>
  <c r="K110" i="75"/>
  <c r="H101" i="75"/>
  <c r="J88" i="75"/>
  <c r="K43" i="75"/>
  <c r="K40" i="75"/>
  <c r="K17" i="75"/>
  <c r="H8" i="75"/>
  <c r="K164" i="75"/>
  <c r="K131" i="75"/>
  <c r="K88" i="75"/>
  <c r="K151" i="75"/>
  <c r="I169" i="75"/>
  <c r="K146" i="75"/>
  <c r="H109" i="75"/>
  <c r="K109" i="75" s="1"/>
  <c r="J42" i="75"/>
  <c r="K42" i="75" s="1"/>
  <c r="K9" i="75"/>
  <c r="K155" i="75"/>
  <c r="H131" i="74"/>
  <c r="H109" i="74"/>
  <c r="H151" i="74"/>
  <c r="H88" i="74"/>
  <c r="H169" i="74" s="1"/>
  <c r="H42" i="74"/>
  <c r="H8" i="74"/>
  <c r="I164" i="73"/>
  <c r="I151" i="73"/>
  <c r="H131" i="73"/>
  <c r="I109" i="73"/>
  <c r="H101" i="73"/>
  <c r="J88" i="73"/>
  <c r="H42" i="73"/>
  <c r="H164" i="73"/>
  <c r="K162" i="73"/>
  <c r="H151" i="73"/>
  <c r="J142" i="73"/>
  <c r="K136" i="73"/>
  <c r="K132" i="73"/>
  <c r="K110" i="73"/>
  <c r="K89" i="73"/>
  <c r="K57" i="73"/>
  <c r="K36" i="73"/>
  <c r="J8" i="73"/>
  <c r="J131" i="73"/>
  <c r="K115" i="73"/>
  <c r="J101" i="73"/>
  <c r="K91" i="73"/>
  <c r="H88" i="73"/>
  <c r="K64" i="73"/>
  <c r="J42" i="73"/>
  <c r="K12" i="73"/>
  <c r="I8" i="73"/>
  <c r="J164" i="73"/>
  <c r="K164" i="73" s="1"/>
  <c r="J151" i="73"/>
  <c r="I131" i="73"/>
  <c r="K126" i="73"/>
  <c r="J109" i="73"/>
  <c r="K102" i="73"/>
  <c r="K69" i="73"/>
  <c r="K43" i="73"/>
  <c r="H8" i="73"/>
  <c r="K151" i="73"/>
  <c r="J169" i="73"/>
  <c r="K8" i="73"/>
  <c r="K9" i="73"/>
  <c r="I142" i="73"/>
  <c r="K142" i="73" s="1"/>
  <c r="H109" i="73"/>
  <c r="K109" i="73" s="1"/>
  <c r="I101" i="73"/>
  <c r="K101" i="73" s="1"/>
  <c r="I88" i="73"/>
  <c r="I42" i="73"/>
  <c r="K42" i="73" s="1"/>
  <c r="K155" i="73"/>
  <c r="H131" i="72"/>
  <c r="H109" i="72"/>
  <c r="H151" i="72"/>
  <c r="H88" i="72"/>
  <c r="H169" i="72" s="1"/>
  <c r="H42" i="72"/>
  <c r="H8" i="72"/>
  <c r="I176" i="71"/>
  <c r="H176" i="71"/>
  <c r="H171" i="70"/>
  <c r="I171" i="70"/>
  <c r="K58" i="69"/>
  <c r="Q55" i="69"/>
  <c r="M55" i="69"/>
  <c r="M51" i="69"/>
  <c r="M38" i="69"/>
  <c r="Q33" i="69"/>
  <c r="P58" i="69"/>
  <c r="I58" i="69"/>
  <c r="Q26" i="69"/>
  <c r="M26" i="69"/>
  <c r="Q51" i="69"/>
  <c r="Q43" i="69"/>
  <c r="Q38" i="69"/>
  <c r="Q30" i="69"/>
  <c r="Q8" i="69"/>
  <c r="M8" i="69"/>
  <c r="M46" i="69"/>
  <c r="M33" i="69"/>
  <c r="Q58" i="69"/>
  <c r="M30" i="69"/>
  <c r="M58" i="69" s="1"/>
  <c r="O58" i="69"/>
  <c r="N60" i="68"/>
  <c r="R60" i="68"/>
  <c r="I60" i="68"/>
  <c r="M60" i="68"/>
  <c r="Q60" i="68"/>
  <c r="V60" i="68"/>
  <c r="N141" i="67"/>
  <c r="J138" i="67"/>
  <c r="R127" i="67"/>
  <c r="Z116" i="67"/>
  <c r="V112" i="67"/>
  <c r="Y108" i="67"/>
  <c r="S108" i="67"/>
  <c r="N109" i="67"/>
  <c r="W90" i="67"/>
  <c r="Y90" i="67"/>
  <c r="L90" i="67"/>
  <c r="N90" i="67" s="1"/>
  <c r="J86" i="67"/>
  <c r="N75" i="67"/>
  <c r="V73" i="67"/>
  <c r="M70" i="67"/>
  <c r="N70" i="67" s="1"/>
  <c r="H70" i="67"/>
  <c r="V64" i="67"/>
  <c r="Z54" i="67"/>
  <c r="Z39" i="67"/>
  <c r="M38" i="67"/>
  <c r="V36" i="67"/>
  <c r="V34" i="67"/>
  <c r="V32" i="67"/>
  <c r="Z29" i="67"/>
  <c r="R14" i="67"/>
  <c r="R10" i="67"/>
  <c r="J10" i="67"/>
  <c r="J143" i="67"/>
  <c r="L140" i="67"/>
  <c r="V134" i="67"/>
  <c r="X126" i="67"/>
  <c r="Z126" i="67" s="1"/>
  <c r="Q126" i="67"/>
  <c r="V127" i="67"/>
  <c r="X118" i="67"/>
  <c r="J121" i="67"/>
  <c r="J116" i="67"/>
  <c r="R109" i="67"/>
  <c r="R105" i="67"/>
  <c r="R91" i="67"/>
  <c r="U83" i="67"/>
  <c r="Q83" i="67"/>
  <c r="Z73" i="67"/>
  <c r="Y70" i="67"/>
  <c r="L70" i="67"/>
  <c r="N57" i="67"/>
  <c r="S38" i="67"/>
  <c r="J45" i="67"/>
  <c r="Z36" i="67"/>
  <c r="N32" i="67"/>
  <c r="V29" i="67"/>
  <c r="V18" i="67"/>
  <c r="S6" i="67"/>
  <c r="I140" i="67"/>
  <c r="Z134" i="67"/>
  <c r="V130" i="67"/>
  <c r="Y126" i="67"/>
  <c r="I118" i="67"/>
  <c r="N119" i="67"/>
  <c r="P108" i="67"/>
  <c r="H108" i="67"/>
  <c r="J103" i="67"/>
  <c r="Y83" i="67"/>
  <c r="I83" i="67"/>
  <c r="J83" i="67" s="1"/>
  <c r="Z75" i="67"/>
  <c r="J75" i="67"/>
  <c r="Q70" i="67"/>
  <c r="J71" i="67"/>
  <c r="R54" i="67"/>
  <c r="N45" i="67"/>
  <c r="I38" i="67"/>
  <c r="J36" i="67"/>
  <c r="R34" i="67"/>
  <c r="J34" i="67"/>
  <c r="V10" i="67"/>
  <c r="X6" i="67"/>
  <c r="R7" i="67"/>
  <c r="H140" i="67"/>
  <c r="U126" i="67"/>
  <c r="V126" i="67" s="1"/>
  <c r="M126" i="67"/>
  <c r="J112" i="67"/>
  <c r="T108" i="67"/>
  <c r="M108" i="67"/>
  <c r="N108" i="67" s="1"/>
  <c r="M90" i="67"/>
  <c r="H90" i="67"/>
  <c r="J90" i="67" s="1"/>
  <c r="H83" i="67"/>
  <c r="U70" i="67"/>
  <c r="V141" i="67"/>
  <c r="T140" i="67"/>
  <c r="V140" i="67" s="1"/>
  <c r="M140" i="67"/>
  <c r="N140" i="67"/>
  <c r="P126" i="67"/>
  <c r="R126" i="67" s="1"/>
  <c r="S90" i="67"/>
  <c r="S145" i="67" s="1"/>
  <c r="N86" i="67"/>
  <c r="Q38" i="67"/>
  <c r="Y6" i="67"/>
  <c r="U6" i="67"/>
  <c r="Z141" i="67"/>
  <c r="X140" i="67"/>
  <c r="Z140" i="67" s="1"/>
  <c r="S140" i="67"/>
  <c r="I126" i="67"/>
  <c r="V121" i="67"/>
  <c r="T118" i="67"/>
  <c r="V118" i="67" s="1"/>
  <c r="J118" i="67"/>
  <c r="Q118" i="67"/>
  <c r="U108" i="67"/>
  <c r="V108" i="67" s="1"/>
  <c r="R90" i="67"/>
  <c r="Z91" i="67"/>
  <c r="R83" i="67"/>
  <c r="Z71" i="67"/>
  <c r="T70" i="67"/>
  <c r="V68" i="67"/>
  <c r="Z64" i="67"/>
  <c r="T38" i="67"/>
  <c r="V38" i="67" s="1"/>
  <c r="P38" i="67"/>
  <c r="R38" i="67" s="1"/>
  <c r="V14" i="67"/>
  <c r="I6" i="67"/>
  <c r="Q6" i="67"/>
  <c r="R141" i="67"/>
  <c r="P140" i="67"/>
  <c r="R140" i="67" s="1"/>
  <c r="V91" i="67"/>
  <c r="T90" i="67"/>
  <c r="V90" i="67" s="1"/>
  <c r="X38" i="67"/>
  <c r="T6" i="67"/>
  <c r="M6" i="67"/>
  <c r="M145" i="67" s="1"/>
  <c r="N143" i="67"/>
  <c r="J140" i="67"/>
  <c r="J134" i="67"/>
  <c r="L126" i="67"/>
  <c r="N126" i="67" s="1"/>
  <c r="N130" i="67"/>
  <c r="R121" i="67"/>
  <c r="P118" i="67"/>
  <c r="N96" i="67"/>
  <c r="V83" i="67"/>
  <c r="S70" i="67"/>
  <c r="R68" i="67"/>
  <c r="J49" i="67"/>
  <c r="U38" i="67"/>
  <c r="L38" i="67"/>
  <c r="N38" i="67" s="1"/>
  <c r="W140" i="67"/>
  <c r="W145" i="67" s="1"/>
  <c r="R130" i="67"/>
  <c r="H126" i="67"/>
  <c r="J126" i="67" s="1"/>
  <c r="S126" i="67"/>
  <c r="Z121" i="67"/>
  <c r="Y118" i="67"/>
  <c r="Z118" i="67" s="1"/>
  <c r="L118" i="67"/>
  <c r="N118" i="67" s="1"/>
  <c r="X108" i="67"/>
  <c r="Z108" i="67" s="1"/>
  <c r="I108" i="67"/>
  <c r="J108" i="67" s="1"/>
  <c r="Q108" i="67"/>
  <c r="R108" i="67" s="1"/>
  <c r="P90" i="67"/>
  <c r="M83" i="67"/>
  <c r="N83" i="67" s="1"/>
  <c r="X83" i="67"/>
  <c r="Z83" i="67" s="1"/>
  <c r="J73" i="67"/>
  <c r="I70" i="67"/>
  <c r="J70" i="67" s="1"/>
  <c r="P70" i="67"/>
  <c r="R70" i="67" s="1"/>
  <c r="R57" i="67"/>
  <c r="Y38" i="67"/>
  <c r="J39" i="67"/>
  <c r="Z14" i="67"/>
  <c r="P6" i="67"/>
  <c r="H6" i="67"/>
  <c r="L6" i="67"/>
  <c r="J130" i="67"/>
  <c r="J109" i="67"/>
  <c r="X90" i="67"/>
  <c r="Z90" i="67" s="1"/>
  <c r="N71" i="67"/>
  <c r="X70" i="67"/>
  <c r="H38" i="67"/>
  <c r="J38" i="67" s="1"/>
  <c r="J7" i="67"/>
  <c r="J84" i="67"/>
  <c r="H107" i="66"/>
  <c r="J82" i="66"/>
  <c r="Z140" i="66"/>
  <c r="N140" i="66"/>
  <c r="S137" i="66"/>
  <c r="M137" i="66"/>
  <c r="M125" i="66"/>
  <c r="N131" i="66"/>
  <c r="R129" i="66"/>
  <c r="Z118" i="66"/>
  <c r="Q117" i="66"/>
  <c r="L117" i="66"/>
  <c r="V115" i="66"/>
  <c r="V113" i="66"/>
  <c r="Y107" i="66"/>
  <c r="S107" i="66"/>
  <c r="M107" i="66"/>
  <c r="X107" i="66"/>
  <c r="Z102" i="66"/>
  <c r="N102" i="66"/>
  <c r="R95" i="66"/>
  <c r="I89" i="66"/>
  <c r="N85" i="66"/>
  <c r="J83" i="66"/>
  <c r="Z72" i="66"/>
  <c r="Y70" i="66"/>
  <c r="Z70" i="66" s="1"/>
  <c r="S69" i="66"/>
  <c r="L69" i="66"/>
  <c r="T69" i="66"/>
  <c r="V63" i="66"/>
  <c r="Z60" i="66"/>
  <c r="N56" i="66"/>
  <c r="V53" i="66"/>
  <c r="V48" i="66"/>
  <c r="J44" i="66"/>
  <c r="N31" i="66"/>
  <c r="Z27" i="66"/>
  <c r="Z18" i="66"/>
  <c r="V10" i="66"/>
  <c r="H125" i="66"/>
  <c r="Y6" i="66"/>
  <c r="J126" i="66"/>
  <c r="Y117" i="66"/>
  <c r="V117" i="66"/>
  <c r="R117" i="66"/>
  <c r="U117" i="66"/>
  <c r="R118" i="66"/>
  <c r="J118" i="66"/>
  <c r="Z115" i="66"/>
  <c r="Z113" i="66"/>
  <c r="N113" i="66"/>
  <c r="V111" i="66"/>
  <c r="J111" i="66"/>
  <c r="Z108" i="66"/>
  <c r="J104" i="66"/>
  <c r="Q89" i="66"/>
  <c r="J95" i="66"/>
  <c r="Q82" i="66"/>
  <c r="J85" i="66"/>
  <c r="Z83" i="66"/>
  <c r="J74" i="66"/>
  <c r="X69" i="66"/>
  <c r="J67" i="66"/>
  <c r="N63" i="66"/>
  <c r="Z44" i="66"/>
  <c r="T37" i="66"/>
  <c r="H37" i="66"/>
  <c r="R35" i="66"/>
  <c r="R33" i="66"/>
  <c r="R27" i="66"/>
  <c r="J18" i="66"/>
  <c r="N14" i="66"/>
  <c r="Z10" i="66"/>
  <c r="Y137" i="66"/>
  <c r="T125" i="66"/>
  <c r="Z120" i="66"/>
  <c r="N118" i="66"/>
  <c r="J115" i="66"/>
  <c r="U107" i="66"/>
  <c r="P107" i="66"/>
  <c r="R107" i="66" s="1"/>
  <c r="J108" i="66"/>
  <c r="N104" i="66"/>
  <c r="U89" i="66"/>
  <c r="V95" i="66"/>
  <c r="L89" i="66"/>
  <c r="Y89" i="66"/>
  <c r="P89" i="66"/>
  <c r="S82" i="66"/>
  <c r="R70" i="66"/>
  <c r="I69" i="66"/>
  <c r="V56" i="66"/>
  <c r="J56" i="66"/>
  <c r="Z53" i="66"/>
  <c r="Z48" i="66"/>
  <c r="V38" i="66"/>
  <c r="I37" i="66"/>
  <c r="R31" i="66"/>
  <c r="V18" i="66"/>
  <c r="N18" i="66"/>
  <c r="R10" i="66"/>
  <c r="J10" i="66"/>
  <c r="T6" i="66"/>
  <c r="V6" i="66" s="1"/>
  <c r="I125" i="66"/>
  <c r="J125" i="66" s="1"/>
  <c r="J129" i="66"/>
  <c r="P125" i="66"/>
  <c r="J120" i="66"/>
  <c r="H117" i="66"/>
  <c r="J117" i="66" s="1"/>
  <c r="Z85" i="66"/>
  <c r="Y82" i="66"/>
  <c r="Z82" i="66" s="1"/>
  <c r="Y69" i="66"/>
  <c r="Z69" i="66" s="1"/>
  <c r="N138" i="66"/>
  <c r="H137" i="66"/>
  <c r="J137" i="66" s="1"/>
  <c r="U125" i="66"/>
  <c r="V125" i="66" s="1"/>
  <c r="N120" i="66"/>
  <c r="M117" i="66"/>
  <c r="I117" i="66"/>
  <c r="Y37" i="66"/>
  <c r="M37" i="66"/>
  <c r="X37" i="66"/>
  <c r="V131" i="66"/>
  <c r="X125" i="66"/>
  <c r="Z125" i="66" s="1"/>
  <c r="Z117" i="66"/>
  <c r="Z107" i="66"/>
  <c r="R89" i="66"/>
  <c r="S89" i="66"/>
  <c r="U82" i="66"/>
  <c r="P82" i="66"/>
  <c r="R82" i="66" s="1"/>
  <c r="R85" i="66"/>
  <c r="L82" i="66"/>
  <c r="N82" i="66" s="1"/>
  <c r="N83" i="66"/>
  <c r="U69" i="66"/>
  <c r="V69" i="66" s="1"/>
  <c r="P69" i="66"/>
  <c r="R69" i="66" s="1"/>
  <c r="Q37" i="66"/>
  <c r="L37" i="66"/>
  <c r="N37" i="66" s="1"/>
  <c r="S37" i="66"/>
  <c r="X6" i="66"/>
  <c r="I6" i="66"/>
  <c r="Q6" i="66"/>
  <c r="T89" i="66"/>
  <c r="V89" i="66" s="1"/>
  <c r="H89" i="66"/>
  <c r="J89" i="66" s="1"/>
  <c r="J90" i="66"/>
  <c r="M6" i="66"/>
  <c r="R131" i="66"/>
  <c r="V107" i="66"/>
  <c r="I107" i="66"/>
  <c r="J107" i="66" s="1"/>
  <c r="X89" i="66"/>
  <c r="Z89" i="66" s="1"/>
  <c r="N90" i="66"/>
  <c r="M89" i="66"/>
  <c r="N89" i="66" s="1"/>
  <c r="Q69" i="66"/>
  <c r="X137" i="66"/>
  <c r="Z137" i="66" s="1"/>
  <c r="T137" i="66"/>
  <c r="V137" i="66" s="1"/>
  <c r="P137" i="66"/>
  <c r="R137" i="66" s="1"/>
  <c r="L137" i="66"/>
  <c r="N137" i="66" s="1"/>
  <c r="Z131" i="66"/>
  <c r="Q125" i="66"/>
  <c r="L125" i="66"/>
  <c r="N125" i="66" s="1"/>
  <c r="S125" i="66"/>
  <c r="Q107" i="66"/>
  <c r="L107" i="66"/>
  <c r="N107" i="66" s="1"/>
  <c r="T82" i="66"/>
  <c r="V85" i="66"/>
  <c r="V74" i="66"/>
  <c r="M69" i="66"/>
  <c r="H69" i="66"/>
  <c r="J69" i="66" s="1"/>
  <c r="U37" i="66"/>
  <c r="U142" i="66" s="1"/>
  <c r="P37" i="66"/>
  <c r="P6" i="66"/>
  <c r="H6" i="66"/>
  <c r="L6" i="66"/>
  <c r="V108" i="66"/>
  <c r="R108" i="66"/>
  <c r="N95" i="66"/>
  <c r="Z90" i="66"/>
  <c r="N70" i="66"/>
  <c r="R38" i="66"/>
  <c r="J7" i="66"/>
  <c r="S6" i="66"/>
  <c r="M142" i="65"/>
  <c r="Q128" i="65"/>
  <c r="M92" i="65"/>
  <c r="M85" i="65"/>
  <c r="K73" i="65"/>
  <c r="S41" i="65"/>
  <c r="W15" i="65"/>
  <c r="V7" i="65"/>
  <c r="I7" i="65"/>
  <c r="L142" i="65"/>
  <c r="H142" i="65"/>
  <c r="W136" i="65"/>
  <c r="T128" i="65"/>
  <c r="P128" i="65"/>
  <c r="J128" i="65"/>
  <c r="W121" i="65"/>
  <c r="W98" i="65"/>
  <c r="V92" i="65"/>
  <c r="R92" i="65"/>
  <c r="L92" i="65"/>
  <c r="H92" i="65"/>
  <c r="V85" i="65"/>
  <c r="R85" i="65"/>
  <c r="L85" i="65"/>
  <c r="H85" i="65"/>
  <c r="W78" i="65"/>
  <c r="W76" i="65"/>
  <c r="T73" i="65"/>
  <c r="T147" i="65" s="1"/>
  <c r="W74" i="65"/>
  <c r="J73" i="65"/>
  <c r="W71" i="65"/>
  <c r="W67" i="65"/>
  <c r="W57" i="65"/>
  <c r="V41" i="65"/>
  <c r="R41" i="65"/>
  <c r="L41" i="65"/>
  <c r="H41" i="65"/>
  <c r="U7" i="65"/>
  <c r="Q7" i="65"/>
  <c r="L7" i="65"/>
  <c r="L147" i="65" s="1"/>
  <c r="H7" i="65"/>
  <c r="I142" i="65"/>
  <c r="U128" i="65"/>
  <c r="I92" i="65"/>
  <c r="I85" i="65"/>
  <c r="U73" i="65"/>
  <c r="M41" i="65"/>
  <c r="M7" i="65"/>
  <c r="U142" i="65"/>
  <c r="Q142" i="65"/>
  <c r="S128" i="65"/>
  <c r="K128" i="65"/>
  <c r="M120" i="65"/>
  <c r="I120" i="65"/>
  <c r="S110" i="65"/>
  <c r="N107" i="65"/>
  <c r="N105" i="65"/>
  <c r="U92" i="65"/>
  <c r="Q92" i="65"/>
  <c r="K92" i="65"/>
  <c r="N93" i="65"/>
  <c r="N88" i="65"/>
  <c r="U85" i="65"/>
  <c r="Q85" i="65"/>
  <c r="K85" i="65"/>
  <c r="N86" i="65"/>
  <c r="S73" i="65"/>
  <c r="M73" i="65"/>
  <c r="I73" i="65"/>
  <c r="N64" i="65"/>
  <c r="N60" i="65"/>
  <c r="N52" i="65"/>
  <c r="N48" i="65"/>
  <c r="U41" i="65"/>
  <c r="Q41" i="65"/>
  <c r="K41" i="65"/>
  <c r="N42" i="65"/>
  <c r="N39" i="65"/>
  <c r="N37" i="65"/>
  <c r="N35" i="65"/>
  <c r="N31" i="65"/>
  <c r="T7" i="65"/>
  <c r="P7" i="65"/>
  <c r="K7" i="65"/>
  <c r="K147" i="65" s="1"/>
  <c r="G7" i="65"/>
  <c r="S142" i="65"/>
  <c r="S92" i="65"/>
  <c r="S85" i="65"/>
  <c r="Q73" i="65"/>
  <c r="I41" i="65"/>
  <c r="W143" i="65"/>
  <c r="J142" i="65"/>
  <c r="L128" i="65"/>
  <c r="H128" i="65"/>
  <c r="W116" i="65"/>
  <c r="V110" i="65"/>
  <c r="R110" i="65"/>
  <c r="L110" i="65"/>
  <c r="H110" i="65"/>
  <c r="W107" i="65"/>
  <c r="W105" i="65"/>
  <c r="T92" i="65"/>
  <c r="W93" i="65"/>
  <c r="J92" i="65"/>
  <c r="W88" i="65"/>
  <c r="T85" i="65"/>
  <c r="W86" i="65"/>
  <c r="J85" i="65"/>
  <c r="J147" i="65" s="1"/>
  <c r="V73" i="65"/>
  <c r="R73" i="65"/>
  <c r="L73" i="65"/>
  <c r="H73" i="65"/>
  <c r="H147" i="65" s="1"/>
  <c r="W64" i="65"/>
  <c r="W60" i="65"/>
  <c r="W52" i="65"/>
  <c r="W48" i="65"/>
  <c r="T41" i="65"/>
  <c r="P41" i="65"/>
  <c r="J41" i="65"/>
  <c r="W39" i="65"/>
  <c r="W37" i="65"/>
  <c r="W35" i="65"/>
  <c r="W31" i="65"/>
  <c r="W19" i="65"/>
  <c r="N15" i="65"/>
  <c r="W8" i="65"/>
  <c r="N8" i="65"/>
  <c r="M128" i="65"/>
  <c r="N129" i="65"/>
  <c r="N111" i="65"/>
  <c r="G110" i="65"/>
  <c r="V128" i="65"/>
  <c r="V147" i="65" s="1"/>
  <c r="R128" i="65"/>
  <c r="W129" i="65"/>
  <c r="T110" i="65"/>
  <c r="P110" i="65"/>
  <c r="W110" i="65" s="1"/>
  <c r="W111" i="65"/>
  <c r="U147" i="65"/>
  <c r="Q147" i="65"/>
  <c r="I128" i="65"/>
  <c r="G128" i="65"/>
  <c r="N128" i="65" s="1"/>
  <c r="N145" i="65"/>
  <c r="K142" i="65"/>
  <c r="N143" i="65"/>
  <c r="N140" i="65"/>
  <c r="N136" i="65"/>
  <c r="N132" i="65"/>
  <c r="G120" i="65"/>
  <c r="N120" i="65" s="1"/>
  <c r="N123" i="65"/>
  <c r="N121" i="65"/>
  <c r="N118" i="65"/>
  <c r="N116" i="65"/>
  <c r="N114" i="65"/>
  <c r="M110" i="65"/>
  <c r="I110" i="65"/>
  <c r="W7" i="65"/>
  <c r="W145" i="65"/>
  <c r="T142" i="65"/>
  <c r="W140" i="65"/>
  <c r="W132" i="65"/>
  <c r="P120" i="65"/>
  <c r="W120" i="65" s="1"/>
  <c r="W123" i="65"/>
  <c r="W118" i="65"/>
  <c r="W114" i="65"/>
  <c r="W41" i="65"/>
  <c r="S147" i="65"/>
  <c r="G41" i="65"/>
  <c r="W42" i="65"/>
  <c r="P142" i="65"/>
  <c r="G142" i="65"/>
  <c r="N142" i="65" s="1"/>
  <c r="P92" i="65"/>
  <c r="W92" i="65" s="1"/>
  <c r="G92" i="65"/>
  <c r="P85" i="65"/>
  <c r="G85" i="65"/>
  <c r="N85" i="65" s="1"/>
  <c r="P73" i="65"/>
  <c r="G73" i="65"/>
  <c r="X135" i="64"/>
  <c r="K125" i="64"/>
  <c r="R107" i="64"/>
  <c r="U89" i="64"/>
  <c r="H89" i="64"/>
  <c r="V38" i="64"/>
  <c r="Q137" i="64"/>
  <c r="L137" i="64"/>
  <c r="N125" i="64"/>
  <c r="J125" i="64"/>
  <c r="T125" i="64"/>
  <c r="O126" i="64"/>
  <c r="W117" i="64"/>
  <c r="S117" i="64"/>
  <c r="N117" i="64"/>
  <c r="J117" i="64"/>
  <c r="U107" i="64"/>
  <c r="T89" i="64"/>
  <c r="O90" i="64"/>
  <c r="W82" i="64"/>
  <c r="S82" i="64"/>
  <c r="N82" i="64"/>
  <c r="J82" i="64"/>
  <c r="U70" i="64"/>
  <c r="Q70" i="64"/>
  <c r="L70" i="64"/>
  <c r="H70" i="64"/>
  <c r="U38" i="64"/>
  <c r="Q38" i="64"/>
  <c r="Q125" i="64"/>
  <c r="L107" i="64"/>
  <c r="Q89" i="64"/>
  <c r="X89" i="64" s="1"/>
  <c r="X73" i="64"/>
  <c r="R38" i="64"/>
  <c r="U7" i="64"/>
  <c r="U142" i="64" s="1"/>
  <c r="V137" i="64"/>
  <c r="R137" i="64"/>
  <c r="O140" i="64"/>
  <c r="X138" i="64"/>
  <c r="T137" i="64"/>
  <c r="X126" i="64"/>
  <c r="X120" i="64"/>
  <c r="V117" i="64"/>
  <c r="R117" i="64"/>
  <c r="M117" i="64"/>
  <c r="I117" i="64"/>
  <c r="N107" i="64"/>
  <c r="J107" i="64"/>
  <c r="W89" i="64"/>
  <c r="S89" i="64"/>
  <c r="N89" i="64"/>
  <c r="J89" i="64"/>
  <c r="Q82" i="64"/>
  <c r="X82" i="64" s="1"/>
  <c r="X71" i="64"/>
  <c r="T70" i="64"/>
  <c r="O71" i="64"/>
  <c r="N38" i="64"/>
  <c r="J38" i="64"/>
  <c r="U125" i="64"/>
  <c r="X118" i="64"/>
  <c r="V107" i="64"/>
  <c r="L89" i="64"/>
  <c r="L38" i="64"/>
  <c r="O135" i="64"/>
  <c r="L125" i="64"/>
  <c r="H125" i="64"/>
  <c r="U117" i="64"/>
  <c r="X117" i="64" s="1"/>
  <c r="Q117" i="64"/>
  <c r="L117" i="64"/>
  <c r="H117" i="64"/>
  <c r="X111" i="64"/>
  <c r="W107" i="64"/>
  <c r="S107" i="64"/>
  <c r="M107" i="64"/>
  <c r="I107" i="64"/>
  <c r="X104" i="64"/>
  <c r="V89" i="64"/>
  <c r="R89" i="64"/>
  <c r="M89" i="64"/>
  <c r="I89" i="64"/>
  <c r="W70" i="64"/>
  <c r="S70" i="64"/>
  <c r="N70" i="64"/>
  <c r="O70" i="64" s="1"/>
  <c r="J70" i="64"/>
  <c r="X64" i="64"/>
  <c r="X57" i="64"/>
  <c r="X49" i="64"/>
  <c r="W38" i="64"/>
  <c r="S38" i="64"/>
  <c r="M38" i="64"/>
  <c r="I38" i="64"/>
  <c r="X34" i="64"/>
  <c r="O28" i="64"/>
  <c r="V7" i="64"/>
  <c r="R7" i="64"/>
  <c r="L7" i="64"/>
  <c r="X137" i="64"/>
  <c r="O82" i="64"/>
  <c r="I137" i="64"/>
  <c r="R142" i="64"/>
  <c r="X140" i="64"/>
  <c r="O131" i="64"/>
  <c r="X129" i="64"/>
  <c r="O129" i="64"/>
  <c r="I125" i="64"/>
  <c r="O115" i="64"/>
  <c r="O68" i="64"/>
  <c r="O54" i="64"/>
  <c r="O39" i="64"/>
  <c r="X28" i="64"/>
  <c r="O15" i="64"/>
  <c r="X8" i="64"/>
  <c r="O125" i="64"/>
  <c r="H7" i="64"/>
  <c r="O8" i="64"/>
  <c r="O108" i="64"/>
  <c r="X131" i="64"/>
  <c r="W125" i="64"/>
  <c r="S125" i="64"/>
  <c r="X115" i="64"/>
  <c r="X108" i="64"/>
  <c r="K107" i="64"/>
  <c r="X68" i="64"/>
  <c r="X54" i="64"/>
  <c r="K38" i="64"/>
  <c r="O19" i="64"/>
  <c r="X15" i="64"/>
  <c r="O11" i="64"/>
  <c r="T7" i="64"/>
  <c r="N7" i="64"/>
  <c r="J7" i="64"/>
  <c r="J142" i="64" s="1"/>
  <c r="Q7" i="64"/>
  <c r="H137" i="64"/>
  <c r="O138" i="64"/>
  <c r="V125" i="64"/>
  <c r="V142" i="64" s="1"/>
  <c r="R125" i="64"/>
  <c r="O120" i="64"/>
  <c r="O111" i="64"/>
  <c r="T107" i="64"/>
  <c r="O104" i="64"/>
  <c r="O73" i="64"/>
  <c r="O57" i="64"/>
  <c r="O49" i="64"/>
  <c r="T38" i="64"/>
  <c r="X38" i="64" s="1"/>
  <c r="O34" i="64"/>
  <c r="X19" i="64"/>
  <c r="K7" i="64"/>
  <c r="K142" i="64" s="1"/>
  <c r="X11" i="64"/>
  <c r="W7" i="64"/>
  <c r="S7" i="64"/>
  <c r="S142" i="64" s="1"/>
  <c r="M7" i="64"/>
  <c r="M142" i="64" s="1"/>
  <c r="I7" i="64"/>
  <c r="Q107" i="64"/>
  <c r="H107" i="64"/>
  <c r="H38" i="64"/>
  <c r="O38" i="64" s="1"/>
  <c r="X85" i="64"/>
  <c r="O85" i="64"/>
  <c r="X39" i="64"/>
  <c r="J28" i="59"/>
  <c r="J61" i="59"/>
  <c r="J56" i="59"/>
  <c r="J32" i="59"/>
  <c r="J9" i="59"/>
  <c r="J40" i="59"/>
  <c r="J35" i="59"/>
  <c r="I65" i="59"/>
  <c r="J65" i="59"/>
  <c r="J46" i="58"/>
  <c r="J19" i="58"/>
  <c r="J49" i="58"/>
  <c r="J35" i="58"/>
  <c r="F65" i="58"/>
  <c r="J9" i="58"/>
  <c r="J65" i="58"/>
  <c r="G65" i="58"/>
  <c r="O59" i="57"/>
  <c r="G59" i="57"/>
  <c r="S59" i="57"/>
  <c r="AA53" i="57"/>
  <c r="AA59" i="57" s="1"/>
  <c r="K53" i="57"/>
  <c r="K59" i="57" s="1"/>
  <c r="W39" i="57"/>
  <c r="W59" i="57" s="1"/>
  <c r="AC59" i="57"/>
  <c r="M59" i="57"/>
  <c r="M59" i="56"/>
  <c r="M9" i="56"/>
  <c r="G59" i="54"/>
  <c r="M59" i="54" s="1"/>
  <c r="I63" i="53"/>
  <c r="AC142" i="83" l="1"/>
  <c r="H169" i="75"/>
  <c r="K101" i="75"/>
  <c r="K169" i="75"/>
  <c r="K131" i="73"/>
  <c r="K88" i="73"/>
  <c r="I169" i="73"/>
  <c r="K169" i="73"/>
  <c r="H169" i="73"/>
  <c r="Z70" i="67"/>
  <c r="J6" i="67"/>
  <c r="J145" i="67" s="1"/>
  <c r="H145" i="67"/>
  <c r="R118" i="67"/>
  <c r="V6" i="67"/>
  <c r="T145" i="67"/>
  <c r="Q145" i="67"/>
  <c r="Y145" i="67"/>
  <c r="Z6" i="67"/>
  <c r="N6" i="67"/>
  <c r="N145" i="67" s="1"/>
  <c r="L145" i="67"/>
  <c r="U145" i="67"/>
  <c r="R6" i="67"/>
  <c r="P145" i="67"/>
  <c r="V70" i="67"/>
  <c r="Z38" i="67"/>
  <c r="X145" i="67"/>
  <c r="I145" i="67"/>
  <c r="N69" i="66"/>
  <c r="V37" i="66"/>
  <c r="J37" i="66"/>
  <c r="R125" i="66"/>
  <c r="I142" i="66"/>
  <c r="Y142" i="66"/>
  <c r="N117" i="66"/>
  <c r="R6" i="66"/>
  <c r="P142" i="66"/>
  <c r="Z37" i="66"/>
  <c r="J6" i="66"/>
  <c r="J142" i="66" s="1"/>
  <c r="H142" i="66"/>
  <c r="V82" i="66"/>
  <c r="V142" i="66" s="1"/>
  <c r="T142" i="66"/>
  <c r="X142" i="66"/>
  <c r="Z6" i="66"/>
  <c r="R37" i="66"/>
  <c r="M142" i="66"/>
  <c r="N6" i="66"/>
  <c r="N142" i="66" s="1"/>
  <c r="L142" i="66"/>
  <c r="Q142" i="66"/>
  <c r="W85" i="65"/>
  <c r="W142" i="65"/>
  <c r="N73" i="65"/>
  <c r="N92" i="65"/>
  <c r="N7" i="65"/>
  <c r="I147" i="65"/>
  <c r="W73" i="65"/>
  <c r="W147" i="65" s="1"/>
  <c r="N41" i="65"/>
  <c r="M147" i="65"/>
  <c r="R147" i="65"/>
  <c r="G147" i="65"/>
  <c r="N110" i="65"/>
  <c r="N147" i="65" s="1"/>
  <c r="W128" i="65"/>
  <c r="P147" i="65"/>
  <c r="N142" i="64"/>
  <c r="O117" i="64"/>
  <c r="W142" i="64"/>
  <c r="O137" i="64"/>
  <c r="O107" i="64"/>
  <c r="L142" i="64"/>
  <c r="O89" i="64"/>
  <c r="X70" i="64"/>
  <c r="Q142" i="64"/>
  <c r="X7" i="64"/>
  <c r="X107" i="64"/>
  <c r="X125" i="64"/>
  <c r="I142" i="64"/>
  <c r="T142" i="64"/>
  <c r="H142" i="64"/>
  <c r="O7" i="64"/>
  <c r="O142" i="64" s="1"/>
  <c r="G9" i="52"/>
  <c r="H9" i="52"/>
  <c r="I9" i="52" s="1"/>
  <c r="K9" i="52"/>
  <c r="L9" i="52"/>
  <c r="M9" i="52"/>
  <c r="O9" i="52"/>
  <c r="Q9" i="52" s="1"/>
  <c r="P9" i="52"/>
  <c r="S9" i="52"/>
  <c r="S61" i="52" s="1"/>
  <c r="T9" i="52"/>
  <c r="I10" i="52"/>
  <c r="M10" i="52"/>
  <c r="Q10" i="52"/>
  <c r="U10" i="52"/>
  <c r="V10" i="52"/>
  <c r="I11" i="52"/>
  <c r="M11" i="52"/>
  <c r="Q11" i="52"/>
  <c r="U11" i="52"/>
  <c r="V11" i="52" s="1"/>
  <c r="I12" i="52"/>
  <c r="M12" i="52"/>
  <c r="Q12" i="52"/>
  <c r="V12" i="52" s="1"/>
  <c r="U12" i="52"/>
  <c r="I13" i="52"/>
  <c r="M13" i="52"/>
  <c r="Q13" i="52"/>
  <c r="V13" i="52" s="1"/>
  <c r="U13" i="52"/>
  <c r="I14" i="52"/>
  <c r="M14" i="52"/>
  <c r="Q14" i="52"/>
  <c r="U14" i="52"/>
  <c r="V14" i="52"/>
  <c r="I15" i="52"/>
  <c r="M15" i="52"/>
  <c r="Q15" i="52"/>
  <c r="U15" i="52"/>
  <c r="V15" i="52" s="1"/>
  <c r="I16" i="52"/>
  <c r="M16" i="52"/>
  <c r="Q16" i="52"/>
  <c r="V16" i="52" s="1"/>
  <c r="U16" i="52"/>
  <c r="I17" i="52"/>
  <c r="M17" i="52"/>
  <c r="Q17" i="52"/>
  <c r="U17" i="52"/>
  <c r="V17" i="52" s="1"/>
  <c r="I18" i="52"/>
  <c r="M18" i="52"/>
  <c r="Q18" i="52"/>
  <c r="U18" i="52"/>
  <c r="V18" i="52"/>
  <c r="G19" i="52"/>
  <c r="H19" i="52"/>
  <c r="I19" i="52"/>
  <c r="K19" i="52"/>
  <c r="K61" i="52" s="1"/>
  <c r="L19" i="52"/>
  <c r="O19" i="52"/>
  <c r="Q19" i="52" s="1"/>
  <c r="P19" i="52"/>
  <c r="S19" i="52"/>
  <c r="T19" i="52"/>
  <c r="U19" i="52"/>
  <c r="I20" i="52"/>
  <c r="M20" i="52"/>
  <c r="Q20" i="52"/>
  <c r="V20" i="52" s="1"/>
  <c r="U20" i="52"/>
  <c r="I21" i="52"/>
  <c r="M21" i="52"/>
  <c r="V21" i="52" s="1"/>
  <c r="Q21" i="52"/>
  <c r="U21" i="52"/>
  <c r="I22" i="52"/>
  <c r="M22" i="52"/>
  <c r="Q22" i="52"/>
  <c r="U22" i="52"/>
  <c r="V22" i="52"/>
  <c r="I23" i="52"/>
  <c r="M23" i="52"/>
  <c r="Q23" i="52"/>
  <c r="V23" i="52" s="1"/>
  <c r="U23" i="52"/>
  <c r="I24" i="52"/>
  <c r="M24" i="52"/>
  <c r="Q24" i="52"/>
  <c r="V24" i="52" s="1"/>
  <c r="U24" i="52"/>
  <c r="I25" i="52"/>
  <c r="M25" i="52"/>
  <c r="V25" i="52" s="1"/>
  <c r="Q25" i="52"/>
  <c r="U25" i="52"/>
  <c r="I26" i="52"/>
  <c r="M26" i="52"/>
  <c r="Q26" i="52"/>
  <c r="U26" i="52"/>
  <c r="V26" i="52"/>
  <c r="I27" i="52"/>
  <c r="M27" i="52"/>
  <c r="Q27" i="52"/>
  <c r="V27" i="52" s="1"/>
  <c r="U27" i="52"/>
  <c r="G28" i="52"/>
  <c r="H28" i="52"/>
  <c r="I28" i="52"/>
  <c r="K28" i="52"/>
  <c r="L28" i="52"/>
  <c r="M28" i="52"/>
  <c r="O28" i="52"/>
  <c r="O61" i="52" s="1"/>
  <c r="P28" i="52"/>
  <c r="S28" i="52"/>
  <c r="U28" i="52" s="1"/>
  <c r="T28" i="52"/>
  <c r="I29" i="52"/>
  <c r="M29" i="52"/>
  <c r="V29" i="52" s="1"/>
  <c r="Q29" i="52"/>
  <c r="U29" i="52"/>
  <c r="I30" i="52"/>
  <c r="M30" i="52"/>
  <c r="Q30" i="52"/>
  <c r="U30" i="52"/>
  <c r="V30" i="52"/>
  <c r="I31" i="52"/>
  <c r="M31" i="52"/>
  <c r="Q31" i="52"/>
  <c r="V31" i="52" s="1"/>
  <c r="U31" i="52"/>
  <c r="G32" i="52"/>
  <c r="H32" i="52"/>
  <c r="I32" i="52"/>
  <c r="K32" i="52"/>
  <c r="L32" i="52"/>
  <c r="M32" i="52"/>
  <c r="O32" i="52"/>
  <c r="Q32" i="52" s="1"/>
  <c r="P32" i="52"/>
  <c r="S32" i="52"/>
  <c r="U32" i="52" s="1"/>
  <c r="T32" i="52"/>
  <c r="I33" i="52"/>
  <c r="M33" i="52"/>
  <c r="V33" i="52" s="1"/>
  <c r="Q33" i="52"/>
  <c r="U33" i="52"/>
  <c r="I34" i="52"/>
  <c r="M34" i="52"/>
  <c r="Q34" i="52"/>
  <c r="U34" i="52"/>
  <c r="V34" i="52"/>
  <c r="G35" i="52"/>
  <c r="H35" i="52"/>
  <c r="I35" i="52"/>
  <c r="K35" i="52"/>
  <c r="M35" i="52" s="1"/>
  <c r="L35" i="52"/>
  <c r="O35" i="52"/>
  <c r="Q35" i="52" s="1"/>
  <c r="V35" i="52" s="1"/>
  <c r="P35" i="52"/>
  <c r="S35" i="52"/>
  <c r="T35" i="52"/>
  <c r="U35" i="52"/>
  <c r="I36" i="52"/>
  <c r="M36" i="52"/>
  <c r="Q36" i="52"/>
  <c r="V36" i="52" s="1"/>
  <c r="U36" i="52"/>
  <c r="I37" i="52"/>
  <c r="M37" i="52"/>
  <c r="V37" i="52" s="1"/>
  <c r="Q37" i="52"/>
  <c r="U37" i="52"/>
  <c r="I38" i="52"/>
  <c r="M38" i="52"/>
  <c r="Q38" i="52"/>
  <c r="U38" i="52"/>
  <c r="V38" i="52"/>
  <c r="I39" i="52"/>
  <c r="M39" i="52"/>
  <c r="Q39" i="52"/>
  <c r="V39" i="52" s="1"/>
  <c r="U39" i="52"/>
  <c r="G40" i="52"/>
  <c r="H40" i="52"/>
  <c r="I40" i="52"/>
  <c r="K40" i="52"/>
  <c r="L40" i="52"/>
  <c r="M40" i="52"/>
  <c r="O40" i="52"/>
  <c r="Q40" i="52" s="1"/>
  <c r="V40" i="52" s="1"/>
  <c r="P40" i="52"/>
  <c r="S40" i="52"/>
  <c r="U40" i="52" s="1"/>
  <c r="T40" i="52"/>
  <c r="I41" i="52"/>
  <c r="M41" i="52"/>
  <c r="V41" i="52" s="1"/>
  <c r="Q41" i="52"/>
  <c r="U41" i="52"/>
  <c r="I42" i="52"/>
  <c r="M42" i="52"/>
  <c r="Q42" i="52"/>
  <c r="U42" i="52"/>
  <c r="V42" i="52"/>
  <c r="I43" i="52"/>
  <c r="M43" i="52"/>
  <c r="Q43" i="52"/>
  <c r="V43" i="52" s="1"/>
  <c r="U43" i="52"/>
  <c r="I44" i="52"/>
  <c r="M44" i="52"/>
  <c r="Q44" i="52"/>
  <c r="V44" i="52" s="1"/>
  <c r="U44" i="52"/>
  <c r="I45" i="52"/>
  <c r="M45" i="52"/>
  <c r="V45" i="52" s="1"/>
  <c r="Q45" i="52"/>
  <c r="U45" i="52"/>
  <c r="G46" i="52"/>
  <c r="G61" i="52" s="1"/>
  <c r="H46" i="52"/>
  <c r="K46" i="52"/>
  <c r="M46" i="52" s="1"/>
  <c r="L46" i="52"/>
  <c r="O46" i="52"/>
  <c r="P46" i="52"/>
  <c r="Q46" i="52"/>
  <c r="S46" i="52"/>
  <c r="T46" i="52"/>
  <c r="U46" i="52"/>
  <c r="I47" i="52"/>
  <c r="M47" i="52"/>
  <c r="Q47" i="52"/>
  <c r="V47" i="52" s="1"/>
  <c r="U47" i="52"/>
  <c r="I48" i="52"/>
  <c r="M48" i="52"/>
  <c r="Q48" i="52"/>
  <c r="V48" i="52" s="1"/>
  <c r="U48" i="52"/>
  <c r="G49" i="52"/>
  <c r="I49" i="52" s="1"/>
  <c r="H49" i="52"/>
  <c r="K49" i="52"/>
  <c r="L49" i="52"/>
  <c r="M49" i="52"/>
  <c r="O49" i="52"/>
  <c r="P49" i="52"/>
  <c r="Q49" i="52"/>
  <c r="S49" i="52"/>
  <c r="U49" i="52" s="1"/>
  <c r="V49" i="52" s="1"/>
  <c r="T49" i="52"/>
  <c r="I50" i="52"/>
  <c r="M50" i="52"/>
  <c r="Q50" i="52"/>
  <c r="U50" i="52"/>
  <c r="V50" i="52"/>
  <c r="I51" i="52"/>
  <c r="M51" i="52"/>
  <c r="Q51" i="52"/>
  <c r="V51" i="52" s="1"/>
  <c r="U51" i="52"/>
  <c r="I52" i="52"/>
  <c r="M52" i="52"/>
  <c r="Q52" i="52"/>
  <c r="V52" i="52" s="1"/>
  <c r="U52" i="52"/>
  <c r="I53" i="52"/>
  <c r="M53" i="52"/>
  <c r="V53" i="52" s="1"/>
  <c r="Q53" i="52"/>
  <c r="U53" i="52"/>
  <c r="G54" i="52"/>
  <c r="I54" i="52" s="1"/>
  <c r="H54" i="52"/>
  <c r="K54" i="52"/>
  <c r="L54" i="52"/>
  <c r="M54" i="52" s="1"/>
  <c r="O54" i="52"/>
  <c r="P54" i="52"/>
  <c r="Q54" i="52"/>
  <c r="V54" i="52" s="1"/>
  <c r="S54" i="52"/>
  <c r="U54" i="52" s="1"/>
  <c r="T54" i="52"/>
  <c r="I55" i="52"/>
  <c r="M55" i="52"/>
  <c r="Q55" i="52"/>
  <c r="U55" i="52"/>
  <c r="V55" i="52" s="1"/>
  <c r="I56" i="52"/>
  <c r="M56" i="52"/>
  <c r="Q56" i="52"/>
  <c r="V56" i="52" s="1"/>
  <c r="U56" i="52"/>
  <c r="I57" i="52"/>
  <c r="M57" i="52"/>
  <c r="V57" i="52" s="1"/>
  <c r="Q57" i="52"/>
  <c r="U57" i="52"/>
  <c r="G58" i="52"/>
  <c r="I58" i="52" s="1"/>
  <c r="H58" i="52"/>
  <c r="K58" i="52"/>
  <c r="M58" i="52" s="1"/>
  <c r="L58" i="52"/>
  <c r="O58" i="52"/>
  <c r="P58" i="52"/>
  <c r="Q58" i="52"/>
  <c r="S58" i="52"/>
  <c r="T58" i="52"/>
  <c r="U58" i="52"/>
  <c r="I59" i="52"/>
  <c r="M59" i="52"/>
  <c r="Q59" i="52"/>
  <c r="V59" i="52" s="1"/>
  <c r="U59" i="52"/>
  <c r="I60" i="52"/>
  <c r="M60" i="52"/>
  <c r="Q60" i="52"/>
  <c r="V60" i="52" s="1"/>
  <c r="U60" i="52"/>
  <c r="H61" i="52"/>
  <c r="J61" i="52"/>
  <c r="L61" i="52"/>
  <c r="N61" i="52"/>
  <c r="P61" i="52"/>
  <c r="R61" i="52"/>
  <c r="T61" i="52"/>
  <c r="G9" i="51"/>
  <c r="I9" i="51" s="1"/>
  <c r="H9" i="51"/>
  <c r="I10" i="51"/>
  <c r="I11" i="51"/>
  <c r="I12" i="51"/>
  <c r="I13" i="51"/>
  <c r="I14" i="51"/>
  <c r="I15" i="51"/>
  <c r="I16" i="51"/>
  <c r="I17" i="51"/>
  <c r="I18" i="51"/>
  <c r="G19" i="51"/>
  <c r="H19" i="51"/>
  <c r="I19" i="51"/>
  <c r="I20" i="51"/>
  <c r="I21" i="51"/>
  <c r="I22" i="51"/>
  <c r="I23" i="51"/>
  <c r="I24" i="51"/>
  <c r="I25" i="51"/>
  <c r="I26" i="51"/>
  <c r="I27" i="51"/>
  <c r="G28" i="51"/>
  <c r="I28" i="51" s="1"/>
  <c r="H28" i="51"/>
  <c r="I29" i="51"/>
  <c r="I30" i="51"/>
  <c r="I31" i="51"/>
  <c r="G32" i="51"/>
  <c r="H32" i="51"/>
  <c r="I32" i="51"/>
  <c r="I33" i="51"/>
  <c r="I34" i="51"/>
  <c r="G35" i="51"/>
  <c r="I35" i="51" s="1"/>
  <c r="H35" i="51"/>
  <c r="H62" i="51" s="1"/>
  <c r="I36" i="51"/>
  <c r="I37" i="51"/>
  <c r="I38" i="51"/>
  <c r="I39" i="51"/>
  <c r="G40" i="51"/>
  <c r="H40" i="51"/>
  <c r="I40" i="51"/>
  <c r="I41" i="51"/>
  <c r="I42" i="51"/>
  <c r="I43" i="51"/>
  <c r="I44" i="51"/>
  <c r="I45" i="51"/>
  <c r="G46" i="51"/>
  <c r="H46" i="51"/>
  <c r="I46" i="51"/>
  <c r="I47" i="51"/>
  <c r="I48" i="51"/>
  <c r="G49" i="51"/>
  <c r="H49" i="51"/>
  <c r="I49" i="51" s="1"/>
  <c r="I50" i="51"/>
  <c r="I51" i="51"/>
  <c r="I52" i="51"/>
  <c r="I53" i="51"/>
  <c r="G54" i="51"/>
  <c r="H54" i="51"/>
  <c r="I54" i="51"/>
  <c r="I55" i="51"/>
  <c r="I56" i="51"/>
  <c r="I57" i="51"/>
  <c r="G58" i="51"/>
  <c r="I58" i="51" s="1"/>
  <c r="H58" i="51"/>
  <c r="I59" i="51"/>
  <c r="I60" i="51"/>
  <c r="I61" i="51"/>
  <c r="J11" i="50"/>
  <c r="J10" i="50" s="1"/>
  <c r="K11" i="50"/>
  <c r="K10" i="50" s="1"/>
  <c r="L12" i="50"/>
  <c r="J14" i="50"/>
  <c r="J13" i="50" s="1"/>
  <c r="K14" i="50"/>
  <c r="L14" i="50" s="1"/>
  <c r="L15" i="50"/>
  <c r="J17" i="50"/>
  <c r="J16" i="50" s="1"/>
  <c r="K17" i="50"/>
  <c r="K16" i="50" s="1"/>
  <c r="L18" i="50"/>
  <c r="J19" i="50"/>
  <c r="K19" i="50"/>
  <c r="L20" i="50"/>
  <c r="J24" i="50"/>
  <c r="J23" i="50" s="1"/>
  <c r="J22" i="50" s="1"/>
  <c r="L22" i="50" s="1"/>
  <c r="K24" i="50"/>
  <c r="K23" i="50" s="1"/>
  <c r="K22" i="50" s="1"/>
  <c r="L25" i="50"/>
  <c r="J28" i="50"/>
  <c r="J27" i="50" s="1"/>
  <c r="K28" i="50"/>
  <c r="K27" i="50" s="1"/>
  <c r="K26" i="50" s="1"/>
  <c r="L29" i="50"/>
  <c r="J32" i="50"/>
  <c r="J31" i="50" s="1"/>
  <c r="K32" i="50"/>
  <c r="K31" i="50" s="1"/>
  <c r="L33" i="50"/>
  <c r="L34" i="50"/>
  <c r="J36" i="50"/>
  <c r="J35" i="50" s="1"/>
  <c r="K36" i="50"/>
  <c r="L37" i="50"/>
  <c r="J38" i="50"/>
  <c r="K38" i="50"/>
  <c r="L38" i="50" s="1"/>
  <c r="L39" i="50"/>
  <c r="J40" i="50"/>
  <c r="K40" i="50"/>
  <c r="L40" i="50" s="1"/>
  <c r="L41" i="50"/>
  <c r="J45" i="50"/>
  <c r="J44" i="50" s="1"/>
  <c r="K45" i="50"/>
  <c r="K44" i="50" s="1"/>
  <c r="K43" i="50" s="1"/>
  <c r="L46" i="50"/>
  <c r="L47" i="50"/>
  <c r="J50" i="50"/>
  <c r="K50" i="50"/>
  <c r="K49" i="50" s="1"/>
  <c r="K48" i="50" s="1"/>
  <c r="L51" i="50"/>
  <c r="L52" i="50"/>
  <c r="J53" i="50"/>
  <c r="K53" i="50"/>
  <c r="L54" i="50"/>
  <c r="J56" i="50"/>
  <c r="J55" i="50" s="1"/>
  <c r="K56" i="50"/>
  <c r="K55" i="50" s="1"/>
  <c r="L57" i="50"/>
  <c r="K59" i="50"/>
  <c r="K58" i="50" s="1"/>
  <c r="J60" i="50"/>
  <c r="J59" i="50" s="1"/>
  <c r="J58" i="50" s="1"/>
  <c r="L58" i="50" s="1"/>
  <c r="K60" i="50"/>
  <c r="L61" i="50"/>
  <c r="J62" i="50"/>
  <c r="L62" i="50" s="1"/>
  <c r="K62" i="50"/>
  <c r="L63" i="50"/>
  <c r="L64" i="50"/>
  <c r="J11" i="49"/>
  <c r="K11" i="49"/>
  <c r="K10" i="49" s="1"/>
  <c r="L12" i="49"/>
  <c r="J14" i="49"/>
  <c r="J13" i="49" s="1"/>
  <c r="L13" i="49" s="1"/>
  <c r="K14" i="49"/>
  <c r="K13" i="49" s="1"/>
  <c r="L15" i="49"/>
  <c r="K16" i="49"/>
  <c r="J17" i="49"/>
  <c r="L17" i="49" s="1"/>
  <c r="K17" i="49"/>
  <c r="L18" i="49"/>
  <c r="J19" i="49"/>
  <c r="J16" i="49" s="1"/>
  <c r="L16" i="49" s="1"/>
  <c r="K19" i="49"/>
  <c r="L20" i="49"/>
  <c r="J23" i="49"/>
  <c r="J22" i="49" s="1"/>
  <c r="L22" i="49" s="1"/>
  <c r="J24" i="49"/>
  <c r="K24" i="49"/>
  <c r="K23" i="49" s="1"/>
  <c r="K22" i="49" s="1"/>
  <c r="K27" i="49"/>
  <c r="K26" i="49" s="1"/>
  <c r="J28" i="49"/>
  <c r="J27" i="49" s="1"/>
  <c r="K28" i="49"/>
  <c r="L28" i="49"/>
  <c r="L29" i="49"/>
  <c r="J32" i="49"/>
  <c r="K32" i="49"/>
  <c r="K31" i="49" s="1"/>
  <c r="L33" i="49"/>
  <c r="L34" i="49"/>
  <c r="J36" i="49"/>
  <c r="K36" i="49"/>
  <c r="K35" i="49" s="1"/>
  <c r="L37" i="49"/>
  <c r="J38" i="49"/>
  <c r="K38" i="49"/>
  <c r="L39" i="49"/>
  <c r="J40" i="49"/>
  <c r="K40" i="49"/>
  <c r="L41" i="49"/>
  <c r="J43" i="49"/>
  <c r="J44" i="49"/>
  <c r="K44" i="49"/>
  <c r="K43" i="49" s="1"/>
  <c r="L44" i="49"/>
  <c r="J45" i="49"/>
  <c r="K45" i="49"/>
  <c r="L45" i="49"/>
  <c r="L46" i="49"/>
  <c r="L47" i="49"/>
  <c r="J50" i="49"/>
  <c r="K50" i="49"/>
  <c r="L51" i="49"/>
  <c r="L52" i="49"/>
  <c r="J53" i="49"/>
  <c r="K53" i="49"/>
  <c r="L53" i="49"/>
  <c r="L54" i="49"/>
  <c r="J56" i="49"/>
  <c r="J55" i="49" s="1"/>
  <c r="K56" i="49"/>
  <c r="K55" i="49" s="1"/>
  <c r="L57" i="49"/>
  <c r="J59" i="49"/>
  <c r="J58" i="49" s="1"/>
  <c r="K59" i="49"/>
  <c r="K58" i="49" s="1"/>
  <c r="J60" i="49"/>
  <c r="K60" i="49"/>
  <c r="L60" i="49"/>
  <c r="L61" i="49"/>
  <c r="J62" i="49"/>
  <c r="K62" i="49"/>
  <c r="L62" i="49"/>
  <c r="L63" i="49"/>
  <c r="L64" i="49"/>
  <c r="G10" i="48"/>
  <c r="G9" i="48" s="1"/>
  <c r="H10" i="48"/>
  <c r="I10" i="48" s="1"/>
  <c r="K10" i="48"/>
  <c r="L10" i="48"/>
  <c r="L9" i="48" s="1"/>
  <c r="M10" i="48"/>
  <c r="I11" i="48"/>
  <c r="M11" i="48"/>
  <c r="I12" i="48"/>
  <c r="M12" i="48"/>
  <c r="G13" i="48"/>
  <c r="I13" i="48" s="1"/>
  <c r="H13" i="48"/>
  <c r="K13" i="48"/>
  <c r="M13" i="48" s="1"/>
  <c r="L13" i="48"/>
  <c r="I14" i="48"/>
  <c r="M14" i="48"/>
  <c r="I15" i="48"/>
  <c r="M15" i="48"/>
  <c r="I16" i="48"/>
  <c r="M16" i="48"/>
  <c r="G17" i="48"/>
  <c r="I17" i="48" s="1"/>
  <c r="H17" i="48"/>
  <c r="K17" i="48"/>
  <c r="M17" i="48" s="1"/>
  <c r="L17" i="48"/>
  <c r="I18" i="48"/>
  <c r="M18" i="48"/>
  <c r="I19" i="48"/>
  <c r="M19" i="48"/>
  <c r="I20" i="48"/>
  <c r="M20" i="48"/>
  <c r="G21" i="48"/>
  <c r="I21" i="48" s="1"/>
  <c r="H21" i="48"/>
  <c r="K21" i="48"/>
  <c r="M21" i="48" s="1"/>
  <c r="L21" i="48"/>
  <c r="I22" i="48"/>
  <c r="M22" i="48"/>
  <c r="I23" i="48"/>
  <c r="M23" i="48"/>
  <c r="I24" i="48"/>
  <c r="M24" i="48"/>
  <c r="I25" i="48"/>
  <c r="M25" i="48"/>
  <c r="I26" i="48"/>
  <c r="M26" i="48"/>
  <c r="I27" i="48"/>
  <c r="M27" i="48"/>
  <c r="I28" i="48"/>
  <c r="M28" i="48"/>
  <c r="I29" i="48"/>
  <c r="M29" i="48"/>
  <c r="I30" i="48"/>
  <c r="M30" i="48"/>
  <c r="G31" i="48"/>
  <c r="I31" i="48" s="1"/>
  <c r="H31" i="48"/>
  <c r="K31" i="48"/>
  <c r="M31" i="48" s="1"/>
  <c r="L31" i="48"/>
  <c r="I32" i="48"/>
  <c r="M32" i="48"/>
  <c r="I33" i="48"/>
  <c r="M33" i="48"/>
  <c r="I34" i="48"/>
  <c r="M34" i="48"/>
  <c r="G35" i="48"/>
  <c r="I35" i="48" s="1"/>
  <c r="H35" i="48"/>
  <c r="K35" i="48"/>
  <c r="M35" i="48" s="1"/>
  <c r="L35" i="48"/>
  <c r="I36" i="48"/>
  <c r="M36" i="48"/>
  <c r="G37" i="48"/>
  <c r="I37" i="48" s="1"/>
  <c r="H37" i="48"/>
  <c r="K37" i="48"/>
  <c r="M37" i="48" s="1"/>
  <c r="L37" i="48"/>
  <c r="I38" i="48"/>
  <c r="M38" i="48"/>
  <c r="G39" i="48"/>
  <c r="I39" i="48" s="1"/>
  <c r="H39" i="48"/>
  <c r="K39" i="48"/>
  <c r="M39" i="48" s="1"/>
  <c r="L39" i="48"/>
  <c r="I40" i="48"/>
  <c r="M40" i="48"/>
  <c r="H41" i="48"/>
  <c r="J41" i="48"/>
  <c r="G42" i="48"/>
  <c r="G41" i="48" s="1"/>
  <c r="H42" i="48"/>
  <c r="K42" i="48"/>
  <c r="K41" i="48" s="1"/>
  <c r="L42" i="48"/>
  <c r="M42" i="48" s="1"/>
  <c r="I43" i="48"/>
  <c r="M43" i="48"/>
  <c r="I44" i="48"/>
  <c r="M44" i="48"/>
  <c r="I45" i="48"/>
  <c r="M45" i="48"/>
  <c r="I46" i="48"/>
  <c r="M46" i="48"/>
  <c r="I47" i="48"/>
  <c r="M47" i="48"/>
  <c r="G48" i="48"/>
  <c r="I48" i="48" s="1"/>
  <c r="H48" i="48"/>
  <c r="K48" i="48"/>
  <c r="L48" i="48"/>
  <c r="M48" i="48" s="1"/>
  <c r="I49" i="48"/>
  <c r="M49" i="48"/>
  <c r="I50" i="48"/>
  <c r="M50" i="48"/>
  <c r="I51" i="48"/>
  <c r="M51" i="48"/>
  <c r="G52" i="48"/>
  <c r="I52" i="48" s="1"/>
  <c r="H52" i="48"/>
  <c r="K52" i="48"/>
  <c r="L52" i="48"/>
  <c r="M52" i="48" s="1"/>
  <c r="I53" i="48"/>
  <c r="M53" i="48"/>
  <c r="I54" i="48"/>
  <c r="M54" i="48"/>
  <c r="I55" i="48"/>
  <c r="M55" i="48"/>
  <c r="I56" i="48"/>
  <c r="M56" i="48"/>
  <c r="G57" i="48"/>
  <c r="H57" i="48"/>
  <c r="I57" i="48"/>
  <c r="K57" i="48"/>
  <c r="L57" i="48"/>
  <c r="M57" i="48" s="1"/>
  <c r="I58" i="48"/>
  <c r="M58" i="48"/>
  <c r="I59" i="48"/>
  <c r="M59" i="48"/>
  <c r="G60" i="48"/>
  <c r="I60" i="48" s="1"/>
  <c r="H60" i="48"/>
  <c r="K60" i="48"/>
  <c r="M60" i="48" s="1"/>
  <c r="L60" i="48"/>
  <c r="I61" i="48"/>
  <c r="M61" i="48"/>
  <c r="I62" i="48"/>
  <c r="M62" i="48"/>
  <c r="I63" i="48"/>
  <c r="M63" i="48"/>
  <c r="G64" i="48"/>
  <c r="I64" i="48" s="1"/>
  <c r="H64" i="48"/>
  <c r="K64" i="48"/>
  <c r="M64" i="48" s="1"/>
  <c r="L64" i="48"/>
  <c r="I65" i="48"/>
  <c r="M65" i="48"/>
  <c r="I66" i="48"/>
  <c r="M66" i="48"/>
  <c r="G67" i="48"/>
  <c r="H67" i="48"/>
  <c r="I67" i="48"/>
  <c r="K67" i="48"/>
  <c r="L67" i="48"/>
  <c r="M67" i="48" s="1"/>
  <c r="I68" i="48"/>
  <c r="M68" i="48"/>
  <c r="I69" i="48"/>
  <c r="M69" i="48"/>
  <c r="I70" i="48"/>
  <c r="M70" i="48"/>
  <c r="G71" i="48"/>
  <c r="H71" i="48"/>
  <c r="I71" i="48"/>
  <c r="K71" i="48"/>
  <c r="M71" i="48" s="1"/>
  <c r="L71" i="48"/>
  <c r="I72" i="48"/>
  <c r="M72" i="48"/>
  <c r="G73" i="48"/>
  <c r="J73" i="48"/>
  <c r="G74" i="48"/>
  <c r="I74" i="48" s="1"/>
  <c r="H74" i="48"/>
  <c r="H73" i="48" s="1"/>
  <c r="K74" i="48"/>
  <c r="K73" i="48" s="1"/>
  <c r="L74" i="48"/>
  <c r="L73" i="48" s="1"/>
  <c r="I75" i="48"/>
  <c r="M75" i="48"/>
  <c r="G76" i="48"/>
  <c r="I76" i="48" s="1"/>
  <c r="H76" i="48"/>
  <c r="K76" i="48"/>
  <c r="M76" i="48" s="1"/>
  <c r="L76" i="48"/>
  <c r="I77" i="48"/>
  <c r="M77" i="48"/>
  <c r="G78" i="48"/>
  <c r="I78" i="48" s="1"/>
  <c r="H78" i="48"/>
  <c r="K78" i="48"/>
  <c r="M78" i="48" s="1"/>
  <c r="L78" i="48"/>
  <c r="I79" i="48"/>
  <c r="M79" i="48"/>
  <c r="I80" i="48"/>
  <c r="M80" i="48"/>
  <c r="H86" i="48"/>
  <c r="G87" i="48"/>
  <c r="I87" i="48" s="1"/>
  <c r="H87" i="48"/>
  <c r="K87" i="48"/>
  <c r="M87" i="48" s="1"/>
  <c r="L87" i="48"/>
  <c r="I88" i="48"/>
  <c r="M88" i="48"/>
  <c r="G89" i="48"/>
  <c r="G86" i="48" s="1"/>
  <c r="I86" i="48" s="1"/>
  <c r="H89" i="48"/>
  <c r="K89" i="48"/>
  <c r="K86" i="48" s="1"/>
  <c r="L89" i="48"/>
  <c r="L86" i="48" s="1"/>
  <c r="I90" i="48"/>
  <c r="M90" i="48"/>
  <c r="I91" i="48"/>
  <c r="M91" i="48"/>
  <c r="I92" i="48"/>
  <c r="M92" i="48"/>
  <c r="H93" i="48"/>
  <c r="J93" i="48"/>
  <c r="G94" i="48"/>
  <c r="G93" i="48" s="1"/>
  <c r="I93" i="48" s="1"/>
  <c r="H94" i="48"/>
  <c r="K94" i="48"/>
  <c r="L94" i="48"/>
  <c r="M94" i="48" s="1"/>
  <c r="I95" i="48"/>
  <c r="M95" i="48"/>
  <c r="I96" i="48"/>
  <c r="M96" i="48"/>
  <c r="I97" i="48"/>
  <c r="M97" i="48"/>
  <c r="I98" i="48"/>
  <c r="M98" i="48"/>
  <c r="G99" i="48"/>
  <c r="H99" i="48"/>
  <c r="I99" i="48"/>
  <c r="K99" i="48"/>
  <c r="K93" i="48" s="1"/>
  <c r="L99" i="48"/>
  <c r="I100" i="48"/>
  <c r="M100" i="48"/>
  <c r="I101" i="48"/>
  <c r="M101" i="48"/>
  <c r="I102" i="48"/>
  <c r="M102" i="48"/>
  <c r="I103" i="48"/>
  <c r="M103" i="48"/>
  <c r="I104" i="48"/>
  <c r="M104" i="48"/>
  <c r="I105" i="48"/>
  <c r="M105" i="48"/>
  <c r="G106" i="48"/>
  <c r="I106" i="48" s="1"/>
  <c r="H106" i="48"/>
  <c r="K106" i="48"/>
  <c r="L106" i="48"/>
  <c r="M106" i="48" s="1"/>
  <c r="I107" i="48"/>
  <c r="M107" i="48"/>
  <c r="G108" i="48"/>
  <c r="I108" i="48" s="1"/>
  <c r="H108" i="48"/>
  <c r="K108" i="48"/>
  <c r="L108" i="48"/>
  <c r="M108" i="48" s="1"/>
  <c r="I109" i="48"/>
  <c r="M109" i="48"/>
  <c r="I110" i="48"/>
  <c r="M110" i="48"/>
  <c r="G112" i="48"/>
  <c r="G111" i="48" s="1"/>
  <c r="H112" i="48"/>
  <c r="H111" i="48" s="1"/>
  <c r="K112" i="48"/>
  <c r="L112" i="48"/>
  <c r="M112" i="48" s="1"/>
  <c r="I113" i="48"/>
  <c r="M113" i="48"/>
  <c r="I114" i="48"/>
  <c r="M114" i="48"/>
  <c r="G115" i="48"/>
  <c r="H115" i="48"/>
  <c r="I115" i="48"/>
  <c r="K115" i="48"/>
  <c r="M115" i="48" s="1"/>
  <c r="L115" i="48"/>
  <c r="I116" i="48"/>
  <c r="M116" i="48"/>
  <c r="G117" i="48"/>
  <c r="H117" i="48"/>
  <c r="I117" i="48"/>
  <c r="K117" i="48"/>
  <c r="K111" i="48" s="1"/>
  <c r="L117" i="48"/>
  <c r="I118" i="48"/>
  <c r="M118" i="48"/>
  <c r="G119" i="48"/>
  <c r="H119" i="48"/>
  <c r="I119" i="48"/>
  <c r="K119" i="48"/>
  <c r="M119" i="48" s="1"/>
  <c r="L119" i="48"/>
  <c r="I120" i="48"/>
  <c r="M120" i="48"/>
  <c r="G121" i="48"/>
  <c r="H121" i="48"/>
  <c r="I121" i="48"/>
  <c r="K121" i="48"/>
  <c r="M121" i="48" s="1"/>
  <c r="L121" i="48"/>
  <c r="I122" i="48"/>
  <c r="M122" i="48"/>
  <c r="G124" i="48"/>
  <c r="I124" i="48" s="1"/>
  <c r="H124" i="48"/>
  <c r="K124" i="48"/>
  <c r="L124" i="48"/>
  <c r="M124" i="48" s="1"/>
  <c r="I125" i="48"/>
  <c r="M125" i="48"/>
  <c r="G126" i="48"/>
  <c r="G123" i="48" s="1"/>
  <c r="H126" i="48"/>
  <c r="H123" i="48" s="1"/>
  <c r="K126" i="48"/>
  <c r="K123" i="48" s="1"/>
  <c r="L126" i="48"/>
  <c r="M126" i="48" s="1"/>
  <c r="I127" i="48"/>
  <c r="M127" i="48"/>
  <c r="I128" i="48"/>
  <c r="M128" i="48"/>
  <c r="I129" i="48"/>
  <c r="M129" i="48"/>
  <c r="I130" i="48"/>
  <c r="M130" i="48"/>
  <c r="G132" i="48"/>
  <c r="I132" i="48" s="1"/>
  <c r="H132" i="48"/>
  <c r="K132" i="48"/>
  <c r="L132" i="48"/>
  <c r="M132" i="48" s="1"/>
  <c r="I133" i="48"/>
  <c r="M133" i="48"/>
  <c r="I134" i="48"/>
  <c r="M134" i="48"/>
  <c r="G135" i="48"/>
  <c r="G131" i="48" s="1"/>
  <c r="H135" i="48"/>
  <c r="H131" i="48" s="1"/>
  <c r="I135" i="48"/>
  <c r="K135" i="48"/>
  <c r="K131" i="48" s="1"/>
  <c r="M131" i="48" s="1"/>
  <c r="L135" i="48"/>
  <c r="L131" i="48" s="1"/>
  <c r="I136" i="48"/>
  <c r="M136" i="48"/>
  <c r="I137" i="48"/>
  <c r="M137" i="48"/>
  <c r="I138" i="48"/>
  <c r="M138" i="48"/>
  <c r="G139" i="48"/>
  <c r="H139" i="48"/>
  <c r="I139" i="48"/>
  <c r="K139" i="48"/>
  <c r="M139" i="48" s="1"/>
  <c r="L139" i="48"/>
  <c r="I140" i="48"/>
  <c r="M140" i="48"/>
  <c r="I141" i="48"/>
  <c r="M141" i="48"/>
  <c r="I142" i="48"/>
  <c r="M142" i="48"/>
  <c r="G143" i="48"/>
  <c r="H143" i="48"/>
  <c r="I143" i="48"/>
  <c r="K143" i="48"/>
  <c r="M143" i="48" s="1"/>
  <c r="L143" i="48"/>
  <c r="I144" i="48"/>
  <c r="M144" i="48"/>
  <c r="G146" i="48"/>
  <c r="G145" i="48" s="1"/>
  <c r="H146" i="48"/>
  <c r="H145" i="48" s="1"/>
  <c r="K146" i="48"/>
  <c r="K145" i="48" s="1"/>
  <c r="L146" i="48"/>
  <c r="M146" i="48" s="1"/>
  <c r="I147" i="48"/>
  <c r="M147" i="48"/>
  <c r="G148" i="48"/>
  <c r="I148" i="48" s="1"/>
  <c r="H148" i="48"/>
  <c r="K148" i="48"/>
  <c r="L148" i="48"/>
  <c r="M148" i="48" s="1"/>
  <c r="I149" i="48"/>
  <c r="M149" i="48"/>
  <c r="G10" i="47"/>
  <c r="G9" i="47" s="1"/>
  <c r="H10" i="47"/>
  <c r="H9" i="47" s="1"/>
  <c r="K10" i="47"/>
  <c r="L10" i="47"/>
  <c r="L9" i="47" s="1"/>
  <c r="M10" i="47"/>
  <c r="I11" i="47"/>
  <c r="M11" i="47"/>
  <c r="I12" i="47"/>
  <c r="M12" i="47"/>
  <c r="G13" i="47"/>
  <c r="H13" i="47"/>
  <c r="I13" i="47"/>
  <c r="K13" i="47"/>
  <c r="M13" i="47" s="1"/>
  <c r="L13" i="47"/>
  <c r="I14" i="47"/>
  <c r="M14" i="47"/>
  <c r="I15" i="47"/>
  <c r="M15" i="47"/>
  <c r="I16" i="47"/>
  <c r="M16" i="47"/>
  <c r="G17" i="47"/>
  <c r="H17" i="47"/>
  <c r="I17" i="47"/>
  <c r="K17" i="47"/>
  <c r="K9" i="47" s="1"/>
  <c r="L17" i="47"/>
  <c r="I18" i="47"/>
  <c r="M18" i="47"/>
  <c r="I19" i="47"/>
  <c r="M19" i="47"/>
  <c r="I20" i="47"/>
  <c r="M20" i="47"/>
  <c r="G21" i="47"/>
  <c r="H21" i="47"/>
  <c r="I21" i="47"/>
  <c r="K21" i="47"/>
  <c r="M21" i="47" s="1"/>
  <c r="L21" i="47"/>
  <c r="I22" i="47"/>
  <c r="M22" i="47"/>
  <c r="I23" i="47"/>
  <c r="M23" i="47"/>
  <c r="I24" i="47"/>
  <c r="M24" i="47"/>
  <c r="I25" i="47"/>
  <c r="M25" i="47"/>
  <c r="I26" i="47"/>
  <c r="M26" i="47"/>
  <c r="I27" i="47"/>
  <c r="M27" i="47"/>
  <c r="I28" i="47"/>
  <c r="M28" i="47"/>
  <c r="I29" i="47"/>
  <c r="M29" i="47"/>
  <c r="G30" i="47"/>
  <c r="I30" i="47" s="1"/>
  <c r="H30" i="47"/>
  <c r="K30" i="47"/>
  <c r="L30" i="47"/>
  <c r="M30" i="47"/>
  <c r="I31" i="47"/>
  <c r="M31" i="47"/>
  <c r="I32" i="47"/>
  <c r="M32" i="47"/>
  <c r="I33" i="47"/>
  <c r="M33" i="47"/>
  <c r="G34" i="47"/>
  <c r="I34" i="47" s="1"/>
  <c r="H34" i="47"/>
  <c r="K34" i="47"/>
  <c r="L34" i="47"/>
  <c r="M34" i="47"/>
  <c r="I35" i="47"/>
  <c r="M35" i="47"/>
  <c r="G36" i="47"/>
  <c r="I36" i="47" s="1"/>
  <c r="H36" i="47"/>
  <c r="K36" i="47"/>
  <c r="L36" i="47"/>
  <c r="M36" i="47"/>
  <c r="I37" i="47"/>
  <c r="M37" i="47"/>
  <c r="G38" i="47"/>
  <c r="I38" i="47" s="1"/>
  <c r="H38" i="47"/>
  <c r="K38" i="47"/>
  <c r="L38" i="47"/>
  <c r="M38" i="47"/>
  <c r="I39" i="47"/>
  <c r="M39" i="47"/>
  <c r="H40" i="47"/>
  <c r="J40" i="47"/>
  <c r="K40" i="47"/>
  <c r="M40" i="47" s="1"/>
  <c r="G41" i="47"/>
  <c r="H41" i="47"/>
  <c r="I41" i="47"/>
  <c r="K41" i="47"/>
  <c r="L41" i="47"/>
  <c r="M41" i="47"/>
  <c r="I42" i="47"/>
  <c r="M42" i="47"/>
  <c r="I43" i="47"/>
  <c r="M43" i="47"/>
  <c r="I44" i="47"/>
  <c r="M44" i="47"/>
  <c r="I45" i="47"/>
  <c r="M45" i="47"/>
  <c r="I46" i="47"/>
  <c r="M46" i="47"/>
  <c r="G47" i="47"/>
  <c r="H47" i="47"/>
  <c r="I47" i="47"/>
  <c r="K47" i="47"/>
  <c r="L47" i="47"/>
  <c r="M47" i="47"/>
  <c r="I48" i="47"/>
  <c r="M48" i="47"/>
  <c r="I49" i="47"/>
  <c r="M49" i="47"/>
  <c r="I50" i="47"/>
  <c r="M50" i="47"/>
  <c r="G51" i="47"/>
  <c r="H51" i="47"/>
  <c r="I51" i="47"/>
  <c r="K51" i="47"/>
  <c r="L51" i="47"/>
  <c r="M51" i="47"/>
  <c r="I52" i="47"/>
  <c r="M52" i="47"/>
  <c r="I53" i="47"/>
  <c r="M53" i="47"/>
  <c r="I54" i="47"/>
  <c r="M54" i="47"/>
  <c r="I55" i="47"/>
  <c r="M55" i="47"/>
  <c r="G56" i="47"/>
  <c r="I56" i="47" s="1"/>
  <c r="H56" i="47"/>
  <c r="K56" i="47"/>
  <c r="M56" i="47" s="1"/>
  <c r="L56" i="47"/>
  <c r="L40" i="47" s="1"/>
  <c r="I57" i="47"/>
  <c r="M57" i="47"/>
  <c r="I58" i="47"/>
  <c r="M58" i="47"/>
  <c r="G59" i="47"/>
  <c r="H59" i="47"/>
  <c r="I59" i="47"/>
  <c r="K59" i="47"/>
  <c r="L59" i="47"/>
  <c r="M59" i="47"/>
  <c r="I60" i="47"/>
  <c r="M60" i="47"/>
  <c r="I61" i="47"/>
  <c r="M61" i="47"/>
  <c r="I62" i="47"/>
  <c r="M62" i="47"/>
  <c r="G63" i="47"/>
  <c r="H63" i="47"/>
  <c r="I63" i="47"/>
  <c r="K63" i="47"/>
  <c r="L63" i="47"/>
  <c r="M63" i="47"/>
  <c r="I64" i="47"/>
  <c r="M64" i="47"/>
  <c r="I65" i="47"/>
  <c r="M65" i="47"/>
  <c r="G66" i="47"/>
  <c r="I66" i="47" s="1"/>
  <c r="H66" i="47"/>
  <c r="K66" i="47"/>
  <c r="M66" i="47" s="1"/>
  <c r="L66" i="47"/>
  <c r="I67" i="47"/>
  <c r="M67" i="47"/>
  <c r="I68" i="47"/>
  <c r="M68" i="47"/>
  <c r="I69" i="47"/>
  <c r="M69" i="47"/>
  <c r="G70" i="47"/>
  <c r="I70" i="47" s="1"/>
  <c r="H70" i="47"/>
  <c r="K70" i="47"/>
  <c r="M70" i="47" s="1"/>
  <c r="L70" i="47"/>
  <c r="I71" i="47"/>
  <c r="M71" i="47"/>
  <c r="G72" i="47"/>
  <c r="J72" i="47"/>
  <c r="K72" i="47"/>
  <c r="G73" i="47"/>
  <c r="I73" i="47" s="1"/>
  <c r="I72" i="47" s="1"/>
  <c r="H73" i="47"/>
  <c r="H72" i="47" s="1"/>
  <c r="K73" i="47"/>
  <c r="L73" i="47"/>
  <c r="L72" i="47" s="1"/>
  <c r="M73" i="47"/>
  <c r="I74" i="47"/>
  <c r="M74" i="47"/>
  <c r="G75" i="47"/>
  <c r="I75" i="47" s="1"/>
  <c r="H75" i="47"/>
  <c r="K75" i="47"/>
  <c r="L75" i="47"/>
  <c r="M75" i="47"/>
  <c r="I76" i="47"/>
  <c r="M76" i="47"/>
  <c r="G77" i="47"/>
  <c r="I77" i="47" s="1"/>
  <c r="H77" i="47"/>
  <c r="K77" i="47"/>
  <c r="L77" i="47"/>
  <c r="M77" i="47"/>
  <c r="I78" i="47"/>
  <c r="M78" i="47"/>
  <c r="I79" i="47"/>
  <c r="M79" i="47"/>
  <c r="K85" i="47"/>
  <c r="M85" i="47" s="1"/>
  <c r="G86" i="47"/>
  <c r="I86" i="47" s="1"/>
  <c r="H86" i="47"/>
  <c r="K86" i="47"/>
  <c r="L86" i="47"/>
  <c r="M86" i="47"/>
  <c r="I87" i="47"/>
  <c r="M87" i="47"/>
  <c r="G88" i="47"/>
  <c r="G85" i="47" s="1"/>
  <c r="H88" i="47"/>
  <c r="H85" i="47" s="1"/>
  <c r="K88" i="47"/>
  <c r="L88" i="47"/>
  <c r="L85" i="47" s="1"/>
  <c r="M88" i="47"/>
  <c r="I89" i="47"/>
  <c r="M89" i="47"/>
  <c r="I90" i="47"/>
  <c r="M90" i="47"/>
  <c r="I91" i="47"/>
  <c r="M91" i="47"/>
  <c r="H92" i="47"/>
  <c r="J92" i="47"/>
  <c r="G93" i="47"/>
  <c r="H93" i="47"/>
  <c r="I93" i="47"/>
  <c r="K93" i="47"/>
  <c r="L93" i="47"/>
  <c r="M93" i="47"/>
  <c r="I94" i="47"/>
  <c r="M94" i="47"/>
  <c r="I95" i="47"/>
  <c r="M95" i="47"/>
  <c r="I96" i="47"/>
  <c r="M96" i="47"/>
  <c r="I97" i="47"/>
  <c r="M97" i="47"/>
  <c r="G98" i="47"/>
  <c r="I98" i="47" s="1"/>
  <c r="H98" i="47"/>
  <c r="K98" i="47"/>
  <c r="M98" i="47" s="1"/>
  <c r="L98" i="47"/>
  <c r="L92" i="47" s="1"/>
  <c r="I99" i="47"/>
  <c r="M99" i="47"/>
  <c r="I100" i="47"/>
  <c r="M100" i="47"/>
  <c r="I101" i="47"/>
  <c r="M101" i="47"/>
  <c r="I102" i="47"/>
  <c r="M102" i="47"/>
  <c r="I103" i="47"/>
  <c r="M103" i="47"/>
  <c r="I104" i="47"/>
  <c r="M104" i="47"/>
  <c r="G105" i="47"/>
  <c r="H105" i="47"/>
  <c r="I105" i="47"/>
  <c r="K105" i="47"/>
  <c r="L105" i="47"/>
  <c r="M105" i="47"/>
  <c r="I106" i="47"/>
  <c r="M106" i="47"/>
  <c r="G107" i="47"/>
  <c r="H107" i="47"/>
  <c r="I107" i="47"/>
  <c r="K107" i="47"/>
  <c r="L107" i="47"/>
  <c r="M107" i="47"/>
  <c r="I108" i="47"/>
  <c r="M108" i="47"/>
  <c r="I109" i="47"/>
  <c r="M109" i="47"/>
  <c r="G111" i="47"/>
  <c r="H111" i="47"/>
  <c r="H110" i="47" s="1"/>
  <c r="I111" i="47"/>
  <c r="K111" i="47"/>
  <c r="L111" i="47"/>
  <c r="M111" i="47"/>
  <c r="I112" i="47"/>
  <c r="M112" i="47"/>
  <c r="I113" i="47"/>
  <c r="M113" i="47"/>
  <c r="G114" i="47"/>
  <c r="I114" i="47" s="1"/>
  <c r="H114" i="47"/>
  <c r="K114" i="47"/>
  <c r="M114" i="47" s="1"/>
  <c r="L114" i="47"/>
  <c r="I115" i="47"/>
  <c r="M115" i="47"/>
  <c r="G116" i="47"/>
  <c r="I116" i="47" s="1"/>
  <c r="H116" i="47"/>
  <c r="K116" i="47"/>
  <c r="M116" i="47" s="1"/>
  <c r="L116" i="47"/>
  <c r="L110" i="47" s="1"/>
  <c r="I117" i="47"/>
  <c r="M117" i="47"/>
  <c r="G118" i="47"/>
  <c r="I118" i="47" s="1"/>
  <c r="H118" i="47"/>
  <c r="K118" i="47"/>
  <c r="M118" i="47" s="1"/>
  <c r="L118" i="47"/>
  <c r="I119" i="47"/>
  <c r="M119" i="47"/>
  <c r="G120" i="47"/>
  <c r="I120" i="47" s="1"/>
  <c r="H120" i="47"/>
  <c r="K120" i="47"/>
  <c r="M120" i="47" s="1"/>
  <c r="L120" i="47"/>
  <c r="I121" i="47"/>
  <c r="M121" i="47"/>
  <c r="G122" i="47"/>
  <c r="K122" i="47"/>
  <c r="M122" i="47" s="1"/>
  <c r="L122" i="47"/>
  <c r="G123" i="47"/>
  <c r="H123" i="47"/>
  <c r="I123" i="47"/>
  <c r="K123" i="47"/>
  <c r="L123" i="47"/>
  <c r="M123" i="47"/>
  <c r="I124" i="47"/>
  <c r="M124" i="47"/>
  <c r="G125" i="47"/>
  <c r="H125" i="47"/>
  <c r="H122" i="47" s="1"/>
  <c r="I125" i="47"/>
  <c r="K125" i="47"/>
  <c r="L125" i="47"/>
  <c r="M125" i="47"/>
  <c r="I126" i="47"/>
  <c r="M126" i="47"/>
  <c r="I127" i="47"/>
  <c r="M127" i="47"/>
  <c r="I128" i="47"/>
  <c r="M128" i="47"/>
  <c r="I129" i="47"/>
  <c r="M129" i="47"/>
  <c r="G131" i="47"/>
  <c r="H131" i="47"/>
  <c r="I131" i="47"/>
  <c r="K131" i="47"/>
  <c r="L131" i="47"/>
  <c r="M131" i="47"/>
  <c r="I132" i="47"/>
  <c r="M132" i="47"/>
  <c r="I133" i="47"/>
  <c r="M133" i="47"/>
  <c r="G134" i="47"/>
  <c r="I134" i="47" s="1"/>
  <c r="H134" i="47"/>
  <c r="H130" i="47" s="1"/>
  <c r="K134" i="47"/>
  <c r="M134" i="47" s="1"/>
  <c r="L134" i="47"/>
  <c r="L130" i="47" s="1"/>
  <c r="I135" i="47"/>
  <c r="M135" i="47"/>
  <c r="G136" i="47"/>
  <c r="I136" i="47" s="1"/>
  <c r="H136" i="47"/>
  <c r="K136" i="47"/>
  <c r="M136" i="47" s="1"/>
  <c r="L136" i="47"/>
  <c r="I137" i="47"/>
  <c r="M137" i="47"/>
  <c r="I138" i="47"/>
  <c r="M138" i="47"/>
  <c r="I139" i="47"/>
  <c r="M139" i="47"/>
  <c r="G140" i="47"/>
  <c r="I140" i="47" s="1"/>
  <c r="H140" i="47"/>
  <c r="K140" i="47"/>
  <c r="M140" i="47" s="1"/>
  <c r="L140" i="47"/>
  <c r="I141" i="47"/>
  <c r="M141" i="47"/>
  <c r="G142" i="47"/>
  <c r="K142" i="47"/>
  <c r="M142" i="47" s="1"/>
  <c r="L142" i="47"/>
  <c r="G143" i="47"/>
  <c r="H143" i="47"/>
  <c r="H142" i="47" s="1"/>
  <c r="I143" i="47"/>
  <c r="K143" i="47"/>
  <c r="L143" i="47"/>
  <c r="M143" i="47"/>
  <c r="I144" i="47"/>
  <c r="M144" i="47"/>
  <c r="G145" i="47"/>
  <c r="H145" i="47"/>
  <c r="I145" i="47"/>
  <c r="K145" i="47"/>
  <c r="L145" i="47"/>
  <c r="M145" i="47"/>
  <c r="I146" i="47"/>
  <c r="M146" i="47"/>
  <c r="H9" i="46"/>
  <c r="J9" i="46" s="1"/>
  <c r="I9" i="46"/>
  <c r="L9" i="46"/>
  <c r="N9" i="46" s="1"/>
  <c r="N59" i="46" s="1"/>
  <c r="M9" i="46"/>
  <c r="J10" i="46"/>
  <c r="N10" i="46"/>
  <c r="J11" i="46"/>
  <c r="N11" i="46"/>
  <c r="J12" i="46"/>
  <c r="N12" i="46"/>
  <c r="J13" i="46"/>
  <c r="N13" i="46"/>
  <c r="J14" i="46"/>
  <c r="N14" i="46"/>
  <c r="J15" i="46"/>
  <c r="N15" i="46"/>
  <c r="J16" i="46"/>
  <c r="N16" i="46"/>
  <c r="J17" i="46"/>
  <c r="N17" i="46"/>
  <c r="J18" i="46"/>
  <c r="N18" i="46"/>
  <c r="H19" i="46"/>
  <c r="I19" i="46"/>
  <c r="J19" i="46"/>
  <c r="L19" i="46"/>
  <c r="N19" i="46" s="1"/>
  <c r="M19" i="46"/>
  <c r="J20" i="46"/>
  <c r="N20" i="46"/>
  <c r="J21" i="46"/>
  <c r="N21" i="46"/>
  <c r="J22" i="46"/>
  <c r="N22" i="46"/>
  <c r="J23" i="46"/>
  <c r="N23" i="46"/>
  <c r="J24" i="46"/>
  <c r="N24" i="46"/>
  <c r="J25" i="46"/>
  <c r="N25" i="46"/>
  <c r="J26" i="46"/>
  <c r="N26" i="46"/>
  <c r="J27" i="46"/>
  <c r="N27" i="46"/>
  <c r="H28" i="46"/>
  <c r="J28" i="46" s="1"/>
  <c r="I28" i="46"/>
  <c r="I59" i="46" s="1"/>
  <c r="L28" i="46"/>
  <c r="M28" i="46"/>
  <c r="N28" i="46"/>
  <c r="J29" i="46"/>
  <c r="N29" i="46"/>
  <c r="J30" i="46"/>
  <c r="N30" i="46"/>
  <c r="J31" i="46"/>
  <c r="N31" i="46"/>
  <c r="H32" i="46"/>
  <c r="I32" i="46"/>
  <c r="J32" i="46" s="1"/>
  <c r="L32" i="46"/>
  <c r="M32" i="46"/>
  <c r="N32" i="46"/>
  <c r="J33" i="46"/>
  <c r="N33" i="46"/>
  <c r="J34" i="46"/>
  <c r="N34" i="46"/>
  <c r="H35" i="46"/>
  <c r="J35" i="46" s="1"/>
  <c r="I35" i="46"/>
  <c r="L35" i="46"/>
  <c r="N35" i="46" s="1"/>
  <c r="M35" i="46"/>
  <c r="J36" i="46"/>
  <c r="N36" i="46"/>
  <c r="J37" i="46"/>
  <c r="N37" i="46"/>
  <c r="J38" i="46"/>
  <c r="N38" i="46"/>
  <c r="J39" i="46"/>
  <c r="N39" i="46"/>
  <c r="H40" i="46"/>
  <c r="J40" i="46" s="1"/>
  <c r="I40" i="46"/>
  <c r="L40" i="46"/>
  <c r="M40" i="46"/>
  <c r="N40" i="46"/>
  <c r="J41" i="46"/>
  <c r="N41" i="46"/>
  <c r="J42" i="46"/>
  <c r="N42" i="46"/>
  <c r="J43" i="46"/>
  <c r="N43" i="46"/>
  <c r="J44" i="46"/>
  <c r="N44" i="46"/>
  <c r="J45" i="46"/>
  <c r="N45" i="46"/>
  <c r="H46" i="46"/>
  <c r="I46" i="46"/>
  <c r="J46" i="46" s="1"/>
  <c r="L46" i="46"/>
  <c r="M46" i="46"/>
  <c r="N46" i="46"/>
  <c r="J47" i="46"/>
  <c r="N47" i="46"/>
  <c r="J48" i="46"/>
  <c r="N48" i="46"/>
  <c r="H49" i="46"/>
  <c r="J49" i="46" s="1"/>
  <c r="I49" i="46"/>
  <c r="L49" i="46"/>
  <c r="N49" i="46" s="1"/>
  <c r="M49" i="46"/>
  <c r="J50" i="46"/>
  <c r="N50" i="46"/>
  <c r="J51" i="46"/>
  <c r="N51" i="46"/>
  <c r="J52" i="46"/>
  <c r="N52" i="46"/>
  <c r="J53" i="46"/>
  <c r="N53" i="46"/>
  <c r="J54" i="46"/>
  <c r="N54" i="46"/>
  <c r="J55" i="46"/>
  <c r="N55" i="46"/>
  <c r="H56" i="46"/>
  <c r="I56" i="46"/>
  <c r="J56" i="46" s="1"/>
  <c r="L56" i="46"/>
  <c r="M56" i="46"/>
  <c r="N56" i="46"/>
  <c r="J57" i="46"/>
  <c r="N57" i="46"/>
  <c r="J58" i="46"/>
  <c r="N58" i="46"/>
  <c r="H59" i="46"/>
  <c r="L59" i="46"/>
  <c r="M59" i="46"/>
  <c r="H9" i="45"/>
  <c r="I9" i="45"/>
  <c r="J9" i="45"/>
  <c r="K9" i="45"/>
  <c r="K10" i="45"/>
  <c r="K11" i="45"/>
  <c r="K12" i="45"/>
  <c r="K13" i="45"/>
  <c r="K14" i="45"/>
  <c r="K15" i="45"/>
  <c r="K16" i="45"/>
  <c r="K17" i="45"/>
  <c r="K18" i="45"/>
  <c r="H19" i="45"/>
  <c r="I19" i="45"/>
  <c r="J19" i="45"/>
  <c r="K19" i="45" s="1"/>
  <c r="K20" i="45"/>
  <c r="K21" i="45"/>
  <c r="K22" i="45"/>
  <c r="K23" i="45"/>
  <c r="K24" i="45"/>
  <c r="K25" i="45"/>
  <c r="K26" i="45"/>
  <c r="K27" i="45"/>
  <c r="H28" i="45"/>
  <c r="I28" i="45"/>
  <c r="J28" i="45"/>
  <c r="K28" i="45" s="1"/>
  <c r="K29" i="45"/>
  <c r="K30" i="45"/>
  <c r="K31" i="45"/>
  <c r="H32" i="45"/>
  <c r="I32" i="45"/>
  <c r="J32" i="45"/>
  <c r="K32" i="45"/>
  <c r="K33" i="45"/>
  <c r="K34" i="45"/>
  <c r="H35" i="45"/>
  <c r="I35" i="45"/>
  <c r="K35" i="45" s="1"/>
  <c r="J35" i="45"/>
  <c r="K36" i="45"/>
  <c r="K37" i="45"/>
  <c r="K38" i="45"/>
  <c r="K39" i="45"/>
  <c r="H40" i="45"/>
  <c r="I40" i="45"/>
  <c r="K40" i="45" s="1"/>
  <c r="J40" i="45"/>
  <c r="K41" i="45"/>
  <c r="K42" i="45"/>
  <c r="K43" i="45"/>
  <c r="K44" i="45"/>
  <c r="K45" i="45"/>
  <c r="H46" i="45"/>
  <c r="H59" i="45" s="1"/>
  <c r="I46" i="45"/>
  <c r="J46" i="45"/>
  <c r="K47" i="45"/>
  <c r="K48" i="45"/>
  <c r="H49" i="45"/>
  <c r="I49" i="45"/>
  <c r="J49" i="45"/>
  <c r="K49" i="45" s="1"/>
  <c r="K50" i="45"/>
  <c r="K51" i="45"/>
  <c r="K52" i="45"/>
  <c r="K53" i="45"/>
  <c r="K54" i="45"/>
  <c r="K55" i="45"/>
  <c r="H56" i="45"/>
  <c r="K56" i="45" s="1"/>
  <c r="I56" i="45"/>
  <c r="J56" i="45"/>
  <c r="K57" i="45"/>
  <c r="K58" i="45"/>
  <c r="J59" i="45"/>
  <c r="H9" i="44"/>
  <c r="I9" i="44"/>
  <c r="J9" i="44"/>
  <c r="L9" i="44"/>
  <c r="N9" i="44" s="1"/>
  <c r="M9" i="44"/>
  <c r="J10" i="44"/>
  <c r="N10" i="44"/>
  <c r="J11" i="44"/>
  <c r="N11" i="44"/>
  <c r="J12" i="44"/>
  <c r="N12" i="44"/>
  <c r="J13" i="44"/>
  <c r="N13" i="44"/>
  <c r="J14" i="44"/>
  <c r="N14" i="44"/>
  <c r="J15" i="44"/>
  <c r="N15" i="44"/>
  <c r="J16" i="44"/>
  <c r="N16" i="44"/>
  <c r="J17" i="44"/>
  <c r="N17" i="44"/>
  <c r="J18" i="44"/>
  <c r="N18" i="44"/>
  <c r="H19" i="44"/>
  <c r="I19" i="44"/>
  <c r="J19" i="44"/>
  <c r="L19" i="44"/>
  <c r="N19" i="44" s="1"/>
  <c r="M19" i="44"/>
  <c r="J20" i="44"/>
  <c r="N20" i="44"/>
  <c r="J21" i="44"/>
  <c r="N21" i="44"/>
  <c r="J22" i="44"/>
  <c r="N22" i="44"/>
  <c r="J23" i="44"/>
  <c r="N23" i="44"/>
  <c r="J24" i="44"/>
  <c r="N24" i="44"/>
  <c r="J25" i="44"/>
  <c r="N25" i="44"/>
  <c r="J26" i="44"/>
  <c r="N26" i="44"/>
  <c r="J27" i="44"/>
  <c r="N27" i="44"/>
  <c r="H28" i="44"/>
  <c r="J28" i="44" s="1"/>
  <c r="I28" i="44"/>
  <c r="I57" i="44" s="1"/>
  <c r="L28" i="44"/>
  <c r="M28" i="44"/>
  <c r="M57" i="44" s="1"/>
  <c r="N28" i="44"/>
  <c r="J29" i="44"/>
  <c r="N29" i="44"/>
  <c r="J30" i="44"/>
  <c r="N30" i="44"/>
  <c r="J31" i="44"/>
  <c r="N31" i="44"/>
  <c r="H32" i="44"/>
  <c r="J32" i="44" s="1"/>
  <c r="I32" i="44"/>
  <c r="L32" i="44"/>
  <c r="M32" i="44"/>
  <c r="N32" i="44"/>
  <c r="J33" i="44"/>
  <c r="N33" i="44"/>
  <c r="J34" i="44"/>
  <c r="N34" i="44"/>
  <c r="H35" i="44"/>
  <c r="I35" i="44"/>
  <c r="J35" i="44"/>
  <c r="L35" i="44"/>
  <c r="N35" i="44" s="1"/>
  <c r="M35" i="44"/>
  <c r="J36" i="44"/>
  <c r="N36" i="44"/>
  <c r="J37" i="44"/>
  <c r="N37" i="44"/>
  <c r="J38" i="44"/>
  <c r="N38" i="44"/>
  <c r="J39" i="44"/>
  <c r="N39" i="44"/>
  <c r="H40" i="44"/>
  <c r="J40" i="44" s="1"/>
  <c r="I40" i="44"/>
  <c r="L40" i="44"/>
  <c r="M40" i="44"/>
  <c r="N40" i="44"/>
  <c r="J41" i="44"/>
  <c r="N41" i="44"/>
  <c r="J42" i="44"/>
  <c r="N42" i="44"/>
  <c r="J43" i="44"/>
  <c r="N43" i="44"/>
  <c r="J44" i="44"/>
  <c r="N44" i="44"/>
  <c r="J45" i="44"/>
  <c r="N45" i="44"/>
  <c r="H46" i="44"/>
  <c r="J46" i="44" s="1"/>
  <c r="I46" i="44"/>
  <c r="L46" i="44"/>
  <c r="M46" i="44"/>
  <c r="N46" i="44"/>
  <c r="J47" i="44"/>
  <c r="N47" i="44"/>
  <c r="J48" i="44"/>
  <c r="N48" i="44"/>
  <c r="H49" i="44"/>
  <c r="I49" i="44"/>
  <c r="J49" i="44"/>
  <c r="L49" i="44"/>
  <c r="N49" i="44" s="1"/>
  <c r="M49" i="44"/>
  <c r="J50" i="44"/>
  <c r="N50" i="44"/>
  <c r="J51" i="44"/>
  <c r="N51" i="44"/>
  <c r="J52" i="44"/>
  <c r="N52" i="44"/>
  <c r="J53" i="44"/>
  <c r="N53" i="44"/>
  <c r="H54" i="44"/>
  <c r="J54" i="44" s="1"/>
  <c r="I54" i="44"/>
  <c r="L54" i="44"/>
  <c r="M54" i="44"/>
  <c r="N54" i="44"/>
  <c r="J55" i="44"/>
  <c r="N55" i="44"/>
  <c r="J56" i="44"/>
  <c r="N56" i="44"/>
  <c r="L57" i="44"/>
  <c r="H9" i="43"/>
  <c r="I9" i="43"/>
  <c r="J9" i="43"/>
  <c r="K9" i="43"/>
  <c r="K59" i="43" s="1"/>
  <c r="K10" i="43"/>
  <c r="K11" i="43"/>
  <c r="K12" i="43"/>
  <c r="K13" i="43"/>
  <c r="K14" i="43"/>
  <c r="K15" i="43"/>
  <c r="K16" i="43"/>
  <c r="K17" i="43"/>
  <c r="K18" i="43"/>
  <c r="H19" i="43"/>
  <c r="K19" i="43" s="1"/>
  <c r="I19" i="43"/>
  <c r="J19" i="43"/>
  <c r="K20" i="43"/>
  <c r="K21" i="43"/>
  <c r="K22" i="43"/>
  <c r="K23" i="43"/>
  <c r="K24" i="43"/>
  <c r="K25" i="43"/>
  <c r="K26" i="43"/>
  <c r="K27" i="43"/>
  <c r="H28" i="43"/>
  <c r="K28" i="43" s="1"/>
  <c r="I28" i="43"/>
  <c r="J28" i="43"/>
  <c r="K29" i="43"/>
  <c r="K30" i="43"/>
  <c r="K31" i="43"/>
  <c r="H32" i="43"/>
  <c r="I32" i="43"/>
  <c r="J32" i="43"/>
  <c r="K32" i="43"/>
  <c r="K33" i="43"/>
  <c r="K34" i="43"/>
  <c r="H35" i="43"/>
  <c r="K35" i="43" s="1"/>
  <c r="I35" i="43"/>
  <c r="I59" i="43" s="1"/>
  <c r="J35" i="43"/>
  <c r="K36" i="43"/>
  <c r="K37" i="43"/>
  <c r="K38" i="43"/>
  <c r="K39" i="43"/>
  <c r="H40" i="43"/>
  <c r="K40" i="43" s="1"/>
  <c r="I40" i="43"/>
  <c r="J40" i="43"/>
  <c r="K41" i="43"/>
  <c r="K42" i="43"/>
  <c r="K43" i="43"/>
  <c r="K44" i="43"/>
  <c r="K45" i="43"/>
  <c r="H46" i="43"/>
  <c r="K46" i="43" s="1"/>
  <c r="I46" i="43"/>
  <c r="J46" i="43"/>
  <c r="K47" i="43"/>
  <c r="K48" i="43"/>
  <c r="H49" i="43"/>
  <c r="K49" i="43" s="1"/>
  <c r="I49" i="43"/>
  <c r="J49" i="43"/>
  <c r="K50" i="43"/>
  <c r="K51" i="43"/>
  <c r="K52" i="43"/>
  <c r="K53" i="43"/>
  <c r="K54" i="43"/>
  <c r="K55" i="43"/>
  <c r="H56" i="43"/>
  <c r="K56" i="43" s="1"/>
  <c r="I56" i="43"/>
  <c r="J56" i="43"/>
  <c r="K57" i="43"/>
  <c r="K58" i="43"/>
  <c r="J59" i="43"/>
  <c r="H8" i="42"/>
  <c r="I8" i="42"/>
  <c r="K8" i="42"/>
  <c r="L8" i="42"/>
  <c r="N8" i="42"/>
  <c r="O8" i="42"/>
  <c r="H11" i="42"/>
  <c r="I11" i="42"/>
  <c r="K11" i="42"/>
  <c r="L11" i="42"/>
  <c r="N11" i="42"/>
  <c r="O11" i="42"/>
  <c r="H15" i="42"/>
  <c r="I15" i="42"/>
  <c r="K15" i="42"/>
  <c r="L15" i="42"/>
  <c r="N15" i="42"/>
  <c r="O15" i="42"/>
  <c r="H19" i="42"/>
  <c r="I19" i="42"/>
  <c r="K19" i="42"/>
  <c r="L19" i="42"/>
  <c r="N19" i="42"/>
  <c r="O19" i="42"/>
  <c r="H28" i="42"/>
  <c r="I28" i="42"/>
  <c r="K28" i="42"/>
  <c r="L28" i="42"/>
  <c r="N28" i="42"/>
  <c r="O28" i="42"/>
  <c r="H32" i="42"/>
  <c r="I32" i="42"/>
  <c r="K32" i="42"/>
  <c r="L32" i="42"/>
  <c r="N32" i="42"/>
  <c r="O32" i="42"/>
  <c r="H34" i="42"/>
  <c r="I34" i="42"/>
  <c r="K34" i="42"/>
  <c r="L34" i="42"/>
  <c r="N34" i="42"/>
  <c r="O34" i="42"/>
  <c r="H36" i="42"/>
  <c r="I36" i="42"/>
  <c r="K36" i="42"/>
  <c r="L36" i="42"/>
  <c r="N36" i="42"/>
  <c r="O36" i="42"/>
  <c r="H39" i="42"/>
  <c r="I39" i="42"/>
  <c r="K39" i="42"/>
  <c r="L39" i="42"/>
  <c r="N39" i="42"/>
  <c r="O39" i="42"/>
  <c r="H45" i="42"/>
  <c r="I45" i="42"/>
  <c r="K45" i="42"/>
  <c r="L45" i="42"/>
  <c r="N45" i="42"/>
  <c r="O45" i="42"/>
  <c r="H49" i="42"/>
  <c r="I49" i="42"/>
  <c r="K49" i="42"/>
  <c r="L49" i="42"/>
  <c r="N49" i="42"/>
  <c r="O49" i="42"/>
  <c r="H54" i="42"/>
  <c r="I54" i="42"/>
  <c r="K54" i="42"/>
  <c r="L54" i="42"/>
  <c r="N54" i="42"/>
  <c r="O54" i="42"/>
  <c r="H57" i="42"/>
  <c r="I57" i="42"/>
  <c r="K57" i="42"/>
  <c r="L57" i="42"/>
  <c r="N57" i="42"/>
  <c r="O57" i="42"/>
  <c r="H61" i="42"/>
  <c r="I61" i="42"/>
  <c r="K61" i="42"/>
  <c r="L61" i="42"/>
  <c r="N61" i="42"/>
  <c r="O61" i="42"/>
  <c r="O38" i="42" s="1"/>
  <c r="H64" i="42"/>
  <c r="I64" i="42"/>
  <c r="K64" i="42"/>
  <c r="L64" i="42"/>
  <c r="N64" i="42"/>
  <c r="O64" i="42"/>
  <c r="H68" i="42"/>
  <c r="I68" i="42"/>
  <c r="K68" i="42"/>
  <c r="L68" i="42"/>
  <c r="N68" i="42"/>
  <c r="O68" i="42"/>
  <c r="H71" i="42"/>
  <c r="I71" i="42"/>
  <c r="K71" i="42"/>
  <c r="L71" i="42"/>
  <c r="N71" i="42"/>
  <c r="O71" i="42"/>
  <c r="H73" i="42"/>
  <c r="I73" i="42"/>
  <c r="K73" i="42"/>
  <c r="L73" i="42"/>
  <c r="N73" i="42"/>
  <c r="O73" i="42"/>
  <c r="H75" i="42"/>
  <c r="I75" i="42"/>
  <c r="K75" i="42"/>
  <c r="L75" i="42"/>
  <c r="N75" i="42"/>
  <c r="O75" i="42"/>
  <c r="H79" i="42"/>
  <c r="I79" i="42"/>
  <c r="K79" i="42"/>
  <c r="L79" i="42"/>
  <c r="N79" i="42"/>
  <c r="O79" i="42"/>
  <c r="H81" i="42"/>
  <c r="I81" i="42"/>
  <c r="K81" i="42"/>
  <c r="K78" i="42" s="1"/>
  <c r="L81" i="42"/>
  <c r="L78" i="42" s="1"/>
  <c r="N81" i="42"/>
  <c r="O81" i="42"/>
  <c r="H91" i="42"/>
  <c r="I91" i="42"/>
  <c r="K91" i="42"/>
  <c r="L91" i="42"/>
  <c r="N91" i="42"/>
  <c r="O91" i="42"/>
  <c r="H96" i="42"/>
  <c r="I96" i="42"/>
  <c r="K96" i="42"/>
  <c r="L96" i="42"/>
  <c r="N96" i="42"/>
  <c r="O96" i="42"/>
  <c r="H103" i="42"/>
  <c r="I103" i="42"/>
  <c r="K103" i="42"/>
  <c r="L103" i="42"/>
  <c r="N103" i="42"/>
  <c r="O103" i="42"/>
  <c r="H105" i="42"/>
  <c r="I105" i="42"/>
  <c r="K105" i="42"/>
  <c r="L105" i="42"/>
  <c r="N105" i="42"/>
  <c r="O105" i="42"/>
  <c r="H109" i="42"/>
  <c r="I109" i="42"/>
  <c r="K109" i="42"/>
  <c r="L109" i="42"/>
  <c r="N109" i="42"/>
  <c r="O109" i="42"/>
  <c r="H112" i="42"/>
  <c r="I112" i="42"/>
  <c r="K112" i="42"/>
  <c r="L112" i="42"/>
  <c r="N112" i="42"/>
  <c r="O112" i="42"/>
  <c r="H114" i="42"/>
  <c r="I114" i="42"/>
  <c r="K114" i="42"/>
  <c r="L114" i="42"/>
  <c r="N114" i="42"/>
  <c r="O114" i="42"/>
  <c r="H116" i="42"/>
  <c r="I116" i="42"/>
  <c r="K116" i="42"/>
  <c r="L116" i="42"/>
  <c r="N116" i="42"/>
  <c r="O116" i="42"/>
  <c r="H118" i="42"/>
  <c r="I118" i="42"/>
  <c r="K118" i="42"/>
  <c r="L118" i="42"/>
  <c r="N118" i="42"/>
  <c r="O118" i="42"/>
  <c r="H121" i="42"/>
  <c r="I121" i="42"/>
  <c r="K121" i="42"/>
  <c r="L121" i="42"/>
  <c r="N121" i="42"/>
  <c r="O121" i="42"/>
  <c r="H123" i="42"/>
  <c r="H120" i="42" s="1"/>
  <c r="I123" i="42"/>
  <c r="I120" i="42" s="1"/>
  <c r="K123" i="42"/>
  <c r="L123" i="42"/>
  <c r="N123" i="42"/>
  <c r="N120" i="42" s="1"/>
  <c r="O123" i="42"/>
  <c r="O120" i="42" s="1"/>
  <c r="H129" i="42"/>
  <c r="I129" i="42"/>
  <c r="K129" i="42"/>
  <c r="L129" i="42"/>
  <c r="N129" i="42"/>
  <c r="O129" i="42"/>
  <c r="H131" i="42"/>
  <c r="I131" i="42"/>
  <c r="K131" i="42"/>
  <c r="L131" i="42"/>
  <c r="N131" i="42"/>
  <c r="O131" i="42"/>
  <c r="H133" i="42"/>
  <c r="I133" i="42"/>
  <c r="K133" i="42"/>
  <c r="L133" i="42"/>
  <c r="N133" i="42"/>
  <c r="O133" i="42"/>
  <c r="H137" i="42"/>
  <c r="I137" i="42"/>
  <c r="K137" i="42"/>
  <c r="L137" i="42"/>
  <c r="N137" i="42"/>
  <c r="O137" i="42"/>
  <c r="H140" i="42"/>
  <c r="I140" i="42"/>
  <c r="K140" i="42"/>
  <c r="L140" i="42"/>
  <c r="N140" i="42"/>
  <c r="O140" i="42"/>
  <c r="H142" i="42"/>
  <c r="I142" i="42"/>
  <c r="K142" i="42"/>
  <c r="L142" i="42"/>
  <c r="N142" i="42"/>
  <c r="O142" i="42"/>
  <c r="H8" i="41"/>
  <c r="I8" i="41"/>
  <c r="J8" i="41"/>
  <c r="L8" i="41"/>
  <c r="L7" i="41" s="1"/>
  <c r="M8" i="41"/>
  <c r="P8" i="41"/>
  <c r="Q8" i="41"/>
  <c r="J9" i="41"/>
  <c r="N9" i="41"/>
  <c r="R9" i="41"/>
  <c r="J10" i="41"/>
  <c r="N10" i="41"/>
  <c r="R10" i="41"/>
  <c r="H11" i="41"/>
  <c r="I11" i="41"/>
  <c r="L11" i="41"/>
  <c r="M11" i="41"/>
  <c r="P11" i="41"/>
  <c r="Q11" i="41"/>
  <c r="J12" i="41"/>
  <c r="N12" i="41"/>
  <c r="R12" i="41"/>
  <c r="J13" i="41"/>
  <c r="N13" i="41"/>
  <c r="R13" i="41"/>
  <c r="H14" i="41"/>
  <c r="I14" i="41"/>
  <c r="L14" i="41"/>
  <c r="N14" i="41" s="1"/>
  <c r="M14" i="41"/>
  <c r="P14" i="41"/>
  <c r="R14" i="41" s="1"/>
  <c r="Q14" i="41"/>
  <c r="J15" i="41"/>
  <c r="N15" i="41"/>
  <c r="R15" i="41"/>
  <c r="H16" i="41"/>
  <c r="J16" i="41" s="1"/>
  <c r="I16" i="41"/>
  <c r="L16" i="41"/>
  <c r="M16" i="41"/>
  <c r="P16" i="41"/>
  <c r="Q16" i="41"/>
  <c r="R16" i="41"/>
  <c r="J17" i="41"/>
  <c r="N17" i="41"/>
  <c r="R17" i="41"/>
  <c r="J18" i="41"/>
  <c r="N18" i="41"/>
  <c r="R18" i="41"/>
  <c r="J19" i="41"/>
  <c r="N19" i="41"/>
  <c r="R19" i="41"/>
  <c r="J20" i="41"/>
  <c r="N20" i="41"/>
  <c r="R20" i="41"/>
  <c r="J21" i="41"/>
  <c r="N21" i="41"/>
  <c r="R21" i="41"/>
  <c r="H22" i="41"/>
  <c r="I22" i="41"/>
  <c r="L22" i="41"/>
  <c r="N22" i="41" s="1"/>
  <c r="M22" i="41"/>
  <c r="P22" i="41"/>
  <c r="R22" i="41" s="1"/>
  <c r="Q22" i="41"/>
  <c r="J23" i="41"/>
  <c r="N23" i="41"/>
  <c r="R23" i="41"/>
  <c r="J24" i="41"/>
  <c r="N24" i="41"/>
  <c r="R24" i="41"/>
  <c r="H25" i="41"/>
  <c r="J25" i="41" s="1"/>
  <c r="I25" i="41"/>
  <c r="L25" i="41"/>
  <c r="M25" i="41"/>
  <c r="N25" i="41"/>
  <c r="P25" i="41"/>
  <c r="Q25" i="41"/>
  <c r="J26" i="41"/>
  <c r="N26" i="41"/>
  <c r="R26" i="41"/>
  <c r="H27" i="41"/>
  <c r="I27" i="41"/>
  <c r="L27" i="41"/>
  <c r="N27" i="41" s="1"/>
  <c r="M27" i="41"/>
  <c r="P27" i="41"/>
  <c r="Q27" i="41"/>
  <c r="R27" i="41" s="1"/>
  <c r="J28" i="41"/>
  <c r="N28" i="41"/>
  <c r="R28" i="41"/>
  <c r="H30" i="41"/>
  <c r="J30" i="41" s="1"/>
  <c r="I30" i="41"/>
  <c r="L30" i="41"/>
  <c r="M30" i="41"/>
  <c r="N30" i="41" s="1"/>
  <c r="P30" i="41"/>
  <c r="Q30" i="41"/>
  <c r="J31" i="41"/>
  <c r="N31" i="41"/>
  <c r="R31" i="41"/>
  <c r="J32" i="41"/>
  <c r="N32" i="41"/>
  <c r="R32" i="41"/>
  <c r="J33" i="41"/>
  <c r="N33" i="41"/>
  <c r="R33" i="41"/>
  <c r="J34" i="41"/>
  <c r="N34" i="41"/>
  <c r="R34" i="41"/>
  <c r="J35" i="41"/>
  <c r="N35" i="41"/>
  <c r="R35" i="41"/>
  <c r="J36" i="41"/>
  <c r="N36" i="41"/>
  <c r="R36" i="41"/>
  <c r="H37" i="41"/>
  <c r="I37" i="41"/>
  <c r="J37" i="41" s="1"/>
  <c r="L37" i="41"/>
  <c r="M37" i="41"/>
  <c r="N37" i="41" s="1"/>
  <c r="P37" i="41"/>
  <c r="Q37" i="41"/>
  <c r="J38" i="41"/>
  <c r="N38" i="41"/>
  <c r="R38" i="41"/>
  <c r="J39" i="41"/>
  <c r="N39" i="41"/>
  <c r="R39" i="41"/>
  <c r="H40" i="41"/>
  <c r="I40" i="41"/>
  <c r="J40" i="41"/>
  <c r="L40" i="41"/>
  <c r="M40" i="41"/>
  <c r="P40" i="41"/>
  <c r="Q40" i="41"/>
  <c r="J41" i="41"/>
  <c r="N41" i="41"/>
  <c r="R41" i="41"/>
  <c r="J42" i="41"/>
  <c r="N42" i="41"/>
  <c r="R42" i="41"/>
  <c r="J43" i="41"/>
  <c r="N43" i="41"/>
  <c r="R43" i="41"/>
  <c r="J44" i="41"/>
  <c r="N44" i="41"/>
  <c r="R44" i="41"/>
  <c r="J45" i="41"/>
  <c r="N45" i="41"/>
  <c r="R45" i="41"/>
  <c r="H46" i="41"/>
  <c r="J46" i="41" s="1"/>
  <c r="I46" i="41"/>
  <c r="L46" i="41"/>
  <c r="M46" i="41"/>
  <c r="P46" i="41"/>
  <c r="Q46" i="41"/>
  <c r="J47" i="41"/>
  <c r="N47" i="41"/>
  <c r="R47" i="41"/>
  <c r="J48" i="41"/>
  <c r="N48" i="41"/>
  <c r="R48" i="41"/>
  <c r="H49" i="41"/>
  <c r="J49" i="41" s="1"/>
  <c r="I49" i="41"/>
  <c r="L49" i="41"/>
  <c r="M49" i="41"/>
  <c r="P49" i="41"/>
  <c r="Q49" i="41"/>
  <c r="J50" i="41"/>
  <c r="N50" i="41"/>
  <c r="R50" i="41"/>
  <c r="J51" i="41"/>
  <c r="N51" i="41"/>
  <c r="R51" i="41"/>
  <c r="H52" i="41"/>
  <c r="J52" i="41" s="1"/>
  <c r="I52" i="41"/>
  <c r="L52" i="41"/>
  <c r="M52" i="41"/>
  <c r="N52" i="41" s="1"/>
  <c r="P52" i="41"/>
  <c r="Q52" i="41"/>
  <c r="R52" i="41"/>
  <c r="J53" i="41"/>
  <c r="N53" i="41"/>
  <c r="R53" i="41"/>
  <c r="J54" i="41"/>
  <c r="N54" i="41"/>
  <c r="R54" i="41"/>
  <c r="H55" i="41"/>
  <c r="I55" i="41"/>
  <c r="J55" i="41" s="1"/>
  <c r="L55" i="41"/>
  <c r="N55" i="41" s="1"/>
  <c r="M55" i="41"/>
  <c r="P55" i="41"/>
  <c r="Q55" i="41"/>
  <c r="J56" i="41"/>
  <c r="N56" i="41"/>
  <c r="R56" i="41"/>
  <c r="J57" i="41"/>
  <c r="N57" i="41"/>
  <c r="R57" i="41"/>
  <c r="H58" i="41"/>
  <c r="J58" i="41" s="1"/>
  <c r="I58" i="41"/>
  <c r="L58" i="41"/>
  <c r="M58" i="41"/>
  <c r="P58" i="41"/>
  <c r="R58" i="41" s="1"/>
  <c r="Q58" i="41"/>
  <c r="J59" i="41"/>
  <c r="N59" i="41"/>
  <c r="R59" i="41"/>
  <c r="H61" i="41"/>
  <c r="H60" i="41" s="1"/>
  <c r="I61" i="41"/>
  <c r="L61" i="41"/>
  <c r="M61" i="41"/>
  <c r="M60" i="41" s="1"/>
  <c r="N61" i="41"/>
  <c r="P61" i="41"/>
  <c r="Q61" i="41"/>
  <c r="J62" i="41"/>
  <c r="N62" i="41"/>
  <c r="R62" i="41"/>
  <c r="H63" i="41"/>
  <c r="I63" i="41"/>
  <c r="J63" i="41" s="1"/>
  <c r="L63" i="41"/>
  <c r="N63" i="41" s="1"/>
  <c r="M63" i="41"/>
  <c r="P63" i="41"/>
  <c r="Q63" i="41"/>
  <c r="J64" i="41"/>
  <c r="N64" i="41"/>
  <c r="R64" i="41"/>
  <c r="H65" i="41"/>
  <c r="I65" i="41"/>
  <c r="L65" i="41"/>
  <c r="M65" i="41"/>
  <c r="N65" i="41"/>
  <c r="P65" i="41"/>
  <c r="Q65" i="41"/>
  <c r="J66" i="41"/>
  <c r="N66" i="41"/>
  <c r="R66" i="41"/>
  <c r="J67" i="41"/>
  <c r="N67" i="41"/>
  <c r="R67" i="41"/>
  <c r="H69" i="41"/>
  <c r="I69" i="41"/>
  <c r="L69" i="41"/>
  <c r="M69" i="41"/>
  <c r="M68" i="41" s="1"/>
  <c r="N69" i="41"/>
  <c r="P69" i="41"/>
  <c r="Q69" i="41"/>
  <c r="J70" i="41"/>
  <c r="N70" i="41"/>
  <c r="R70" i="41"/>
  <c r="H71" i="41"/>
  <c r="H68" i="41" s="1"/>
  <c r="I71" i="41"/>
  <c r="J71" i="41" s="1"/>
  <c r="L71" i="41"/>
  <c r="N71" i="41" s="1"/>
  <c r="M71" i="41"/>
  <c r="P71" i="41"/>
  <c r="Q71" i="41"/>
  <c r="Q68" i="41" s="1"/>
  <c r="J72" i="41"/>
  <c r="N72" i="41"/>
  <c r="R72" i="41"/>
  <c r="H74" i="41"/>
  <c r="J74" i="41" s="1"/>
  <c r="I74" i="41"/>
  <c r="L74" i="41"/>
  <c r="M74" i="41"/>
  <c r="N74" i="41" s="1"/>
  <c r="P74" i="41"/>
  <c r="Q74" i="41"/>
  <c r="R74" i="41"/>
  <c r="J75" i="41"/>
  <c r="N75" i="41"/>
  <c r="R75" i="41"/>
  <c r="J76" i="41"/>
  <c r="N76" i="41"/>
  <c r="R76" i="41"/>
  <c r="J77" i="41"/>
  <c r="N77" i="41"/>
  <c r="R77" i="41"/>
  <c r="J78" i="41"/>
  <c r="N78" i="41"/>
  <c r="R78" i="41"/>
  <c r="H79" i="41"/>
  <c r="J79" i="41" s="1"/>
  <c r="I79" i="41"/>
  <c r="L79" i="41"/>
  <c r="M79" i="41"/>
  <c r="P79" i="41"/>
  <c r="Q79" i="41"/>
  <c r="J80" i="41"/>
  <c r="N80" i="41"/>
  <c r="R80" i="41"/>
  <c r="J81" i="41"/>
  <c r="N81" i="41"/>
  <c r="R81" i="41"/>
  <c r="J82" i="41"/>
  <c r="N82" i="41"/>
  <c r="R82" i="41"/>
  <c r="J83" i="41"/>
  <c r="N83" i="41"/>
  <c r="R83" i="41"/>
  <c r="J84" i="41"/>
  <c r="N84" i="41"/>
  <c r="R84" i="41"/>
  <c r="J85" i="41"/>
  <c r="N85" i="41"/>
  <c r="R85" i="41"/>
  <c r="H86" i="41"/>
  <c r="J86" i="41" s="1"/>
  <c r="I86" i="41"/>
  <c r="L86" i="41"/>
  <c r="M86" i="41"/>
  <c r="N86" i="41" s="1"/>
  <c r="P86" i="41"/>
  <c r="P73" i="41" s="1"/>
  <c r="Q86" i="41"/>
  <c r="J87" i="41"/>
  <c r="N87" i="41"/>
  <c r="R87" i="41"/>
  <c r="H88" i="41"/>
  <c r="J88" i="41" s="1"/>
  <c r="I88" i="41"/>
  <c r="I73" i="41" s="1"/>
  <c r="L88" i="41"/>
  <c r="M88" i="41"/>
  <c r="P88" i="41"/>
  <c r="Q88" i="41"/>
  <c r="R88" i="41"/>
  <c r="J89" i="41"/>
  <c r="N89" i="41"/>
  <c r="R89" i="41"/>
  <c r="J90" i="41"/>
  <c r="N90" i="41"/>
  <c r="R90" i="41"/>
  <c r="H97" i="41"/>
  <c r="I97" i="41"/>
  <c r="L97" i="41"/>
  <c r="M97" i="41"/>
  <c r="N97" i="41" s="1"/>
  <c r="P97" i="41"/>
  <c r="Q97" i="41"/>
  <c r="J98" i="41"/>
  <c r="N98" i="41"/>
  <c r="R98" i="41"/>
  <c r="J99" i="41"/>
  <c r="N99" i="41"/>
  <c r="R99" i="41"/>
  <c r="H100" i="41"/>
  <c r="I100" i="41"/>
  <c r="L100" i="41"/>
  <c r="M100" i="41"/>
  <c r="N100" i="41"/>
  <c r="P100" i="41"/>
  <c r="Q100" i="41"/>
  <c r="J101" i="41"/>
  <c r="N101" i="41"/>
  <c r="R101" i="41"/>
  <c r="H102" i="41"/>
  <c r="I102" i="41"/>
  <c r="J102" i="41" s="1"/>
  <c r="L102" i="41"/>
  <c r="N102" i="41" s="1"/>
  <c r="M102" i="41"/>
  <c r="P102" i="41"/>
  <c r="Q102" i="41"/>
  <c r="J103" i="41"/>
  <c r="N103" i="41"/>
  <c r="R103" i="41"/>
  <c r="H104" i="41"/>
  <c r="I104" i="41"/>
  <c r="L104" i="41"/>
  <c r="M104" i="41"/>
  <c r="N104" i="41"/>
  <c r="P104" i="41"/>
  <c r="R104" i="41" s="1"/>
  <c r="Q104" i="41"/>
  <c r="J105" i="41"/>
  <c r="N105" i="41"/>
  <c r="R105" i="41"/>
  <c r="H107" i="41"/>
  <c r="I107" i="41"/>
  <c r="L107" i="41"/>
  <c r="M107" i="41"/>
  <c r="N107" i="41" s="1"/>
  <c r="P107" i="41"/>
  <c r="R107" i="41" s="1"/>
  <c r="Q107" i="41"/>
  <c r="J108" i="41"/>
  <c r="N108" i="41"/>
  <c r="R108" i="41"/>
  <c r="H109" i="41"/>
  <c r="I109" i="41"/>
  <c r="I106" i="41" s="1"/>
  <c r="L109" i="41"/>
  <c r="L106" i="41" s="1"/>
  <c r="M109" i="41"/>
  <c r="P109" i="41"/>
  <c r="P106" i="41" s="1"/>
  <c r="Q109" i="41"/>
  <c r="Q106" i="41" s="1"/>
  <c r="J110" i="41"/>
  <c r="N110" i="41"/>
  <c r="R110" i="41"/>
  <c r="J111" i="41"/>
  <c r="N111" i="41"/>
  <c r="R111" i="41"/>
  <c r="J112" i="41"/>
  <c r="N112" i="41"/>
  <c r="R112" i="41"/>
  <c r="H114" i="41"/>
  <c r="I114" i="41"/>
  <c r="J114" i="41" s="1"/>
  <c r="L114" i="41"/>
  <c r="M114" i="41"/>
  <c r="M113" i="41" s="1"/>
  <c r="P114" i="41"/>
  <c r="R114" i="41" s="1"/>
  <c r="Q114" i="41"/>
  <c r="J115" i="41"/>
  <c r="N115" i="41"/>
  <c r="R115" i="41"/>
  <c r="H116" i="41"/>
  <c r="H113" i="41" s="1"/>
  <c r="I116" i="41"/>
  <c r="J116" i="41" s="1"/>
  <c r="L116" i="41"/>
  <c r="M116" i="41"/>
  <c r="N116" i="41" s="1"/>
  <c r="P116" i="41"/>
  <c r="R116" i="41" s="1"/>
  <c r="Q116" i="41"/>
  <c r="J117" i="41"/>
  <c r="N117" i="41"/>
  <c r="R117" i="41"/>
  <c r="J118" i="41"/>
  <c r="N118" i="41"/>
  <c r="R118" i="41"/>
  <c r="J119" i="41"/>
  <c r="N119" i="41"/>
  <c r="R119" i="41"/>
  <c r="H120" i="41"/>
  <c r="I120" i="41"/>
  <c r="L120" i="41"/>
  <c r="M120" i="41"/>
  <c r="P120" i="41"/>
  <c r="Q120" i="41"/>
  <c r="R120" i="41" s="1"/>
  <c r="J121" i="41"/>
  <c r="N121" i="41"/>
  <c r="R121" i="41"/>
  <c r="H123" i="41"/>
  <c r="I123" i="41"/>
  <c r="I122" i="41" s="1"/>
  <c r="L123" i="41"/>
  <c r="M123" i="41"/>
  <c r="P123" i="41"/>
  <c r="R123" i="41" s="1"/>
  <c r="Q123" i="41"/>
  <c r="Q122" i="41" s="1"/>
  <c r="J124" i="41"/>
  <c r="N124" i="41"/>
  <c r="R124" i="41"/>
  <c r="H125" i="41"/>
  <c r="I125" i="41"/>
  <c r="J125" i="41"/>
  <c r="L125" i="41"/>
  <c r="N125" i="41" s="1"/>
  <c r="M125" i="41"/>
  <c r="P125" i="41"/>
  <c r="Q125" i="41"/>
  <c r="J126" i="41"/>
  <c r="N126" i="41"/>
  <c r="R126" i="41"/>
  <c r="K9" i="40"/>
  <c r="E11" i="40"/>
  <c r="K11" i="40" s="1"/>
  <c r="H13" i="40"/>
  <c r="P10" i="40" s="1"/>
  <c r="K10" i="39"/>
  <c r="M10" i="39" s="1"/>
  <c r="L10" i="39"/>
  <c r="K11" i="39"/>
  <c r="L11" i="39"/>
  <c r="M11" i="39"/>
  <c r="K12" i="39"/>
  <c r="L12" i="39"/>
  <c r="M12" i="39"/>
  <c r="K13" i="39"/>
  <c r="M13" i="39" s="1"/>
  <c r="L13" i="39"/>
  <c r="K14" i="39"/>
  <c r="M14" i="39" s="1"/>
  <c r="L14" i="39"/>
  <c r="K15" i="39"/>
  <c r="L15" i="39"/>
  <c r="M15" i="39"/>
  <c r="E17" i="39"/>
  <c r="G17" i="39"/>
  <c r="I17" i="39"/>
  <c r="K17" i="39"/>
  <c r="E11" i="38"/>
  <c r="E35" i="38" s="1"/>
  <c r="E19" i="38"/>
  <c r="F49" i="38"/>
  <c r="F51" i="38"/>
  <c r="F52" i="38"/>
  <c r="F53" i="38"/>
  <c r="F54" i="38"/>
  <c r="F55" i="38"/>
  <c r="F56" i="38"/>
  <c r="F57" i="38"/>
  <c r="R145" i="67" l="1"/>
  <c r="Z145" i="67"/>
  <c r="V145" i="67"/>
  <c r="Z142" i="66"/>
  <c r="R142" i="66"/>
  <c r="X142" i="64"/>
  <c r="V32" i="52"/>
  <c r="Q61" i="52"/>
  <c r="V58" i="52"/>
  <c r="M61" i="52"/>
  <c r="I46" i="52"/>
  <c r="V46" i="52" s="1"/>
  <c r="Q28" i="52"/>
  <c r="V28" i="52" s="1"/>
  <c r="M19" i="52"/>
  <c r="V19" i="52" s="1"/>
  <c r="U9" i="52"/>
  <c r="U61" i="52" s="1"/>
  <c r="I62" i="51"/>
  <c r="G62" i="51"/>
  <c r="J30" i="50"/>
  <c r="J9" i="50"/>
  <c r="L53" i="50"/>
  <c r="J49" i="50"/>
  <c r="J48" i="50" s="1"/>
  <c r="L48" i="50" s="1"/>
  <c r="L60" i="50"/>
  <c r="L19" i="50"/>
  <c r="K13" i="50"/>
  <c r="L13" i="50" s="1"/>
  <c r="K35" i="50"/>
  <c r="K30" i="50" s="1"/>
  <c r="L30" i="50" s="1"/>
  <c r="L44" i="50"/>
  <c r="J43" i="50"/>
  <c r="L43" i="50" s="1"/>
  <c r="L35" i="50"/>
  <c r="L27" i="50"/>
  <c r="J26" i="50"/>
  <c r="L26" i="50" s="1"/>
  <c r="L16" i="50"/>
  <c r="L55" i="50"/>
  <c r="L45" i="50"/>
  <c r="L28" i="50"/>
  <c r="L17" i="50"/>
  <c r="L56" i="50"/>
  <c r="L50" i="50"/>
  <c r="L31" i="50"/>
  <c r="L23" i="50"/>
  <c r="L10" i="50"/>
  <c r="L59" i="50"/>
  <c r="L36" i="50"/>
  <c r="L32" i="50"/>
  <c r="L24" i="50"/>
  <c r="L11" i="50"/>
  <c r="L55" i="49"/>
  <c r="L36" i="49"/>
  <c r="K9" i="49"/>
  <c r="K65" i="49" s="1"/>
  <c r="J49" i="49"/>
  <c r="J48" i="49" s="1"/>
  <c r="L48" i="49" s="1"/>
  <c r="L38" i="49"/>
  <c r="J35" i="49"/>
  <c r="L35" i="49" s="1"/>
  <c r="L32" i="49"/>
  <c r="L19" i="49"/>
  <c r="L11" i="49"/>
  <c r="L43" i="49"/>
  <c r="L59" i="49"/>
  <c r="K49" i="49"/>
  <c r="K48" i="49" s="1"/>
  <c r="L40" i="49"/>
  <c r="J31" i="49"/>
  <c r="J30" i="49" s="1"/>
  <c r="L14" i="49"/>
  <c r="J10" i="49"/>
  <c r="J9" i="49" s="1"/>
  <c r="K30" i="49"/>
  <c r="L58" i="49"/>
  <c r="L49" i="49"/>
  <c r="L30" i="49"/>
  <c r="J26" i="49"/>
  <c r="L26" i="49" s="1"/>
  <c r="L27" i="49"/>
  <c r="L56" i="49"/>
  <c r="L50" i="49"/>
  <c r="L23" i="49"/>
  <c r="I111" i="48"/>
  <c r="M73" i="48"/>
  <c r="I145" i="48"/>
  <c r="M86" i="48"/>
  <c r="I131" i="48"/>
  <c r="I123" i="48"/>
  <c r="M111" i="48"/>
  <c r="I73" i="48"/>
  <c r="G150" i="48"/>
  <c r="K9" i="48"/>
  <c r="M135" i="48"/>
  <c r="M117" i="48"/>
  <c r="M99" i="48"/>
  <c r="I89" i="48"/>
  <c r="I146" i="48"/>
  <c r="L145" i="48"/>
  <c r="M145" i="48" s="1"/>
  <c r="I126" i="48"/>
  <c r="L123" i="48"/>
  <c r="M123" i="48" s="1"/>
  <c r="I112" i="48"/>
  <c r="L111" i="48"/>
  <c r="I94" i="48"/>
  <c r="L93" i="48"/>
  <c r="M93" i="48" s="1"/>
  <c r="M89" i="48"/>
  <c r="M74" i="48"/>
  <c r="I42" i="48"/>
  <c r="I41" i="48" s="1"/>
  <c r="L41" i="48"/>
  <c r="M41" i="48" s="1"/>
  <c r="H9" i="48"/>
  <c r="H150" i="48" s="1"/>
  <c r="M9" i="47"/>
  <c r="I142" i="47"/>
  <c r="I85" i="47"/>
  <c r="M72" i="47"/>
  <c r="I40" i="47"/>
  <c r="H147" i="47"/>
  <c r="L147" i="47"/>
  <c r="I122" i="47"/>
  <c r="I9" i="47"/>
  <c r="G130" i="47"/>
  <c r="I130" i="47" s="1"/>
  <c r="K130" i="47"/>
  <c r="M130" i="47" s="1"/>
  <c r="G92" i="47"/>
  <c r="I92" i="47" s="1"/>
  <c r="G40" i="47"/>
  <c r="G147" i="47" s="1"/>
  <c r="G110" i="47"/>
  <c r="I110" i="47" s="1"/>
  <c r="K110" i="47"/>
  <c r="M110" i="47" s="1"/>
  <c r="K92" i="47"/>
  <c r="M92" i="47" s="1"/>
  <c r="M17" i="47"/>
  <c r="I88" i="47"/>
  <c r="I10" i="47"/>
  <c r="J59" i="46"/>
  <c r="I59" i="45"/>
  <c r="K46" i="45"/>
  <c r="K59" i="45" s="1"/>
  <c r="N57" i="44"/>
  <c r="J57" i="44"/>
  <c r="H57" i="44"/>
  <c r="H59" i="43"/>
  <c r="O7" i="42"/>
  <c r="N128" i="42"/>
  <c r="H128" i="42"/>
  <c r="K108" i="42"/>
  <c r="N108" i="42"/>
  <c r="H108" i="42"/>
  <c r="N38" i="42"/>
  <c r="N144" i="42" s="1"/>
  <c r="H38" i="42"/>
  <c r="K38" i="42"/>
  <c r="N7" i="42"/>
  <c r="O128" i="42"/>
  <c r="O108" i="42"/>
  <c r="L38" i="42"/>
  <c r="L139" i="42"/>
  <c r="O139" i="42"/>
  <c r="I139" i="42"/>
  <c r="L128" i="42"/>
  <c r="L120" i="42"/>
  <c r="O90" i="42"/>
  <c r="I90" i="42"/>
  <c r="L90" i="42"/>
  <c r="O78" i="42"/>
  <c r="O144" i="42" s="1"/>
  <c r="I78" i="42"/>
  <c r="L70" i="42"/>
  <c r="L144" i="42" s="1"/>
  <c r="O70" i="42"/>
  <c r="I70" i="42"/>
  <c r="L7" i="42"/>
  <c r="I7" i="42"/>
  <c r="I128" i="42"/>
  <c r="L108" i="42"/>
  <c r="I108" i="42"/>
  <c r="I38" i="42"/>
  <c r="K139" i="42"/>
  <c r="N139" i="42"/>
  <c r="H139" i="42"/>
  <c r="K128" i="42"/>
  <c r="K120" i="42"/>
  <c r="N90" i="42"/>
  <c r="H90" i="42"/>
  <c r="K90" i="42"/>
  <c r="N78" i="42"/>
  <c r="H78" i="42"/>
  <c r="K70" i="42"/>
  <c r="N70" i="42"/>
  <c r="H70" i="42"/>
  <c r="K7" i="42"/>
  <c r="K144" i="42" s="1"/>
  <c r="H7" i="42"/>
  <c r="H144" i="42"/>
  <c r="I144" i="42"/>
  <c r="M122" i="41"/>
  <c r="H122" i="41"/>
  <c r="J122" i="41" s="1"/>
  <c r="J120" i="41"/>
  <c r="L113" i="41"/>
  <c r="N113" i="41" s="1"/>
  <c r="Q96" i="41"/>
  <c r="P29" i="41"/>
  <c r="Q7" i="41"/>
  <c r="I7" i="41"/>
  <c r="R125" i="41"/>
  <c r="N123" i="41"/>
  <c r="R106" i="41"/>
  <c r="J109" i="41"/>
  <c r="R102" i="41"/>
  <c r="P96" i="41"/>
  <c r="J97" i="41"/>
  <c r="R71" i="41"/>
  <c r="P68" i="41"/>
  <c r="R63" i="41"/>
  <c r="P60" i="41"/>
  <c r="R60" i="41" s="1"/>
  <c r="R55" i="41"/>
  <c r="N49" i="41"/>
  <c r="N46" i="41"/>
  <c r="R40" i="41"/>
  <c r="Q29" i="41"/>
  <c r="L29" i="41"/>
  <c r="J22" i="41"/>
  <c r="N16" i="41"/>
  <c r="J14" i="41"/>
  <c r="R11" i="41"/>
  <c r="R8" i="41"/>
  <c r="J123" i="41"/>
  <c r="L122" i="41"/>
  <c r="N120" i="41"/>
  <c r="Q113" i="41"/>
  <c r="N114" i="41"/>
  <c r="N109" i="41"/>
  <c r="L96" i="41"/>
  <c r="R86" i="41"/>
  <c r="L73" i="41"/>
  <c r="L68" i="41"/>
  <c r="N68" i="41" s="1"/>
  <c r="Q60" i="41"/>
  <c r="L60" i="41"/>
  <c r="N60" i="41" s="1"/>
  <c r="N58" i="41"/>
  <c r="R49" i="41"/>
  <c r="R37" i="41"/>
  <c r="R30" i="41"/>
  <c r="J27" i="41"/>
  <c r="R25" i="41"/>
  <c r="M7" i="41"/>
  <c r="H7" i="41"/>
  <c r="J7" i="41" s="1"/>
  <c r="P113" i="41"/>
  <c r="R113" i="41" s="1"/>
  <c r="R109" i="41"/>
  <c r="J107" i="41"/>
  <c r="J104" i="41"/>
  <c r="R100" i="41"/>
  <c r="J100" i="41"/>
  <c r="R97" i="41"/>
  <c r="N88" i="41"/>
  <c r="R79" i="41"/>
  <c r="R69" i="41"/>
  <c r="J69" i="41"/>
  <c r="R65" i="41"/>
  <c r="J65" i="41"/>
  <c r="R61" i="41"/>
  <c r="J61" i="41"/>
  <c r="R46" i="41"/>
  <c r="N40" i="41"/>
  <c r="P7" i="41"/>
  <c r="R7" i="41" s="1"/>
  <c r="N11" i="41"/>
  <c r="R96" i="41"/>
  <c r="R68" i="41"/>
  <c r="N122" i="41"/>
  <c r="L127" i="41"/>
  <c r="P122" i="41"/>
  <c r="R122" i="41" s="1"/>
  <c r="I113" i="41"/>
  <c r="J113" i="41" s="1"/>
  <c r="M106" i="41"/>
  <c r="N106" i="41" s="1"/>
  <c r="H106" i="41"/>
  <c r="J106" i="41" s="1"/>
  <c r="M96" i="41"/>
  <c r="N96" i="41" s="1"/>
  <c r="H96" i="41"/>
  <c r="M73" i="41"/>
  <c r="N73" i="41" s="1"/>
  <c r="H73" i="41"/>
  <c r="J73" i="41" s="1"/>
  <c r="I68" i="41"/>
  <c r="J68" i="41" s="1"/>
  <c r="I60" i="41"/>
  <c r="J60" i="41" s="1"/>
  <c r="M29" i="41"/>
  <c r="N29" i="41" s="1"/>
  <c r="H29" i="41"/>
  <c r="J29" i="41" s="1"/>
  <c r="J11" i="41"/>
  <c r="N8" i="41"/>
  <c r="I29" i="41"/>
  <c r="N79" i="41"/>
  <c r="Q73" i="41"/>
  <c r="R73" i="41" s="1"/>
  <c r="N7" i="41"/>
  <c r="I96" i="41"/>
  <c r="E13" i="40"/>
  <c r="F50" i="38"/>
  <c r="V9" i="52" l="1"/>
  <c r="V61" i="52" s="1"/>
  <c r="I61" i="52"/>
  <c r="L49" i="50"/>
  <c r="K9" i="50"/>
  <c r="J65" i="50"/>
  <c r="L10" i="49"/>
  <c r="L31" i="49"/>
  <c r="L9" i="49"/>
  <c r="L65" i="49" s="1"/>
  <c r="J65" i="49"/>
  <c r="I9" i="48"/>
  <c r="I150" i="48" s="1"/>
  <c r="L150" i="48"/>
  <c r="M9" i="48"/>
  <c r="M150" i="48" s="1"/>
  <c r="K150" i="48"/>
  <c r="I147" i="47"/>
  <c r="M147" i="47"/>
  <c r="K147" i="47"/>
  <c r="R29" i="41"/>
  <c r="I127" i="41"/>
  <c r="H127" i="41"/>
  <c r="P127" i="41"/>
  <c r="M127" i="41"/>
  <c r="Q127" i="41"/>
  <c r="J127" i="41"/>
  <c r="N127" i="41"/>
  <c r="J96" i="41"/>
  <c r="R127" i="41"/>
  <c r="O10" i="40"/>
  <c r="K13" i="40"/>
  <c r="D55" i="37"/>
  <c r="E55" i="37"/>
  <c r="F55" i="37"/>
  <c r="G9" i="36"/>
  <c r="H9" i="36"/>
  <c r="I9" i="36"/>
  <c r="J9" i="36"/>
  <c r="J65" i="36" s="1"/>
  <c r="K9" i="36"/>
  <c r="G20" i="36"/>
  <c r="H20" i="36"/>
  <c r="I20" i="36"/>
  <c r="I65" i="36" s="1"/>
  <c r="J20" i="36"/>
  <c r="K20" i="36"/>
  <c r="G30" i="36"/>
  <c r="H30" i="36"/>
  <c r="I30" i="36"/>
  <c r="J30" i="36"/>
  <c r="K30" i="36"/>
  <c r="G34" i="36"/>
  <c r="G65" i="36" s="1"/>
  <c r="H34" i="36"/>
  <c r="I34" i="36"/>
  <c r="J34" i="36"/>
  <c r="K34" i="36"/>
  <c r="K65" i="36" s="1"/>
  <c r="G37" i="36"/>
  <c r="H37" i="36"/>
  <c r="I37" i="36"/>
  <c r="J37" i="36"/>
  <c r="K37" i="36"/>
  <c r="G42" i="36"/>
  <c r="H42" i="36"/>
  <c r="I42" i="36"/>
  <c r="J42" i="36"/>
  <c r="K42" i="36"/>
  <c r="G49" i="36"/>
  <c r="H49" i="36"/>
  <c r="I49" i="36"/>
  <c r="J49" i="36"/>
  <c r="K49" i="36"/>
  <c r="G52" i="36"/>
  <c r="H52" i="36"/>
  <c r="I52" i="36"/>
  <c r="J52" i="36"/>
  <c r="K52" i="36"/>
  <c r="G59" i="36"/>
  <c r="H59" i="36"/>
  <c r="I59" i="36"/>
  <c r="J59" i="36"/>
  <c r="K59" i="36"/>
  <c r="G63" i="36"/>
  <c r="H63" i="36"/>
  <c r="I63" i="36"/>
  <c r="J63" i="36"/>
  <c r="K63" i="36"/>
  <c r="H65" i="36"/>
  <c r="G9" i="35"/>
  <c r="H9" i="35"/>
  <c r="I9" i="35"/>
  <c r="G20" i="35"/>
  <c r="G65" i="35" s="1"/>
  <c r="H20" i="35"/>
  <c r="I20" i="35"/>
  <c r="G30" i="35"/>
  <c r="H30" i="35"/>
  <c r="I30" i="35"/>
  <c r="G34" i="35"/>
  <c r="H34" i="35"/>
  <c r="I34" i="35"/>
  <c r="I65" i="35" s="1"/>
  <c r="G37" i="35"/>
  <c r="H37" i="35"/>
  <c r="I37" i="35"/>
  <c r="G42" i="35"/>
  <c r="H42" i="35"/>
  <c r="I42" i="35"/>
  <c r="G49" i="35"/>
  <c r="H49" i="35"/>
  <c r="I49" i="35"/>
  <c r="G52" i="35"/>
  <c r="H52" i="35"/>
  <c r="I52" i="35"/>
  <c r="G59" i="35"/>
  <c r="H59" i="35"/>
  <c r="I59" i="35"/>
  <c r="G63" i="35"/>
  <c r="H63" i="35"/>
  <c r="I63" i="35"/>
  <c r="H65" i="35"/>
  <c r="K65" i="50" l="1"/>
  <c r="L9" i="50"/>
  <c r="L65" i="50" s="1"/>
  <c r="D8" i="34"/>
  <c r="E8" i="34"/>
  <c r="F8" i="34"/>
  <c r="G8" i="34"/>
  <c r="G65" i="34" s="1"/>
  <c r="H8" i="34"/>
  <c r="I8" i="34"/>
  <c r="K8" i="34"/>
  <c r="K65" i="34" s="1"/>
  <c r="L8" i="34"/>
  <c r="M8" i="34"/>
  <c r="O8" i="34"/>
  <c r="O65" i="34" s="1"/>
  <c r="P8" i="34"/>
  <c r="Q8" i="34"/>
  <c r="S8" i="34"/>
  <c r="F9" i="34"/>
  <c r="J9" i="34"/>
  <c r="N9" i="34"/>
  <c r="P9" i="34"/>
  <c r="S9" i="34" s="1"/>
  <c r="Q9" i="34"/>
  <c r="F10" i="34"/>
  <c r="J10" i="34"/>
  <c r="N10" i="34"/>
  <c r="P10" i="34"/>
  <c r="Q10" i="34"/>
  <c r="S10" i="34"/>
  <c r="F11" i="34"/>
  <c r="J11" i="34"/>
  <c r="N11" i="34"/>
  <c r="P11" i="34"/>
  <c r="S11" i="34" s="1"/>
  <c r="Q11" i="34"/>
  <c r="F12" i="34"/>
  <c r="J12" i="34"/>
  <c r="N12" i="34"/>
  <c r="P12" i="34"/>
  <c r="Q12" i="34"/>
  <c r="S12" i="34"/>
  <c r="F13" i="34"/>
  <c r="J13" i="34"/>
  <c r="N13" i="34"/>
  <c r="P13" i="34"/>
  <c r="S13" i="34" s="1"/>
  <c r="Q13" i="34"/>
  <c r="F14" i="34"/>
  <c r="J14" i="34"/>
  <c r="N14" i="34"/>
  <c r="P14" i="34"/>
  <c r="Q14" i="34"/>
  <c r="S14" i="34"/>
  <c r="F15" i="34"/>
  <c r="J15" i="34"/>
  <c r="N15" i="34"/>
  <c r="P15" i="34"/>
  <c r="S15" i="34" s="1"/>
  <c r="Q15" i="34"/>
  <c r="F16" i="34"/>
  <c r="J16" i="34"/>
  <c r="N16" i="34"/>
  <c r="P16" i="34"/>
  <c r="Q16" i="34"/>
  <c r="S16" i="34"/>
  <c r="F17" i="34"/>
  <c r="J17" i="34"/>
  <c r="N17" i="34"/>
  <c r="P17" i="34"/>
  <c r="S17" i="34" s="1"/>
  <c r="Q17" i="34"/>
  <c r="F18" i="34"/>
  <c r="J18" i="34"/>
  <c r="N18" i="34"/>
  <c r="P18" i="34"/>
  <c r="Q18" i="34"/>
  <c r="S18" i="34"/>
  <c r="D19" i="34"/>
  <c r="F19" i="34" s="1"/>
  <c r="E19" i="34"/>
  <c r="G19" i="34"/>
  <c r="H19" i="34"/>
  <c r="J19" i="34" s="1"/>
  <c r="I19" i="34"/>
  <c r="K19" i="34"/>
  <c r="L19" i="34"/>
  <c r="N19" i="34" s="1"/>
  <c r="M19" i="34"/>
  <c r="O19" i="34"/>
  <c r="P19" i="34"/>
  <c r="S19" i="34" s="1"/>
  <c r="Q19" i="34"/>
  <c r="F20" i="34"/>
  <c r="J20" i="34"/>
  <c r="N20" i="34"/>
  <c r="P20" i="34"/>
  <c r="Q20" i="34"/>
  <c r="S20" i="34"/>
  <c r="F21" i="34"/>
  <c r="J21" i="34"/>
  <c r="N21" i="34"/>
  <c r="P21" i="34"/>
  <c r="S21" i="34" s="1"/>
  <c r="Q21" i="34"/>
  <c r="F22" i="34"/>
  <c r="J22" i="34"/>
  <c r="N22" i="34"/>
  <c r="P22" i="34"/>
  <c r="Q22" i="34"/>
  <c r="S22" i="34"/>
  <c r="F23" i="34"/>
  <c r="J23" i="34"/>
  <c r="N23" i="34"/>
  <c r="P23" i="34"/>
  <c r="S23" i="34" s="1"/>
  <c r="Q23" i="34"/>
  <c r="F24" i="34"/>
  <c r="J24" i="34"/>
  <c r="N24" i="34"/>
  <c r="P24" i="34"/>
  <c r="Q24" i="34"/>
  <c r="S24" i="34"/>
  <c r="F25" i="34"/>
  <c r="J25" i="34"/>
  <c r="N25" i="34"/>
  <c r="P25" i="34"/>
  <c r="S25" i="34" s="1"/>
  <c r="Q25" i="34"/>
  <c r="F26" i="34"/>
  <c r="J26" i="34"/>
  <c r="N26" i="34"/>
  <c r="P26" i="34"/>
  <c r="Q26" i="34"/>
  <c r="S26" i="34"/>
  <c r="F27" i="34"/>
  <c r="J27" i="34"/>
  <c r="N27" i="34"/>
  <c r="P27" i="34"/>
  <c r="S27" i="34" s="1"/>
  <c r="Q27" i="34"/>
  <c r="F28" i="34"/>
  <c r="J28" i="34"/>
  <c r="N28" i="34"/>
  <c r="P28" i="34"/>
  <c r="Q28" i="34"/>
  <c r="S28" i="34"/>
  <c r="D29" i="34"/>
  <c r="E29" i="34"/>
  <c r="F29" i="34"/>
  <c r="G29" i="34"/>
  <c r="H29" i="34"/>
  <c r="I29" i="34"/>
  <c r="J29" i="34"/>
  <c r="K29" i="34"/>
  <c r="L29" i="34"/>
  <c r="M29" i="34"/>
  <c r="N29" i="34"/>
  <c r="O29" i="34"/>
  <c r="P29" i="34"/>
  <c r="Q29" i="34"/>
  <c r="S29" i="34"/>
  <c r="F30" i="34"/>
  <c r="J30" i="34"/>
  <c r="N30" i="34"/>
  <c r="P30" i="34"/>
  <c r="S30" i="34" s="1"/>
  <c r="Q30" i="34"/>
  <c r="F31" i="34"/>
  <c r="J31" i="34"/>
  <c r="N31" i="34"/>
  <c r="P31" i="34"/>
  <c r="Q31" i="34"/>
  <c r="S31" i="34"/>
  <c r="F32" i="34"/>
  <c r="J32" i="34"/>
  <c r="N32" i="34"/>
  <c r="P32" i="34"/>
  <c r="S32" i="34" s="1"/>
  <c r="Q32" i="34"/>
  <c r="D33" i="34"/>
  <c r="E33" i="34"/>
  <c r="F33" i="34"/>
  <c r="G33" i="34"/>
  <c r="H33" i="34"/>
  <c r="I33" i="34"/>
  <c r="J33" i="34"/>
  <c r="K33" i="34"/>
  <c r="L33" i="34"/>
  <c r="M33" i="34"/>
  <c r="N33" i="34"/>
  <c r="O33" i="34"/>
  <c r="P33" i="34"/>
  <c r="Q33" i="34"/>
  <c r="S33" i="34"/>
  <c r="F34" i="34"/>
  <c r="J34" i="34"/>
  <c r="N34" i="34"/>
  <c r="P34" i="34"/>
  <c r="S34" i="34" s="1"/>
  <c r="Q34" i="34"/>
  <c r="F35" i="34"/>
  <c r="J35" i="34"/>
  <c r="N35" i="34"/>
  <c r="P35" i="34"/>
  <c r="Q35" i="34"/>
  <c r="S35" i="34"/>
  <c r="D36" i="34"/>
  <c r="E36" i="34"/>
  <c r="F36" i="34"/>
  <c r="G36" i="34"/>
  <c r="H36" i="34"/>
  <c r="I36" i="34"/>
  <c r="J36" i="34"/>
  <c r="K36" i="34"/>
  <c r="L36" i="34"/>
  <c r="M36" i="34"/>
  <c r="N36" i="34"/>
  <c r="O36" i="34"/>
  <c r="P36" i="34"/>
  <c r="Q36" i="34"/>
  <c r="S36" i="34"/>
  <c r="F37" i="34"/>
  <c r="J37" i="34"/>
  <c r="N37" i="34"/>
  <c r="P37" i="34"/>
  <c r="S37" i="34" s="1"/>
  <c r="Q37" i="34"/>
  <c r="F38" i="34"/>
  <c r="J38" i="34"/>
  <c r="N38" i="34"/>
  <c r="P38" i="34"/>
  <c r="Q38" i="34"/>
  <c r="S38" i="34"/>
  <c r="F39" i="34"/>
  <c r="J39" i="34"/>
  <c r="N39" i="34"/>
  <c r="P39" i="34"/>
  <c r="S39" i="34" s="1"/>
  <c r="Q39" i="34"/>
  <c r="F40" i="34"/>
  <c r="J40" i="34"/>
  <c r="N40" i="34"/>
  <c r="P40" i="34"/>
  <c r="Q40" i="34"/>
  <c r="S40" i="34"/>
  <c r="D41" i="34"/>
  <c r="F41" i="34" s="1"/>
  <c r="E41" i="34"/>
  <c r="G41" i="34"/>
  <c r="H41" i="34"/>
  <c r="J41" i="34" s="1"/>
  <c r="I41" i="34"/>
  <c r="K41" i="34"/>
  <c r="L41" i="34"/>
  <c r="N41" i="34" s="1"/>
  <c r="M41" i="34"/>
  <c r="O41" i="34"/>
  <c r="P41" i="34"/>
  <c r="S41" i="34" s="1"/>
  <c r="Q41" i="34"/>
  <c r="F42" i="34"/>
  <c r="J42" i="34"/>
  <c r="N42" i="34"/>
  <c r="P42" i="34"/>
  <c r="Q42" i="34"/>
  <c r="S42" i="34"/>
  <c r="F43" i="34"/>
  <c r="J43" i="34"/>
  <c r="N43" i="34"/>
  <c r="P43" i="34"/>
  <c r="S43" i="34" s="1"/>
  <c r="Q43" i="34"/>
  <c r="F44" i="34"/>
  <c r="J44" i="34"/>
  <c r="N44" i="34"/>
  <c r="P44" i="34"/>
  <c r="Q44" i="34"/>
  <c r="S44" i="34"/>
  <c r="F45" i="34"/>
  <c r="J45" i="34"/>
  <c r="N45" i="34"/>
  <c r="P45" i="34"/>
  <c r="S45" i="34" s="1"/>
  <c r="Q45" i="34"/>
  <c r="F46" i="34"/>
  <c r="J46" i="34"/>
  <c r="N46" i="34"/>
  <c r="P46" i="34"/>
  <c r="Q46" i="34"/>
  <c r="S46" i="34"/>
  <c r="D47" i="34"/>
  <c r="E47" i="34"/>
  <c r="F47" i="34"/>
  <c r="G47" i="34"/>
  <c r="H47" i="34"/>
  <c r="I47" i="34"/>
  <c r="J47" i="34"/>
  <c r="K47" i="34"/>
  <c r="L47" i="34"/>
  <c r="M47" i="34"/>
  <c r="N47" i="34"/>
  <c r="O47" i="34"/>
  <c r="P47" i="34"/>
  <c r="Q47" i="34"/>
  <c r="S47" i="34"/>
  <c r="F48" i="34"/>
  <c r="J48" i="34"/>
  <c r="N48" i="34"/>
  <c r="P48" i="34"/>
  <c r="S48" i="34" s="1"/>
  <c r="Q48" i="34"/>
  <c r="F49" i="34"/>
  <c r="J49" i="34"/>
  <c r="N49" i="34"/>
  <c r="P49" i="34"/>
  <c r="Q49" i="34"/>
  <c r="S49" i="34"/>
  <c r="D50" i="34"/>
  <c r="F50" i="34" s="1"/>
  <c r="E50" i="34"/>
  <c r="G50" i="34"/>
  <c r="H50" i="34"/>
  <c r="J50" i="34" s="1"/>
  <c r="I50" i="34"/>
  <c r="K50" i="34"/>
  <c r="L50" i="34"/>
  <c r="N50" i="34" s="1"/>
  <c r="M50" i="34"/>
  <c r="O50" i="34"/>
  <c r="P50" i="34"/>
  <c r="S50" i="34" s="1"/>
  <c r="Q50" i="34"/>
  <c r="F51" i="34"/>
  <c r="J51" i="34"/>
  <c r="N51" i="34"/>
  <c r="P51" i="34"/>
  <c r="Q51" i="34"/>
  <c r="S51" i="34"/>
  <c r="F52" i="34"/>
  <c r="J52" i="34"/>
  <c r="N52" i="34"/>
  <c r="P52" i="34"/>
  <c r="S52" i="34" s="1"/>
  <c r="Q52" i="34"/>
  <c r="F53" i="34"/>
  <c r="J53" i="34"/>
  <c r="N53" i="34"/>
  <c r="P53" i="34"/>
  <c r="Q53" i="34"/>
  <c r="S53" i="34"/>
  <c r="F54" i="34"/>
  <c r="J54" i="34"/>
  <c r="N54" i="34"/>
  <c r="P54" i="34"/>
  <c r="S54" i="34" s="1"/>
  <c r="Q54" i="34"/>
  <c r="F55" i="34"/>
  <c r="J55" i="34"/>
  <c r="N55" i="34"/>
  <c r="P55" i="34"/>
  <c r="Q55" i="34"/>
  <c r="S55" i="34"/>
  <c r="F56" i="34"/>
  <c r="J56" i="34"/>
  <c r="N56" i="34"/>
  <c r="P56" i="34"/>
  <c r="S56" i="34" s="1"/>
  <c r="Q56" i="34"/>
  <c r="D57" i="34"/>
  <c r="F57" i="34" s="1"/>
  <c r="E57" i="34"/>
  <c r="E65" i="34" s="1"/>
  <c r="G57" i="34"/>
  <c r="H57" i="34"/>
  <c r="J57" i="34" s="1"/>
  <c r="I57" i="34"/>
  <c r="I65" i="34" s="1"/>
  <c r="K57" i="34"/>
  <c r="L57" i="34"/>
  <c r="N57" i="34" s="1"/>
  <c r="M57" i="34"/>
  <c r="M65" i="34" s="1"/>
  <c r="O57" i="34"/>
  <c r="P57" i="34"/>
  <c r="S57" i="34" s="1"/>
  <c r="Q57" i="34"/>
  <c r="F58" i="34"/>
  <c r="J58" i="34"/>
  <c r="N58" i="34"/>
  <c r="P58" i="34"/>
  <c r="Q58" i="34"/>
  <c r="S58" i="34"/>
  <c r="F59" i="34"/>
  <c r="J59" i="34"/>
  <c r="N59" i="34"/>
  <c r="P59" i="34"/>
  <c r="S59" i="34" s="1"/>
  <c r="Q59" i="34"/>
  <c r="F60" i="34"/>
  <c r="J60" i="34"/>
  <c r="N60" i="34"/>
  <c r="P60" i="34"/>
  <c r="Q60" i="34"/>
  <c r="S60" i="34"/>
  <c r="D61" i="34"/>
  <c r="P61" i="34" s="1"/>
  <c r="E61" i="34"/>
  <c r="H61" i="34"/>
  <c r="J61" i="34" s="1"/>
  <c r="I61" i="34"/>
  <c r="Q61" i="34" s="1"/>
  <c r="L61" i="34"/>
  <c r="M61" i="34"/>
  <c r="N61" i="34"/>
  <c r="F62" i="34"/>
  <c r="J62" i="34"/>
  <c r="N62" i="34"/>
  <c r="P62" i="34"/>
  <c r="S62" i="34" s="1"/>
  <c r="Q62" i="34"/>
  <c r="F63" i="34"/>
  <c r="J63" i="34"/>
  <c r="N63" i="34"/>
  <c r="P63" i="34"/>
  <c r="Q63" i="34"/>
  <c r="S63" i="34"/>
  <c r="F64" i="34"/>
  <c r="J64" i="34"/>
  <c r="N64" i="34"/>
  <c r="P64" i="34"/>
  <c r="S64" i="34" s="1"/>
  <c r="Q64" i="34"/>
  <c r="R65" i="34"/>
  <c r="D8" i="33"/>
  <c r="E8" i="33"/>
  <c r="F8" i="33"/>
  <c r="G8" i="33"/>
  <c r="J8" i="33" s="1"/>
  <c r="H8" i="33"/>
  <c r="I8" i="33"/>
  <c r="K8" i="33"/>
  <c r="N8" i="33" s="1"/>
  <c r="L8" i="33"/>
  <c r="M8" i="33"/>
  <c r="O8" i="33"/>
  <c r="P8" i="33"/>
  <c r="Q8" i="33"/>
  <c r="S8" i="33"/>
  <c r="F9" i="33"/>
  <c r="J9" i="33"/>
  <c r="N9" i="33"/>
  <c r="P9" i="33"/>
  <c r="S9" i="33" s="1"/>
  <c r="Q9" i="33"/>
  <c r="F10" i="33"/>
  <c r="J10" i="33"/>
  <c r="N10" i="33"/>
  <c r="P10" i="33"/>
  <c r="Q10" i="33"/>
  <c r="S10" i="33"/>
  <c r="F11" i="33"/>
  <c r="J11" i="33"/>
  <c r="N11" i="33"/>
  <c r="P11" i="33"/>
  <c r="S11" i="33" s="1"/>
  <c r="Q11" i="33"/>
  <c r="F12" i="33"/>
  <c r="J12" i="33"/>
  <c r="N12" i="33"/>
  <c r="P12" i="33"/>
  <c r="Q12" i="33"/>
  <c r="S12" i="33"/>
  <c r="F13" i="33"/>
  <c r="J13" i="33"/>
  <c r="N13" i="33"/>
  <c r="P13" i="33"/>
  <c r="S13" i="33" s="1"/>
  <c r="Q13" i="33"/>
  <c r="F14" i="33"/>
  <c r="J14" i="33"/>
  <c r="N14" i="33"/>
  <c r="P14" i="33"/>
  <c r="Q14" i="33"/>
  <c r="S14" i="33"/>
  <c r="F15" i="33"/>
  <c r="J15" i="33"/>
  <c r="N15" i="33"/>
  <c r="P15" i="33"/>
  <c r="S15" i="33" s="1"/>
  <c r="Q15" i="33"/>
  <c r="F16" i="33"/>
  <c r="J16" i="33"/>
  <c r="N16" i="33"/>
  <c r="P16" i="33"/>
  <c r="Q16" i="33"/>
  <c r="S16" i="33"/>
  <c r="F17" i="33"/>
  <c r="J17" i="33"/>
  <c r="N17" i="33"/>
  <c r="P17" i="33"/>
  <c r="S17" i="33" s="1"/>
  <c r="Q17" i="33"/>
  <c r="F18" i="33"/>
  <c r="J18" i="33"/>
  <c r="N18" i="33"/>
  <c r="P18" i="33"/>
  <c r="Q18" i="33"/>
  <c r="S18" i="33"/>
  <c r="D19" i="33"/>
  <c r="F19" i="33" s="1"/>
  <c r="E19" i="33"/>
  <c r="G19" i="33"/>
  <c r="H19" i="33"/>
  <c r="J19" i="33" s="1"/>
  <c r="I19" i="33"/>
  <c r="K19" i="33"/>
  <c r="L19" i="33"/>
  <c r="N19" i="33" s="1"/>
  <c r="M19" i="33"/>
  <c r="O19" i="33"/>
  <c r="P19" i="33"/>
  <c r="P63" i="33" s="1"/>
  <c r="Q19" i="33"/>
  <c r="F20" i="33"/>
  <c r="J20" i="33"/>
  <c r="N20" i="33"/>
  <c r="P20" i="33"/>
  <c r="Q20" i="33"/>
  <c r="S20" i="33"/>
  <c r="F21" i="33"/>
  <c r="J21" i="33"/>
  <c r="N21" i="33"/>
  <c r="P21" i="33"/>
  <c r="S21" i="33" s="1"/>
  <c r="Q21" i="33"/>
  <c r="F22" i="33"/>
  <c r="J22" i="33"/>
  <c r="N22" i="33"/>
  <c r="P22" i="33"/>
  <c r="Q22" i="33"/>
  <c r="S22" i="33"/>
  <c r="F23" i="33"/>
  <c r="J23" i="33"/>
  <c r="N23" i="33"/>
  <c r="P23" i="33"/>
  <c r="S23" i="33" s="1"/>
  <c r="Q23" i="33"/>
  <c r="F24" i="33"/>
  <c r="J24" i="33"/>
  <c r="N24" i="33"/>
  <c r="P24" i="33"/>
  <c r="Q24" i="33"/>
  <c r="S24" i="33"/>
  <c r="F25" i="33"/>
  <c r="J25" i="33"/>
  <c r="N25" i="33"/>
  <c r="P25" i="33"/>
  <c r="S25" i="33" s="1"/>
  <c r="Q25" i="33"/>
  <c r="F26" i="33"/>
  <c r="J26" i="33"/>
  <c r="N26" i="33"/>
  <c r="P26" i="33"/>
  <c r="Q26" i="33"/>
  <c r="S26" i="33"/>
  <c r="F27" i="33"/>
  <c r="J27" i="33"/>
  <c r="N27" i="33"/>
  <c r="P27" i="33"/>
  <c r="S27" i="33" s="1"/>
  <c r="Q27" i="33"/>
  <c r="F28" i="33"/>
  <c r="J28" i="33"/>
  <c r="N28" i="33"/>
  <c r="P28" i="33"/>
  <c r="Q28" i="33"/>
  <c r="S28" i="33"/>
  <c r="D29" i="33"/>
  <c r="E29" i="33"/>
  <c r="F29" i="33"/>
  <c r="G29" i="33"/>
  <c r="H29" i="33"/>
  <c r="I29" i="33"/>
  <c r="J29" i="33"/>
  <c r="K29" i="33"/>
  <c r="L29" i="33"/>
  <c r="M29" i="33"/>
  <c r="N29" i="33"/>
  <c r="O29" i="33"/>
  <c r="P29" i="33"/>
  <c r="Q29" i="33"/>
  <c r="S29" i="33"/>
  <c r="F30" i="33"/>
  <c r="J30" i="33"/>
  <c r="N30" i="33"/>
  <c r="P30" i="33"/>
  <c r="S30" i="33" s="1"/>
  <c r="Q30" i="33"/>
  <c r="F31" i="33"/>
  <c r="J31" i="33"/>
  <c r="N31" i="33"/>
  <c r="P31" i="33"/>
  <c r="Q31" i="33"/>
  <c r="S31" i="33"/>
  <c r="F32" i="33"/>
  <c r="J32" i="33"/>
  <c r="N32" i="33"/>
  <c r="P32" i="33"/>
  <c r="S32" i="33" s="1"/>
  <c r="Q32" i="33"/>
  <c r="D33" i="33"/>
  <c r="E33" i="33"/>
  <c r="E63" i="33" s="1"/>
  <c r="F33" i="33"/>
  <c r="G33" i="33"/>
  <c r="H33" i="33"/>
  <c r="I33" i="33"/>
  <c r="J33" i="33"/>
  <c r="K33" i="33"/>
  <c r="L33" i="33"/>
  <c r="M33" i="33"/>
  <c r="N33" i="33"/>
  <c r="O33" i="33"/>
  <c r="P33" i="33"/>
  <c r="Q33" i="33"/>
  <c r="Q63" i="33" s="1"/>
  <c r="S33" i="33"/>
  <c r="F34" i="33"/>
  <c r="J34" i="33"/>
  <c r="N34" i="33"/>
  <c r="P34" i="33"/>
  <c r="S34" i="33" s="1"/>
  <c r="Q34" i="33"/>
  <c r="F35" i="33"/>
  <c r="J35" i="33"/>
  <c r="N35" i="33"/>
  <c r="P35" i="33"/>
  <c r="Q35" i="33"/>
  <c r="S35" i="33"/>
  <c r="D36" i="33"/>
  <c r="E36" i="33"/>
  <c r="F36" i="33"/>
  <c r="G36" i="33"/>
  <c r="H36" i="33"/>
  <c r="I36" i="33"/>
  <c r="J36" i="33"/>
  <c r="K36" i="33"/>
  <c r="L36" i="33"/>
  <c r="M36" i="33"/>
  <c r="N36" i="33"/>
  <c r="O36" i="33"/>
  <c r="P36" i="33"/>
  <c r="Q36" i="33"/>
  <c r="S36" i="33"/>
  <c r="F37" i="33"/>
  <c r="J37" i="33"/>
  <c r="N37" i="33"/>
  <c r="P37" i="33"/>
  <c r="S37" i="33" s="1"/>
  <c r="Q37" i="33"/>
  <c r="F38" i="33"/>
  <c r="J38" i="33"/>
  <c r="N38" i="33"/>
  <c r="P38" i="33"/>
  <c r="Q38" i="33"/>
  <c r="S38" i="33"/>
  <c r="F39" i="33"/>
  <c r="J39" i="33"/>
  <c r="N39" i="33"/>
  <c r="P39" i="33"/>
  <c r="S39" i="33" s="1"/>
  <c r="Q39" i="33"/>
  <c r="F40" i="33"/>
  <c r="J40" i="33"/>
  <c r="N40" i="33"/>
  <c r="P40" i="33"/>
  <c r="Q40" i="33"/>
  <c r="S40" i="33"/>
  <c r="D41" i="33"/>
  <c r="F41" i="33" s="1"/>
  <c r="E41" i="33"/>
  <c r="G41" i="33"/>
  <c r="H41" i="33"/>
  <c r="J41" i="33" s="1"/>
  <c r="I41" i="33"/>
  <c r="K41" i="33"/>
  <c r="L41" i="33"/>
  <c r="N41" i="33" s="1"/>
  <c r="M41" i="33"/>
  <c r="O41" i="33"/>
  <c r="P41" i="33"/>
  <c r="S41" i="33" s="1"/>
  <c r="Q41" i="33"/>
  <c r="F42" i="33"/>
  <c r="J42" i="33"/>
  <c r="N42" i="33"/>
  <c r="P42" i="33"/>
  <c r="Q42" i="33"/>
  <c r="S42" i="33"/>
  <c r="F43" i="33"/>
  <c r="J43" i="33"/>
  <c r="N43" i="33"/>
  <c r="P43" i="33"/>
  <c r="S43" i="33" s="1"/>
  <c r="Q43" i="33"/>
  <c r="F44" i="33"/>
  <c r="J44" i="33"/>
  <c r="N44" i="33"/>
  <c r="P44" i="33"/>
  <c r="Q44" i="33"/>
  <c r="S44" i="33"/>
  <c r="F45" i="33"/>
  <c r="J45" i="33"/>
  <c r="N45" i="33"/>
  <c r="P45" i="33"/>
  <c r="S45" i="33" s="1"/>
  <c r="Q45" i="33"/>
  <c r="F46" i="33"/>
  <c r="J46" i="33"/>
  <c r="N46" i="33"/>
  <c r="P46" i="33"/>
  <c r="Q46" i="33"/>
  <c r="S46" i="33"/>
  <c r="F47" i="33"/>
  <c r="J47" i="33"/>
  <c r="N47" i="33"/>
  <c r="P47" i="33"/>
  <c r="S47" i="33" s="1"/>
  <c r="Q47" i="33"/>
  <c r="D48" i="33"/>
  <c r="F48" i="33" s="1"/>
  <c r="E48" i="33"/>
  <c r="G48" i="33"/>
  <c r="H48" i="33"/>
  <c r="J48" i="33" s="1"/>
  <c r="I48" i="33"/>
  <c r="K48" i="33"/>
  <c r="L48" i="33"/>
  <c r="N48" i="33" s="1"/>
  <c r="M48" i="33"/>
  <c r="M63" i="33" s="1"/>
  <c r="O48" i="33"/>
  <c r="P48" i="33"/>
  <c r="S48" i="33" s="1"/>
  <c r="Q48" i="33"/>
  <c r="F49" i="33"/>
  <c r="J49" i="33"/>
  <c r="N49" i="33"/>
  <c r="P49" i="33"/>
  <c r="Q49" i="33"/>
  <c r="S49" i="33"/>
  <c r="F50" i="33"/>
  <c r="J50" i="33"/>
  <c r="N50" i="33"/>
  <c r="P50" i="33"/>
  <c r="S50" i="33" s="1"/>
  <c r="Q50" i="33"/>
  <c r="F51" i="33"/>
  <c r="J51" i="33"/>
  <c r="N51" i="33"/>
  <c r="P51" i="33"/>
  <c r="Q51" i="33"/>
  <c r="S51" i="33"/>
  <c r="D52" i="33"/>
  <c r="F52" i="33" s="1"/>
  <c r="E52" i="33"/>
  <c r="G52" i="33"/>
  <c r="H52" i="33"/>
  <c r="J52" i="33" s="1"/>
  <c r="I52" i="33"/>
  <c r="K52" i="33"/>
  <c r="L52" i="33"/>
  <c r="N52" i="33" s="1"/>
  <c r="M52" i="33"/>
  <c r="O52" i="33"/>
  <c r="P52" i="33"/>
  <c r="S52" i="33" s="1"/>
  <c r="Q52" i="33"/>
  <c r="F53" i="33"/>
  <c r="J53" i="33"/>
  <c r="N53" i="33"/>
  <c r="P53" i="33"/>
  <c r="Q53" i="33"/>
  <c r="S53" i="33"/>
  <c r="F54" i="33"/>
  <c r="J54" i="33"/>
  <c r="N54" i="33"/>
  <c r="P54" i="33"/>
  <c r="S54" i="33" s="1"/>
  <c r="Q54" i="33"/>
  <c r="F55" i="33"/>
  <c r="J55" i="33"/>
  <c r="N55" i="33"/>
  <c r="P55" i="33"/>
  <c r="Q55" i="33"/>
  <c r="S55" i="33"/>
  <c r="F56" i="33"/>
  <c r="J56" i="33"/>
  <c r="N56" i="33"/>
  <c r="P56" i="33"/>
  <c r="S56" i="33" s="1"/>
  <c r="Q56" i="33"/>
  <c r="F57" i="33"/>
  <c r="J57" i="33"/>
  <c r="N57" i="33"/>
  <c r="P57" i="33"/>
  <c r="Q57" i="33"/>
  <c r="S57" i="33"/>
  <c r="D58" i="33"/>
  <c r="E58" i="33"/>
  <c r="F58" i="33"/>
  <c r="G58" i="33"/>
  <c r="H58" i="33"/>
  <c r="I58" i="33"/>
  <c r="J58" i="33"/>
  <c r="K58" i="33"/>
  <c r="L58" i="33"/>
  <c r="M58" i="33"/>
  <c r="N58" i="33"/>
  <c r="O58" i="33"/>
  <c r="P58" i="33"/>
  <c r="Q58" i="33"/>
  <c r="S58" i="33"/>
  <c r="F59" i="33"/>
  <c r="J59" i="33"/>
  <c r="N59" i="33"/>
  <c r="P59" i="33"/>
  <c r="S59" i="33" s="1"/>
  <c r="Q59" i="33"/>
  <c r="F60" i="33"/>
  <c r="J60" i="33"/>
  <c r="N60" i="33"/>
  <c r="P60" i="33"/>
  <c r="Q60" i="33"/>
  <c r="S60" i="33"/>
  <c r="F61" i="33"/>
  <c r="J61" i="33"/>
  <c r="N61" i="33"/>
  <c r="P61" i="33"/>
  <c r="S61" i="33" s="1"/>
  <c r="Q61" i="33"/>
  <c r="F62" i="33"/>
  <c r="J62" i="33"/>
  <c r="N62" i="33"/>
  <c r="P62" i="33"/>
  <c r="Q62" i="33"/>
  <c r="S62" i="33"/>
  <c r="D63" i="33"/>
  <c r="I63" i="33"/>
  <c r="G9" i="32"/>
  <c r="H9" i="32"/>
  <c r="I9" i="32"/>
  <c r="K9" i="32"/>
  <c r="K67" i="32" s="1"/>
  <c r="L9" i="32"/>
  <c r="O9" i="32"/>
  <c r="Q9" i="32" s="1"/>
  <c r="P9" i="32"/>
  <c r="P67" i="32" s="1"/>
  <c r="I10" i="32"/>
  <c r="M10" i="32"/>
  <c r="Q10" i="32"/>
  <c r="U10" i="32" s="1"/>
  <c r="S10" i="32"/>
  <c r="T10" i="32"/>
  <c r="I11" i="32"/>
  <c r="M11" i="32"/>
  <c r="Q11" i="32"/>
  <c r="S11" i="32"/>
  <c r="T11" i="32"/>
  <c r="U11" i="32"/>
  <c r="I12" i="32"/>
  <c r="M12" i="32"/>
  <c r="Q12" i="32"/>
  <c r="U12" i="32" s="1"/>
  <c r="S12" i="32"/>
  <c r="T12" i="32"/>
  <c r="I13" i="32"/>
  <c r="M13" i="32"/>
  <c r="Q13" i="32"/>
  <c r="S13" i="32"/>
  <c r="T13" i="32"/>
  <c r="U13" i="32"/>
  <c r="I14" i="32"/>
  <c r="M14" i="32"/>
  <c r="Q14" i="32"/>
  <c r="U14" i="32" s="1"/>
  <c r="S14" i="32"/>
  <c r="T14" i="32"/>
  <c r="I15" i="32"/>
  <c r="M15" i="32"/>
  <c r="Q15" i="32"/>
  <c r="S15" i="32"/>
  <c r="T15" i="32"/>
  <c r="U15" i="32"/>
  <c r="I16" i="32"/>
  <c r="M16" i="32"/>
  <c r="Q16" i="32"/>
  <c r="U16" i="32" s="1"/>
  <c r="S16" i="32"/>
  <c r="T16" i="32"/>
  <c r="I17" i="32"/>
  <c r="M17" i="32"/>
  <c r="Q17" i="32"/>
  <c r="S17" i="32"/>
  <c r="T17" i="32"/>
  <c r="U17" i="32"/>
  <c r="I18" i="32"/>
  <c r="M18" i="32"/>
  <c r="Q18" i="32"/>
  <c r="U18" i="32" s="1"/>
  <c r="S18" i="32"/>
  <c r="T18" i="32"/>
  <c r="I19" i="32"/>
  <c r="M19" i="32"/>
  <c r="U19" i="32" s="1"/>
  <c r="Q19" i="32"/>
  <c r="S19" i="32"/>
  <c r="T19" i="32"/>
  <c r="G20" i="32"/>
  <c r="H20" i="32"/>
  <c r="I20" i="32"/>
  <c r="K20" i="32"/>
  <c r="M20" i="32" s="1"/>
  <c r="L20" i="32"/>
  <c r="O20" i="32"/>
  <c r="Q20" i="32" s="1"/>
  <c r="P20" i="32"/>
  <c r="T20" i="32" s="1"/>
  <c r="I21" i="32"/>
  <c r="M21" i="32"/>
  <c r="Q21" i="32"/>
  <c r="U21" i="32" s="1"/>
  <c r="S21" i="32"/>
  <c r="T21" i="32"/>
  <c r="I22" i="32"/>
  <c r="M22" i="32"/>
  <c r="Q22" i="32"/>
  <c r="S22" i="32"/>
  <c r="T22" i="32"/>
  <c r="U22" i="32"/>
  <c r="I23" i="32"/>
  <c r="M23" i="32"/>
  <c r="Q23" i="32"/>
  <c r="U23" i="32" s="1"/>
  <c r="S23" i="32"/>
  <c r="T23" i="32"/>
  <c r="I24" i="32"/>
  <c r="M24" i="32"/>
  <c r="Q24" i="32"/>
  <c r="S24" i="32"/>
  <c r="T24" i="32"/>
  <c r="U24" i="32"/>
  <c r="I25" i="32"/>
  <c r="M25" i="32"/>
  <c r="Q25" i="32"/>
  <c r="U25" i="32" s="1"/>
  <c r="S25" i="32"/>
  <c r="T25" i="32"/>
  <c r="I26" i="32"/>
  <c r="M26" i="32"/>
  <c r="Q26" i="32"/>
  <c r="S26" i="32"/>
  <c r="T26" i="32"/>
  <c r="U26" i="32"/>
  <c r="I27" i="32"/>
  <c r="M27" i="32"/>
  <c r="Q27" i="32"/>
  <c r="U27" i="32" s="1"/>
  <c r="S27" i="32"/>
  <c r="T27" i="32"/>
  <c r="I28" i="32"/>
  <c r="M28" i="32"/>
  <c r="U28" i="32" s="1"/>
  <c r="Q28" i="32"/>
  <c r="S28" i="32"/>
  <c r="T28" i="32"/>
  <c r="I29" i="32"/>
  <c r="M29" i="32"/>
  <c r="Q29" i="32"/>
  <c r="U29" i="32" s="1"/>
  <c r="S29" i="32"/>
  <c r="T29" i="32"/>
  <c r="G30" i="32"/>
  <c r="I30" i="32" s="1"/>
  <c r="I67" i="32" s="1"/>
  <c r="H30" i="32"/>
  <c r="T30" i="32" s="1"/>
  <c r="K30" i="32"/>
  <c r="L30" i="32"/>
  <c r="L67" i="32" s="1"/>
  <c r="M30" i="32"/>
  <c r="O30" i="32"/>
  <c r="P30" i="32"/>
  <c r="Q30" i="32"/>
  <c r="U30" i="32" s="1"/>
  <c r="S30" i="32"/>
  <c r="I31" i="32"/>
  <c r="M31" i="32"/>
  <c r="Q31" i="32"/>
  <c r="S31" i="32"/>
  <c r="T31" i="32"/>
  <c r="U31" i="32"/>
  <c r="I32" i="32"/>
  <c r="M32" i="32"/>
  <c r="Q32" i="32"/>
  <c r="U32" i="32" s="1"/>
  <c r="S32" i="32"/>
  <c r="T32" i="32"/>
  <c r="I33" i="32"/>
  <c r="M33" i="32"/>
  <c r="Q33" i="32"/>
  <c r="S33" i="32"/>
  <c r="T33" i="32"/>
  <c r="U33" i="32"/>
  <c r="G34" i="32"/>
  <c r="H34" i="32"/>
  <c r="I34" i="32"/>
  <c r="K34" i="32"/>
  <c r="M34" i="32" s="1"/>
  <c r="L34" i="32"/>
  <c r="O34" i="32"/>
  <c r="Q34" i="32" s="1"/>
  <c r="U34" i="32" s="1"/>
  <c r="P34" i="32"/>
  <c r="T34" i="32" s="1"/>
  <c r="I35" i="32"/>
  <c r="M35" i="32"/>
  <c r="Q35" i="32"/>
  <c r="U35" i="32" s="1"/>
  <c r="S35" i="32"/>
  <c r="T35" i="32"/>
  <c r="I36" i="32"/>
  <c r="M36" i="32"/>
  <c r="U36" i="32" s="1"/>
  <c r="Q36" i="32"/>
  <c r="S36" i="32"/>
  <c r="T36" i="32"/>
  <c r="G37" i="32"/>
  <c r="H37" i="32"/>
  <c r="I37" i="32"/>
  <c r="K37" i="32"/>
  <c r="M37" i="32" s="1"/>
  <c r="L37" i="32"/>
  <c r="O37" i="32"/>
  <c r="Q37" i="32" s="1"/>
  <c r="U37" i="32" s="1"/>
  <c r="P37" i="32"/>
  <c r="T37" i="32" s="1"/>
  <c r="I38" i="32"/>
  <c r="M38" i="32"/>
  <c r="Q38" i="32"/>
  <c r="U38" i="32" s="1"/>
  <c r="S38" i="32"/>
  <c r="T38" i="32"/>
  <c r="I39" i="32"/>
  <c r="M39" i="32"/>
  <c r="Q39" i="32"/>
  <c r="S39" i="32"/>
  <c r="T39" i="32"/>
  <c r="U39" i="32"/>
  <c r="I40" i="32"/>
  <c r="M40" i="32"/>
  <c r="Q40" i="32"/>
  <c r="U40" i="32" s="1"/>
  <c r="S40" i="32"/>
  <c r="T40" i="32"/>
  <c r="I41" i="32"/>
  <c r="M41" i="32"/>
  <c r="Q41" i="32"/>
  <c r="S41" i="32"/>
  <c r="T41" i="32"/>
  <c r="U41" i="32"/>
  <c r="G42" i="32"/>
  <c r="H42" i="32"/>
  <c r="I42" i="32"/>
  <c r="K42" i="32"/>
  <c r="M42" i="32" s="1"/>
  <c r="L42" i="32"/>
  <c r="O42" i="32"/>
  <c r="Q42" i="32" s="1"/>
  <c r="P42" i="32"/>
  <c r="T42" i="32" s="1"/>
  <c r="I43" i="32"/>
  <c r="M43" i="32"/>
  <c r="Q43" i="32"/>
  <c r="U43" i="32" s="1"/>
  <c r="S43" i="32"/>
  <c r="T43" i="32"/>
  <c r="I44" i="32"/>
  <c r="M44" i="32"/>
  <c r="Q44" i="32"/>
  <c r="S44" i="32"/>
  <c r="T44" i="32"/>
  <c r="U44" i="32"/>
  <c r="I45" i="32"/>
  <c r="M45" i="32"/>
  <c r="Q45" i="32"/>
  <c r="U45" i="32" s="1"/>
  <c r="S45" i="32"/>
  <c r="T45" i="32"/>
  <c r="I46" i="32"/>
  <c r="M46" i="32"/>
  <c r="Q46" i="32"/>
  <c r="S46" i="32"/>
  <c r="T46" i="32"/>
  <c r="U46" i="32"/>
  <c r="I47" i="32"/>
  <c r="M47" i="32"/>
  <c r="Q47" i="32"/>
  <c r="U47" i="32" s="1"/>
  <c r="S47" i="32"/>
  <c r="T47" i="32"/>
  <c r="I48" i="32"/>
  <c r="M48" i="32"/>
  <c r="Q48" i="32"/>
  <c r="S48" i="32"/>
  <c r="T48" i="32"/>
  <c r="U48" i="32"/>
  <c r="G49" i="32"/>
  <c r="H49" i="32"/>
  <c r="I49" i="32"/>
  <c r="K49" i="32"/>
  <c r="M49" i="32" s="1"/>
  <c r="L49" i="32"/>
  <c r="O49" i="32"/>
  <c r="Q49" i="32" s="1"/>
  <c r="P49" i="32"/>
  <c r="T49" i="32" s="1"/>
  <c r="I50" i="32"/>
  <c r="M50" i="32"/>
  <c r="Q50" i="32"/>
  <c r="U50" i="32" s="1"/>
  <c r="S50" i="32"/>
  <c r="T50" i="32"/>
  <c r="I51" i="32"/>
  <c r="M51" i="32"/>
  <c r="Q51" i="32"/>
  <c r="S51" i="32"/>
  <c r="T51" i="32"/>
  <c r="U51" i="32"/>
  <c r="G52" i="32"/>
  <c r="H52" i="32"/>
  <c r="I52" i="32"/>
  <c r="K52" i="32"/>
  <c r="M52" i="32" s="1"/>
  <c r="L52" i="32"/>
  <c r="O52" i="32"/>
  <c r="Q52" i="32" s="1"/>
  <c r="U52" i="32" s="1"/>
  <c r="P52" i="32"/>
  <c r="T52" i="32" s="1"/>
  <c r="I53" i="32"/>
  <c r="M53" i="32"/>
  <c r="Q53" i="32"/>
  <c r="U53" i="32" s="1"/>
  <c r="S53" i="32"/>
  <c r="T53" i="32"/>
  <c r="I54" i="32"/>
  <c r="M54" i="32"/>
  <c r="Q54" i="32"/>
  <c r="S54" i="32"/>
  <c r="T54" i="32"/>
  <c r="U54" i="32"/>
  <c r="I55" i="32"/>
  <c r="M55" i="32"/>
  <c r="Q55" i="32"/>
  <c r="U55" i="32" s="1"/>
  <c r="S55" i="32"/>
  <c r="T55" i="32"/>
  <c r="I56" i="32"/>
  <c r="M56" i="32"/>
  <c r="Q56" i="32"/>
  <c r="S56" i="32"/>
  <c r="T56" i="32"/>
  <c r="U56" i="32"/>
  <c r="I57" i="32"/>
  <c r="M57" i="32"/>
  <c r="Q57" i="32"/>
  <c r="U57" i="32" s="1"/>
  <c r="S57" i="32"/>
  <c r="T57" i="32"/>
  <c r="I58" i="32"/>
  <c r="M58" i="32"/>
  <c r="Q58" i="32"/>
  <c r="S58" i="32"/>
  <c r="T58" i="32"/>
  <c r="U58" i="32"/>
  <c r="G59" i="32"/>
  <c r="H59" i="32"/>
  <c r="I59" i="32"/>
  <c r="K59" i="32"/>
  <c r="M59" i="32" s="1"/>
  <c r="L59" i="32"/>
  <c r="O59" i="32"/>
  <c r="Q59" i="32" s="1"/>
  <c r="U59" i="32" s="1"/>
  <c r="P59" i="32"/>
  <c r="T59" i="32" s="1"/>
  <c r="I60" i="32"/>
  <c r="M60" i="32"/>
  <c r="Q60" i="32"/>
  <c r="U60" i="32" s="1"/>
  <c r="S60" i="32"/>
  <c r="T60" i="32"/>
  <c r="I61" i="32"/>
  <c r="M61" i="32"/>
  <c r="Q61" i="32"/>
  <c r="S61" i="32"/>
  <c r="T61" i="32"/>
  <c r="U61" i="32"/>
  <c r="I62" i="32"/>
  <c r="M62" i="32"/>
  <c r="Q62" i="32"/>
  <c r="U62" i="32" s="1"/>
  <c r="S62" i="32"/>
  <c r="T62" i="32"/>
  <c r="G63" i="32"/>
  <c r="I63" i="32" s="1"/>
  <c r="H63" i="32"/>
  <c r="T63" i="32" s="1"/>
  <c r="K63" i="32"/>
  <c r="L63" i="32"/>
  <c r="M63" i="32"/>
  <c r="O63" i="32"/>
  <c r="P63" i="32"/>
  <c r="Q63" i="32"/>
  <c r="U63" i="32" s="1"/>
  <c r="S63" i="32"/>
  <c r="I64" i="32"/>
  <c r="M64" i="32"/>
  <c r="U64" i="32" s="1"/>
  <c r="Q64" i="32"/>
  <c r="S64" i="32"/>
  <c r="T64" i="32"/>
  <c r="I65" i="32"/>
  <c r="M65" i="32"/>
  <c r="Q65" i="32"/>
  <c r="U65" i="32" s="1"/>
  <c r="S65" i="32"/>
  <c r="T65" i="32"/>
  <c r="I66" i="32"/>
  <c r="M66" i="32"/>
  <c r="Q66" i="32"/>
  <c r="S66" i="32"/>
  <c r="T66" i="32"/>
  <c r="U66" i="32"/>
  <c r="J67" i="32"/>
  <c r="N67" i="32"/>
  <c r="R67" i="32"/>
  <c r="G9" i="31"/>
  <c r="H9" i="31"/>
  <c r="I9" i="31"/>
  <c r="K9" i="31"/>
  <c r="M9" i="31" s="1"/>
  <c r="L9" i="31"/>
  <c r="O9" i="31"/>
  <c r="Q9" i="31" s="1"/>
  <c r="P9" i="31"/>
  <c r="T9" i="31" s="1"/>
  <c r="I10" i="31"/>
  <c r="M10" i="31"/>
  <c r="Q10" i="31"/>
  <c r="U10" i="31" s="1"/>
  <c r="S10" i="31"/>
  <c r="T10" i="31"/>
  <c r="I11" i="31"/>
  <c r="M11" i="31"/>
  <c r="Q11" i="31"/>
  <c r="S11" i="31"/>
  <c r="T11" i="31"/>
  <c r="U11" i="31"/>
  <c r="I12" i="31"/>
  <c r="M12" i="31"/>
  <c r="Q12" i="31"/>
  <c r="U12" i="31" s="1"/>
  <c r="S12" i="31"/>
  <c r="T12" i="31"/>
  <c r="I13" i="31"/>
  <c r="M13" i="31"/>
  <c r="Q13" i="31"/>
  <c r="S13" i="31"/>
  <c r="T13" i="31"/>
  <c r="U13" i="31"/>
  <c r="I14" i="31"/>
  <c r="M14" i="31"/>
  <c r="Q14" i="31"/>
  <c r="U14" i="31" s="1"/>
  <c r="S14" i="31"/>
  <c r="T14" i="31"/>
  <c r="I15" i="31"/>
  <c r="M15" i="31"/>
  <c r="Q15" i="31"/>
  <c r="S15" i="31"/>
  <c r="T15" i="31"/>
  <c r="U15" i="31"/>
  <c r="I16" i="31"/>
  <c r="M16" i="31"/>
  <c r="Q16" i="31"/>
  <c r="U16" i="31" s="1"/>
  <c r="S16" i="31"/>
  <c r="T16" i="31"/>
  <c r="I17" i="31"/>
  <c r="M17" i="31"/>
  <c r="Q17" i="31"/>
  <c r="S17" i="31"/>
  <c r="T17" i="31"/>
  <c r="U17" i="31"/>
  <c r="I18" i="31"/>
  <c r="M18" i="31"/>
  <c r="Q18" i="31"/>
  <c r="U18" i="31" s="1"/>
  <c r="S18" i="31"/>
  <c r="T18" i="31"/>
  <c r="I19" i="31"/>
  <c r="M19" i="31"/>
  <c r="Q19" i="31"/>
  <c r="S19" i="31"/>
  <c r="T19" i="31"/>
  <c r="U19" i="31"/>
  <c r="G20" i="31"/>
  <c r="H20" i="31"/>
  <c r="I20" i="31"/>
  <c r="K20" i="31"/>
  <c r="M20" i="31" s="1"/>
  <c r="L20" i="31"/>
  <c r="O20" i="31"/>
  <c r="Q20" i="31" s="1"/>
  <c r="U20" i="31" s="1"/>
  <c r="P20" i="31"/>
  <c r="T20" i="31" s="1"/>
  <c r="I21" i="31"/>
  <c r="M21" i="31"/>
  <c r="Q21" i="31"/>
  <c r="U21" i="31" s="1"/>
  <c r="S21" i="31"/>
  <c r="T21" i="31"/>
  <c r="I22" i="31"/>
  <c r="M22" i="31"/>
  <c r="Q22" i="31"/>
  <c r="S22" i="31"/>
  <c r="T22" i="31"/>
  <c r="U22" i="31"/>
  <c r="I23" i="31"/>
  <c r="M23" i="31"/>
  <c r="Q23" i="31"/>
  <c r="U23" i="31" s="1"/>
  <c r="S23" i="31"/>
  <c r="T23" i="31"/>
  <c r="I24" i="31"/>
  <c r="M24" i="31"/>
  <c r="Q24" i="31"/>
  <c r="S24" i="31"/>
  <c r="T24" i="31"/>
  <c r="U24" i="31"/>
  <c r="I25" i="31"/>
  <c r="M25" i="31"/>
  <c r="Q25" i="31"/>
  <c r="U25" i="31" s="1"/>
  <c r="S25" i="31"/>
  <c r="T25" i="31"/>
  <c r="I26" i="31"/>
  <c r="M26" i="31"/>
  <c r="Q26" i="31"/>
  <c r="S26" i="31"/>
  <c r="T26" i="31"/>
  <c r="U26" i="31"/>
  <c r="I27" i="31"/>
  <c r="M27" i="31"/>
  <c r="Q27" i="31"/>
  <c r="U27" i="31" s="1"/>
  <c r="S27" i="31"/>
  <c r="T27" i="31"/>
  <c r="I28" i="31"/>
  <c r="M28" i="31"/>
  <c r="Q28" i="31"/>
  <c r="S28" i="31"/>
  <c r="T28" i="31"/>
  <c r="U28" i="31"/>
  <c r="I29" i="31"/>
  <c r="M29" i="31"/>
  <c r="Q29" i="31"/>
  <c r="U29" i="31" s="1"/>
  <c r="S29" i="31"/>
  <c r="T29" i="31"/>
  <c r="I30" i="31"/>
  <c r="M30" i="31"/>
  <c r="Q30" i="31"/>
  <c r="S30" i="31"/>
  <c r="T30" i="31"/>
  <c r="U30" i="31"/>
  <c r="G31" i="31"/>
  <c r="H31" i="31"/>
  <c r="I31" i="31"/>
  <c r="K31" i="31"/>
  <c r="M31" i="31" s="1"/>
  <c r="L31" i="31"/>
  <c r="O31" i="31"/>
  <c r="Q31" i="31" s="1"/>
  <c r="P31" i="31"/>
  <c r="T31" i="31" s="1"/>
  <c r="I32" i="31"/>
  <c r="M32" i="31"/>
  <c r="Q32" i="31"/>
  <c r="U32" i="31" s="1"/>
  <c r="S32" i="31"/>
  <c r="T32" i="31"/>
  <c r="I33" i="31"/>
  <c r="M33" i="31"/>
  <c r="Q33" i="31"/>
  <c r="S33" i="31"/>
  <c r="T33" i="31"/>
  <c r="U33" i="31"/>
  <c r="I34" i="31"/>
  <c r="M34" i="31"/>
  <c r="Q34" i="31"/>
  <c r="U34" i="31" s="1"/>
  <c r="S34" i="31"/>
  <c r="T34" i="31"/>
  <c r="G35" i="31"/>
  <c r="I35" i="31" s="1"/>
  <c r="I64" i="31" s="1"/>
  <c r="H35" i="31"/>
  <c r="T35" i="31" s="1"/>
  <c r="K35" i="31"/>
  <c r="L35" i="31"/>
  <c r="L64" i="31" s="1"/>
  <c r="M35" i="31"/>
  <c r="O35" i="31"/>
  <c r="P35" i="31"/>
  <c r="Q35" i="31"/>
  <c r="S35" i="31"/>
  <c r="I36" i="31"/>
  <c r="M36" i="31"/>
  <c r="Q36" i="31"/>
  <c r="S36" i="31"/>
  <c r="T36" i="31"/>
  <c r="U36" i="31"/>
  <c r="I37" i="31"/>
  <c r="M37" i="31"/>
  <c r="Q37" i="31"/>
  <c r="U37" i="31" s="1"/>
  <c r="S37" i="31"/>
  <c r="T37" i="31"/>
  <c r="G38" i="31"/>
  <c r="I38" i="31" s="1"/>
  <c r="H38" i="31"/>
  <c r="T38" i="31" s="1"/>
  <c r="K38" i="31"/>
  <c r="L38" i="31"/>
  <c r="M38" i="31"/>
  <c r="O38" i="31"/>
  <c r="P38" i="31"/>
  <c r="Q38" i="31"/>
  <c r="S38" i="31"/>
  <c r="I39" i="31"/>
  <c r="M39" i="31"/>
  <c r="Q39" i="31"/>
  <c r="S39" i="31"/>
  <c r="T39" i="31"/>
  <c r="U39" i="31"/>
  <c r="I40" i="31"/>
  <c r="M40" i="31"/>
  <c r="Q40" i="31"/>
  <c r="U40" i="31" s="1"/>
  <c r="S40" i="31"/>
  <c r="T40" i="31"/>
  <c r="I41" i="31"/>
  <c r="M41" i="31"/>
  <c r="Q41" i="31"/>
  <c r="S41" i="31"/>
  <c r="T41" i="31"/>
  <c r="U41" i="31"/>
  <c r="I42" i="31"/>
  <c r="M42" i="31"/>
  <c r="Q42" i="31"/>
  <c r="U42" i="31" s="1"/>
  <c r="S42" i="31"/>
  <c r="T42" i="31"/>
  <c r="G43" i="31"/>
  <c r="I43" i="31" s="1"/>
  <c r="H43" i="31"/>
  <c r="T43" i="31" s="1"/>
  <c r="K43" i="31"/>
  <c r="L43" i="31"/>
  <c r="M43" i="31"/>
  <c r="O43" i="31"/>
  <c r="P43" i="31"/>
  <c r="Q43" i="31"/>
  <c r="S43" i="31"/>
  <c r="I44" i="31"/>
  <c r="M44" i="31"/>
  <c r="Q44" i="31"/>
  <c r="S44" i="31"/>
  <c r="T44" i="31"/>
  <c r="U44" i="31"/>
  <c r="I45" i="31"/>
  <c r="M45" i="31"/>
  <c r="Q45" i="31"/>
  <c r="U45" i="31" s="1"/>
  <c r="S45" i="31"/>
  <c r="T45" i="31"/>
  <c r="I46" i="31"/>
  <c r="M46" i="31"/>
  <c r="Q46" i="31"/>
  <c r="S46" i="31"/>
  <c r="T46" i="31"/>
  <c r="U46" i="31"/>
  <c r="I47" i="31"/>
  <c r="M47" i="31"/>
  <c r="Q47" i="31"/>
  <c r="U47" i="31" s="1"/>
  <c r="S47" i="31"/>
  <c r="T47" i="31"/>
  <c r="I48" i="31"/>
  <c r="M48" i="31"/>
  <c r="Q48" i="31"/>
  <c r="S48" i="31"/>
  <c r="T48" i="31"/>
  <c r="U48" i="31"/>
  <c r="I49" i="31"/>
  <c r="M49" i="31"/>
  <c r="Q49" i="31"/>
  <c r="U49" i="31" s="1"/>
  <c r="S49" i="31"/>
  <c r="T49" i="31"/>
  <c r="G50" i="31"/>
  <c r="I50" i="31" s="1"/>
  <c r="H50" i="31"/>
  <c r="T50" i="31" s="1"/>
  <c r="K50" i="31"/>
  <c r="L50" i="31"/>
  <c r="M50" i="31"/>
  <c r="O50" i="31"/>
  <c r="P50" i="31"/>
  <c r="Q50" i="31"/>
  <c r="U50" i="31" s="1"/>
  <c r="S50" i="31"/>
  <c r="I51" i="31"/>
  <c r="M51" i="31"/>
  <c r="Q51" i="31"/>
  <c r="S51" i="31"/>
  <c r="T51" i="31"/>
  <c r="U51" i="31"/>
  <c r="I52" i="31"/>
  <c r="M52" i="31"/>
  <c r="Q52" i="31"/>
  <c r="U52" i="31" s="1"/>
  <c r="S52" i="31"/>
  <c r="T52" i="31"/>
  <c r="I53" i="31"/>
  <c r="M53" i="31"/>
  <c r="Q53" i="31"/>
  <c r="S53" i="31"/>
  <c r="T53" i="31"/>
  <c r="U53" i="31"/>
  <c r="G54" i="31"/>
  <c r="H54" i="31"/>
  <c r="I54" i="31"/>
  <c r="K54" i="31"/>
  <c r="M54" i="31" s="1"/>
  <c r="L54" i="31"/>
  <c r="O54" i="31"/>
  <c r="Q54" i="31" s="1"/>
  <c r="U54" i="31" s="1"/>
  <c r="P54" i="31"/>
  <c r="T54" i="31" s="1"/>
  <c r="I55" i="31"/>
  <c r="M55" i="31"/>
  <c r="Q55" i="31"/>
  <c r="U55" i="31" s="1"/>
  <c r="S55" i="31"/>
  <c r="T55" i="31"/>
  <c r="I56" i="31"/>
  <c r="M56" i="31"/>
  <c r="Q56" i="31"/>
  <c r="S56" i="31"/>
  <c r="T56" i="31"/>
  <c r="U56" i="31"/>
  <c r="I57" i="31"/>
  <c r="M57" i="31"/>
  <c r="Q57" i="31"/>
  <c r="U57" i="31" s="1"/>
  <c r="S57" i="31"/>
  <c r="T57" i="31"/>
  <c r="I58" i="31"/>
  <c r="M58" i="31"/>
  <c r="Q58" i="31"/>
  <c r="S58" i="31"/>
  <c r="T58" i="31"/>
  <c r="U58" i="31"/>
  <c r="G59" i="31"/>
  <c r="H59" i="31"/>
  <c r="I59" i="31"/>
  <c r="K59" i="31"/>
  <c r="M59" i="31" s="1"/>
  <c r="L59" i="31"/>
  <c r="O59" i="31"/>
  <c r="Q59" i="31" s="1"/>
  <c r="P59" i="31"/>
  <c r="T59" i="31" s="1"/>
  <c r="I60" i="31"/>
  <c r="M60" i="31"/>
  <c r="Q60" i="31"/>
  <c r="U60" i="31" s="1"/>
  <c r="S60" i="31"/>
  <c r="T60" i="31"/>
  <c r="I61" i="31"/>
  <c r="M61" i="31"/>
  <c r="Q61" i="31"/>
  <c r="S61" i="31"/>
  <c r="T61" i="31"/>
  <c r="U61" i="31"/>
  <c r="I62" i="31"/>
  <c r="M62" i="31"/>
  <c r="Q62" i="31"/>
  <c r="U62" i="31" s="1"/>
  <c r="S62" i="31"/>
  <c r="T62" i="31"/>
  <c r="I63" i="31"/>
  <c r="M63" i="31"/>
  <c r="Q63" i="31"/>
  <c r="S63" i="31"/>
  <c r="T63" i="31"/>
  <c r="U63" i="31"/>
  <c r="K64" i="31"/>
  <c r="O64" i="31"/>
  <c r="P64" i="31"/>
  <c r="G9" i="30"/>
  <c r="H9" i="30"/>
  <c r="I9" i="30"/>
  <c r="K9" i="30"/>
  <c r="K67" i="30" s="1"/>
  <c r="L9" i="30"/>
  <c r="O9" i="30"/>
  <c r="Q9" i="30" s="1"/>
  <c r="P9" i="30"/>
  <c r="AB9" i="30" s="1"/>
  <c r="S9" i="30"/>
  <c r="T9" i="30"/>
  <c r="T67" i="30" s="1"/>
  <c r="U9" i="30"/>
  <c r="W9" i="30"/>
  <c r="X9" i="30"/>
  <c r="Y9" i="30"/>
  <c r="AA9" i="30"/>
  <c r="I10" i="30"/>
  <c r="M10" i="30"/>
  <c r="Q10" i="30"/>
  <c r="U10" i="30"/>
  <c r="Y10" i="30"/>
  <c r="AC10" i="30" s="1"/>
  <c r="AA10" i="30"/>
  <c r="AB10" i="30"/>
  <c r="I11" i="30"/>
  <c r="M11" i="30"/>
  <c r="Q11" i="30"/>
  <c r="U11" i="30"/>
  <c r="Y11" i="30"/>
  <c r="AC11" i="30" s="1"/>
  <c r="AA11" i="30"/>
  <c r="AB11" i="30"/>
  <c r="I12" i="30"/>
  <c r="M12" i="30"/>
  <c r="Q12" i="30"/>
  <c r="U12" i="30"/>
  <c r="Y12" i="30"/>
  <c r="AC12" i="30" s="1"/>
  <c r="AA12" i="30"/>
  <c r="AB12" i="30"/>
  <c r="I13" i="30"/>
  <c r="M13" i="30"/>
  <c r="Q13" i="30"/>
  <c r="U13" i="30"/>
  <c r="Y13" i="30"/>
  <c r="AC13" i="30" s="1"/>
  <c r="AA13" i="30"/>
  <c r="AB13" i="30"/>
  <c r="I14" i="30"/>
  <c r="M14" i="30"/>
  <c r="Q14" i="30"/>
  <c r="U14" i="30"/>
  <c r="Y14" i="30"/>
  <c r="AC14" i="30" s="1"/>
  <c r="AA14" i="30"/>
  <c r="AB14" i="30"/>
  <c r="I15" i="30"/>
  <c r="M15" i="30"/>
  <c r="Q15" i="30"/>
  <c r="U15" i="30"/>
  <c r="Y15" i="30"/>
  <c r="AC15" i="30" s="1"/>
  <c r="AA15" i="30"/>
  <c r="AB15" i="30"/>
  <c r="I16" i="30"/>
  <c r="M16" i="30"/>
  <c r="Q16" i="30"/>
  <c r="U16" i="30"/>
  <c r="Y16" i="30"/>
  <c r="AC16" i="30" s="1"/>
  <c r="AA16" i="30"/>
  <c r="AB16" i="30"/>
  <c r="I17" i="30"/>
  <c r="M17" i="30"/>
  <c r="Q17" i="30"/>
  <c r="U17" i="30"/>
  <c r="Y17" i="30"/>
  <c r="AC17" i="30" s="1"/>
  <c r="AA17" i="30"/>
  <c r="AB17" i="30"/>
  <c r="I18" i="30"/>
  <c r="M18" i="30"/>
  <c r="Q18" i="30"/>
  <c r="U18" i="30"/>
  <c r="Y18" i="30"/>
  <c r="AC18" i="30" s="1"/>
  <c r="AA18" i="30"/>
  <c r="AB18" i="30"/>
  <c r="I19" i="30"/>
  <c r="M19" i="30"/>
  <c r="Q19" i="30"/>
  <c r="U19" i="30"/>
  <c r="Y19" i="30"/>
  <c r="AC19" i="30" s="1"/>
  <c r="AA19" i="30"/>
  <c r="AB19" i="30"/>
  <c r="G20" i="30"/>
  <c r="I20" i="30" s="1"/>
  <c r="H20" i="30"/>
  <c r="AB20" i="30" s="1"/>
  <c r="K20" i="30"/>
  <c r="L20" i="30"/>
  <c r="L67" i="30" s="1"/>
  <c r="M20" i="30"/>
  <c r="O20" i="30"/>
  <c r="P20" i="30"/>
  <c r="Q20" i="30"/>
  <c r="S20" i="30"/>
  <c r="S67" i="30" s="1"/>
  <c r="T20" i="30"/>
  <c r="W20" i="30"/>
  <c r="Y20" i="30" s="1"/>
  <c r="X20" i="30"/>
  <c r="X67" i="30" s="1"/>
  <c r="I21" i="30"/>
  <c r="M21" i="30"/>
  <c r="Q21" i="30"/>
  <c r="U21" i="30"/>
  <c r="Y21" i="30"/>
  <c r="AA21" i="30"/>
  <c r="AB21" i="30"/>
  <c r="AC21" i="30"/>
  <c r="I22" i="30"/>
  <c r="M22" i="30"/>
  <c r="Q22" i="30"/>
  <c r="U22" i="30"/>
  <c r="Y22" i="30"/>
  <c r="AA22" i="30"/>
  <c r="AB22" i="30"/>
  <c r="AC22" i="30"/>
  <c r="I23" i="30"/>
  <c r="M23" i="30"/>
  <c r="Q23" i="30"/>
  <c r="U23" i="30"/>
  <c r="Y23" i="30"/>
  <c r="AA23" i="30"/>
  <c r="AB23" i="30"/>
  <c r="AC23" i="30"/>
  <c r="I24" i="30"/>
  <c r="M24" i="30"/>
  <c r="Q24" i="30"/>
  <c r="U24" i="30"/>
  <c r="Y24" i="30"/>
  <c r="AA24" i="30"/>
  <c r="AB24" i="30"/>
  <c r="AC24" i="30"/>
  <c r="I25" i="30"/>
  <c r="M25" i="30"/>
  <c r="Q25" i="30"/>
  <c r="U25" i="30"/>
  <c r="Y25" i="30"/>
  <c r="AA25" i="30"/>
  <c r="AB25" i="30"/>
  <c r="AC25" i="30"/>
  <c r="I26" i="30"/>
  <c r="M26" i="30"/>
  <c r="Q26" i="30"/>
  <c r="U26" i="30"/>
  <c r="Y26" i="30"/>
  <c r="AA26" i="30"/>
  <c r="AB26" i="30"/>
  <c r="AC26" i="30"/>
  <c r="I27" i="30"/>
  <c r="M27" i="30"/>
  <c r="Q27" i="30"/>
  <c r="U27" i="30"/>
  <c r="Y27" i="30"/>
  <c r="AA27" i="30"/>
  <c r="AB27" i="30"/>
  <c r="AC27" i="30"/>
  <c r="I28" i="30"/>
  <c r="M28" i="30"/>
  <c r="Q28" i="30"/>
  <c r="U28" i="30"/>
  <c r="Y28" i="30"/>
  <c r="AA28" i="30"/>
  <c r="AB28" i="30"/>
  <c r="AC28" i="30"/>
  <c r="I29" i="30"/>
  <c r="M29" i="30"/>
  <c r="Q29" i="30"/>
  <c r="U29" i="30"/>
  <c r="Y29" i="30"/>
  <c r="AA29" i="30"/>
  <c r="AB29" i="30"/>
  <c r="AC29" i="30"/>
  <c r="G30" i="30"/>
  <c r="H30" i="30"/>
  <c r="I30" i="30"/>
  <c r="K30" i="30"/>
  <c r="M30" i="30" s="1"/>
  <c r="L30" i="30"/>
  <c r="O30" i="30"/>
  <c r="Q30" i="30" s="1"/>
  <c r="P30" i="30"/>
  <c r="AB30" i="30" s="1"/>
  <c r="S30" i="30"/>
  <c r="T30" i="30"/>
  <c r="U30" i="30"/>
  <c r="W30" i="30"/>
  <c r="X30" i="30"/>
  <c r="Y30" i="30"/>
  <c r="AA30" i="30"/>
  <c r="I31" i="30"/>
  <c r="M31" i="30"/>
  <c r="Q31" i="30"/>
  <c r="U31" i="30"/>
  <c r="Y31" i="30"/>
  <c r="AC31" i="30" s="1"/>
  <c r="AA31" i="30"/>
  <c r="AB31" i="30"/>
  <c r="I32" i="30"/>
  <c r="M32" i="30"/>
  <c r="Q32" i="30"/>
  <c r="U32" i="30"/>
  <c r="Y32" i="30"/>
  <c r="AC32" i="30" s="1"/>
  <c r="AA32" i="30"/>
  <c r="AB32" i="30"/>
  <c r="I33" i="30"/>
  <c r="M33" i="30"/>
  <c r="Q33" i="30"/>
  <c r="U33" i="30"/>
  <c r="Y33" i="30"/>
  <c r="AC33" i="30" s="1"/>
  <c r="AA33" i="30"/>
  <c r="AB33" i="30"/>
  <c r="G34" i="30"/>
  <c r="I34" i="30" s="1"/>
  <c r="H34" i="30"/>
  <c r="AB34" i="30" s="1"/>
  <c r="K34" i="30"/>
  <c r="L34" i="30"/>
  <c r="M34" i="30"/>
  <c r="O34" i="30"/>
  <c r="P34" i="30"/>
  <c r="Q34" i="30"/>
  <c r="S34" i="30"/>
  <c r="U34" i="30" s="1"/>
  <c r="T34" i="30"/>
  <c r="W34" i="30"/>
  <c r="Y34" i="30" s="1"/>
  <c r="X34" i="30"/>
  <c r="I35" i="30"/>
  <c r="M35" i="30"/>
  <c r="Q35" i="30"/>
  <c r="U35" i="30"/>
  <c r="Y35" i="30"/>
  <c r="AA35" i="30"/>
  <c r="AB35" i="30"/>
  <c r="AC35" i="30"/>
  <c r="I36" i="30"/>
  <c r="M36" i="30"/>
  <c r="Q36" i="30"/>
  <c r="U36" i="30"/>
  <c r="Y36" i="30"/>
  <c r="AA36" i="30"/>
  <c r="AB36" i="30"/>
  <c r="AC36" i="30"/>
  <c r="G37" i="30"/>
  <c r="H37" i="30"/>
  <c r="AB37" i="30" s="1"/>
  <c r="I37" i="30"/>
  <c r="K37" i="30"/>
  <c r="M37" i="30" s="1"/>
  <c r="L37" i="30"/>
  <c r="O37" i="30"/>
  <c r="Q37" i="30" s="1"/>
  <c r="P37" i="30"/>
  <c r="S37" i="30"/>
  <c r="T37" i="30"/>
  <c r="U37" i="30"/>
  <c r="W37" i="30"/>
  <c r="X37" i="30"/>
  <c r="Y37" i="30"/>
  <c r="AC37" i="30" s="1"/>
  <c r="AA37" i="30"/>
  <c r="I38" i="30"/>
  <c r="M38" i="30"/>
  <c r="Q38" i="30"/>
  <c r="U38" i="30"/>
  <c r="Y38" i="30"/>
  <c r="AC38" i="30" s="1"/>
  <c r="AA38" i="30"/>
  <c r="AB38" i="30"/>
  <c r="I39" i="30"/>
  <c r="M39" i="30"/>
  <c r="Q39" i="30"/>
  <c r="U39" i="30"/>
  <c r="Y39" i="30"/>
  <c r="AC39" i="30" s="1"/>
  <c r="AA39" i="30"/>
  <c r="AB39" i="30"/>
  <c r="I40" i="30"/>
  <c r="M40" i="30"/>
  <c r="Q40" i="30"/>
  <c r="U40" i="30"/>
  <c r="Y40" i="30"/>
  <c r="AC40" i="30" s="1"/>
  <c r="AA40" i="30"/>
  <c r="AB40" i="30"/>
  <c r="I41" i="30"/>
  <c r="M41" i="30"/>
  <c r="Q41" i="30"/>
  <c r="U41" i="30"/>
  <c r="Y41" i="30"/>
  <c r="AC41" i="30" s="1"/>
  <c r="AA41" i="30"/>
  <c r="AB41" i="30"/>
  <c r="G42" i="30"/>
  <c r="I42" i="30" s="1"/>
  <c r="H42" i="30"/>
  <c r="AB42" i="30" s="1"/>
  <c r="K42" i="30"/>
  <c r="L42" i="30"/>
  <c r="M42" i="30"/>
  <c r="O42" i="30"/>
  <c r="P42" i="30"/>
  <c r="Q42" i="30"/>
  <c r="S42" i="30"/>
  <c r="U42" i="30" s="1"/>
  <c r="T42" i="30"/>
  <c r="W42" i="30"/>
  <c r="Y42" i="30" s="1"/>
  <c r="AC42" i="30" s="1"/>
  <c r="X42" i="30"/>
  <c r="I43" i="30"/>
  <c r="M43" i="30"/>
  <c r="Q43" i="30"/>
  <c r="U43" i="30"/>
  <c r="Y43" i="30"/>
  <c r="AA43" i="30"/>
  <c r="AB43" i="30"/>
  <c r="AC43" i="30"/>
  <c r="I44" i="30"/>
  <c r="M44" i="30"/>
  <c r="Q44" i="30"/>
  <c r="U44" i="30"/>
  <c r="Y44" i="30"/>
  <c r="AA44" i="30"/>
  <c r="AB44" i="30"/>
  <c r="AC44" i="30"/>
  <c r="I45" i="30"/>
  <c r="M45" i="30"/>
  <c r="Q45" i="30"/>
  <c r="U45" i="30"/>
  <c r="Y45" i="30"/>
  <c r="AA45" i="30"/>
  <c r="AB45" i="30"/>
  <c r="AC45" i="30"/>
  <c r="I46" i="30"/>
  <c r="M46" i="30"/>
  <c r="Q46" i="30"/>
  <c r="U46" i="30"/>
  <c r="Y46" i="30"/>
  <c r="AA46" i="30"/>
  <c r="AB46" i="30"/>
  <c r="AC46" i="30"/>
  <c r="I47" i="30"/>
  <c r="M47" i="30"/>
  <c r="Q47" i="30"/>
  <c r="U47" i="30"/>
  <c r="Y47" i="30"/>
  <c r="AA47" i="30"/>
  <c r="AB47" i="30"/>
  <c r="AC47" i="30"/>
  <c r="I48" i="30"/>
  <c r="M48" i="30"/>
  <c r="Q48" i="30"/>
  <c r="U48" i="30"/>
  <c r="Y48" i="30"/>
  <c r="AA48" i="30"/>
  <c r="AB48" i="30"/>
  <c r="AC48" i="30"/>
  <c r="G49" i="30"/>
  <c r="H49" i="30"/>
  <c r="AB49" i="30" s="1"/>
  <c r="I49" i="30"/>
  <c r="K49" i="30"/>
  <c r="M49" i="30" s="1"/>
  <c r="L49" i="30"/>
  <c r="O49" i="30"/>
  <c r="Q49" i="30" s="1"/>
  <c r="P49" i="30"/>
  <c r="S49" i="30"/>
  <c r="T49" i="30"/>
  <c r="U49" i="30"/>
  <c r="W49" i="30"/>
  <c r="X49" i="30"/>
  <c r="Y49" i="30"/>
  <c r="AA49" i="30"/>
  <c r="I50" i="30"/>
  <c r="M50" i="30"/>
  <c r="Q50" i="30"/>
  <c r="U50" i="30"/>
  <c r="Y50" i="30"/>
  <c r="AC50" i="30" s="1"/>
  <c r="AA50" i="30"/>
  <c r="AB50" i="30"/>
  <c r="I51" i="30"/>
  <c r="M51" i="30"/>
  <c r="Q51" i="30"/>
  <c r="U51" i="30"/>
  <c r="Y51" i="30"/>
  <c r="AC51" i="30" s="1"/>
  <c r="AA51" i="30"/>
  <c r="AB51" i="30"/>
  <c r="G52" i="30"/>
  <c r="I52" i="30" s="1"/>
  <c r="H52" i="30"/>
  <c r="AB52" i="30" s="1"/>
  <c r="K52" i="30"/>
  <c r="L52" i="30"/>
  <c r="M52" i="30"/>
  <c r="O52" i="30"/>
  <c r="P52" i="30"/>
  <c r="Q52" i="30"/>
  <c r="S52" i="30"/>
  <c r="U52" i="30" s="1"/>
  <c r="T52" i="30"/>
  <c r="W52" i="30"/>
  <c r="Y52" i="30" s="1"/>
  <c r="AC52" i="30" s="1"/>
  <c r="X52" i="30"/>
  <c r="I53" i="30"/>
  <c r="M53" i="30"/>
  <c r="Q53" i="30"/>
  <c r="U53" i="30"/>
  <c r="Y53" i="30"/>
  <c r="AA53" i="30"/>
  <c r="AB53" i="30"/>
  <c r="AC53" i="30"/>
  <c r="I54" i="30"/>
  <c r="M54" i="30"/>
  <c r="Q54" i="30"/>
  <c r="U54" i="30"/>
  <c r="Y54" i="30"/>
  <c r="AA54" i="30"/>
  <c r="AB54" i="30"/>
  <c r="AC54" i="30"/>
  <c r="I55" i="30"/>
  <c r="M55" i="30"/>
  <c r="Q55" i="30"/>
  <c r="U55" i="30"/>
  <c r="Y55" i="30"/>
  <c r="AA55" i="30"/>
  <c r="AB55" i="30"/>
  <c r="AC55" i="30"/>
  <c r="I56" i="30"/>
  <c r="M56" i="30"/>
  <c r="Q56" i="30"/>
  <c r="U56" i="30"/>
  <c r="Y56" i="30"/>
  <c r="AA56" i="30"/>
  <c r="AB56" i="30"/>
  <c r="AC56" i="30"/>
  <c r="I57" i="30"/>
  <c r="M57" i="30"/>
  <c r="Q57" i="30"/>
  <c r="U57" i="30"/>
  <c r="Y57" i="30"/>
  <c r="AA57" i="30"/>
  <c r="AB57" i="30"/>
  <c r="AC57" i="30"/>
  <c r="I58" i="30"/>
  <c r="M58" i="30"/>
  <c r="Q58" i="30"/>
  <c r="U58" i="30"/>
  <c r="Y58" i="30"/>
  <c r="AA58" i="30"/>
  <c r="AB58" i="30"/>
  <c r="AC58" i="30"/>
  <c r="G59" i="30"/>
  <c r="H59" i="30"/>
  <c r="AB59" i="30" s="1"/>
  <c r="I59" i="30"/>
  <c r="K59" i="30"/>
  <c r="M59" i="30" s="1"/>
  <c r="L59" i="30"/>
  <c r="O59" i="30"/>
  <c r="Q59" i="30" s="1"/>
  <c r="P59" i="30"/>
  <c r="S59" i="30"/>
  <c r="T59" i="30"/>
  <c r="U59" i="30"/>
  <c r="W59" i="30"/>
  <c r="X59" i="30"/>
  <c r="Y59" i="30"/>
  <c r="AA59" i="30"/>
  <c r="I60" i="30"/>
  <c r="M60" i="30"/>
  <c r="Q60" i="30"/>
  <c r="U60" i="30"/>
  <c r="Y60" i="30"/>
  <c r="AC60" i="30" s="1"/>
  <c r="AA60" i="30"/>
  <c r="AB60" i="30"/>
  <c r="I61" i="30"/>
  <c r="M61" i="30"/>
  <c r="Q61" i="30"/>
  <c r="U61" i="30"/>
  <c r="Y61" i="30"/>
  <c r="AC61" i="30" s="1"/>
  <c r="AA61" i="30"/>
  <c r="AB61" i="30"/>
  <c r="I62" i="30"/>
  <c r="M62" i="30"/>
  <c r="Q62" i="30"/>
  <c r="U62" i="30"/>
  <c r="Y62" i="30"/>
  <c r="AC62" i="30" s="1"/>
  <c r="AA62" i="30"/>
  <c r="AB62" i="30"/>
  <c r="G63" i="30"/>
  <c r="I63" i="30" s="1"/>
  <c r="H63" i="30"/>
  <c r="AB63" i="30" s="1"/>
  <c r="K63" i="30"/>
  <c r="L63" i="30"/>
  <c r="M63" i="30"/>
  <c r="O63" i="30"/>
  <c r="P63" i="30"/>
  <c r="Q63" i="30"/>
  <c r="S63" i="30"/>
  <c r="U63" i="30" s="1"/>
  <c r="T63" i="30"/>
  <c r="W63" i="30"/>
  <c r="Y63" i="30" s="1"/>
  <c r="AC63" i="30" s="1"/>
  <c r="X63" i="30"/>
  <c r="I64" i="30"/>
  <c r="M64" i="30"/>
  <c r="Q64" i="30"/>
  <c r="U64" i="30"/>
  <c r="Y64" i="30"/>
  <c r="AA64" i="30"/>
  <c r="AB64" i="30"/>
  <c r="AC64" i="30"/>
  <c r="I65" i="30"/>
  <c r="M65" i="30"/>
  <c r="Q65" i="30"/>
  <c r="U65" i="30"/>
  <c r="Y65" i="30"/>
  <c r="AA65" i="30"/>
  <c r="AB65" i="30"/>
  <c r="AC65" i="30"/>
  <c r="I66" i="30"/>
  <c r="M66" i="30"/>
  <c r="Q66" i="30"/>
  <c r="U66" i="30"/>
  <c r="Y66" i="30"/>
  <c r="AA66" i="30"/>
  <c r="AB66" i="30"/>
  <c r="AC66" i="30"/>
  <c r="J67" i="30"/>
  <c r="N67" i="30"/>
  <c r="R67" i="30"/>
  <c r="V67" i="30"/>
  <c r="Z67" i="30"/>
  <c r="G9" i="29"/>
  <c r="I9" i="29" s="1"/>
  <c r="H9" i="29"/>
  <c r="K9" i="29"/>
  <c r="M9" i="29" s="1"/>
  <c r="L9" i="29"/>
  <c r="O9" i="29"/>
  <c r="P9" i="29"/>
  <c r="Q9" i="29" s="1"/>
  <c r="S9" i="29"/>
  <c r="T9" i="29"/>
  <c r="U9" i="29"/>
  <c r="W9" i="29"/>
  <c r="X9" i="29"/>
  <c r="AA9" i="29"/>
  <c r="I10" i="29"/>
  <c r="M10" i="29"/>
  <c r="Q10" i="29"/>
  <c r="AC10" i="29" s="1"/>
  <c r="U10" i="29"/>
  <c r="Y10" i="29"/>
  <c r="Y9" i="29" s="1"/>
  <c r="AA10" i="29"/>
  <c r="AB10" i="29"/>
  <c r="I11" i="29"/>
  <c r="M11" i="29"/>
  <c r="Q11" i="29"/>
  <c r="AC11" i="29" s="1"/>
  <c r="U11" i="29"/>
  <c r="Y11" i="29"/>
  <c r="AA11" i="29"/>
  <c r="AB11" i="29"/>
  <c r="I12" i="29"/>
  <c r="M12" i="29"/>
  <c r="Q12" i="29"/>
  <c r="AC12" i="29" s="1"/>
  <c r="U12" i="29"/>
  <c r="Y12" i="29"/>
  <c r="AA12" i="29"/>
  <c r="AB12" i="29"/>
  <c r="I13" i="29"/>
  <c r="M13" i="29"/>
  <c r="Q13" i="29"/>
  <c r="AC13" i="29" s="1"/>
  <c r="U13" i="29"/>
  <c r="Y13" i="29"/>
  <c r="AA13" i="29"/>
  <c r="AB13" i="29"/>
  <c r="I14" i="29"/>
  <c r="M14" i="29"/>
  <c r="Q14" i="29"/>
  <c r="AC14" i="29" s="1"/>
  <c r="U14" i="29"/>
  <c r="Y14" i="29"/>
  <c r="AA14" i="29"/>
  <c r="AB14" i="29"/>
  <c r="I15" i="29"/>
  <c r="M15" i="29"/>
  <c r="Q15" i="29"/>
  <c r="AC15" i="29" s="1"/>
  <c r="U15" i="29"/>
  <c r="Y15" i="29"/>
  <c r="AA15" i="29"/>
  <c r="AB15" i="29"/>
  <c r="I16" i="29"/>
  <c r="M16" i="29"/>
  <c r="Q16" i="29"/>
  <c r="AC16" i="29" s="1"/>
  <c r="U16" i="29"/>
  <c r="Y16" i="29"/>
  <c r="AA16" i="29"/>
  <c r="AB16" i="29"/>
  <c r="I17" i="29"/>
  <c r="M17" i="29"/>
  <c r="Q17" i="29"/>
  <c r="AC17" i="29" s="1"/>
  <c r="U17" i="29"/>
  <c r="Y17" i="29"/>
  <c r="AA17" i="29"/>
  <c r="AB17" i="29"/>
  <c r="I18" i="29"/>
  <c r="M18" i="29"/>
  <c r="Q18" i="29"/>
  <c r="AC18" i="29" s="1"/>
  <c r="U18" i="29"/>
  <c r="Y18" i="29"/>
  <c r="AA18" i="29"/>
  <c r="AB18" i="29"/>
  <c r="I19" i="29"/>
  <c r="M19" i="29"/>
  <c r="Q19" i="29"/>
  <c r="AC19" i="29" s="1"/>
  <c r="U19" i="29"/>
  <c r="Y19" i="29"/>
  <c r="AA19" i="29"/>
  <c r="AB19" i="29"/>
  <c r="G20" i="29"/>
  <c r="H20" i="29"/>
  <c r="I20" i="29" s="1"/>
  <c r="K20" i="29"/>
  <c r="L20" i="29"/>
  <c r="M20" i="29"/>
  <c r="O20" i="29"/>
  <c r="AA20" i="29" s="1"/>
  <c r="P20" i="29"/>
  <c r="S20" i="29"/>
  <c r="U20" i="29" s="1"/>
  <c r="T20" i="29"/>
  <c r="W20" i="29"/>
  <c r="X20" i="29"/>
  <c r="Y20" i="29" s="1"/>
  <c r="I21" i="29"/>
  <c r="M21" i="29"/>
  <c r="Q21" i="29"/>
  <c r="U21" i="29"/>
  <c r="Y21" i="29"/>
  <c r="AA21" i="29"/>
  <c r="AB21" i="29"/>
  <c r="AC21" i="29"/>
  <c r="I22" i="29"/>
  <c r="M22" i="29"/>
  <c r="Q22" i="29"/>
  <c r="U22" i="29"/>
  <c r="Y22" i="29"/>
  <c r="AA22" i="29"/>
  <c r="AB22" i="29"/>
  <c r="AC22" i="29"/>
  <c r="I23" i="29"/>
  <c r="M23" i="29"/>
  <c r="Q23" i="29"/>
  <c r="U23" i="29"/>
  <c r="Y23" i="29"/>
  <c r="AA23" i="29"/>
  <c r="AB23" i="29"/>
  <c r="AC23" i="29"/>
  <c r="I24" i="29"/>
  <c r="M24" i="29"/>
  <c r="Q24" i="29"/>
  <c r="U24" i="29"/>
  <c r="Y24" i="29"/>
  <c r="AA24" i="29"/>
  <c r="AB24" i="29"/>
  <c r="AC24" i="29"/>
  <c r="I25" i="29"/>
  <c r="M25" i="29"/>
  <c r="Q25" i="29"/>
  <c r="U25" i="29"/>
  <c r="Y25" i="29"/>
  <c r="AA25" i="29"/>
  <c r="AB25" i="29"/>
  <c r="AC25" i="29"/>
  <c r="I26" i="29"/>
  <c r="M26" i="29"/>
  <c r="Q26" i="29"/>
  <c r="U26" i="29"/>
  <c r="Y26" i="29"/>
  <c r="AA26" i="29"/>
  <c r="AB26" i="29"/>
  <c r="AC26" i="29"/>
  <c r="I27" i="29"/>
  <c r="M27" i="29"/>
  <c r="Q27" i="29"/>
  <c r="U27" i="29"/>
  <c r="Y27" i="29"/>
  <c r="AA27" i="29"/>
  <c r="AB27" i="29"/>
  <c r="AC27" i="29"/>
  <c r="I28" i="29"/>
  <c r="M28" i="29"/>
  <c r="Q28" i="29"/>
  <c r="U28" i="29"/>
  <c r="Y28" i="29"/>
  <c r="AA28" i="29"/>
  <c r="AB28" i="29"/>
  <c r="AC28" i="29"/>
  <c r="I29" i="29"/>
  <c r="M29" i="29"/>
  <c r="Q29" i="29"/>
  <c r="U29" i="29"/>
  <c r="Y29" i="29"/>
  <c r="AA29" i="29"/>
  <c r="AB29" i="29"/>
  <c r="AC29" i="29"/>
  <c r="I30" i="29"/>
  <c r="M30" i="29"/>
  <c r="Q30" i="29"/>
  <c r="U30" i="29"/>
  <c r="Y30" i="29"/>
  <c r="AA30" i="29"/>
  <c r="AB30" i="29"/>
  <c r="AC30" i="29"/>
  <c r="G31" i="29"/>
  <c r="I31" i="29" s="1"/>
  <c r="H31" i="29"/>
  <c r="K31" i="29"/>
  <c r="M31" i="29" s="1"/>
  <c r="L31" i="29"/>
  <c r="L64" i="29" s="1"/>
  <c r="O31" i="29"/>
  <c r="P31" i="29"/>
  <c r="Q31" i="29" s="1"/>
  <c r="S31" i="29"/>
  <c r="T31" i="29"/>
  <c r="U31" i="29"/>
  <c r="W31" i="29"/>
  <c r="Y31" i="29" s="1"/>
  <c r="X31" i="29"/>
  <c r="AA31" i="29"/>
  <c r="I32" i="29"/>
  <c r="M32" i="29"/>
  <c r="Q32" i="29"/>
  <c r="AC32" i="29" s="1"/>
  <c r="U32" i="29"/>
  <c r="Y32" i="29"/>
  <c r="AA32" i="29"/>
  <c r="AB32" i="29"/>
  <c r="I33" i="29"/>
  <c r="M33" i="29"/>
  <c r="Q33" i="29"/>
  <c r="AC33" i="29" s="1"/>
  <c r="U33" i="29"/>
  <c r="Y33" i="29"/>
  <c r="AA33" i="29"/>
  <c r="AB33" i="29"/>
  <c r="I34" i="29"/>
  <c r="M34" i="29"/>
  <c r="Q34" i="29"/>
  <c r="AC34" i="29" s="1"/>
  <c r="U34" i="29"/>
  <c r="Y34" i="29"/>
  <c r="AA34" i="29"/>
  <c r="AB34" i="29"/>
  <c r="G35" i="29"/>
  <c r="H35" i="29"/>
  <c r="I35" i="29" s="1"/>
  <c r="K35" i="29"/>
  <c r="L35" i="29"/>
  <c r="M35" i="29"/>
  <c r="O35" i="29"/>
  <c r="AA35" i="29" s="1"/>
  <c r="P35" i="29"/>
  <c r="S35" i="29"/>
  <c r="U35" i="29" s="1"/>
  <c r="T35" i="29"/>
  <c r="W35" i="29"/>
  <c r="X35" i="29"/>
  <c r="Y35" i="29" s="1"/>
  <c r="I36" i="29"/>
  <c r="M36" i="29"/>
  <c r="Q36" i="29"/>
  <c r="U36" i="29"/>
  <c r="Y36" i="29"/>
  <c r="AA36" i="29"/>
  <c r="AB36" i="29"/>
  <c r="AC36" i="29"/>
  <c r="I37" i="29"/>
  <c r="M37" i="29"/>
  <c r="Q37" i="29"/>
  <c r="U37" i="29"/>
  <c r="Y37" i="29"/>
  <c r="AA37" i="29"/>
  <c r="AB37" i="29"/>
  <c r="AC37" i="29"/>
  <c r="G38" i="29"/>
  <c r="I38" i="29" s="1"/>
  <c r="H38" i="29"/>
  <c r="K38" i="29"/>
  <c r="M38" i="29" s="1"/>
  <c r="L38" i="29"/>
  <c r="O38" i="29"/>
  <c r="P38" i="29"/>
  <c r="Q38" i="29" s="1"/>
  <c r="S38" i="29"/>
  <c r="T38" i="29"/>
  <c r="U38" i="29"/>
  <c r="W38" i="29"/>
  <c r="Y38" i="29" s="1"/>
  <c r="X38" i="29"/>
  <c r="AA38" i="29"/>
  <c r="I39" i="29"/>
  <c r="M39" i="29"/>
  <c r="Q39" i="29"/>
  <c r="AC39" i="29" s="1"/>
  <c r="U39" i="29"/>
  <c r="Y39" i="29"/>
  <c r="AA39" i="29"/>
  <c r="AB39" i="29"/>
  <c r="I40" i="29"/>
  <c r="M40" i="29"/>
  <c r="Q40" i="29"/>
  <c r="AC40" i="29" s="1"/>
  <c r="U40" i="29"/>
  <c r="Y40" i="29"/>
  <c r="AA40" i="29"/>
  <c r="AB40" i="29"/>
  <c r="I41" i="29"/>
  <c r="M41" i="29"/>
  <c r="Q41" i="29"/>
  <c r="AC41" i="29" s="1"/>
  <c r="U41" i="29"/>
  <c r="Y41" i="29"/>
  <c r="AA41" i="29"/>
  <c r="AB41" i="29"/>
  <c r="I42" i="29"/>
  <c r="M42" i="29"/>
  <c r="Q42" i="29"/>
  <c r="AC42" i="29" s="1"/>
  <c r="U42" i="29"/>
  <c r="Y42" i="29"/>
  <c r="AA42" i="29"/>
  <c r="AB42" i="29"/>
  <c r="G43" i="29"/>
  <c r="H43" i="29"/>
  <c r="I43" i="29" s="1"/>
  <c r="K43" i="29"/>
  <c r="L43" i="29"/>
  <c r="M43" i="29"/>
  <c r="O43" i="29"/>
  <c r="AA43" i="29" s="1"/>
  <c r="P43" i="29"/>
  <c r="S43" i="29"/>
  <c r="U43" i="29" s="1"/>
  <c r="T43" i="29"/>
  <c r="W43" i="29"/>
  <c r="X43" i="29"/>
  <c r="Y43" i="29" s="1"/>
  <c r="I44" i="29"/>
  <c r="M44" i="29"/>
  <c r="Q44" i="29"/>
  <c r="U44" i="29"/>
  <c r="Y44" i="29"/>
  <c r="AA44" i="29"/>
  <c r="AB44" i="29"/>
  <c r="AC44" i="29"/>
  <c r="I45" i="29"/>
  <c r="M45" i="29"/>
  <c r="Q45" i="29"/>
  <c r="U45" i="29"/>
  <c r="Y45" i="29"/>
  <c r="AA45" i="29"/>
  <c r="AB45" i="29"/>
  <c r="AC45" i="29"/>
  <c r="I46" i="29"/>
  <c r="M46" i="29"/>
  <c r="Q46" i="29"/>
  <c r="U46" i="29"/>
  <c r="AC46" i="29" s="1"/>
  <c r="Y46" i="29"/>
  <c r="AA46" i="29"/>
  <c r="AB46" i="29"/>
  <c r="I47" i="29"/>
  <c r="M47" i="29"/>
  <c r="Q47" i="29"/>
  <c r="U47" i="29"/>
  <c r="Y47" i="29"/>
  <c r="AA47" i="29"/>
  <c r="AB47" i="29"/>
  <c r="AC47" i="29"/>
  <c r="I48" i="29"/>
  <c r="M48" i="29"/>
  <c r="Q48" i="29"/>
  <c r="U48" i="29"/>
  <c r="Y48" i="29"/>
  <c r="AA48" i="29"/>
  <c r="AB48" i="29"/>
  <c r="AC48" i="29"/>
  <c r="I49" i="29"/>
  <c r="M49" i="29"/>
  <c r="Q49" i="29"/>
  <c r="U49" i="29"/>
  <c r="Y49" i="29"/>
  <c r="AA49" i="29"/>
  <c r="AB49" i="29"/>
  <c r="AC49" i="29"/>
  <c r="G50" i="29"/>
  <c r="I50" i="29" s="1"/>
  <c r="H50" i="29"/>
  <c r="K50" i="29"/>
  <c r="K64" i="29" s="1"/>
  <c r="L50" i="29"/>
  <c r="O50" i="29"/>
  <c r="P50" i="29"/>
  <c r="Q50" i="29" s="1"/>
  <c r="S50" i="29"/>
  <c r="T50" i="29"/>
  <c r="U50" i="29"/>
  <c r="W50" i="29"/>
  <c r="Y50" i="29" s="1"/>
  <c r="X50" i="29"/>
  <c r="AA50" i="29"/>
  <c r="I51" i="29"/>
  <c r="M51" i="29"/>
  <c r="AC51" i="29" s="1"/>
  <c r="Q51" i="29"/>
  <c r="U51" i="29"/>
  <c r="Y51" i="29"/>
  <c r="AA51" i="29"/>
  <c r="AB51" i="29"/>
  <c r="I52" i="29"/>
  <c r="M52" i="29"/>
  <c r="AC52" i="29" s="1"/>
  <c r="Q52" i="29"/>
  <c r="U52" i="29"/>
  <c r="Y52" i="29"/>
  <c r="AA52" i="29"/>
  <c r="AB52" i="29"/>
  <c r="I53" i="29"/>
  <c r="M53" i="29"/>
  <c r="AC53" i="29" s="1"/>
  <c r="Q53" i="29"/>
  <c r="U53" i="29"/>
  <c r="Y53" i="29"/>
  <c r="AA53" i="29"/>
  <c r="AB53" i="29"/>
  <c r="G54" i="29"/>
  <c r="H54" i="29"/>
  <c r="I54" i="29" s="1"/>
  <c r="K54" i="29"/>
  <c r="L54" i="29"/>
  <c r="M54" i="29"/>
  <c r="O54" i="29"/>
  <c r="Q54" i="29" s="1"/>
  <c r="P54" i="29"/>
  <c r="S54" i="29"/>
  <c r="U54" i="29" s="1"/>
  <c r="T54" i="29"/>
  <c r="W54" i="29"/>
  <c r="X54" i="29"/>
  <c r="Y54" i="29" s="1"/>
  <c r="I55" i="29"/>
  <c r="M55" i="29"/>
  <c r="Q55" i="29"/>
  <c r="U55" i="29"/>
  <c r="Y55" i="29"/>
  <c r="AA55" i="29"/>
  <c r="AB55" i="29"/>
  <c r="AC55" i="29"/>
  <c r="I56" i="29"/>
  <c r="M56" i="29"/>
  <c r="Q56" i="29"/>
  <c r="U56" i="29"/>
  <c r="Y56" i="29"/>
  <c r="AA56" i="29"/>
  <c r="AB56" i="29"/>
  <c r="AC56" i="29"/>
  <c r="I57" i="29"/>
  <c r="M57" i="29"/>
  <c r="Q57" i="29"/>
  <c r="U57" i="29"/>
  <c r="Y57" i="29"/>
  <c r="AA57" i="29"/>
  <c r="AB57" i="29"/>
  <c r="AC57" i="29"/>
  <c r="I58" i="29"/>
  <c r="M58" i="29"/>
  <c r="Q58" i="29"/>
  <c r="U58" i="29"/>
  <c r="Y58" i="29"/>
  <c r="AA58" i="29"/>
  <c r="AB58" i="29"/>
  <c r="AC58" i="29"/>
  <c r="G59" i="29"/>
  <c r="I59" i="29" s="1"/>
  <c r="H59" i="29"/>
  <c r="AB59" i="29" s="1"/>
  <c r="K59" i="29"/>
  <c r="M59" i="29" s="1"/>
  <c r="L59" i="29"/>
  <c r="O59" i="29"/>
  <c r="P59" i="29"/>
  <c r="Q59" i="29" s="1"/>
  <c r="S59" i="29"/>
  <c r="T59" i="29"/>
  <c r="U59" i="29"/>
  <c r="W59" i="29"/>
  <c r="Y59" i="29" s="1"/>
  <c r="X59" i="29"/>
  <c r="AA59" i="29"/>
  <c r="I60" i="29"/>
  <c r="M60" i="29"/>
  <c r="AC60" i="29" s="1"/>
  <c r="Q60" i="29"/>
  <c r="U60" i="29"/>
  <c r="Y60" i="29"/>
  <c r="AA60" i="29"/>
  <c r="AB60" i="29"/>
  <c r="I61" i="29"/>
  <c r="M61" i="29"/>
  <c r="AC61" i="29" s="1"/>
  <c r="Q61" i="29"/>
  <c r="U61" i="29"/>
  <c r="Y61" i="29"/>
  <c r="AA61" i="29"/>
  <c r="AB61" i="29"/>
  <c r="I62" i="29"/>
  <c r="M62" i="29"/>
  <c r="AC62" i="29" s="1"/>
  <c r="Q62" i="29"/>
  <c r="U62" i="29"/>
  <c r="Y62" i="29"/>
  <c r="AA62" i="29"/>
  <c r="AB62" i="29"/>
  <c r="I63" i="29"/>
  <c r="M63" i="29"/>
  <c r="AC63" i="29" s="1"/>
  <c r="Q63" i="29"/>
  <c r="U63" i="29"/>
  <c r="Y63" i="29"/>
  <c r="AA63" i="29"/>
  <c r="AB63" i="29"/>
  <c r="H64" i="29"/>
  <c r="O64" i="29"/>
  <c r="S64" i="29"/>
  <c r="T64" i="29"/>
  <c r="X64" i="29"/>
  <c r="Q65" i="34" l="1"/>
  <c r="S61" i="34"/>
  <c r="S65" i="34" s="1"/>
  <c r="F65" i="34"/>
  <c r="N8" i="34"/>
  <c r="N65" i="34" s="1"/>
  <c r="J8" i="34"/>
  <c r="J65" i="34" s="1"/>
  <c r="P65" i="34"/>
  <c r="L65" i="34"/>
  <c r="H65" i="34"/>
  <c r="D65" i="34"/>
  <c r="F61" i="34"/>
  <c r="J63" i="33"/>
  <c r="N63" i="33"/>
  <c r="F63" i="33"/>
  <c r="H63" i="33"/>
  <c r="L63" i="33"/>
  <c r="S19" i="33"/>
  <c r="S63" i="33" s="1"/>
  <c r="U20" i="32"/>
  <c r="U49" i="32"/>
  <c r="U42" i="32"/>
  <c r="Q67" i="32"/>
  <c r="T9" i="32"/>
  <c r="T67" i="32" s="1"/>
  <c r="H67" i="32"/>
  <c r="S59" i="32"/>
  <c r="S52" i="32"/>
  <c r="S49" i="32"/>
  <c r="S42" i="32"/>
  <c r="S37" i="32"/>
  <c r="S34" i="32"/>
  <c r="S20" i="32"/>
  <c r="S9" i="32"/>
  <c r="M9" i="32"/>
  <c r="M67" i="32" s="1"/>
  <c r="O67" i="32"/>
  <c r="G67" i="32"/>
  <c r="U38" i="31"/>
  <c r="T64" i="31"/>
  <c r="U43" i="31"/>
  <c r="U31" i="31"/>
  <c r="Q64" i="31"/>
  <c r="U9" i="31"/>
  <c r="M64" i="31"/>
  <c r="U35" i="31"/>
  <c r="U59" i="31"/>
  <c r="H64" i="31"/>
  <c r="S59" i="31"/>
  <c r="S54" i="31"/>
  <c r="S31" i="31"/>
  <c r="S20" i="31"/>
  <c r="S9" i="31"/>
  <c r="G64" i="31"/>
  <c r="Y67" i="30"/>
  <c r="AB67" i="30"/>
  <c r="AC59" i="30"/>
  <c r="AC49" i="30"/>
  <c r="AC34" i="30"/>
  <c r="Q67" i="30"/>
  <c r="AC30" i="30"/>
  <c r="I67" i="30"/>
  <c r="AC9" i="30"/>
  <c r="P67" i="30"/>
  <c r="H67" i="30"/>
  <c r="AA63" i="30"/>
  <c r="AA52" i="30"/>
  <c r="AA42" i="30"/>
  <c r="AA34" i="30"/>
  <c r="AA20" i="30"/>
  <c r="AA67" i="30" s="1"/>
  <c r="U20" i="30"/>
  <c r="AC20" i="30" s="1"/>
  <c r="M9" i="30"/>
  <c r="M67" i="30" s="1"/>
  <c r="W67" i="30"/>
  <c r="O67" i="30"/>
  <c r="G67" i="30"/>
  <c r="AC54" i="29"/>
  <c r="AC31" i="29"/>
  <c r="M64" i="29"/>
  <c r="U64" i="29"/>
  <c r="AA64" i="29"/>
  <c r="AC38" i="29"/>
  <c r="AC59" i="29"/>
  <c r="AC35" i="29"/>
  <c r="Y64" i="29"/>
  <c r="AC9" i="29"/>
  <c r="I64" i="29"/>
  <c r="W64" i="29"/>
  <c r="G64" i="29"/>
  <c r="AB54" i="29"/>
  <c r="AB43" i="29"/>
  <c r="Q43" i="29"/>
  <c r="AC43" i="29" s="1"/>
  <c r="AB35" i="29"/>
  <c r="Q35" i="29"/>
  <c r="AB20" i="29"/>
  <c r="Q20" i="29"/>
  <c r="AC20" i="29" s="1"/>
  <c r="P64" i="29"/>
  <c r="AA54" i="29"/>
  <c r="M50" i="29"/>
  <c r="AC50" i="29" s="1"/>
  <c r="AB50" i="29"/>
  <c r="AB38" i="29"/>
  <c r="AB31" i="29"/>
  <c r="AB9" i="29"/>
  <c r="S67" i="32" l="1"/>
  <c r="U9" i="32"/>
  <c r="U67" i="32" s="1"/>
  <c r="S64" i="31"/>
  <c r="U64" i="31"/>
  <c r="AC67" i="30"/>
  <c r="U67" i="30"/>
  <c r="AB64" i="29"/>
  <c r="AC64" i="29"/>
  <c r="Q64" i="29"/>
  <c r="G9" i="28" l="1"/>
  <c r="I9" i="28" s="1"/>
  <c r="H9" i="28"/>
  <c r="K9" i="28"/>
  <c r="M9" i="28" s="1"/>
  <c r="L9" i="28"/>
  <c r="O9" i="28"/>
  <c r="P9" i="28"/>
  <c r="Q9" i="28" s="1"/>
  <c r="S9" i="28"/>
  <c r="T9" i="28"/>
  <c r="U9" i="28"/>
  <c r="W9" i="28"/>
  <c r="Y9" i="28" s="1"/>
  <c r="X9" i="28"/>
  <c r="AA9" i="28"/>
  <c r="AC9" i="28" s="1"/>
  <c r="AC63" i="28" s="1"/>
  <c r="AB9" i="28"/>
  <c r="I10" i="28"/>
  <c r="AE10" i="28" s="1"/>
  <c r="M10" i="28"/>
  <c r="Q10" i="28"/>
  <c r="U10" i="28"/>
  <c r="Y10" i="28"/>
  <c r="AC10" i="28"/>
  <c r="I11" i="28"/>
  <c r="M11" i="28"/>
  <c r="AE11" i="28" s="1"/>
  <c r="Q11" i="28"/>
  <c r="U11" i="28"/>
  <c r="Y11" i="28"/>
  <c r="AC11" i="28"/>
  <c r="I12" i="28"/>
  <c r="M12" i="28"/>
  <c r="Q12" i="28"/>
  <c r="U12" i="28"/>
  <c r="Y12" i="28"/>
  <c r="AC12" i="28"/>
  <c r="AE12" i="28"/>
  <c r="I13" i="28"/>
  <c r="AE13" i="28" s="1"/>
  <c r="M13" i="28"/>
  <c r="Q13" i="28"/>
  <c r="U13" i="28"/>
  <c r="Y13" i="28"/>
  <c r="AC13" i="28"/>
  <c r="I14" i="28"/>
  <c r="AE14" i="28" s="1"/>
  <c r="M14" i="28"/>
  <c r="Q14" i="28"/>
  <c r="U14" i="28"/>
  <c r="Y14" i="28"/>
  <c r="AC14" i="28"/>
  <c r="I15" i="28"/>
  <c r="M15" i="28"/>
  <c r="AE15" i="28" s="1"/>
  <c r="Q15" i="28"/>
  <c r="U15" i="28"/>
  <c r="Y15" i="28"/>
  <c r="AC15" i="28"/>
  <c r="I16" i="28"/>
  <c r="M16" i="28"/>
  <c r="Q16" i="28"/>
  <c r="U16" i="28"/>
  <c r="Y16" i="28"/>
  <c r="AC16" i="28"/>
  <c r="AE16" i="28"/>
  <c r="I17" i="28"/>
  <c r="AE17" i="28" s="1"/>
  <c r="M17" i="28"/>
  <c r="Q17" i="28"/>
  <c r="U17" i="28"/>
  <c r="Y17" i="28"/>
  <c r="AC17" i="28"/>
  <c r="I18" i="28"/>
  <c r="AE18" i="28" s="1"/>
  <c r="M18" i="28"/>
  <c r="Q18" i="28"/>
  <c r="U18" i="28"/>
  <c r="Y18" i="28"/>
  <c r="AC18" i="28"/>
  <c r="I19" i="28"/>
  <c r="M19" i="28"/>
  <c r="AE19" i="28" s="1"/>
  <c r="Q19" i="28"/>
  <c r="U19" i="28"/>
  <c r="Y19" i="28"/>
  <c r="AC19" i="28"/>
  <c r="G20" i="28"/>
  <c r="H20" i="28"/>
  <c r="I20" i="28"/>
  <c r="K20" i="28"/>
  <c r="M20" i="28" s="1"/>
  <c r="L20" i="28"/>
  <c r="O20" i="28"/>
  <c r="O63" i="28" s="1"/>
  <c r="P20" i="28"/>
  <c r="S20" i="28"/>
  <c r="T20" i="28"/>
  <c r="U20" i="28" s="1"/>
  <c r="W20" i="28"/>
  <c r="X20" i="28"/>
  <c r="Y20" i="28"/>
  <c r="AA20" i="28"/>
  <c r="AC20" i="28" s="1"/>
  <c r="AB20" i="28"/>
  <c r="I21" i="28"/>
  <c r="AE21" i="28" s="1"/>
  <c r="M21" i="28"/>
  <c r="Q21" i="28"/>
  <c r="U21" i="28"/>
  <c r="Y21" i="28"/>
  <c r="AC21" i="28"/>
  <c r="I22" i="28"/>
  <c r="AE22" i="28" s="1"/>
  <c r="M22" i="28"/>
  <c r="Q22" i="28"/>
  <c r="U22" i="28"/>
  <c r="Y22" i="28"/>
  <c r="AC22" i="28"/>
  <c r="I23" i="28"/>
  <c r="M23" i="28"/>
  <c r="AE23" i="28" s="1"/>
  <c r="Q23" i="28"/>
  <c r="U23" i="28"/>
  <c r="Y23" i="28"/>
  <c r="AC23" i="28"/>
  <c r="I24" i="28"/>
  <c r="M24" i="28"/>
  <c r="Q24" i="28"/>
  <c r="U24" i="28"/>
  <c r="Y24" i="28"/>
  <c r="AC24" i="28"/>
  <c r="AE24" i="28"/>
  <c r="I25" i="28"/>
  <c r="AE25" i="28" s="1"/>
  <c r="M25" i="28"/>
  <c r="Q25" i="28"/>
  <c r="U25" i="28"/>
  <c r="Y25" i="28"/>
  <c r="AC25" i="28"/>
  <c r="I26" i="28"/>
  <c r="AE26" i="28" s="1"/>
  <c r="M26" i="28"/>
  <c r="Q26" i="28"/>
  <c r="U26" i="28"/>
  <c r="Y26" i="28"/>
  <c r="AC26" i="28"/>
  <c r="I27" i="28"/>
  <c r="M27" i="28"/>
  <c r="AE27" i="28" s="1"/>
  <c r="Q27" i="28"/>
  <c r="U27" i="28"/>
  <c r="Y27" i="28"/>
  <c r="AC27" i="28"/>
  <c r="I28" i="28"/>
  <c r="M28" i="28"/>
  <c r="Q28" i="28"/>
  <c r="U28" i="28"/>
  <c r="Y28" i="28"/>
  <c r="AC28" i="28"/>
  <c r="AE28" i="28"/>
  <c r="I29" i="28"/>
  <c r="AE29" i="28" s="1"/>
  <c r="M29" i="28"/>
  <c r="Q29" i="28"/>
  <c r="U29" i="28"/>
  <c r="Y29" i="28"/>
  <c r="AC29" i="28"/>
  <c r="G30" i="28"/>
  <c r="I30" i="28" s="1"/>
  <c r="H30" i="28"/>
  <c r="K30" i="28"/>
  <c r="L30" i="28"/>
  <c r="M30" i="28" s="1"/>
  <c r="O30" i="28"/>
  <c r="P30" i="28"/>
  <c r="Q30" i="28"/>
  <c r="S30" i="28"/>
  <c r="U30" i="28" s="1"/>
  <c r="T30" i="28"/>
  <c r="W30" i="28"/>
  <c r="Y30" i="28" s="1"/>
  <c r="X30" i="28"/>
  <c r="AA30" i="28"/>
  <c r="AB30" i="28"/>
  <c r="AC30" i="28" s="1"/>
  <c r="I31" i="28"/>
  <c r="M31" i="28"/>
  <c r="AE31" i="28" s="1"/>
  <c r="Q31" i="28"/>
  <c r="U31" i="28"/>
  <c r="Y31" i="28"/>
  <c r="AC31" i="28"/>
  <c r="I32" i="28"/>
  <c r="M32" i="28"/>
  <c r="Q32" i="28"/>
  <c r="U32" i="28"/>
  <c r="Y32" i="28"/>
  <c r="AC32" i="28"/>
  <c r="AE32" i="28"/>
  <c r="I33" i="28"/>
  <c r="AE33" i="28" s="1"/>
  <c r="M33" i="28"/>
  <c r="Q33" i="28"/>
  <c r="U33" i="28"/>
  <c r="Y33" i="28"/>
  <c r="AC33" i="28"/>
  <c r="G34" i="28"/>
  <c r="I34" i="28" s="1"/>
  <c r="H34" i="28"/>
  <c r="K34" i="28"/>
  <c r="L34" i="28"/>
  <c r="M34" i="28" s="1"/>
  <c r="O34" i="28"/>
  <c r="P34" i="28"/>
  <c r="Q34" i="28"/>
  <c r="S34" i="28"/>
  <c r="U34" i="28" s="1"/>
  <c r="T34" i="28"/>
  <c r="W34" i="28"/>
  <c r="Y34" i="28" s="1"/>
  <c r="X34" i="28"/>
  <c r="AA34" i="28"/>
  <c r="AB34" i="28"/>
  <c r="AC34" i="28" s="1"/>
  <c r="I35" i="28"/>
  <c r="M35" i="28"/>
  <c r="AE35" i="28" s="1"/>
  <c r="Q35" i="28"/>
  <c r="U35" i="28"/>
  <c r="Y35" i="28"/>
  <c r="AC35" i="28"/>
  <c r="I36" i="28"/>
  <c r="M36" i="28"/>
  <c r="Q36" i="28"/>
  <c r="U36" i="28"/>
  <c r="Y36" i="28"/>
  <c r="AC36" i="28"/>
  <c r="AE36" i="28"/>
  <c r="G37" i="28"/>
  <c r="I37" i="28" s="1"/>
  <c r="AE37" i="28" s="1"/>
  <c r="H37" i="28"/>
  <c r="K37" i="28"/>
  <c r="M37" i="28" s="1"/>
  <c r="L37" i="28"/>
  <c r="O37" i="28"/>
  <c r="P37" i="28"/>
  <c r="Q37" i="28" s="1"/>
  <c r="S37" i="28"/>
  <c r="T37" i="28"/>
  <c r="U37" i="28"/>
  <c r="W37" i="28"/>
  <c r="Y37" i="28" s="1"/>
  <c r="X37" i="28"/>
  <c r="AA37" i="28"/>
  <c r="AC37" i="28" s="1"/>
  <c r="AB37" i="28"/>
  <c r="I38" i="28"/>
  <c r="AE38" i="28" s="1"/>
  <c r="M38" i="28"/>
  <c r="Q38" i="28"/>
  <c r="U38" i="28"/>
  <c r="Y38" i="28"/>
  <c r="AC38" i="28"/>
  <c r="I39" i="28"/>
  <c r="M39" i="28"/>
  <c r="AE39" i="28" s="1"/>
  <c r="Q39" i="28"/>
  <c r="U39" i="28"/>
  <c r="Y39" i="28"/>
  <c r="AC39" i="28"/>
  <c r="I40" i="28"/>
  <c r="M40" i="28"/>
  <c r="Q40" i="28"/>
  <c r="U40" i="28"/>
  <c r="Y40" i="28"/>
  <c r="AC40" i="28"/>
  <c r="AE40" i="28"/>
  <c r="I41" i="28"/>
  <c r="AE41" i="28" s="1"/>
  <c r="M41" i="28"/>
  <c r="Q41" i="28"/>
  <c r="U41" i="28"/>
  <c r="Y41" i="28"/>
  <c r="AC41" i="28"/>
  <c r="G42" i="28"/>
  <c r="I42" i="28" s="1"/>
  <c r="H42" i="28"/>
  <c r="K42" i="28"/>
  <c r="L42" i="28"/>
  <c r="M42" i="28" s="1"/>
  <c r="O42" i="28"/>
  <c r="P42" i="28"/>
  <c r="Q42" i="28"/>
  <c r="S42" i="28"/>
  <c r="U42" i="28" s="1"/>
  <c r="T42" i="28"/>
  <c r="W42" i="28"/>
  <c r="Y42" i="28" s="1"/>
  <c r="X42" i="28"/>
  <c r="AA42" i="28"/>
  <c r="AB42" i="28"/>
  <c r="AC42" i="28" s="1"/>
  <c r="I43" i="28"/>
  <c r="M43" i="28"/>
  <c r="AE43" i="28" s="1"/>
  <c r="Q43" i="28"/>
  <c r="U43" i="28"/>
  <c r="Y43" i="28"/>
  <c r="AC43" i="28"/>
  <c r="I44" i="28"/>
  <c r="M44" i="28"/>
  <c r="Q44" i="28"/>
  <c r="U44" i="28"/>
  <c r="Y44" i="28"/>
  <c r="AC44" i="28"/>
  <c r="AE44" i="28"/>
  <c r="I45" i="28"/>
  <c r="AE45" i="28" s="1"/>
  <c r="M45" i="28"/>
  <c r="Q45" i="28"/>
  <c r="U45" i="28"/>
  <c r="Y45" i="28"/>
  <c r="AC45" i="28"/>
  <c r="I46" i="28"/>
  <c r="AE46" i="28" s="1"/>
  <c r="M46" i="28"/>
  <c r="Q46" i="28"/>
  <c r="U46" i="28"/>
  <c r="Y46" i="28"/>
  <c r="AC46" i="28"/>
  <c r="I47" i="28"/>
  <c r="M47" i="28"/>
  <c r="AE47" i="28" s="1"/>
  <c r="Q47" i="28"/>
  <c r="U47" i="28"/>
  <c r="Y47" i="28"/>
  <c r="AC47" i="28"/>
  <c r="I48" i="28"/>
  <c r="M48" i="28"/>
  <c r="Q48" i="28"/>
  <c r="U48" i="28"/>
  <c r="Y48" i="28"/>
  <c r="AC48" i="28"/>
  <c r="AE48" i="28"/>
  <c r="G49" i="28"/>
  <c r="I49" i="28" s="1"/>
  <c r="H49" i="28"/>
  <c r="K49" i="28"/>
  <c r="M49" i="28" s="1"/>
  <c r="L49" i="28"/>
  <c r="O49" i="28"/>
  <c r="P49" i="28"/>
  <c r="Q49" i="28" s="1"/>
  <c r="S49" i="28"/>
  <c r="T49" i="28"/>
  <c r="U49" i="28"/>
  <c r="W49" i="28"/>
  <c r="Y49" i="28" s="1"/>
  <c r="X49" i="28"/>
  <c r="AA49" i="28"/>
  <c r="AC49" i="28" s="1"/>
  <c r="AB49" i="28"/>
  <c r="I50" i="28"/>
  <c r="AE50" i="28" s="1"/>
  <c r="M50" i="28"/>
  <c r="Q50" i="28"/>
  <c r="U50" i="28"/>
  <c r="Y50" i="28"/>
  <c r="AC50" i="28"/>
  <c r="I51" i="28"/>
  <c r="M51" i="28"/>
  <c r="AE51" i="28" s="1"/>
  <c r="Q51" i="28"/>
  <c r="U51" i="28"/>
  <c r="Y51" i="28"/>
  <c r="AC51" i="28"/>
  <c r="I52" i="28"/>
  <c r="M52" i="28"/>
  <c r="Q52" i="28"/>
  <c r="U52" i="28"/>
  <c r="Y52" i="28"/>
  <c r="AC52" i="28"/>
  <c r="AE52" i="28"/>
  <c r="G53" i="28"/>
  <c r="I53" i="28" s="1"/>
  <c r="H53" i="28"/>
  <c r="K53" i="28"/>
  <c r="M53" i="28" s="1"/>
  <c r="L53" i="28"/>
  <c r="O53" i="28"/>
  <c r="P53" i="28"/>
  <c r="Q53" i="28" s="1"/>
  <c r="S53" i="28"/>
  <c r="T53" i="28"/>
  <c r="U53" i="28"/>
  <c r="W53" i="28"/>
  <c r="X53" i="28"/>
  <c r="Y53" i="28" s="1"/>
  <c r="AA53" i="28"/>
  <c r="AC53" i="28" s="1"/>
  <c r="AB53" i="28"/>
  <c r="I54" i="28"/>
  <c r="AE54" i="28" s="1"/>
  <c r="M54" i="28"/>
  <c r="Q54" i="28"/>
  <c r="U54" i="28"/>
  <c r="Y54" i="28"/>
  <c r="AC54" i="28"/>
  <c r="I55" i="28"/>
  <c r="AE55" i="28" s="1"/>
  <c r="M55" i="28"/>
  <c r="Q55" i="28"/>
  <c r="U55" i="28"/>
  <c r="Y55" i="28"/>
  <c r="AC55" i="28"/>
  <c r="I56" i="28"/>
  <c r="M56" i="28"/>
  <c r="Q56" i="28"/>
  <c r="U56" i="28"/>
  <c r="Y56" i="28"/>
  <c r="AC56" i="28"/>
  <c r="AE56" i="28"/>
  <c r="I57" i="28"/>
  <c r="M57" i="28"/>
  <c r="AE57" i="28" s="1"/>
  <c r="Q57" i="28"/>
  <c r="U57" i="28"/>
  <c r="Y57" i="28"/>
  <c r="AC57" i="28"/>
  <c r="G58" i="28"/>
  <c r="I58" i="28" s="1"/>
  <c r="H58" i="28"/>
  <c r="K58" i="28"/>
  <c r="M58" i="28" s="1"/>
  <c r="L58" i="28"/>
  <c r="O58" i="28"/>
  <c r="P58" i="28"/>
  <c r="Q58" i="28"/>
  <c r="S58" i="28"/>
  <c r="T58" i="28"/>
  <c r="U58" i="28" s="1"/>
  <c r="W58" i="28"/>
  <c r="Y58" i="28" s="1"/>
  <c r="X58" i="28"/>
  <c r="AA58" i="28"/>
  <c r="AC58" i="28" s="1"/>
  <c r="AB58" i="28"/>
  <c r="I59" i="28"/>
  <c r="M59" i="28"/>
  <c r="AE59" i="28" s="1"/>
  <c r="Q59" i="28"/>
  <c r="U59" i="28"/>
  <c r="Y59" i="28"/>
  <c r="AC59" i="28"/>
  <c r="I60" i="28"/>
  <c r="M60" i="28"/>
  <c r="Q60" i="28"/>
  <c r="U60" i="28"/>
  <c r="Y60" i="28"/>
  <c r="AC60" i="28"/>
  <c r="AE60" i="28"/>
  <c r="I61" i="28"/>
  <c r="M61" i="28"/>
  <c r="AE61" i="28" s="1"/>
  <c r="Q61" i="28"/>
  <c r="U61" i="28"/>
  <c r="Y61" i="28"/>
  <c r="AC61" i="28"/>
  <c r="I62" i="28"/>
  <c r="AE62" i="28" s="1"/>
  <c r="M62" i="28"/>
  <c r="Q62" i="28"/>
  <c r="U62" i="28"/>
  <c r="Y62" i="28"/>
  <c r="AC62" i="28"/>
  <c r="H63" i="28"/>
  <c r="S63" i="28"/>
  <c r="X63" i="28"/>
  <c r="G9" i="27"/>
  <c r="I9" i="27" s="1"/>
  <c r="H9" i="27"/>
  <c r="K9" i="27"/>
  <c r="M9" i="27" s="1"/>
  <c r="L9" i="27"/>
  <c r="O9" i="27"/>
  <c r="Q9" i="27" s="1"/>
  <c r="P9" i="27"/>
  <c r="P67" i="27" s="1"/>
  <c r="S9" i="27"/>
  <c r="T9" i="27"/>
  <c r="U9" i="27"/>
  <c r="W9" i="27"/>
  <c r="X9" i="27"/>
  <c r="Y9" i="27"/>
  <c r="AA9" i="27"/>
  <c r="AC9" i="27" s="1"/>
  <c r="AB9" i="27"/>
  <c r="I10" i="27"/>
  <c r="AE10" i="27" s="1"/>
  <c r="M10" i="27"/>
  <c r="Q10" i="27"/>
  <c r="U10" i="27"/>
  <c r="Y10" i="27"/>
  <c r="AC10" i="27"/>
  <c r="I11" i="27"/>
  <c r="AE11" i="27" s="1"/>
  <c r="M11" i="27"/>
  <c r="Q11" i="27"/>
  <c r="U11" i="27"/>
  <c r="Y11" i="27"/>
  <c r="AC11" i="27"/>
  <c r="I12" i="27"/>
  <c r="M12" i="27"/>
  <c r="Q12" i="27"/>
  <c r="U12" i="27"/>
  <c r="Y12" i="27"/>
  <c r="AC12" i="27"/>
  <c r="AE12" i="27"/>
  <c r="I13" i="27"/>
  <c r="M13" i="27"/>
  <c r="Q13" i="27"/>
  <c r="U13" i="27"/>
  <c r="AE13" i="27" s="1"/>
  <c r="Y13" i="27"/>
  <c r="AC13" i="27"/>
  <c r="I14" i="27"/>
  <c r="AE14" i="27" s="1"/>
  <c r="M14" i="27"/>
  <c r="Q14" i="27"/>
  <c r="U14" i="27"/>
  <c r="Y14" i="27"/>
  <c r="AC14" i="27"/>
  <c r="I15" i="27"/>
  <c r="AE15" i="27" s="1"/>
  <c r="M15" i="27"/>
  <c r="Q15" i="27"/>
  <c r="U15" i="27"/>
  <c r="Y15" i="27"/>
  <c r="AC15" i="27"/>
  <c r="I16" i="27"/>
  <c r="M16" i="27"/>
  <c r="Q16" i="27"/>
  <c r="U16" i="27"/>
  <c r="Y16" i="27"/>
  <c r="AC16" i="27"/>
  <c r="AE16" i="27"/>
  <c r="I17" i="27"/>
  <c r="M17" i="27"/>
  <c r="Q17" i="27"/>
  <c r="U17" i="27"/>
  <c r="AE17" i="27" s="1"/>
  <c r="Y17" i="27"/>
  <c r="AC17" i="27"/>
  <c r="I18" i="27"/>
  <c r="AE18" i="27" s="1"/>
  <c r="M18" i="27"/>
  <c r="Q18" i="27"/>
  <c r="U18" i="27"/>
  <c r="Y18" i="27"/>
  <c r="AC18" i="27"/>
  <c r="I19" i="27"/>
  <c r="AE19" i="27" s="1"/>
  <c r="M19" i="27"/>
  <c r="Q19" i="27"/>
  <c r="U19" i="27"/>
  <c r="Y19" i="27"/>
  <c r="AC19" i="27"/>
  <c r="G20" i="27"/>
  <c r="H20" i="27"/>
  <c r="I20" i="27"/>
  <c r="K20" i="27"/>
  <c r="L20" i="27"/>
  <c r="M20" i="27"/>
  <c r="O20" i="27"/>
  <c r="Q20" i="27" s="1"/>
  <c r="AE20" i="27" s="1"/>
  <c r="P20" i="27"/>
  <c r="S20" i="27"/>
  <c r="U20" i="27" s="1"/>
  <c r="T20" i="27"/>
  <c r="W20" i="27"/>
  <c r="X20" i="27"/>
  <c r="Y20" i="27"/>
  <c r="AA20" i="27"/>
  <c r="AB20" i="27"/>
  <c r="AC20" i="27"/>
  <c r="I21" i="27"/>
  <c r="M21" i="27"/>
  <c r="Q21" i="27"/>
  <c r="U21" i="27"/>
  <c r="AE21" i="27" s="1"/>
  <c r="Y21" i="27"/>
  <c r="AC21" i="27"/>
  <c r="I22" i="27"/>
  <c r="AE22" i="27" s="1"/>
  <c r="M22" i="27"/>
  <c r="Q22" i="27"/>
  <c r="U22" i="27"/>
  <c r="Y22" i="27"/>
  <c r="AC22" i="27"/>
  <c r="I23" i="27"/>
  <c r="AE23" i="27" s="1"/>
  <c r="M23" i="27"/>
  <c r="Q23" i="27"/>
  <c r="U23" i="27"/>
  <c r="Y23" i="27"/>
  <c r="AC23" i="27"/>
  <c r="I24" i="27"/>
  <c r="M24" i="27"/>
  <c r="Q24" i="27"/>
  <c r="U24" i="27"/>
  <c r="Y24" i="27"/>
  <c r="AC24" i="27"/>
  <c r="AE24" i="27"/>
  <c r="I25" i="27"/>
  <c r="M25" i="27"/>
  <c r="Q25" i="27"/>
  <c r="U25" i="27"/>
  <c r="AE25" i="27" s="1"/>
  <c r="Y25" i="27"/>
  <c r="AC25" i="27"/>
  <c r="I26" i="27"/>
  <c r="AE26" i="27" s="1"/>
  <c r="M26" i="27"/>
  <c r="Q26" i="27"/>
  <c r="U26" i="27"/>
  <c r="Y26" i="27"/>
  <c r="AC26" i="27"/>
  <c r="I27" i="27"/>
  <c r="AE27" i="27" s="1"/>
  <c r="M27" i="27"/>
  <c r="Q27" i="27"/>
  <c r="U27" i="27"/>
  <c r="Y27" i="27"/>
  <c r="AC27" i="27"/>
  <c r="I28" i="27"/>
  <c r="M28" i="27"/>
  <c r="Q28" i="27"/>
  <c r="U28" i="27"/>
  <c r="Y28" i="27"/>
  <c r="AC28" i="27"/>
  <c r="AE28" i="27"/>
  <c r="I29" i="27"/>
  <c r="M29" i="27"/>
  <c r="Q29" i="27"/>
  <c r="U29" i="27"/>
  <c r="AE29" i="27" s="1"/>
  <c r="Y29" i="27"/>
  <c r="AC29" i="27"/>
  <c r="G30" i="27"/>
  <c r="I30" i="27" s="1"/>
  <c r="H30" i="27"/>
  <c r="K30" i="27"/>
  <c r="M30" i="27" s="1"/>
  <c r="L30" i="27"/>
  <c r="O30" i="27"/>
  <c r="P30" i="27"/>
  <c r="Q30" i="27"/>
  <c r="S30" i="27"/>
  <c r="T30" i="27"/>
  <c r="U30" i="27"/>
  <c r="W30" i="27"/>
  <c r="Y30" i="27" s="1"/>
  <c r="X30" i="27"/>
  <c r="AA30" i="27"/>
  <c r="AB30" i="27"/>
  <c r="AC30" i="27" s="1"/>
  <c r="I31" i="27"/>
  <c r="M31" i="27"/>
  <c r="AE31" i="27" s="1"/>
  <c r="Q31" i="27"/>
  <c r="U31" i="27"/>
  <c r="Y31" i="27"/>
  <c r="AC31" i="27"/>
  <c r="I32" i="27"/>
  <c r="M32" i="27"/>
  <c r="Q32" i="27"/>
  <c r="U32" i="27"/>
  <c r="Y32" i="27"/>
  <c r="AC32" i="27"/>
  <c r="AE32" i="27"/>
  <c r="I33" i="27"/>
  <c r="AE33" i="27" s="1"/>
  <c r="M33" i="27"/>
  <c r="Q33" i="27"/>
  <c r="U33" i="27"/>
  <c r="Y33" i="27"/>
  <c r="AC33" i="27"/>
  <c r="G34" i="27"/>
  <c r="I34" i="27" s="1"/>
  <c r="H34" i="27"/>
  <c r="K34" i="27"/>
  <c r="L34" i="27"/>
  <c r="M34" i="27" s="1"/>
  <c r="O34" i="27"/>
  <c r="P34" i="27"/>
  <c r="Q34" i="27"/>
  <c r="S34" i="27"/>
  <c r="T34" i="27"/>
  <c r="U34" i="27"/>
  <c r="W34" i="27"/>
  <c r="Y34" i="27" s="1"/>
  <c r="X34" i="27"/>
  <c r="AA34" i="27"/>
  <c r="AB34" i="27"/>
  <c r="AC34" i="27" s="1"/>
  <c r="I35" i="27"/>
  <c r="M35" i="27"/>
  <c r="AE35" i="27" s="1"/>
  <c r="Q35" i="27"/>
  <c r="U35" i="27"/>
  <c r="Y35" i="27"/>
  <c r="AC35" i="27"/>
  <c r="I36" i="27"/>
  <c r="M36" i="27"/>
  <c r="Q36" i="27"/>
  <c r="U36" i="27"/>
  <c r="Y36" i="27"/>
  <c r="AC36" i="27"/>
  <c r="AE36" i="27"/>
  <c r="G37" i="27"/>
  <c r="I37" i="27" s="1"/>
  <c r="H37" i="27"/>
  <c r="K37" i="27"/>
  <c r="M37" i="27" s="1"/>
  <c r="L37" i="27"/>
  <c r="O37" i="27"/>
  <c r="P37" i="27"/>
  <c r="Q37" i="27" s="1"/>
  <c r="S37" i="27"/>
  <c r="T37" i="27"/>
  <c r="U37" i="27"/>
  <c r="W37" i="27"/>
  <c r="Y37" i="27" s="1"/>
  <c r="X37" i="27"/>
  <c r="AA37" i="27"/>
  <c r="AC37" i="27" s="1"/>
  <c r="AB37" i="27"/>
  <c r="I38" i="27"/>
  <c r="AE38" i="27" s="1"/>
  <c r="M38" i="27"/>
  <c r="Q38" i="27"/>
  <c r="U38" i="27"/>
  <c r="Y38" i="27"/>
  <c r="AC38" i="27"/>
  <c r="I39" i="27"/>
  <c r="M39" i="27"/>
  <c r="AE39" i="27" s="1"/>
  <c r="Q39" i="27"/>
  <c r="U39" i="27"/>
  <c r="Y39" i="27"/>
  <c r="AC39" i="27"/>
  <c r="I40" i="27"/>
  <c r="M40" i="27"/>
  <c r="Q40" i="27"/>
  <c r="U40" i="27"/>
  <c r="Y40" i="27"/>
  <c r="AC40" i="27"/>
  <c r="AE40" i="27"/>
  <c r="I41" i="27"/>
  <c r="M41" i="27"/>
  <c r="Q41" i="27"/>
  <c r="U41" i="27"/>
  <c r="AE41" i="27" s="1"/>
  <c r="Y41" i="27"/>
  <c r="AC41" i="27"/>
  <c r="G42" i="27"/>
  <c r="I42" i="27" s="1"/>
  <c r="H42" i="27"/>
  <c r="K42" i="27"/>
  <c r="L42" i="27"/>
  <c r="M42" i="27" s="1"/>
  <c r="O42" i="27"/>
  <c r="P42" i="27"/>
  <c r="Q42" i="27"/>
  <c r="S42" i="27"/>
  <c r="T42" i="27"/>
  <c r="U42" i="27"/>
  <c r="W42" i="27"/>
  <c r="Y42" i="27" s="1"/>
  <c r="X42" i="27"/>
  <c r="AA42" i="27"/>
  <c r="AB42" i="27"/>
  <c r="AC42" i="27" s="1"/>
  <c r="I43" i="27"/>
  <c r="M43" i="27"/>
  <c r="AE43" i="27" s="1"/>
  <c r="Q43" i="27"/>
  <c r="U43" i="27"/>
  <c r="Y43" i="27"/>
  <c r="AC43" i="27"/>
  <c r="I44" i="27"/>
  <c r="M44" i="27"/>
  <c r="Q44" i="27"/>
  <c r="U44" i="27"/>
  <c r="Y44" i="27"/>
  <c r="AC44" i="27"/>
  <c r="AE44" i="27"/>
  <c r="I45" i="27"/>
  <c r="M45" i="27"/>
  <c r="Q45" i="27"/>
  <c r="U45" i="27"/>
  <c r="AE45" i="27" s="1"/>
  <c r="Y45" i="27"/>
  <c r="AC45" i="27"/>
  <c r="I46" i="27"/>
  <c r="AE46" i="27" s="1"/>
  <c r="M46" i="27"/>
  <c r="Q46" i="27"/>
  <c r="U46" i="27"/>
  <c r="Y46" i="27"/>
  <c r="AC46" i="27"/>
  <c r="I47" i="27"/>
  <c r="M47" i="27"/>
  <c r="AE47" i="27" s="1"/>
  <c r="Q47" i="27"/>
  <c r="U47" i="27"/>
  <c r="Y47" i="27"/>
  <c r="AC47" i="27"/>
  <c r="I48" i="27"/>
  <c r="M48" i="27"/>
  <c r="Q48" i="27"/>
  <c r="U48" i="27"/>
  <c r="Y48" i="27"/>
  <c r="AC48" i="27"/>
  <c r="AE48" i="27"/>
  <c r="G49" i="27"/>
  <c r="I49" i="27" s="1"/>
  <c r="H49" i="27"/>
  <c r="K49" i="27"/>
  <c r="M49" i="27" s="1"/>
  <c r="L49" i="27"/>
  <c r="O49" i="27"/>
  <c r="P49" i="27"/>
  <c r="Q49" i="27" s="1"/>
  <c r="S49" i="27"/>
  <c r="T49" i="27"/>
  <c r="U49" i="27"/>
  <c r="W49" i="27"/>
  <c r="Y49" i="27" s="1"/>
  <c r="X49" i="27"/>
  <c r="AA49" i="27"/>
  <c r="AC49" i="27" s="1"/>
  <c r="AB49" i="27"/>
  <c r="I50" i="27"/>
  <c r="AE50" i="27" s="1"/>
  <c r="M50" i="27"/>
  <c r="Q50" i="27"/>
  <c r="U50" i="27"/>
  <c r="Y50" i="27"/>
  <c r="AC50" i="27"/>
  <c r="I51" i="27"/>
  <c r="M51" i="27"/>
  <c r="AE51" i="27" s="1"/>
  <c r="Q51" i="27"/>
  <c r="U51" i="27"/>
  <c r="Y51" i="27"/>
  <c r="AC51" i="27"/>
  <c r="G52" i="27"/>
  <c r="H52" i="27"/>
  <c r="I52" i="27"/>
  <c r="K52" i="27"/>
  <c r="M52" i="27" s="1"/>
  <c r="L52" i="27"/>
  <c r="O52" i="27"/>
  <c r="Q52" i="27" s="1"/>
  <c r="P52" i="27"/>
  <c r="S52" i="27"/>
  <c r="T52" i="27"/>
  <c r="U52" i="27" s="1"/>
  <c r="W52" i="27"/>
  <c r="X52" i="27"/>
  <c r="Y52" i="27"/>
  <c r="AA52" i="27"/>
  <c r="AC52" i="27" s="1"/>
  <c r="AB52" i="27"/>
  <c r="I53" i="27"/>
  <c r="M53" i="27"/>
  <c r="Q53" i="27"/>
  <c r="U53" i="27"/>
  <c r="AE53" i="27" s="1"/>
  <c r="Y53" i="27"/>
  <c r="AC53" i="27"/>
  <c r="I54" i="27"/>
  <c r="AE54" i="27" s="1"/>
  <c r="M54" i="27"/>
  <c r="Q54" i="27"/>
  <c r="U54" i="27"/>
  <c r="Y54" i="27"/>
  <c r="AC54" i="27"/>
  <c r="I55" i="27"/>
  <c r="M55" i="27"/>
  <c r="AE55" i="27" s="1"/>
  <c r="Q55" i="27"/>
  <c r="U55" i="27"/>
  <c r="Y55" i="27"/>
  <c r="AC55" i="27"/>
  <c r="I56" i="27"/>
  <c r="M56" i="27"/>
  <c r="Q56" i="27"/>
  <c r="U56" i="27"/>
  <c r="Y56" i="27"/>
  <c r="AC56" i="27"/>
  <c r="AE56" i="27"/>
  <c r="I57" i="27"/>
  <c r="M57" i="27"/>
  <c r="Q57" i="27"/>
  <c r="U57" i="27"/>
  <c r="AE57" i="27" s="1"/>
  <c r="Y57" i="27"/>
  <c r="AC57" i="27"/>
  <c r="I58" i="27"/>
  <c r="AE58" i="27" s="1"/>
  <c r="M58" i="27"/>
  <c r="Q58" i="27"/>
  <c r="U58" i="27"/>
  <c r="Y58" i="27"/>
  <c r="AC58" i="27"/>
  <c r="G59" i="27"/>
  <c r="I59" i="27" s="1"/>
  <c r="H59" i="27"/>
  <c r="K59" i="27"/>
  <c r="L59" i="27"/>
  <c r="M59" i="27"/>
  <c r="O59" i="27"/>
  <c r="P59" i="27"/>
  <c r="Q59" i="27" s="1"/>
  <c r="S59" i="27"/>
  <c r="U59" i="27" s="1"/>
  <c r="T59" i="27"/>
  <c r="W59" i="27"/>
  <c r="Y59" i="27" s="1"/>
  <c r="X59" i="27"/>
  <c r="AA59" i="27"/>
  <c r="AB59" i="27"/>
  <c r="AC59" i="27"/>
  <c r="I60" i="27"/>
  <c r="M60" i="27"/>
  <c r="Q60" i="27"/>
  <c r="U60" i="27"/>
  <c r="Y60" i="27"/>
  <c r="AC60" i="27"/>
  <c r="AE60" i="27"/>
  <c r="I61" i="27"/>
  <c r="M61" i="27"/>
  <c r="Q61" i="27"/>
  <c r="U61" i="27"/>
  <c r="AE61" i="27" s="1"/>
  <c r="Y61" i="27"/>
  <c r="AC61" i="27"/>
  <c r="I62" i="27"/>
  <c r="AE62" i="27" s="1"/>
  <c r="M62" i="27"/>
  <c r="Q62" i="27"/>
  <c r="U62" i="27"/>
  <c r="Y62" i="27"/>
  <c r="AC62" i="27"/>
  <c r="G63" i="27"/>
  <c r="I63" i="27" s="1"/>
  <c r="H63" i="27"/>
  <c r="K63" i="27"/>
  <c r="L63" i="27"/>
  <c r="M63" i="27"/>
  <c r="O63" i="27"/>
  <c r="P63" i="27"/>
  <c r="Q63" i="27"/>
  <c r="S63" i="27"/>
  <c r="U63" i="27" s="1"/>
  <c r="T63" i="27"/>
  <c r="W63" i="27"/>
  <c r="Y63" i="27" s="1"/>
  <c r="X63" i="27"/>
  <c r="AA63" i="27"/>
  <c r="I64" i="27"/>
  <c r="M64" i="27"/>
  <c r="Q64" i="27"/>
  <c r="U64" i="27"/>
  <c r="Y64" i="27"/>
  <c r="AC64" i="27"/>
  <c r="AB63" i="27" s="1"/>
  <c r="AE64" i="27"/>
  <c r="I65" i="27"/>
  <c r="M65" i="27"/>
  <c r="Q65" i="27"/>
  <c r="U65" i="27"/>
  <c r="AE65" i="27" s="1"/>
  <c r="Y65" i="27"/>
  <c r="AC65" i="27"/>
  <c r="I66" i="27"/>
  <c r="AE66" i="27" s="1"/>
  <c r="M66" i="27"/>
  <c r="Q66" i="27"/>
  <c r="U66" i="27"/>
  <c r="Y66" i="27"/>
  <c r="AC66" i="27"/>
  <c r="H67" i="27"/>
  <c r="J67" i="27"/>
  <c r="L67" i="27"/>
  <c r="N67" i="27"/>
  <c r="R67" i="27"/>
  <c r="T67" i="27"/>
  <c r="V67" i="27"/>
  <c r="X67" i="27"/>
  <c r="Z67" i="27"/>
  <c r="AD67" i="27"/>
  <c r="M63" i="28" l="1"/>
  <c r="AE42" i="28"/>
  <c r="AE34" i="28"/>
  <c r="AE30" i="28"/>
  <c r="Y63" i="28"/>
  <c r="Q63" i="28"/>
  <c r="AE58" i="28"/>
  <c r="AE53" i="28"/>
  <c r="AE49" i="28"/>
  <c r="U63" i="28"/>
  <c r="I63" i="28"/>
  <c r="AE9" i="28"/>
  <c r="AB63" i="28"/>
  <c r="W63" i="28"/>
  <c r="L63" i="28"/>
  <c r="G63" i="28"/>
  <c r="AA63" i="28"/>
  <c r="P63" i="28"/>
  <c r="K63" i="28"/>
  <c r="Q20" i="28"/>
  <c r="AE20" i="28" s="1"/>
  <c r="T63" i="28"/>
  <c r="AE59" i="27"/>
  <c r="AE52" i="27"/>
  <c r="AE49" i="27"/>
  <c r="AE34" i="27"/>
  <c r="AE42" i="27"/>
  <c r="M67" i="27"/>
  <c r="AB67" i="27"/>
  <c r="AC63" i="27"/>
  <c r="AE63" i="27" s="1"/>
  <c r="AE37" i="27"/>
  <c r="AE30" i="27"/>
  <c r="Y67" i="27"/>
  <c r="AC67" i="27"/>
  <c r="U67" i="27"/>
  <c r="Q67" i="27"/>
  <c r="I67" i="27"/>
  <c r="AE9" i="27"/>
  <c r="AA67" i="27"/>
  <c r="W67" i="27"/>
  <c r="S67" i="27"/>
  <c r="O67" i="27"/>
  <c r="K67" i="27"/>
  <c r="G67" i="27"/>
  <c r="AE63" i="28" l="1"/>
  <c r="AE67" i="27"/>
  <c r="G8" i="26" l="1"/>
  <c r="H8" i="26"/>
  <c r="I8" i="26"/>
  <c r="J8" i="26"/>
  <c r="K8" i="26" s="1"/>
  <c r="L8" i="26"/>
  <c r="M8" i="26"/>
  <c r="N8" i="26"/>
  <c r="N62" i="26" s="1"/>
  <c r="O8" i="26"/>
  <c r="Q8" i="26"/>
  <c r="R8" i="26"/>
  <c r="R62" i="26" s="1"/>
  <c r="S8" i="26"/>
  <c r="T8" i="26"/>
  <c r="K9" i="26"/>
  <c r="P9" i="26"/>
  <c r="U9" i="26"/>
  <c r="V9" i="26"/>
  <c r="K10" i="26"/>
  <c r="P10" i="26"/>
  <c r="U10" i="26"/>
  <c r="V10" i="26"/>
  <c r="K11" i="26"/>
  <c r="P11" i="26"/>
  <c r="U11" i="26"/>
  <c r="V11" i="26"/>
  <c r="K12" i="26"/>
  <c r="P12" i="26"/>
  <c r="U12" i="26"/>
  <c r="V12" i="26"/>
  <c r="K13" i="26"/>
  <c r="P13" i="26"/>
  <c r="U13" i="26"/>
  <c r="V13" i="26"/>
  <c r="K14" i="26"/>
  <c r="P14" i="26"/>
  <c r="U14" i="26"/>
  <c r="V14" i="26"/>
  <c r="K15" i="26"/>
  <c r="P15" i="26"/>
  <c r="U15" i="26"/>
  <c r="V15" i="26"/>
  <c r="K16" i="26"/>
  <c r="P16" i="26"/>
  <c r="U16" i="26"/>
  <c r="V16" i="26"/>
  <c r="K17" i="26"/>
  <c r="P17" i="26"/>
  <c r="U17" i="26"/>
  <c r="V17" i="26"/>
  <c r="K18" i="26"/>
  <c r="P18" i="26"/>
  <c r="U18" i="26"/>
  <c r="V18" i="26"/>
  <c r="G19" i="26"/>
  <c r="H19" i="26"/>
  <c r="I19" i="26"/>
  <c r="J19" i="26"/>
  <c r="K19" i="26" s="1"/>
  <c r="L19" i="26"/>
  <c r="M19" i="26"/>
  <c r="N19" i="26"/>
  <c r="P19" i="26" s="1"/>
  <c r="O19" i="26"/>
  <c r="Q19" i="26"/>
  <c r="R19" i="26"/>
  <c r="U19" i="26" s="1"/>
  <c r="S19" i="26"/>
  <c r="T19" i="26"/>
  <c r="K20" i="26"/>
  <c r="P20" i="26"/>
  <c r="U20" i="26"/>
  <c r="V20" i="26"/>
  <c r="K21" i="26"/>
  <c r="P21" i="26"/>
  <c r="U21" i="26"/>
  <c r="V21" i="26"/>
  <c r="K22" i="26"/>
  <c r="P22" i="26"/>
  <c r="U22" i="26"/>
  <c r="V22" i="26"/>
  <c r="K23" i="26"/>
  <c r="P23" i="26"/>
  <c r="U23" i="26"/>
  <c r="V23" i="26"/>
  <c r="K24" i="26"/>
  <c r="P24" i="26"/>
  <c r="U24" i="26"/>
  <c r="V24" i="26"/>
  <c r="K25" i="26"/>
  <c r="P25" i="26"/>
  <c r="U25" i="26"/>
  <c r="V25" i="26"/>
  <c r="K26" i="26"/>
  <c r="P26" i="26"/>
  <c r="U26" i="26"/>
  <c r="V26" i="26"/>
  <c r="K27" i="26"/>
  <c r="P27" i="26"/>
  <c r="U27" i="26"/>
  <c r="V27" i="26"/>
  <c r="IJ27" i="26" s="1"/>
  <c r="K28" i="26"/>
  <c r="P28" i="26"/>
  <c r="U28" i="26"/>
  <c r="V28" i="26" s="1"/>
  <c r="G29" i="26"/>
  <c r="H29" i="26"/>
  <c r="I29" i="26"/>
  <c r="K29" i="26" s="1"/>
  <c r="J29" i="26"/>
  <c r="L29" i="26"/>
  <c r="M29" i="26"/>
  <c r="P29" i="26" s="1"/>
  <c r="V29" i="26" s="1"/>
  <c r="N29" i="26"/>
  <c r="O29" i="26"/>
  <c r="Q29" i="26"/>
  <c r="R29" i="26"/>
  <c r="S29" i="26"/>
  <c r="T29" i="26"/>
  <c r="U29" i="26"/>
  <c r="K30" i="26"/>
  <c r="P30" i="26"/>
  <c r="U30" i="26"/>
  <c r="V30" i="26" s="1"/>
  <c r="K31" i="26"/>
  <c r="P31" i="26"/>
  <c r="U31" i="26"/>
  <c r="V31" i="26" s="1"/>
  <c r="K32" i="26"/>
  <c r="P32" i="26"/>
  <c r="U32" i="26"/>
  <c r="V32" i="26" s="1"/>
  <c r="G33" i="26"/>
  <c r="H33" i="26"/>
  <c r="I33" i="26"/>
  <c r="K33" i="26" s="1"/>
  <c r="J33" i="26"/>
  <c r="L33" i="26"/>
  <c r="M33" i="26"/>
  <c r="P33" i="26" s="1"/>
  <c r="N33" i="26"/>
  <c r="O33" i="26"/>
  <c r="Q33" i="26"/>
  <c r="R33" i="26"/>
  <c r="S33" i="26"/>
  <c r="T33" i="26"/>
  <c r="U33" i="26"/>
  <c r="K34" i="26"/>
  <c r="P34" i="26"/>
  <c r="U34" i="26"/>
  <c r="V34" i="26" s="1"/>
  <c r="K35" i="26"/>
  <c r="P35" i="26"/>
  <c r="U35" i="26"/>
  <c r="V35" i="26" s="1"/>
  <c r="G36" i="26"/>
  <c r="H36" i="26"/>
  <c r="I36" i="26"/>
  <c r="K36" i="26" s="1"/>
  <c r="J36" i="26"/>
  <c r="L36" i="26"/>
  <c r="M36" i="26"/>
  <c r="P36" i="26" s="1"/>
  <c r="N36" i="26"/>
  <c r="O36" i="26"/>
  <c r="Q36" i="26"/>
  <c r="R36" i="26"/>
  <c r="S36" i="26"/>
  <c r="T36" i="26"/>
  <c r="U36" i="26"/>
  <c r="K37" i="26"/>
  <c r="P37" i="26"/>
  <c r="U37" i="26"/>
  <c r="V37" i="26" s="1"/>
  <c r="K38" i="26"/>
  <c r="P38" i="26"/>
  <c r="U38" i="26"/>
  <c r="V38" i="26" s="1"/>
  <c r="K39" i="26"/>
  <c r="P39" i="26"/>
  <c r="U39" i="26"/>
  <c r="V39" i="26" s="1"/>
  <c r="K40" i="26"/>
  <c r="P40" i="26"/>
  <c r="U40" i="26"/>
  <c r="V40" i="26" s="1"/>
  <c r="G41" i="26"/>
  <c r="H41" i="26"/>
  <c r="I41" i="26"/>
  <c r="K41" i="26" s="1"/>
  <c r="J41" i="26"/>
  <c r="L41" i="26"/>
  <c r="M41" i="26"/>
  <c r="P41" i="26" s="1"/>
  <c r="N41" i="26"/>
  <c r="O41" i="26"/>
  <c r="Q41" i="26"/>
  <c r="U41" i="26" s="1"/>
  <c r="R41" i="26"/>
  <c r="S41" i="26"/>
  <c r="T41" i="26"/>
  <c r="K42" i="26"/>
  <c r="P42" i="26"/>
  <c r="U42" i="26"/>
  <c r="V42" i="26" s="1"/>
  <c r="K43" i="26"/>
  <c r="P43" i="26"/>
  <c r="U43" i="26"/>
  <c r="V43" i="26" s="1"/>
  <c r="K44" i="26"/>
  <c r="P44" i="26"/>
  <c r="U44" i="26"/>
  <c r="V44" i="26" s="1"/>
  <c r="K45" i="26"/>
  <c r="P45" i="26"/>
  <c r="U45" i="26"/>
  <c r="V45" i="26" s="1"/>
  <c r="K46" i="26"/>
  <c r="P46" i="26"/>
  <c r="U46" i="26"/>
  <c r="V46" i="26" s="1"/>
  <c r="K47" i="26"/>
  <c r="P47" i="26"/>
  <c r="U47" i="26"/>
  <c r="V47" i="26" s="1"/>
  <c r="G48" i="26"/>
  <c r="H48" i="26"/>
  <c r="I48" i="26"/>
  <c r="K48" i="26" s="1"/>
  <c r="J48" i="26"/>
  <c r="L48" i="26"/>
  <c r="M48" i="26"/>
  <c r="P48" i="26" s="1"/>
  <c r="N48" i="26"/>
  <c r="O48" i="26"/>
  <c r="Q48" i="26"/>
  <c r="R48" i="26"/>
  <c r="S48" i="26"/>
  <c r="T48" i="26"/>
  <c r="U48" i="26"/>
  <c r="K49" i="26"/>
  <c r="P49" i="26"/>
  <c r="U49" i="26"/>
  <c r="V49" i="26" s="1"/>
  <c r="K50" i="26"/>
  <c r="P50" i="26"/>
  <c r="U50" i="26"/>
  <c r="V50" i="26" s="1"/>
  <c r="K51" i="26"/>
  <c r="P51" i="26"/>
  <c r="U51" i="26"/>
  <c r="V51" i="26" s="1"/>
  <c r="G52" i="26"/>
  <c r="H52" i="26"/>
  <c r="I52" i="26"/>
  <c r="K52" i="26" s="1"/>
  <c r="J52" i="26"/>
  <c r="L52" i="26"/>
  <c r="M52" i="26"/>
  <c r="P52" i="26" s="1"/>
  <c r="N52" i="26"/>
  <c r="O52" i="26"/>
  <c r="Q52" i="26"/>
  <c r="R52" i="26"/>
  <c r="S52" i="26"/>
  <c r="T52" i="26"/>
  <c r="U52" i="26"/>
  <c r="K53" i="26"/>
  <c r="P53" i="26"/>
  <c r="U53" i="26"/>
  <c r="V53" i="26" s="1"/>
  <c r="K54" i="26"/>
  <c r="P54" i="26"/>
  <c r="U54" i="26"/>
  <c r="V54" i="26" s="1"/>
  <c r="K55" i="26"/>
  <c r="P55" i="26"/>
  <c r="U55" i="26"/>
  <c r="V55" i="26" s="1"/>
  <c r="K56" i="26"/>
  <c r="P56" i="26"/>
  <c r="U56" i="26"/>
  <c r="V56" i="26" s="1"/>
  <c r="G57" i="26"/>
  <c r="H57" i="26"/>
  <c r="I57" i="26"/>
  <c r="K57" i="26" s="1"/>
  <c r="J57" i="26"/>
  <c r="L57" i="26"/>
  <c r="M57" i="26"/>
  <c r="P57" i="26" s="1"/>
  <c r="V57" i="26" s="1"/>
  <c r="N57" i="26"/>
  <c r="O57" i="26"/>
  <c r="Q57" i="26"/>
  <c r="R57" i="26"/>
  <c r="S57" i="26"/>
  <c r="T57" i="26"/>
  <c r="U57" i="26"/>
  <c r="K58" i="26"/>
  <c r="P58" i="26"/>
  <c r="U58" i="26"/>
  <c r="V58" i="26" s="1"/>
  <c r="K59" i="26"/>
  <c r="P59" i="26"/>
  <c r="U59" i="26"/>
  <c r="V59" i="26" s="1"/>
  <c r="K60" i="26"/>
  <c r="P60" i="26"/>
  <c r="U60" i="26"/>
  <c r="V60" i="26" s="1"/>
  <c r="K61" i="26"/>
  <c r="P61" i="26"/>
  <c r="U61" i="26"/>
  <c r="V61" i="26" s="1"/>
  <c r="G62" i="26"/>
  <c r="H62" i="26"/>
  <c r="I62" i="26"/>
  <c r="L62" i="26"/>
  <c r="M62" i="26"/>
  <c r="O62" i="26"/>
  <c r="Q62" i="26"/>
  <c r="S62" i="26"/>
  <c r="T62" i="26"/>
  <c r="G8" i="25"/>
  <c r="H8" i="25"/>
  <c r="I8" i="25"/>
  <c r="J8" i="25"/>
  <c r="K8" i="25" s="1"/>
  <c r="L8" i="25"/>
  <c r="M8" i="25"/>
  <c r="N8" i="25"/>
  <c r="N62" i="25" s="1"/>
  <c r="O8" i="25"/>
  <c r="Q8" i="25"/>
  <c r="R8" i="25"/>
  <c r="R62" i="25" s="1"/>
  <c r="S8" i="25"/>
  <c r="T8" i="25"/>
  <c r="K9" i="25"/>
  <c r="P9" i="25"/>
  <c r="U9" i="25"/>
  <c r="V9" i="25"/>
  <c r="K10" i="25"/>
  <c r="P10" i="25"/>
  <c r="U10" i="25"/>
  <c r="V10" i="25"/>
  <c r="K11" i="25"/>
  <c r="P11" i="25"/>
  <c r="U11" i="25"/>
  <c r="V11" i="25"/>
  <c r="K12" i="25"/>
  <c r="P12" i="25"/>
  <c r="U12" i="25"/>
  <c r="V12" i="25"/>
  <c r="K13" i="25"/>
  <c r="P13" i="25"/>
  <c r="U13" i="25"/>
  <c r="V13" i="25"/>
  <c r="K14" i="25"/>
  <c r="P14" i="25"/>
  <c r="U14" i="25"/>
  <c r="V14" i="25"/>
  <c r="K15" i="25"/>
  <c r="P15" i="25"/>
  <c r="U15" i="25"/>
  <c r="V15" i="25"/>
  <c r="K16" i="25"/>
  <c r="P16" i="25"/>
  <c r="U16" i="25"/>
  <c r="V16" i="25"/>
  <c r="K17" i="25"/>
  <c r="P17" i="25"/>
  <c r="U17" i="25"/>
  <c r="V17" i="25"/>
  <c r="K18" i="25"/>
  <c r="P18" i="25"/>
  <c r="U18" i="25"/>
  <c r="V18" i="25"/>
  <c r="G19" i="25"/>
  <c r="H19" i="25"/>
  <c r="I19" i="25"/>
  <c r="J19" i="25"/>
  <c r="K19" i="25" s="1"/>
  <c r="L19" i="25"/>
  <c r="M19" i="25"/>
  <c r="N19" i="25"/>
  <c r="P19" i="25" s="1"/>
  <c r="O19" i="25"/>
  <c r="Q19" i="25"/>
  <c r="R19" i="25"/>
  <c r="U19" i="25" s="1"/>
  <c r="S19" i="25"/>
  <c r="T19" i="25"/>
  <c r="K20" i="25"/>
  <c r="P20" i="25"/>
  <c r="U20" i="25"/>
  <c r="V20" i="25"/>
  <c r="K21" i="25"/>
  <c r="P21" i="25"/>
  <c r="U21" i="25"/>
  <c r="V21" i="25"/>
  <c r="K22" i="25"/>
  <c r="P22" i="25"/>
  <c r="U22" i="25"/>
  <c r="V22" i="25"/>
  <c r="K23" i="25"/>
  <c r="P23" i="25"/>
  <c r="U23" i="25"/>
  <c r="V23" i="25"/>
  <c r="K24" i="25"/>
  <c r="P24" i="25"/>
  <c r="U24" i="25"/>
  <c r="V24" i="25"/>
  <c r="K25" i="25"/>
  <c r="P25" i="25"/>
  <c r="U25" i="25"/>
  <c r="V25" i="25"/>
  <c r="K26" i="25"/>
  <c r="P26" i="25"/>
  <c r="U26" i="25"/>
  <c r="V26" i="25"/>
  <c r="K27" i="25"/>
  <c r="P27" i="25"/>
  <c r="U27" i="25"/>
  <c r="V27" i="25"/>
  <c r="IJ27" i="25" s="1"/>
  <c r="K28" i="25"/>
  <c r="P28" i="25"/>
  <c r="U28" i="25"/>
  <c r="V28" i="25" s="1"/>
  <c r="G29" i="25"/>
  <c r="H29" i="25"/>
  <c r="I29" i="25"/>
  <c r="K29" i="25" s="1"/>
  <c r="J29" i="25"/>
  <c r="L29" i="25"/>
  <c r="M29" i="25"/>
  <c r="P29" i="25" s="1"/>
  <c r="N29" i="25"/>
  <c r="O29" i="25"/>
  <c r="Q29" i="25"/>
  <c r="R29" i="25"/>
  <c r="S29" i="25"/>
  <c r="T29" i="25"/>
  <c r="U29" i="25"/>
  <c r="K30" i="25"/>
  <c r="P30" i="25"/>
  <c r="U30" i="25"/>
  <c r="V30" i="25" s="1"/>
  <c r="K31" i="25"/>
  <c r="P31" i="25"/>
  <c r="U31" i="25"/>
  <c r="V31" i="25" s="1"/>
  <c r="K32" i="25"/>
  <c r="P32" i="25"/>
  <c r="U32" i="25"/>
  <c r="V32" i="25" s="1"/>
  <c r="G33" i="25"/>
  <c r="H33" i="25"/>
  <c r="I33" i="25"/>
  <c r="K33" i="25" s="1"/>
  <c r="J33" i="25"/>
  <c r="L33" i="25"/>
  <c r="M33" i="25"/>
  <c r="P33" i="25" s="1"/>
  <c r="N33" i="25"/>
  <c r="O33" i="25"/>
  <c r="Q33" i="25"/>
  <c r="U33" i="25" s="1"/>
  <c r="R33" i="25"/>
  <c r="S33" i="25"/>
  <c r="T33" i="25"/>
  <c r="K34" i="25"/>
  <c r="P34" i="25"/>
  <c r="U34" i="25"/>
  <c r="V34" i="25" s="1"/>
  <c r="K35" i="25"/>
  <c r="P35" i="25"/>
  <c r="U35" i="25"/>
  <c r="V35" i="25" s="1"/>
  <c r="G36" i="25"/>
  <c r="H36" i="25"/>
  <c r="I36" i="25"/>
  <c r="K36" i="25" s="1"/>
  <c r="J36" i="25"/>
  <c r="L36" i="25"/>
  <c r="M36" i="25"/>
  <c r="P36" i="25" s="1"/>
  <c r="N36" i="25"/>
  <c r="O36" i="25"/>
  <c r="Q36" i="25"/>
  <c r="R36" i="25"/>
  <c r="S36" i="25"/>
  <c r="T36" i="25"/>
  <c r="U36" i="25"/>
  <c r="K37" i="25"/>
  <c r="P37" i="25"/>
  <c r="U37" i="25"/>
  <c r="V37" i="25" s="1"/>
  <c r="K38" i="25"/>
  <c r="P38" i="25"/>
  <c r="U38" i="25"/>
  <c r="V38" i="25" s="1"/>
  <c r="K39" i="25"/>
  <c r="P39" i="25"/>
  <c r="U39" i="25"/>
  <c r="V39" i="25" s="1"/>
  <c r="K40" i="25"/>
  <c r="P40" i="25"/>
  <c r="U40" i="25"/>
  <c r="V40" i="25" s="1"/>
  <c r="G41" i="25"/>
  <c r="H41" i="25"/>
  <c r="I41" i="25"/>
  <c r="K41" i="25" s="1"/>
  <c r="J41" i="25"/>
  <c r="L41" i="25"/>
  <c r="M41" i="25"/>
  <c r="P41" i="25" s="1"/>
  <c r="N41" i="25"/>
  <c r="O41" i="25"/>
  <c r="Q41" i="25"/>
  <c r="R41" i="25"/>
  <c r="S41" i="25"/>
  <c r="T41" i="25"/>
  <c r="U41" i="25"/>
  <c r="K42" i="25"/>
  <c r="P42" i="25"/>
  <c r="U42" i="25"/>
  <c r="V42" i="25" s="1"/>
  <c r="K43" i="25"/>
  <c r="P43" i="25"/>
  <c r="U43" i="25"/>
  <c r="V43" i="25" s="1"/>
  <c r="K44" i="25"/>
  <c r="P44" i="25"/>
  <c r="U44" i="25"/>
  <c r="V44" i="25" s="1"/>
  <c r="K45" i="25"/>
  <c r="P45" i="25"/>
  <c r="U45" i="25"/>
  <c r="V45" i="25" s="1"/>
  <c r="K46" i="25"/>
  <c r="P46" i="25"/>
  <c r="U46" i="25"/>
  <c r="V46" i="25" s="1"/>
  <c r="K47" i="25"/>
  <c r="P47" i="25"/>
  <c r="U47" i="25"/>
  <c r="V47" i="25" s="1"/>
  <c r="G48" i="25"/>
  <c r="H48" i="25"/>
  <c r="I48" i="25"/>
  <c r="K48" i="25" s="1"/>
  <c r="J48" i="25"/>
  <c r="L48" i="25"/>
  <c r="M48" i="25"/>
  <c r="P48" i="25" s="1"/>
  <c r="N48" i="25"/>
  <c r="O48" i="25"/>
  <c r="Q48" i="25"/>
  <c r="R48" i="25"/>
  <c r="S48" i="25"/>
  <c r="T48" i="25"/>
  <c r="U48" i="25"/>
  <c r="K49" i="25"/>
  <c r="P49" i="25"/>
  <c r="U49" i="25"/>
  <c r="V49" i="25" s="1"/>
  <c r="K50" i="25"/>
  <c r="P50" i="25"/>
  <c r="U50" i="25"/>
  <c r="V50" i="25" s="1"/>
  <c r="K51" i="25"/>
  <c r="P51" i="25"/>
  <c r="U51" i="25"/>
  <c r="V51" i="25" s="1"/>
  <c r="G52" i="25"/>
  <c r="H52" i="25"/>
  <c r="I52" i="25"/>
  <c r="K52" i="25" s="1"/>
  <c r="J52" i="25"/>
  <c r="L52" i="25"/>
  <c r="M52" i="25"/>
  <c r="P52" i="25" s="1"/>
  <c r="N52" i="25"/>
  <c r="O52" i="25"/>
  <c r="Q52" i="25"/>
  <c r="U52" i="25" s="1"/>
  <c r="R52" i="25"/>
  <c r="S52" i="25"/>
  <c r="T52" i="25"/>
  <c r="K53" i="25"/>
  <c r="P53" i="25"/>
  <c r="U53" i="25"/>
  <c r="V53" i="25" s="1"/>
  <c r="K54" i="25"/>
  <c r="P54" i="25"/>
  <c r="U54" i="25"/>
  <c r="V54" i="25" s="1"/>
  <c r="K55" i="25"/>
  <c r="P55" i="25"/>
  <c r="U55" i="25"/>
  <c r="V55" i="25" s="1"/>
  <c r="K56" i="25"/>
  <c r="P56" i="25"/>
  <c r="U56" i="25"/>
  <c r="V56" i="25" s="1"/>
  <c r="G57" i="25"/>
  <c r="H57" i="25"/>
  <c r="I57" i="25"/>
  <c r="K57" i="25" s="1"/>
  <c r="J57" i="25"/>
  <c r="L57" i="25"/>
  <c r="M57" i="25"/>
  <c r="P57" i="25" s="1"/>
  <c r="N57" i="25"/>
  <c r="O57" i="25"/>
  <c r="Q57" i="25"/>
  <c r="R57" i="25"/>
  <c r="S57" i="25"/>
  <c r="T57" i="25"/>
  <c r="U57" i="25"/>
  <c r="K58" i="25"/>
  <c r="P58" i="25"/>
  <c r="U58" i="25"/>
  <c r="V58" i="25" s="1"/>
  <c r="K59" i="25"/>
  <c r="P59" i="25"/>
  <c r="U59" i="25"/>
  <c r="V59" i="25" s="1"/>
  <c r="K60" i="25"/>
  <c r="P60" i="25"/>
  <c r="U60" i="25"/>
  <c r="V60" i="25" s="1"/>
  <c r="K61" i="25"/>
  <c r="P61" i="25"/>
  <c r="U61" i="25"/>
  <c r="V61" i="25" s="1"/>
  <c r="G62" i="25"/>
  <c r="H62" i="25"/>
  <c r="I62" i="25"/>
  <c r="L62" i="25"/>
  <c r="M62" i="25"/>
  <c r="O62" i="25"/>
  <c r="Q62" i="25"/>
  <c r="S62" i="25"/>
  <c r="T62" i="25"/>
  <c r="G8" i="24"/>
  <c r="H8" i="24"/>
  <c r="I8" i="24"/>
  <c r="J8" i="24"/>
  <c r="L8" i="24" s="1"/>
  <c r="K8" i="24"/>
  <c r="M8" i="24"/>
  <c r="N8" i="24"/>
  <c r="N66" i="24" s="1"/>
  <c r="O8" i="24"/>
  <c r="P8" i="24"/>
  <c r="Q8" i="24"/>
  <c r="R8" i="24"/>
  <c r="S8" i="24"/>
  <c r="T8" i="24"/>
  <c r="U8" i="24"/>
  <c r="V8" i="24"/>
  <c r="X8" i="24" s="1"/>
  <c r="W8" i="24"/>
  <c r="Y8" i="24"/>
  <c r="Z8" i="24"/>
  <c r="Z66" i="24" s="1"/>
  <c r="AA8" i="24"/>
  <c r="AB8" i="24"/>
  <c r="AC8" i="24"/>
  <c r="AD8" i="24"/>
  <c r="L9" i="24"/>
  <c r="R9" i="24"/>
  <c r="X9" i="24"/>
  <c r="AE9" i="24" s="1"/>
  <c r="AD9" i="24"/>
  <c r="L10" i="24"/>
  <c r="R10" i="24"/>
  <c r="AE10" i="24" s="1"/>
  <c r="X10" i="24"/>
  <c r="AD10" i="24"/>
  <c r="L11" i="24"/>
  <c r="R11" i="24"/>
  <c r="X11" i="24"/>
  <c r="AD11" i="24"/>
  <c r="AE11" i="24"/>
  <c r="L12" i="24"/>
  <c r="R12" i="24"/>
  <c r="AE12" i="24" s="1"/>
  <c r="X12" i="24"/>
  <c r="AD12" i="24"/>
  <c r="L13" i="24"/>
  <c r="R13" i="24"/>
  <c r="X13" i="24"/>
  <c r="AE13" i="24" s="1"/>
  <c r="AD13" i="24"/>
  <c r="L14" i="24"/>
  <c r="R14" i="24"/>
  <c r="AE14" i="24" s="1"/>
  <c r="X14" i="24"/>
  <c r="AD14" i="24"/>
  <c r="L15" i="24"/>
  <c r="R15" i="24"/>
  <c r="X15" i="24"/>
  <c r="AD15" i="24"/>
  <c r="AE15" i="24"/>
  <c r="L16" i="24"/>
  <c r="R16" i="24"/>
  <c r="AE16" i="24" s="1"/>
  <c r="X16" i="24"/>
  <c r="AD16" i="24"/>
  <c r="L17" i="24"/>
  <c r="R17" i="24"/>
  <c r="X17" i="24"/>
  <c r="AE17" i="24" s="1"/>
  <c r="AD17" i="24"/>
  <c r="L18" i="24"/>
  <c r="R18" i="24"/>
  <c r="AE18" i="24" s="1"/>
  <c r="X18" i="24"/>
  <c r="AD18" i="24"/>
  <c r="G19" i="24"/>
  <c r="L19" i="24" s="1"/>
  <c r="H19" i="24"/>
  <c r="I19" i="24"/>
  <c r="J19" i="24"/>
  <c r="K19" i="24"/>
  <c r="K66" i="24" s="1"/>
  <c r="M19" i="24"/>
  <c r="R19" i="24" s="1"/>
  <c r="N19" i="24"/>
  <c r="O19" i="24"/>
  <c r="O66" i="24" s="1"/>
  <c r="P19" i="24"/>
  <c r="Q19" i="24"/>
  <c r="S19" i="24"/>
  <c r="X19" i="24" s="1"/>
  <c r="T19" i="24"/>
  <c r="U19" i="24"/>
  <c r="V19" i="24"/>
  <c r="W19" i="24"/>
  <c r="W66" i="24" s="1"/>
  <c r="Y19" i="24"/>
  <c r="AD19" i="24" s="1"/>
  <c r="Z19" i="24"/>
  <c r="AA19" i="24"/>
  <c r="AA66" i="24" s="1"/>
  <c r="AB19" i="24"/>
  <c r="AC19" i="24"/>
  <c r="L20" i="24"/>
  <c r="R20" i="24"/>
  <c r="X20" i="24"/>
  <c r="AD20" i="24"/>
  <c r="AE20" i="24" s="1"/>
  <c r="L21" i="24"/>
  <c r="R21" i="24"/>
  <c r="X21" i="24"/>
  <c r="AE21" i="24" s="1"/>
  <c r="AD21" i="24"/>
  <c r="L22" i="24"/>
  <c r="R22" i="24"/>
  <c r="AE22" i="24" s="1"/>
  <c r="X22" i="24"/>
  <c r="AD22" i="24"/>
  <c r="L23" i="24"/>
  <c r="R23" i="24"/>
  <c r="X23" i="24"/>
  <c r="AD23" i="24"/>
  <c r="AE23" i="24"/>
  <c r="L24" i="24"/>
  <c r="R24" i="24"/>
  <c r="X24" i="24"/>
  <c r="AD24" i="24"/>
  <c r="AE24" i="24" s="1"/>
  <c r="L25" i="24"/>
  <c r="R25" i="24"/>
  <c r="X25" i="24"/>
  <c r="AE25" i="24" s="1"/>
  <c r="AD25" i="24"/>
  <c r="L26" i="24"/>
  <c r="R26" i="24"/>
  <c r="AE26" i="24" s="1"/>
  <c r="X26" i="24"/>
  <c r="AD26" i="24"/>
  <c r="L27" i="24"/>
  <c r="R27" i="24"/>
  <c r="X27" i="24"/>
  <c r="AD27" i="24"/>
  <c r="AE27" i="24"/>
  <c r="L28" i="24"/>
  <c r="R28" i="24"/>
  <c r="X28" i="24"/>
  <c r="AD28" i="24"/>
  <c r="AE28" i="24" s="1"/>
  <c r="G29" i="24"/>
  <c r="L29" i="24" s="1"/>
  <c r="H29" i="24"/>
  <c r="I29" i="24"/>
  <c r="I66" i="24" s="1"/>
  <c r="J29" i="24"/>
  <c r="K29" i="24"/>
  <c r="M29" i="24"/>
  <c r="R29" i="24" s="1"/>
  <c r="N29" i="24"/>
  <c r="O29" i="24"/>
  <c r="P29" i="24"/>
  <c r="Q29" i="24"/>
  <c r="Q66" i="24" s="1"/>
  <c r="S29" i="24"/>
  <c r="X29" i="24" s="1"/>
  <c r="T29" i="24"/>
  <c r="U29" i="24"/>
  <c r="U66" i="24" s="1"/>
  <c r="V29" i="24"/>
  <c r="W29" i="24"/>
  <c r="Y29" i="24"/>
  <c r="AD29" i="24" s="1"/>
  <c r="Z29" i="24"/>
  <c r="AA29" i="24"/>
  <c r="AB29" i="24"/>
  <c r="AC29" i="24"/>
  <c r="AC66" i="24" s="1"/>
  <c r="L30" i="24"/>
  <c r="R30" i="24"/>
  <c r="AE30" i="24" s="1"/>
  <c r="X30" i="24"/>
  <c r="AD30" i="24"/>
  <c r="L31" i="24"/>
  <c r="R31" i="24"/>
  <c r="X31" i="24"/>
  <c r="AD31" i="24"/>
  <c r="AE31" i="24"/>
  <c r="L32" i="24"/>
  <c r="R32" i="24"/>
  <c r="X32" i="24"/>
  <c r="AD32" i="24"/>
  <c r="AE32" i="24" s="1"/>
  <c r="G33" i="24"/>
  <c r="L33" i="24" s="1"/>
  <c r="H33" i="24"/>
  <c r="I33" i="24"/>
  <c r="J33" i="24"/>
  <c r="K33" i="24"/>
  <c r="M33" i="24"/>
  <c r="R33" i="24" s="1"/>
  <c r="AE33" i="24" s="1"/>
  <c r="N33" i="24"/>
  <c r="O33" i="24"/>
  <c r="P33" i="24"/>
  <c r="Q33" i="24"/>
  <c r="S33" i="24"/>
  <c r="X33" i="24" s="1"/>
  <c r="T33" i="24"/>
  <c r="U33" i="24"/>
  <c r="V33" i="24"/>
  <c r="W33" i="24"/>
  <c r="Y33" i="24"/>
  <c r="AD33" i="24" s="1"/>
  <c r="Z33" i="24"/>
  <c r="AA33" i="24"/>
  <c r="AB33" i="24"/>
  <c r="AC33" i="24"/>
  <c r="L34" i="24"/>
  <c r="R34" i="24"/>
  <c r="AE34" i="24" s="1"/>
  <c r="X34" i="24"/>
  <c r="AD34" i="24"/>
  <c r="L35" i="24"/>
  <c r="R35" i="24"/>
  <c r="X35" i="24"/>
  <c r="AD35" i="24"/>
  <c r="AE35" i="24"/>
  <c r="G36" i="24"/>
  <c r="L36" i="24" s="1"/>
  <c r="H36" i="24"/>
  <c r="I36" i="24"/>
  <c r="J36" i="24"/>
  <c r="K36" i="24"/>
  <c r="M36" i="24"/>
  <c r="N36" i="24"/>
  <c r="O36" i="24"/>
  <c r="P36" i="24"/>
  <c r="Q36" i="24"/>
  <c r="R36" i="24"/>
  <c r="S36" i="24"/>
  <c r="X36" i="24" s="1"/>
  <c r="T36" i="24"/>
  <c r="U36" i="24"/>
  <c r="V36" i="24"/>
  <c r="W36" i="24"/>
  <c r="Y36" i="24"/>
  <c r="Z36" i="24"/>
  <c r="AD36" i="24" s="1"/>
  <c r="AA36" i="24"/>
  <c r="AB36" i="24"/>
  <c r="AC36" i="24"/>
  <c r="L37" i="24"/>
  <c r="R37" i="24"/>
  <c r="X37" i="24"/>
  <c r="AE37" i="24" s="1"/>
  <c r="AD37" i="24"/>
  <c r="L38" i="24"/>
  <c r="R38" i="24"/>
  <c r="AE38" i="24" s="1"/>
  <c r="X38" i="24"/>
  <c r="AD38" i="24"/>
  <c r="L39" i="24"/>
  <c r="R39" i="24"/>
  <c r="X39" i="24"/>
  <c r="AD39" i="24"/>
  <c r="AE39" i="24"/>
  <c r="L40" i="24"/>
  <c r="R40" i="24"/>
  <c r="X40" i="24"/>
  <c r="AD40" i="24"/>
  <c r="AE40" i="24" s="1"/>
  <c r="G41" i="24"/>
  <c r="L41" i="24" s="1"/>
  <c r="H41" i="24"/>
  <c r="I41" i="24"/>
  <c r="J41" i="24"/>
  <c r="K41" i="24"/>
  <c r="M41" i="24"/>
  <c r="R41" i="24" s="1"/>
  <c r="AE41" i="24" s="1"/>
  <c r="N41" i="24"/>
  <c r="O41" i="24"/>
  <c r="P41" i="24"/>
  <c r="Q41" i="24"/>
  <c r="S41" i="24"/>
  <c r="X41" i="24" s="1"/>
  <c r="T41" i="24"/>
  <c r="U41" i="24"/>
  <c r="V41" i="24"/>
  <c r="W41" i="24"/>
  <c r="Y41" i="24"/>
  <c r="AD41" i="24" s="1"/>
  <c r="Z41" i="24"/>
  <c r="AA41" i="24"/>
  <c r="AB41" i="24"/>
  <c r="AC41" i="24"/>
  <c r="L42" i="24"/>
  <c r="R42" i="24"/>
  <c r="AE42" i="24" s="1"/>
  <c r="X42" i="24"/>
  <c r="AD42" i="24"/>
  <c r="L43" i="24"/>
  <c r="R43" i="24"/>
  <c r="X43" i="24"/>
  <c r="AD43" i="24"/>
  <c r="AE43" i="24"/>
  <c r="L44" i="24"/>
  <c r="R44" i="24"/>
  <c r="X44" i="24"/>
  <c r="AD44" i="24"/>
  <c r="AE44" i="24" s="1"/>
  <c r="L45" i="24"/>
  <c r="R45" i="24"/>
  <c r="X45" i="24"/>
  <c r="AE45" i="24" s="1"/>
  <c r="AD45" i="24"/>
  <c r="L46" i="24"/>
  <c r="R46" i="24"/>
  <c r="AE46" i="24" s="1"/>
  <c r="X46" i="24"/>
  <c r="AD46" i="24"/>
  <c r="L47" i="24"/>
  <c r="R47" i="24"/>
  <c r="X47" i="24"/>
  <c r="AD47" i="24"/>
  <c r="AE47" i="24"/>
  <c r="G48" i="24"/>
  <c r="L48" i="24" s="1"/>
  <c r="H48" i="24"/>
  <c r="I48" i="24"/>
  <c r="J48" i="24"/>
  <c r="K48" i="24"/>
  <c r="M48" i="24"/>
  <c r="N48" i="24"/>
  <c r="O48" i="24"/>
  <c r="P48" i="24"/>
  <c r="Q48" i="24"/>
  <c r="R48" i="24"/>
  <c r="S48" i="24"/>
  <c r="T48" i="24"/>
  <c r="U48" i="24"/>
  <c r="V48" i="24"/>
  <c r="X48" i="24" s="1"/>
  <c r="W48" i="24"/>
  <c r="Y48" i="24"/>
  <c r="Z48" i="24"/>
  <c r="AA48" i="24"/>
  <c r="AB48" i="24"/>
  <c r="AC48" i="24"/>
  <c r="AD48" i="24"/>
  <c r="L49" i="24"/>
  <c r="R49" i="24"/>
  <c r="X49" i="24"/>
  <c r="AE49" i="24" s="1"/>
  <c r="AD49" i="24"/>
  <c r="L50" i="24"/>
  <c r="R50" i="24"/>
  <c r="AE50" i="24" s="1"/>
  <c r="X50" i="24"/>
  <c r="AD50" i="24"/>
  <c r="G51" i="24"/>
  <c r="L51" i="24" s="1"/>
  <c r="H51" i="24"/>
  <c r="I51" i="24"/>
  <c r="J51" i="24"/>
  <c r="K51" i="24"/>
  <c r="M51" i="24"/>
  <c r="R51" i="24" s="1"/>
  <c r="AE51" i="24" s="1"/>
  <c r="N51" i="24"/>
  <c r="O51" i="24"/>
  <c r="P51" i="24"/>
  <c r="Q51" i="24"/>
  <c r="S51" i="24"/>
  <c r="X51" i="24" s="1"/>
  <c r="T51" i="24"/>
  <c r="U51" i="24"/>
  <c r="V51" i="24"/>
  <c r="W51" i="24"/>
  <c r="Y51" i="24"/>
  <c r="AD51" i="24" s="1"/>
  <c r="Z51" i="24"/>
  <c r="AA51" i="24"/>
  <c r="AB51" i="24"/>
  <c r="AC51" i="24"/>
  <c r="L52" i="24"/>
  <c r="R52" i="24"/>
  <c r="X52" i="24"/>
  <c r="AD52" i="24"/>
  <c r="AE52" i="24" s="1"/>
  <c r="L53" i="24"/>
  <c r="R53" i="24"/>
  <c r="X53" i="24"/>
  <c r="AE53" i="24" s="1"/>
  <c r="AD53" i="24"/>
  <c r="L54" i="24"/>
  <c r="R54" i="24"/>
  <c r="AE54" i="24" s="1"/>
  <c r="X54" i="24"/>
  <c r="AD54" i="24"/>
  <c r="L55" i="24"/>
  <c r="R55" i="24"/>
  <c r="X55" i="24"/>
  <c r="AD55" i="24"/>
  <c r="AE55" i="24"/>
  <c r="L56" i="24"/>
  <c r="R56" i="24"/>
  <c r="X56" i="24"/>
  <c r="AD56" i="24"/>
  <c r="AE56" i="24" s="1"/>
  <c r="L57" i="24"/>
  <c r="R57" i="24"/>
  <c r="X57" i="24"/>
  <c r="AE57" i="24" s="1"/>
  <c r="AD57" i="24"/>
  <c r="G58" i="24"/>
  <c r="H58" i="24"/>
  <c r="L58" i="24" s="1"/>
  <c r="I58" i="24"/>
  <c r="J58" i="24"/>
  <c r="K58" i="24"/>
  <c r="M58" i="24"/>
  <c r="N58" i="24"/>
  <c r="O58" i="24"/>
  <c r="P58" i="24"/>
  <c r="R58" i="24" s="1"/>
  <c r="AE58" i="24" s="1"/>
  <c r="Q58" i="24"/>
  <c r="S58" i="24"/>
  <c r="T58" i="24"/>
  <c r="U58" i="24"/>
  <c r="V58" i="24"/>
  <c r="W58" i="24"/>
  <c r="X58" i="24"/>
  <c r="Y58" i="24"/>
  <c r="Z58" i="24"/>
  <c r="AA58" i="24"/>
  <c r="AB58" i="24"/>
  <c r="AD58" i="24" s="1"/>
  <c r="AC58" i="24"/>
  <c r="L59" i="24"/>
  <c r="R59" i="24"/>
  <c r="X59" i="24"/>
  <c r="AD59" i="24"/>
  <c r="AE59" i="24"/>
  <c r="L60" i="24"/>
  <c r="R60" i="24"/>
  <c r="X60" i="24"/>
  <c r="AD60" i="24"/>
  <c r="AE60" i="24" s="1"/>
  <c r="L61" i="24"/>
  <c r="R61" i="24"/>
  <c r="X61" i="24"/>
  <c r="AE61" i="24" s="1"/>
  <c r="AD61" i="24"/>
  <c r="G62" i="24"/>
  <c r="H62" i="24"/>
  <c r="I62" i="24"/>
  <c r="J62" i="24"/>
  <c r="K62" i="24"/>
  <c r="L62" i="24"/>
  <c r="M62" i="24"/>
  <c r="N62" i="24"/>
  <c r="O62" i="24"/>
  <c r="P62" i="24"/>
  <c r="R62" i="24" s="1"/>
  <c r="AE62" i="24" s="1"/>
  <c r="Q62" i="24"/>
  <c r="S62" i="24"/>
  <c r="T62" i="24"/>
  <c r="U62" i="24"/>
  <c r="V62" i="24"/>
  <c r="W62" i="24"/>
  <c r="X62" i="24"/>
  <c r="Y62" i="24"/>
  <c r="Z62" i="24"/>
  <c r="AA62" i="24"/>
  <c r="AB62" i="24"/>
  <c r="AD62" i="24" s="1"/>
  <c r="AC62" i="24"/>
  <c r="L63" i="24"/>
  <c r="R63" i="24"/>
  <c r="X63" i="24"/>
  <c r="AD63" i="24"/>
  <c r="AE63" i="24"/>
  <c r="L64" i="24"/>
  <c r="R64" i="24"/>
  <c r="X64" i="24"/>
  <c r="AD64" i="24"/>
  <c r="AE64" i="24" s="1"/>
  <c r="L65" i="24"/>
  <c r="R65" i="24"/>
  <c r="X65" i="24"/>
  <c r="AE65" i="24" s="1"/>
  <c r="AD65" i="24"/>
  <c r="H66" i="24"/>
  <c r="P66" i="24"/>
  <c r="T66" i="24"/>
  <c r="AB66" i="24"/>
  <c r="G8" i="23"/>
  <c r="L8" i="23" s="1"/>
  <c r="H8" i="23"/>
  <c r="I8" i="23"/>
  <c r="J8" i="23"/>
  <c r="K8" i="23"/>
  <c r="M8" i="23"/>
  <c r="N8" i="23"/>
  <c r="R8" i="23" s="1"/>
  <c r="O8" i="23"/>
  <c r="P8" i="23"/>
  <c r="Q8" i="23"/>
  <c r="S8" i="23"/>
  <c r="X8" i="23" s="1"/>
  <c r="T8" i="23"/>
  <c r="U8" i="23"/>
  <c r="V8" i="23"/>
  <c r="W8" i="23"/>
  <c r="Y8" i="23"/>
  <c r="Z8" i="23"/>
  <c r="AA8" i="23"/>
  <c r="AB8" i="23"/>
  <c r="AC8" i="23"/>
  <c r="AD8" i="23"/>
  <c r="L9" i="23"/>
  <c r="R9" i="23"/>
  <c r="X9" i="23"/>
  <c r="AE9" i="23" s="1"/>
  <c r="AD9" i="23"/>
  <c r="L10" i="23"/>
  <c r="R10" i="23"/>
  <c r="AE10" i="23" s="1"/>
  <c r="X10" i="23"/>
  <c r="AD10" i="23"/>
  <c r="L11" i="23"/>
  <c r="R11" i="23"/>
  <c r="X11" i="23"/>
  <c r="AD11" i="23"/>
  <c r="AE11" i="23"/>
  <c r="L12" i="23"/>
  <c r="R12" i="23"/>
  <c r="X12" i="23"/>
  <c r="AD12" i="23"/>
  <c r="AE12" i="23" s="1"/>
  <c r="L13" i="23"/>
  <c r="R13" i="23"/>
  <c r="AE13" i="23" s="1"/>
  <c r="X13" i="23"/>
  <c r="AD13" i="23"/>
  <c r="L14" i="23"/>
  <c r="R14" i="23"/>
  <c r="AE14" i="23" s="1"/>
  <c r="X14" i="23"/>
  <c r="AD14" i="23"/>
  <c r="L15" i="23"/>
  <c r="R15" i="23"/>
  <c r="X15" i="23"/>
  <c r="AD15" i="23"/>
  <c r="AE15" i="23"/>
  <c r="AD16" i="23"/>
  <c r="AE16" i="23" s="1"/>
  <c r="L17" i="23"/>
  <c r="R17" i="23"/>
  <c r="AE17" i="23" s="1"/>
  <c r="X17" i="23"/>
  <c r="AD17" i="23"/>
  <c r="L18" i="23"/>
  <c r="AE18" i="23" s="1"/>
  <c r="R18" i="23"/>
  <c r="X18" i="23"/>
  <c r="AD18" i="23"/>
  <c r="G19" i="23"/>
  <c r="L19" i="23" s="1"/>
  <c r="H19" i="23"/>
  <c r="I19" i="23"/>
  <c r="J19" i="23"/>
  <c r="K19" i="23"/>
  <c r="M19" i="23"/>
  <c r="N19" i="23"/>
  <c r="O19" i="23"/>
  <c r="P19" i="23"/>
  <c r="Q19" i="23"/>
  <c r="R19" i="23"/>
  <c r="S19" i="23"/>
  <c r="X19" i="23" s="1"/>
  <c r="T19" i="23"/>
  <c r="U19" i="23"/>
  <c r="V19" i="23"/>
  <c r="W19" i="23"/>
  <c r="Y19" i="23"/>
  <c r="Z19" i="23"/>
  <c r="AA19" i="23"/>
  <c r="AB19" i="23"/>
  <c r="AC19" i="23"/>
  <c r="AD19" i="23"/>
  <c r="L20" i="23"/>
  <c r="R20" i="23"/>
  <c r="X20" i="23"/>
  <c r="AE20" i="23" s="1"/>
  <c r="AD20" i="23"/>
  <c r="L21" i="23"/>
  <c r="R21" i="23"/>
  <c r="AE21" i="23" s="1"/>
  <c r="X21" i="23"/>
  <c r="AD21" i="23"/>
  <c r="L22" i="23"/>
  <c r="R22" i="23"/>
  <c r="X22" i="23"/>
  <c r="AD22" i="23"/>
  <c r="AE22" i="23"/>
  <c r="L23" i="23"/>
  <c r="R23" i="23"/>
  <c r="X23" i="23"/>
  <c r="AD23" i="23"/>
  <c r="AE23" i="23" s="1"/>
  <c r="L24" i="23"/>
  <c r="R24" i="23"/>
  <c r="X24" i="23"/>
  <c r="AE24" i="23" s="1"/>
  <c r="AD24" i="23"/>
  <c r="L25" i="23"/>
  <c r="R25" i="23"/>
  <c r="AE25" i="23" s="1"/>
  <c r="X25" i="23"/>
  <c r="AD25" i="23"/>
  <c r="L26" i="23"/>
  <c r="R26" i="23"/>
  <c r="X26" i="23"/>
  <c r="AD26" i="23"/>
  <c r="AE26" i="23"/>
  <c r="L27" i="23"/>
  <c r="R27" i="23"/>
  <c r="X27" i="23"/>
  <c r="AD27" i="23"/>
  <c r="AE27" i="23" s="1"/>
  <c r="L28" i="23"/>
  <c r="R28" i="23"/>
  <c r="AE28" i="23" s="1"/>
  <c r="X28" i="23"/>
  <c r="AD28" i="23"/>
  <c r="G29" i="23"/>
  <c r="L29" i="23" s="1"/>
  <c r="H29" i="23"/>
  <c r="I29" i="23"/>
  <c r="J29" i="23"/>
  <c r="K29" i="23"/>
  <c r="K62" i="23" s="1"/>
  <c r="M29" i="23"/>
  <c r="N29" i="23"/>
  <c r="O29" i="23"/>
  <c r="O62" i="23" s="1"/>
  <c r="P29" i="23"/>
  <c r="Q29" i="23"/>
  <c r="S29" i="23"/>
  <c r="X29" i="23" s="1"/>
  <c r="T29" i="23"/>
  <c r="U29" i="23"/>
  <c r="V29" i="23"/>
  <c r="W29" i="23"/>
  <c r="W62" i="23" s="1"/>
  <c r="Y29" i="23"/>
  <c r="Z29" i="23"/>
  <c r="AA29" i="23"/>
  <c r="AA62" i="23" s="1"/>
  <c r="AB29" i="23"/>
  <c r="AC29" i="23"/>
  <c r="L30" i="23"/>
  <c r="R30" i="23"/>
  <c r="X30" i="23"/>
  <c r="AD30" i="23"/>
  <c r="AE30" i="23" s="1"/>
  <c r="L31" i="23"/>
  <c r="R31" i="23"/>
  <c r="AE31" i="23" s="1"/>
  <c r="X31" i="23"/>
  <c r="AD31" i="23"/>
  <c r="L32" i="23"/>
  <c r="R32" i="23"/>
  <c r="AE32" i="23" s="1"/>
  <c r="X32" i="23"/>
  <c r="AD32" i="23"/>
  <c r="G33" i="23"/>
  <c r="L33" i="23" s="1"/>
  <c r="H33" i="23"/>
  <c r="I33" i="23"/>
  <c r="J33" i="23"/>
  <c r="K33" i="23"/>
  <c r="M33" i="23"/>
  <c r="N33" i="23"/>
  <c r="O33" i="23"/>
  <c r="R33" i="23" s="1"/>
  <c r="AE33" i="23" s="1"/>
  <c r="P33" i="23"/>
  <c r="Q33" i="23"/>
  <c r="S33" i="23"/>
  <c r="X33" i="23" s="1"/>
  <c r="T33" i="23"/>
  <c r="U33" i="23"/>
  <c r="V33" i="23"/>
  <c r="W33" i="23"/>
  <c r="Y33" i="23"/>
  <c r="Z33" i="23"/>
  <c r="AA33" i="23"/>
  <c r="AD33" i="23" s="1"/>
  <c r="AB33" i="23"/>
  <c r="AC33" i="23"/>
  <c r="L34" i="23"/>
  <c r="R34" i="23"/>
  <c r="X34" i="23"/>
  <c r="AD34" i="23"/>
  <c r="AE34" i="23" s="1"/>
  <c r="L35" i="23"/>
  <c r="R35" i="23"/>
  <c r="AE35" i="23" s="1"/>
  <c r="X35" i="23"/>
  <c r="AD35" i="23"/>
  <c r="G36" i="23"/>
  <c r="H36" i="23"/>
  <c r="H62" i="23" s="1"/>
  <c r="I36" i="23"/>
  <c r="J36" i="23"/>
  <c r="K36" i="23"/>
  <c r="L36" i="23"/>
  <c r="M36" i="23"/>
  <c r="R36" i="23" s="1"/>
  <c r="N36" i="23"/>
  <c r="O36" i="23"/>
  <c r="P36" i="23"/>
  <c r="P62" i="23" s="1"/>
  <c r="Q36" i="23"/>
  <c r="S36" i="23"/>
  <c r="T36" i="23"/>
  <c r="T62" i="23" s="1"/>
  <c r="U36" i="23"/>
  <c r="V36" i="23"/>
  <c r="W36" i="23"/>
  <c r="Y36" i="23"/>
  <c r="AD36" i="23" s="1"/>
  <c r="Z36" i="23"/>
  <c r="AA36" i="23"/>
  <c r="AB36" i="23"/>
  <c r="AB62" i="23" s="1"/>
  <c r="AC36" i="23"/>
  <c r="L37" i="23"/>
  <c r="R37" i="23"/>
  <c r="X37" i="23"/>
  <c r="AD37" i="23"/>
  <c r="AE37" i="23"/>
  <c r="L38" i="23"/>
  <c r="R38" i="23"/>
  <c r="X38" i="23"/>
  <c r="AD38" i="23"/>
  <c r="AE38" i="23" s="1"/>
  <c r="L39" i="23"/>
  <c r="R39" i="23"/>
  <c r="AE39" i="23" s="1"/>
  <c r="X39" i="23"/>
  <c r="AD39" i="23"/>
  <c r="L40" i="23"/>
  <c r="R40" i="23"/>
  <c r="AE40" i="23" s="1"/>
  <c r="X40" i="23"/>
  <c r="AD40" i="23"/>
  <c r="G41" i="23"/>
  <c r="L41" i="23" s="1"/>
  <c r="H41" i="23"/>
  <c r="I41" i="23"/>
  <c r="J41" i="23"/>
  <c r="K41" i="23"/>
  <c r="M41" i="23"/>
  <c r="N41" i="23"/>
  <c r="O41" i="23"/>
  <c r="R41" i="23" s="1"/>
  <c r="P41" i="23"/>
  <c r="Q41" i="23"/>
  <c r="S41" i="23"/>
  <c r="X41" i="23" s="1"/>
  <c r="T41" i="23"/>
  <c r="U41" i="23"/>
  <c r="V41" i="23"/>
  <c r="W41" i="23"/>
  <c r="Y41" i="23"/>
  <c r="Z41" i="23"/>
  <c r="AA41" i="23"/>
  <c r="AD41" i="23" s="1"/>
  <c r="AB41" i="23"/>
  <c r="AC41" i="23"/>
  <c r="L42" i="23"/>
  <c r="R42" i="23"/>
  <c r="X42" i="23"/>
  <c r="AD42" i="23"/>
  <c r="AE42" i="23" s="1"/>
  <c r="L43" i="23"/>
  <c r="R43" i="23"/>
  <c r="X43" i="23"/>
  <c r="AE43" i="23" s="1"/>
  <c r="AD43" i="23"/>
  <c r="L44" i="23"/>
  <c r="R44" i="23"/>
  <c r="AE44" i="23" s="1"/>
  <c r="X44" i="23"/>
  <c r="AD44" i="23"/>
  <c r="L45" i="23"/>
  <c r="R45" i="23"/>
  <c r="X45" i="23"/>
  <c r="AD45" i="23"/>
  <c r="AE45" i="23"/>
  <c r="L46" i="23"/>
  <c r="R46" i="23"/>
  <c r="X46" i="23"/>
  <c r="AD46" i="23"/>
  <c r="AE46" i="23" s="1"/>
  <c r="L47" i="23"/>
  <c r="R47" i="23"/>
  <c r="X47" i="23"/>
  <c r="AE47" i="23" s="1"/>
  <c r="AD47" i="23"/>
  <c r="G48" i="23"/>
  <c r="H48" i="23"/>
  <c r="I48" i="23"/>
  <c r="J48" i="23"/>
  <c r="K48" i="23"/>
  <c r="L48" i="23"/>
  <c r="M48" i="23"/>
  <c r="R48" i="23" s="1"/>
  <c r="N48" i="23"/>
  <c r="O48" i="23"/>
  <c r="P48" i="23"/>
  <c r="Q48" i="23"/>
  <c r="S48" i="23"/>
  <c r="T48" i="23"/>
  <c r="U48" i="23"/>
  <c r="V48" i="23"/>
  <c r="W48" i="23"/>
  <c r="X48" i="23"/>
  <c r="Y48" i="23"/>
  <c r="AD48" i="23" s="1"/>
  <c r="Z48" i="23"/>
  <c r="AA48" i="23"/>
  <c r="AB48" i="23"/>
  <c r="AC48" i="23"/>
  <c r="L49" i="23"/>
  <c r="R49" i="23"/>
  <c r="X49" i="23"/>
  <c r="AD49" i="23"/>
  <c r="AE49" i="23"/>
  <c r="L50" i="23"/>
  <c r="R50" i="23"/>
  <c r="X50" i="23"/>
  <c r="AD50" i="23"/>
  <c r="AE50" i="23" s="1"/>
  <c r="L51" i="23"/>
  <c r="R51" i="23"/>
  <c r="X51" i="23"/>
  <c r="AE51" i="23" s="1"/>
  <c r="AD51" i="23"/>
  <c r="G52" i="23"/>
  <c r="H52" i="23"/>
  <c r="I52" i="23"/>
  <c r="J52" i="23"/>
  <c r="K52" i="23"/>
  <c r="L52" i="23"/>
  <c r="M52" i="23"/>
  <c r="R52" i="23" s="1"/>
  <c r="N52" i="23"/>
  <c r="O52" i="23"/>
  <c r="P52" i="23"/>
  <c r="Q52" i="23"/>
  <c r="S52" i="23"/>
  <c r="T52" i="23"/>
  <c r="U52" i="23"/>
  <c r="V52" i="23"/>
  <c r="W52" i="23"/>
  <c r="X52" i="23"/>
  <c r="Y52" i="23"/>
  <c r="AD52" i="23" s="1"/>
  <c r="Z52" i="23"/>
  <c r="AA52" i="23"/>
  <c r="AB52" i="23"/>
  <c r="AC52" i="23"/>
  <c r="L53" i="23"/>
  <c r="R53" i="23"/>
  <c r="X53" i="23"/>
  <c r="AD53" i="23"/>
  <c r="AE53" i="23"/>
  <c r="L54" i="23"/>
  <c r="R54" i="23"/>
  <c r="X54" i="23"/>
  <c r="AD54" i="23"/>
  <c r="AE54" i="23" s="1"/>
  <c r="L55" i="23"/>
  <c r="R55" i="23"/>
  <c r="X55" i="23"/>
  <c r="AE55" i="23" s="1"/>
  <c r="AD55" i="23"/>
  <c r="L56" i="23"/>
  <c r="R56" i="23"/>
  <c r="AE56" i="23" s="1"/>
  <c r="X56" i="23"/>
  <c r="AD56" i="23"/>
  <c r="G57" i="23"/>
  <c r="L57" i="23" s="1"/>
  <c r="H57" i="23"/>
  <c r="I57" i="23"/>
  <c r="J57" i="23"/>
  <c r="K57" i="23"/>
  <c r="M57" i="23"/>
  <c r="N57" i="23"/>
  <c r="O57" i="23"/>
  <c r="R57" i="23" s="1"/>
  <c r="P57" i="23"/>
  <c r="Q57" i="23"/>
  <c r="S57" i="23"/>
  <c r="X57" i="23" s="1"/>
  <c r="T57" i="23"/>
  <c r="U57" i="23"/>
  <c r="V57" i="23"/>
  <c r="W57" i="23"/>
  <c r="Y57" i="23"/>
  <c r="Z57" i="23"/>
  <c r="AA57" i="23"/>
  <c r="AD57" i="23" s="1"/>
  <c r="AB57" i="23"/>
  <c r="AC57" i="23"/>
  <c r="L58" i="23"/>
  <c r="R58" i="23"/>
  <c r="X58" i="23"/>
  <c r="AD58" i="23"/>
  <c r="AE58" i="23" s="1"/>
  <c r="L59" i="23"/>
  <c r="R59" i="23"/>
  <c r="X59" i="23"/>
  <c r="AE59" i="23" s="1"/>
  <c r="AD59" i="23"/>
  <c r="L60" i="23"/>
  <c r="R60" i="23"/>
  <c r="AE60" i="23" s="1"/>
  <c r="X60" i="23"/>
  <c r="AD60" i="23"/>
  <c r="L61" i="23"/>
  <c r="R61" i="23"/>
  <c r="X61" i="23"/>
  <c r="AD61" i="23"/>
  <c r="AE61" i="23"/>
  <c r="I62" i="23"/>
  <c r="J62" i="23"/>
  <c r="M62" i="23"/>
  <c r="N62" i="23"/>
  <c r="Q62" i="23"/>
  <c r="U62" i="23"/>
  <c r="V62" i="23"/>
  <c r="Y62" i="23"/>
  <c r="Z62" i="23"/>
  <c r="AC62" i="23"/>
  <c r="G9" i="22"/>
  <c r="H9" i="22"/>
  <c r="J9" i="22"/>
  <c r="K9" i="22"/>
  <c r="M9" i="22"/>
  <c r="N9" i="22"/>
  <c r="O9" i="22"/>
  <c r="P9" i="22"/>
  <c r="Q9" i="22"/>
  <c r="R9" i="22"/>
  <c r="T9" i="22"/>
  <c r="U9" i="22"/>
  <c r="V9" i="22"/>
  <c r="W9" i="22"/>
  <c r="X9" i="22"/>
  <c r="Y9" i="22"/>
  <c r="AA9" i="22"/>
  <c r="AB9" i="22"/>
  <c r="AC9" i="22"/>
  <c r="AD9" i="22"/>
  <c r="AC10" i="22"/>
  <c r="AD10" i="22"/>
  <c r="AC11" i="22"/>
  <c r="AD11" i="22"/>
  <c r="AC12" i="22"/>
  <c r="AD12" i="22"/>
  <c r="AC13" i="22"/>
  <c r="AD13" i="22"/>
  <c r="AC14" i="22"/>
  <c r="AD14" i="22"/>
  <c r="AC15" i="22"/>
  <c r="AD15" i="22"/>
  <c r="AC16" i="22"/>
  <c r="AD16" i="22"/>
  <c r="AC17" i="22"/>
  <c r="AD17" i="22"/>
  <c r="AC18" i="22"/>
  <c r="AD18" i="22"/>
  <c r="AC19" i="22"/>
  <c r="AD19" i="22"/>
  <c r="G20" i="22"/>
  <c r="H20" i="22"/>
  <c r="J20" i="22"/>
  <c r="K20" i="22"/>
  <c r="M20" i="22"/>
  <c r="N20" i="22"/>
  <c r="O20" i="22"/>
  <c r="P20" i="22"/>
  <c r="Q20" i="22"/>
  <c r="R20" i="22"/>
  <c r="T20" i="22"/>
  <c r="U20" i="22"/>
  <c r="V20" i="22"/>
  <c r="W20" i="22"/>
  <c r="X20" i="22"/>
  <c r="Y20" i="22"/>
  <c r="AA20" i="22"/>
  <c r="AB20" i="22"/>
  <c r="AC20" i="22"/>
  <c r="AD20" i="22"/>
  <c r="AC21" i="22"/>
  <c r="AD21" i="22"/>
  <c r="AC22" i="22"/>
  <c r="AD22" i="22"/>
  <c r="AC23" i="22"/>
  <c r="AD23" i="22"/>
  <c r="AC24" i="22"/>
  <c r="AD24" i="22"/>
  <c r="AC25" i="22"/>
  <c r="AD25" i="22"/>
  <c r="AC26" i="22"/>
  <c r="AD26" i="22"/>
  <c r="AC27" i="22"/>
  <c r="AD27" i="22"/>
  <c r="AC28" i="22"/>
  <c r="AD28" i="22"/>
  <c r="AC29" i="22"/>
  <c r="AD29" i="22"/>
  <c r="G30" i="22"/>
  <c r="G67" i="22" s="1"/>
  <c r="H30" i="22"/>
  <c r="H67" i="22" s="1"/>
  <c r="J30" i="22"/>
  <c r="K30" i="22"/>
  <c r="M30" i="22"/>
  <c r="M67" i="22" s="1"/>
  <c r="N30" i="22"/>
  <c r="N67" i="22" s="1"/>
  <c r="O30" i="22"/>
  <c r="P30" i="22"/>
  <c r="Q30" i="22"/>
  <c r="Q67" i="22" s="1"/>
  <c r="R30" i="22"/>
  <c r="R67" i="22" s="1"/>
  <c r="T30" i="22"/>
  <c r="U30" i="22"/>
  <c r="V30" i="22"/>
  <c r="V67" i="22" s="1"/>
  <c r="W30" i="22"/>
  <c r="W67" i="22" s="1"/>
  <c r="X30" i="22"/>
  <c r="Y30" i="22"/>
  <c r="AA30" i="22"/>
  <c r="AC30" i="22" s="1"/>
  <c r="AB30" i="22"/>
  <c r="AB67" i="22" s="1"/>
  <c r="AC31" i="22"/>
  <c r="AD31" i="22"/>
  <c r="AC32" i="22"/>
  <c r="AD32" i="22" s="1"/>
  <c r="AC33" i="22"/>
  <c r="AD33" i="22"/>
  <c r="G34" i="22"/>
  <c r="H34" i="22"/>
  <c r="J34" i="22"/>
  <c r="K34" i="22"/>
  <c r="M34" i="22"/>
  <c r="N34" i="22"/>
  <c r="O34" i="22"/>
  <c r="P34" i="22"/>
  <c r="Q34" i="22"/>
  <c r="R34" i="22"/>
  <c r="T34" i="22"/>
  <c r="U34" i="22"/>
  <c r="V34" i="22"/>
  <c r="W34" i="22"/>
  <c r="X34" i="22"/>
  <c r="Y34" i="22"/>
  <c r="AA34" i="22"/>
  <c r="AB34" i="22"/>
  <c r="AC34" i="22"/>
  <c r="AD34" i="22"/>
  <c r="AC35" i="22"/>
  <c r="AD35" i="22"/>
  <c r="AC36" i="22"/>
  <c r="AD36" i="22"/>
  <c r="G37" i="22"/>
  <c r="H37" i="22"/>
  <c r="J37" i="22"/>
  <c r="K37" i="22"/>
  <c r="M37" i="22"/>
  <c r="N37" i="22"/>
  <c r="O37" i="22"/>
  <c r="P37" i="22"/>
  <c r="Q37" i="22"/>
  <c r="R37" i="22"/>
  <c r="T37" i="22"/>
  <c r="U37" i="22"/>
  <c r="V37" i="22"/>
  <c r="W37" i="22"/>
  <c r="X37" i="22"/>
  <c r="Y37" i="22"/>
  <c r="AA37" i="22"/>
  <c r="AB37" i="22"/>
  <c r="AC37" i="22"/>
  <c r="AD37" i="22"/>
  <c r="AC38" i="22"/>
  <c r="AD38" i="22" s="1"/>
  <c r="AC39" i="22"/>
  <c r="AD39" i="22"/>
  <c r="AC40" i="22"/>
  <c r="AD40" i="22" s="1"/>
  <c r="AC41" i="22"/>
  <c r="AD41" i="22"/>
  <c r="G42" i="22"/>
  <c r="H42" i="22"/>
  <c r="J42" i="22"/>
  <c r="K42" i="22"/>
  <c r="M42" i="22"/>
  <c r="N42" i="22"/>
  <c r="O42" i="22"/>
  <c r="P42" i="22"/>
  <c r="Q42" i="22"/>
  <c r="R42" i="22"/>
  <c r="T42" i="22"/>
  <c r="U42" i="22"/>
  <c r="V42" i="22"/>
  <c r="W42" i="22"/>
  <c r="X42" i="22"/>
  <c r="Y42" i="22"/>
  <c r="AA42" i="22"/>
  <c r="AB42" i="22"/>
  <c r="AC42" i="22"/>
  <c r="AD42" i="22"/>
  <c r="AC43" i="22"/>
  <c r="AD43" i="22"/>
  <c r="AC44" i="22"/>
  <c r="AD44" i="22"/>
  <c r="AC45" i="22"/>
  <c r="AD45" i="22"/>
  <c r="AC46" i="22"/>
  <c r="AD46" i="22"/>
  <c r="AC47" i="22"/>
  <c r="AD47" i="22"/>
  <c r="AC48" i="22"/>
  <c r="AD48" i="22"/>
  <c r="G49" i="22"/>
  <c r="H49" i="22"/>
  <c r="I49" i="22"/>
  <c r="J49" i="22"/>
  <c r="J67" i="22" s="1"/>
  <c r="K49" i="22"/>
  <c r="L49" i="22"/>
  <c r="M49" i="22"/>
  <c r="N49" i="22"/>
  <c r="O49" i="22"/>
  <c r="P49" i="22"/>
  <c r="Q49" i="22"/>
  <c r="R49" i="22"/>
  <c r="S49" i="22"/>
  <c r="T49" i="22"/>
  <c r="U49" i="22"/>
  <c r="V49" i="22"/>
  <c r="W49" i="22"/>
  <c r="X49" i="22"/>
  <c r="Y49" i="22"/>
  <c r="Z49" i="22"/>
  <c r="AA49" i="22"/>
  <c r="AB49" i="22"/>
  <c r="AC49" i="22"/>
  <c r="AD49" i="22"/>
  <c r="AC50" i="22"/>
  <c r="AD50" i="22" s="1"/>
  <c r="AC51" i="22"/>
  <c r="AD51" i="22"/>
  <c r="G52" i="22"/>
  <c r="H52" i="22"/>
  <c r="I52" i="22"/>
  <c r="J52" i="22"/>
  <c r="K52" i="22"/>
  <c r="L52" i="22"/>
  <c r="M52" i="22"/>
  <c r="N52" i="22"/>
  <c r="O52" i="22"/>
  <c r="P52" i="22"/>
  <c r="Q52" i="22"/>
  <c r="R52" i="22"/>
  <c r="S52" i="22"/>
  <c r="T52" i="22"/>
  <c r="U52" i="22"/>
  <c r="V52" i="22"/>
  <c r="W52" i="22"/>
  <c r="X52" i="22"/>
  <c r="Y52" i="22"/>
  <c r="Z52" i="22"/>
  <c r="AA52" i="22"/>
  <c r="AB52" i="22"/>
  <c r="AC52" i="22"/>
  <c r="AD52" i="22"/>
  <c r="AC53" i="22"/>
  <c r="AD53" i="22" s="1"/>
  <c r="AC54" i="22"/>
  <c r="AD54" i="22"/>
  <c r="AC55" i="22"/>
  <c r="AD55" i="22" s="1"/>
  <c r="AC56" i="22"/>
  <c r="AD56" i="22"/>
  <c r="AC57" i="22"/>
  <c r="AD57" i="22" s="1"/>
  <c r="AC58" i="22"/>
  <c r="AD58" i="22"/>
  <c r="G59" i="22"/>
  <c r="H59" i="22"/>
  <c r="I59" i="22"/>
  <c r="J59" i="22"/>
  <c r="K59" i="22"/>
  <c r="L59" i="22"/>
  <c r="M59" i="22"/>
  <c r="N59" i="22"/>
  <c r="O59" i="22"/>
  <c r="P59" i="22"/>
  <c r="Q59" i="22"/>
  <c r="R59" i="22"/>
  <c r="S59" i="22"/>
  <c r="T59" i="22"/>
  <c r="U59" i="22"/>
  <c r="V59" i="22"/>
  <c r="W59" i="22"/>
  <c r="X59" i="22"/>
  <c r="Y59" i="22"/>
  <c r="Z59" i="22"/>
  <c r="AA59" i="22"/>
  <c r="AB59" i="22"/>
  <c r="AC59" i="22"/>
  <c r="AD59" i="22"/>
  <c r="AC60" i="22"/>
  <c r="AD60" i="22"/>
  <c r="AC61" i="22"/>
  <c r="AD61" i="22"/>
  <c r="AC62" i="22"/>
  <c r="AD62" i="22"/>
  <c r="G63" i="22"/>
  <c r="H63" i="22"/>
  <c r="J63" i="22"/>
  <c r="K63" i="22"/>
  <c r="M63" i="22"/>
  <c r="N63" i="22"/>
  <c r="O63" i="22"/>
  <c r="P63" i="22"/>
  <c r="Q63" i="22"/>
  <c r="R63" i="22"/>
  <c r="T63" i="22"/>
  <c r="U63" i="22"/>
  <c r="V63" i="22"/>
  <c r="W63" i="22"/>
  <c r="X63" i="22"/>
  <c r="Y63" i="22"/>
  <c r="AA63" i="22"/>
  <c r="AC63" i="22" s="1"/>
  <c r="AD63" i="22" s="1"/>
  <c r="AB63" i="22"/>
  <c r="AC64" i="22"/>
  <c r="AD64" i="22"/>
  <c r="AC65" i="22"/>
  <c r="AD65" i="22" s="1"/>
  <c r="AC66" i="22"/>
  <c r="AD66" i="22"/>
  <c r="K67" i="22"/>
  <c r="O67" i="22"/>
  <c r="P67" i="22"/>
  <c r="T67" i="22"/>
  <c r="U67" i="22"/>
  <c r="X67" i="22"/>
  <c r="Y67" i="22"/>
  <c r="K62" i="26" l="1"/>
  <c r="V52" i="26"/>
  <c r="V41" i="26"/>
  <c r="V33" i="26"/>
  <c r="V19" i="26"/>
  <c r="V36" i="26"/>
  <c r="V48" i="26"/>
  <c r="U8" i="26"/>
  <c r="U62" i="26" s="1"/>
  <c r="P8" i="26"/>
  <c r="J62" i="26"/>
  <c r="V33" i="25"/>
  <c r="V41" i="25"/>
  <c r="K62" i="25"/>
  <c r="V57" i="25"/>
  <c r="V52" i="25"/>
  <c r="V19" i="25"/>
  <c r="V48" i="25"/>
  <c r="V36" i="25"/>
  <c r="V29" i="25"/>
  <c r="U8" i="25"/>
  <c r="U62" i="25" s="1"/>
  <c r="P8" i="25"/>
  <c r="J62" i="25"/>
  <c r="AE29" i="24"/>
  <c r="L66" i="24"/>
  <c r="AE48" i="24"/>
  <c r="AE36" i="24"/>
  <c r="X66" i="24"/>
  <c r="AE8" i="24"/>
  <c r="AE66" i="24" s="1"/>
  <c r="AE19" i="24"/>
  <c r="AD66" i="24"/>
  <c r="S66" i="24"/>
  <c r="G66" i="24"/>
  <c r="V66" i="24"/>
  <c r="R66" i="24"/>
  <c r="J66" i="24"/>
  <c r="Y66" i="24"/>
  <c r="M66" i="24"/>
  <c r="AE19" i="23"/>
  <c r="AE8" i="23"/>
  <c r="AE48" i="23"/>
  <c r="AE41" i="23"/>
  <c r="AE57" i="23"/>
  <c r="AE52" i="23"/>
  <c r="IS27" i="23"/>
  <c r="L62" i="23"/>
  <c r="AD29" i="23"/>
  <c r="AD62" i="23" s="1"/>
  <c r="R29" i="23"/>
  <c r="X36" i="23"/>
  <c r="AE36" i="23" s="1"/>
  <c r="S62" i="23"/>
  <c r="G62" i="23"/>
  <c r="AC67" i="22"/>
  <c r="AD30" i="22"/>
  <c r="AD67" i="22" s="1"/>
  <c r="AA67" i="22"/>
  <c r="G9" i="21"/>
  <c r="H9" i="21"/>
  <c r="I9" i="21"/>
  <c r="J9" i="21"/>
  <c r="J64" i="21" s="1"/>
  <c r="K9" i="21"/>
  <c r="M9" i="21"/>
  <c r="N9" i="21"/>
  <c r="O9" i="21"/>
  <c r="O64" i="21" s="1"/>
  <c r="P9" i="21"/>
  <c r="Q9" i="21"/>
  <c r="R9" i="21"/>
  <c r="T9" i="21"/>
  <c r="T64" i="21" s="1"/>
  <c r="U9" i="21"/>
  <c r="V9" i="21"/>
  <c r="W9" i="21"/>
  <c r="X9" i="21"/>
  <c r="X64" i="21" s="1"/>
  <c r="Y9" i="21"/>
  <c r="AA9" i="21"/>
  <c r="AB9" i="21"/>
  <c r="AC9" i="21"/>
  <c r="AD9" i="21" s="1"/>
  <c r="AC10" i="21"/>
  <c r="AD10" i="21" s="1"/>
  <c r="AC11" i="21"/>
  <c r="AD11" i="21" s="1"/>
  <c r="AC12" i="21"/>
  <c r="AD12" i="21"/>
  <c r="AC13" i="21"/>
  <c r="AD13" i="21" s="1"/>
  <c r="AC14" i="21"/>
  <c r="AD14" i="21"/>
  <c r="AC15" i="21"/>
  <c r="AD15" i="21" s="1"/>
  <c r="AC16" i="21"/>
  <c r="AD16" i="21"/>
  <c r="AC17" i="21"/>
  <c r="AD17" i="21" s="1"/>
  <c r="AC18" i="21"/>
  <c r="AD18" i="21"/>
  <c r="AC19" i="21"/>
  <c r="AD19" i="21" s="1"/>
  <c r="G20" i="21"/>
  <c r="H20" i="21"/>
  <c r="I20" i="21"/>
  <c r="J20" i="21"/>
  <c r="K20" i="21"/>
  <c r="M20" i="21"/>
  <c r="N20" i="21"/>
  <c r="O20" i="21"/>
  <c r="P20" i="21"/>
  <c r="Q20" i="21"/>
  <c r="R20" i="21"/>
  <c r="T20" i="21"/>
  <c r="U20" i="21"/>
  <c r="V20" i="21"/>
  <c r="W20" i="21"/>
  <c r="X20" i="21"/>
  <c r="Y20" i="21"/>
  <c r="AA20" i="21"/>
  <c r="AB20" i="21"/>
  <c r="AC20" i="21" s="1"/>
  <c r="AD20" i="21" s="1"/>
  <c r="AC21" i="21"/>
  <c r="AD21" i="21"/>
  <c r="AC22" i="21"/>
  <c r="AD22" i="21" s="1"/>
  <c r="AC23" i="21"/>
  <c r="AD23" i="21"/>
  <c r="AC24" i="21"/>
  <c r="AD24" i="21" s="1"/>
  <c r="AC25" i="21"/>
  <c r="AD25" i="21"/>
  <c r="AC26" i="21"/>
  <c r="AD26" i="21" s="1"/>
  <c r="AC27" i="21"/>
  <c r="AD27" i="21"/>
  <c r="AC28" i="21"/>
  <c r="AD28" i="21" s="1"/>
  <c r="AC29" i="21"/>
  <c r="AD29" i="21"/>
  <c r="AC30" i="21"/>
  <c r="AD30" i="21" s="1"/>
  <c r="G31" i="21"/>
  <c r="H31" i="21"/>
  <c r="I31" i="21"/>
  <c r="J31" i="21"/>
  <c r="K31" i="21"/>
  <c r="L31" i="21"/>
  <c r="M31" i="21"/>
  <c r="N31" i="21"/>
  <c r="O31" i="21"/>
  <c r="P31" i="21"/>
  <c r="P64" i="21" s="1"/>
  <c r="Q31" i="21"/>
  <c r="R31" i="21"/>
  <c r="S31" i="21"/>
  <c r="T31" i="21"/>
  <c r="U31" i="21"/>
  <c r="V31" i="21"/>
  <c r="W31" i="21"/>
  <c r="X31" i="21"/>
  <c r="Y31" i="21"/>
  <c r="Z31" i="21"/>
  <c r="AA31" i="21"/>
  <c r="AB31" i="21"/>
  <c r="AC31" i="21" s="1"/>
  <c r="AD31" i="21" s="1"/>
  <c r="AC32" i="21"/>
  <c r="AD32" i="21"/>
  <c r="AC33" i="21"/>
  <c r="AD33" i="21" s="1"/>
  <c r="AC34" i="21"/>
  <c r="AD34" i="21"/>
  <c r="G35" i="21"/>
  <c r="H35" i="21"/>
  <c r="I35" i="21"/>
  <c r="J35" i="21"/>
  <c r="K35" i="21"/>
  <c r="L35" i="21"/>
  <c r="M35" i="21"/>
  <c r="N35" i="21"/>
  <c r="O35" i="21"/>
  <c r="P35" i="21"/>
  <c r="Q35" i="21"/>
  <c r="R35" i="21"/>
  <c r="S35" i="21"/>
  <c r="T35" i="21"/>
  <c r="U35" i="21"/>
  <c r="V35" i="21"/>
  <c r="V64" i="21" s="1"/>
  <c r="W35" i="21"/>
  <c r="X35" i="21"/>
  <c r="Y35" i="21"/>
  <c r="Z35" i="21"/>
  <c r="AA35" i="21"/>
  <c r="AC35" i="21" s="1"/>
  <c r="AD35" i="21" s="1"/>
  <c r="AB35" i="21"/>
  <c r="AC36" i="21"/>
  <c r="AD36" i="21" s="1"/>
  <c r="AC37" i="21"/>
  <c r="AD37" i="21"/>
  <c r="G38" i="21"/>
  <c r="H38" i="21"/>
  <c r="I38" i="21"/>
  <c r="J38" i="21"/>
  <c r="K38" i="21"/>
  <c r="L38" i="21"/>
  <c r="M38" i="21"/>
  <c r="N38" i="21"/>
  <c r="O38" i="21"/>
  <c r="P38" i="21"/>
  <c r="Q38" i="21"/>
  <c r="R38" i="21"/>
  <c r="S38" i="21"/>
  <c r="T38" i="21"/>
  <c r="U38" i="21"/>
  <c r="V38" i="21"/>
  <c r="W38" i="21"/>
  <c r="X38" i="21"/>
  <c r="Y38" i="21"/>
  <c r="Z38" i="21"/>
  <c r="AA38" i="21"/>
  <c r="AC38" i="21" s="1"/>
  <c r="AD38" i="21" s="1"/>
  <c r="AB38" i="21"/>
  <c r="AC39" i="21"/>
  <c r="AD39" i="21" s="1"/>
  <c r="AC40" i="21"/>
  <c r="AD40" i="21"/>
  <c r="AC41" i="21"/>
  <c r="AD41" i="21" s="1"/>
  <c r="AC42" i="21"/>
  <c r="AD42" i="21"/>
  <c r="G43" i="21"/>
  <c r="H43" i="21"/>
  <c r="I43" i="21"/>
  <c r="J43" i="21"/>
  <c r="K43" i="21"/>
  <c r="L43" i="21"/>
  <c r="M43" i="21"/>
  <c r="N43" i="21"/>
  <c r="O43" i="21"/>
  <c r="P43" i="21"/>
  <c r="Q43" i="21"/>
  <c r="R43" i="21"/>
  <c r="S43" i="21"/>
  <c r="T43" i="21"/>
  <c r="U43" i="21"/>
  <c r="V43" i="21"/>
  <c r="W43" i="21"/>
  <c r="X43" i="21"/>
  <c r="Y43" i="21"/>
  <c r="Z43" i="21"/>
  <c r="AA43" i="21"/>
  <c r="AC43" i="21" s="1"/>
  <c r="AD43" i="21" s="1"/>
  <c r="AB43" i="21"/>
  <c r="AC44" i="21"/>
  <c r="AD44" i="21" s="1"/>
  <c r="AC45" i="21"/>
  <c r="AD45" i="21"/>
  <c r="AC46" i="21"/>
  <c r="AD46" i="21" s="1"/>
  <c r="AC47" i="21"/>
  <c r="AD47" i="21"/>
  <c r="AC48" i="21"/>
  <c r="AD48" i="21" s="1"/>
  <c r="AC49" i="21"/>
  <c r="AD49" i="21"/>
  <c r="G50" i="21"/>
  <c r="H50" i="21"/>
  <c r="I50" i="21"/>
  <c r="J50" i="21"/>
  <c r="K50" i="21"/>
  <c r="L50" i="21"/>
  <c r="M50" i="21"/>
  <c r="N50" i="21"/>
  <c r="O50" i="21"/>
  <c r="P50" i="21"/>
  <c r="Q50" i="21"/>
  <c r="R50" i="21"/>
  <c r="S50" i="21"/>
  <c r="T50" i="21"/>
  <c r="U50" i="21"/>
  <c r="V50" i="21"/>
  <c r="W50" i="21"/>
  <c r="X50" i="21"/>
  <c r="Y50" i="21"/>
  <c r="Z50" i="21"/>
  <c r="AA50" i="21"/>
  <c r="AC50" i="21" s="1"/>
  <c r="AD50" i="21" s="1"/>
  <c r="AB50" i="21"/>
  <c r="AC51" i="21"/>
  <c r="AD51" i="21" s="1"/>
  <c r="AC52" i="21"/>
  <c r="AD52" i="21"/>
  <c r="AC53" i="21"/>
  <c r="AD53" i="21" s="1"/>
  <c r="G54" i="21"/>
  <c r="H54" i="21"/>
  <c r="I54" i="21"/>
  <c r="J54" i="21"/>
  <c r="K54" i="21"/>
  <c r="L54" i="21"/>
  <c r="M54" i="21"/>
  <c r="N54" i="21"/>
  <c r="O54" i="21"/>
  <c r="P54" i="21"/>
  <c r="Q54" i="21"/>
  <c r="R54" i="21"/>
  <c r="S54" i="21"/>
  <c r="T54" i="21"/>
  <c r="U54" i="21"/>
  <c r="V54" i="21"/>
  <c r="W54" i="21"/>
  <c r="X54" i="21"/>
  <c r="Y54" i="21"/>
  <c r="Z54" i="21"/>
  <c r="AA54" i="21"/>
  <c r="AB54" i="21"/>
  <c r="AC54" i="21" s="1"/>
  <c r="AD54" i="21" s="1"/>
  <c r="AC55" i="21"/>
  <c r="AD55" i="21"/>
  <c r="AC56" i="21"/>
  <c r="AD56" i="21" s="1"/>
  <c r="AC57" i="21"/>
  <c r="AD57" i="21"/>
  <c r="AC58" i="21"/>
  <c r="AD58" i="21" s="1"/>
  <c r="G59" i="21"/>
  <c r="H59" i="21"/>
  <c r="I59" i="21"/>
  <c r="J59" i="21"/>
  <c r="K59" i="21"/>
  <c r="L59" i="21"/>
  <c r="M59" i="21"/>
  <c r="N59" i="21"/>
  <c r="O59" i="21"/>
  <c r="P59" i="21"/>
  <c r="Q59" i="21"/>
  <c r="R59" i="21"/>
  <c r="S59" i="21"/>
  <c r="T59" i="21"/>
  <c r="U59" i="21"/>
  <c r="V59" i="21"/>
  <c r="W59" i="21"/>
  <c r="X59" i="21"/>
  <c r="Y59" i="21"/>
  <c r="Z59" i="21"/>
  <c r="AA59" i="21"/>
  <c r="AC59" i="21" s="1"/>
  <c r="AD59" i="21" s="1"/>
  <c r="AB59" i="21"/>
  <c r="AD60" i="21"/>
  <c r="AD61" i="21"/>
  <c r="AD62" i="21"/>
  <c r="AD63" i="21"/>
  <c r="G64" i="21"/>
  <c r="H64" i="21"/>
  <c r="K64" i="21"/>
  <c r="M64" i="21"/>
  <c r="N64" i="21"/>
  <c r="Q64" i="21"/>
  <c r="R64" i="21"/>
  <c r="U64" i="21"/>
  <c r="W64" i="21"/>
  <c r="Y64" i="21"/>
  <c r="AA64" i="21"/>
  <c r="AB64" i="21"/>
  <c r="G17" i="20"/>
  <c r="E9" i="19"/>
  <c r="G9" i="19"/>
  <c r="H9" i="19"/>
  <c r="I9" i="19"/>
  <c r="I10" i="19"/>
  <c r="I11" i="19"/>
  <c r="I12" i="19"/>
  <c r="I13" i="19"/>
  <c r="I14" i="19"/>
  <c r="I15" i="19"/>
  <c r="I16" i="19"/>
  <c r="I17" i="19"/>
  <c r="E18" i="19"/>
  <c r="G18" i="19"/>
  <c r="H18" i="19"/>
  <c r="I18" i="19"/>
  <c r="I19" i="19"/>
  <c r="I20" i="19"/>
  <c r="I21" i="19"/>
  <c r="I22" i="19"/>
  <c r="I23" i="19"/>
  <c r="I24" i="19"/>
  <c r="I25" i="19"/>
  <c r="I26" i="19"/>
  <c r="E27" i="19"/>
  <c r="G27" i="19"/>
  <c r="H27" i="19"/>
  <c r="I27" i="19"/>
  <c r="I28" i="19"/>
  <c r="I29" i="19"/>
  <c r="I30" i="19"/>
  <c r="E31" i="19"/>
  <c r="G31" i="19"/>
  <c r="I31" i="19" s="1"/>
  <c r="H31" i="19"/>
  <c r="I32" i="19"/>
  <c r="I33" i="19"/>
  <c r="E34" i="19"/>
  <c r="G34" i="19"/>
  <c r="H34" i="19"/>
  <c r="I34" i="19" s="1"/>
  <c r="I35" i="19"/>
  <c r="I36" i="19"/>
  <c r="I37" i="19"/>
  <c r="I38" i="19"/>
  <c r="E39" i="19"/>
  <c r="G39" i="19"/>
  <c r="H39" i="19"/>
  <c r="I39" i="19" s="1"/>
  <c r="I40" i="19"/>
  <c r="I41" i="19"/>
  <c r="I42" i="19"/>
  <c r="I43" i="19"/>
  <c r="E44" i="19"/>
  <c r="G44" i="19"/>
  <c r="H44" i="19"/>
  <c r="I44" i="19" s="1"/>
  <c r="I45" i="19"/>
  <c r="I46" i="19"/>
  <c r="E47" i="19"/>
  <c r="G47" i="19"/>
  <c r="I47" i="19" s="1"/>
  <c r="H47" i="19"/>
  <c r="I48" i="19"/>
  <c r="I49" i="19"/>
  <c r="I50" i="19"/>
  <c r="I51" i="19"/>
  <c r="I52" i="19"/>
  <c r="I53" i="19"/>
  <c r="E54" i="19"/>
  <c r="G54" i="19"/>
  <c r="H54" i="19"/>
  <c r="I54" i="19" s="1"/>
  <c r="I55" i="19"/>
  <c r="I56" i="19"/>
  <c r="E57" i="19"/>
  <c r="G57" i="19"/>
  <c r="F9" i="18"/>
  <c r="F10" i="18"/>
  <c r="F11" i="18"/>
  <c r="F12" i="18"/>
  <c r="F14" i="18" s="1"/>
  <c r="C14" i="18"/>
  <c r="E14" i="18"/>
  <c r="F22" i="18"/>
  <c r="F28" i="18" s="1"/>
  <c r="F23" i="18"/>
  <c r="F24" i="18"/>
  <c r="F25" i="18"/>
  <c r="F26" i="18"/>
  <c r="C28" i="18"/>
  <c r="E28" i="18"/>
  <c r="F36" i="18"/>
  <c r="F41" i="18" s="1"/>
  <c r="F37" i="18"/>
  <c r="F38" i="18"/>
  <c r="F39" i="18"/>
  <c r="C41" i="18"/>
  <c r="E41" i="18"/>
  <c r="F41" i="17"/>
  <c r="E40" i="17"/>
  <c r="E39" i="17" s="1"/>
  <c r="D40" i="17"/>
  <c r="F40" i="17" s="1"/>
  <c r="F38" i="17"/>
  <c r="F37" i="17"/>
  <c r="E37" i="17"/>
  <c r="D37" i="17"/>
  <c r="E36" i="17"/>
  <c r="D36" i="17"/>
  <c r="F36" i="17" s="1"/>
  <c r="F35" i="17"/>
  <c r="F34" i="17"/>
  <c r="E33" i="17"/>
  <c r="E32" i="17" s="1"/>
  <c r="D33" i="17"/>
  <c r="D32" i="17" s="1"/>
  <c r="F31" i="17"/>
  <c r="F30" i="17"/>
  <c r="F29" i="17"/>
  <c r="E28" i="17"/>
  <c r="D28" i="17"/>
  <c r="E27" i="17"/>
  <c r="D27" i="17"/>
  <c r="F27" i="17" s="1"/>
  <c r="F26" i="17"/>
  <c r="E25" i="17"/>
  <c r="E22" i="17" s="1"/>
  <c r="D25" i="17"/>
  <c r="F25" i="17" s="1"/>
  <c r="F24" i="17"/>
  <c r="E23" i="17"/>
  <c r="D23" i="17"/>
  <c r="F23" i="17" s="1"/>
  <c r="D22" i="17"/>
  <c r="F21" i="17"/>
  <c r="E20" i="17"/>
  <c r="E19" i="17" s="1"/>
  <c r="D20" i="17"/>
  <c r="F20" i="17" s="1"/>
  <c r="F18" i="17"/>
  <c r="F17" i="17"/>
  <c r="F14" i="17" s="1"/>
  <c r="F16" i="17"/>
  <c r="F15" i="17"/>
  <c r="E14" i="17"/>
  <c r="E13" i="17" s="1"/>
  <c r="D14" i="17"/>
  <c r="D13" i="17"/>
  <c r="F12" i="17"/>
  <c r="E11" i="17"/>
  <c r="E10" i="17" s="1"/>
  <c r="D11" i="17"/>
  <c r="F11" i="17" s="1"/>
  <c r="D10" i="17"/>
  <c r="J52" i="16"/>
  <c r="F52" i="16"/>
  <c r="I51" i="16"/>
  <c r="H51" i="16"/>
  <c r="J51" i="16" s="1"/>
  <c r="F51" i="16"/>
  <c r="E51" i="16"/>
  <c r="D51" i="16"/>
  <c r="J50" i="16"/>
  <c r="F50" i="16"/>
  <c r="J49" i="16"/>
  <c r="F49" i="16"/>
  <c r="J48" i="16"/>
  <c r="F48" i="16"/>
  <c r="I47" i="16"/>
  <c r="H47" i="16"/>
  <c r="J47" i="16" s="1"/>
  <c r="F47" i="16"/>
  <c r="E47" i="16"/>
  <c r="D47" i="16"/>
  <c r="J46" i="16"/>
  <c r="F46" i="16"/>
  <c r="I45" i="16"/>
  <c r="H45" i="16"/>
  <c r="J45" i="16" s="1"/>
  <c r="F45" i="16"/>
  <c r="E45" i="16"/>
  <c r="D45" i="16"/>
  <c r="I44" i="16"/>
  <c r="E44" i="16"/>
  <c r="D44" i="16"/>
  <c r="F44" i="16" s="1"/>
  <c r="J43" i="16"/>
  <c r="F43" i="16"/>
  <c r="I42" i="16"/>
  <c r="I41" i="16" s="1"/>
  <c r="H42" i="16"/>
  <c r="E42" i="16"/>
  <c r="E41" i="16" s="1"/>
  <c r="D42" i="16"/>
  <c r="F42" i="16" s="1"/>
  <c r="H41" i="16"/>
  <c r="J41" i="16" s="1"/>
  <c r="J40" i="16"/>
  <c r="F40" i="16"/>
  <c r="J39" i="16"/>
  <c r="F39" i="16"/>
  <c r="I38" i="16"/>
  <c r="J38" i="16" s="1"/>
  <c r="H38" i="16"/>
  <c r="E38" i="16"/>
  <c r="E37" i="16" s="1"/>
  <c r="D38" i="16"/>
  <c r="F38" i="16" s="1"/>
  <c r="H37" i="16"/>
  <c r="J36" i="16"/>
  <c r="F36" i="16"/>
  <c r="J35" i="16"/>
  <c r="F35" i="16"/>
  <c r="J34" i="16"/>
  <c r="F34" i="16"/>
  <c r="J33" i="16"/>
  <c r="F33" i="16"/>
  <c r="I32" i="16"/>
  <c r="I31" i="16" s="1"/>
  <c r="H32" i="16"/>
  <c r="E32" i="16"/>
  <c r="E31" i="16" s="1"/>
  <c r="D32" i="16"/>
  <c r="F32" i="16" s="1"/>
  <c r="H31" i="16"/>
  <c r="J31" i="16" s="1"/>
  <c r="J30" i="16"/>
  <c r="F30" i="16"/>
  <c r="I29" i="16"/>
  <c r="H29" i="16"/>
  <c r="J29" i="16" s="1"/>
  <c r="F29" i="16"/>
  <c r="E29" i="16"/>
  <c r="D29" i="16"/>
  <c r="J28" i="16"/>
  <c r="F28" i="16"/>
  <c r="I27" i="16"/>
  <c r="H27" i="16"/>
  <c r="J27" i="16" s="1"/>
  <c r="F27" i="16"/>
  <c r="F26" i="16" s="1"/>
  <c r="E27" i="16"/>
  <c r="D27" i="16"/>
  <c r="I26" i="16"/>
  <c r="E26" i="16"/>
  <c r="D26" i="16"/>
  <c r="J25" i="16"/>
  <c r="F25" i="16"/>
  <c r="J24" i="16"/>
  <c r="I24" i="16"/>
  <c r="I23" i="16" s="1"/>
  <c r="H24" i="16"/>
  <c r="E24" i="16"/>
  <c r="E23" i="16" s="1"/>
  <c r="D24" i="16"/>
  <c r="F24" i="16" s="1"/>
  <c r="H23" i="16"/>
  <c r="J23" i="16" s="1"/>
  <c r="J22" i="16"/>
  <c r="F22" i="16"/>
  <c r="I21" i="16"/>
  <c r="H21" i="16"/>
  <c r="J21" i="16" s="1"/>
  <c r="F21" i="16"/>
  <c r="E21" i="16"/>
  <c r="D21" i="16"/>
  <c r="J20" i="16"/>
  <c r="F20" i="16"/>
  <c r="J19" i="16"/>
  <c r="F19" i="16"/>
  <c r="J18" i="16"/>
  <c r="F18" i="16"/>
  <c r="J17" i="16"/>
  <c r="F17" i="16"/>
  <c r="I16" i="16"/>
  <c r="I15" i="16" s="1"/>
  <c r="H16" i="16"/>
  <c r="E16" i="16"/>
  <c r="E15" i="16" s="1"/>
  <c r="D16" i="16"/>
  <c r="F16" i="16" s="1"/>
  <c r="H15" i="16"/>
  <c r="J15" i="16" s="1"/>
  <c r="J14" i="16"/>
  <c r="F14" i="16"/>
  <c r="I13" i="16"/>
  <c r="H13" i="16"/>
  <c r="J13" i="16" s="1"/>
  <c r="F13" i="16"/>
  <c r="E13" i="16"/>
  <c r="D13" i="16"/>
  <c r="I12" i="16"/>
  <c r="E12" i="16"/>
  <c r="D12" i="16"/>
  <c r="F43" i="15"/>
  <c r="F42" i="15"/>
  <c r="E42" i="15"/>
  <c r="D42" i="15"/>
  <c r="F41" i="15"/>
  <c r="E41" i="15"/>
  <c r="D41" i="15"/>
  <c r="F40" i="15"/>
  <c r="F39" i="15"/>
  <c r="E39" i="15"/>
  <c r="D39" i="15"/>
  <c r="E38" i="15"/>
  <c r="D38" i="15"/>
  <c r="F38" i="15" s="1"/>
  <c r="F37" i="15"/>
  <c r="F36" i="15"/>
  <c r="F35" i="15"/>
  <c r="E35" i="15"/>
  <c r="D35" i="15"/>
  <c r="E34" i="15"/>
  <c r="D34" i="15"/>
  <c r="F34" i="15" s="1"/>
  <c r="F33" i="15"/>
  <c r="F32" i="15"/>
  <c r="F31" i="15"/>
  <c r="F30" i="15"/>
  <c r="E30" i="15"/>
  <c r="D30" i="15"/>
  <c r="D29" i="15" s="1"/>
  <c r="F29" i="15" s="1"/>
  <c r="E29" i="15"/>
  <c r="F28" i="15"/>
  <c r="F27" i="15"/>
  <c r="E27" i="15"/>
  <c r="D27" i="15"/>
  <c r="F26" i="15"/>
  <c r="F25" i="15"/>
  <c r="F24" i="15" s="1"/>
  <c r="E25" i="15"/>
  <c r="D25" i="15"/>
  <c r="E24" i="15"/>
  <c r="D24" i="15"/>
  <c r="F23" i="15"/>
  <c r="E22" i="15"/>
  <c r="E21" i="15" s="1"/>
  <c r="D22" i="15"/>
  <c r="F22" i="15" s="1"/>
  <c r="D21" i="15"/>
  <c r="F20" i="15"/>
  <c r="F19" i="15"/>
  <c r="F18" i="15"/>
  <c r="F17" i="15"/>
  <c r="F16" i="15"/>
  <c r="E16" i="15"/>
  <c r="D16" i="15"/>
  <c r="D15" i="15" s="1"/>
  <c r="F15" i="15" s="1"/>
  <c r="E15" i="15"/>
  <c r="F14" i="15"/>
  <c r="F13" i="15"/>
  <c r="E13" i="15"/>
  <c r="D13" i="15"/>
  <c r="E12" i="15"/>
  <c r="D12" i="15"/>
  <c r="J51" i="14"/>
  <c r="F51" i="14"/>
  <c r="J50" i="14"/>
  <c r="I50" i="14"/>
  <c r="H50" i="14"/>
  <c r="E50" i="14"/>
  <c r="F50" i="14" s="1"/>
  <c r="D50" i="14"/>
  <c r="J49" i="14"/>
  <c r="F49" i="14"/>
  <c r="J48" i="14"/>
  <c r="F48" i="14"/>
  <c r="J47" i="14"/>
  <c r="F47" i="14"/>
  <c r="J46" i="14"/>
  <c r="I46" i="14"/>
  <c r="H46" i="14"/>
  <c r="E46" i="14"/>
  <c r="F46" i="14" s="1"/>
  <c r="D46" i="14"/>
  <c r="J45" i="14"/>
  <c r="F45" i="14"/>
  <c r="J44" i="14"/>
  <c r="I44" i="14"/>
  <c r="H44" i="14"/>
  <c r="E44" i="14"/>
  <c r="E43" i="14" s="1"/>
  <c r="D44" i="14"/>
  <c r="I43" i="14"/>
  <c r="H43" i="14"/>
  <c r="J43" i="14" s="1"/>
  <c r="D43" i="14"/>
  <c r="F43" i="14" s="1"/>
  <c r="J42" i="14"/>
  <c r="F42" i="14"/>
  <c r="I41" i="14"/>
  <c r="I40" i="14" s="1"/>
  <c r="H41" i="14"/>
  <c r="J41" i="14" s="1"/>
  <c r="E41" i="14"/>
  <c r="D41" i="14"/>
  <c r="F41" i="14" s="1"/>
  <c r="E40" i="14"/>
  <c r="J39" i="14"/>
  <c r="F39" i="14"/>
  <c r="J38" i="14"/>
  <c r="F38" i="14"/>
  <c r="I37" i="14"/>
  <c r="I36" i="14" s="1"/>
  <c r="H37" i="14"/>
  <c r="J37" i="14" s="1"/>
  <c r="E37" i="14"/>
  <c r="D37" i="14"/>
  <c r="F37" i="14" s="1"/>
  <c r="E36" i="14"/>
  <c r="J35" i="14"/>
  <c r="F35" i="14"/>
  <c r="J34" i="14"/>
  <c r="F34" i="14"/>
  <c r="J33" i="14"/>
  <c r="F33" i="14"/>
  <c r="J32" i="14"/>
  <c r="F32" i="14"/>
  <c r="I31" i="14"/>
  <c r="I30" i="14" s="1"/>
  <c r="H31" i="14"/>
  <c r="J31" i="14" s="1"/>
  <c r="E31" i="14"/>
  <c r="D31" i="14"/>
  <c r="F31" i="14" s="1"/>
  <c r="E30" i="14"/>
  <c r="J29" i="14"/>
  <c r="F29" i="14"/>
  <c r="J28" i="14"/>
  <c r="I28" i="14"/>
  <c r="H28" i="14"/>
  <c r="E28" i="14"/>
  <c r="E25" i="14" s="1"/>
  <c r="D28" i="14"/>
  <c r="J27" i="14"/>
  <c r="F27" i="14"/>
  <c r="J26" i="14"/>
  <c r="I26" i="14"/>
  <c r="H26" i="14"/>
  <c r="E26" i="14"/>
  <c r="F26" i="14" s="1"/>
  <c r="D26" i="14"/>
  <c r="I25" i="14"/>
  <c r="H25" i="14"/>
  <c r="J25" i="14" s="1"/>
  <c r="D25" i="14"/>
  <c r="J24" i="14"/>
  <c r="F24" i="14"/>
  <c r="I23" i="14"/>
  <c r="I22" i="14" s="1"/>
  <c r="H23" i="14"/>
  <c r="J23" i="14" s="1"/>
  <c r="E23" i="14"/>
  <c r="D23" i="14"/>
  <c r="F23" i="14" s="1"/>
  <c r="E22" i="14"/>
  <c r="J21" i="14"/>
  <c r="F21" i="14"/>
  <c r="J20" i="14"/>
  <c r="I20" i="14"/>
  <c r="H20" i="14"/>
  <c r="E20" i="14"/>
  <c r="F20" i="14" s="1"/>
  <c r="D20" i="14"/>
  <c r="J19" i="14"/>
  <c r="F19" i="14"/>
  <c r="J18" i="14"/>
  <c r="F18" i="14"/>
  <c r="J17" i="14"/>
  <c r="F17" i="14"/>
  <c r="J16" i="14"/>
  <c r="F16" i="14"/>
  <c r="I15" i="14"/>
  <c r="I14" i="14" s="1"/>
  <c r="H15" i="14"/>
  <c r="H14" i="14" s="1"/>
  <c r="E15" i="14"/>
  <c r="D15" i="14"/>
  <c r="F15" i="14" s="1"/>
  <c r="E14" i="14"/>
  <c r="J13" i="14"/>
  <c r="F13" i="14"/>
  <c r="J12" i="14"/>
  <c r="I12" i="14"/>
  <c r="H12" i="14"/>
  <c r="E12" i="14"/>
  <c r="E11" i="14" s="1"/>
  <c r="D12" i="14"/>
  <c r="I11" i="14"/>
  <c r="I54" i="14" s="1"/>
  <c r="H11" i="14"/>
  <c r="J11" i="14" s="1"/>
  <c r="D11" i="14"/>
  <c r="V8" i="26" l="1"/>
  <c r="V62" i="26" s="1"/>
  <c r="P62" i="26"/>
  <c r="V8" i="25"/>
  <c r="V62" i="25" s="1"/>
  <c r="P62" i="25"/>
  <c r="X62" i="23"/>
  <c r="AE29" i="23"/>
  <c r="AE62" i="23" s="1"/>
  <c r="R62" i="23"/>
  <c r="AD64" i="21"/>
  <c r="AC64" i="21"/>
  <c r="I57" i="19"/>
  <c r="H57" i="19"/>
  <c r="F32" i="17"/>
  <c r="F13" i="17"/>
  <c r="D39" i="17"/>
  <c r="F39" i="17" s="1"/>
  <c r="E44" i="17"/>
  <c r="F28" i="17"/>
  <c r="F22" i="17"/>
  <c r="D19" i="17"/>
  <c r="F19" i="17" s="1"/>
  <c r="F33" i="17"/>
  <c r="F10" i="17"/>
  <c r="I55" i="16"/>
  <c r="E55" i="16"/>
  <c r="J16" i="16"/>
  <c r="J32" i="16"/>
  <c r="J42" i="16"/>
  <c r="F12" i="16"/>
  <c r="D15" i="16"/>
  <c r="F15" i="16" s="1"/>
  <c r="D23" i="16"/>
  <c r="F23" i="16" s="1"/>
  <c r="D31" i="16"/>
  <c r="F31" i="16" s="1"/>
  <c r="D37" i="16"/>
  <c r="F37" i="16" s="1"/>
  <c r="I37" i="16"/>
  <c r="J37" i="16" s="1"/>
  <c r="D41" i="16"/>
  <c r="F41" i="16" s="1"/>
  <c r="H12" i="16"/>
  <c r="H26" i="16"/>
  <c r="J26" i="16" s="1"/>
  <c r="H44" i="16"/>
  <c r="J44" i="16" s="1"/>
  <c r="D46" i="15"/>
  <c r="E46" i="15"/>
  <c r="F21" i="15"/>
  <c r="F12" i="15"/>
  <c r="F46" i="15" s="1"/>
  <c r="E54" i="14"/>
  <c r="J14" i="14"/>
  <c r="J54" i="14" s="1"/>
  <c r="F12" i="14"/>
  <c r="F28" i="14"/>
  <c r="F25" i="14" s="1"/>
  <c r="F44" i="14"/>
  <c r="J15" i="14"/>
  <c r="H30" i="14"/>
  <c r="J30" i="14" s="1"/>
  <c r="H40" i="14"/>
  <c r="J40" i="14" s="1"/>
  <c r="H54" i="14"/>
  <c r="H22" i="14"/>
  <c r="J22" i="14" s="1"/>
  <c r="H36" i="14"/>
  <c r="J36" i="14" s="1"/>
  <c r="F11" i="14"/>
  <c r="D14" i="14"/>
  <c r="F14" i="14" s="1"/>
  <c r="D22" i="14"/>
  <c r="F22" i="14" s="1"/>
  <c r="D30" i="14"/>
  <c r="F30" i="14" s="1"/>
  <c r="D36" i="14"/>
  <c r="F36" i="14" s="1"/>
  <c r="D40" i="14"/>
  <c r="F40" i="14" s="1"/>
  <c r="F44" i="17" l="1"/>
  <c r="D44" i="17"/>
  <c r="D55" i="16"/>
  <c r="F55" i="16"/>
  <c r="H55" i="16"/>
  <c r="J12" i="16"/>
  <c r="J55" i="16" s="1"/>
  <c r="F54" i="14"/>
  <c r="D54" i="14"/>
  <c r="I36" i="13" l="1"/>
  <c r="H35" i="13"/>
  <c r="I35" i="13" s="1"/>
  <c r="G35" i="13"/>
  <c r="G34" i="13"/>
  <c r="I33" i="13"/>
  <c r="H32" i="13"/>
  <c r="G32" i="13"/>
  <c r="I31" i="13"/>
  <c r="H30" i="13"/>
  <c r="G30" i="13"/>
  <c r="I30" i="13" s="1"/>
  <c r="I28" i="13"/>
  <c r="H27" i="13"/>
  <c r="H26" i="13" s="1"/>
  <c r="G27" i="13"/>
  <c r="I27" i="13" s="1"/>
  <c r="I23" i="13"/>
  <c r="H22" i="13"/>
  <c r="G22" i="13"/>
  <c r="G21" i="13" s="1"/>
  <c r="H21" i="13"/>
  <c r="I20" i="13"/>
  <c r="I19" i="13"/>
  <c r="I18" i="13"/>
  <c r="H17" i="13"/>
  <c r="G17" i="13"/>
  <c r="I16" i="13"/>
  <c r="I15" i="13"/>
  <c r="I14" i="13"/>
  <c r="H13" i="13"/>
  <c r="G13" i="13"/>
  <c r="G12" i="13"/>
  <c r="M40" i="12"/>
  <c r="I40" i="12"/>
  <c r="L39" i="12"/>
  <c r="M39" i="12" s="1"/>
  <c r="K39" i="12"/>
  <c r="H39" i="12"/>
  <c r="H38" i="12" s="1"/>
  <c r="G39" i="12"/>
  <c r="I39" i="12" s="1"/>
  <c r="K38" i="12"/>
  <c r="M37" i="12"/>
  <c r="I37" i="12"/>
  <c r="L36" i="12"/>
  <c r="K36" i="12"/>
  <c r="M36" i="12" s="1"/>
  <c r="I36" i="12"/>
  <c r="H36" i="12"/>
  <c r="G36" i="12"/>
  <c r="M35" i="12"/>
  <c r="I35" i="12"/>
  <c r="L34" i="12"/>
  <c r="K34" i="12"/>
  <c r="M34" i="12" s="1"/>
  <c r="I34" i="12"/>
  <c r="H34" i="12"/>
  <c r="G34" i="12"/>
  <c r="L33" i="12"/>
  <c r="H33" i="12"/>
  <c r="G33" i="12"/>
  <c r="I33" i="12" s="1"/>
  <c r="M32" i="12"/>
  <c r="I32" i="12"/>
  <c r="L31" i="12"/>
  <c r="M31" i="12" s="1"/>
  <c r="K31" i="12"/>
  <c r="H31" i="12"/>
  <c r="H30" i="12" s="1"/>
  <c r="G31" i="12"/>
  <c r="I31" i="12" s="1"/>
  <c r="K30" i="12"/>
  <c r="M27" i="12"/>
  <c r="I27" i="12"/>
  <c r="L26" i="12"/>
  <c r="K26" i="12"/>
  <c r="M26" i="12" s="1"/>
  <c r="I26" i="12"/>
  <c r="H26" i="12"/>
  <c r="G26" i="12"/>
  <c r="L25" i="12"/>
  <c r="H25" i="12"/>
  <c r="G25" i="12"/>
  <c r="I25" i="12" s="1"/>
  <c r="M24" i="12"/>
  <c r="I24" i="12"/>
  <c r="L23" i="12"/>
  <c r="M23" i="12" s="1"/>
  <c r="K23" i="12"/>
  <c r="H23" i="12"/>
  <c r="G23" i="12"/>
  <c r="I23" i="12" s="1"/>
  <c r="M22" i="12"/>
  <c r="I22" i="12"/>
  <c r="M21" i="12"/>
  <c r="I21" i="12"/>
  <c r="M20" i="12"/>
  <c r="I20" i="12"/>
  <c r="L19" i="12"/>
  <c r="M19" i="12" s="1"/>
  <c r="K19" i="12"/>
  <c r="H19" i="12"/>
  <c r="G19" i="12"/>
  <c r="I19" i="12" s="1"/>
  <c r="M18" i="12"/>
  <c r="I18" i="12"/>
  <c r="M17" i="12"/>
  <c r="I17" i="12"/>
  <c r="M16" i="12"/>
  <c r="I16" i="12"/>
  <c r="L15" i="12"/>
  <c r="M15" i="12" s="1"/>
  <c r="K15" i="12"/>
  <c r="H15" i="12"/>
  <c r="H14" i="12" s="1"/>
  <c r="G15" i="12"/>
  <c r="I15" i="12" s="1"/>
  <c r="K14" i="12"/>
  <c r="M38" i="11"/>
  <c r="I38" i="11"/>
  <c r="L37" i="11"/>
  <c r="K37" i="11"/>
  <c r="M37" i="11" s="1"/>
  <c r="I37" i="11"/>
  <c r="H37" i="11"/>
  <c r="G37" i="11"/>
  <c r="L36" i="11"/>
  <c r="H36" i="11"/>
  <c r="G36" i="11"/>
  <c r="M35" i="11"/>
  <c r="I35" i="11"/>
  <c r="L34" i="11"/>
  <c r="M34" i="11" s="1"/>
  <c r="K34" i="11"/>
  <c r="H34" i="11"/>
  <c r="G34" i="11"/>
  <c r="I34" i="11" s="1"/>
  <c r="M33" i="11"/>
  <c r="I33" i="11"/>
  <c r="L32" i="11"/>
  <c r="K32" i="11"/>
  <c r="K31" i="11" s="1"/>
  <c r="H32" i="11"/>
  <c r="H31" i="11" s="1"/>
  <c r="G32" i="11"/>
  <c r="M30" i="11"/>
  <c r="I30" i="11"/>
  <c r="L29" i="11"/>
  <c r="K29" i="11"/>
  <c r="M29" i="11" s="1"/>
  <c r="H29" i="11"/>
  <c r="H28" i="11" s="1"/>
  <c r="G29" i="11"/>
  <c r="L28" i="11"/>
  <c r="G28" i="11"/>
  <c r="M25" i="11"/>
  <c r="I25" i="11"/>
  <c r="L24" i="11"/>
  <c r="L23" i="11" s="1"/>
  <c r="K24" i="11"/>
  <c r="K23" i="11" s="1"/>
  <c r="M23" i="11" s="1"/>
  <c r="H24" i="11"/>
  <c r="H23" i="11" s="1"/>
  <c r="G24" i="11"/>
  <c r="I24" i="11" s="1"/>
  <c r="M22" i="11"/>
  <c r="I22" i="11"/>
  <c r="L21" i="11"/>
  <c r="K21" i="11"/>
  <c r="M21" i="11" s="1"/>
  <c r="I21" i="11"/>
  <c r="H21" i="11"/>
  <c r="G21" i="11"/>
  <c r="M20" i="11"/>
  <c r="I20" i="11"/>
  <c r="M19" i="11"/>
  <c r="I19" i="11"/>
  <c r="M18" i="11"/>
  <c r="I18" i="11"/>
  <c r="L17" i="11"/>
  <c r="K17" i="11"/>
  <c r="M17" i="11" s="1"/>
  <c r="H17" i="11"/>
  <c r="I17" i="11" s="1"/>
  <c r="G17" i="11"/>
  <c r="M16" i="11"/>
  <c r="I16" i="11"/>
  <c r="M15" i="11"/>
  <c r="I15" i="11"/>
  <c r="M14" i="11"/>
  <c r="I14" i="11"/>
  <c r="L13" i="11"/>
  <c r="L12" i="11" s="1"/>
  <c r="K13" i="11"/>
  <c r="H13" i="11"/>
  <c r="H12" i="11" s="1"/>
  <c r="H43" i="11" s="1"/>
  <c r="G13" i="11"/>
  <c r="G12" i="11" s="1"/>
  <c r="F36" i="10"/>
  <c r="E35" i="10"/>
  <c r="F35" i="10" s="1"/>
  <c r="D35" i="10"/>
  <c r="D34" i="10"/>
  <c r="F33" i="10"/>
  <c r="E32" i="10"/>
  <c r="D32" i="10"/>
  <c r="F32" i="10" s="1"/>
  <c r="F31" i="10"/>
  <c r="E30" i="10"/>
  <c r="E29" i="10" s="1"/>
  <c r="D30" i="10"/>
  <c r="F30" i="10" s="1"/>
  <c r="F28" i="10"/>
  <c r="E27" i="10"/>
  <c r="E26" i="10" s="1"/>
  <c r="D27" i="10"/>
  <c r="F27" i="10" s="1"/>
  <c r="F23" i="10"/>
  <c r="F22" i="10"/>
  <c r="E22" i="10"/>
  <c r="D22" i="10"/>
  <c r="D21" i="10" s="1"/>
  <c r="F21" i="10" s="1"/>
  <c r="E21" i="10"/>
  <c r="F20" i="10"/>
  <c r="F19" i="10"/>
  <c r="F18" i="10"/>
  <c r="E17" i="10"/>
  <c r="D17" i="10"/>
  <c r="F17" i="10" s="1"/>
  <c r="F16" i="10"/>
  <c r="F15" i="10"/>
  <c r="F14" i="10"/>
  <c r="E13" i="10"/>
  <c r="F13" i="10" s="1"/>
  <c r="D13" i="10"/>
  <c r="D12" i="10"/>
  <c r="I21" i="13" l="1"/>
  <c r="H29" i="13"/>
  <c r="I13" i="13"/>
  <c r="I17" i="13"/>
  <c r="I22" i="13"/>
  <c r="I32" i="13"/>
  <c r="H12" i="13"/>
  <c r="G29" i="13"/>
  <c r="H34" i="13"/>
  <c r="I34" i="13" s="1"/>
  <c r="G26" i="13"/>
  <c r="I26" i="13" s="1"/>
  <c r="M38" i="12"/>
  <c r="H45" i="12"/>
  <c r="G14" i="12"/>
  <c r="L14" i="12"/>
  <c r="G30" i="12"/>
  <c r="I30" i="12" s="1"/>
  <c r="L30" i="12"/>
  <c r="M30" i="12" s="1"/>
  <c r="G38" i="12"/>
  <c r="I38" i="12" s="1"/>
  <c r="L38" i="12"/>
  <c r="M14" i="12"/>
  <c r="K25" i="12"/>
  <c r="M25" i="12" s="1"/>
  <c r="K33" i="12"/>
  <c r="M33" i="12" s="1"/>
  <c r="I29" i="11"/>
  <c r="I13" i="11"/>
  <c r="L31" i="11"/>
  <c r="I28" i="11"/>
  <c r="M13" i="11"/>
  <c r="I32" i="11"/>
  <c r="I36" i="11"/>
  <c r="M31" i="11"/>
  <c r="L43" i="11"/>
  <c r="M24" i="11"/>
  <c r="M32" i="11"/>
  <c r="I12" i="11"/>
  <c r="G23" i="11"/>
  <c r="I23" i="11" s="1"/>
  <c r="G31" i="11"/>
  <c r="I31" i="11" s="1"/>
  <c r="K12" i="11"/>
  <c r="K28" i="11"/>
  <c r="M28" i="11" s="1"/>
  <c r="K36" i="11"/>
  <c r="M36" i="11" s="1"/>
  <c r="E12" i="10"/>
  <c r="E41" i="10" s="1"/>
  <c r="D29" i="10"/>
  <c r="F29" i="10" s="1"/>
  <c r="E34" i="10"/>
  <c r="F34" i="10" s="1"/>
  <c r="D26" i="10"/>
  <c r="F26" i="10" s="1"/>
  <c r="I29" i="13" l="1"/>
  <c r="H41" i="13"/>
  <c r="I12" i="13"/>
  <c r="G41" i="13"/>
  <c r="M45" i="12"/>
  <c r="L45" i="12"/>
  <c r="G45" i="12"/>
  <c r="I14" i="12"/>
  <c r="I45" i="12" s="1"/>
  <c r="K45" i="12"/>
  <c r="I43" i="11"/>
  <c r="G43" i="11"/>
  <c r="K43" i="11"/>
  <c r="M12" i="11"/>
  <c r="M43" i="11" s="1"/>
  <c r="F12" i="10"/>
  <c r="F41" i="10" s="1"/>
  <c r="D41" i="10"/>
  <c r="I41" i="13" l="1"/>
  <c r="H9" i="9" l="1"/>
  <c r="I9" i="9"/>
  <c r="J9" i="9"/>
  <c r="L9" i="9"/>
  <c r="N9" i="9" s="1"/>
  <c r="M9" i="9"/>
  <c r="J10" i="9"/>
  <c r="N10" i="9"/>
  <c r="J11" i="9"/>
  <c r="N11" i="9"/>
  <c r="J12" i="9"/>
  <c r="N12" i="9"/>
  <c r="J13" i="9"/>
  <c r="N13" i="9"/>
  <c r="J14" i="9"/>
  <c r="N14" i="9"/>
  <c r="J15" i="9"/>
  <c r="N15" i="9"/>
  <c r="J16" i="9"/>
  <c r="N16" i="9"/>
  <c r="J17" i="9"/>
  <c r="N17" i="9"/>
  <c r="H18" i="9"/>
  <c r="J18" i="9" s="1"/>
  <c r="I18" i="9"/>
  <c r="L18" i="9"/>
  <c r="M18" i="9"/>
  <c r="N18" i="9"/>
  <c r="J19" i="9"/>
  <c r="N19" i="9"/>
  <c r="J20" i="9"/>
  <c r="N20" i="9"/>
  <c r="J21" i="9"/>
  <c r="N21" i="9"/>
  <c r="J22" i="9"/>
  <c r="N22" i="9"/>
  <c r="J23" i="9"/>
  <c r="N23" i="9"/>
  <c r="J24" i="9"/>
  <c r="N24" i="9"/>
  <c r="J25" i="9"/>
  <c r="N25" i="9"/>
  <c r="J26" i="9"/>
  <c r="N26" i="9"/>
  <c r="H27" i="9"/>
  <c r="I27" i="9"/>
  <c r="J27" i="9"/>
  <c r="L27" i="9"/>
  <c r="N27" i="9" s="1"/>
  <c r="M27" i="9"/>
  <c r="J28" i="9"/>
  <c r="N28" i="9"/>
  <c r="J29" i="9"/>
  <c r="N29" i="9"/>
  <c r="J30" i="9"/>
  <c r="N30" i="9"/>
  <c r="H31" i="9"/>
  <c r="I31" i="9"/>
  <c r="J31" i="9"/>
  <c r="L31" i="9"/>
  <c r="N31" i="9" s="1"/>
  <c r="M31" i="9"/>
  <c r="J32" i="9"/>
  <c r="N32" i="9"/>
  <c r="J33" i="9"/>
  <c r="N33" i="9"/>
  <c r="H34" i="9"/>
  <c r="J34" i="9" s="1"/>
  <c r="I34" i="9"/>
  <c r="L34" i="9"/>
  <c r="M34" i="9"/>
  <c r="N34" i="9"/>
  <c r="J35" i="9"/>
  <c r="N35" i="9"/>
  <c r="J36" i="9"/>
  <c r="N36" i="9"/>
  <c r="J37" i="9"/>
  <c r="N37" i="9"/>
  <c r="J38" i="9"/>
  <c r="N38" i="9"/>
  <c r="H39" i="9"/>
  <c r="I39" i="9"/>
  <c r="J39" i="9"/>
  <c r="L39" i="9"/>
  <c r="N39" i="9" s="1"/>
  <c r="M39" i="9"/>
  <c r="J40" i="9"/>
  <c r="N40" i="9"/>
  <c r="J41" i="9"/>
  <c r="N41" i="9"/>
  <c r="J42" i="9"/>
  <c r="N42" i="9"/>
  <c r="J43" i="9"/>
  <c r="N43" i="9"/>
  <c r="J44" i="9"/>
  <c r="N44" i="9"/>
  <c r="H45" i="9"/>
  <c r="I45" i="9"/>
  <c r="J45" i="9"/>
  <c r="L45" i="9"/>
  <c r="N45" i="9" s="1"/>
  <c r="M45" i="9"/>
  <c r="J46" i="9"/>
  <c r="N46" i="9"/>
  <c r="J47" i="9"/>
  <c r="N47" i="9"/>
  <c r="H48" i="9"/>
  <c r="J48" i="9" s="1"/>
  <c r="I48" i="9"/>
  <c r="L48" i="9"/>
  <c r="M48" i="9"/>
  <c r="N48" i="9"/>
  <c r="J49" i="9"/>
  <c r="N49" i="9"/>
  <c r="J50" i="9"/>
  <c r="N50" i="9"/>
  <c r="J51" i="9"/>
  <c r="N51" i="9"/>
  <c r="J52" i="9"/>
  <c r="N52" i="9"/>
  <c r="H53" i="9"/>
  <c r="I53" i="9"/>
  <c r="J53" i="9"/>
  <c r="L53" i="9"/>
  <c r="N53" i="9" s="1"/>
  <c r="M53" i="9"/>
  <c r="J54" i="9"/>
  <c r="N54" i="9"/>
  <c r="J55" i="9"/>
  <c r="N55" i="9"/>
  <c r="H56" i="9"/>
  <c r="I56" i="9"/>
  <c r="M56" i="9"/>
  <c r="H9" i="8"/>
  <c r="J9" i="8" s="1"/>
  <c r="I9" i="8"/>
  <c r="K9" i="8"/>
  <c r="K56" i="8" s="1"/>
  <c r="L9" i="8"/>
  <c r="N9" i="8"/>
  <c r="O9" i="8"/>
  <c r="P9" i="8" s="1"/>
  <c r="Q9" i="8"/>
  <c r="R9" i="8"/>
  <c r="S9" i="8"/>
  <c r="T9" i="8"/>
  <c r="V9" i="8" s="1"/>
  <c r="U9" i="8"/>
  <c r="W9" i="8"/>
  <c r="W56" i="8" s="1"/>
  <c r="X9" i="8"/>
  <c r="J10" i="8"/>
  <c r="Z10" i="8" s="1"/>
  <c r="M10" i="8"/>
  <c r="P10" i="8"/>
  <c r="S10" i="8"/>
  <c r="V10" i="8"/>
  <c r="Y10" i="8"/>
  <c r="J11" i="8"/>
  <c r="M11" i="8"/>
  <c r="Z11" i="8" s="1"/>
  <c r="P11" i="8"/>
  <c r="S11" i="8"/>
  <c r="V11" i="8"/>
  <c r="Y11" i="8"/>
  <c r="J12" i="8"/>
  <c r="M12" i="8"/>
  <c r="P12" i="8"/>
  <c r="S12" i="8"/>
  <c r="V12" i="8"/>
  <c r="Y12" i="8"/>
  <c r="Z12" i="8"/>
  <c r="J13" i="8"/>
  <c r="Z13" i="8" s="1"/>
  <c r="M13" i="8"/>
  <c r="P13" i="8"/>
  <c r="S13" i="8"/>
  <c r="V13" i="8"/>
  <c r="Y13" i="8"/>
  <c r="J14" i="8"/>
  <c r="Z14" i="8" s="1"/>
  <c r="M14" i="8"/>
  <c r="P14" i="8"/>
  <c r="S14" i="8"/>
  <c r="V14" i="8"/>
  <c r="Y14" i="8"/>
  <c r="J15" i="8"/>
  <c r="M15" i="8"/>
  <c r="Z15" i="8" s="1"/>
  <c r="P15" i="8"/>
  <c r="S15" i="8"/>
  <c r="V15" i="8"/>
  <c r="Y15" i="8"/>
  <c r="J16" i="8"/>
  <c r="M16" i="8"/>
  <c r="P16" i="8"/>
  <c r="S16" i="8"/>
  <c r="V16" i="8"/>
  <c r="Y16" i="8"/>
  <c r="Z16" i="8"/>
  <c r="J17" i="8"/>
  <c r="Z17" i="8" s="1"/>
  <c r="M17" i="8"/>
  <c r="P17" i="8"/>
  <c r="S17" i="8"/>
  <c r="V17" i="8"/>
  <c r="Y17" i="8"/>
  <c r="H18" i="8"/>
  <c r="J18" i="8" s="1"/>
  <c r="Z18" i="8" s="1"/>
  <c r="I18" i="8"/>
  <c r="K18" i="8"/>
  <c r="L18" i="8"/>
  <c r="M18" i="8" s="1"/>
  <c r="N18" i="8"/>
  <c r="O18" i="8"/>
  <c r="P18" i="8"/>
  <c r="Q18" i="8"/>
  <c r="S18" i="8" s="1"/>
  <c r="R18" i="8"/>
  <c r="T18" i="8"/>
  <c r="V18" i="8" s="1"/>
  <c r="U18" i="8"/>
  <c r="W18" i="8"/>
  <c r="X18" i="8"/>
  <c r="Y18" i="8" s="1"/>
  <c r="J19" i="8"/>
  <c r="M19" i="8"/>
  <c r="Z19" i="8" s="1"/>
  <c r="P19" i="8"/>
  <c r="S19" i="8"/>
  <c r="V19" i="8"/>
  <c r="Y19" i="8"/>
  <c r="J20" i="8"/>
  <c r="M20" i="8"/>
  <c r="P20" i="8"/>
  <c r="S20" i="8"/>
  <c r="V20" i="8"/>
  <c r="Y20" i="8"/>
  <c r="Z20" i="8"/>
  <c r="J21" i="8"/>
  <c r="Z21" i="8" s="1"/>
  <c r="M21" i="8"/>
  <c r="P21" i="8"/>
  <c r="S21" i="8"/>
  <c r="V21" i="8"/>
  <c r="Y21" i="8"/>
  <c r="J22" i="8"/>
  <c r="Z22" i="8" s="1"/>
  <c r="M22" i="8"/>
  <c r="P22" i="8"/>
  <c r="S22" i="8"/>
  <c r="V22" i="8"/>
  <c r="Y22" i="8"/>
  <c r="J23" i="8"/>
  <c r="M23" i="8"/>
  <c r="Z23" i="8" s="1"/>
  <c r="P23" i="8"/>
  <c r="S23" i="8"/>
  <c r="V23" i="8"/>
  <c r="Y23" i="8"/>
  <c r="J24" i="8"/>
  <c r="M24" i="8"/>
  <c r="P24" i="8"/>
  <c r="S24" i="8"/>
  <c r="V24" i="8"/>
  <c r="Y24" i="8"/>
  <c r="Z24" i="8"/>
  <c r="J25" i="8"/>
  <c r="Z25" i="8" s="1"/>
  <c r="M25" i="8"/>
  <c r="P25" i="8"/>
  <c r="S25" i="8"/>
  <c r="V25" i="8"/>
  <c r="Y25" i="8"/>
  <c r="J26" i="8"/>
  <c r="Z26" i="8" s="1"/>
  <c r="M26" i="8"/>
  <c r="P26" i="8"/>
  <c r="S26" i="8"/>
  <c r="V26" i="8"/>
  <c r="Y26" i="8"/>
  <c r="H27" i="8"/>
  <c r="I27" i="8"/>
  <c r="J27" i="8" s="1"/>
  <c r="Z27" i="8" s="1"/>
  <c r="K27" i="8"/>
  <c r="L27" i="8"/>
  <c r="M27" i="8"/>
  <c r="N27" i="8"/>
  <c r="P27" i="8" s="1"/>
  <c r="O27" i="8"/>
  <c r="Q27" i="8"/>
  <c r="S27" i="8" s="1"/>
  <c r="R27" i="8"/>
  <c r="T27" i="8"/>
  <c r="U27" i="8"/>
  <c r="V27" i="8" s="1"/>
  <c r="W27" i="8"/>
  <c r="X27" i="8"/>
  <c r="Y27" i="8"/>
  <c r="J28" i="8"/>
  <c r="M28" i="8"/>
  <c r="P28" i="8"/>
  <c r="S28" i="8"/>
  <c r="V28" i="8"/>
  <c r="Y28" i="8"/>
  <c r="Z28" i="8"/>
  <c r="J29" i="8"/>
  <c r="Z29" i="8" s="1"/>
  <c r="M29" i="8"/>
  <c r="P29" i="8"/>
  <c r="S29" i="8"/>
  <c r="V29" i="8"/>
  <c r="Y29" i="8"/>
  <c r="J30" i="8"/>
  <c r="Z30" i="8" s="1"/>
  <c r="M30" i="8"/>
  <c r="P30" i="8"/>
  <c r="S30" i="8"/>
  <c r="V30" i="8"/>
  <c r="Y30" i="8"/>
  <c r="H31" i="8"/>
  <c r="I31" i="8"/>
  <c r="J31" i="8" s="1"/>
  <c r="K31" i="8"/>
  <c r="L31" i="8"/>
  <c r="M31" i="8"/>
  <c r="N31" i="8"/>
  <c r="P31" i="8" s="1"/>
  <c r="O31" i="8"/>
  <c r="Q31" i="8"/>
  <c r="S31" i="8" s="1"/>
  <c r="R31" i="8"/>
  <c r="T31" i="8"/>
  <c r="U31" i="8"/>
  <c r="V31" i="8" s="1"/>
  <c r="W31" i="8"/>
  <c r="X31" i="8"/>
  <c r="Y31" i="8"/>
  <c r="J32" i="8"/>
  <c r="M32" i="8"/>
  <c r="P32" i="8"/>
  <c r="S32" i="8"/>
  <c r="V32" i="8"/>
  <c r="Y32" i="8"/>
  <c r="Z32" i="8"/>
  <c r="J33" i="8"/>
  <c r="Z33" i="8" s="1"/>
  <c r="M33" i="8"/>
  <c r="P33" i="8"/>
  <c r="S33" i="8"/>
  <c r="V33" i="8"/>
  <c r="Y33" i="8"/>
  <c r="H34" i="8"/>
  <c r="J34" i="8" s="1"/>
  <c r="I34" i="8"/>
  <c r="K34" i="8"/>
  <c r="L34" i="8"/>
  <c r="M34" i="8" s="1"/>
  <c r="N34" i="8"/>
  <c r="O34" i="8"/>
  <c r="P34" i="8"/>
  <c r="Q34" i="8"/>
  <c r="S34" i="8" s="1"/>
  <c r="R34" i="8"/>
  <c r="T34" i="8"/>
  <c r="V34" i="8" s="1"/>
  <c r="U34" i="8"/>
  <c r="W34" i="8"/>
  <c r="X34" i="8"/>
  <c r="Y34" i="8" s="1"/>
  <c r="J35" i="8"/>
  <c r="M35" i="8"/>
  <c r="Z35" i="8" s="1"/>
  <c r="P35" i="8"/>
  <c r="S35" i="8"/>
  <c r="V35" i="8"/>
  <c r="Y35" i="8"/>
  <c r="J36" i="8"/>
  <c r="M36" i="8"/>
  <c r="P36" i="8"/>
  <c r="Z36" i="8" s="1"/>
  <c r="S36" i="8"/>
  <c r="V36" i="8"/>
  <c r="Y36" i="8"/>
  <c r="J37" i="8"/>
  <c r="Z37" i="8" s="1"/>
  <c r="M37" i="8"/>
  <c r="P37" i="8"/>
  <c r="S37" i="8"/>
  <c r="V37" i="8"/>
  <c r="Y37" i="8"/>
  <c r="J38" i="8"/>
  <c r="Z38" i="8" s="1"/>
  <c r="M38" i="8"/>
  <c r="P38" i="8"/>
  <c r="S38" i="8"/>
  <c r="V38" i="8"/>
  <c r="Y38" i="8"/>
  <c r="H39" i="8"/>
  <c r="I39" i="8"/>
  <c r="J39" i="8" s="1"/>
  <c r="K39" i="8"/>
  <c r="L39" i="8"/>
  <c r="M39" i="8"/>
  <c r="N39" i="8"/>
  <c r="P39" i="8" s="1"/>
  <c r="O39" i="8"/>
  <c r="Q39" i="8"/>
  <c r="S39" i="8" s="1"/>
  <c r="R39" i="8"/>
  <c r="T39" i="8"/>
  <c r="U39" i="8"/>
  <c r="V39" i="8" s="1"/>
  <c r="W39" i="8"/>
  <c r="X39" i="8"/>
  <c r="Y39" i="8"/>
  <c r="J40" i="8"/>
  <c r="M40" i="8"/>
  <c r="P40" i="8"/>
  <c r="S40" i="8"/>
  <c r="V40" i="8"/>
  <c r="Y40" i="8"/>
  <c r="Z40" i="8"/>
  <c r="J41" i="8"/>
  <c r="Z41" i="8" s="1"/>
  <c r="M41" i="8"/>
  <c r="P41" i="8"/>
  <c r="S41" i="8"/>
  <c r="V41" i="8"/>
  <c r="Y41" i="8"/>
  <c r="J42" i="8"/>
  <c r="Z42" i="8" s="1"/>
  <c r="M42" i="8"/>
  <c r="P42" i="8"/>
  <c r="S42" i="8"/>
  <c r="V42" i="8"/>
  <c r="Y42" i="8"/>
  <c r="J43" i="8"/>
  <c r="M43" i="8"/>
  <c r="Z43" i="8" s="1"/>
  <c r="P43" i="8"/>
  <c r="S43" i="8"/>
  <c r="V43" i="8"/>
  <c r="Y43" i="8"/>
  <c r="J44" i="8"/>
  <c r="M44" i="8"/>
  <c r="P44" i="8"/>
  <c r="S44" i="8"/>
  <c r="V44" i="8"/>
  <c r="Y44" i="8"/>
  <c r="Z44" i="8"/>
  <c r="H45" i="8"/>
  <c r="J45" i="8" s="1"/>
  <c r="I45" i="8"/>
  <c r="K45" i="8"/>
  <c r="M45" i="8" s="1"/>
  <c r="L45" i="8"/>
  <c r="N45" i="8"/>
  <c r="O45" i="8"/>
  <c r="P45" i="8" s="1"/>
  <c r="Q45" i="8"/>
  <c r="R45" i="8"/>
  <c r="S45" i="8"/>
  <c r="T45" i="8"/>
  <c r="V45" i="8" s="1"/>
  <c r="U45" i="8"/>
  <c r="W45" i="8"/>
  <c r="Y45" i="8" s="1"/>
  <c r="X45" i="8"/>
  <c r="J46" i="8"/>
  <c r="Z46" i="8" s="1"/>
  <c r="M46" i="8"/>
  <c r="P46" i="8"/>
  <c r="S46" i="8"/>
  <c r="V46" i="8"/>
  <c r="Y46" i="8"/>
  <c r="J47" i="8"/>
  <c r="M47" i="8"/>
  <c r="Z47" i="8" s="1"/>
  <c r="P47" i="8"/>
  <c r="S47" i="8"/>
  <c r="V47" i="8"/>
  <c r="Y47" i="8"/>
  <c r="H48" i="8"/>
  <c r="I48" i="8"/>
  <c r="J48" i="8"/>
  <c r="K48" i="8"/>
  <c r="M48" i="8" s="1"/>
  <c r="L48" i="8"/>
  <c r="N48" i="8"/>
  <c r="P48" i="8" s="1"/>
  <c r="O48" i="8"/>
  <c r="Q48" i="8"/>
  <c r="R48" i="8"/>
  <c r="S48" i="8" s="1"/>
  <c r="T48" i="8"/>
  <c r="U48" i="8"/>
  <c r="V48" i="8"/>
  <c r="W48" i="8"/>
  <c r="Y48" i="8" s="1"/>
  <c r="X48" i="8"/>
  <c r="J49" i="8"/>
  <c r="Z49" i="8" s="1"/>
  <c r="M49" i="8"/>
  <c r="P49" i="8"/>
  <c r="S49" i="8"/>
  <c r="V49" i="8"/>
  <c r="Y49" i="8"/>
  <c r="J50" i="8"/>
  <c r="Z50" i="8" s="1"/>
  <c r="M50" i="8"/>
  <c r="P50" i="8"/>
  <c r="S50" i="8"/>
  <c r="V50" i="8"/>
  <c r="Y50" i="8"/>
  <c r="J51" i="8"/>
  <c r="M51" i="8"/>
  <c r="Z51" i="8" s="1"/>
  <c r="P51" i="8"/>
  <c r="S51" i="8"/>
  <c r="V51" i="8"/>
  <c r="Y51" i="8"/>
  <c r="J52" i="8"/>
  <c r="M52" i="8"/>
  <c r="P52" i="8"/>
  <c r="S52" i="8"/>
  <c r="V52" i="8"/>
  <c r="Y52" i="8"/>
  <c r="Z52" i="8"/>
  <c r="H53" i="8"/>
  <c r="J53" i="8" s="1"/>
  <c r="I53" i="8"/>
  <c r="K53" i="8"/>
  <c r="M53" i="8" s="1"/>
  <c r="L53" i="8"/>
  <c r="N53" i="8"/>
  <c r="O53" i="8"/>
  <c r="P53" i="8" s="1"/>
  <c r="Q53" i="8"/>
  <c r="R53" i="8"/>
  <c r="S53" i="8"/>
  <c r="T53" i="8"/>
  <c r="V53" i="8" s="1"/>
  <c r="U53" i="8"/>
  <c r="W53" i="8"/>
  <c r="Y53" i="8" s="1"/>
  <c r="X53" i="8"/>
  <c r="J54" i="8"/>
  <c r="Z54" i="8" s="1"/>
  <c r="M54" i="8"/>
  <c r="P54" i="8"/>
  <c r="S54" i="8"/>
  <c r="V54" i="8"/>
  <c r="Y54" i="8"/>
  <c r="J55" i="8"/>
  <c r="M55" i="8"/>
  <c r="Z55" i="8" s="1"/>
  <c r="P55" i="8"/>
  <c r="S55" i="8"/>
  <c r="V55" i="8"/>
  <c r="Y55" i="8"/>
  <c r="N56" i="8"/>
  <c r="R56" i="8"/>
  <c r="H9" i="7"/>
  <c r="J9" i="7" s="1"/>
  <c r="I9" i="7"/>
  <c r="K9" i="7"/>
  <c r="K56" i="7" s="1"/>
  <c r="L9" i="7"/>
  <c r="N9" i="7"/>
  <c r="O9" i="7"/>
  <c r="P9" i="7" s="1"/>
  <c r="Q9" i="7"/>
  <c r="R9" i="7"/>
  <c r="S9" i="7"/>
  <c r="T9" i="7"/>
  <c r="V9" i="7" s="1"/>
  <c r="U9" i="7"/>
  <c r="W9" i="7"/>
  <c r="W56" i="7" s="1"/>
  <c r="X9" i="7"/>
  <c r="J10" i="7"/>
  <c r="Z10" i="7" s="1"/>
  <c r="M10" i="7"/>
  <c r="P10" i="7"/>
  <c r="S10" i="7"/>
  <c r="V10" i="7"/>
  <c r="Y10" i="7"/>
  <c r="J11" i="7"/>
  <c r="M11" i="7"/>
  <c r="Z11" i="7" s="1"/>
  <c r="P11" i="7"/>
  <c r="S11" i="7"/>
  <c r="V11" i="7"/>
  <c r="Y11" i="7"/>
  <c r="J12" i="7"/>
  <c r="M12" i="7"/>
  <c r="P12" i="7"/>
  <c r="S12" i="7"/>
  <c r="V12" i="7"/>
  <c r="Y12" i="7"/>
  <c r="Z12" i="7"/>
  <c r="J13" i="7"/>
  <c r="Z13" i="7" s="1"/>
  <c r="M13" i="7"/>
  <c r="P13" i="7"/>
  <c r="S13" i="7"/>
  <c r="V13" i="7"/>
  <c r="Y13" i="7"/>
  <c r="J14" i="7"/>
  <c r="Z14" i="7" s="1"/>
  <c r="M14" i="7"/>
  <c r="P14" i="7"/>
  <c r="S14" i="7"/>
  <c r="V14" i="7"/>
  <c r="Y14" i="7"/>
  <c r="J15" i="7"/>
  <c r="M15" i="7"/>
  <c r="Z15" i="7" s="1"/>
  <c r="P15" i="7"/>
  <c r="S15" i="7"/>
  <c r="V15" i="7"/>
  <c r="Y15" i="7"/>
  <c r="J16" i="7"/>
  <c r="M16" i="7"/>
  <c r="P16" i="7"/>
  <c r="S16" i="7"/>
  <c r="V16" i="7"/>
  <c r="Y16" i="7"/>
  <c r="Z16" i="7"/>
  <c r="J17" i="7"/>
  <c r="Z17" i="7" s="1"/>
  <c r="M17" i="7"/>
  <c r="P17" i="7"/>
  <c r="S17" i="7"/>
  <c r="V17" i="7"/>
  <c r="Y17" i="7"/>
  <c r="H18" i="7"/>
  <c r="J18" i="7" s="1"/>
  <c r="I18" i="7"/>
  <c r="K18" i="7"/>
  <c r="L18" i="7"/>
  <c r="M18" i="7" s="1"/>
  <c r="N18" i="7"/>
  <c r="O18" i="7"/>
  <c r="P18" i="7"/>
  <c r="Q18" i="7"/>
  <c r="S18" i="7" s="1"/>
  <c r="R18" i="7"/>
  <c r="T18" i="7"/>
  <c r="V18" i="7" s="1"/>
  <c r="U18" i="7"/>
  <c r="W18" i="7"/>
  <c r="X18" i="7"/>
  <c r="Y18" i="7" s="1"/>
  <c r="J19" i="7"/>
  <c r="M19" i="7"/>
  <c r="Z19" i="7" s="1"/>
  <c r="P19" i="7"/>
  <c r="S19" i="7"/>
  <c r="V19" i="7"/>
  <c r="Y19" i="7"/>
  <c r="J20" i="7"/>
  <c r="M20" i="7"/>
  <c r="P20" i="7"/>
  <c r="S20" i="7"/>
  <c r="V20" i="7"/>
  <c r="Y20" i="7"/>
  <c r="Z20" i="7"/>
  <c r="J21" i="7"/>
  <c r="Z21" i="7" s="1"/>
  <c r="M21" i="7"/>
  <c r="P21" i="7"/>
  <c r="S21" i="7"/>
  <c r="V21" i="7"/>
  <c r="Y21" i="7"/>
  <c r="J22" i="7"/>
  <c r="Z22" i="7" s="1"/>
  <c r="M22" i="7"/>
  <c r="P22" i="7"/>
  <c r="S22" i="7"/>
  <c r="V22" i="7"/>
  <c r="Y22" i="7"/>
  <c r="J23" i="7"/>
  <c r="M23" i="7"/>
  <c r="Z23" i="7" s="1"/>
  <c r="P23" i="7"/>
  <c r="S23" i="7"/>
  <c r="V23" i="7"/>
  <c r="Y23" i="7"/>
  <c r="J24" i="7"/>
  <c r="M24" i="7"/>
  <c r="P24" i="7"/>
  <c r="Z24" i="7" s="1"/>
  <c r="S24" i="7"/>
  <c r="V24" i="7"/>
  <c r="Y24" i="7"/>
  <c r="J25" i="7"/>
  <c r="Z25" i="7" s="1"/>
  <c r="M25" i="7"/>
  <c r="P25" i="7"/>
  <c r="S25" i="7"/>
  <c r="V25" i="7"/>
  <c r="Y25" i="7"/>
  <c r="J26" i="7"/>
  <c r="Z26" i="7" s="1"/>
  <c r="M26" i="7"/>
  <c r="P26" i="7"/>
  <c r="S26" i="7"/>
  <c r="V26" i="7"/>
  <c r="Y26" i="7"/>
  <c r="H27" i="7"/>
  <c r="I27" i="7"/>
  <c r="J27" i="7" s="1"/>
  <c r="K27" i="7"/>
  <c r="L27" i="7"/>
  <c r="M27" i="7"/>
  <c r="N27" i="7"/>
  <c r="P27" i="7" s="1"/>
  <c r="O27" i="7"/>
  <c r="Q27" i="7"/>
  <c r="S27" i="7" s="1"/>
  <c r="R27" i="7"/>
  <c r="T27" i="7"/>
  <c r="U27" i="7"/>
  <c r="V27" i="7" s="1"/>
  <c r="W27" i="7"/>
  <c r="X27" i="7"/>
  <c r="Y27" i="7"/>
  <c r="J28" i="7"/>
  <c r="M28" i="7"/>
  <c r="P28" i="7"/>
  <c r="Z28" i="7" s="1"/>
  <c r="S28" i="7"/>
  <c r="V28" i="7"/>
  <c r="Y28" i="7"/>
  <c r="J29" i="7"/>
  <c r="Z29" i="7" s="1"/>
  <c r="M29" i="7"/>
  <c r="P29" i="7"/>
  <c r="S29" i="7"/>
  <c r="V29" i="7"/>
  <c r="Y29" i="7"/>
  <c r="J30" i="7"/>
  <c r="Z30" i="7" s="1"/>
  <c r="M30" i="7"/>
  <c r="P30" i="7"/>
  <c r="S30" i="7"/>
  <c r="V30" i="7"/>
  <c r="Y30" i="7"/>
  <c r="H31" i="7"/>
  <c r="I31" i="7"/>
  <c r="J31" i="7" s="1"/>
  <c r="K31" i="7"/>
  <c r="L31" i="7"/>
  <c r="M31" i="7"/>
  <c r="N31" i="7"/>
  <c r="P31" i="7" s="1"/>
  <c r="O31" i="7"/>
  <c r="Q31" i="7"/>
  <c r="S31" i="7" s="1"/>
  <c r="R31" i="7"/>
  <c r="T31" i="7"/>
  <c r="U31" i="7"/>
  <c r="V31" i="7" s="1"/>
  <c r="W31" i="7"/>
  <c r="X31" i="7"/>
  <c r="Y31" i="7"/>
  <c r="J32" i="7"/>
  <c r="M32" i="7"/>
  <c r="P32" i="7"/>
  <c r="S32" i="7"/>
  <c r="V32" i="7"/>
  <c r="Y32" i="7"/>
  <c r="Z32" i="7"/>
  <c r="J33" i="7"/>
  <c r="Z33" i="7" s="1"/>
  <c r="M33" i="7"/>
  <c r="P33" i="7"/>
  <c r="S33" i="7"/>
  <c r="V33" i="7"/>
  <c r="Y33" i="7"/>
  <c r="H34" i="7"/>
  <c r="J34" i="7" s="1"/>
  <c r="I34" i="7"/>
  <c r="K34" i="7"/>
  <c r="L34" i="7"/>
  <c r="M34" i="7" s="1"/>
  <c r="N34" i="7"/>
  <c r="O34" i="7"/>
  <c r="P34" i="7"/>
  <c r="Q34" i="7"/>
  <c r="S34" i="7" s="1"/>
  <c r="R34" i="7"/>
  <c r="T34" i="7"/>
  <c r="V34" i="7" s="1"/>
  <c r="U34" i="7"/>
  <c r="W34" i="7"/>
  <c r="X34" i="7"/>
  <c r="Y34" i="7" s="1"/>
  <c r="J35" i="7"/>
  <c r="M35" i="7"/>
  <c r="Z35" i="7" s="1"/>
  <c r="P35" i="7"/>
  <c r="S35" i="7"/>
  <c r="V35" i="7"/>
  <c r="Y35" i="7"/>
  <c r="J36" i="7"/>
  <c r="M36" i="7"/>
  <c r="P36" i="7"/>
  <c r="S36" i="7"/>
  <c r="V36" i="7"/>
  <c r="Y36" i="7"/>
  <c r="Z36" i="7"/>
  <c r="J37" i="7"/>
  <c r="Z37" i="7" s="1"/>
  <c r="M37" i="7"/>
  <c r="P37" i="7"/>
  <c r="S37" i="7"/>
  <c r="V37" i="7"/>
  <c r="Y37" i="7"/>
  <c r="J38" i="7"/>
  <c r="Z38" i="7" s="1"/>
  <c r="M38" i="7"/>
  <c r="P38" i="7"/>
  <c r="S38" i="7"/>
  <c r="V38" i="7"/>
  <c r="Y38" i="7"/>
  <c r="H39" i="7"/>
  <c r="I39" i="7"/>
  <c r="J39" i="7" s="1"/>
  <c r="K39" i="7"/>
  <c r="L39" i="7"/>
  <c r="M39" i="7"/>
  <c r="N39" i="7"/>
  <c r="P39" i="7" s="1"/>
  <c r="O39" i="7"/>
  <c r="Q39" i="7"/>
  <c r="S39" i="7" s="1"/>
  <c r="R39" i="7"/>
  <c r="T39" i="7"/>
  <c r="W39" i="7"/>
  <c r="X39" i="7"/>
  <c r="Y39" i="7"/>
  <c r="J40" i="7"/>
  <c r="M40" i="7"/>
  <c r="P40" i="7"/>
  <c r="S40" i="7"/>
  <c r="V40" i="7"/>
  <c r="Y40" i="7"/>
  <c r="Z40" i="7"/>
  <c r="J41" i="7"/>
  <c r="M41" i="7"/>
  <c r="P41" i="7"/>
  <c r="S41" i="7"/>
  <c r="U41" i="7" s="1"/>
  <c r="Y41" i="7"/>
  <c r="J42" i="7"/>
  <c r="M42" i="7"/>
  <c r="P42" i="7"/>
  <c r="S42" i="7"/>
  <c r="U42" i="7" s="1"/>
  <c r="V42" i="7" s="1"/>
  <c r="Z42" i="7" s="1"/>
  <c r="Y42" i="7"/>
  <c r="J43" i="7"/>
  <c r="M43" i="7"/>
  <c r="P43" i="7"/>
  <c r="S43" i="7"/>
  <c r="U43" i="7" s="1"/>
  <c r="V43" i="7" s="1"/>
  <c r="Y43" i="7"/>
  <c r="J44" i="7"/>
  <c r="M44" i="7"/>
  <c r="P44" i="7"/>
  <c r="S44" i="7"/>
  <c r="U44" i="7" s="1"/>
  <c r="V44" i="7" s="1"/>
  <c r="Z44" i="7" s="1"/>
  <c r="Y44" i="7"/>
  <c r="H45" i="7"/>
  <c r="J45" i="7" s="1"/>
  <c r="I45" i="7"/>
  <c r="K45" i="7"/>
  <c r="M45" i="7" s="1"/>
  <c r="L45" i="7"/>
  <c r="N45" i="7"/>
  <c r="O45" i="7"/>
  <c r="P45" i="7" s="1"/>
  <c r="Q45" i="7"/>
  <c r="R45" i="7"/>
  <c r="S45" i="7"/>
  <c r="T45" i="7"/>
  <c r="V45" i="7" s="1"/>
  <c r="U45" i="7"/>
  <c r="W45" i="7"/>
  <c r="Y45" i="7" s="1"/>
  <c r="X45" i="7"/>
  <c r="J46" i="7"/>
  <c r="Z46" i="7" s="1"/>
  <c r="M46" i="7"/>
  <c r="P46" i="7"/>
  <c r="S46" i="7"/>
  <c r="V46" i="7"/>
  <c r="Y46" i="7"/>
  <c r="J47" i="7"/>
  <c r="M47" i="7"/>
  <c r="Z47" i="7" s="1"/>
  <c r="P47" i="7"/>
  <c r="S47" i="7"/>
  <c r="V47" i="7"/>
  <c r="Y47" i="7"/>
  <c r="H48" i="7"/>
  <c r="I48" i="7"/>
  <c r="J48" i="7"/>
  <c r="K48" i="7"/>
  <c r="M48" i="7" s="1"/>
  <c r="L48" i="7"/>
  <c r="N48" i="7"/>
  <c r="P48" i="7" s="1"/>
  <c r="O48" i="7"/>
  <c r="Q48" i="7"/>
  <c r="R48" i="7"/>
  <c r="S48" i="7" s="1"/>
  <c r="T48" i="7"/>
  <c r="U48" i="7"/>
  <c r="V48" i="7"/>
  <c r="W48" i="7"/>
  <c r="Y48" i="7" s="1"/>
  <c r="X48" i="7"/>
  <c r="J49" i="7"/>
  <c r="Z49" i="7" s="1"/>
  <c r="M49" i="7"/>
  <c r="P49" i="7"/>
  <c r="S49" i="7"/>
  <c r="V49" i="7"/>
  <c r="Y49" i="7"/>
  <c r="J50" i="7"/>
  <c r="Z50" i="7" s="1"/>
  <c r="M50" i="7"/>
  <c r="P50" i="7"/>
  <c r="S50" i="7"/>
  <c r="V50" i="7"/>
  <c r="Y50" i="7"/>
  <c r="J51" i="7"/>
  <c r="M51" i="7"/>
  <c r="Z51" i="7" s="1"/>
  <c r="P51" i="7"/>
  <c r="S51" i="7"/>
  <c r="V51" i="7"/>
  <c r="Y51" i="7"/>
  <c r="J52" i="7"/>
  <c r="M52" i="7"/>
  <c r="P52" i="7"/>
  <c r="S52" i="7"/>
  <c r="V52" i="7"/>
  <c r="Y52" i="7"/>
  <c r="Z52" i="7"/>
  <c r="H53" i="7"/>
  <c r="J53" i="7" s="1"/>
  <c r="I53" i="7"/>
  <c r="K53" i="7"/>
  <c r="M53" i="7" s="1"/>
  <c r="L53" i="7"/>
  <c r="N53" i="7"/>
  <c r="O53" i="7"/>
  <c r="P53" i="7" s="1"/>
  <c r="Q53" i="7"/>
  <c r="R53" i="7"/>
  <c r="S53" i="7"/>
  <c r="T53" i="7"/>
  <c r="V53" i="7" s="1"/>
  <c r="U53" i="7"/>
  <c r="W53" i="7"/>
  <c r="Y53" i="7" s="1"/>
  <c r="X53" i="7"/>
  <c r="J54" i="7"/>
  <c r="Z54" i="7" s="1"/>
  <c r="M54" i="7"/>
  <c r="P54" i="7"/>
  <c r="S54" i="7"/>
  <c r="V54" i="7"/>
  <c r="Y54" i="7"/>
  <c r="J55" i="7"/>
  <c r="M55" i="7"/>
  <c r="Z55" i="7" s="1"/>
  <c r="P55" i="7"/>
  <c r="S55" i="7"/>
  <c r="V55" i="7"/>
  <c r="Y55" i="7"/>
  <c r="N56" i="7"/>
  <c r="R56" i="7"/>
  <c r="H9" i="5"/>
  <c r="J9" i="5" s="1"/>
  <c r="I9" i="5"/>
  <c r="L9" i="5"/>
  <c r="N9" i="5" s="1"/>
  <c r="M9" i="5"/>
  <c r="M56" i="5" s="1"/>
  <c r="J10" i="5"/>
  <c r="N10" i="5"/>
  <c r="J11" i="5"/>
  <c r="N11" i="5"/>
  <c r="J12" i="5"/>
  <c r="N12" i="5"/>
  <c r="J13" i="5"/>
  <c r="N13" i="5"/>
  <c r="J14" i="5"/>
  <c r="N14" i="5"/>
  <c r="J15" i="5"/>
  <c r="N15" i="5"/>
  <c r="J16" i="5"/>
  <c r="N16" i="5"/>
  <c r="J17" i="5"/>
  <c r="N17" i="5"/>
  <c r="H18" i="5"/>
  <c r="I18" i="5"/>
  <c r="J18" i="5" s="1"/>
  <c r="L18" i="5"/>
  <c r="M18" i="5"/>
  <c r="N18" i="5"/>
  <c r="J19" i="5"/>
  <c r="N19" i="5"/>
  <c r="J20" i="5"/>
  <c r="N20" i="5"/>
  <c r="J21" i="5"/>
  <c r="N21" i="5"/>
  <c r="J22" i="5"/>
  <c r="N22" i="5"/>
  <c r="J23" i="5"/>
  <c r="N23" i="5"/>
  <c r="J24" i="5"/>
  <c r="N24" i="5"/>
  <c r="J25" i="5"/>
  <c r="N25" i="5"/>
  <c r="J26" i="5"/>
  <c r="N26" i="5"/>
  <c r="H27" i="5"/>
  <c r="J27" i="5" s="1"/>
  <c r="I27" i="5"/>
  <c r="L27" i="5"/>
  <c r="N27" i="5" s="1"/>
  <c r="M27" i="5"/>
  <c r="J28" i="5"/>
  <c r="N28" i="5"/>
  <c r="J29" i="5"/>
  <c r="N29" i="5"/>
  <c r="J30" i="5"/>
  <c r="N30" i="5"/>
  <c r="H31" i="5"/>
  <c r="J31" i="5" s="1"/>
  <c r="I31" i="5"/>
  <c r="L31" i="5"/>
  <c r="N31" i="5" s="1"/>
  <c r="M31" i="5"/>
  <c r="J32" i="5"/>
  <c r="N32" i="5"/>
  <c r="J33" i="5"/>
  <c r="N33" i="5"/>
  <c r="H34" i="5"/>
  <c r="I34" i="5"/>
  <c r="J34" i="5" s="1"/>
  <c r="L34" i="5"/>
  <c r="M34" i="5"/>
  <c r="N34" i="5"/>
  <c r="J35" i="5"/>
  <c r="N35" i="5"/>
  <c r="J36" i="5"/>
  <c r="N36" i="5"/>
  <c r="J37" i="5"/>
  <c r="N37" i="5"/>
  <c r="J38" i="5"/>
  <c r="N38" i="5"/>
  <c r="H39" i="5"/>
  <c r="J39" i="5" s="1"/>
  <c r="I39" i="5"/>
  <c r="L39" i="5"/>
  <c r="N39" i="5" s="1"/>
  <c r="M39" i="5"/>
  <c r="J40" i="5"/>
  <c r="N40" i="5"/>
  <c r="J41" i="5"/>
  <c r="N41" i="5"/>
  <c r="J42" i="5"/>
  <c r="N42" i="5"/>
  <c r="J43" i="5"/>
  <c r="N43" i="5"/>
  <c r="J44" i="5"/>
  <c r="N44" i="5"/>
  <c r="H45" i="5"/>
  <c r="J45" i="5" s="1"/>
  <c r="I45" i="5"/>
  <c r="L45" i="5"/>
  <c r="N45" i="5" s="1"/>
  <c r="M45" i="5"/>
  <c r="J46" i="5"/>
  <c r="N46" i="5"/>
  <c r="J47" i="5"/>
  <c r="N47" i="5"/>
  <c r="H48" i="5"/>
  <c r="I48" i="5"/>
  <c r="J48" i="5" s="1"/>
  <c r="L48" i="5"/>
  <c r="M48" i="5"/>
  <c r="N48" i="5"/>
  <c r="J49" i="5"/>
  <c r="N49" i="5"/>
  <c r="J50" i="5"/>
  <c r="N50" i="5"/>
  <c r="J51" i="5"/>
  <c r="N51" i="5"/>
  <c r="J52" i="5"/>
  <c r="N52" i="5"/>
  <c r="H53" i="5"/>
  <c r="J53" i="5" s="1"/>
  <c r="I53" i="5"/>
  <c r="L53" i="5"/>
  <c r="N53" i="5" s="1"/>
  <c r="M53" i="5"/>
  <c r="J54" i="5"/>
  <c r="N54" i="5"/>
  <c r="J55" i="5"/>
  <c r="N55" i="5"/>
  <c r="I56" i="5"/>
  <c r="H9" i="4"/>
  <c r="J9" i="4" s="1"/>
  <c r="I9" i="4"/>
  <c r="I56" i="4" s="1"/>
  <c r="K9" i="4"/>
  <c r="K56" i="4" s="1"/>
  <c r="L9" i="4"/>
  <c r="N9" i="4"/>
  <c r="O9" i="4"/>
  <c r="P9" i="4" s="1"/>
  <c r="Q9" i="4"/>
  <c r="Q56" i="4" s="1"/>
  <c r="R9" i="4"/>
  <c r="S9" i="4"/>
  <c r="T9" i="4"/>
  <c r="V9" i="4" s="1"/>
  <c r="U9" i="4"/>
  <c r="U56" i="4" s="1"/>
  <c r="W9" i="4"/>
  <c r="W56" i="4" s="1"/>
  <c r="X9" i="4"/>
  <c r="J10" i="4"/>
  <c r="Z10" i="4" s="1"/>
  <c r="M10" i="4"/>
  <c r="P10" i="4"/>
  <c r="S10" i="4"/>
  <c r="V10" i="4"/>
  <c r="Y10" i="4"/>
  <c r="J11" i="4"/>
  <c r="M11" i="4"/>
  <c r="Z11" i="4" s="1"/>
  <c r="P11" i="4"/>
  <c r="S11" i="4"/>
  <c r="V11" i="4"/>
  <c r="Y11" i="4"/>
  <c r="J12" i="4"/>
  <c r="M12" i="4"/>
  <c r="P12" i="4"/>
  <c r="S12" i="4"/>
  <c r="V12" i="4"/>
  <c r="Y12" i="4"/>
  <c r="Z12" i="4"/>
  <c r="J13" i="4"/>
  <c r="Z13" i="4" s="1"/>
  <c r="M13" i="4"/>
  <c r="P13" i="4"/>
  <c r="S13" i="4"/>
  <c r="V13" i="4"/>
  <c r="Y13" i="4"/>
  <c r="J14" i="4"/>
  <c r="Z14" i="4" s="1"/>
  <c r="M14" i="4"/>
  <c r="P14" i="4"/>
  <c r="S14" i="4"/>
  <c r="V14" i="4"/>
  <c r="Y14" i="4"/>
  <c r="J15" i="4"/>
  <c r="M15" i="4"/>
  <c r="Z15" i="4" s="1"/>
  <c r="P15" i="4"/>
  <c r="S15" i="4"/>
  <c r="V15" i="4"/>
  <c r="Y15" i="4"/>
  <c r="J16" i="4"/>
  <c r="M16" i="4"/>
  <c r="P16" i="4"/>
  <c r="S16" i="4"/>
  <c r="V16" i="4"/>
  <c r="Y16" i="4"/>
  <c r="Z16" i="4"/>
  <c r="J17" i="4"/>
  <c r="Z17" i="4" s="1"/>
  <c r="M17" i="4"/>
  <c r="P17" i="4"/>
  <c r="S17" i="4"/>
  <c r="V17" i="4"/>
  <c r="Y17" i="4"/>
  <c r="H18" i="4"/>
  <c r="J18" i="4" s="1"/>
  <c r="Z18" i="4" s="1"/>
  <c r="I18" i="4"/>
  <c r="K18" i="4"/>
  <c r="L18" i="4"/>
  <c r="M18" i="4" s="1"/>
  <c r="N18" i="4"/>
  <c r="O18" i="4"/>
  <c r="P18" i="4"/>
  <c r="Q18" i="4"/>
  <c r="S18" i="4" s="1"/>
  <c r="R18" i="4"/>
  <c r="T18" i="4"/>
  <c r="V18" i="4" s="1"/>
  <c r="U18" i="4"/>
  <c r="W18" i="4"/>
  <c r="X18" i="4"/>
  <c r="Y18" i="4" s="1"/>
  <c r="J19" i="4"/>
  <c r="M19" i="4"/>
  <c r="Z19" i="4" s="1"/>
  <c r="P19" i="4"/>
  <c r="S19" i="4"/>
  <c r="V19" i="4"/>
  <c r="Y19" i="4"/>
  <c r="J20" i="4"/>
  <c r="M20" i="4"/>
  <c r="P20" i="4"/>
  <c r="S20" i="4"/>
  <c r="V20" i="4"/>
  <c r="Y20" i="4"/>
  <c r="Z20" i="4"/>
  <c r="J21" i="4"/>
  <c r="Z21" i="4" s="1"/>
  <c r="M21" i="4"/>
  <c r="P21" i="4"/>
  <c r="S21" i="4"/>
  <c r="V21" i="4"/>
  <c r="Y21" i="4"/>
  <c r="J22" i="4"/>
  <c r="Z22" i="4" s="1"/>
  <c r="M22" i="4"/>
  <c r="P22" i="4"/>
  <c r="S22" i="4"/>
  <c r="V22" i="4"/>
  <c r="Y22" i="4"/>
  <c r="J23" i="4"/>
  <c r="M23" i="4"/>
  <c r="Z23" i="4" s="1"/>
  <c r="P23" i="4"/>
  <c r="S23" i="4"/>
  <c r="V23" i="4"/>
  <c r="Y23" i="4"/>
  <c r="J24" i="4"/>
  <c r="M24" i="4"/>
  <c r="P24" i="4"/>
  <c r="S24" i="4"/>
  <c r="V24" i="4"/>
  <c r="Y24" i="4"/>
  <c r="Z24" i="4"/>
  <c r="J25" i="4"/>
  <c r="Z25" i="4" s="1"/>
  <c r="M25" i="4"/>
  <c r="P25" i="4"/>
  <c r="S25" i="4"/>
  <c r="V25" i="4"/>
  <c r="Y25" i="4"/>
  <c r="J26" i="4"/>
  <c r="Z26" i="4" s="1"/>
  <c r="M26" i="4"/>
  <c r="P26" i="4"/>
  <c r="S26" i="4"/>
  <c r="V26" i="4"/>
  <c r="Y26" i="4"/>
  <c r="H27" i="4"/>
  <c r="I27" i="4"/>
  <c r="J27" i="4" s="1"/>
  <c r="K27" i="4"/>
  <c r="L27" i="4"/>
  <c r="M27" i="4"/>
  <c r="N27" i="4"/>
  <c r="P27" i="4" s="1"/>
  <c r="O27" i="4"/>
  <c r="Q27" i="4"/>
  <c r="S27" i="4" s="1"/>
  <c r="R27" i="4"/>
  <c r="T27" i="4"/>
  <c r="U27" i="4"/>
  <c r="V27" i="4" s="1"/>
  <c r="W27" i="4"/>
  <c r="X27" i="4"/>
  <c r="Y27" i="4"/>
  <c r="J28" i="4"/>
  <c r="M28" i="4"/>
  <c r="P28" i="4"/>
  <c r="S28" i="4"/>
  <c r="V28" i="4"/>
  <c r="Y28" i="4"/>
  <c r="Z28" i="4"/>
  <c r="J29" i="4"/>
  <c r="Z29" i="4" s="1"/>
  <c r="M29" i="4"/>
  <c r="P29" i="4"/>
  <c r="S29" i="4"/>
  <c r="V29" i="4"/>
  <c r="Y29" i="4"/>
  <c r="J30" i="4"/>
  <c r="Z30" i="4" s="1"/>
  <c r="M30" i="4"/>
  <c r="P30" i="4"/>
  <c r="S30" i="4"/>
  <c r="V30" i="4"/>
  <c r="Y30" i="4"/>
  <c r="H31" i="4"/>
  <c r="I31" i="4"/>
  <c r="J31" i="4" s="1"/>
  <c r="K31" i="4"/>
  <c r="L31" i="4"/>
  <c r="M31" i="4"/>
  <c r="N31" i="4"/>
  <c r="P31" i="4" s="1"/>
  <c r="O31" i="4"/>
  <c r="Q31" i="4"/>
  <c r="S31" i="4" s="1"/>
  <c r="R31" i="4"/>
  <c r="T31" i="4"/>
  <c r="U31" i="4"/>
  <c r="V31" i="4" s="1"/>
  <c r="W31" i="4"/>
  <c r="X31" i="4"/>
  <c r="Y31" i="4"/>
  <c r="J32" i="4"/>
  <c r="M32" i="4"/>
  <c r="P32" i="4"/>
  <c r="S32" i="4"/>
  <c r="V32" i="4"/>
  <c r="Y32" i="4"/>
  <c r="Z32" i="4"/>
  <c r="J33" i="4"/>
  <c r="Z33" i="4" s="1"/>
  <c r="M33" i="4"/>
  <c r="P33" i="4"/>
  <c r="S33" i="4"/>
  <c r="V33" i="4"/>
  <c r="Y33" i="4"/>
  <c r="H34" i="4"/>
  <c r="J34" i="4" s="1"/>
  <c r="I34" i="4"/>
  <c r="K34" i="4"/>
  <c r="L34" i="4"/>
  <c r="M34" i="4" s="1"/>
  <c r="N34" i="4"/>
  <c r="O34" i="4"/>
  <c r="P34" i="4"/>
  <c r="Q34" i="4"/>
  <c r="S34" i="4" s="1"/>
  <c r="R34" i="4"/>
  <c r="T34" i="4"/>
  <c r="V34" i="4" s="1"/>
  <c r="U34" i="4"/>
  <c r="W34" i="4"/>
  <c r="X34" i="4"/>
  <c r="Y34" i="4" s="1"/>
  <c r="J35" i="4"/>
  <c r="M35" i="4"/>
  <c r="Z35" i="4" s="1"/>
  <c r="P35" i="4"/>
  <c r="S35" i="4"/>
  <c r="V35" i="4"/>
  <c r="Y35" i="4"/>
  <c r="J36" i="4"/>
  <c r="M36" i="4"/>
  <c r="P36" i="4"/>
  <c r="S36" i="4"/>
  <c r="V36" i="4"/>
  <c r="Y36" i="4"/>
  <c r="Z36" i="4"/>
  <c r="J37" i="4"/>
  <c r="Z37" i="4" s="1"/>
  <c r="M37" i="4"/>
  <c r="P37" i="4"/>
  <c r="S37" i="4"/>
  <c r="V37" i="4"/>
  <c r="Y37" i="4"/>
  <c r="J38" i="4"/>
  <c r="Z38" i="4" s="1"/>
  <c r="M38" i="4"/>
  <c r="P38" i="4"/>
  <c r="S38" i="4"/>
  <c r="V38" i="4"/>
  <c r="Y38" i="4"/>
  <c r="H39" i="4"/>
  <c r="I39" i="4"/>
  <c r="J39" i="4" s="1"/>
  <c r="K39" i="4"/>
  <c r="L39" i="4"/>
  <c r="M39" i="4"/>
  <c r="N39" i="4"/>
  <c r="P39" i="4" s="1"/>
  <c r="O39" i="4"/>
  <c r="Q39" i="4"/>
  <c r="S39" i="4" s="1"/>
  <c r="R39" i="4"/>
  <c r="T39" i="4"/>
  <c r="U39" i="4"/>
  <c r="V39" i="4" s="1"/>
  <c r="W39" i="4"/>
  <c r="X39" i="4"/>
  <c r="Y39" i="4"/>
  <c r="J40" i="4"/>
  <c r="M40" i="4"/>
  <c r="P40" i="4"/>
  <c r="S40" i="4"/>
  <c r="V40" i="4"/>
  <c r="Y40" i="4"/>
  <c r="Z40" i="4"/>
  <c r="J41" i="4"/>
  <c r="Z41" i="4" s="1"/>
  <c r="M41" i="4"/>
  <c r="P41" i="4"/>
  <c r="S41" i="4"/>
  <c r="V41" i="4"/>
  <c r="Y41" i="4"/>
  <c r="J42" i="4"/>
  <c r="Z42" i="4" s="1"/>
  <c r="M42" i="4"/>
  <c r="P42" i="4"/>
  <c r="S42" i="4"/>
  <c r="V42" i="4"/>
  <c r="Y42" i="4"/>
  <c r="J43" i="4"/>
  <c r="M43" i="4"/>
  <c r="Z43" i="4" s="1"/>
  <c r="P43" i="4"/>
  <c r="S43" i="4"/>
  <c r="V43" i="4"/>
  <c r="Y43" i="4"/>
  <c r="J44" i="4"/>
  <c r="M44" i="4"/>
  <c r="P44" i="4"/>
  <c r="S44" i="4"/>
  <c r="V44" i="4"/>
  <c r="Y44" i="4"/>
  <c r="Z44" i="4"/>
  <c r="H45" i="4"/>
  <c r="J45" i="4" s="1"/>
  <c r="I45" i="4"/>
  <c r="K45" i="4"/>
  <c r="M45" i="4" s="1"/>
  <c r="L45" i="4"/>
  <c r="N45" i="4"/>
  <c r="O45" i="4"/>
  <c r="P45" i="4" s="1"/>
  <c r="Q45" i="4"/>
  <c r="R45" i="4"/>
  <c r="S45" i="4"/>
  <c r="T45" i="4"/>
  <c r="V45" i="4" s="1"/>
  <c r="U45" i="4"/>
  <c r="W45" i="4"/>
  <c r="Y45" i="4" s="1"/>
  <c r="X45" i="4"/>
  <c r="J46" i="4"/>
  <c r="Z46" i="4" s="1"/>
  <c r="M46" i="4"/>
  <c r="P46" i="4"/>
  <c r="S46" i="4"/>
  <c r="V46" i="4"/>
  <c r="Y46" i="4"/>
  <c r="J47" i="4"/>
  <c r="M47" i="4"/>
  <c r="Z47" i="4" s="1"/>
  <c r="P47" i="4"/>
  <c r="S47" i="4"/>
  <c r="V47" i="4"/>
  <c r="Y47" i="4"/>
  <c r="H48" i="4"/>
  <c r="I48" i="4"/>
  <c r="J48" i="4"/>
  <c r="K48" i="4"/>
  <c r="M48" i="4" s="1"/>
  <c r="L48" i="4"/>
  <c r="N48" i="4"/>
  <c r="P48" i="4" s="1"/>
  <c r="O48" i="4"/>
  <c r="Q48" i="4"/>
  <c r="R48" i="4"/>
  <c r="S48" i="4" s="1"/>
  <c r="T48" i="4"/>
  <c r="U48" i="4"/>
  <c r="V48" i="4"/>
  <c r="W48" i="4"/>
  <c r="Y48" i="4" s="1"/>
  <c r="X48" i="4"/>
  <c r="J49" i="4"/>
  <c r="Z49" i="4" s="1"/>
  <c r="M49" i="4"/>
  <c r="P49" i="4"/>
  <c r="S49" i="4"/>
  <c r="V49" i="4"/>
  <c r="Y49" i="4"/>
  <c r="J50" i="4"/>
  <c r="Z50" i="4" s="1"/>
  <c r="M50" i="4"/>
  <c r="P50" i="4"/>
  <c r="S50" i="4"/>
  <c r="V50" i="4"/>
  <c r="Y50" i="4"/>
  <c r="J51" i="4"/>
  <c r="M51" i="4"/>
  <c r="Z51" i="4" s="1"/>
  <c r="P51" i="4"/>
  <c r="S51" i="4"/>
  <c r="V51" i="4"/>
  <c r="Y51" i="4"/>
  <c r="J52" i="4"/>
  <c r="M52" i="4"/>
  <c r="P52" i="4"/>
  <c r="S52" i="4"/>
  <c r="V52" i="4"/>
  <c r="Y52" i="4"/>
  <c r="Z52" i="4"/>
  <c r="H53" i="4"/>
  <c r="J53" i="4" s="1"/>
  <c r="I53" i="4"/>
  <c r="K53" i="4"/>
  <c r="M53" i="4" s="1"/>
  <c r="L53" i="4"/>
  <c r="N53" i="4"/>
  <c r="O53" i="4"/>
  <c r="P53" i="4" s="1"/>
  <c r="Q53" i="4"/>
  <c r="R53" i="4"/>
  <c r="S53" i="4"/>
  <c r="T53" i="4"/>
  <c r="V53" i="4" s="1"/>
  <c r="U53" i="4"/>
  <c r="W53" i="4"/>
  <c r="Y53" i="4" s="1"/>
  <c r="X53" i="4"/>
  <c r="J54" i="4"/>
  <c r="Z54" i="4" s="1"/>
  <c r="M54" i="4"/>
  <c r="P54" i="4"/>
  <c r="S54" i="4"/>
  <c r="V54" i="4"/>
  <c r="Y54" i="4"/>
  <c r="J55" i="4"/>
  <c r="M55" i="4"/>
  <c r="Z55" i="4" s="1"/>
  <c r="P55" i="4"/>
  <c r="S55" i="4"/>
  <c r="V55" i="4"/>
  <c r="Y55" i="4"/>
  <c r="H56" i="4"/>
  <c r="L56" i="4"/>
  <c r="N56" i="4"/>
  <c r="R56" i="4"/>
  <c r="T56" i="4"/>
  <c r="X56" i="4"/>
  <c r="H9" i="3"/>
  <c r="J9" i="3" s="1"/>
  <c r="I9" i="3"/>
  <c r="K9" i="3"/>
  <c r="K56" i="3" s="1"/>
  <c r="L9" i="3"/>
  <c r="N9" i="3"/>
  <c r="O9" i="3"/>
  <c r="P9" i="3" s="1"/>
  <c r="Q9" i="3"/>
  <c r="R9" i="3"/>
  <c r="S9" i="3"/>
  <c r="T9" i="3"/>
  <c r="V9" i="3" s="1"/>
  <c r="U9" i="3"/>
  <c r="W9" i="3"/>
  <c r="W56" i="3" s="1"/>
  <c r="X9" i="3"/>
  <c r="J10" i="3"/>
  <c r="Z10" i="3" s="1"/>
  <c r="M10" i="3"/>
  <c r="P10" i="3"/>
  <c r="S10" i="3"/>
  <c r="V10" i="3"/>
  <c r="Y10" i="3"/>
  <c r="J11" i="3"/>
  <c r="M11" i="3"/>
  <c r="Z11" i="3" s="1"/>
  <c r="P11" i="3"/>
  <c r="S11" i="3"/>
  <c r="V11" i="3"/>
  <c r="Y11" i="3"/>
  <c r="J12" i="3"/>
  <c r="M12" i="3"/>
  <c r="P12" i="3"/>
  <c r="S12" i="3"/>
  <c r="V12" i="3"/>
  <c r="Y12" i="3"/>
  <c r="Z12" i="3"/>
  <c r="J13" i="3"/>
  <c r="Z13" i="3" s="1"/>
  <c r="M13" i="3"/>
  <c r="P13" i="3"/>
  <c r="S13" i="3"/>
  <c r="V13" i="3"/>
  <c r="Y13" i="3"/>
  <c r="J14" i="3"/>
  <c r="Z14" i="3" s="1"/>
  <c r="M14" i="3"/>
  <c r="P14" i="3"/>
  <c r="S14" i="3"/>
  <c r="V14" i="3"/>
  <c r="Y14" i="3"/>
  <c r="J15" i="3"/>
  <c r="M15" i="3"/>
  <c r="Z15" i="3" s="1"/>
  <c r="P15" i="3"/>
  <c r="S15" i="3"/>
  <c r="V15" i="3"/>
  <c r="Y15" i="3"/>
  <c r="J16" i="3"/>
  <c r="M16" i="3"/>
  <c r="P16" i="3"/>
  <c r="Z16" i="3" s="1"/>
  <c r="S16" i="3"/>
  <c r="V16" i="3"/>
  <c r="Y16" i="3"/>
  <c r="J17" i="3"/>
  <c r="Z17" i="3" s="1"/>
  <c r="M17" i="3"/>
  <c r="P17" i="3"/>
  <c r="S17" i="3"/>
  <c r="V17" i="3"/>
  <c r="Y17" i="3"/>
  <c r="H18" i="3"/>
  <c r="J18" i="3" s="1"/>
  <c r="I18" i="3"/>
  <c r="K18" i="3"/>
  <c r="L18" i="3"/>
  <c r="M18" i="3" s="1"/>
  <c r="N18" i="3"/>
  <c r="O18" i="3"/>
  <c r="P18" i="3"/>
  <c r="Q18" i="3"/>
  <c r="S18" i="3" s="1"/>
  <c r="R18" i="3"/>
  <c r="T18" i="3"/>
  <c r="V18" i="3" s="1"/>
  <c r="U18" i="3"/>
  <c r="W18" i="3"/>
  <c r="X18" i="3"/>
  <c r="Y18" i="3" s="1"/>
  <c r="J19" i="3"/>
  <c r="M19" i="3"/>
  <c r="Z19" i="3" s="1"/>
  <c r="P19" i="3"/>
  <c r="S19" i="3"/>
  <c r="V19" i="3"/>
  <c r="Y19" i="3"/>
  <c r="J20" i="3"/>
  <c r="M20" i="3"/>
  <c r="P20" i="3"/>
  <c r="S20" i="3"/>
  <c r="V20" i="3"/>
  <c r="Y20" i="3"/>
  <c r="Z20" i="3"/>
  <c r="J21" i="3"/>
  <c r="Z21" i="3" s="1"/>
  <c r="M21" i="3"/>
  <c r="P21" i="3"/>
  <c r="S21" i="3"/>
  <c r="V21" i="3"/>
  <c r="Y21" i="3"/>
  <c r="J22" i="3"/>
  <c r="Z22" i="3" s="1"/>
  <c r="M22" i="3"/>
  <c r="P22" i="3"/>
  <c r="S22" i="3"/>
  <c r="V22" i="3"/>
  <c r="Y22" i="3"/>
  <c r="J23" i="3"/>
  <c r="M23" i="3"/>
  <c r="Z23" i="3" s="1"/>
  <c r="P23" i="3"/>
  <c r="S23" i="3"/>
  <c r="V23" i="3"/>
  <c r="Y23" i="3"/>
  <c r="J24" i="3"/>
  <c r="M24" i="3"/>
  <c r="P24" i="3"/>
  <c r="S24" i="3"/>
  <c r="V24" i="3"/>
  <c r="Y24" i="3"/>
  <c r="Z24" i="3"/>
  <c r="J25" i="3"/>
  <c r="Z25" i="3" s="1"/>
  <c r="M25" i="3"/>
  <c r="P25" i="3"/>
  <c r="S25" i="3"/>
  <c r="V25" i="3"/>
  <c r="Y25" i="3"/>
  <c r="J26" i="3"/>
  <c r="Z26" i="3" s="1"/>
  <c r="M26" i="3"/>
  <c r="P26" i="3"/>
  <c r="S26" i="3"/>
  <c r="V26" i="3"/>
  <c r="Y26" i="3"/>
  <c r="H27" i="3"/>
  <c r="I27" i="3"/>
  <c r="J27" i="3" s="1"/>
  <c r="K27" i="3"/>
  <c r="L27" i="3"/>
  <c r="M27" i="3"/>
  <c r="N27" i="3"/>
  <c r="P27" i="3" s="1"/>
  <c r="O27" i="3"/>
  <c r="Q27" i="3"/>
  <c r="S27" i="3" s="1"/>
  <c r="R27" i="3"/>
  <c r="T27" i="3"/>
  <c r="U27" i="3"/>
  <c r="V27" i="3" s="1"/>
  <c r="W27" i="3"/>
  <c r="X27" i="3"/>
  <c r="Y27" i="3"/>
  <c r="J28" i="3"/>
  <c r="M28" i="3"/>
  <c r="P28" i="3"/>
  <c r="Z28" i="3" s="1"/>
  <c r="S28" i="3"/>
  <c r="V28" i="3"/>
  <c r="Y28" i="3"/>
  <c r="J29" i="3"/>
  <c r="Z29" i="3" s="1"/>
  <c r="M29" i="3"/>
  <c r="P29" i="3"/>
  <c r="S29" i="3"/>
  <c r="V29" i="3"/>
  <c r="Y29" i="3"/>
  <c r="J30" i="3"/>
  <c r="Z30" i="3" s="1"/>
  <c r="M30" i="3"/>
  <c r="P30" i="3"/>
  <c r="S30" i="3"/>
  <c r="V30" i="3"/>
  <c r="Y30" i="3"/>
  <c r="H31" i="3"/>
  <c r="I31" i="3"/>
  <c r="J31" i="3" s="1"/>
  <c r="K31" i="3"/>
  <c r="L31" i="3"/>
  <c r="M31" i="3"/>
  <c r="N31" i="3"/>
  <c r="P31" i="3" s="1"/>
  <c r="O31" i="3"/>
  <c r="Q31" i="3"/>
  <c r="S31" i="3" s="1"/>
  <c r="R31" i="3"/>
  <c r="T31" i="3"/>
  <c r="U31" i="3"/>
  <c r="V31" i="3" s="1"/>
  <c r="W31" i="3"/>
  <c r="X31" i="3"/>
  <c r="Y31" i="3"/>
  <c r="J32" i="3"/>
  <c r="M32" i="3"/>
  <c r="P32" i="3"/>
  <c r="S32" i="3"/>
  <c r="V32" i="3"/>
  <c r="Y32" i="3"/>
  <c r="Z32" i="3"/>
  <c r="J33" i="3"/>
  <c r="Z33" i="3" s="1"/>
  <c r="M33" i="3"/>
  <c r="P33" i="3"/>
  <c r="S33" i="3"/>
  <c r="V33" i="3"/>
  <c r="Y33" i="3"/>
  <c r="H34" i="3"/>
  <c r="J34" i="3" s="1"/>
  <c r="I34" i="3"/>
  <c r="K34" i="3"/>
  <c r="L34" i="3"/>
  <c r="M34" i="3" s="1"/>
  <c r="N34" i="3"/>
  <c r="O34" i="3"/>
  <c r="P34" i="3"/>
  <c r="Q34" i="3"/>
  <c r="S34" i="3" s="1"/>
  <c r="R34" i="3"/>
  <c r="T34" i="3"/>
  <c r="V34" i="3" s="1"/>
  <c r="U34" i="3"/>
  <c r="W34" i="3"/>
  <c r="X34" i="3"/>
  <c r="Y34" i="3" s="1"/>
  <c r="J35" i="3"/>
  <c r="M35" i="3"/>
  <c r="Z35" i="3" s="1"/>
  <c r="P35" i="3"/>
  <c r="S35" i="3"/>
  <c r="V35" i="3"/>
  <c r="Y35" i="3"/>
  <c r="J36" i="3"/>
  <c r="M36" i="3"/>
  <c r="P36" i="3"/>
  <c r="S36" i="3"/>
  <c r="V36" i="3"/>
  <c r="Y36" i="3"/>
  <c r="Z36" i="3"/>
  <c r="J37" i="3"/>
  <c r="Z37" i="3" s="1"/>
  <c r="M37" i="3"/>
  <c r="P37" i="3"/>
  <c r="S37" i="3"/>
  <c r="V37" i="3"/>
  <c r="Y37" i="3"/>
  <c r="J38" i="3"/>
  <c r="Z38" i="3" s="1"/>
  <c r="M38" i="3"/>
  <c r="P38" i="3"/>
  <c r="S38" i="3"/>
  <c r="V38" i="3"/>
  <c r="Y38" i="3"/>
  <c r="H39" i="3"/>
  <c r="I39" i="3"/>
  <c r="J39" i="3" s="1"/>
  <c r="K39" i="3"/>
  <c r="L39" i="3"/>
  <c r="M39" i="3"/>
  <c r="N39" i="3"/>
  <c r="P39" i="3" s="1"/>
  <c r="O39" i="3"/>
  <c r="Q39" i="3"/>
  <c r="S39" i="3" s="1"/>
  <c r="R39" i="3"/>
  <c r="T39" i="3"/>
  <c r="U39" i="3"/>
  <c r="V39" i="3" s="1"/>
  <c r="W39" i="3"/>
  <c r="X39" i="3"/>
  <c r="Y39" i="3"/>
  <c r="J40" i="3"/>
  <c r="M40" i="3"/>
  <c r="P40" i="3"/>
  <c r="S40" i="3"/>
  <c r="V40" i="3"/>
  <c r="Y40" i="3"/>
  <c r="Z40" i="3"/>
  <c r="J41" i="3"/>
  <c r="Z41" i="3" s="1"/>
  <c r="M41" i="3"/>
  <c r="P41" i="3"/>
  <c r="S41" i="3"/>
  <c r="V41" i="3"/>
  <c r="Y41" i="3"/>
  <c r="J42" i="3"/>
  <c r="Z42" i="3" s="1"/>
  <c r="M42" i="3"/>
  <c r="P42" i="3"/>
  <c r="S42" i="3"/>
  <c r="V42" i="3"/>
  <c r="Y42" i="3"/>
  <c r="J43" i="3"/>
  <c r="M43" i="3"/>
  <c r="Z43" i="3" s="1"/>
  <c r="P43" i="3"/>
  <c r="S43" i="3"/>
  <c r="V43" i="3"/>
  <c r="Y43" i="3"/>
  <c r="J44" i="3"/>
  <c r="M44" i="3"/>
  <c r="P44" i="3"/>
  <c r="S44" i="3"/>
  <c r="V44" i="3"/>
  <c r="Y44" i="3"/>
  <c r="Z44" i="3"/>
  <c r="H45" i="3"/>
  <c r="J45" i="3" s="1"/>
  <c r="I45" i="3"/>
  <c r="K45" i="3"/>
  <c r="M45" i="3" s="1"/>
  <c r="L45" i="3"/>
  <c r="N45" i="3"/>
  <c r="O45" i="3"/>
  <c r="P45" i="3" s="1"/>
  <c r="Q45" i="3"/>
  <c r="R45" i="3"/>
  <c r="S45" i="3"/>
  <c r="T45" i="3"/>
  <c r="V45" i="3" s="1"/>
  <c r="U45" i="3"/>
  <c r="W45" i="3"/>
  <c r="Y45" i="3" s="1"/>
  <c r="X45" i="3"/>
  <c r="J46" i="3"/>
  <c r="Z46" i="3" s="1"/>
  <c r="M46" i="3"/>
  <c r="P46" i="3"/>
  <c r="S46" i="3"/>
  <c r="V46" i="3"/>
  <c r="Y46" i="3"/>
  <c r="J47" i="3"/>
  <c r="M47" i="3"/>
  <c r="Z47" i="3" s="1"/>
  <c r="P47" i="3"/>
  <c r="S47" i="3"/>
  <c r="V47" i="3"/>
  <c r="Y47" i="3"/>
  <c r="H48" i="3"/>
  <c r="I48" i="3"/>
  <c r="J48" i="3"/>
  <c r="K48" i="3"/>
  <c r="M48" i="3" s="1"/>
  <c r="L48" i="3"/>
  <c r="N48" i="3"/>
  <c r="P48" i="3" s="1"/>
  <c r="O48" i="3"/>
  <c r="Q48" i="3"/>
  <c r="R48" i="3"/>
  <c r="S48" i="3" s="1"/>
  <c r="T48" i="3"/>
  <c r="U48" i="3"/>
  <c r="V48" i="3"/>
  <c r="W48" i="3"/>
  <c r="X48" i="3"/>
  <c r="Y48" i="3"/>
  <c r="J49" i="3"/>
  <c r="M49" i="3"/>
  <c r="P49" i="3"/>
  <c r="S49" i="3"/>
  <c r="Z49" i="3" s="1"/>
  <c r="V49" i="3"/>
  <c r="Y49" i="3"/>
  <c r="J50" i="3"/>
  <c r="Z50" i="3" s="1"/>
  <c r="M50" i="3"/>
  <c r="P50" i="3"/>
  <c r="S50" i="3"/>
  <c r="V50" i="3"/>
  <c r="Y50" i="3"/>
  <c r="J51" i="3"/>
  <c r="Z51" i="3" s="1"/>
  <c r="M51" i="3"/>
  <c r="P51" i="3"/>
  <c r="S51" i="3"/>
  <c r="V51" i="3"/>
  <c r="Y51" i="3"/>
  <c r="J52" i="3"/>
  <c r="M52" i="3"/>
  <c r="P52" i="3"/>
  <c r="S52" i="3"/>
  <c r="V52" i="3"/>
  <c r="Y52" i="3"/>
  <c r="Z52" i="3"/>
  <c r="H53" i="3"/>
  <c r="I53" i="3"/>
  <c r="J53" i="3"/>
  <c r="K53" i="3"/>
  <c r="M53" i="3" s="1"/>
  <c r="L53" i="3"/>
  <c r="N53" i="3"/>
  <c r="P53" i="3" s="1"/>
  <c r="O53" i="3"/>
  <c r="Q53" i="3"/>
  <c r="R53" i="3"/>
  <c r="S53" i="3"/>
  <c r="T53" i="3"/>
  <c r="U53" i="3"/>
  <c r="V53" i="3"/>
  <c r="W53" i="3"/>
  <c r="Y53" i="3" s="1"/>
  <c r="X53" i="3"/>
  <c r="J54" i="3"/>
  <c r="Z54" i="3" s="1"/>
  <c r="M54" i="3"/>
  <c r="P54" i="3"/>
  <c r="S54" i="3"/>
  <c r="V54" i="3"/>
  <c r="Y54" i="3"/>
  <c r="J55" i="3"/>
  <c r="M55" i="3"/>
  <c r="Z55" i="3" s="1"/>
  <c r="P55" i="3"/>
  <c r="S55" i="3"/>
  <c r="V55" i="3"/>
  <c r="Y55" i="3"/>
  <c r="N56" i="3"/>
  <c r="R56" i="3"/>
  <c r="N56" i="9" l="1"/>
  <c r="J56" i="9"/>
  <c r="L56" i="9"/>
  <c r="Z53" i="8"/>
  <c r="Z48" i="8"/>
  <c r="Z45" i="8"/>
  <c r="V56" i="8"/>
  <c r="P56" i="8"/>
  <c r="Z34" i="8"/>
  <c r="Z39" i="8"/>
  <c r="Z31" i="8"/>
  <c r="S56" i="8"/>
  <c r="J56" i="8"/>
  <c r="U56" i="8"/>
  <c r="Q56" i="8"/>
  <c r="I56" i="8"/>
  <c r="X56" i="8"/>
  <c r="T56" i="8"/>
  <c r="L56" i="8"/>
  <c r="H56" i="8"/>
  <c r="Y9" i="8"/>
  <c r="M9" i="8"/>
  <c r="M56" i="8" s="1"/>
  <c r="O56" i="8"/>
  <c r="Z18" i="7"/>
  <c r="Z53" i="7"/>
  <c r="Z27" i="7"/>
  <c r="V41" i="7"/>
  <c r="Z41" i="7" s="1"/>
  <c r="U39" i="7"/>
  <c r="V39" i="7" s="1"/>
  <c r="Z39" i="7" s="1"/>
  <c r="V56" i="7"/>
  <c r="P56" i="7"/>
  <c r="Z48" i="7"/>
  <c r="Z45" i="7"/>
  <c r="Z31" i="7"/>
  <c r="Z34" i="7"/>
  <c r="S56" i="7"/>
  <c r="J56" i="7"/>
  <c r="U56" i="7"/>
  <c r="Q56" i="7"/>
  <c r="I56" i="7"/>
  <c r="X56" i="7"/>
  <c r="T56" i="7"/>
  <c r="L56" i="7"/>
  <c r="H56" i="7"/>
  <c r="Y9" i="7"/>
  <c r="M9" i="7"/>
  <c r="M56" i="7" s="1"/>
  <c r="Z43" i="7"/>
  <c r="O56" i="7"/>
  <c r="J56" i="5"/>
  <c r="N56" i="5"/>
  <c r="H56" i="5"/>
  <c r="L56" i="5"/>
  <c r="Z27" i="4"/>
  <c r="Z53" i="4"/>
  <c r="Z48" i="4"/>
  <c r="Z45" i="4"/>
  <c r="Z34" i="4"/>
  <c r="Z39" i="4"/>
  <c r="V56" i="4"/>
  <c r="P56" i="4"/>
  <c r="Z31" i="4"/>
  <c r="S56" i="4"/>
  <c r="J56" i="4"/>
  <c r="Y9" i="4"/>
  <c r="M9" i="4"/>
  <c r="M56" i="4" s="1"/>
  <c r="O56" i="4"/>
  <c r="Z31" i="3"/>
  <c r="Z27" i="3"/>
  <c r="Z18" i="3"/>
  <c r="V56" i="3"/>
  <c r="P56" i="3"/>
  <c r="Z39" i="3"/>
  <c r="Z53" i="3"/>
  <c r="Z48" i="3"/>
  <c r="Z45" i="3"/>
  <c r="Z34" i="3"/>
  <c r="S56" i="3"/>
  <c r="J56" i="3"/>
  <c r="U56" i="3"/>
  <c r="Q56" i="3"/>
  <c r="I56" i="3"/>
  <c r="X56" i="3"/>
  <c r="T56" i="3"/>
  <c r="L56" i="3"/>
  <c r="H56" i="3"/>
  <c r="Y9" i="3"/>
  <c r="M9" i="3"/>
  <c r="M56" i="3" s="1"/>
  <c r="O56" i="3"/>
  <c r="Z9" i="8" l="1"/>
  <c r="Z56" i="8" s="1"/>
  <c r="Y56" i="8"/>
  <c r="Z9" i="7"/>
  <c r="Z56" i="7" s="1"/>
  <c r="Y56" i="7"/>
  <c r="Z9" i="4"/>
  <c r="Z56" i="4" s="1"/>
  <c r="Y56" i="4"/>
  <c r="Z9" i="3"/>
  <c r="Z56" i="3" s="1"/>
  <c r="Y56" i="3"/>
  <c r="G9" i="2" l="1"/>
  <c r="H9" i="2"/>
  <c r="I9" i="2"/>
  <c r="J10" i="2"/>
  <c r="J11" i="2"/>
  <c r="J12" i="2"/>
  <c r="J13" i="2"/>
  <c r="J14" i="2"/>
  <c r="J15" i="2"/>
  <c r="J16" i="2"/>
  <c r="J17" i="2"/>
  <c r="J18" i="2"/>
  <c r="J19" i="2"/>
  <c r="G20" i="2"/>
  <c r="J20" i="2" s="1"/>
  <c r="H20" i="2"/>
  <c r="I20" i="2"/>
  <c r="J21" i="2"/>
  <c r="J22" i="2"/>
  <c r="J23" i="2"/>
  <c r="J24" i="2"/>
  <c r="J25" i="2"/>
  <c r="J26" i="2"/>
  <c r="J27" i="2"/>
  <c r="J28" i="2"/>
  <c r="G29" i="2"/>
  <c r="H29" i="2"/>
  <c r="I29" i="2"/>
  <c r="J30" i="2"/>
  <c r="J31" i="2"/>
  <c r="J32" i="2"/>
  <c r="G33" i="2"/>
  <c r="H33" i="2"/>
  <c r="I33" i="2"/>
  <c r="J33" i="2"/>
  <c r="J34" i="2"/>
  <c r="J35" i="2"/>
  <c r="G36" i="2"/>
  <c r="H36" i="2"/>
  <c r="I36" i="2"/>
  <c r="J37" i="2"/>
  <c r="J38" i="2"/>
  <c r="J39" i="2"/>
  <c r="J40" i="2"/>
  <c r="G41" i="2"/>
  <c r="H41" i="2"/>
  <c r="I41" i="2"/>
  <c r="J42" i="2"/>
  <c r="J43" i="2"/>
  <c r="J44" i="2"/>
  <c r="J45" i="2"/>
  <c r="J46" i="2"/>
  <c r="G47" i="2"/>
  <c r="H47" i="2"/>
  <c r="I47" i="2"/>
  <c r="J48" i="2"/>
  <c r="J49" i="2"/>
  <c r="G50" i="2"/>
  <c r="H50" i="2"/>
  <c r="I50" i="2"/>
  <c r="J51" i="2"/>
  <c r="J52" i="2"/>
  <c r="J53" i="2"/>
  <c r="J54" i="2"/>
  <c r="J55" i="2"/>
  <c r="J56" i="2"/>
  <c r="G57" i="2"/>
  <c r="J57" i="2" s="1"/>
  <c r="H57" i="2"/>
  <c r="I57" i="2"/>
  <c r="J58" i="2"/>
  <c r="J59" i="2"/>
  <c r="J60" i="2"/>
  <c r="J61" i="2"/>
  <c r="H54" i="1"/>
  <c r="J54" i="1" s="1"/>
  <c r="I54" i="1"/>
  <c r="G54" i="1"/>
  <c r="H49" i="1"/>
  <c r="I49" i="1"/>
  <c r="G49" i="1"/>
  <c r="H46" i="1"/>
  <c r="I46" i="1"/>
  <c r="J46" i="1" s="1"/>
  <c r="G46" i="1"/>
  <c r="H32" i="1"/>
  <c r="I32" i="1"/>
  <c r="G32" i="1"/>
  <c r="J32" i="1" s="1"/>
  <c r="J33" i="1"/>
  <c r="J18" i="1"/>
  <c r="J16" i="1"/>
  <c r="J47" i="1"/>
  <c r="J44" i="1"/>
  <c r="J58" i="1"/>
  <c r="J27" i="1"/>
  <c r="J57" i="1"/>
  <c r="J51" i="1"/>
  <c r="H35" i="1"/>
  <c r="I35" i="1"/>
  <c r="G35" i="1"/>
  <c r="J35" i="1" s="1"/>
  <c r="G19" i="1"/>
  <c r="H19" i="1"/>
  <c r="I19" i="1"/>
  <c r="J15" i="1"/>
  <c r="J55" i="1"/>
  <c r="J17" i="1"/>
  <c r="H9" i="1"/>
  <c r="J9" i="1" s="1"/>
  <c r="I9" i="1"/>
  <c r="I59" i="1" s="1"/>
  <c r="G9" i="1"/>
  <c r="H40" i="1"/>
  <c r="J40" i="1" s="1"/>
  <c r="I40" i="1"/>
  <c r="G40" i="1"/>
  <c r="H28" i="1"/>
  <c r="J28" i="1" s="1"/>
  <c r="I28" i="1"/>
  <c r="G28" i="1"/>
  <c r="J53" i="1"/>
  <c r="J48" i="1"/>
  <c r="J45" i="1"/>
  <c r="J42" i="1"/>
  <c r="J43" i="1"/>
  <c r="J41" i="1"/>
  <c r="J39" i="1"/>
  <c r="J38" i="1"/>
  <c r="J37" i="1"/>
  <c r="J36" i="1"/>
  <c r="J34" i="1"/>
  <c r="J31" i="1"/>
  <c r="J30" i="1"/>
  <c r="J29" i="1"/>
  <c r="J26" i="1"/>
  <c r="J25" i="1"/>
  <c r="J24" i="1"/>
  <c r="J23" i="1"/>
  <c r="J22" i="1"/>
  <c r="J21" i="1"/>
  <c r="J20" i="1"/>
  <c r="J14" i="1"/>
  <c r="J13" i="1"/>
  <c r="J12" i="1"/>
  <c r="J11" i="1"/>
  <c r="J10" i="1"/>
  <c r="J52" i="1"/>
  <c r="J50" i="1"/>
  <c r="J56" i="1"/>
  <c r="J49" i="1"/>
  <c r="J19" i="1"/>
  <c r="G62" i="2" l="1"/>
  <c r="J36" i="2"/>
  <c r="J29" i="2"/>
  <c r="J9" i="2"/>
  <c r="J47" i="2"/>
  <c r="J41" i="2"/>
  <c r="I62" i="2"/>
  <c r="J50" i="2"/>
  <c r="H62" i="2"/>
  <c r="G59" i="1"/>
  <c r="H59" i="1"/>
  <c r="J62" i="2" l="1"/>
  <c r="J59" i="1"/>
  <c r="L25" i="49"/>
  <c r="L24"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Arq Diana</author>
  </authors>
  <commentList>
    <comment ref="F17" authorId="0" shapeId="0" xr:uid="{8DB6A514-DF7D-4EC3-867B-82FD6DDDC4D0}">
      <text>
        <r>
          <rPr>
            <b/>
            <sz val="9"/>
            <color indexed="81"/>
            <rFont val="Tahoma"/>
            <family val="2"/>
          </rPr>
          <t>En 2019 reportaron 3 aulas</t>
        </r>
      </text>
    </comment>
    <comment ref="I17" authorId="0" shapeId="0" xr:uid="{0C34E054-E9F2-4CA8-ABF0-D8F6570D106F}">
      <text>
        <r>
          <rPr>
            <b/>
            <sz val="9"/>
            <color indexed="81"/>
            <rFont val="Tahoma"/>
            <family val="2"/>
          </rPr>
          <t>En 2019 reportaron 2 anexos</t>
        </r>
      </text>
    </comment>
    <comment ref="I33" authorId="0" shapeId="0" xr:uid="{F873197E-3EB6-433F-A7D5-49B5AA38AEEF}">
      <text>
        <r>
          <rPr>
            <b/>
            <sz val="9"/>
            <color indexed="81"/>
            <rFont val="Tahoma"/>
            <family val="2"/>
          </rPr>
          <t>En 2019 reportaron 66 anexos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3652</author>
  </authors>
  <commentList>
    <comment ref="H9" authorId="0" shapeId="0" xr:uid="{00000000-0006-0000-0000-000001000000}">
      <text>
        <r>
          <rPr>
            <b/>
            <sz val="9"/>
            <color indexed="81"/>
            <rFont val="Tahoma"/>
            <family val="2"/>
          </rPr>
          <t>yanet:</t>
        </r>
        <r>
          <rPr>
            <sz val="9"/>
            <color indexed="81"/>
            <rFont val="Tahoma"/>
            <family val="2"/>
          </rPr>
          <t xml:space="preserve">
respecto a lo reportado el año pasaso disminuyó todavez que de los apoyos ordinarios las fuentes adicionales fueron decortadas por ejemplo ISR / Impto. Sobre nomina </t>
        </r>
      </text>
    </comment>
    <comment ref="H11" authorId="0" shapeId="0" xr:uid="{00000000-0006-0000-0000-000002000000}">
      <text>
        <r>
          <rPr>
            <b/>
            <sz val="9"/>
            <color indexed="81"/>
            <rFont val="Tahoma"/>
            <family val="2"/>
          </rPr>
          <t>yanet:</t>
        </r>
        <r>
          <rPr>
            <sz val="9"/>
            <color indexed="81"/>
            <rFont val="Tahoma"/>
            <family val="2"/>
          </rPr>
          <t xml:space="preserve">
se reporta un aumento considerable debido a que se autorizó en el ramo extraordinario el importe de ISR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3652</author>
  </authors>
  <commentList>
    <comment ref="E12" authorId="0" shapeId="0" xr:uid="{00000000-0006-0000-0000-000001000000}">
      <text>
        <r>
          <rPr>
            <b/>
            <sz val="9"/>
            <color indexed="81"/>
            <rFont val="Tahoma"/>
            <family val="2"/>
          </rPr>
          <t>yanet:</t>
        </r>
        <r>
          <rPr>
            <sz val="9"/>
            <color indexed="81"/>
            <rFont val="Tahoma"/>
            <family val="2"/>
          </rPr>
          <t xml:space="preserve">
este año se recepcionaron dos apoyos federal y estatal</t>
        </r>
      </text>
    </comment>
    <comment ref="E28" authorId="0" shapeId="0" xr:uid="{00000000-0006-0000-0000-000002000000}">
      <text>
        <r>
          <rPr>
            <b/>
            <sz val="9"/>
            <color indexed="81"/>
            <rFont val="Tahoma"/>
            <family val="2"/>
          </rPr>
          <t>yanet:</t>
        </r>
        <r>
          <rPr>
            <sz val="9"/>
            <color indexed="81"/>
            <rFont val="Tahoma"/>
            <family val="2"/>
          </rPr>
          <t xml:space="preserve">
este año se recepcionaron dos apoyos federal y estatal</t>
        </r>
      </text>
    </comment>
  </commentList>
</comments>
</file>

<file path=xl/sharedStrings.xml><?xml version="1.0" encoding="utf-8"?>
<sst xmlns="http://schemas.openxmlformats.org/spreadsheetml/2006/main" count="11382" uniqueCount="1063">
  <si>
    <t>Total</t>
  </si>
  <si>
    <t>Ciencias Agropecuarias</t>
  </si>
  <si>
    <t>Ciencias Administrativas y Contables</t>
  </si>
  <si>
    <t>Enseñanzas de las Lenguas</t>
  </si>
  <si>
    <t>Ciencias Sociales y Humanidades</t>
  </si>
  <si>
    <t>Ciencias de la Salud</t>
  </si>
  <si>
    <t xml:space="preserve">Clave
DES </t>
  </si>
  <si>
    <t>Estudiantil</t>
  </si>
  <si>
    <t>Académico</t>
  </si>
  <si>
    <t>Administrativo</t>
  </si>
  <si>
    <t>Escuela de Estudios Agropecuarios Mezcalapa</t>
  </si>
  <si>
    <t>Áreas Centrales</t>
  </si>
  <si>
    <t>D</t>
  </si>
  <si>
    <t>A</t>
  </si>
  <si>
    <t>U</t>
  </si>
  <si>
    <t>Centro Mesoamericano de Estudios en Salud Pública y Desastres (CEMESAD)</t>
  </si>
  <si>
    <t>Instituto de Investigaciones Jurídicas</t>
  </si>
  <si>
    <t>+</t>
  </si>
  <si>
    <t>Centro de Estudios para el Desarrollo Municipal y Políticas Públicas (CEDES)</t>
  </si>
  <si>
    <t>Sociedad e Interculturalidad</t>
  </si>
  <si>
    <t>Escuela  de Gestión y Autodesarrollo Indígena</t>
  </si>
  <si>
    <t>Instituto de Estudios Indígenas</t>
  </si>
  <si>
    <t>Centro de Estudios para el Arte y la Cultura (CEUNACH)</t>
  </si>
  <si>
    <t>Fuente: Coordinación de Tecnologías de Información, UNACH.</t>
  </si>
  <si>
    <t>Coordinación de la Licenciatura en Caficultura</t>
  </si>
  <si>
    <t>Facultad de Ciencias en Física y Matemáticas</t>
  </si>
  <si>
    <t>Escuela de Ciencias Químicas</t>
  </si>
  <si>
    <t>Facultad Maya de Estudios Agropecuarios</t>
  </si>
  <si>
    <t>Arquitectura e Ingeniería</t>
  </si>
  <si>
    <t>Usuarios</t>
  </si>
  <si>
    <t xml:space="preserve">Equipo de cómputo por usuarios y UA </t>
  </si>
  <si>
    <t xml:space="preserve">Centro de Estudios Etnoagropecuarios </t>
  </si>
  <si>
    <t>Coordinación de la Licenciatura en Sistemas Costeros</t>
  </si>
  <si>
    <t>Facultad de Medicina Veterinaria y Zootecnia, Campus II</t>
  </si>
  <si>
    <t>Facultad de Ciencias Agrícolas, Campus IV</t>
  </si>
  <si>
    <t>Facultad de Ciencias Agronómicas, Campus V</t>
  </si>
  <si>
    <t>Escuela de Ciencias y Procesos Agropecuarios Industriales Istmo-Costa, Campus IX</t>
  </si>
  <si>
    <t>Facultad de Contaduría y Administración, Campus I</t>
  </si>
  <si>
    <t>Facultad de Negocios, Campus IV</t>
  </si>
  <si>
    <t>Facultad de Ciencias de la Administración, Campus IV</t>
  </si>
  <si>
    <t>Facultad de Ciencias Administrativas, Campus VIII</t>
  </si>
  <si>
    <t>Escuela de Contaduría y Administración, Campus VII</t>
  </si>
  <si>
    <t>Escuela de Ciencias Administrativas, Campus IX</t>
  </si>
  <si>
    <t>Escuela de Ciencias Administrativas Istmo-Costa, Campus IX</t>
  </si>
  <si>
    <t>Centro Universidad-Empresa (CeUNE)</t>
  </si>
  <si>
    <t>Facultad de Lenguas, Campus Tuxtla</t>
  </si>
  <si>
    <t>Escuela de Lenguas, Campus San Cristóbal de Las Casas</t>
  </si>
  <si>
    <t>Escuela de Lenguas, Campus Tapachula</t>
  </si>
  <si>
    <t>Facultad de Arquitectura, Campus I</t>
  </si>
  <si>
    <t>Facultad de Ingeniería, Campus I</t>
  </si>
  <si>
    <t>Facultad de Ciencias Sociales, Campus III</t>
  </si>
  <si>
    <t>Escuela de Humanidades, Campus IV</t>
  </si>
  <si>
    <t>Escuela de Humanidades, Campus IX</t>
  </si>
  <si>
    <t>Facultad de Medicina Humana "Dr. Manuel Velasco Suárez", Campus II</t>
  </si>
  <si>
    <t>Facultad de Medicina Humana "Dr. Manuel Velasco Suárez", Campus IV</t>
  </si>
  <si>
    <t>Facultad de Ciencias Químicas, Campus IV</t>
  </si>
  <si>
    <t>Instituto de Biociencias (IBC)</t>
  </si>
  <si>
    <t>Facultad de Derecho, Campus III</t>
  </si>
  <si>
    <t>Facultad de Humanidades, Campus VI</t>
  </si>
  <si>
    <t>Centro de Estudios para la Construcción de Ciudadanía y la Seguridad (CECOCISE)</t>
  </si>
  <si>
    <t>Unidad Académica</t>
  </si>
  <si>
    <t>Enero - Junio 2020</t>
  </si>
  <si>
    <t>Ciencias Naturales y Exactas</t>
  </si>
  <si>
    <t>Ciencias Jurídicas y Gestión Pública</t>
  </si>
  <si>
    <t>Facultad de Derecho, Campus III, Extensión Tapachula</t>
  </si>
  <si>
    <t>Facultad de Derecho, Campus III, Extensión Palenque</t>
  </si>
  <si>
    <t>Facultad de Medicina Veterinaria y Zootecnia, Campus II, Extensión Pichucalco</t>
  </si>
  <si>
    <t xml:space="preserve"> Unidad Académica</t>
  </si>
  <si>
    <t>Julio - Diciembre 2020</t>
  </si>
  <si>
    <t>Fuente: Coordinación General de Relaciones Interinstitucionales, UNACH.</t>
  </si>
  <si>
    <t xml:space="preserve">Escuela de Ciencias Químicas </t>
  </si>
  <si>
    <t>F</t>
  </si>
  <si>
    <t>M</t>
  </si>
  <si>
    <t>CUMEX</t>
  </si>
  <si>
    <t>Recursos propios</t>
  </si>
  <si>
    <t>UNACH gasto corriente</t>
  </si>
  <si>
    <t>PROFEXCE</t>
  </si>
  <si>
    <t>Santander Universidades</t>
  </si>
  <si>
    <t>Santander ECOES</t>
  </si>
  <si>
    <t>Becas de movilidad académica internacional para alumnos por género y tipo de fondo</t>
  </si>
  <si>
    <t>Becas de movilidad académica nacional para alumnos por género y tipo de fondo</t>
  </si>
  <si>
    <t>Internacional</t>
  </si>
  <si>
    <t>Nacional</t>
  </si>
  <si>
    <t>Intercambio</t>
  </si>
  <si>
    <t xml:space="preserve">Intercambio de alumnos por género y UA </t>
  </si>
  <si>
    <t>Intercambio de alumnos por género y UA</t>
  </si>
  <si>
    <t xml:space="preserve">Alumnos titulados beneficiarios por la Estancia Infantil UNACH, Tapachula por género y PE                                   </t>
  </si>
  <si>
    <t>Unidad Académica / Programa Educativo</t>
  </si>
  <si>
    <t xml:space="preserve">Alumnos </t>
  </si>
  <si>
    <t xml:space="preserve">Contaduría </t>
  </si>
  <si>
    <t>Ingeniería en Desarrollo y Tecnologías de Software</t>
  </si>
  <si>
    <t>Sistemas Computacionales</t>
  </si>
  <si>
    <t xml:space="preserve">Administración </t>
  </si>
  <si>
    <t>Agronegocios</t>
  </si>
  <si>
    <t xml:space="preserve">Gestión Turística </t>
  </si>
  <si>
    <t>Enseñanzas de Lenguas, Campus Tapachula</t>
  </si>
  <si>
    <t>Enseñanza del Inglés</t>
  </si>
  <si>
    <t xml:space="preserve">Pedagogía  </t>
  </si>
  <si>
    <t>Médico Cirujano</t>
  </si>
  <si>
    <t>Químico Farmacobiólogo</t>
  </si>
  <si>
    <t>Ingeniero Biotecnólogo</t>
  </si>
  <si>
    <t>Fuente: Estancia Infantil Tuxtla, UNACH.</t>
  </si>
  <si>
    <r>
      <rPr>
        <b/>
        <sz val="7"/>
        <rFont val="Arial TUR"/>
      </rPr>
      <t>Nota</t>
    </r>
    <r>
      <rPr>
        <sz val="7"/>
        <rFont val="Arial TUR"/>
        <family val="2"/>
        <charset val="162"/>
      </rPr>
      <t>: DES sin datos no tienen beneficiarios</t>
    </r>
  </si>
  <si>
    <t xml:space="preserve">Alumnos y menores beneficiarios por la Estancia Infantil UNACH, Tapachula por género y PE                                   </t>
  </si>
  <si>
    <t xml:space="preserve">Menores </t>
  </si>
  <si>
    <t>Gestión de la Micro, Pequeña y Mediana Empresa (No Escolarizada)</t>
  </si>
  <si>
    <t>Alumnos y menores beneficiarios por la Estancia Infantil UNACH, Tuxtla por género y PE</t>
  </si>
  <si>
    <t>Medicina Veterinaria y Zootecnia</t>
  </si>
  <si>
    <t>Centro Universidad-Empresa (CEUNE)</t>
  </si>
  <si>
    <t>Gestión de la Micro, Pequeña y Mediana Empresa (No escolarizada)</t>
  </si>
  <si>
    <t>Escuela de Lenguas, Campus Tuxtla</t>
  </si>
  <si>
    <t>Arquitectura</t>
  </si>
  <si>
    <t>Ingeniería Civil</t>
  </si>
  <si>
    <t>Bibliotecología y Gestión de Información</t>
  </si>
  <si>
    <t xml:space="preserve">Comunicación </t>
  </si>
  <si>
    <t>Pedagogía</t>
  </si>
  <si>
    <t>Tecnologías de Información y Comunicación Aplicadas a la Educación (a distancia)</t>
  </si>
  <si>
    <t>Gerontología</t>
  </si>
  <si>
    <t xml:space="preserve">Médico Cirujano </t>
  </si>
  <si>
    <t>Física</t>
  </si>
  <si>
    <t>Facultad de Derecho</t>
  </si>
  <si>
    <t>Derecho</t>
  </si>
  <si>
    <t>Desarrollo Municipal y Gobernabilidad (No escolarizada)</t>
  </si>
  <si>
    <t>Estadística y Sistemas de Información (No escolarizada)</t>
  </si>
  <si>
    <t>Gerencia Social</t>
  </si>
  <si>
    <t>Derechos Humanos (No escolarizada)</t>
  </si>
  <si>
    <t>Alumnos titulados beneficiarios por la Estancia Infantil UNACH, Tuxtla por género y PE</t>
  </si>
  <si>
    <t>Fuente: Coordinación General de Innovacción.</t>
  </si>
  <si>
    <t>Otorgamiento IMPI</t>
  </si>
  <si>
    <t>En trámite IMPI</t>
  </si>
  <si>
    <t>En trámite CePat</t>
  </si>
  <si>
    <t>Solicitudes atendidas CePat</t>
  </si>
  <si>
    <t>Externo</t>
  </si>
  <si>
    <t>Interno</t>
  </si>
  <si>
    <t>Propiedad Industrial</t>
  </si>
  <si>
    <t>Audiovisual</t>
  </si>
  <si>
    <t xml:space="preserve">Base de datos </t>
  </si>
  <si>
    <t>Dibujo</t>
  </si>
  <si>
    <t>Literaria</t>
  </si>
  <si>
    <t>Programas de cómputo</t>
  </si>
  <si>
    <t>Obras ingresadas por rama</t>
  </si>
  <si>
    <t xml:space="preserve">Derechos de Autor </t>
  </si>
  <si>
    <t>Certificados Otorgados</t>
  </si>
  <si>
    <t>Obras ingresadas INDAUTOR</t>
  </si>
  <si>
    <t xml:space="preserve">Obras en trámite </t>
  </si>
  <si>
    <t xml:space="preserve">Usuarios </t>
  </si>
  <si>
    <t>Atendidos</t>
  </si>
  <si>
    <t>Derechos de Autor 2020</t>
  </si>
  <si>
    <t>Fuente: Dirección General de Extensión Universitaria, UNACH.</t>
  </si>
  <si>
    <t>Escuela de Gestión y Autodesarrollo Indígena</t>
  </si>
  <si>
    <t>Centro de Estudios para el Desarrollo Municipal y Políticas Públicas  (CEDES)</t>
  </si>
  <si>
    <t>Facultad de Ciencias en Fisíca y Matemáticas</t>
  </si>
  <si>
    <t>Beneficiados</t>
  </si>
  <si>
    <t xml:space="preserve">Unidad Académica </t>
  </si>
  <si>
    <t xml:space="preserve">Actividades </t>
  </si>
  <si>
    <t>Actividades del departamento de género e inclusión social por género y población beneficiada</t>
  </si>
  <si>
    <t>Actividades en defensa de los derechos universitarios</t>
  </si>
  <si>
    <t>Evento</t>
  </si>
  <si>
    <t>Conferencia</t>
  </si>
  <si>
    <t>Lugar</t>
  </si>
  <si>
    <t>Ponente</t>
  </si>
  <si>
    <t>Fecha</t>
  </si>
  <si>
    <t>Semana por los derechos de las mujeres.</t>
  </si>
  <si>
    <t>Derechos de los y las adolescentes “Más vale prevenir que lamentar”.</t>
  </si>
  <si>
    <t>San Cristóbal de Las Casas, Chiapas; Escuela Secundaria Técnica Industrial Núm. 150, Matzam, municipio de Tenejapa; Chiapas.</t>
  </si>
  <si>
    <t>N/D</t>
  </si>
  <si>
    <t>Día internacional del condón.</t>
  </si>
  <si>
    <t>Auditorio de los Constituyentes, UNACH.</t>
  </si>
  <si>
    <t>Ciclo de conferencias virtuales “Perspectiva de género en las instituciones de educación superior”.</t>
  </si>
  <si>
    <t>Los antecedentes antropológicos del género y la incorporación de la perspectiva de género en las IES, la institucionalización y la transversalización.</t>
  </si>
  <si>
    <t>Mtra. Lourdes Pacheco Ladrón de Guevara</t>
  </si>
  <si>
    <t>Feminismo, diversidad humana e inclusión en la educación, el enfoque intersecciones planteado por feministas y un análisis de la diversidad y la inclusión y su impacto y reto en la educación.</t>
  </si>
  <si>
    <t>Mtra. Alejandra Buggs Lomelí</t>
  </si>
  <si>
    <t>Violencia en las universidades, retos y perspectivas.</t>
  </si>
  <si>
    <t>Mtro. Rubén Hernández Duarte</t>
  </si>
  <si>
    <t>Derechos humanos y el  derecho a vivir libres de violencia.</t>
  </si>
  <si>
    <t>Lic. Lucía Rodríguez Quintero</t>
  </si>
  <si>
    <t>Conferencias virtuales</t>
  </si>
  <si>
    <t>El ejercicio responsable de la sexualidad.</t>
  </si>
  <si>
    <t>Escuela de Lenguas, Campus III (Virtual). San Cristóbal de Las Casas, Chiapas.</t>
  </si>
  <si>
    <t>Aspectos sobre la interrupción del embarazo.</t>
  </si>
  <si>
    <t>Escuela de Lenguas, Campus III (Virtual).</t>
  </si>
  <si>
    <t>Prevención de la violencia en el noviazgo en redes sociales.</t>
  </si>
  <si>
    <t>Coordinación de Extensión Universitaria, Campus III (Virtual).</t>
  </si>
  <si>
    <t>Fuente: Dirección de la Defensoría de los Derechos Universitarios, UNACH.</t>
  </si>
  <si>
    <t>Fuente: Dirección de Personal y Prestaciones Sociales, UNACH.</t>
  </si>
  <si>
    <t xml:space="preserve">Instituto de Estudios Indígenas </t>
  </si>
  <si>
    <t>Centro Mesoamericano de Física Teórica (CEMAFIT)</t>
  </si>
  <si>
    <t>Centro Mesoamericano de Estudios en Salud Pública y Desastres (CEMESAD) (Tapachula)</t>
  </si>
  <si>
    <t xml:space="preserve">Escuela Ciencias Químicas </t>
  </si>
  <si>
    <t>Facultad de Ciencias Sociales,Campus III</t>
  </si>
  <si>
    <t xml:space="preserve">Arquitectura e Ingeniería </t>
  </si>
  <si>
    <t>Centro de Investigaciones Turísticas Aplicadas (CITA)</t>
  </si>
  <si>
    <t>Centro Universidad-Empresa (CeUNE) (Tapachula)</t>
  </si>
  <si>
    <t>NOTA: FAVOR DE ANEXAR LAS UNIDADES ACADÉMICAS QUE NO SE ENCUENTRAN EN EL FORMATO (FUERA DEL FORMATO AL FINAL)</t>
  </si>
  <si>
    <t>M.T.</t>
  </si>
  <si>
    <t>T.C.</t>
  </si>
  <si>
    <t>B</t>
  </si>
  <si>
    <t>C</t>
  </si>
  <si>
    <t>Asignatura</t>
  </si>
  <si>
    <t>Género</t>
  </si>
  <si>
    <t xml:space="preserve"> Titular</t>
  </si>
  <si>
    <t xml:space="preserve"> Asociado</t>
  </si>
  <si>
    <t>Técnico</t>
  </si>
  <si>
    <t xml:space="preserve">Personal académico por género y categoría </t>
  </si>
  <si>
    <t>Centro de Investigación con Visión para Mesoamérica (CIM)</t>
  </si>
  <si>
    <t>Sin Des</t>
  </si>
  <si>
    <t>Centro Universidad-Empresa (CeUNE) Tapachula</t>
  </si>
  <si>
    <t>Titular</t>
  </si>
  <si>
    <t>Asociado</t>
  </si>
  <si>
    <t>Personal académico por género y categoría</t>
  </si>
  <si>
    <t xml:space="preserve">Centro Universidad-Empresa (CeUNE) </t>
  </si>
  <si>
    <t xml:space="preserve">Facultad de Contaduría y Administración, Campus I </t>
  </si>
  <si>
    <t>Dr.</t>
  </si>
  <si>
    <t>Mtro.</t>
  </si>
  <si>
    <t>Esp.</t>
  </si>
  <si>
    <t>Lic.</t>
  </si>
  <si>
    <t>Tecn.</t>
  </si>
  <si>
    <t>Técnico académico</t>
  </si>
  <si>
    <t>PMT</t>
  </si>
  <si>
    <t>PTC</t>
  </si>
  <si>
    <t>Clave DES</t>
  </si>
  <si>
    <t xml:space="preserve">Personal académico por tiempo de dedicación y grado académico </t>
  </si>
  <si>
    <t>Sin DES</t>
  </si>
  <si>
    <t>Facultad de Medicina Veterinaria y Zootecnia (Extensión Pichucalco)</t>
  </si>
  <si>
    <t xml:space="preserve">Personal académico frente a grupo por tiempo de dedicación y grado académico </t>
  </si>
  <si>
    <t>Facutad de Medicina Humana "Dr. Manuel Velasco Suárez", Campus IV</t>
  </si>
  <si>
    <t>Doctorado</t>
  </si>
  <si>
    <t>Maestría</t>
  </si>
  <si>
    <t>Especialidad</t>
  </si>
  <si>
    <t>Titulado</t>
  </si>
  <si>
    <t>Pasante</t>
  </si>
  <si>
    <t>Posgrado</t>
  </si>
  <si>
    <t>Licenciatura</t>
  </si>
  <si>
    <t>Personal académico por género y nivel de estudios</t>
  </si>
  <si>
    <t xml:space="preserve">Ingeniería y Arquitectura </t>
  </si>
  <si>
    <t>Facultad de Medicina Veterinaria y Zootecnia. Campus II</t>
  </si>
  <si>
    <t>Subtotal</t>
  </si>
  <si>
    <t>Más de 20</t>
  </si>
  <si>
    <t>16 - 20</t>
  </si>
  <si>
    <t>11 - 15</t>
  </si>
  <si>
    <t>6 - 10</t>
  </si>
  <si>
    <t>0 - 5</t>
  </si>
  <si>
    <t>Antigüedad laboral (años)</t>
  </si>
  <si>
    <t xml:space="preserve">Personal académico por género y antigüedad </t>
  </si>
  <si>
    <t>Facultad de Medicina Humana "Dr. Manuel Velasco Suárez" (Tapachula), Campus IV</t>
  </si>
  <si>
    <t>Medio</t>
  </si>
  <si>
    <t>Completo</t>
  </si>
  <si>
    <t>Tiempo de dedicación</t>
  </si>
  <si>
    <t xml:space="preserve"> Unidad Académica </t>
  </si>
  <si>
    <t xml:space="preserve">Personal académico por género y tiempo de dedicación </t>
  </si>
  <si>
    <t>Personal académico por género y tiempo de dedicación</t>
  </si>
  <si>
    <t>Facultad de Ciencias Químicas</t>
  </si>
  <si>
    <t>Centro Universidad-Empresa (CEUNE) (Tapachula)</t>
  </si>
  <si>
    <t>Centro de Estudios Etnoagropecuarios</t>
  </si>
  <si>
    <t>Honorarios</t>
  </si>
  <si>
    <t>Confianza</t>
  </si>
  <si>
    <t>Base</t>
  </si>
  <si>
    <t xml:space="preserve">Personal administrativo por género y UA </t>
  </si>
  <si>
    <t>SIN DES</t>
  </si>
  <si>
    <t>* Ingresos capturados y reportados en SUAPOA.</t>
  </si>
  <si>
    <t>Fuente: Dirección de Planeación e Instrumentación, UNACH.</t>
  </si>
  <si>
    <t>Centro de Estudios  para el Arte y la Cultura  (CEUNACH)</t>
  </si>
  <si>
    <t>Escuela de Gestion y Autodesarrollo Indígena</t>
  </si>
  <si>
    <t>Instituto de Estudios Indígenas (IEI)</t>
  </si>
  <si>
    <t xml:space="preserve">Centro de Estudios para la Construcción de la Ciudadanía y la Seguridad (CECOCISE) </t>
  </si>
  <si>
    <t xml:space="preserve">Centro de Estudios para el Desarrollo Municipal y Políticas Públicas (CEDES) </t>
  </si>
  <si>
    <t>Facultad de Derecho, Campus III Extensión Tapachula</t>
  </si>
  <si>
    <t>Facultad de Derecho, Campus III Extensión Palenque</t>
  </si>
  <si>
    <t>.</t>
  </si>
  <si>
    <t>Centro Mesoamericano de Estudios en Salud Pública y Desastres (CEMESAD) (Tuxtla)</t>
  </si>
  <si>
    <t>Centro Universidad-Empresa (CeUNE) (Tuxtla)</t>
  </si>
  <si>
    <t>Otros ingresos y beneficios varios</t>
  </si>
  <si>
    <t>* Ingresos propios institucionales</t>
  </si>
  <si>
    <t>Gasto corriente</t>
  </si>
  <si>
    <t>Gasto corriente, ingresos propios y otros ingresos por DES y UA</t>
  </si>
  <si>
    <t>Monto</t>
  </si>
  <si>
    <t>Carrera Docente</t>
  </si>
  <si>
    <t>PRODEP</t>
  </si>
  <si>
    <t>Programa de Expansión de la Educación Media Superior y Superior 2020 (PROEXES 2020)</t>
  </si>
  <si>
    <t>Fondo de Aportaciones Múltiples</t>
  </si>
  <si>
    <t xml:space="preserve">Recursos presupuestales extraordinarios </t>
  </si>
  <si>
    <t>Dirección de Investigación y Posgrado</t>
  </si>
  <si>
    <t>Coordinación de Evaluación y Acreditación</t>
  </si>
  <si>
    <t>Dirección de Comunicación Social</t>
  </si>
  <si>
    <t>H. Junta de Gobierno</t>
  </si>
  <si>
    <t>Oficina del C. Rector</t>
  </si>
  <si>
    <t>Dirección de Desarrollo Académico</t>
  </si>
  <si>
    <t>Coordinación General de Finanzas</t>
  </si>
  <si>
    <t>Comité Permanente de Finanzas</t>
  </si>
  <si>
    <t>Dirección de Infraestructura Universitaria</t>
  </si>
  <si>
    <t>Dirección General de Infraestructura y Servicios Generales</t>
  </si>
  <si>
    <t>Dirección de Evaluación Institucional</t>
  </si>
  <si>
    <t>Dirección de Planeación e Instrumentación</t>
  </si>
  <si>
    <t>Dirección General de Planeación</t>
  </si>
  <si>
    <t>Dirección de Gestión de la Calidad</t>
  </si>
  <si>
    <t>Dirección de Formación e Investigación Educativa</t>
  </si>
  <si>
    <t>Dirección de Servicios Escolares</t>
  </si>
  <si>
    <t>Centro de Investigaciones con Visión para Mesoamérica</t>
  </si>
  <si>
    <t>Coordinación de Tecnologías de la Información</t>
  </si>
  <si>
    <t xml:space="preserve">Centro de Educación Contínua y a Distancia </t>
  </si>
  <si>
    <t>Coordinación General de Universidad Virtual</t>
  </si>
  <si>
    <t>Secretaría de Relaciones Interinstitucionales</t>
  </si>
  <si>
    <t>Dirección de Sistemas de Información Administrativa</t>
  </si>
  <si>
    <t>Dirección de Personal y Prestaciones Sociales</t>
  </si>
  <si>
    <t>Dirección de Programación y Presupuesto</t>
  </si>
  <si>
    <t>Oficina de la Secretaría Administrativa</t>
  </si>
  <si>
    <t>Agencia Objetivos del Milenio (Audes)</t>
  </si>
  <si>
    <t>Coordinación de Extensión Universitaria, Campus III</t>
  </si>
  <si>
    <t>Dirección de Desarrollo Estudiantil</t>
  </si>
  <si>
    <t>Dirección de Editorial</t>
  </si>
  <si>
    <t>Dirección de Vinculación y Servicio Social</t>
  </si>
  <si>
    <t>Dirección General de Extensión Universitaria</t>
  </si>
  <si>
    <t>Coordinación de Vinculación y Servicio Social (Extensión Tapachula)</t>
  </si>
  <si>
    <t>Coordinación de Comunicación Social, Campus IV</t>
  </si>
  <si>
    <t>Coordinación de Asuntos Académicos, Campus IV</t>
  </si>
  <si>
    <t>Coordinación General de Innovación</t>
  </si>
  <si>
    <t>Dirección de Servicios Generales (Ciudad Universitaria)</t>
  </si>
  <si>
    <t>Dirección de Servicios Generales</t>
  </si>
  <si>
    <t>Dirección de Servicios de Información (Biblioteca)</t>
  </si>
  <si>
    <t>Oficina del Secretario Académico</t>
  </si>
  <si>
    <t>Dirección de Asuntos Jurídicos</t>
  </si>
  <si>
    <t xml:space="preserve">Defensoría de los Derechos Universitarios </t>
  </si>
  <si>
    <t>Dirección de Gestión Institucional</t>
  </si>
  <si>
    <t>Junta de Consejo Universitario</t>
  </si>
  <si>
    <t>Oficina del Secretario General</t>
  </si>
  <si>
    <t>Ingresos propios</t>
  </si>
  <si>
    <t>Dependencias de Administración Central</t>
  </si>
  <si>
    <t>Gasto corriente, ingresos propios y otros ingresos por dependencias de áreas centrales (DAC)</t>
  </si>
  <si>
    <t>Fuente: Dirección de Programación y Presupuesto, UNACH.</t>
  </si>
  <si>
    <t>Otros ingresos y beneficios</t>
  </si>
  <si>
    <t>Productos Financieros</t>
  </si>
  <si>
    <t>Donativos</t>
  </si>
  <si>
    <t>Otras aportaciones (Convenios Concertados)</t>
  </si>
  <si>
    <t>Ingresos Propios</t>
  </si>
  <si>
    <t>Subsidio  Extraordinario Estatal</t>
  </si>
  <si>
    <t>Subsidio Estatal Ordinario</t>
  </si>
  <si>
    <t>Subsidio Extraordinario Federal</t>
  </si>
  <si>
    <t>Subsidio Federal Ordinario</t>
  </si>
  <si>
    <t xml:space="preserve"> </t>
  </si>
  <si>
    <t>Fondo de Apoyo para Saneamiento Financiero</t>
  </si>
  <si>
    <t>Subsidio Extraordinario ISR 2016</t>
  </si>
  <si>
    <t>Compensación ISR 2019</t>
  </si>
  <si>
    <t>Compensación ISR 2018</t>
  </si>
  <si>
    <t>Cuota de Seguridad Social</t>
  </si>
  <si>
    <t>Subsidio Estatal Ordinario (GOSYC)</t>
  </si>
  <si>
    <t>Subsidio Estatal Ordinario (CSS)</t>
  </si>
  <si>
    <t>Fondo PRODEP</t>
  </si>
  <si>
    <t>Fondo PROFEXCE</t>
  </si>
  <si>
    <t>Fondo para Finiquitos 2020</t>
  </si>
  <si>
    <t>Fondo PROEXES</t>
  </si>
  <si>
    <t>Fondo para la Carrera Docente</t>
  </si>
  <si>
    <t>Fondo de Aportaciones Multiples</t>
  </si>
  <si>
    <t>Concepto</t>
  </si>
  <si>
    <t xml:space="preserve">Ingresos por fuente de financiamiento </t>
  </si>
  <si>
    <t>Operación y mantenimiento de la planta física</t>
  </si>
  <si>
    <t>Apoyo institucional</t>
  </si>
  <si>
    <t>Apoyo académico</t>
  </si>
  <si>
    <t>Extensión</t>
  </si>
  <si>
    <t>Investigación</t>
  </si>
  <si>
    <t>Docencia</t>
  </si>
  <si>
    <t>Estimado</t>
  </si>
  <si>
    <t>Real</t>
  </si>
  <si>
    <t>Devengado</t>
  </si>
  <si>
    <t>Autorizado</t>
  </si>
  <si>
    <t>Función</t>
  </si>
  <si>
    <t>Presupuesto autorizado y devengado por función</t>
  </si>
  <si>
    <t>Extraordinario</t>
  </si>
  <si>
    <t>Estatal</t>
  </si>
  <si>
    <t>Federal</t>
  </si>
  <si>
    <t>Ordinario</t>
  </si>
  <si>
    <t>Tipo de ingreso</t>
  </si>
  <si>
    <t>Integración del subsidio federal y estatal</t>
  </si>
  <si>
    <t>(PL): Plan en Liquidación.</t>
  </si>
  <si>
    <t>Fuente: Dirección de Formación e Investigación Educativa, UNACH.</t>
  </si>
  <si>
    <t>Danza</t>
  </si>
  <si>
    <t>Gestión y Autodesarrollo Indígena</t>
  </si>
  <si>
    <t>Gerencia Social (No escolarizada)</t>
  </si>
  <si>
    <t xml:space="preserve">Matemáticas </t>
  </si>
  <si>
    <t>Ingeniería Física</t>
  </si>
  <si>
    <t xml:space="preserve">Químico Farmacobiólogo </t>
  </si>
  <si>
    <t>Facultad de Medicina Humana  "Dr. Manuel Velasco Suárez", Campus IV</t>
  </si>
  <si>
    <t>Con Título</t>
  </si>
  <si>
    <t>Sin título</t>
  </si>
  <si>
    <t xml:space="preserve">Egresados </t>
  </si>
  <si>
    <t>…Continuación</t>
  </si>
  <si>
    <t>Continúa…</t>
  </si>
  <si>
    <t>Puericultura y Desarrollo Infantil</t>
  </si>
  <si>
    <t>Tecnologías de Información y Comunicación Aplicadas a la Educación (No escolarizada)</t>
  </si>
  <si>
    <t>Lengua y Literatura Hispanoamericanas</t>
  </si>
  <si>
    <t>Filosofía</t>
  </si>
  <si>
    <t>Comunicación</t>
  </si>
  <si>
    <t>Sociología</t>
  </si>
  <si>
    <t>Historia</t>
  </si>
  <si>
    <t>Economía</t>
  </si>
  <si>
    <t>Antropología Social</t>
  </si>
  <si>
    <t>Facultad de Ingeniería, Campus II</t>
  </si>
  <si>
    <t>Inglés (No escolarizada)</t>
  </si>
  <si>
    <t>Comercio Internacional</t>
  </si>
  <si>
    <t>Administración de Agronegocios (PL)</t>
  </si>
  <si>
    <t>Gestión Turística</t>
  </si>
  <si>
    <t>Gestión Turística (PL)</t>
  </si>
  <si>
    <t>Ingeniero en Sistemas Costeros</t>
  </si>
  <si>
    <t>Ingeniero Agroindustrial</t>
  </si>
  <si>
    <t>Médico Veterinario  Zootecnista</t>
  </si>
  <si>
    <t>Ingeniería en Agronomía</t>
  </si>
  <si>
    <t>Seguridad Alimentaria (No escolarizada)</t>
  </si>
  <si>
    <t>Ingeniería en Sistemas Forestales</t>
  </si>
  <si>
    <t>Ingeniería en Procesos Agroindustriales</t>
  </si>
  <si>
    <t xml:space="preserve">Ingeniero Agrónomo </t>
  </si>
  <si>
    <t>Ingeniero Forestal</t>
  </si>
  <si>
    <t>Ingeniero Agrónomo Tropical</t>
  </si>
  <si>
    <t>Información automatizada al 2020</t>
  </si>
  <si>
    <t>Seguimiento de egresados por género y PE</t>
  </si>
  <si>
    <t>Derecho (No escolarizada)</t>
  </si>
  <si>
    <t>Matemáticas Aplicadas</t>
  </si>
  <si>
    <t>Seguridad de Poblaciones Humanas ante Desastres (No escolarizada)</t>
  </si>
  <si>
    <t>Rezago</t>
  </si>
  <si>
    <t>Deserción</t>
  </si>
  <si>
    <t>Eficiencia terminal</t>
  </si>
  <si>
    <t>… Continuación</t>
  </si>
  <si>
    <t>Ingeniería Hidráulica</t>
  </si>
  <si>
    <t>Ingeniería en Ciencias de los Materiales</t>
  </si>
  <si>
    <t xml:space="preserve">Agronegocios </t>
  </si>
  <si>
    <t>Caficultura</t>
  </si>
  <si>
    <t>Ingeniería en Desarrollo Rural</t>
  </si>
  <si>
    <t>Ingeniero en Desarrollo Agroambiental</t>
  </si>
  <si>
    <t>Ingeniero Agrónomo en Ganadería Ambiental</t>
  </si>
  <si>
    <t>Resultados educativos por UA y PE</t>
  </si>
  <si>
    <t>Facultad de Ciencias de la Administración. Campus IV</t>
  </si>
  <si>
    <t>Docentes</t>
  </si>
  <si>
    <t>Tutores</t>
  </si>
  <si>
    <t>Julio -  Diciembre 2020</t>
  </si>
  <si>
    <t>Tutores por categoría y UA</t>
  </si>
  <si>
    <t>NOTA: FAVOR DE ANEXAR LAS UNIDADES ACADÉMICAS QUE NO SE ENCUENTREN DENTRO DEL FORMATO (FUERA DEL FORMATO AL FINAL)</t>
  </si>
  <si>
    <t>Medicina Veterinaria y Zootecnia, Campus II, Extensión Pichucalco</t>
  </si>
  <si>
    <t>Con sesiones</t>
  </si>
  <si>
    <t>Con asignaciones</t>
  </si>
  <si>
    <t>Tutores en el Sistema del Programa Institucional de Tutoría (SiPIT) por género y UA</t>
  </si>
  <si>
    <t>Derecho, Campus III, Extensión Tapachula</t>
  </si>
  <si>
    <t>Derecho, Campus III, Extensión Palenque</t>
  </si>
  <si>
    <t>Derecho con Formación en Impartición de Justicia</t>
  </si>
  <si>
    <t xml:space="preserve">Física </t>
  </si>
  <si>
    <t xml:space="preserve">Gerontología </t>
  </si>
  <si>
    <t xml:space="preserve">Pedagogía </t>
  </si>
  <si>
    <t xml:space="preserve">Asignados </t>
  </si>
  <si>
    <t>Estudiantes</t>
  </si>
  <si>
    <t>...Continuación</t>
  </si>
  <si>
    <t>Tutorados por género y PE</t>
  </si>
  <si>
    <t>Ingeniería en Proceso Agroindustriales</t>
  </si>
  <si>
    <t>Ingeniería Agroindustrial</t>
  </si>
  <si>
    <r>
      <rPr>
        <b/>
        <sz val="7"/>
        <rFont val="Arial TUR"/>
      </rPr>
      <t>Nota</t>
    </r>
    <r>
      <rPr>
        <sz val="7"/>
        <rFont val="Arial TUR"/>
        <family val="2"/>
        <charset val="162"/>
      </rPr>
      <t>: Los datos se obtuvieron de la matrícula del SIAE reportada por servicios escolares.</t>
    </r>
  </si>
  <si>
    <t>Fuente: Dirección General de Investigación y Posgrado, UNACH.</t>
  </si>
  <si>
    <t>Ciencias en Producción Agropecuaria Tropical</t>
  </si>
  <si>
    <t>Estudios sobre Diversidad Cultural y Espacios Sociales</t>
  </si>
  <si>
    <t>Maestría:</t>
  </si>
  <si>
    <t>Ciencias Agropecuarias y Sustentabilidad</t>
  </si>
  <si>
    <t>Doctorado:</t>
  </si>
  <si>
    <t xml:space="preserve">Sociedad e Interculturalidad </t>
  </si>
  <si>
    <t>Defensa de los Derechos Humanos</t>
  </si>
  <si>
    <t>Derecho (PL)</t>
  </si>
  <si>
    <t>Ciencias Matemáticas</t>
  </si>
  <si>
    <t>Ciencias Físicas</t>
  </si>
  <si>
    <t>Procesos Culturales Lecto-Escritores</t>
  </si>
  <si>
    <t>Especialidad:</t>
  </si>
  <si>
    <t xml:space="preserve">Estudios Culturales </t>
  </si>
  <si>
    <t>Estudios Regionales</t>
  </si>
  <si>
    <t xml:space="preserve">Historia </t>
  </si>
  <si>
    <t>Desarrollo Local</t>
  </si>
  <si>
    <t>Didáctica de las Matemáticas</t>
  </si>
  <si>
    <t>Didáctica de las Lenguas</t>
  </si>
  <si>
    <t xml:space="preserve">Maestría: </t>
  </si>
  <si>
    <t>Matrícula del Programa Nacional de Posgrado de Calidad (PNPC) reconocidos por su calidad, por género y PE</t>
  </si>
  <si>
    <t xml:space="preserve">Instituto de Investigaciones Jurídicas </t>
  </si>
  <si>
    <t xml:space="preserve">Facultad de Ingeniería </t>
  </si>
  <si>
    <t>Facultad de Arquitectura</t>
  </si>
  <si>
    <t xml:space="preserve">Miembros del Sistema Estatal de Investigadores (SEI) por género </t>
  </si>
  <si>
    <t>* No tiene PE.</t>
  </si>
  <si>
    <t>Centro Mesoamericano de Física Teórica (CEMAFIT)*</t>
  </si>
  <si>
    <t xml:space="preserve">Centro de Estudios Etnoagropecuarios* </t>
  </si>
  <si>
    <t>Nivel 3</t>
  </si>
  <si>
    <t>Nivel 2</t>
  </si>
  <si>
    <t>Nivel 1</t>
  </si>
  <si>
    <t>Candidato</t>
  </si>
  <si>
    <t>Miembros del Sistema Nacional de Investigadores (SNI) por género y nivel</t>
  </si>
  <si>
    <t>UNACH Virtual</t>
  </si>
  <si>
    <t xml:space="preserve">Centro de Estudios para el Arte y la Cultura (CEUNACH) </t>
  </si>
  <si>
    <t xml:space="preserve">Centro de Estudios para la Construcción de Ciudadanía  y la Seguridad (CECOCISE) </t>
  </si>
  <si>
    <t>Facultad de Medicina Humana "Dr. Manuel Velasco Suárez", Campus I</t>
  </si>
  <si>
    <t>NOTA: FAVOR DE ANEXAR LAS UNIDADES ACADÉMICAS QUE NO SE ENCUENTRAN EN EL FORMATO (FUERA DEL FORMATO AL FINAL</t>
  </si>
  <si>
    <t xml:space="preserve">Centro Universidad-Empresa (CeUNE)  </t>
  </si>
  <si>
    <t xml:space="preserve">PTC </t>
  </si>
  <si>
    <t>Beneficiarios de la convocatoria cátedras por género</t>
  </si>
  <si>
    <t>Facultad de Derecho. Campus III</t>
  </si>
  <si>
    <t>Instituto de Investigaciones Júridicas</t>
  </si>
  <si>
    <t>Ciencias Jurídicas Gestión Publica</t>
  </si>
  <si>
    <t>Consolidados</t>
  </si>
  <si>
    <t>En Consolidación</t>
  </si>
  <si>
    <t>En Formación</t>
  </si>
  <si>
    <t xml:space="preserve">Total </t>
  </si>
  <si>
    <t xml:space="preserve">Docentes que integran los CA reconocidos por el PRODEP y grado de consolidación
</t>
  </si>
  <si>
    <t xml:space="preserve">Ciencias Sociales </t>
  </si>
  <si>
    <t>Centro de Estudios para la Construcción de la Ciudadanía y la Seguridad (CECOCISE)</t>
  </si>
  <si>
    <t xml:space="preserve">Físico Matemáticas y Ciencias de la Tierra </t>
  </si>
  <si>
    <t>Medicina y Ciencias de la Salud</t>
  </si>
  <si>
    <t>Facultad de Medicina Humana "Dr. Manuel Velasco Suárez ", Campus II</t>
  </si>
  <si>
    <t xml:space="preserve">Humanidades y ciencias de la conducta </t>
  </si>
  <si>
    <t xml:space="preserve">Biotecnología y Ciencias Agropecuarias </t>
  </si>
  <si>
    <t>Recursos extraordinarios</t>
  </si>
  <si>
    <t>Subsidio ordinario</t>
  </si>
  <si>
    <t>Recursos del investigador</t>
  </si>
  <si>
    <t>Área de conocimiento</t>
  </si>
  <si>
    <t>Fuente de financiamiento</t>
  </si>
  <si>
    <t>Proyectos</t>
  </si>
  <si>
    <t>Tipo de financiamiento</t>
  </si>
  <si>
    <t>Proyectos de investigación vigentes por UA</t>
  </si>
  <si>
    <t>CA</t>
  </si>
  <si>
    <t xml:space="preserve">Cuerpos Académicos (CA) reconocidos por el Programa para el Desarrollo Profesional Docente, para el Tipo Superior (PRODEP) 
</t>
  </si>
  <si>
    <t>Fuente:  Dirección General de Investigación y Posgrado, UNACH.</t>
  </si>
  <si>
    <t>Centro Mesoamericano de Física Teórica (CEMAFIT) *</t>
  </si>
  <si>
    <t>Ingeniería y Arquitectura</t>
  </si>
  <si>
    <t>Centro de Estudios Etnoagropecuarios *</t>
  </si>
  <si>
    <t>Perfiles Deseables</t>
  </si>
  <si>
    <t>Nuevos PTC</t>
  </si>
  <si>
    <t>Exbecarios</t>
  </si>
  <si>
    <t>Becarios</t>
  </si>
  <si>
    <t xml:space="preserve">PTC con apoyo del PRODEP por género y nivel de estudios </t>
  </si>
  <si>
    <t>***** Espacios sin utilizar.</t>
  </si>
  <si>
    <t>****Algunas oficinas ocupan edificios rentados.</t>
  </si>
  <si>
    <t>*** Edificios en renta.</t>
  </si>
  <si>
    <t>** Programas no escolarizados.</t>
  </si>
  <si>
    <t>* Incluye oficinas administrativas, bibliotecas, auditorios, salas audiovisuales, módulo de baños, cubículos, SITE, salas de usos múltiples y otros.</t>
  </si>
  <si>
    <t>Fuente: Dirección General de Infraestructura y Servicios Generales, UNACH.</t>
  </si>
  <si>
    <t>Sede Simojovel</t>
  </si>
  <si>
    <t>-</t>
  </si>
  <si>
    <t>Sede Emiliano Zapata</t>
  </si>
  <si>
    <t>Sede Yajalón</t>
  </si>
  <si>
    <t>Sedes a Distancia*****</t>
  </si>
  <si>
    <t>Áreas Centrales ****</t>
  </si>
  <si>
    <t>Centro de Estudios para el Arte y la Cultura (CEUNACH)***</t>
  </si>
  <si>
    <t>Centro de Estudios para la Construcción de Ciudadanía y la Seguridad (CECOCISE)**</t>
  </si>
  <si>
    <t>Centro de Estudios para el Desarrollo Municipal y Políticas Públicas (CEDES)**/***</t>
  </si>
  <si>
    <t>Centro Mesoamericano de Estudios en Salud Pública y Desastres (CEMESAD)**</t>
  </si>
  <si>
    <t>Centro Universidad Empresa (CeUNE) **</t>
  </si>
  <si>
    <t xml:space="preserve">Escuela de Ciencias Administrativas, Campus IX </t>
  </si>
  <si>
    <t>Anexos*</t>
  </si>
  <si>
    <t>Talleres</t>
  </si>
  <si>
    <t>Laboratorios</t>
  </si>
  <si>
    <t>Aulas</t>
  </si>
  <si>
    <t xml:space="preserve">Tipo </t>
  </si>
  <si>
    <t>Infraestructura física construída por UA y tipo de espacio</t>
  </si>
  <si>
    <t>** Programas a distancia.</t>
  </si>
  <si>
    <t>* Incluye oficinas administrativas, bibliotecas, auditorios, salas audiovisuales, módulos de baños, cubículos, SITE, salas de usos múltiples y otros.</t>
  </si>
  <si>
    <t>Infraestructura física existente por UA y tipo de espacio</t>
  </si>
  <si>
    <t>fuente: dirección de asuntos jurídicos, unach.</t>
  </si>
  <si>
    <t>vigencia</t>
  </si>
  <si>
    <t>fecha de firma</t>
  </si>
  <si>
    <t>objetivo</t>
  </si>
  <si>
    <t>partes que intervienen</t>
  </si>
  <si>
    <t>tipo de convenio</t>
  </si>
  <si>
    <t>… continuación</t>
  </si>
  <si>
    <t>continúa…</t>
  </si>
  <si>
    <t>Fuente: Dirección de Asuntos Jurídicos, UNACH.</t>
  </si>
  <si>
    <t xml:space="preserve">Indefinida </t>
  </si>
  <si>
    <t xml:space="preserve">Establecer las bases y los mecanismos de colaboración académica entre "LAS PARTES", para aprovechar los recursos humanos materiales y financieros en áreas de interés común, dentro del marco de sus respectivas atribuciones en beneficio de sus actividades, funciones y fines para el fortalecimiento de ambas instituciones. </t>
  </si>
  <si>
    <t>Barra Mexicana, Colegio de Abogados A.C. / Universidad Autónoma de Chiapas.</t>
  </si>
  <si>
    <t>Convenio de Colaboración Académica.</t>
  </si>
  <si>
    <t xml:space="preserve">Establecer las bases y los mecanismos de colaboración académica entre "LAS PARTES", con el objeto de que "LA UNACH" , a través de la Coordinación General de Universidad Virtual, desarrolle e imparta programas educativos, en la modalidad mixta y a distancia a través de una Sede Académica ubicada en las instalaciones de la Casa de la Cultura del H. Ayuntamiento del Municipio de Ángel Albino Corzo, Chiapas. </t>
  </si>
  <si>
    <t>Universidad Autónoma de Chiapas / Ayuntamiento Municipal de Ángel Albino Corzo, Chiapas.</t>
  </si>
  <si>
    <t>Convenio de Colaboración.</t>
  </si>
  <si>
    <t xml:space="preserve">Establecer un marco general de colaboración institucional entre "LAS PARTES", para emprender acciones e iniciativas que contribuyan a fortalecer la gestión del desarrollo de la Entidad y de sus municipios, así como a promover e investigar nuevas técnicas y tecnologías del agua que estimule el ahorro, fortalezca la cultura del agua, el aprovechamiento y la conservación del recurso, vinculándose con sistemas de información y colaboración científica y tecnológica. </t>
  </si>
  <si>
    <t>Universidad Autónoma de Chiapas / Instituto Estatal del Agua.</t>
  </si>
  <si>
    <t>Convenio General de Colaboración Institucional.</t>
  </si>
  <si>
    <t xml:space="preserve">Establecer las bases y los mecanismos de colaboración académica entre "LAS PARTES", con el objeto de que "LA UNACH" , a través de la Coordinación General de Universidad Virtual, desarrolle e imparta programas educativos, en la modalidad mixta y a distancia, de igual manera las licenciaturas, diplomados, posgrados que posteriormente se incluyan en la oferta educativa, a través de una Sede Académica en el Centro de Justicia para Mujeres Chiapas, con la finalidad de implementar acciones educativas encaminadas al fortalecimiento de la autonomía  de las mujeres víctimas de violencia. </t>
  </si>
  <si>
    <t>Fiscalía General del Estado de Chiapas / Universidad Autónoma de Chiapas.</t>
  </si>
  <si>
    <t>Convenio Especifico de Colaboración Interinstitucional.</t>
  </si>
  <si>
    <t>Establecer las bases generales y los mecanismos de colaboración entre "LAS PARTES" con el objeto de que "LA UNACH" a través de la Coordinación General de Universidad Virtual, desarrolle e imparta 8 programas educativos de Licenciatura en la modalidad Mixtal y a Distancia.</t>
  </si>
  <si>
    <t>Secretaría de Seguridad y Protección Ciudadana / Universidad Autónoma de Chiapas.</t>
  </si>
  <si>
    <t xml:space="preserve">3 años </t>
  </si>
  <si>
    <t xml:space="preserve">Crear un marco de colaboración académica, científica y tecnolólgica entre "LAS PARTES" para realizar de manera conjunta, actividades que permitan conseguir el máximo desarrollo en la formalización y especialización de recursos humanos, investigaciones conjuntas; desarrollo tecnológico y académico, intercambio de información, así como asesoría técnica o académica y publicaciones en los campos afines de interés para "LAS PARTES".  </t>
  </si>
  <si>
    <t>Instituto Tecnológico de Ciudad Victoria / Universidad Autónoma de Chiapas.</t>
  </si>
  <si>
    <t>Convenio Marco de Colaboración  Académica, Científica y Tecnológica.</t>
  </si>
  <si>
    <t xml:space="preserve">5 años </t>
  </si>
  <si>
    <t xml:space="preserve">Establecer el marco de referencia con base en el cual "LAS PARTES" llevan a cabo acciones de cooperación técnica e institucional, así como trabajos conjuntos, para el fortalecimiento de los servicios de educación especial focalizados o aquellos que sean de mutuo interés.  </t>
  </si>
  <si>
    <t>Secretaría de Educación / Universidad Autónoma de Chiapas.</t>
  </si>
  <si>
    <t>Convenio Marco de Colaboración  Interinstitucional.</t>
  </si>
  <si>
    <t xml:space="preserve">Establecer  mecanismos de colaboración, proyectos de vinculación, extensión entre "LAS PARTES" para realizar acciones conjuntas en materia de servicio social, capacitación, actividad editorial, así como la incorporación de los alumnos egresados de nuestra universidad para que formen parte del Colegio de Ingenieros Civiles de Chiapas, A. C. </t>
  </si>
  <si>
    <t xml:space="preserve">Universidad Autónoma de Chiapas / Colegio de Ingenieros Civiles de Chiapas, A.C. de C.V. </t>
  </si>
  <si>
    <t>Convenio General de Colaboración.</t>
  </si>
  <si>
    <t>Establecer las bases generales y los mecanismos de colaboración entre "LAS PARTES" a efecto de que "LA UNACH" a través de programas educativos, en las modalidades que oferte la universidad, realice la ejecución de acciones en los campos de docencia, investigación, difusión de la cultura, actividades académicas servicios profesionales para la capacitación de los funcionarios de la Administración Pública Municipal, impartiendo los cursos de capacitación, certificaciones Conocer, diplomados, especializaciones, talleres, programas, proyectos, asesorías técnicas especializadas, innovación desarrollo de actividades científicas, culturales y ejecución de acciones conjuntas en materia de recreación y deporte.</t>
  </si>
  <si>
    <t>Ayuntamiento Municipal Constitucional de Berriozábal, Chiapas / Universiad Autónoma de Chiapas.</t>
  </si>
  <si>
    <t>Vigencia</t>
  </si>
  <si>
    <t>Fecha de firma</t>
  </si>
  <si>
    <t>Objetivo</t>
  </si>
  <si>
    <t>Partes que intervienen</t>
  </si>
  <si>
    <t>Tipo de convenio</t>
  </si>
  <si>
    <t>Relación de convenios nacionales suscritos con otros organismos (Públicos, privados y no gubernamentales)</t>
  </si>
  <si>
    <t>El objeto de este convenio es la colaboración en la elaboración y ejecución del Diplomado en Modalidad a Distancia denominado “Desarrollo Transfronterizo con Enfoque Sostenible”, en los temas de migración, educación, desarrollo y planeación municipal, para fortalecer los conocimientos de las personas participantes que les permitan plantear intervenciones o realizar propuestas planificadas que busquen atender las causas que incidan en reducir de manera paulatina la pobreza extrema y alta marginación que existe en la zona transfronteriza entre México y Guatemala, para coadyuvar a su desarrollo.</t>
  </si>
  <si>
    <t>Instituto de Cooperación Internacional de la Asociación Alemana para Educación de Adultos / Universidad Autónoma de Chiapas.</t>
  </si>
  <si>
    <t>Convenio Especifíco de Colaboración Institucional.</t>
  </si>
  <si>
    <t>4 años</t>
  </si>
  <si>
    <t>Establecer las bases generales y los mecanismos de colaboración entre “LAS PARTES”, dentro del ámbito de sus respectivas competencias para promover y facilitar el desarrollo y ejecución de diversas actividades de colaboración en materia de intercambio de experiencias, desarrollo de programas y/o acciones en el marco de las temáticas de migración, educación y desarrollo, promoviendo procesos de formación y de sensibilización con actores estatales y de la sociedad civil al implementar procesos conjuntos que promuevan estas mismas temáticas, así como la cooperación en proyectos culturales y demás actividades académicas, que sean acordadas por “LAS PARTES”.</t>
  </si>
  <si>
    <t>Relación de convenios internacionales suscritos con otros organismos (Públicos, privados y no gubernamentales)</t>
  </si>
  <si>
    <t>Incluir la cláusula décimo quinta.</t>
  </si>
  <si>
    <t>Universiad Autónoma de Chiapas/ Banco Santander de México, S.A. Institución de Banca Múltiple, Grupo Financiero Santander México.</t>
  </si>
  <si>
    <t>Convenio Modificatorio al Contrato de Arrendamiento.</t>
  </si>
  <si>
    <t>Establecer las bases, críterios y los mecanismos de colaboración entre "LAS PARTES", con la finalidad de que "LA EMPRESA" pueda otorgar todo tipo de créditos a los trabajdores al servicio de "LA UNACH", y para que este a su vez y en caso de ser expresamente autorizada, deduzca y retenga a sus empleados, vía nomina, el monto o el importe de créditos a los trabajdores al servicio.</t>
  </si>
  <si>
    <t xml:space="preserve">Universidad Autónoma de Chiapas/ Alianza Financiera Social S.A de C.V. SOFOM  E.N. R. </t>
  </si>
  <si>
    <t>Convenio de Colaboración para  operar Retenciones en Nómina.</t>
  </si>
  <si>
    <t>Formalizar la entrega de aportaciones económicas de "EL CENEVAL" a favor  de "LA SEDE DE APLICACIÓN NACIONAL" , descrita en el antecedente II del presente instrumento, las cuales se detallan en el anexo I.</t>
  </si>
  <si>
    <t>Centro Nacional de Evaluación para la Educación Superior A.C. /Universidad Autónoma de Chiapas.</t>
  </si>
  <si>
    <t>Convenio de Reconocimiento y Finiquito.</t>
  </si>
  <si>
    <t>Modificar el proemio y las cláusulas Primera, Segunda, Tercera numeral uno, Sexta numeral seis, Séptima numeral cuatro y seis, Décima Primera y Vigésima Segunda de el Convenio.</t>
  </si>
  <si>
    <t>Convenio Modificatorio al Convenio de colaboración de fecha 01 de enero del 2019.</t>
  </si>
  <si>
    <t xml:space="preserve">Fecha de emisión del acta de Conclusión </t>
  </si>
  <si>
    <t>Establecer la forma y los tiempos para para canalizar los recursos asignados por "EL ICTIECH" en favor de "EL SUJETO DE APOYO",  para la realización del "PROYECTO" autorizado, denominado "CULTURA CÍVICA Y CONSTRUCCIÓN DE CIUDADANÍA", cuya responsabilidad de ejecución y correcta aplicación de los recursos queda, desde ese momento plenamente asumida por "EL SUJETO DE APOYO".</t>
  </si>
  <si>
    <t>Instituto de Ciencia, Tecnología e Innovación del Estado de Chiapas/ Universidad Autónoma de Chiapas.</t>
  </si>
  <si>
    <t>Convenio de Asignación de Recursos.</t>
  </si>
  <si>
    <t xml:space="preserve">Establecer las bases y los mecanismos de colaboración entre "LAS PARTES", a efecto de que "LA UNACH"  a través de la coordinación General de Universidad Virtual, desarrolle e imparta programas educativos, en la modalidad mixta y a distancia, a través de una SEDE ACADÉMICA, en el municipio de Altamirano, Chiapas, cuya operación se regirá por los lineamientos que establezca la Coordinación General de Universidad Virtual de la "UNACH". </t>
  </si>
  <si>
    <t>Universidad Autónoma de Chiapas/ Ayuntamiento Constitucional de Altamirano, Chiapas.</t>
  </si>
  <si>
    <t xml:space="preserve">Establecer los compromisos, acciones y actividades de coordinación y de colaboración entre "LAS PARTES"  para la ejecución del Proyecto "Universidad Solidaria: Inclusión de Grupos Vulnerables a la Educación Superior en la Modalidad a Distancia", con un enfoque prioritario en comunidades indigenas y de alta marginación conforme a su competencia y posibilidades presupuestales, por lo que a efecto "LA UNACH", a través de la Coordinación General de Universidad Virtual desarrolle e imparta programas educativos en la modalidad mixta y a distancia, a través de una SEDE ACADÉMICA en el municipio de Sitalá, Chiapas. </t>
  </si>
  <si>
    <t>Universidad Autónoma de Chiapas/ Ayuntamiento Constitucional de Sitalá, Chiapas.</t>
  </si>
  <si>
    <t xml:space="preserve">Convenio de Colaboración para la Ejecución del Proyecto "Universidad Solidaria: Inclusión de Grupos Vulnerables a la Educación Superior en la Modalidad a Distancia. </t>
  </si>
  <si>
    <t>Establecer las bases y los mecanismos de colaboración  entre "LAS PARTES", para la impartición de cursos autofinanciables sabatinos de distintos idiomas de acuerdo al calendario oficial de "LA UNACH"  para los habitantes del "AYUNTAMIENTO".</t>
  </si>
  <si>
    <t>Universidad Autónoma de Chiapas/ Ayuntamiento Constitucional de Ocosingo, Chiapas.</t>
  </si>
  <si>
    <t>Convenio Específico de Colaboración.</t>
  </si>
  <si>
    <t xml:space="preserve">Establecer las bases y los mecanismos de colaboración y coordinación entre "LAS PARTES", en los campos de  docencia, investigación, difusión de la cultura, actividades académicas, científicas, culturales y ejecución de acciones conjuntas en materia de recreación y deporte, en beneficio de la comunidad universitaria y de la población de Ocosingo, Chiapas.  </t>
  </si>
  <si>
    <t xml:space="preserve">4 años </t>
  </si>
  <si>
    <t xml:space="preserve">Establecer las bases y criterios de colaboración general para la cooperación y promoción del desarrollo de la ciencia, tecnologías de la información y la innovación, homologando la actuación en "EL ICTIECH" y  "LA UNACH" en le ambito de sus respectivas competencias y capacidades a partir de la implementación de proyectos que permitan el acercamiento con la ciencia, tecnología e innovación. </t>
  </si>
  <si>
    <t>Convenio Marco de Colaboración.</t>
  </si>
  <si>
    <t xml:space="preserve">Realizar la movilidad de alumnos de  licenciatura y de posgrado por periodos de tiempo determinados, como forma de contrastar la experiencia propia y adquirir una visión más rica y universalista de la realidad. </t>
  </si>
  <si>
    <t>Universidad Autónoma de Chiapas/  Universidad Autónoma Metropolitana.</t>
  </si>
  <si>
    <t>Convenio Específico de Colaboración para Movilidad de Alumnos.</t>
  </si>
  <si>
    <t xml:space="preserve">10 años </t>
  </si>
  <si>
    <t xml:space="preserve">"LAS PARTES" convienen que para facilitar su mejor desarrollo en el campo de la investigación científica y tecnológica, así como en el campo académico, en este acto unen sus esfuerzos a través de este Convenio General de Colaboración a fin de optimizar la utilización de sus propios recursos  a través de la ayuda mutua, el trabajo ccordinado y el intercambio de experiencias. </t>
  </si>
  <si>
    <t>Centro de Investigación en Alimentación y Desarrollo, A.C. / Universidad Autónoma de Chiapas.</t>
  </si>
  <si>
    <t>Convenio General de Colaboración  Académica, Científica y Tecnológica.</t>
  </si>
  <si>
    <t>Relación de convenios nacionales suscritos con otros organismos (públicos, privados y no gubernamentales)</t>
  </si>
  <si>
    <t xml:space="preserve">Establecer las condiciones generales de colaboración científica, técnica docente y administrativa entre ambas instituciones. Fomentar la realización de proyectos conjuntos de  investigación, formación y gestión, en función de los intereses comunes y de los medios disponibles. Fomentar la creación, organización y coordinación de actividades académicas. Facilitar el intercambio  de los miembros de su comunidad según la normativa interna de cada institución.   </t>
  </si>
  <si>
    <t>Universitat Roviera I Virgili /                  Universidad Autónoma de Chiapas.</t>
  </si>
  <si>
    <t>Relación de convenios internacionales suscritos con otros organismos (públicos, privados y no gubernamentales)</t>
  </si>
  <si>
    <t>Fuente: Dirección de Desarrollo Académico, UNACH.</t>
  </si>
  <si>
    <t xml:space="preserve">Escuela de Gestión y Autodesarrollo Indígena </t>
  </si>
  <si>
    <t xml:space="preserve">Derecho en Formación en Impartición de Justicia </t>
  </si>
  <si>
    <t xml:space="preserve">Ingeniería Hidráulica </t>
  </si>
  <si>
    <t xml:space="preserve">Ingeniería en Ciencias de los Materiales </t>
  </si>
  <si>
    <t xml:space="preserve">&gt;35 </t>
  </si>
  <si>
    <t>30
a
34</t>
  </si>
  <si>
    <t>25
a
29</t>
  </si>
  <si>
    <t>20
a
24</t>
  </si>
  <si>
    <t xml:space="preserve">&lt;17 </t>
  </si>
  <si>
    <t>Aceptados</t>
  </si>
  <si>
    <t>Aspirantes</t>
  </si>
  <si>
    <t xml:space="preserve">A </t>
  </si>
  <si>
    <t>Aspirantes y aceptados de nivel licenciatura por edad y PE</t>
  </si>
  <si>
    <t>Derecho en Formación en Impartición de Justicia</t>
  </si>
  <si>
    <t>Facultad de Medicina "Humana Dr. Manuel Velasco Suárez", Campus II</t>
  </si>
  <si>
    <t>Facultad de Arquitectura, Canpus I</t>
  </si>
  <si>
    <t>Escuela de Lenguas (Tapachula)</t>
  </si>
  <si>
    <t>Escuela de Lenguas (San Cristóbal de Las Casas)</t>
  </si>
  <si>
    <t>Facultad de Lenguas (Tuxtla)</t>
  </si>
  <si>
    <t xml:space="preserve">Coordinación de la Licenciatura en Sistemas Costeros </t>
  </si>
  <si>
    <t>Seguridad Alimentaria (No escolarizada), Extensión Tapachula (CIM)</t>
  </si>
  <si>
    <t>* Aceptados: Incluye alumnos del Preuniversitario.</t>
  </si>
  <si>
    <t xml:space="preserve">Danza </t>
  </si>
  <si>
    <t>Gestión y Autodesarrollo Indigena</t>
  </si>
  <si>
    <t>Matemáticas</t>
  </si>
  <si>
    <t>Propedéutico</t>
  </si>
  <si>
    <t>* Preuniversitario</t>
  </si>
  <si>
    <t>Examinados</t>
  </si>
  <si>
    <t xml:space="preserve">Ingeniero en Desarrollo Agroambiental </t>
  </si>
  <si>
    <t>Aspirantes y aceptados de nivel licenciatura por género y PE</t>
  </si>
  <si>
    <r>
      <rPr>
        <b/>
        <sz val="7"/>
        <rFont val="Arial TUR"/>
      </rPr>
      <t>Nota</t>
    </r>
    <r>
      <rPr>
        <sz val="7"/>
        <rFont val="Arial TUR"/>
        <family val="2"/>
        <charset val="162"/>
      </rPr>
      <t>: El PE de Agronegocios impartido en la Facultad Maya de Estudios Agropecuarios, para difundir la matrícula del 2do. Ciclo escolar por la pandemia, la Unidad Académica (UA) no capturó en tiempo y forma la matrícula.</t>
    </r>
  </si>
  <si>
    <t>Ingeniero Agrónomo</t>
  </si>
  <si>
    <t>Ingeniería Forestal</t>
  </si>
  <si>
    <t>Medicina Veterinaria y Zootecnia, Campus II, (Extensión Pichucalco)</t>
  </si>
  <si>
    <r>
      <rPr>
        <b/>
        <sz val="7"/>
        <rFont val="Arial TUR"/>
      </rPr>
      <t>Nota</t>
    </r>
    <r>
      <rPr>
        <sz val="7"/>
        <rFont val="Arial TUR"/>
      </rPr>
      <t>: El SIBI registra tesis y revistas como libros.</t>
    </r>
  </si>
  <si>
    <r>
      <rPr>
        <b/>
        <sz val="7"/>
        <rFont val="Arial TUR"/>
      </rPr>
      <t>Nota</t>
    </r>
    <r>
      <rPr>
        <sz val="7"/>
        <rFont val="Arial TUR"/>
      </rPr>
      <t>: El corte de la información es con fecha a diciembre de 2020.</t>
    </r>
  </si>
  <si>
    <t>Fuente:  Dirección de Desarrollo Bibliotecario, Secretaría Académica, UNACH.</t>
  </si>
  <si>
    <t>Biblioteca Central</t>
  </si>
  <si>
    <t>Escuela de Gestón y Autodesarrollo Indígena</t>
  </si>
  <si>
    <t>Tesis</t>
  </si>
  <si>
    <t>Revistas</t>
  </si>
  <si>
    <t>Libros</t>
  </si>
  <si>
    <t>Volúmenes</t>
  </si>
  <si>
    <t>Títulos</t>
  </si>
  <si>
    <t xml:space="preserve">Existencia </t>
  </si>
  <si>
    <t>Adquisición</t>
  </si>
  <si>
    <t>Acervo bibliográfico por UA</t>
  </si>
  <si>
    <r>
      <rPr>
        <b/>
        <sz val="8"/>
        <rFont val="Arial TUR"/>
      </rPr>
      <t>Nota</t>
    </r>
    <r>
      <rPr>
        <sz val="8"/>
        <rFont val="Arial TUR"/>
      </rPr>
      <t>: La biblioteca del CEDES, pasó a formar parte de la colección de la Biblioteca Central "Dr. Carlos Maciel Espinosa". La biblioteca del Instituto de Biociencias está integrada en la colección del CIM.</t>
    </r>
  </si>
  <si>
    <t>Fuente: Dirección de Desarrollo Bibliotecario, Secretaría Académica, UNACH.</t>
  </si>
  <si>
    <t xml:space="preserve">  </t>
  </si>
  <si>
    <t>Escuela de Ciencias Administrativas, Canpus IX</t>
  </si>
  <si>
    <t>Escuela de Contaduría y Administración, Canpus VII</t>
  </si>
  <si>
    <t>UNACH</t>
  </si>
  <si>
    <t>Préstamos</t>
  </si>
  <si>
    <t>Préstamos bibliotecarios y usuarios por UA</t>
  </si>
  <si>
    <t>Fuente: Dirección de Gestión de la Calidad, UNACH.</t>
  </si>
  <si>
    <t xml:space="preserve">Derecho con Formación en Impartición de Justicia </t>
  </si>
  <si>
    <t>Ingeniero Biotecnólogo (PL)</t>
  </si>
  <si>
    <t>Médico Cirujano (PL)</t>
  </si>
  <si>
    <t xml:space="preserve">Lengua y Literatura Hispanoamericanas </t>
  </si>
  <si>
    <t>Lengua y Literatura Hispanoamericanas (PL)</t>
  </si>
  <si>
    <t>Comunicación (PL)</t>
  </si>
  <si>
    <t>Bibliotecología y Gestión de Información (PL)</t>
  </si>
  <si>
    <t>Ingeniería Civil (PL)</t>
  </si>
  <si>
    <t xml:space="preserve">Arquitectura </t>
  </si>
  <si>
    <t>No Evaluable</t>
  </si>
  <si>
    <t>Evaluable</t>
  </si>
  <si>
    <t xml:space="preserve">Enseñanza del Inglés </t>
  </si>
  <si>
    <t>Contaduría (PL)</t>
  </si>
  <si>
    <t>Administración (PL)</t>
  </si>
  <si>
    <t xml:space="preserve">Ingeniero Agroindustrial </t>
  </si>
  <si>
    <t>Ingeniero Agrónomo (PL)</t>
  </si>
  <si>
    <t xml:space="preserve">Matrícula de nivel licenciatura en PE evaluable y no evaluable </t>
  </si>
  <si>
    <r>
      <rPr>
        <b/>
        <sz val="7"/>
        <rFont val="Arial TUR"/>
      </rPr>
      <t>NOTA</t>
    </r>
    <r>
      <rPr>
        <sz val="7"/>
        <rFont val="Arial TUR"/>
      </rPr>
      <t>: Escuela de Ciencias Administrativas, Campus IX sus 2 programas perdieron la calidad, Lenguas Tuxtla perdió la calidad y la recupera en Julio-Diciembre 2020 y CEDES tenía 2 programas de calidad que en 2020 perdieron su reconocimiento.</t>
    </r>
  </si>
  <si>
    <t xml:space="preserve">Matrícula de nivel licenciatura en PE reconocidos por su calidad </t>
  </si>
  <si>
    <t>Internacionales</t>
  </si>
  <si>
    <t>COPAES</t>
  </si>
  <si>
    <t>CIEES</t>
  </si>
  <si>
    <t>Matrícula de nivel licenciatura en PE reconocidos por su calidad, según organismos</t>
  </si>
  <si>
    <r>
      <rPr>
        <b/>
        <sz val="7"/>
        <rFont val="Arial TUR"/>
      </rPr>
      <t>NOTA</t>
    </r>
    <r>
      <rPr>
        <sz val="7"/>
        <rFont val="Arial TUR"/>
        <family val="2"/>
        <charset val="162"/>
      </rPr>
      <t>: Escuela de Ciencias Administrativas, Campus IX sus 2 programas perdieron la calidad, Lenguas Tuxtla perdió la calidad en Enero-Junio y la recuperó en Julio-Diciembre 2020, los programas de Lenguas San Cristóbal y Tapachula en este periodo perdieron su calidad y CEDES tenía 2 programas de calidad que en 2020 perdieron su reconocimiento.</t>
    </r>
  </si>
  <si>
    <t>Fuente: Dirección de Servicios Escolares, UNACH.</t>
  </si>
  <si>
    <t>Chino Mandarín</t>
  </si>
  <si>
    <t>Tseltal</t>
  </si>
  <si>
    <t>Tsotsil</t>
  </si>
  <si>
    <t>Italiano</t>
  </si>
  <si>
    <t>Inglés</t>
  </si>
  <si>
    <t>Francés</t>
  </si>
  <si>
    <t>Alemán</t>
  </si>
  <si>
    <t>San Cristóbal de Las Casas</t>
  </si>
  <si>
    <t>Tapachula</t>
  </si>
  <si>
    <t>Tuxtla</t>
  </si>
  <si>
    <t>Idioma/Lenguas</t>
  </si>
  <si>
    <t>Departamentos</t>
  </si>
  <si>
    <t xml:space="preserve">Población escolar del Departamento de Lenguas por género e idiomas </t>
  </si>
  <si>
    <t xml:space="preserve">Población escolar del Departamento de Lenguas, género e idiomas </t>
  </si>
  <si>
    <t>Particulares</t>
  </si>
  <si>
    <t>Personal UNACH</t>
  </si>
  <si>
    <t>Alumnos UNACH</t>
  </si>
  <si>
    <t>F San Cristóbal de Las Casas</t>
  </si>
  <si>
    <t>M San Cristóbal de Las Casas</t>
  </si>
  <si>
    <t>F Tapachula</t>
  </si>
  <si>
    <t>M Tapachula</t>
  </si>
  <si>
    <t>F Tuxtla</t>
  </si>
  <si>
    <t>M Tuxtla</t>
  </si>
  <si>
    <t>Población escolar del Departamento de Lenguas, género y tipo de alumno</t>
  </si>
  <si>
    <t xml:space="preserve">Población escolar del Departamento de Lenguas, género y tipo de alumno </t>
  </si>
  <si>
    <t xml:space="preserve">Subtotal </t>
  </si>
  <si>
    <t>Alumno UNACH</t>
  </si>
  <si>
    <t>Tuxtla Gutiérrez</t>
  </si>
  <si>
    <t xml:space="preserve">Población escolar de los Departamentos de Lenguas </t>
  </si>
  <si>
    <t>(L): Liquidado.</t>
  </si>
  <si>
    <t>* Reconocimiento al mérito académico, excelencia académica, extensión y asistencia técnica especializada y práctica profesional.</t>
  </si>
  <si>
    <t>Matemáticas (PL)</t>
  </si>
  <si>
    <t>Física (PL)</t>
  </si>
  <si>
    <t>Químico Farmacobiólogo (L)</t>
  </si>
  <si>
    <t>Pedagogía (PL)</t>
  </si>
  <si>
    <t>Letras Laatinoamericanas (L)</t>
  </si>
  <si>
    <t>Lengua y Literatura Hispanoamericana (PL)</t>
  </si>
  <si>
    <t>Filosofía (PL)</t>
  </si>
  <si>
    <t>Ciencias de la Comunicación (PL)</t>
  </si>
  <si>
    <t>Sociología (PL)</t>
  </si>
  <si>
    <t>Economía (L)</t>
  </si>
  <si>
    <t>Antropología Social (L)</t>
  </si>
  <si>
    <t>Ingeniería Civil (L)</t>
  </si>
  <si>
    <t>Arquitectura (PL)</t>
  </si>
  <si>
    <t>Arquitectura (L)</t>
  </si>
  <si>
    <t>Otros*</t>
  </si>
  <si>
    <t>Créditos Posgrado</t>
  </si>
  <si>
    <t>Examen Ceneval</t>
  </si>
  <si>
    <t>Seminario</t>
  </si>
  <si>
    <t>Continuación</t>
  </si>
  <si>
    <t>Enseñanza de las Lenguas</t>
  </si>
  <si>
    <t>Centro Universidad - Empresa (CeUNE)</t>
  </si>
  <si>
    <t>Contaduría Pública (PL)</t>
  </si>
  <si>
    <t>Contaduría Pública (L)</t>
  </si>
  <si>
    <t>Sistemas Computacionales (L)</t>
  </si>
  <si>
    <t>Informática (L)</t>
  </si>
  <si>
    <t>Administración Turística (PL)</t>
  </si>
  <si>
    <t>Administración de Empresas (PL)</t>
  </si>
  <si>
    <t>Administración de Empresas (L)</t>
  </si>
  <si>
    <t>Medicina Veterinaria y  Zootecnia</t>
  </si>
  <si>
    <t xml:space="preserve">Ingeniería en Sistemas Forestales </t>
  </si>
  <si>
    <t>Ingeniería en Procesos Agroindustriales (PL)</t>
  </si>
  <si>
    <t>Ingeniero Agrónomo en Producción Vegetal (L)</t>
  </si>
  <si>
    <t>Ingeniero Agrónomo Tropical (PL)</t>
  </si>
  <si>
    <t>Ingeniero Agrónomo Tropical (L)</t>
  </si>
  <si>
    <t>Ingeniero Agrónomo Fitotecnista (L)</t>
  </si>
  <si>
    <t>Médico Veterinario Zootecnista, Campus II, Extensión Pichucalco</t>
  </si>
  <si>
    <t>Médico Veterinario Zootecnista</t>
  </si>
  <si>
    <t>Médico Veterinario Zootecnista (PL)</t>
  </si>
  <si>
    <t>Titulados de nivel licenciatura por género y PE</t>
  </si>
  <si>
    <t>Desarrollo Municipal y Gobernabilidad (No escolarizada) (PL)</t>
  </si>
  <si>
    <t>Ingeniería en Alimentos (L)</t>
  </si>
  <si>
    <t>Economía (PL)</t>
  </si>
  <si>
    <t>Enseñanza del Inglés (PL)</t>
  </si>
  <si>
    <t>Ingeniero Agrónomo en Producción Animal (L)</t>
  </si>
  <si>
    <t>Médico Veterinario  Zootecnista (PL)</t>
  </si>
  <si>
    <t>Fuente: Dirección de Sevicios Escolares, UNACH.</t>
  </si>
  <si>
    <t xml:space="preserve">Puericultura y Desarrollo Infantil </t>
  </si>
  <si>
    <t>Ingeniería en Desarrollo y Tecnologías del Software</t>
  </si>
  <si>
    <t>Médico Veterinario  Zootecnista, Campus II, Extensión Pichucalco</t>
  </si>
  <si>
    <t>Egresados de nivel licenciatura por género y PE</t>
  </si>
  <si>
    <t xml:space="preserve">Administración de Agronegocios </t>
  </si>
  <si>
    <t xml:space="preserve">Ingeniero Agrónomo Tropical </t>
  </si>
  <si>
    <t>Nota: Información con corte a diciembre de 2020.</t>
  </si>
  <si>
    <t>Instituto de Biociencias</t>
  </si>
  <si>
    <t xml:space="preserve">Facultad de Medicina Humana "Dr. Manuel Velasco Suárez", Campus IV </t>
  </si>
  <si>
    <t xml:space="preserve">Lengua y Literatura Hispanoamericana </t>
  </si>
  <si>
    <t xml:space="preserve">Ingeniería Civil </t>
  </si>
  <si>
    <t>Reingreso</t>
  </si>
  <si>
    <t>Nuevo Ingreso</t>
  </si>
  <si>
    <t>Ingeniero Forestal (PL)</t>
  </si>
  <si>
    <t>Población escolar de nivel licenciatura por género y PE</t>
  </si>
  <si>
    <t>Lengua y Literatura Hispanoamericana</t>
  </si>
  <si>
    <t>Ingeniería en Agroindustrial</t>
  </si>
  <si>
    <t>Medicina Veterinaria y Zootecnia, Campus II, Pichucalco</t>
  </si>
  <si>
    <t xml:space="preserve">Ciencias Agropecuarias y Sustentabilidad </t>
  </si>
  <si>
    <t>Sistema de Justicia para Adolescentes</t>
  </si>
  <si>
    <t>Derecho Constitucional y Amparo</t>
  </si>
  <si>
    <t>Derechos Humanos</t>
  </si>
  <si>
    <t>Biotecnología</t>
  </si>
  <si>
    <t>Gestión en Sistemas de Salud</t>
  </si>
  <si>
    <t>Gestión en los Objetivos del Milenio (No escolarizada)</t>
  </si>
  <si>
    <t>Ciencias en Bioquímica Clínica</t>
  </si>
  <si>
    <t>Bioquímica Clínica</t>
  </si>
  <si>
    <t>Urgencias Médicas Quirúrgicas</t>
  </si>
  <si>
    <t>Pediatría</t>
  </si>
  <si>
    <t>Ortopedia</t>
  </si>
  <si>
    <t>Medicina Interna</t>
  </si>
  <si>
    <t>Medicina Integrada</t>
  </si>
  <si>
    <t>Ginecología y Obstetricia</t>
  </si>
  <si>
    <t xml:space="preserve">Epidemiología </t>
  </si>
  <si>
    <t>Cirugía General</t>
  </si>
  <si>
    <t>Anestesiología</t>
  </si>
  <si>
    <t xml:space="preserve">Administración de los Servicios de la Salud </t>
  </si>
  <si>
    <t>Especialidades Clínicas en:</t>
  </si>
  <si>
    <t>Docencia en Ciencias de la Salud</t>
  </si>
  <si>
    <t xml:space="preserve">Psicopedagogía </t>
  </si>
  <si>
    <t xml:space="preserve">Letras Mexicanas del Siglo XX </t>
  </si>
  <si>
    <t>Estudios Culturales</t>
  </si>
  <si>
    <t xml:space="preserve">Educación </t>
  </si>
  <si>
    <t>…Continúa</t>
  </si>
  <si>
    <t xml:space="preserve">     Hidráulica</t>
  </si>
  <si>
    <t xml:space="preserve">     Construcción</t>
  </si>
  <si>
    <t xml:space="preserve">     Calidad del Agua</t>
  </si>
  <si>
    <t>Ingeniería, con Terminal en:</t>
  </si>
  <si>
    <t>Ciencias con Especialidad en Matemática Educativa</t>
  </si>
  <si>
    <t>Interinstitucional de Ingeniería Civil (CUMex)</t>
  </si>
  <si>
    <t xml:space="preserve">Proyectos de Arquitectura y Urbanismo </t>
  </si>
  <si>
    <t xml:space="preserve">Arquitectura y Urbanismo </t>
  </si>
  <si>
    <t>Agricultura Familiar y Negocios</t>
  </si>
  <si>
    <t>Desarrollo e Innovación Empresarial</t>
  </si>
  <si>
    <t xml:space="preserve">     Personal</t>
  </si>
  <si>
    <t xml:space="preserve">     Organizaciones </t>
  </si>
  <si>
    <t xml:space="preserve">     Mercadotecnia </t>
  </si>
  <si>
    <t xml:space="preserve">     Dirección de Negocios </t>
  </si>
  <si>
    <t>Administración, con Terminal en:</t>
  </si>
  <si>
    <t xml:space="preserve">     Organizaciones</t>
  </si>
  <si>
    <t xml:space="preserve">     Finanzas</t>
  </si>
  <si>
    <t>Administración, con Formación en:</t>
  </si>
  <si>
    <t>Estudios Fiscales</t>
  </si>
  <si>
    <t>Contaduría</t>
  </si>
  <si>
    <t>Gestión para el Desarrollo</t>
  </si>
  <si>
    <t xml:space="preserve">     Personal </t>
  </si>
  <si>
    <t xml:space="preserve">     Tecnologías de Información </t>
  </si>
  <si>
    <t xml:space="preserve">     Gestión y Planificación Turística </t>
  </si>
  <si>
    <t xml:space="preserve">     Dirección de Negocios</t>
  </si>
  <si>
    <t xml:space="preserve">     Administración Pública</t>
  </si>
  <si>
    <t>Gestión para el Desarrollo (No escolarizada)</t>
  </si>
  <si>
    <t xml:space="preserve">Gestión para el Desarrollo </t>
  </si>
  <si>
    <t>Palma deAceite</t>
  </si>
  <si>
    <t xml:space="preserve">Ciencias en Agricultura Tropical </t>
  </si>
  <si>
    <t xml:space="preserve">Sanidad Animal </t>
  </si>
  <si>
    <t>Titulados de nivel posgrado por género y PE</t>
  </si>
  <si>
    <t>Derecho Público</t>
  </si>
  <si>
    <t>Procuración e Impartición de Justicia</t>
  </si>
  <si>
    <t>Palma de Aceite</t>
  </si>
  <si>
    <t>Egresados de nivel posgrado por género y PE</t>
  </si>
  <si>
    <t>Gestión de Sistemas de Salud</t>
  </si>
  <si>
    <t xml:space="preserve">Ciencias de la Salud </t>
  </si>
  <si>
    <t>Ciencias Biomédicas</t>
  </si>
  <si>
    <t>Educación</t>
  </si>
  <si>
    <t xml:space="preserve">     Calidad del Agua </t>
  </si>
  <si>
    <t>Ingeniería, con Formación en:</t>
  </si>
  <si>
    <t>Maestría en:</t>
  </si>
  <si>
    <t xml:space="preserve">     Finanzas </t>
  </si>
  <si>
    <t xml:space="preserve">Ciencias en Agricultura Tropical  </t>
  </si>
  <si>
    <t>Población escolar de nivel posgrado por género y PE</t>
  </si>
  <si>
    <t>Centro de Estudios para la Construcción de Ciudadaníaa y la Seguridad (CECOCISE)</t>
  </si>
  <si>
    <t>Población escolar de nivel posgrado por género PE</t>
  </si>
  <si>
    <t xml:space="preserve">Facultad de Ingeniería, Campus I </t>
  </si>
  <si>
    <t>Beneficiarios</t>
  </si>
  <si>
    <t>Actividades</t>
  </si>
  <si>
    <t>Actividades culturales por género y beneficiario</t>
  </si>
  <si>
    <t>Actividades de gestión ambiental por género y beneficiados</t>
  </si>
  <si>
    <t>Institutto de Investigaciones Jurídicas</t>
  </si>
  <si>
    <t>Actividades deportivas por género y beneficiario</t>
  </si>
  <si>
    <t>Ingeniería en Desarrollo y Tecnología de Software</t>
  </si>
  <si>
    <t>Beca prácticas profesionales por género y PE</t>
  </si>
  <si>
    <r>
      <rPr>
        <b/>
        <sz val="7"/>
        <rFont val="Arial TUR"/>
      </rPr>
      <t>Nota</t>
    </r>
    <r>
      <rPr>
        <sz val="7"/>
        <rFont val="Arial TUR"/>
      </rPr>
      <t>: Los criterios y lineamientos para otorgar las becas lo define el Gobierno Federal.</t>
    </r>
  </si>
  <si>
    <t>Datos tomados de las Convocatorias: Beca de Educación Superior Jóvenes Escribiendo el Futuro Febrero 2020 y Jóvenes Escribiendo el Futuro Septiembre 2020.</t>
  </si>
  <si>
    <t>Beca jóvenes escribiendo el futuro por género y PE</t>
  </si>
  <si>
    <r>
      <rPr>
        <b/>
        <sz val="7"/>
        <rFont val="Arial TUR"/>
      </rPr>
      <t>Nota</t>
    </r>
    <r>
      <rPr>
        <sz val="7"/>
        <rFont val="Arial TUR"/>
        <family val="2"/>
        <charset val="162"/>
      </rPr>
      <t>: Sólo la Escuela de Contaduría y Administración, Campus VII, presentó un mínimo incremento en su matrícula becada con respecto a 2019 y la Facultad de Contaduría y Administración, Campus I, presentó el mayor descenso en su matrícula becada.</t>
    </r>
  </si>
  <si>
    <t>Datos tomados de las Convocatorias: Beca para iniciar la titulación y Beca por haber concluido la titulación.</t>
  </si>
  <si>
    <t>Beca o apoyo de titulación por género y PE</t>
  </si>
  <si>
    <t>Gerencia Social (a distancia)</t>
  </si>
  <si>
    <t xml:space="preserve">Unidad Académica / Programa Educativo
</t>
  </si>
  <si>
    <t>Beca de apoyo a la manutención para hijos/as de militares de las fuerzas armadas por género y PE</t>
  </si>
  <si>
    <t>Datos tomados de las Convocatorias: Beca Federal Apoyo a la Manutención 2020-1 y Apoyo a la Manutención 2020-II.</t>
  </si>
  <si>
    <t>Beca de manutención federal para la educación superior por género y PE</t>
  </si>
  <si>
    <t>Datos obtenidos de las Convocatorias: Beca de capacitación formación de formadores de trabajo comunitario para estudiantes y docentes y la Convocatoria de la Beca de capacitación IMJUVE clubes por la paz.</t>
  </si>
  <si>
    <t>Beca de capacitación por género y PE</t>
  </si>
  <si>
    <t>Coodinación de la Licenciatura en Sistemas Costeros</t>
  </si>
  <si>
    <t>Coodinación de la Licenciatura en Caficultura</t>
  </si>
  <si>
    <t>Afiliados</t>
  </si>
  <si>
    <t xml:space="preserve">  Unidad Académica</t>
  </si>
  <si>
    <t>Seguro facultativo afiliados al Instituto Mexicano del Seguro Social  (IMSS) por género y UA</t>
  </si>
  <si>
    <t>Municipal</t>
  </si>
  <si>
    <t>Comunitario</t>
  </si>
  <si>
    <t>Productivo</t>
  </si>
  <si>
    <t>Público</t>
  </si>
  <si>
    <t>Intra-universitario</t>
  </si>
  <si>
    <t>Servicio social por sector y PE</t>
  </si>
  <si>
    <t>Médico Veterinario  Zootecnista, Campus II, Extensión Pichucalco (PL)</t>
  </si>
  <si>
    <t xml:space="preserve">Medicina Veterinaria y Zootecnia </t>
  </si>
  <si>
    <t>Escuela de Humanidades, campus IX</t>
  </si>
  <si>
    <t>Salud</t>
  </si>
  <si>
    <t>Bullyng</t>
  </si>
  <si>
    <t>Vectores</t>
  </si>
  <si>
    <t>Adicciones</t>
  </si>
  <si>
    <t>Relaciones  sanas en el noviazgo</t>
  </si>
  <si>
    <t>Nutrición</t>
  </si>
  <si>
    <t>Sexualidad</t>
  </si>
  <si>
    <t xml:space="preserve">Beneficiarios de los talleres </t>
  </si>
  <si>
    <t xml:space="preserve">Talleres de capacitación de la Unidad de Atención a la Salud Universitaria (UASU) por género </t>
  </si>
  <si>
    <t>Tallleres de capacitación de la Unidad de Atención a la Salud Universitaria (UASU) por género</t>
  </si>
  <si>
    <t>Externos</t>
  </si>
  <si>
    <t>Personal administrativo</t>
  </si>
  <si>
    <t>Personal docente</t>
  </si>
  <si>
    <t>Alumnos</t>
  </si>
  <si>
    <t>Femenino</t>
  </si>
  <si>
    <t>Masculino</t>
  </si>
  <si>
    <t>Asistencia médica en la UASU por género y tipo de beneficiario</t>
  </si>
  <si>
    <t xml:space="preserve">Asistencia médica en la UASU por género y tipo de beneficiario </t>
  </si>
  <si>
    <t>Dr. Rigoberto Martínez Sánchez                           Dr. Jesús Alfredo Galindo Albores</t>
  </si>
  <si>
    <t>Dra. Karla Beatriz García Arteaga</t>
  </si>
  <si>
    <t>Manuales para la atención a grupos en situación de vulnerabilidad en Chiapas.</t>
  </si>
  <si>
    <t>Centro de Estudios para la Construcción de Ciudadanía y la Seguridad (CECOCISE).</t>
  </si>
  <si>
    <t>Gloria Patricia Ledesma Ríos                              Dora Guadalupe Castillejos Hernández                               Marco Antonio Hernández Falcón</t>
  </si>
  <si>
    <t xml:space="preserve">Elsa Velasco Espinosa </t>
  </si>
  <si>
    <t>Cerrando brechas tecnológicas con los adultos mayores, ampliando la comunicación en tiempos actuales.</t>
  </si>
  <si>
    <t>Facultad de Humanidades, Campus VI.</t>
  </si>
  <si>
    <t>Ocuilapa</t>
  </si>
  <si>
    <t>Dr. Rodolfo Humberto Ramírez León</t>
  </si>
  <si>
    <t>Dr. Wilber Álvarez Cisneros</t>
  </si>
  <si>
    <t>Diagnóstico para la construcción de un Prototipo de Secador Solar Portátil
Sustentable (PSSPS).</t>
  </si>
  <si>
    <t>Facultad de Arquitectura, Campus I.</t>
  </si>
  <si>
    <t>Antonia Jiménez Alba                                                   Krystal del Rosario Licona Alcalá                           Denise López Espinal</t>
  </si>
  <si>
    <t>Dra. Gloria Amelia Gutu Moguel</t>
  </si>
  <si>
    <t>Enseñando español, inglés y cultura mexicana a migrantes del DIF municipal de Tapachula.</t>
  </si>
  <si>
    <t>Antonia Jiménez Alba                                                   Krystal del Rosario Licona Alcalá                            Ana Rosa Núñez Serrano</t>
  </si>
  <si>
    <t>Enseñando español a niñas, niños y adolescentes solicitantes de Refugio, refugiados y con protección complementaria en el marco del programa de atención AFTER CLass 2020 en Tapachula Chiapas.</t>
  </si>
  <si>
    <t>Facultad de Lenguas, Campus Tapachula.</t>
  </si>
  <si>
    <t>Dra. Ana María Elisa Díaz de la Garza       Gerardo Chávez Gómez                                                    Dr. Óscar Chanona Pérez</t>
  </si>
  <si>
    <t xml:space="preserve">Dra. María de Lourdes Gutiérrez Aceves </t>
  </si>
  <si>
    <t xml:space="preserve"> “Reflexiones sobre el trabajo docente con enfoque inclusivo: propuestas didácticas para la enseñanza de inglés”.</t>
  </si>
  <si>
    <t>Facultad de Lenguas, Campus Tuxtla.</t>
  </si>
  <si>
    <t>Tonalá</t>
  </si>
  <si>
    <t>Dra. Isabel Pérez Pérez</t>
  </si>
  <si>
    <t>Efectos del Coronavirus C19 en  el sector informal: caso vendedores ambulantes en la Ciudad de Tonalá, Chiapas.</t>
  </si>
  <si>
    <t>Escuela de Ciencias Administrativas Istmo-Costa, Campus IX (Tonalá).</t>
  </si>
  <si>
    <t xml:space="preserve">Ciencias Administrativas y Contables </t>
  </si>
  <si>
    <t>Linda Vista, Mpio. de Palenque.</t>
  </si>
  <si>
    <t>Claudia A. Estopier Gonzalez                                  Nicolás González Cortés</t>
  </si>
  <si>
    <t>Dra. Arely Bautista Gálvez</t>
  </si>
  <si>
    <t>Recetario de hongos comestibles.</t>
  </si>
  <si>
    <t>Facultad Maya de Estudios Agropecuarios.</t>
  </si>
  <si>
    <t>Villaflores</t>
  </si>
  <si>
    <t xml:space="preserve">MAT. Héctor Vázquez Solís     </t>
  </si>
  <si>
    <t>Manuales para la elaboración de extractos vegetales, trampas para gusanos cogolleros y producción de lombrices rojas californianas.</t>
  </si>
  <si>
    <t xml:space="preserve">Dr. José Galdámez Galdámez     </t>
  </si>
  <si>
    <t>Muestreo, identificación y modelo de intervención para la recuperación de suelos.</t>
  </si>
  <si>
    <t xml:space="preserve">MAT. Franklin B. Martínez Aguilar     </t>
  </si>
  <si>
    <t>Elaboración de biofertilizante, producción de vermiabono y de caldo sulfocálcico.</t>
  </si>
  <si>
    <t xml:space="preserve">Dr. Carlos Ernesto Aguilar Jiménez     </t>
  </si>
  <si>
    <t>Reproducción y activación de microorganismos de montaña, manual de composta con residuos y uso de AVCC en la Frailesca.</t>
  </si>
  <si>
    <t>Facultad de Ciencias Agronómicas, Campus V.</t>
  </si>
  <si>
    <t xml:space="preserve">Ciencias Agropecuarias </t>
  </si>
  <si>
    <t xml:space="preserve">Municipio </t>
  </si>
  <si>
    <t xml:space="preserve">Coordinador </t>
  </si>
  <si>
    <t xml:space="preserve">Beneficiados </t>
  </si>
  <si>
    <t>Coadyuvantes</t>
  </si>
  <si>
    <t xml:space="preserve">Nombre </t>
  </si>
  <si>
    <t>Unidades de Vinculación Docente (UVD) por UA y población beneficiada</t>
  </si>
  <si>
    <t>Escolarizada</t>
  </si>
  <si>
    <t>2 Años</t>
  </si>
  <si>
    <t>En Defensa de los Derechos Humanos</t>
  </si>
  <si>
    <t>Ocozocoautla de Espinosa</t>
  </si>
  <si>
    <t>3 Años</t>
  </si>
  <si>
    <t>Tapachula de Córdova y Ordoñez</t>
  </si>
  <si>
    <t>4 Años</t>
  </si>
  <si>
    <t>1 Año</t>
  </si>
  <si>
    <t xml:space="preserve">Didácticas de las Lenguas </t>
  </si>
  <si>
    <t>Administración, con terminal en:</t>
  </si>
  <si>
    <t>Sede</t>
  </si>
  <si>
    <t>Modalidad</t>
  </si>
  <si>
    <t>Duración</t>
  </si>
  <si>
    <t>Oferta educativa de nivel posgrado por PE y duración</t>
  </si>
  <si>
    <t>Nota:La duración de los PE puede ser semestral o modular dependiendo de la estructura del Plan Educativo.</t>
  </si>
  <si>
    <t>* Oferta extemporánea.</t>
  </si>
  <si>
    <t>8 Módulos</t>
  </si>
  <si>
    <t>9 Semestres</t>
  </si>
  <si>
    <t>No escolarizada</t>
  </si>
  <si>
    <t>6 Módulos</t>
  </si>
  <si>
    <t>6 Semestres</t>
  </si>
  <si>
    <t>Estadística y Sistemas de Información</t>
  </si>
  <si>
    <t>10 Semestres</t>
  </si>
  <si>
    <t xml:space="preserve">Derecho, Campus III, Extensión </t>
  </si>
  <si>
    <t>Palenque</t>
  </si>
  <si>
    <t xml:space="preserve">Matemáticas Aplicadas </t>
  </si>
  <si>
    <t>8 Semestres</t>
  </si>
  <si>
    <t xml:space="preserve">Ingeniería Física </t>
  </si>
  <si>
    <t>10 Módulos</t>
  </si>
  <si>
    <t>Pijijiapan</t>
  </si>
  <si>
    <t>Tecnologías de Información y Comunicación Aplicadas a la Educación</t>
  </si>
  <si>
    <t xml:space="preserve">Duración </t>
  </si>
  <si>
    <t>Gestión de la Micro, Pequeña y Mediana Empresa</t>
  </si>
  <si>
    <t>Arriaga</t>
  </si>
  <si>
    <t>Pichucalco</t>
  </si>
  <si>
    <t>Comitán de Domínguez</t>
  </si>
  <si>
    <t>Ángel Albino Corzo</t>
  </si>
  <si>
    <t xml:space="preserve">Caficultura </t>
  </si>
  <si>
    <t xml:space="preserve">Coordinación de la Licenciatura en Caficultura </t>
  </si>
  <si>
    <t>Copainalá</t>
  </si>
  <si>
    <t>Seguridad Alimentaria, Extensión (CIM) *</t>
  </si>
  <si>
    <t>Catazajá</t>
  </si>
  <si>
    <t>Seguridad Alimentaria</t>
  </si>
  <si>
    <t xml:space="preserve">Ingeniero Agrónomo en Ganadería Ambiental </t>
  </si>
  <si>
    <t>Huehuetán</t>
  </si>
  <si>
    <t xml:space="preserve">Medicina Veterinaria y Zootecnia, Campus II, Extensión </t>
  </si>
  <si>
    <t>Oferta educativa de nivel licenciatura por PE y duración</t>
  </si>
  <si>
    <r>
      <t xml:space="preserve">Nota: </t>
    </r>
    <r>
      <rPr>
        <sz val="7"/>
        <color theme="1"/>
        <rFont val="Calibri"/>
        <family val="2"/>
        <scheme val="minor"/>
      </rPr>
      <t>Los PE son los que están con estatus vigente.</t>
    </r>
  </si>
  <si>
    <t>Fuente: Dirección General de Planeación, UNACH.</t>
  </si>
  <si>
    <t>Maestría No Escolarizada</t>
  </si>
  <si>
    <t>Especialidad No Escolarizada</t>
  </si>
  <si>
    <t>No Escolarizada</t>
  </si>
  <si>
    <t xml:space="preserve">Licenciatura </t>
  </si>
  <si>
    <t>Nivel</t>
  </si>
  <si>
    <t>Planes de Estudio</t>
  </si>
  <si>
    <t>Programas Educativos</t>
  </si>
  <si>
    <t>Oferta Educativa por nivel, Programas Educativos (PE) y Planes de Estudio 2020</t>
  </si>
  <si>
    <t>Fuente: Secretaría Académica, UNACH.</t>
  </si>
  <si>
    <t>Coordinaciones</t>
  </si>
  <si>
    <t>Centros</t>
  </si>
  <si>
    <t>Escuelas</t>
  </si>
  <si>
    <t>Facultades</t>
  </si>
  <si>
    <t>Institutos</t>
  </si>
  <si>
    <t>Unidades Académicas (UA)</t>
  </si>
  <si>
    <t>Regiones Socioeconómicas</t>
  </si>
  <si>
    <t>Dependencias de Educación Superior (DES)</t>
  </si>
  <si>
    <t>Presencia UNACH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</si>
</sst>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quot;$&quot;* #,##0.00_-;_-&quot;$&quot;* &quot;-&quot;??_-;_-@_-"/>
    <numFmt numFmtId="43" formatCode="_-* #,##0.00_-;\-* #,##0.00_-;_-* &quot;-&quot;??_-;_-@_-"/>
    <numFmt numFmtId="164" formatCode="#,##0;[Red]#,##0"/>
    <numFmt numFmtId="165" formatCode="#,##0.0"/>
    <numFmt numFmtId="166" formatCode="0.0"/>
    <numFmt numFmtId="167" formatCode="#,##0&quot; Pts&quot;;[Red]\-#,##0&quot; Pts&quot;"/>
    <numFmt numFmtId="168" formatCode="#,##0.00_ ;[Red]\-#,##0.00\ "/>
    <numFmt numFmtId="169" formatCode="&quot;$&quot;#,##0.00"/>
    <numFmt numFmtId="170" formatCode="#.##0,"/>
    <numFmt numFmtId="171" formatCode="#,##0.00;[Red]#,##0.00"/>
    <numFmt numFmtId="172" formatCode="&quot;N$&quot;#,##0.00_);[Red]\(&quot;N$&quot;#,##0.00\)"/>
    <numFmt numFmtId="173" formatCode="_-[$$-80A]* #,##0.00_-;\-[$$-80A]* #,##0.00_-;_-[$$-80A]* &quot;-&quot;??_-;_-@_-"/>
    <numFmt numFmtId="174" formatCode="&quot;$&quot;#,##0.00;[Red]&quot;$&quot;#,##0.00"/>
    <numFmt numFmtId="175" formatCode="[$$-80A]#,##0.00"/>
    <numFmt numFmtId="176" formatCode="dd/mm/yy;@"/>
  </numFmts>
  <fonts count="145">
    <font>
      <sz val="10"/>
      <name val="MS Sans Serif"/>
    </font>
    <font>
      <sz val="11"/>
      <color theme="1"/>
      <name val="Calibri"/>
      <family val="2"/>
      <scheme val="minor"/>
    </font>
    <font>
      <sz val="11"/>
      <color theme="1"/>
      <name val="Calibri"/>
      <family val="2"/>
      <scheme val="minor"/>
    </font>
    <font>
      <sz val="10"/>
      <name val="MS Sans Serif"/>
      <family val="2"/>
    </font>
    <font>
      <sz val="10"/>
      <name val="Arial TUR"/>
      <family val="2"/>
      <charset val="162"/>
    </font>
    <font>
      <sz val="8.5"/>
      <name val="Arial TUR"/>
      <family val="2"/>
      <charset val="162"/>
    </font>
    <font>
      <b/>
      <sz val="10"/>
      <name val="Arial TUR"/>
      <family val="2"/>
      <charset val="162"/>
    </font>
    <font>
      <sz val="7"/>
      <name val="Arial TUR"/>
      <family val="2"/>
      <charset val="162"/>
    </font>
    <font>
      <sz val="8"/>
      <name val="Arial TUR"/>
      <family val="2"/>
      <charset val="162"/>
    </font>
    <font>
      <u/>
      <sz val="8"/>
      <name val="Arial TUR"/>
      <family val="2"/>
      <charset val="162"/>
    </font>
    <font>
      <b/>
      <sz val="8"/>
      <name val="Arial TUR"/>
      <family val="2"/>
      <charset val="162"/>
    </font>
    <font>
      <b/>
      <sz val="10"/>
      <name val="Arial TUR"/>
    </font>
    <font>
      <sz val="8"/>
      <name val="Arial TUR"/>
    </font>
    <font>
      <sz val="11"/>
      <color theme="1"/>
      <name val="Calibri"/>
      <family val="2"/>
      <scheme val="minor"/>
    </font>
    <font>
      <b/>
      <sz val="10"/>
      <color theme="0"/>
      <name val="Arial TUR"/>
    </font>
    <font>
      <b/>
      <sz val="10"/>
      <color theme="0"/>
      <name val="Arial TUR"/>
      <family val="2"/>
      <charset val="162"/>
    </font>
    <font>
      <b/>
      <sz val="7.5"/>
      <color theme="0"/>
      <name val="Arial TUR"/>
    </font>
    <font>
      <b/>
      <sz val="8"/>
      <color theme="0"/>
      <name val="Arial TUR"/>
    </font>
    <font>
      <b/>
      <sz val="8"/>
      <color theme="0"/>
      <name val="Arial TUR"/>
      <family val="2"/>
      <charset val="162"/>
    </font>
    <font>
      <u/>
      <sz val="7.5"/>
      <color theme="0"/>
      <name val="Arial TUR"/>
    </font>
    <font>
      <sz val="10"/>
      <name val="Arial TUR"/>
      <family val="2"/>
    </font>
    <font>
      <b/>
      <sz val="8"/>
      <color theme="0"/>
      <name val="Arial TUR"/>
      <family val="2"/>
    </font>
    <font>
      <b/>
      <sz val="10"/>
      <color theme="0"/>
      <name val="Arial TUR"/>
      <family val="2"/>
    </font>
    <font>
      <sz val="8"/>
      <name val="Arial TUR"/>
      <family val="2"/>
    </font>
    <font>
      <sz val="8"/>
      <color theme="0"/>
      <name val="Arial TUR"/>
      <family val="2"/>
      <charset val="162"/>
    </font>
    <font>
      <b/>
      <sz val="7.5"/>
      <color theme="0"/>
      <name val="Arial TUR"/>
      <family val="2"/>
      <charset val="162"/>
    </font>
    <font>
      <b/>
      <sz val="8.5"/>
      <name val="Arial TUR"/>
    </font>
    <font>
      <b/>
      <sz val="7.5"/>
      <color theme="0"/>
      <name val="Arial TUR"/>
      <family val="2"/>
    </font>
    <font>
      <b/>
      <sz val="8"/>
      <name val="Arial TUR"/>
      <family val="2"/>
    </font>
    <font>
      <b/>
      <sz val="7.5"/>
      <name val="Arial TUR"/>
      <family val="2"/>
      <charset val="162"/>
    </font>
    <font>
      <sz val="7.5"/>
      <name val="Arial TUR"/>
      <family val="2"/>
    </font>
    <font>
      <sz val="7.5"/>
      <name val="Arial TUR"/>
      <family val="2"/>
      <charset val="162"/>
    </font>
    <font>
      <b/>
      <sz val="7.5"/>
      <name val="Arial TUR"/>
      <family val="2"/>
    </font>
    <font>
      <b/>
      <sz val="12"/>
      <name val="Arial TUR"/>
      <family val="2"/>
      <charset val="162"/>
    </font>
    <font>
      <sz val="7.5"/>
      <color theme="0"/>
      <name val="Arial TUR"/>
      <family val="2"/>
      <charset val="162"/>
    </font>
    <font>
      <sz val="7.5"/>
      <color theme="0"/>
      <name val="Arial TUR"/>
      <family val="2"/>
    </font>
    <font>
      <sz val="7"/>
      <name val="Arial TUR"/>
    </font>
    <font>
      <sz val="7.5"/>
      <color theme="0"/>
      <name val="Arial TUR"/>
    </font>
    <font>
      <b/>
      <sz val="8"/>
      <name val="Arial TUR"/>
    </font>
    <font>
      <sz val="8"/>
      <color theme="0"/>
      <name val="Arial TUR"/>
    </font>
    <font>
      <b/>
      <sz val="7"/>
      <name val="Arial TUR"/>
    </font>
    <font>
      <b/>
      <i/>
      <sz val="12"/>
      <name val="Arial TUR"/>
      <family val="2"/>
      <charset val="162"/>
    </font>
    <font>
      <b/>
      <sz val="7"/>
      <name val="Arial TUR"/>
      <family val="2"/>
      <charset val="162"/>
    </font>
    <font>
      <i/>
      <sz val="8.5"/>
      <name val="Arial TUR"/>
      <family val="2"/>
      <charset val="162"/>
    </font>
    <font>
      <sz val="10"/>
      <color theme="0"/>
      <name val="Arial TUR"/>
    </font>
    <font>
      <sz val="10"/>
      <name val="Arial TUR"/>
    </font>
    <font>
      <b/>
      <sz val="10"/>
      <color theme="1"/>
      <name val="Arial TUR"/>
      <family val="2"/>
      <charset val="162"/>
    </font>
    <font>
      <sz val="11"/>
      <color theme="1"/>
      <name val="Arial TUR"/>
    </font>
    <font>
      <b/>
      <sz val="10"/>
      <color rgb="FF000000"/>
      <name val="Arial TUR"/>
    </font>
    <font>
      <sz val="9"/>
      <color theme="0"/>
      <name val="Arial TUR"/>
    </font>
    <font>
      <b/>
      <sz val="9"/>
      <color theme="0"/>
      <name val="Arial TUR"/>
    </font>
    <font>
      <sz val="8"/>
      <color theme="1"/>
      <name val="Arial TUR"/>
    </font>
    <font>
      <sz val="9"/>
      <color theme="1"/>
      <name val="Arial TUR"/>
    </font>
    <font>
      <sz val="9"/>
      <color rgb="FF000000"/>
      <name val="Arial TUR"/>
    </font>
    <font>
      <sz val="10"/>
      <name val="MS Sans Serif"/>
    </font>
    <font>
      <b/>
      <sz val="7"/>
      <color theme="0"/>
      <name val="Arial TUR"/>
    </font>
    <font>
      <b/>
      <sz val="7"/>
      <color theme="0"/>
      <name val="Arial TUR"/>
      <family val="2"/>
      <charset val="162"/>
    </font>
    <font>
      <b/>
      <sz val="10"/>
      <color rgb="FFFF0000"/>
      <name val="Arial TUR"/>
    </font>
    <font>
      <sz val="8.5"/>
      <name val="Arial TUR"/>
    </font>
    <font>
      <b/>
      <i/>
      <u/>
      <sz val="10"/>
      <name val="Arial TUR"/>
    </font>
    <font>
      <sz val="10"/>
      <color rgb="FFFF0000"/>
      <name val="Arial TUR"/>
    </font>
    <font>
      <sz val="8"/>
      <name val="Arial"/>
      <family val="2"/>
    </font>
    <font>
      <b/>
      <sz val="6"/>
      <name val="Arial TUR"/>
      <family val="2"/>
      <charset val="162"/>
    </font>
    <font>
      <sz val="12"/>
      <name val="Arial TUR"/>
      <family val="2"/>
      <charset val="162"/>
    </font>
    <font>
      <sz val="6"/>
      <name val="Arial TUR"/>
      <family val="2"/>
      <charset val="162"/>
    </font>
    <font>
      <sz val="6"/>
      <name val="Arial TUR"/>
    </font>
    <font>
      <b/>
      <u/>
      <sz val="10"/>
      <name val="Arial TUR"/>
      <family val="2"/>
      <charset val="162"/>
    </font>
    <font>
      <b/>
      <sz val="8"/>
      <name val="Arial"/>
      <family val="2"/>
    </font>
    <font>
      <b/>
      <sz val="12"/>
      <name val="Arial TUR"/>
    </font>
    <font>
      <b/>
      <sz val="8.5"/>
      <name val="Arial TUR"/>
      <family val="2"/>
      <charset val="162"/>
    </font>
    <font>
      <u/>
      <sz val="10"/>
      <name val="Arial TUR"/>
      <family val="2"/>
      <charset val="162"/>
    </font>
    <font>
      <sz val="10"/>
      <color theme="0"/>
      <name val="Arial TUR"/>
      <family val="2"/>
      <charset val="162"/>
    </font>
    <font>
      <b/>
      <sz val="9"/>
      <color indexed="81"/>
      <name val="Tahoma"/>
      <family val="2"/>
    </font>
    <font>
      <sz val="9"/>
      <color indexed="81"/>
      <name val="Tahoma"/>
      <family val="2"/>
    </font>
    <font>
      <sz val="10"/>
      <name val="Frutiger 57Cn"/>
      <family val="2"/>
    </font>
    <font>
      <b/>
      <sz val="6"/>
      <name val="Frutiger 57Cn"/>
      <family val="2"/>
    </font>
    <font>
      <sz val="7"/>
      <name val="Frutiger 57Cn"/>
      <family val="2"/>
    </font>
    <font>
      <b/>
      <sz val="7"/>
      <name val="Frutiger 57Cn"/>
      <family val="2"/>
    </font>
    <font>
      <sz val="8"/>
      <name val="Frutiger 57Cn"/>
      <family val="2"/>
    </font>
    <font>
      <sz val="12"/>
      <name val="Frutiger 57Cn"/>
      <family val="2"/>
    </font>
    <font>
      <sz val="6"/>
      <name val="Frutiger 57Cn"/>
      <family val="2"/>
    </font>
    <font>
      <u/>
      <sz val="10"/>
      <name val="Frutiger 57Cn"/>
      <family val="2"/>
    </font>
    <font>
      <b/>
      <sz val="10"/>
      <name val="Frutiger 57Cn"/>
      <family val="2"/>
    </font>
    <font>
      <b/>
      <sz val="12"/>
      <name val="Frutiger 57Cn"/>
      <family val="2"/>
    </font>
    <font>
      <b/>
      <i/>
      <sz val="12"/>
      <name val="Frutiger 57Cn"/>
      <family val="2"/>
    </font>
    <font>
      <b/>
      <sz val="8"/>
      <name val="Frutiger 57Cn"/>
      <family val="2"/>
    </font>
    <font>
      <sz val="7"/>
      <color theme="0"/>
      <name val="Arial TUR"/>
    </font>
    <font>
      <u/>
      <sz val="10"/>
      <color theme="0"/>
      <name val="Arial TUR"/>
    </font>
    <font>
      <b/>
      <sz val="9"/>
      <name val="Arial TUR"/>
      <family val="2"/>
      <charset val="162"/>
    </font>
    <font>
      <sz val="8"/>
      <name val="MS Sans Serif"/>
      <family val="2"/>
    </font>
    <font>
      <sz val="12"/>
      <name val="MS Sans Serif"/>
      <family val="2"/>
    </font>
    <font>
      <sz val="11"/>
      <color rgb="FF141414"/>
      <name val="Georgia"/>
      <family val="1"/>
    </font>
    <font>
      <sz val="8"/>
      <name val="Calibri"/>
      <family val="2"/>
      <scheme val="minor"/>
    </font>
    <font>
      <sz val="7"/>
      <name val="Arial"/>
      <family val="2"/>
    </font>
    <font>
      <i/>
      <sz val="7"/>
      <name val="Arial TUR"/>
      <family val="2"/>
      <charset val="162"/>
    </font>
    <font>
      <sz val="8"/>
      <name val="MS Sans Serif"/>
    </font>
    <font>
      <b/>
      <sz val="6"/>
      <color theme="0"/>
      <name val="Arial TUR"/>
    </font>
    <font>
      <sz val="7"/>
      <color rgb="FF000000"/>
      <name val="Arial"/>
      <family val="2"/>
    </font>
    <font>
      <sz val="8"/>
      <color rgb="FF000000"/>
      <name val="Arial"/>
      <family val="2"/>
    </font>
    <font>
      <b/>
      <sz val="8"/>
      <color rgb="FF000000"/>
      <name val="Arial"/>
      <family val="2"/>
    </font>
    <font>
      <sz val="8"/>
      <color rgb="FF000000"/>
      <name val="Arial TUR"/>
    </font>
    <font>
      <sz val="7"/>
      <color theme="1"/>
      <name val="Arial TUR"/>
    </font>
    <font>
      <sz val="10"/>
      <color theme="1"/>
      <name val="Arial TUR"/>
    </font>
    <font>
      <b/>
      <sz val="11"/>
      <color theme="1"/>
      <name val="Arial TUR"/>
    </font>
    <font>
      <b/>
      <sz val="11"/>
      <color rgb="FF000000"/>
      <name val="Arial TUR"/>
    </font>
    <font>
      <sz val="11"/>
      <color rgb="FF000000"/>
      <name val="Arial TUR"/>
    </font>
    <font>
      <sz val="7"/>
      <color rgb="FF000000"/>
      <name val="Arial TUR"/>
    </font>
    <font>
      <b/>
      <sz val="10"/>
      <color theme="1"/>
      <name val="Arial TUR"/>
    </font>
    <font>
      <sz val="11"/>
      <color rgb="FF000000"/>
      <name val="Arial"/>
      <family val="2"/>
    </font>
    <font>
      <b/>
      <sz val="8"/>
      <color theme="0"/>
      <name val="Arial"/>
      <family val="2"/>
    </font>
    <font>
      <b/>
      <sz val="8"/>
      <color theme="1"/>
      <name val="Arial TUR"/>
    </font>
    <font>
      <sz val="13"/>
      <color rgb="FF555555"/>
      <name val="Arial"/>
      <family val="2"/>
    </font>
    <font>
      <sz val="9"/>
      <name val="Arial TUR"/>
      <family val="2"/>
      <charset val="162"/>
    </font>
    <font>
      <b/>
      <sz val="8.5"/>
      <color theme="0"/>
      <name val="Arial TUR"/>
    </font>
    <font>
      <sz val="11"/>
      <color theme="1"/>
      <name val="Arial"/>
      <family val="2"/>
    </font>
    <font>
      <b/>
      <sz val="11"/>
      <color theme="1"/>
      <name val="Arial"/>
      <family val="2"/>
    </font>
    <font>
      <b/>
      <sz val="11"/>
      <color theme="0"/>
      <name val="Arial"/>
      <family val="2"/>
    </font>
    <font>
      <sz val="10"/>
      <color theme="1"/>
      <name val="Arial"/>
      <family val="2"/>
    </font>
    <font>
      <b/>
      <sz val="10"/>
      <color theme="0"/>
      <name val="Arial"/>
      <family val="2"/>
    </font>
    <font>
      <b/>
      <sz val="10"/>
      <color theme="1"/>
      <name val="Arial"/>
      <family val="2"/>
    </font>
    <font>
      <b/>
      <sz val="9"/>
      <color theme="1"/>
      <name val="Arial"/>
      <family val="2"/>
    </font>
    <font>
      <b/>
      <sz val="9"/>
      <color theme="0"/>
      <name val="Arial"/>
      <family val="2"/>
    </font>
    <font>
      <sz val="7"/>
      <color theme="0"/>
      <name val="Arial"/>
      <family val="2"/>
    </font>
    <font>
      <sz val="8.5"/>
      <color theme="0"/>
      <name val="Arial TUR"/>
    </font>
    <font>
      <sz val="10"/>
      <color theme="9" tint="-0.249977111117893"/>
      <name val="Arial TUR"/>
      <family val="2"/>
      <charset val="162"/>
    </font>
    <font>
      <sz val="8"/>
      <color theme="1"/>
      <name val="Arial"/>
      <family val="2"/>
    </font>
    <font>
      <sz val="8"/>
      <color theme="1"/>
      <name val="Times New Roman"/>
      <family val="1"/>
    </font>
    <font>
      <b/>
      <sz val="11"/>
      <name val="Arial Tur"/>
    </font>
    <font>
      <b/>
      <sz val="11"/>
      <color theme="0"/>
      <name val="Arial Tur"/>
    </font>
    <font>
      <sz val="8"/>
      <color theme="1"/>
      <name val="Calibri"/>
      <family val="2"/>
      <scheme val="minor"/>
    </font>
    <font>
      <sz val="9"/>
      <name val="Arial"/>
      <family val="2"/>
    </font>
    <font>
      <b/>
      <sz val="12"/>
      <color theme="0"/>
      <name val="Arial TUR"/>
    </font>
    <font>
      <sz val="12"/>
      <color theme="0"/>
      <name val="Arial TUR"/>
      <family val="2"/>
      <charset val="162"/>
    </font>
    <font>
      <b/>
      <sz val="12"/>
      <color theme="0"/>
      <name val="Arial TUR"/>
      <family val="2"/>
      <charset val="162"/>
    </font>
    <font>
      <b/>
      <sz val="12"/>
      <color theme="0"/>
      <name val="Arial"/>
      <family val="2"/>
    </font>
    <font>
      <sz val="10"/>
      <name val="Arial"/>
      <family val="2"/>
    </font>
    <font>
      <sz val="12"/>
      <color theme="0"/>
      <name val="Arial"/>
      <family val="2"/>
    </font>
    <font>
      <sz val="10"/>
      <color rgb="FF212121"/>
      <name val="Arial"/>
      <family val="2"/>
    </font>
    <font>
      <sz val="10"/>
      <color rgb="FF333333"/>
      <name val="Arial"/>
      <family val="2"/>
    </font>
    <font>
      <i/>
      <sz val="9"/>
      <name val="Arial"/>
      <family val="2"/>
    </font>
    <font>
      <sz val="7"/>
      <color theme="1"/>
      <name val="Calibri"/>
      <family val="2"/>
      <scheme val="minor"/>
    </font>
    <font>
      <sz val="8"/>
      <color theme="0"/>
      <name val="Arial"/>
      <family val="2"/>
    </font>
    <font>
      <sz val="12"/>
      <name val="Arial"/>
      <family val="2"/>
    </font>
    <font>
      <b/>
      <sz val="12"/>
      <name val="Arial"/>
      <family val="2"/>
    </font>
    <font>
      <sz val="10"/>
      <color theme="0"/>
      <name val="Arial"/>
      <family val="2"/>
    </font>
  </fonts>
  <fills count="2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3AB4A"/>
        <bgColor indexed="64"/>
      </patternFill>
    </fill>
    <fill>
      <patternFill patternType="solid">
        <fgColor rgb="FF002E63"/>
        <bgColor indexed="64"/>
      </patternFill>
    </fill>
    <fill>
      <patternFill patternType="solid">
        <fgColor rgb="FF002E63"/>
        <bgColor rgb="FF996600"/>
      </patternFill>
    </fill>
    <fill>
      <patternFill patternType="solid">
        <fgColor indexed="9"/>
        <bgColor indexed="26"/>
      </patternFill>
    </fill>
    <fill>
      <patternFill patternType="solid">
        <fgColor rgb="FFB3AB4A"/>
        <bgColor indexed="26"/>
      </patternFill>
    </fill>
    <fill>
      <patternFill patternType="solid">
        <fgColor rgb="FFFFFF00"/>
        <bgColor indexed="26"/>
      </patternFill>
    </fill>
    <fill>
      <patternFill patternType="solid">
        <fgColor indexed="65"/>
        <bgColor indexed="64"/>
      </patternFill>
    </fill>
    <fill>
      <patternFill patternType="solid">
        <fgColor indexed="65"/>
        <bgColor theme="0"/>
      </patternFill>
    </fill>
    <fill>
      <patternFill patternType="solid">
        <fgColor theme="0"/>
        <bgColor theme="0"/>
      </patternFill>
    </fill>
    <fill>
      <patternFill patternType="solid">
        <fgColor indexed="9"/>
        <bgColor theme="0"/>
      </patternFill>
    </fill>
    <fill>
      <patternFill patternType="solid">
        <fgColor rgb="FFB3AB4A"/>
        <bgColor rgb="FF996600"/>
      </patternFill>
    </fill>
    <fill>
      <patternFill patternType="solid">
        <fgColor rgb="FF003163"/>
        <bgColor indexed="64"/>
      </patternFill>
    </fill>
    <fill>
      <patternFill patternType="solid">
        <fgColor rgb="FF003163"/>
        <bgColor rgb="FF996600"/>
      </patternFill>
    </fill>
    <fill>
      <patternFill patternType="solid">
        <fgColor rgb="FFFFFF00"/>
        <bgColor indexed="64"/>
      </patternFill>
    </fill>
    <fill>
      <patternFill patternType="lightGray">
        <fgColor rgb="FF996600"/>
        <bgColor rgb="FFB88500"/>
      </patternFill>
    </fill>
    <fill>
      <patternFill patternType="solid">
        <fgColor rgb="FFEABE3F"/>
        <bgColor indexed="64"/>
      </patternFill>
    </fill>
    <fill>
      <patternFill patternType="solid">
        <fgColor rgb="FFB3AA4A"/>
        <bgColor indexed="64"/>
      </patternFill>
    </fill>
    <fill>
      <patternFill patternType="lightUp">
        <fgColor theme="0"/>
      </patternFill>
    </fill>
    <fill>
      <patternFill patternType="lightUp">
        <fgColor theme="0"/>
        <bgColor indexed="9"/>
      </patternFill>
    </fill>
  </fills>
  <borders count="94">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rgb="FFB3AB4A"/>
      </top>
      <bottom style="thin">
        <color indexed="64"/>
      </bottom>
      <diagonal/>
    </border>
    <border>
      <left style="thin">
        <color indexed="64"/>
      </left>
      <right style="thin">
        <color indexed="64"/>
      </right>
      <top style="thin">
        <color rgb="FFB3AB4A"/>
      </top>
      <bottom/>
      <diagonal/>
    </border>
    <border>
      <left style="thin">
        <color indexed="64"/>
      </left>
      <right style="thin">
        <color indexed="64"/>
      </right>
      <top/>
      <bottom style="thin">
        <color rgb="FFB3AB4A"/>
      </bottom>
      <diagonal/>
    </border>
    <border>
      <left/>
      <right/>
      <top/>
      <bottom style="thin">
        <color rgb="FFB3AB4A"/>
      </bottom>
      <diagonal/>
    </border>
    <border>
      <left/>
      <right/>
      <top style="thin">
        <color indexed="63"/>
      </top>
      <bottom style="thin">
        <color indexed="63"/>
      </bottom>
      <diagonal/>
    </border>
    <border>
      <left style="thin">
        <color indexed="63"/>
      </left>
      <right/>
      <top style="thin">
        <color indexed="63"/>
      </top>
      <bottom style="thin">
        <color indexed="63"/>
      </bottom>
      <diagonal/>
    </border>
    <border>
      <left/>
      <right style="thin">
        <color indexed="63"/>
      </right>
      <top/>
      <bottom/>
      <diagonal/>
    </border>
    <border>
      <left/>
      <right/>
      <top/>
      <bottom style="thin">
        <color indexed="63"/>
      </bottom>
      <diagonal/>
    </border>
    <border>
      <left style="thin">
        <color indexed="64"/>
      </left>
      <right style="thin">
        <color indexed="64"/>
      </right>
      <top/>
      <bottom style="thin">
        <color indexed="64"/>
      </bottom>
      <diagonal/>
    </border>
    <border>
      <left/>
      <right/>
      <top style="thin">
        <color indexed="63"/>
      </top>
      <bottom/>
      <diagonal/>
    </border>
    <border>
      <left/>
      <right/>
      <top style="thin">
        <color indexed="63"/>
      </top>
      <bottom style="thin">
        <color indexed="64"/>
      </bottom>
      <diagonal/>
    </border>
    <border>
      <left/>
      <right style="thin">
        <color indexed="64"/>
      </right>
      <top style="thin">
        <color indexed="63"/>
      </top>
      <bottom style="thin">
        <color indexed="63"/>
      </bottom>
      <diagonal/>
    </border>
    <border>
      <left/>
      <right style="thin">
        <color indexed="63"/>
      </right>
      <top/>
      <bottom style="thin">
        <color indexed="63"/>
      </bottom>
      <diagonal/>
    </border>
    <border>
      <left/>
      <right style="thin">
        <color indexed="63"/>
      </right>
      <top style="thin">
        <color indexed="63"/>
      </top>
      <bottom style="thin">
        <color indexed="63"/>
      </bottom>
      <diagonal/>
    </border>
    <border>
      <left/>
      <right style="thin">
        <color indexed="63"/>
      </right>
      <top style="thin">
        <color indexed="63"/>
      </top>
      <bottom/>
      <diagonal/>
    </border>
    <border>
      <left/>
      <right style="thin">
        <color indexed="64"/>
      </right>
      <top style="thin">
        <color rgb="FFB3AB4A"/>
      </top>
      <bottom style="thin">
        <color rgb="FFB3AB4A"/>
      </bottom>
      <diagonal/>
    </border>
    <border>
      <left/>
      <right style="thin">
        <color indexed="63"/>
      </right>
      <top style="thin">
        <color rgb="FFB3AB4A"/>
      </top>
      <bottom style="thin">
        <color rgb="FFB3AB4A"/>
      </bottom>
      <diagonal/>
    </border>
    <border>
      <left/>
      <right/>
      <top style="thin">
        <color rgb="FFB3AB4A"/>
      </top>
      <bottom style="thin">
        <color rgb="FFB3AB4A"/>
      </bottom>
      <diagonal/>
    </border>
    <border>
      <left/>
      <right style="thin">
        <color indexed="64"/>
      </right>
      <top style="thin">
        <color indexed="64"/>
      </top>
      <bottom style="thin">
        <color rgb="FFB3AB4A"/>
      </bottom>
      <diagonal/>
    </border>
    <border>
      <left/>
      <right style="thin">
        <color indexed="63"/>
      </right>
      <top style="thin">
        <color indexed="64"/>
      </top>
      <bottom style="thin">
        <color rgb="FFB3AB4A"/>
      </bottom>
      <diagonal/>
    </border>
    <border>
      <left style="thin">
        <color rgb="FFB3AB4A"/>
      </left>
      <right/>
      <top/>
      <bottom/>
      <diagonal/>
    </border>
    <border>
      <left/>
      <right/>
      <top style="thin">
        <color rgb="FFB3AB4A"/>
      </top>
      <bottom/>
      <diagonal/>
    </border>
    <border>
      <left style="thin">
        <color indexed="64"/>
      </left>
      <right/>
      <top/>
      <bottom style="thin">
        <color rgb="FFB3AB4A"/>
      </bottom>
      <diagonal/>
    </border>
    <border>
      <left/>
      <right style="thin">
        <color indexed="64"/>
      </right>
      <top style="thin">
        <color indexed="63"/>
      </top>
      <bottom/>
      <diagonal/>
    </border>
    <border>
      <left/>
      <right style="thin">
        <color indexed="64"/>
      </right>
      <top/>
      <bottom style="thin">
        <color rgb="FFB3AB4A"/>
      </bottom>
      <diagonal/>
    </border>
    <border>
      <left style="thin">
        <color indexed="64"/>
      </left>
      <right style="thin">
        <color rgb="FFB3AB4A"/>
      </right>
      <top style="thin">
        <color rgb="FFB3AB4A"/>
      </top>
      <bottom/>
      <diagonal/>
    </border>
    <border>
      <left style="thin">
        <color indexed="64"/>
      </left>
      <right style="thin">
        <color rgb="FFB3AB4A"/>
      </right>
      <top/>
      <bottom/>
      <diagonal/>
    </border>
    <border>
      <left style="thin">
        <color indexed="64"/>
      </left>
      <right style="thin">
        <color rgb="FFB3AB4A"/>
      </right>
      <top/>
      <bottom style="thin">
        <color rgb="FFB3AB4A"/>
      </bottom>
      <diagonal/>
    </border>
    <border>
      <left style="thin">
        <color indexed="64"/>
      </left>
      <right style="thin">
        <color rgb="FFB3AB4A"/>
      </right>
      <top/>
      <bottom style="thin">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
      <left/>
      <right/>
      <top style="thin">
        <color indexed="64"/>
      </top>
      <bottom style="thin">
        <color rgb="FFB3AB4A"/>
      </bottom>
      <diagonal/>
    </border>
    <border>
      <left/>
      <right/>
      <top style="thin">
        <color rgb="FFB3AB4A"/>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rgb="FFB3AB4A"/>
      </right>
      <top/>
      <bottom style="thin">
        <color rgb="FFB3AB4A"/>
      </bottom>
      <diagonal/>
    </border>
    <border>
      <left/>
      <right style="thin">
        <color rgb="FFB3AB4A"/>
      </right>
      <top/>
      <bottom/>
      <diagonal/>
    </border>
    <border>
      <left/>
      <right style="thin">
        <color rgb="FFB3AB4A"/>
      </right>
      <top style="thin">
        <color indexed="64"/>
      </top>
      <bottom style="thin">
        <color indexed="64"/>
      </bottom>
      <diagonal/>
    </border>
    <border>
      <left/>
      <right style="thin">
        <color rgb="FFB3AB4A"/>
      </right>
      <top style="thin">
        <color rgb="FFB3AB4A"/>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B3AB4A"/>
      </bottom>
      <diagonal/>
    </border>
    <border>
      <left style="thin">
        <color indexed="64"/>
      </left>
      <right/>
      <top/>
      <bottom style="thin">
        <color rgb="FFABB04A"/>
      </bottom>
      <diagonal/>
    </border>
    <border>
      <left style="thin">
        <color indexed="64"/>
      </left>
      <right/>
      <top style="thin">
        <color rgb="FFB3AB4A"/>
      </top>
      <bottom/>
      <diagonal/>
    </border>
    <border>
      <left style="thin">
        <color indexed="64"/>
      </left>
      <right style="thin">
        <color indexed="64"/>
      </right>
      <top/>
      <bottom style="thin">
        <color rgb="FFABB04A"/>
      </bottom>
      <diagonal/>
    </border>
    <border>
      <left/>
      <right style="thin">
        <color indexed="64"/>
      </right>
      <top style="thin">
        <color rgb="FFB3AB4A"/>
      </top>
      <bottom style="thin">
        <color indexed="64"/>
      </bottom>
      <diagonal/>
    </border>
    <border>
      <left/>
      <right/>
      <top style="thin">
        <color rgb="FFABB04A"/>
      </top>
      <bottom style="thin">
        <color indexed="64"/>
      </bottom>
      <diagonal/>
    </border>
    <border>
      <left/>
      <right/>
      <top/>
      <bottom style="thin">
        <color rgb="FFABB04A"/>
      </bottom>
      <diagonal/>
    </border>
    <border>
      <left/>
      <right style="thin">
        <color indexed="64"/>
      </right>
      <top/>
      <bottom style="thin">
        <color rgb="FFABB04A"/>
      </bottom>
      <diagonal/>
    </border>
    <border>
      <left/>
      <right style="thin">
        <color indexed="64"/>
      </right>
      <top style="thin">
        <color rgb="FFABB04A"/>
      </top>
      <bottom/>
      <diagonal/>
    </border>
    <border>
      <left/>
      <right style="thin">
        <color indexed="64"/>
      </right>
      <top style="thin">
        <color rgb="FFB3AB4A"/>
      </top>
      <bottom/>
      <diagonal/>
    </border>
    <border>
      <left/>
      <right style="thin">
        <color indexed="63"/>
      </right>
      <top/>
      <bottom style="thin">
        <color indexed="64"/>
      </bottom>
      <diagonal/>
    </border>
    <border>
      <left/>
      <right style="thin">
        <color indexed="63"/>
      </right>
      <top style="thin">
        <color indexed="64"/>
      </top>
      <bottom/>
      <diagonal/>
    </border>
    <border>
      <left/>
      <right style="thin">
        <color indexed="64"/>
      </right>
      <top style="thin">
        <color indexed="64"/>
      </top>
      <bottom style="thin">
        <color indexed="63"/>
      </bottom>
      <diagonal/>
    </border>
    <border>
      <left/>
      <right/>
      <top style="thin">
        <color indexed="64"/>
      </top>
      <bottom style="thin">
        <color indexed="63"/>
      </bottom>
      <diagonal/>
    </border>
    <border>
      <left style="thin">
        <color indexed="63"/>
      </left>
      <right/>
      <top style="thin">
        <color indexed="64"/>
      </top>
      <bottom style="thin">
        <color indexed="63"/>
      </bottom>
      <diagonal/>
    </border>
    <border>
      <left/>
      <right style="thin">
        <color indexed="64"/>
      </right>
      <top/>
      <bottom style="thin">
        <color indexed="63"/>
      </bottom>
      <diagonal/>
    </border>
    <border>
      <left style="thin">
        <color indexed="64"/>
      </left>
      <right style="thin">
        <color indexed="64"/>
      </right>
      <top style="thin">
        <color rgb="FFABB04A"/>
      </top>
      <bottom/>
      <diagonal/>
    </border>
    <border>
      <left/>
      <right style="thin">
        <color indexed="64"/>
      </right>
      <top style="medium">
        <color indexed="64"/>
      </top>
      <bottom/>
      <diagonal/>
    </border>
    <border>
      <left style="thin">
        <color indexed="64"/>
      </left>
      <right style="thin">
        <color indexed="64"/>
      </right>
      <top style="thin">
        <color rgb="FFB3AB4A"/>
      </top>
      <bottom style="thin">
        <color rgb="FFB3AB4A"/>
      </bottom>
      <diagonal/>
    </border>
    <border>
      <left/>
      <right/>
      <top style="medium">
        <color rgb="FF000000"/>
      </top>
      <bottom style="medium">
        <color indexed="64"/>
      </bottom>
      <diagonal/>
    </border>
    <border>
      <left style="thin">
        <color indexed="64"/>
      </left>
      <right style="thin">
        <color indexed="64"/>
      </right>
      <top style="thin">
        <color rgb="FFB3AA4A"/>
      </top>
      <bottom/>
      <diagonal/>
    </border>
    <border>
      <left style="thin">
        <color indexed="64"/>
      </left>
      <right style="thin">
        <color indexed="64"/>
      </right>
      <top/>
      <bottom style="thin">
        <color rgb="FFB3AA4A"/>
      </bottom>
      <diagonal/>
    </border>
    <border>
      <left/>
      <right style="medium">
        <color indexed="64"/>
      </right>
      <top style="medium">
        <color indexed="64"/>
      </top>
      <bottom style="thin">
        <color rgb="FFB3AA4A"/>
      </bottom>
      <diagonal/>
    </border>
    <border>
      <left/>
      <right/>
      <top style="medium">
        <color indexed="64"/>
      </top>
      <bottom style="thin">
        <color rgb="FFB3AA4A"/>
      </bottom>
      <diagonal/>
    </border>
    <border>
      <left style="thin">
        <color indexed="64"/>
      </left>
      <right/>
      <top style="medium">
        <color indexed="64"/>
      </top>
      <bottom/>
      <diagonal/>
    </border>
    <border>
      <left style="thin">
        <color rgb="FFB3AA4A"/>
      </left>
      <right/>
      <top/>
      <bottom/>
      <diagonal/>
    </border>
    <border>
      <left style="thin">
        <color rgb="FFB3AB4A"/>
      </left>
      <right/>
      <top style="thin">
        <color indexed="64"/>
      </top>
      <bottom style="thin">
        <color indexed="64"/>
      </bottom>
      <diagonal/>
    </border>
    <border>
      <left/>
      <right style="thin">
        <color rgb="FFB3AA4A"/>
      </right>
      <top/>
      <bottom style="thin">
        <color indexed="64"/>
      </bottom>
      <diagonal/>
    </border>
    <border>
      <left/>
      <right style="thin">
        <color indexed="64"/>
      </right>
      <top style="medium">
        <color indexed="64"/>
      </top>
      <bottom style="thin">
        <color rgb="FFB3AA4A"/>
      </bottom>
      <diagonal/>
    </border>
    <border>
      <left/>
      <right style="thin">
        <color indexed="64"/>
      </right>
      <top style="medium">
        <color indexed="64"/>
      </top>
      <bottom style="thin">
        <color rgb="FFB3AB4A"/>
      </bottom>
      <diagonal/>
    </border>
    <border>
      <left/>
      <right/>
      <top style="medium">
        <color indexed="64"/>
      </top>
      <bottom style="thin">
        <color rgb="FFB3AB4A"/>
      </bottom>
      <diagonal/>
    </border>
    <border>
      <left style="thin">
        <color indexed="64"/>
      </left>
      <right style="thin">
        <color rgb="FFB3AB4A"/>
      </right>
      <top style="thin">
        <color indexed="64"/>
      </top>
      <bottom style="thin">
        <color indexed="64"/>
      </bottom>
      <diagonal/>
    </border>
    <border>
      <left style="thin">
        <color indexed="64"/>
      </left>
      <right style="thin">
        <color rgb="FFB3AB4A"/>
      </right>
      <top style="thin">
        <color rgb="FFB3AB4A"/>
      </top>
      <bottom style="thin">
        <color indexed="64"/>
      </bottom>
      <diagonal/>
    </border>
    <border>
      <left style="thin">
        <color indexed="64"/>
      </left>
      <right style="thin">
        <color rgb="FFB3AB4A"/>
      </right>
      <top style="thin">
        <color indexed="64"/>
      </top>
      <bottom/>
      <diagonal/>
    </border>
    <border>
      <left style="thin">
        <color indexed="64"/>
      </left>
      <right style="thin">
        <color indexed="64"/>
      </right>
      <top style="thin">
        <color rgb="FFABB04A"/>
      </top>
      <bottom style="thin">
        <color rgb="FFB3AB4A"/>
      </bottom>
      <diagonal/>
    </border>
    <border>
      <left/>
      <right/>
      <top/>
      <bottom style="medium">
        <color rgb="FFB3AB4A"/>
      </bottom>
      <diagonal/>
    </border>
    <border>
      <left/>
      <right/>
      <top style="medium">
        <color rgb="FFB3AB4A"/>
      </top>
      <bottom/>
      <diagonal/>
    </border>
  </borders>
  <cellStyleXfs count="11">
    <xf numFmtId="0" fontId="0" fillId="0" borderId="0"/>
    <xf numFmtId="0" fontId="3" fillId="0" borderId="0"/>
    <xf numFmtId="0" fontId="13" fillId="0" borderId="0"/>
    <xf numFmtId="43" fontId="54" fillId="0" borderId="0" applyFont="0" applyFill="0" applyBorder="0" applyAlignment="0" applyProtection="0"/>
    <xf numFmtId="40" fontId="3" fillId="0" borderId="0" applyFont="0" applyFill="0" applyBorder="0" applyAlignment="0" applyProtection="0"/>
    <xf numFmtId="167" fontId="3" fillId="0" borderId="0" applyFont="0" applyFill="0" applyBorder="0" applyAlignment="0" applyProtection="0"/>
    <xf numFmtId="172" fontId="3"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44" fontId="1" fillId="0" borderId="0" applyFont="0" applyFill="0" applyBorder="0" applyAlignment="0" applyProtection="0"/>
  </cellStyleXfs>
  <cellXfs count="2867">
    <xf numFmtId="0" fontId="0" fillId="0" borderId="0" xfId="0"/>
    <xf numFmtId="0" fontId="4" fillId="2" borderId="0" xfId="0" applyFont="1" applyFill="1"/>
    <xf numFmtId="0" fontId="7" fillId="2" borderId="0" xfId="0" applyFont="1" applyFill="1" applyAlignment="1">
      <alignment horizontal="right"/>
    </xf>
    <xf numFmtId="0" fontId="8" fillId="2" borderId="1" xfId="0" applyFont="1" applyFill="1" applyBorder="1"/>
    <xf numFmtId="0" fontId="8" fillId="2" borderId="0" xfId="0" applyFont="1" applyFill="1"/>
    <xf numFmtId="0" fontId="8" fillId="2" borderId="0" xfId="0" applyFont="1" applyFill="1" applyAlignment="1">
      <alignment horizontal="center"/>
    </xf>
    <xf numFmtId="0" fontId="4" fillId="2" borderId="0" xfId="0" applyFont="1" applyFill="1" applyAlignment="1">
      <alignment textRotation="90"/>
    </xf>
    <xf numFmtId="0" fontId="9" fillId="2" borderId="1" xfId="0" applyFont="1" applyFill="1" applyBorder="1" applyAlignment="1">
      <alignment horizontal="center"/>
    </xf>
    <xf numFmtId="0" fontId="8" fillId="2" borderId="1" xfId="0" applyFont="1" applyFill="1" applyBorder="1" applyAlignment="1">
      <alignment horizontal="center"/>
    </xf>
    <xf numFmtId="0" fontId="7" fillId="2" borderId="0" xfId="0" applyFont="1" applyFill="1" applyAlignment="1">
      <alignment horizontal="center"/>
    </xf>
    <xf numFmtId="0" fontId="7" fillId="2" borderId="0" xfId="0" applyFont="1" applyFill="1"/>
    <xf numFmtId="0" fontId="8" fillId="2" borderId="0" xfId="0" applyFont="1" applyFill="1" applyAlignment="1">
      <alignment textRotation="90"/>
    </xf>
    <xf numFmtId="0" fontId="12" fillId="2" borderId="2" xfId="0" applyFont="1" applyFill="1" applyBorder="1"/>
    <xf numFmtId="0" fontId="12" fillId="2" borderId="3" xfId="0" applyFont="1" applyFill="1" applyBorder="1"/>
    <xf numFmtId="0" fontId="12" fillId="3" borderId="3" xfId="0" applyFont="1" applyFill="1" applyBorder="1"/>
    <xf numFmtId="0" fontId="5" fillId="2" borderId="0" xfId="0" applyFont="1" applyFill="1" applyAlignment="1">
      <alignment horizontal="center"/>
    </xf>
    <xf numFmtId="0" fontId="4" fillId="2" borderId="0" xfId="0" applyFont="1" applyFill="1" applyAlignment="1">
      <alignment horizontal="center"/>
    </xf>
    <xf numFmtId="3" fontId="8" fillId="2" borderId="0" xfId="0" quotePrefix="1" applyNumberFormat="1" applyFont="1" applyFill="1" applyAlignment="1">
      <alignment horizontal="center"/>
    </xf>
    <xf numFmtId="3" fontId="10" fillId="2" borderId="0" xfId="0" quotePrefix="1" applyNumberFormat="1" applyFont="1" applyFill="1" applyAlignment="1">
      <alignment horizontal="center"/>
    </xf>
    <xf numFmtId="0" fontId="8" fillId="3" borderId="3" xfId="0" applyFont="1" applyFill="1" applyBorder="1"/>
    <xf numFmtId="0" fontId="8" fillId="3" borderId="0" xfId="0" applyFont="1" applyFill="1"/>
    <xf numFmtId="0" fontId="14" fillId="4" borderId="2" xfId="0" applyFont="1" applyFill="1" applyBorder="1"/>
    <xf numFmtId="0" fontId="15" fillId="4" borderId="4" xfId="0" applyFont="1" applyFill="1" applyBorder="1"/>
    <xf numFmtId="0" fontId="15" fillId="4" borderId="5" xfId="0" applyFont="1" applyFill="1" applyBorder="1"/>
    <xf numFmtId="0" fontId="14" fillId="4" borderId="4" xfId="0" applyFont="1" applyFill="1" applyBorder="1"/>
    <xf numFmtId="0" fontId="14" fillId="5" borderId="6" xfId="0" applyFont="1" applyFill="1" applyBorder="1" applyAlignment="1">
      <alignment horizontal="center" vertical="center"/>
    </xf>
    <xf numFmtId="0" fontId="16" fillId="6" borderId="7" xfId="0" applyFont="1" applyFill="1" applyBorder="1" applyAlignment="1">
      <alignment wrapText="1"/>
    </xf>
    <xf numFmtId="0" fontId="16" fillId="6" borderId="1" xfId="0" applyFont="1" applyFill="1" applyBorder="1" applyAlignment="1">
      <alignment horizontal="center" vertical="center"/>
    </xf>
    <xf numFmtId="0" fontId="16" fillId="6" borderId="8" xfId="0" applyFont="1" applyFill="1" applyBorder="1" applyAlignment="1">
      <alignment vertical="center"/>
    </xf>
    <xf numFmtId="0" fontId="4" fillId="2" borderId="9" xfId="0" applyFont="1" applyFill="1" applyBorder="1"/>
    <xf numFmtId="0" fontId="17" fillId="6" borderId="13" xfId="0" applyFont="1" applyFill="1" applyBorder="1" applyAlignment="1">
      <alignment horizontal="center" vertical="center" wrapText="1"/>
    </xf>
    <xf numFmtId="3" fontId="17" fillId="4" borderId="0" xfId="0" applyNumberFormat="1" applyFont="1" applyFill="1" applyAlignment="1">
      <alignment horizontal="right"/>
    </xf>
    <xf numFmtId="3" fontId="17" fillId="4" borderId="9" xfId="0" applyNumberFormat="1" applyFont="1" applyFill="1" applyBorder="1" applyAlignment="1">
      <alignment horizontal="right" vertical="center"/>
    </xf>
    <xf numFmtId="164" fontId="12" fillId="2" borderId="7" xfId="0" applyNumberFormat="1" applyFont="1" applyFill="1" applyBorder="1" applyAlignment="1">
      <alignment horizontal="right"/>
    </xf>
    <xf numFmtId="3" fontId="12" fillId="2" borderId="8" xfId="0" applyNumberFormat="1" applyFont="1" applyFill="1" applyBorder="1" applyAlignment="1">
      <alignment horizontal="right"/>
    </xf>
    <xf numFmtId="164" fontId="12" fillId="2" borderId="0" xfId="0" applyNumberFormat="1" applyFont="1" applyFill="1" applyAlignment="1">
      <alignment horizontal="right"/>
    </xf>
    <xf numFmtId="3" fontId="12" fillId="2" borderId="9" xfId="0" applyNumberFormat="1" applyFont="1" applyFill="1" applyBorder="1" applyAlignment="1">
      <alignment horizontal="right"/>
    </xf>
    <xf numFmtId="3" fontId="18" fillId="4" borderId="5" xfId="0" applyNumberFormat="1" applyFont="1" applyFill="1" applyBorder="1" applyAlignment="1">
      <alignment horizontal="right"/>
    </xf>
    <xf numFmtId="3" fontId="18" fillId="4" borderId="11" xfId="0" applyNumberFormat="1" applyFont="1" applyFill="1" applyBorder="1" applyAlignment="1">
      <alignment horizontal="right"/>
    </xf>
    <xf numFmtId="164" fontId="12" fillId="2" borderId="0" xfId="0" quotePrefix="1" applyNumberFormat="1" applyFont="1" applyFill="1" applyAlignment="1">
      <alignment horizontal="right"/>
    </xf>
    <xf numFmtId="164" fontId="12" fillId="2" borderId="1" xfId="0" applyNumberFormat="1" applyFont="1" applyFill="1" applyBorder="1" applyAlignment="1">
      <alignment horizontal="right"/>
    </xf>
    <xf numFmtId="3" fontId="18" fillId="4" borderId="1" xfId="0" applyNumberFormat="1" applyFont="1" applyFill="1" applyBorder="1" applyAlignment="1">
      <alignment horizontal="right"/>
    </xf>
    <xf numFmtId="0" fontId="12" fillId="2" borderId="9" xfId="0" quotePrefix="1" applyFont="1" applyFill="1" applyBorder="1" applyAlignment="1">
      <alignment horizontal="right"/>
    </xf>
    <xf numFmtId="164" fontId="18" fillId="4" borderId="5" xfId="0" quotePrefix="1" applyNumberFormat="1" applyFont="1" applyFill="1" applyBorder="1" applyAlignment="1">
      <alignment horizontal="right"/>
    </xf>
    <xf numFmtId="0" fontId="18" fillId="4" borderId="11" xfId="0" quotePrefix="1" applyFont="1" applyFill="1" applyBorder="1" applyAlignment="1">
      <alignment horizontal="right"/>
    </xf>
    <xf numFmtId="3" fontId="12" fillId="2" borderId="9" xfId="0" quotePrefix="1" applyNumberFormat="1" applyFont="1" applyFill="1" applyBorder="1" applyAlignment="1">
      <alignment horizontal="right"/>
    </xf>
    <xf numFmtId="164" fontId="12" fillId="2" borderId="1" xfId="0" quotePrefix="1" applyNumberFormat="1" applyFont="1" applyFill="1" applyBorder="1" applyAlignment="1">
      <alignment horizontal="right"/>
    </xf>
    <xf numFmtId="3" fontId="12" fillId="2" borderId="12" xfId="0" applyNumberFormat="1" applyFont="1" applyFill="1" applyBorder="1" applyAlignment="1">
      <alignment horizontal="right"/>
    </xf>
    <xf numFmtId="164" fontId="17" fillId="4" borderId="5" xfId="0" applyNumberFormat="1" applyFont="1" applyFill="1" applyBorder="1" applyAlignment="1">
      <alignment horizontal="right"/>
    </xf>
    <xf numFmtId="3" fontId="17" fillId="4" borderId="11" xfId="0" applyNumberFormat="1" applyFont="1" applyFill="1" applyBorder="1" applyAlignment="1">
      <alignment horizontal="right"/>
    </xf>
    <xf numFmtId="3" fontId="17" fillId="5" borderId="1" xfId="0" applyNumberFormat="1" applyFont="1" applyFill="1" applyBorder="1" applyAlignment="1">
      <alignment horizontal="right" vertical="center"/>
    </xf>
    <xf numFmtId="3" fontId="17" fillId="5" borderId="11" xfId="0" applyNumberFormat="1" applyFont="1" applyFill="1" applyBorder="1" applyAlignment="1">
      <alignment horizontal="right" vertical="center"/>
    </xf>
    <xf numFmtId="0" fontId="16" fillId="6" borderId="9" xfId="0" applyFont="1" applyFill="1" applyBorder="1" applyAlignment="1">
      <alignment horizontal="right" vertical="center"/>
    </xf>
    <xf numFmtId="0" fontId="16" fillId="6" borderId="12" xfId="0" applyFont="1" applyFill="1" applyBorder="1" applyAlignment="1">
      <alignment horizontal="right" vertical="center"/>
    </xf>
    <xf numFmtId="0" fontId="11" fillId="2" borderId="0" xfId="0" applyFont="1" applyFill="1" applyAlignment="1">
      <alignment horizontal="center" wrapText="1"/>
    </xf>
    <xf numFmtId="0" fontId="16" fillId="6" borderId="7" xfId="0" applyFont="1" applyFill="1" applyBorder="1" applyAlignment="1">
      <alignment horizontal="left" vertical="center"/>
    </xf>
    <xf numFmtId="0" fontId="16" fillId="6" borderId="0" xfId="0" applyFont="1" applyFill="1" applyAlignment="1">
      <alignment horizontal="left" vertical="center"/>
    </xf>
    <xf numFmtId="0" fontId="16" fillId="6" borderId="1" xfId="0" applyFont="1" applyFill="1" applyBorder="1" applyAlignment="1">
      <alignment horizontal="left" vertical="center"/>
    </xf>
    <xf numFmtId="0" fontId="16" fillId="6" borderId="3" xfId="0" applyFont="1" applyFill="1" applyBorder="1" applyAlignment="1">
      <alignment horizontal="center" vertical="center"/>
    </xf>
    <xf numFmtId="0" fontId="14" fillId="6" borderId="14" xfId="0" applyFont="1" applyFill="1" applyBorder="1" applyAlignment="1">
      <alignment horizontal="center" vertical="center"/>
    </xf>
    <xf numFmtId="0" fontId="14" fillId="6" borderId="10" xfId="0" applyFont="1" applyFill="1" applyBorder="1" applyAlignment="1">
      <alignment horizontal="center" vertical="center"/>
    </xf>
    <xf numFmtId="0" fontId="14" fillId="6" borderId="10" xfId="0" applyFont="1" applyFill="1" applyBorder="1" applyAlignment="1">
      <alignment horizontal="center" vertical="center" wrapText="1"/>
    </xf>
    <xf numFmtId="0" fontId="19" fillId="6" borderId="7" xfId="0" applyFont="1" applyFill="1" applyBorder="1" applyAlignment="1">
      <alignment horizontal="center"/>
    </xf>
    <xf numFmtId="0" fontId="16" fillId="6" borderId="7" xfId="0" applyFont="1" applyFill="1" applyBorder="1" applyAlignment="1">
      <alignment horizontal="center" wrapText="1"/>
    </xf>
    <xf numFmtId="0" fontId="4" fillId="7" borderId="0" xfId="1" applyFont="1" applyFill="1"/>
    <xf numFmtId="0" fontId="4" fillId="7" borderId="0" xfId="1" applyFont="1" applyFill="1" applyAlignment="1">
      <alignment horizontal="right"/>
    </xf>
    <xf numFmtId="0" fontId="20" fillId="7" borderId="0" xfId="1" applyFont="1" applyFill="1" applyAlignment="1">
      <alignment horizontal="right"/>
    </xf>
    <xf numFmtId="0" fontId="4" fillId="7" borderId="0" xfId="1" applyFont="1" applyFill="1" applyAlignment="1">
      <alignment horizontal="left"/>
    </xf>
    <xf numFmtId="0" fontId="4" fillId="7" borderId="0" xfId="1" applyFont="1" applyFill="1" applyAlignment="1">
      <alignment horizontal="center"/>
    </xf>
    <xf numFmtId="0" fontId="8" fillId="7" borderId="0" xfId="1" applyFont="1" applyFill="1"/>
    <xf numFmtId="0" fontId="8" fillId="7" borderId="0" xfId="1" applyFont="1" applyFill="1" applyAlignment="1">
      <alignment horizontal="right"/>
    </xf>
    <xf numFmtId="0" fontId="8" fillId="7" borderId="0" xfId="1" applyFont="1" applyFill="1" applyAlignment="1">
      <alignment horizontal="left"/>
    </xf>
    <xf numFmtId="0" fontId="8" fillId="7" borderId="0" xfId="1" applyFont="1" applyFill="1" applyAlignment="1">
      <alignment horizontal="center"/>
    </xf>
    <xf numFmtId="0" fontId="7" fillId="2" borderId="0" xfId="1" applyFont="1" applyFill="1"/>
    <xf numFmtId="164" fontId="21" fillId="5" borderId="17" xfId="1" applyNumberFormat="1" applyFont="1" applyFill="1" applyBorder="1" applyAlignment="1">
      <alignment horizontal="center" vertical="center"/>
    </xf>
    <xf numFmtId="0" fontId="4" fillId="7" borderId="19" xfId="1" applyFont="1" applyFill="1" applyBorder="1"/>
    <xf numFmtId="164" fontId="23" fillId="7" borderId="9" xfId="1" applyNumberFormat="1" applyFont="1" applyFill="1" applyBorder="1" applyAlignment="1">
      <alignment horizontal="center"/>
    </xf>
    <xf numFmtId="164" fontId="23" fillId="7" borderId="0" xfId="1" applyNumberFormat="1" applyFont="1" applyFill="1" applyAlignment="1">
      <alignment horizontal="center"/>
    </xf>
    <xf numFmtId="0" fontId="23" fillId="7" borderId="20" xfId="1" applyFont="1" applyFill="1" applyBorder="1"/>
    <xf numFmtId="0" fontId="8" fillId="3" borderId="0" xfId="1" applyFont="1" applyFill="1"/>
    <xf numFmtId="164" fontId="23" fillId="7" borderId="22" xfId="1" applyNumberFormat="1" applyFont="1" applyFill="1" applyBorder="1" applyAlignment="1">
      <alignment horizontal="center"/>
    </xf>
    <xf numFmtId="0" fontId="20" fillId="0" borderId="22" xfId="1" applyFont="1" applyBorder="1"/>
    <xf numFmtId="164" fontId="18" fillId="4" borderId="11" xfId="1" applyNumberFormat="1" applyFont="1" applyFill="1" applyBorder="1" applyAlignment="1">
      <alignment horizontal="center"/>
    </xf>
    <xf numFmtId="164" fontId="18" fillId="4" borderId="5" xfId="1" applyNumberFormat="1" applyFont="1" applyFill="1" applyBorder="1" applyAlignment="1">
      <alignment horizontal="center"/>
    </xf>
    <xf numFmtId="164" fontId="18" fillId="4" borderId="17" xfId="1" applyNumberFormat="1" applyFont="1" applyFill="1" applyBorder="1" applyAlignment="1">
      <alignment horizontal="center"/>
    </xf>
    <xf numFmtId="164" fontId="18" fillId="4" borderId="22" xfId="1" applyNumberFormat="1" applyFont="1" applyFill="1" applyBorder="1" applyAlignment="1">
      <alignment horizontal="center"/>
    </xf>
    <xf numFmtId="164" fontId="18" fillId="4" borderId="23" xfId="1" applyNumberFormat="1" applyFont="1" applyFill="1" applyBorder="1" applyAlignment="1">
      <alignment horizontal="center"/>
    </xf>
    <xf numFmtId="0" fontId="24" fillId="4" borderId="17" xfId="1" applyFont="1" applyFill="1" applyBorder="1"/>
    <xf numFmtId="0" fontId="15" fillId="4" borderId="5" xfId="1" applyFont="1" applyFill="1" applyBorder="1"/>
    <xf numFmtId="0" fontId="23" fillId="7" borderId="0" xfId="1" applyFont="1" applyFill="1"/>
    <xf numFmtId="0" fontId="15" fillId="4" borderId="17" xfId="1" applyFont="1" applyFill="1" applyBorder="1"/>
    <xf numFmtId="0" fontId="15" fillId="4" borderId="4" xfId="1" applyFont="1" applyFill="1" applyBorder="1"/>
    <xf numFmtId="0" fontId="8" fillId="3" borderId="3" xfId="1" applyFont="1" applyFill="1" applyBorder="1"/>
    <xf numFmtId="0" fontId="23" fillId="0" borderId="0" xfId="1" applyFont="1"/>
    <xf numFmtId="0" fontId="25" fillId="4" borderId="17" xfId="1" applyFont="1" applyFill="1" applyBorder="1"/>
    <xf numFmtId="164" fontId="23" fillId="7" borderId="1" xfId="1" applyNumberFormat="1" applyFont="1" applyFill="1" applyBorder="1" applyAlignment="1">
      <alignment horizontal="center"/>
    </xf>
    <xf numFmtId="0" fontId="5" fillId="7" borderId="0" xfId="1" applyFont="1" applyFill="1"/>
    <xf numFmtId="0" fontId="23" fillId="7" borderId="22" xfId="1" applyFont="1" applyFill="1" applyBorder="1"/>
    <xf numFmtId="0" fontId="8" fillId="3" borderId="2" xfId="1" applyFont="1" applyFill="1" applyBorder="1"/>
    <xf numFmtId="164" fontId="18" fillId="8" borderId="11" xfId="1" applyNumberFormat="1" applyFont="1" applyFill="1" applyBorder="1" applyAlignment="1">
      <alignment horizontal="center"/>
    </xf>
    <xf numFmtId="164" fontId="18" fillId="8" borderId="5" xfId="1" applyNumberFormat="1" applyFont="1" applyFill="1" applyBorder="1" applyAlignment="1">
      <alignment horizontal="center"/>
    </xf>
    <xf numFmtId="164" fontId="18" fillId="8" borderId="20" xfId="1" applyNumberFormat="1" applyFont="1" applyFill="1" applyBorder="1" applyAlignment="1">
      <alignment horizontal="center"/>
    </xf>
    <xf numFmtId="0" fontId="25" fillId="8" borderId="20" xfId="1" applyFont="1" applyFill="1" applyBorder="1"/>
    <xf numFmtId="0" fontId="15" fillId="4" borderId="2" xfId="1" applyFont="1" applyFill="1" applyBorder="1"/>
    <xf numFmtId="0" fontId="21" fillId="6" borderId="1" xfId="1" applyFont="1" applyFill="1" applyBorder="1" applyAlignment="1">
      <alignment vertical="center"/>
    </xf>
    <xf numFmtId="0" fontId="27" fillId="6" borderId="1" xfId="1" applyFont="1" applyFill="1" applyBorder="1" applyAlignment="1">
      <alignment horizontal="center" vertical="center"/>
    </xf>
    <xf numFmtId="0" fontId="28" fillId="7" borderId="0" xfId="1" applyFont="1" applyFill="1"/>
    <xf numFmtId="0" fontId="21" fillId="6" borderId="16" xfId="1" applyFont="1" applyFill="1" applyBorder="1" applyAlignment="1">
      <alignment vertical="center"/>
    </xf>
    <xf numFmtId="0" fontId="21" fillId="6" borderId="16" xfId="1" applyFont="1" applyFill="1" applyBorder="1" applyAlignment="1">
      <alignment horizontal="center" wrapText="1"/>
    </xf>
    <xf numFmtId="0" fontId="21" fillId="6" borderId="7" xfId="1" applyFont="1" applyFill="1" applyBorder="1" applyAlignment="1">
      <alignment vertical="center"/>
    </xf>
    <xf numFmtId="0" fontId="21" fillId="6" borderId="7" xfId="1" applyFont="1" applyFill="1" applyBorder="1" applyAlignment="1">
      <alignment horizontal="center" wrapText="1"/>
    </xf>
    <xf numFmtId="0" fontId="21" fillId="6" borderId="7" xfId="1" applyFont="1" applyFill="1" applyBorder="1"/>
    <xf numFmtId="0" fontId="29" fillId="7" borderId="0" xfId="1" applyFont="1" applyFill="1" applyAlignment="1">
      <alignment horizontal="right" vertical="center"/>
    </xf>
    <xf numFmtId="0" fontId="30" fillId="7" borderId="0" xfId="1" applyFont="1" applyFill="1" applyAlignment="1">
      <alignment horizontal="right"/>
    </xf>
    <xf numFmtId="0" fontId="31" fillId="7" borderId="0" xfId="1" applyFont="1" applyFill="1" applyAlignment="1">
      <alignment horizontal="right"/>
    </xf>
    <xf numFmtId="0" fontId="31" fillId="7" borderId="0" xfId="1" applyFont="1" applyFill="1"/>
    <xf numFmtId="0" fontId="32" fillId="7" borderId="0" xfId="1" applyFont="1" applyFill="1" applyAlignment="1">
      <alignment vertical="center" wrapText="1"/>
    </xf>
    <xf numFmtId="0" fontId="9" fillId="7" borderId="0" xfId="1" applyFont="1" applyFill="1" applyAlignment="1">
      <alignment horizontal="right"/>
    </xf>
    <xf numFmtId="0" fontId="23" fillId="7" borderId="0" xfId="1" applyFont="1" applyFill="1" applyAlignment="1">
      <alignment horizontal="right"/>
    </xf>
    <xf numFmtId="0" fontId="7" fillId="7" borderId="0" xfId="1" applyFont="1" applyFill="1" applyAlignment="1">
      <alignment horizontal="right"/>
    </xf>
    <xf numFmtId="0" fontId="6" fillId="7" borderId="0" xfId="1" applyFont="1" applyFill="1" applyAlignment="1">
      <alignment horizontal="center"/>
    </xf>
    <xf numFmtId="0" fontId="33" fillId="7" borderId="0" xfId="1" applyFont="1" applyFill="1" applyAlignment="1">
      <alignment horizontal="center"/>
    </xf>
    <xf numFmtId="0" fontId="33" fillId="7" borderId="0" xfId="1" applyFont="1" applyFill="1" applyAlignment="1">
      <alignment horizontal="left"/>
    </xf>
    <xf numFmtId="164" fontId="18" fillId="4" borderId="0" xfId="1" applyNumberFormat="1" applyFont="1" applyFill="1" applyAlignment="1">
      <alignment horizontal="center"/>
    </xf>
    <xf numFmtId="164" fontId="23" fillId="7" borderId="20" xfId="1" applyNumberFormat="1" applyFont="1" applyFill="1" applyBorder="1" applyAlignment="1">
      <alignment horizontal="center"/>
    </xf>
    <xf numFmtId="164" fontId="21" fillId="5" borderId="24" xfId="1" applyNumberFormat="1" applyFont="1" applyFill="1" applyBorder="1" applyAlignment="1">
      <alignment horizontal="right" vertical="center"/>
    </xf>
    <xf numFmtId="164" fontId="21" fillId="5" borderId="17" xfId="1" applyNumberFormat="1" applyFont="1" applyFill="1" applyBorder="1" applyAlignment="1">
      <alignment horizontal="right" vertical="center"/>
    </xf>
    <xf numFmtId="164" fontId="23" fillId="7" borderId="25" xfId="1" applyNumberFormat="1" applyFont="1" applyFill="1" applyBorder="1" applyAlignment="1">
      <alignment horizontal="right"/>
    </xf>
    <xf numFmtId="164" fontId="23" fillId="7" borderId="0" xfId="1" applyNumberFormat="1" applyFont="1" applyFill="1" applyAlignment="1">
      <alignment horizontal="right"/>
    </xf>
    <xf numFmtId="164" fontId="23" fillId="7" borderId="20" xfId="1" applyNumberFormat="1" applyFont="1" applyFill="1" applyBorder="1" applyAlignment="1">
      <alignment horizontal="right"/>
    </xf>
    <xf numFmtId="164" fontId="23" fillId="7" borderId="19" xfId="1" applyNumberFormat="1" applyFont="1" applyFill="1" applyBorder="1" applyAlignment="1">
      <alignment horizontal="right"/>
    </xf>
    <xf numFmtId="164" fontId="20" fillId="0" borderId="22" xfId="1" applyNumberFormat="1" applyFont="1" applyBorder="1" applyAlignment="1">
      <alignment horizontal="right"/>
    </xf>
    <xf numFmtId="164" fontId="23" fillId="7" borderId="22" xfId="1" applyNumberFormat="1" applyFont="1" applyFill="1" applyBorder="1" applyAlignment="1">
      <alignment horizontal="right"/>
    </xf>
    <xf numFmtId="164" fontId="18" fillId="4" borderId="26" xfId="1" applyNumberFormat="1" applyFont="1" applyFill="1" applyBorder="1" applyAlignment="1">
      <alignment horizontal="right"/>
    </xf>
    <xf numFmtId="164" fontId="18" fillId="4" borderId="17" xfId="1" applyNumberFormat="1" applyFont="1" applyFill="1" applyBorder="1" applyAlignment="1">
      <alignment horizontal="right"/>
    </xf>
    <xf numFmtId="164" fontId="18" fillId="4" borderId="22" xfId="1" applyNumberFormat="1" applyFont="1" applyFill="1" applyBorder="1" applyAlignment="1">
      <alignment horizontal="right"/>
    </xf>
    <xf numFmtId="164" fontId="18" fillId="4" borderId="25" xfId="1" applyNumberFormat="1" applyFont="1" applyFill="1" applyBorder="1" applyAlignment="1">
      <alignment horizontal="right"/>
    </xf>
    <xf numFmtId="164" fontId="18" fillId="4" borderId="20" xfId="1" applyNumberFormat="1" applyFont="1" applyFill="1" applyBorder="1" applyAlignment="1">
      <alignment horizontal="right"/>
    </xf>
    <xf numFmtId="164" fontId="15" fillId="4" borderId="20" xfId="1" applyNumberFormat="1" applyFont="1" applyFill="1" applyBorder="1" applyAlignment="1">
      <alignment horizontal="right"/>
    </xf>
    <xf numFmtId="164" fontId="18" fillId="4" borderId="5" xfId="1" applyNumberFormat="1" applyFont="1" applyFill="1" applyBorder="1" applyAlignment="1">
      <alignment horizontal="right"/>
    </xf>
    <xf numFmtId="164" fontId="23" fillId="7" borderId="12" xfId="1" applyNumberFormat="1" applyFont="1" applyFill="1" applyBorder="1" applyAlignment="1">
      <alignment horizontal="right"/>
    </xf>
    <xf numFmtId="164" fontId="23" fillId="7" borderId="1" xfId="1" applyNumberFormat="1" applyFont="1" applyFill="1" applyBorder="1" applyAlignment="1">
      <alignment horizontal="right"/>
    </xf>
    <xf numFmtId="164" fontId="18" fillId="4" borderId="23" xfId="1" applyNumberFormat="1" applyFont="1" applyFill="1" applyBorder="1" applyAlignment="1">
      <alignment horizontal="right"/>
    </xf>
    <xf numFmtId="164" fontId="23" fillId="0" borderId="0" xfId="1" applyNumberFormat="1" applyFont="1" applyAlignment="1">
      <alignment horizontal="right"/>
    </xf>
    <xf numFmtId="164" fontId="25" fillId="4" borderId="17" xfId="1" applyNumberFormat="1" applyFont="1" applyFill="1" applyBorder="1" applyAlignment="1">
      <alignment horizontal="right"/>
    </xf>
    <xf numFmtId="164" fontId="18" fillId="4" borderId="0" xfId="1" applyNumberFormat="1" applyFont="1" applyFill="1" applyAlignment="1">
      <alignment horizontal="right"/>
    </xf>
    <xf numFmtId="164" fontId="12" fillId="7" borderId="25" xfId="1" applyNumberFormat="1" applyFont="1" applyFill="1" applyBorder="1" applyAlignment="1">
      <alignment horizontal="right"/>
    </xf>
    <xf numFmtId="164" fontId="12" fillId="7" borderId="19" xfId="1" applyNumberFormat="1" applyFont="1" applyFill="1" applyBorder="1" applyAlignment="1">
      <alignment horizontal="right"/>
    </xf>
    <xf numFmtId="164" fontId="23" fillId="7" borderId="27" xfId="1" applyNumberFormat="1" applyFont="1" applyFill="1" applyBorder="1" applyAlignment="1">
      <alignment horizontal="right"/>
    </xf>
    <xf numFmtId="164" fontId="18" fillId="8" borderId="25" xfId="1" applyNumberFormat="1" applyFont="1" applyFill="1" applyBorder="1" applyAlignment="1">
      <alignment horizontal="right"/>
    </xf>
    <xf numFmtId="164" fontId="18" fillId="8" borderId="20" xfId="1" applyNumberFormat="1" applyFont="1" applyFill="1" applyBorder="1" applyAlignment="1">
      <alignment horizontal="right"/>
    </xf>
    <xf numFmtId="164" fontId="34" fillId="8" borderId="20" xfId="1" applyNumberFormat="1" applyFont="1" applyFill="1" applyBorder="1" applyAlignment="1">
      <alignment horizontal="right"/>
    </xf>
    <xf numFmtId="0" fontId="27" fillId="6" borderId="12" xfId="1" applyFont="1" applyFill="1" applyBorder="1" applyAlignment="1">
      <alignment horizontal="right" vertical="center"/>
    </xf>
    <xf numFmtId="0" fontId="27" fillId="6" borderId="1" xfId="1" applyFont="1" applyFill="1" applyBorder="1" applyAlignment="1">
      <alignment horizontal="right" vertical="center"/>
    </xf>
    <xf numFmtId="0" fontId="35" fillId="6" borderId="1" xfId="1" applyFont="1" applyFill="1" applyBorder="1" applyAlignment="1">
      <alignment horizontal="right"/>
    </xf>
    <xf numFmtId="0" fontId="21" fillId="6" borderId="0" xfId="1" applyFont="1" applyFill="1"/>
    <xf numFmtId="0" fontId="4" fillId="9" borderId="0" xfId="1" applyFont="1" applyFill="1"/>
    <xf numFmtId="164" fontId="23" fillId="3" borderId="9" xfId="1" applyNumberFormat="1" applyFont="1" applyFill="1" applyBorder="1" applyAlignment="1">
      <alignment horizontal="center"/>
    </xf>
    <xf numFmtId="164" fontId="23" fillId="3" borderId="0" xfId="1" applyNumberFormat="1" applyFont="1" applyFill="1" applyAlignment="1">
      <alignment horizontal="center"/>
    </xf>
    <xf numFmtId="164" fontId="23" fillId="3" borderId="22" xfId="1" applyNumberFormat="1" applyFont="1" applyFill="1" applyBorder="1" applyAlignment="1">
      <alignment horizontal="center"/>
    </xf>
    <xf numFmtId="0" fontId="23" fillId="3" borderId="0" xfId="1" applyFont="1" applyFill="1"/>
    <xf numFmtId="0" fontId="4" fillId="9" borderId="0" xfId="1" applyFont="1" applyFill="1" applyAlignment="1">
      <alignment horizontal="left"/>
    </xf>
    <xf numFmtId="0" fontId="4" fillId="9" borderId="0" xfId="1" applyFont="1" applyFill="1" applyAlignment="1">
      <alignment horizontal="center"/>
    </xf>
    <xf numFmtId="0" fontId="5" fillId="9" borderId="0" xfId="1" applyFont="1" applyFill="1"/>
    <xf numFmtId="0" fontId="4" fillId="7" borderId="33" xfId="1" applyFont="1" applyFill="1" applyBorder="1"/>
    <xf numFmtId="0" fontId="4" fillId="7" borderId="34" xfId="1" applyFont="1" applyFill="1" applyBorder="1"/>
    <xf numFmtId="164" fontId="18" fillId="4" borderId="1" xfId="1" applyNumberFormat="1" applyFont="1" applyFill="1" applyBorder="1" applyAlignment="1">
      <alignment horizontal="center"/>
    </xf>
    <xf numFmtId="0" fontId="5" fillId="7" borderId="35" xfId="1" applyFont="1" applyFill="1" applyBorder="1"/>
    <xf numFmtId="164" fontId="23" fillId="7" borderId="36" xfId="1" applyNumberFormat="1" applyFont="1" applyFill="1" applyBorder="1" applyAlignment="1">
      <alignment horizontal="right"/>
    </xf>
    <xf numFmtId="164" fontId="25" fillId="4" borderId="20" xfId="1" applyNumberFormat="1" applyFont="1" applyFill="1" applyBorder="1" applyAlignment="1">
      <alignment horizontal="right"/>
    </xf>
    <xf numFmtId="164" fontId="12" fillId="7" borderId="12" xfId="1" applyNumberFormat="1" applyFont="1" applyFill="1" applyBorder="1" applyAlignment="1">
      <alignment horizontal="right"/>
    </xf>
    <xf numFmtId="164" fontId="12" fillId="7" borderId="8" xfId="1" applyNumberFormat="1" applyFont="1" applyFill="1" applyBorder="1" applyAlignment="1">
      <alignment horizontal="right"/>
    </xf>
    <xf numFmtId="164" fontId="23" fillId="7" borderId="7" xfId="1" applyNumberFormat="1" applyFont="1" applyFill="1" applyBorder="1" applyAlignment="1">
      <alignment horizontal="right"/>
    </xf>
    <xf numFmtId="164" fontId="18" fillId="4" borderId="27" xfId="1" applyNumberFormat="1" applyFont="1" applyFill="1" applyBorder="1" applyAlignment="1">
      <alignment horizontal="right"/>
    </xf>
    <xf numFmtId="0" fontId="4" fillId="2" borderId="0" xfId="1" applyFont="1" applyFill="1"/>
    <xf numFmtId="0" fontId="4" fillId="2" borderId="0" xfId="1" applyFont="1" applyFill="1" applyAlignment="1">
      <alignment horizontal="center"/>
    </xf>
    <xf numFmtId="0" fontId="6" fillId="2" borderId="0" xfId="1" applyFont="1" applyFill="1" applyAlignment="1">
      <alignment horizontal="center" vertical="center" wrapText="1"/>
    </xf>
    <xf numFmtId="0" fontId="8" fillId="2" borderId="1" xfId="1" applyFont="1" applyFill="1" applyBorder="1"/>
    <xf numFmtId="0" fontId="8" fillId="2" borderId="1" xfId="1" applyFont="1" applyFill="1" applyBorder="1" applyAlignment="1">
      <alignment horizontal="center"/>
    </xf>
    <xf numFmtId="0" fontId="9" fillId="2" borderId="1" xfId="1" applyFont="1" applyFill="1" applyBorder="1" applyAlignment="1">
      <alignment horizontal="center"/>
    </xf>
    <xf numFmtId="0" fontId="37" fillId="6" borderId="7" xfId="1" applyFont="1" applyFill="1" applyBorder="1" applyAlignment="1">
      <alignment horizontal="center"/>
    </xf>
    <xf numFmtId="0" fontId="19" fillId="6" borderId="7" xfId="1" applyFont="1" applyFill="1" applyBorder="1" applyAlignment="1">
      <alignment horizontal="center"/>
    </xf>
    <xf numFmtId="0" fontId="37" fillId="6" borderId="8" xfId="1" applyFont="1" applyFill="1" applyBorder="1" applyAlignment="1">
      <alignment horizontal="center"/>
    </xf>
    <xf numFmtId="0" fontId="16" fillId="6" borderId="37" xfId="1" applyFont="1" applyFill="1" applyBorder="1" applyAlignment="1">
      <alignment horizontal="center" vertical="center" wrapText="1"/>
    </xf>
    <xf numFmtId="0" fontId="16" fillId="6" borderId="1" xfId="1" applyFont="1" applyFill="1" applyBorder="1" applyAlignment="1">
      <alignment horizontal="right" vertical="center"/>
    </xf>
    <xf numFmtId="0" fontId="16" fillId="6" borderId="12" xfId="1" applyFont="1" applyFill="1" applyBorder="1" applyAlignment="1">
      <alignment horizontal="center" vertical="center"/>
    </xf>
    <xf numFmtId="0" fontId="14" fillId="4" borderId="5" xfId="1" applyFont="1" applyFill="1" applyBorder="1"/>
    <xf numFmtId="0" fontId="16" fillId="4" borderId="5" xfId="1" applyFont="1" applyFill="1" applyBorder="1"/>
    <xf numFmtId="3" fontId="17" fillId="4" borderId="5" xfId="1" applyNumberFormat="1" applyFont="1" applyFill="1" applyBorder="1" applyAlignment="1">
      <alignment horizontal="right"/>
    </xf>
    <xf numFmtId="3" fontId="17" fillId="4" borderId="11" xfId="1" applyNumberFormat="1" applyFont="1" applyFill="1" applyBorder="1" applyAlignment="1">
      <alignment horizontal="center"/>
    </xf>
    <xf numFmtId="0" fontId="38" fillId="2" borderId="0" xfId="1" applyFont="1" applyFill="1"/>
    <xf numFmtId="3" fontId="38" fillId="3" borderId="0" xfId="1" applyNumberFormat="1" applyFont="1" applyFill="1" applyAlignment="1">
      <alignment horizontal="right"/>
    </xf>
    <xf numFmtId="3" fontId="10" fillId="3" borderId="0" xfId="1" applyNumberFormat="1" applyFont="1" applyFill="1" applyAlignment="1">
      <alignment horizontal="right"/>
    </xf>
    <xf numFmtId="3" fontId="10" fillId="3" borderId="9" xfId="1" applyNumberFormat="1" applyFont="1" applyFill="1" applyBorder="1" applyAlignment="1">
      <alignment horizontal="center"/>
    </xf>
    <xf numFmtId="0" fontId="39" fillId="4" borderId="5" xfId="1" applyFont="1" applyFill="1" applyBorder="1"/>
    <xf numFmtId="3" fontId="17" fillId="4" borderId="5" xfId="1" quotePrefix="1" applyNumberFormat="1" applyFont="1" applyFill="1" applyBorder="1" applyAlignment="1">
      <alignment horizontal="right"/>
    </xf>
    <xf numFmtId="3" fontId="17" fillId="4" borderId="11" xfId="1" quotePrefix="1" applyNumberFormat="1" applyFont="1" applyFill="1" applyBorder="1" applyAlignment="1">
      <alignment horizontal="center"/>
    </xf>
    <xf numFmtId="3" fontId="38" fillId="3" borderId="9" xfId="1" applyNumberFormat="1" applyFont="1" applyFill="1" applyBorder="1" applyAlignment="1">
      <alignment horizontal="center"/>
    </xf>
    <xf numFmtId="0" fontId="8" fillId="2" borderId="0" xfId="1" applyFont="1" applyFill="1"/>
    <xf numFmtId="3" fontId="8" fillId="3" borderId="0" xfId="1" quotePrefix="1" applyNumberFormat="1" applyFont="1" applyFill="1" applyAlignment="1">
      <alignment horizontal="right"/>
    </xf>
    <xf numFmtId="3" fontId="12" fillId="3" borderId="0" xfId="1" applyNumberFormat="1" applyFont="1" applyFill="1" applyAlignment="1">
      <alignment horizontal="right"/>
    </xf>
    <xf numFmtId="3" fontId="12" fillId="3" borderId="9" xfId="1" applyNumberFormat="1" applyFont="1" applyFill="1" applyBorder="1" applyAlignment="1">
      <alignment horizontal="center"/>
    </xf>
    <xf numFmtId="3" fontId="8" fillId="3" borderId="0" xfId="1" applyNumberFormat="1" applyFont="1" applyFill="1" applyAlignment="1">
      <alignment horizontal="right"/>
    </xf>
    <xf numFmtId="0" fontId="38" fillId="10" borderId="0" xfId="1" applyFont="1" applyFill="1"/>
    <xf numFmtId="0" fontId="12" fillId="10" borderId="0" xfId="1" applyFont="1" applyFill="1"/>
    <xf numFmtId="3" fontId="38" fillId="10" borderId="0" xfId="1" applyNumberFormat="1" applyFont="1" applyFill="1" applyAlignment="1">
      <alignment horizontal="right"/>
    </xf>
    <xf numFmtId="3" fontId="38" fillId="10" borderId="0" xfId="1" quotePrefix="1" applyNumberFormat="1" applyFont="1" applyFill="1" applyAlignment="1">
      <alignment horizontal="right"/>
    </xf>
    <xf numFmtId="3" fontId="38" fillId="10" borderId="9" xfId="1" quotePrefix="1" applyNumberFormat="1" applyFont="1" applyFill="1" applyBorder="1" applyAlignment="1">
      <alignment horizontal="center"/>
    </xf>
    <xf numFmtId="0" fontId="12" fillId="3" borderId="0" xfId="1" applyFont="1" applyFill="1"/>
    <xf numFmtId="3" fontId="12" fillId="10" borderId="9" xfId="1" quotePrefix="1" applyNumberFormat="1" applyFont="1" applyFill="1" applyBorder="1" applyAlignment="1">
      <alignment horizontal="center"/>
    </xf>
    <xf numFmtId="0" fontId="38" fillId="11" borderId="0" xfId="1" applyFont="1" applyFill="1"/>
    <xf numFmtId="0" fontId="4" fillId="12" borderId="0" xfId="1" applyFont="1" applyFill="1"/>
    <xf numFmtId="0" fontId="38" fillId="12" borderId="0" xfId="1" applyFont="1" applyFill="1" applyAlignment="1">
      <alignment horizontal="right"/>
    </xf>
    <xf numFmtId="3" fontId="10" fillId="12" borderId="0" xfId="1" applyNumberFormat="1" applyFont="1" applyFill="1" applyAlignment="1">
      <alignment horizontal="right"/>
    </xf>
    <xf numFmtId="3" fontId="38" fillId="12" borderId="9" xfId="1" applyNumberFormat="1" applyFont="1" applyFill="1" applyBorder="1" applyAlignment="1">
      <alignment horizontal="center"/>
    </xf>
    <xf numFmtId="0" fontId="4" fillId="3" borderId="0" xfId="1" applyFont="1" applyFill="1"/>
    <xf numFmtId="0" fontId="38" fillId="3" borderId="0" xfId="1" applyFont="1" applyFill="1" applyAlignment="1">
      <alignment horizontal="right"/>
    </xf>
    <xf numFmtId="0" fontId="8" fillId="3" borderId="0" xfId="1" applyFont="1" applyFill="1" applyAlignment="1">
      <alignment horizontal="right"/>
    </xf>
    <xf numFmtId="3" fontId="12" fillId="3" borderId="1" xfId="1" applyNumberFormat="1" applyFont="1" applyFill="1" applyBorder="1" applyAlignment="1">
      <alignment horizontal="right"/>
    </xf>
    <xf numFmtId="0" fontId="12" fillId="3" borderId="0" xfId="1" quotePrefix="1" applyFont="1" applyFill="1" applyAlignment="1">
      <alignment horizontal="right"/>
    </xf>
    <xf numFmtId="0" fontId="8" fillId="2" borderId="0" xfId="1" applyFont="1" applyFill="1" applyAlignment="1">
      <alignment horizontal="centerContinuous"/>
    </xf>
    <xf numFmtId="0" fontId="17" fillId="4" borderId="5" xfId="1" applyFont="1" applyFill="1" applyBorder="1" applyAlignment="1">
      <alignment horizontal="right"/>
    </xf>
    <xf numFmtId="0" fontId="38" fillId="10" borderId="0" xfId="1" applyFont="1" applyFill="1" applyAlignment="1">
      <alignment horizontal="right"/>
    </xf>
    <xf numFmtId="3" fontId="38" fillId="10" borderId="9" xfId="1" applyNumberFormat="1" applyFont="1" applyFill="1" applyBorder="1" applyAlignment="1">
      <alignment horizontal="center"/>
    </xf>
    <xf numFmtId="0" fontId="12" fillId="12" borderId="0" xfId="1" applyFont="1" applyFill="1"/>
    <xf numFmtId="0" fontId="12" fillId="12" borderId="0" xfId="1" applyFont="1" applyFill="1" applyAlignment="1">
      <alignment horizontal="right"/>
    </xf>
    <xf numFmtId="3" fontId="12" fillId="12" borderId="0" xfId="1" applyNumberFormat="1" applyFont="1" applyFill="1" applyAlignment="1">
      <alignment horizontal="right"/>
    </xf>
    <xf numFmtId="3" fontId="12" fillId="12" borderId="9" xfId="1" applyNumberFormat="1" applyFont="1" applyFill="1" applyBorder="1" applyAlignment="1">
      <alignment horizontal="center"/>
    </xf>
    <xf numFmtId="3" fontId="17" fillId="5" borderId="5" xfId="1" applyNumberFormat="1" applyFont="1" applyFill="1" applyBorder="1" applyAlignment="1">
      <alignment horizontal="right" vertical="center"/>
    </xf>
    <xf numFmtId="3" fontId="17" fillId="5" borderId="11" xfId="1" applyNumberFormat="1" applyFont="1" applyFill="1" applyBorder="1" applyAlignment="1">
      <alignment horizontal="center" vertical="center"/>
    </xf>
    <xf numFmtId="0" fontId="7" fillId="3" borderId="0" xfId="1" applyFont="1" applyFill="1"/>
    <xf numFmtId="0" fontId="8" fillId="2" borderId="0" xfId="1" applyFont="1" applyFill="1" applyAlignment="1">
      <alignment horizontal="center"/>
    </xf>
    <xf numFmtId="0" fontId="36" fillId="2" borderId="0" xfId="1" applyFont="1" applyFill="1"/>
    <xf numFmtId="0" fontId="8" fillId="2" borderId="0" xfId="1" applyFont="1" applyFill="1" applyAlignment="1">
      <alignment horizontal="left"/>
    </xf>
    <xf numFmtId="0" fontId="7" fillId="3" borderId="0" xfId="1" applyFont="1" applyFill="1" applyAlignment="1">
      <alignment horizontal="center"/>
    </xf>
    <xf numFmtId="0" fontId="7" fillId="2" borderId="0" xfId="1" applyFont="1" applyFill="1" applyAlignment="1">
      <alignment horizontal="center"/>
    </xf>
    <xf numFmtId="0" fontId="10" fillId="2" borderId="0" xfId="1" applyFont="1" applyFill="1" applyAlignment="1">
      <alignment horizontal="centerContinuous"/>
    </xf>
    <xf numFmtId="0" fontId="10" fillId="2" borderId="0" xfId="1" applyFont="1" applyFill="1" applyAlignment="1">
      <alignment horizontal="left"/>
    </xf>
    <xf numFmtId="0" fontId="16" fillId="6" borderId="0" xfId="1" applyFont="1" applyFill="1" applyAlignment="1">
      <alignment horizontal="center" vertical="center"/>
    </xf>
    <xf numFmtId="0" fontId="16" fillId="6" borderId="12" xfId="1" applyFont="1" applyFill="1" applyBorder="1" applyAlignment="1">
      <alignment horizontal="right" vertical="center"/>
    </xf>
    <xf numFmtId="0" fontId="8" fillId="3" borderId="0" xfId="1" applyFont="1" applyFill="1" applyAlignment="1">
      <alignment horizontal="centerContinuous"/>
    </xf>
    <xf numFmtId="3" fontId="17" fillId="4" borderId="11" xfId="1" applyNumberFormat="1" applyFont="1" applyFill="1" applyBorder="1" applyAlignment="1">
      <alignment horizontal="right"/>
    </xf>
    <xf numFmtId="3" fontId="10" fillId="3" borderId="9" xfId="1" applyNumberFormat="1" applyFont="1" applyFill="1" applyBorder="1" applyAlignment="1">
      <alignment horizontal="right"/>
    </xf>
    <xf numFmtId="3" fontId="17" fillId="4" borderId="11" xfId="1" quotePrefix="1" applyNumberFormat="1" applyFont="1" applyFill="1" applyBorder="1" applyAlignment="1">
      <alignment horizontal="right"/>
    </xf>
    <xf numFmtId="3" fontId="38" fillId="3" borderId="9" xfId="1" applyNumberFormat="1" applyFont="1" applyFill="1" applyBorder="1" applyAlignment="1">
      <alignment horizontal="right"/>
    </xf>
    <xf numFmtId="3" fontId="12" fillId="3" borderId="9" xfId="1" applyNumberFormat="1" applyFont="1" applyFill="1" applyBorder="1" applyAlignment="1">
      <alignment horizontal="right"/>
    </xf>
    <xf numFmtId="0" fontId="38" fillId="3" borderId="0" xfId="1" applyFont="1" applyFill="1"/>
    <xf numFmtId="3" fontId="8" fillId="0" borderId="0" xfId="1" quotePrefix="1" applyNumberFormat="1" applyFont="1" applyAlignment="1">
      <alignment horizontal="right"/>
    </xf>
    <xf numFmtId="3" fontId="12" fillId="0" borderId="0" xfId="1" applyNumberFormat="1" applyFont="1" applyAlignment="1">
      <alignment horizontal="right"/>
    </xf>
    <xf numFmtId="3" fontId="8" fillId="0" borderId="0" xfId="1" applyNumberFormat="1" applyFont="1" applyAlignment="1">
      <alignment horizontal="right"/>
    </xf>
    <xf numFmtId="3" fontId="12" fillId="0" borderId="9" xfId="1" applyNumberFormat="1" applyFont="1" applyBorder="1" applyAlignment="1">
      <alignment horizontal="right"/>
    </xf>
    <xf numFmtId="3" fontId="38" fillId="10" borderId="9" xfId="1" quotePrefix="1" applyNumberFormat="1" applyFont="1" applyFill="1" applyBorder="1" applyAlignment="1">
      <alignment horizontal="right"/>
    </xf>
    <xf numFmtId="3" fontId="12" fillId="10" borderId="9" xfId="1" quotePrefix="1" applyNumberFormat="1" applyFont="1" applyFill="1" applyBorder="1" applyAlignment="1">
      <alignment horizontal="right"/>
    </xf>
    <xf numFmtId="3" fontId="8" fillId="12" borderId="0" xfId="1" applyNumberFormat="1" applyFont="1" applyFill="1" applyAlignment="1">
      <alignment horizontal="right"/>
    </xf>
    <xf numFmtId="3" fontId="38" fillId="12" borderId="0" xfId="1" applyNumberFormat="1" applyFont="1" applyFill="1" applyAlignment="1">
      <alignment horizontal="right"/>
    </xf>
    <xf numFmtId="3" fontId="38" fillId="12" borderId="9" xfId="1" applyNumberFormat="1" applyFont="1" applyFill="1" applyBorder="1" applyAlignment="1">
      <alignment horizontal="right"/>
    </xf>
    <xf numFmtId="3" fontId="39" fillId="4" borderId="5" xfId="1" applyNumberFormat="1" applyFont="1" applyFill="1" applyBorder="1" applyAlignment="1">
      <alignment horizontal="right"/>
    </xf>
    <xf numFmtId="3" fontId="12" fillId="10" borderId="0" xfId="1" applyNumberFormat="1" applyFont="1" applyFill="1" applyAlignment="1">
      <alignment horizontal="right"/>
    </xf>
    <xf numFmtId="3" fontId="38" fillId="10" borderId="9" xfId="1" applyNumberFormat="1" applyFont="1" applyFill="1" applyBorder="1" applyAlignment="1">
      <alignment horizontal="right"/>
    </xf>
    <xf numFmtId="3" fontId="12" fillId="12" borderId="9" xfId="1" applyNumberFormat="1" applyFont="1" applyFill="1" applyBorder="1" applyAlignment="1">
      <alignment horizontal="right"/>
    </xf>
    <xf numFmtId="3" fontId="17" fillId="5" borderId="11" xfId="1" applyNumberFormat="1" applyFont="1" applyFill="1" applyBorder="1" applyAlignment="1">
      <alignment horizontal="right" vertical="center"/>
    </xf>
    <xf numFmtId="0" fontId="39" fillId="6" borderId="7" xfId="1" applyFont="1" applyFill="1" applyBorder="1"/>
    <xf numFmtId="0" fontId="37" fillId="6" borderId="7" xfId="1" applyFont="1" applyFill="1" applyBorder="1"/>
    <xf numFmtId="0" fontId="16" fillId="6" borderId="1" xfId="1" applyFont="1" applyFill="1" applyBorder="1" applyAlignment="1">
      <alignment horizontal="center" vertical="center"/>
    </xf>
    <xf numFmtId="0" fontId="15" fillId="4" borderId="7" xfId="1" applyFont="1" applyFill="1" applyBorder="1"/>
    <xf numFmtId="0" fontId="25" fillId="4" borderId="0" xfId="1" applyFont="1" applyFill="1"/>
    <xf numFmtId="3" fontId="18" fillId="4" borderId="7" xfId="1" applyNumberFormat="1" applyFont="1" applyFill="1" applyBorder="1" applyAlignment="1">
      <alignment horizontal="right"/>
    </xf>
    <xf numFmtId="3" fontId="18" fillId="4" borderId="8" xfId="1" applyNumberFormat="1" applyFont="1" applyFill="1" applyBorder="1" applyAlignment="1">
      <alignment horizontal="right"/>
    </xf>
    <xf numFmtId="0" fontId="38" fillId="2" borderId="7" xfId="1" applyFont="1" applyFill="1" applyBorder="1"/>
    <xf numFmtId="0" fontId="8" fillId="2" borderId="7" xfId="1" applyFont="1" applyFill="1" applyBorder="1"/>
    <xf numFmtId="3" fontId="10" fillId="3" borderId="7" xfId="1" applyNumberFormat="1" applyFont="1" applyFill="1" applyBorder="1" applyAlignment="1">
      <alignment horizontal="right"/>
    </xf>
    <xf numFmtId="3" fontId="10" fillId="3" borderId="8" xfId="1" applyNumberFormat="1" applyFont="1" applyFill="1" applyBorder="1" applyAlignment="1">
      <alignment horizontal="right"/>
    </xf>
    <xf numFmtId="0" fontId="24" fillId="4" borderId="5" xfId="1" applyFont="1" applyFill="1" applyBorder="1"/>
    <xf numFmtId="3" fontId="18" fillId="4" borderId="5" xfId="1" quotePrefix="1" applyNumberFormat="1" applyFont="1" applyFill="1" applyBorder="1" applyAlignment="1">
      <alignment horizontal="right"/>
    </xf>
    <xf numFmtId="3" fontId="18" fillId="4" borderId="11" xfId="1" quotePrefix="1" applyNumberFormat="1" applyFont="1" applyFill="1" applyBorder="1" applyAlignment="1">
      <alignment horizontal="right"/>
    </xf>
    <xf numFmtId="3" fontId="38" fillId="3" borderId="8" xfId="1" quotePrefix="1" applyNumberFormat="1" applyFont="1" applyFill="1" applyBorder="1" applyAlignment="1">
      <alignment horizontal="right"/>
    </xf>
    <xf numFmtId="3" fontId="12" fillId="3" borderId="9" xfId="1" quotePrefix="1" applyNumberFormat="1" applyFont="1" applyFill="1" applyBorder="1" applyAlignment="1">
      <alignment horizontal="right"/>
    </xf>
    <xf numFmtId="3" fontId="38" fillId="3" borderId="0" xfId="1" quotePrefix="1" applyNumberFormat="1" applyFont="1" applyFill="1" applyAlignment="1">
      <alignment horizontal="right"/>
    </xf>
    <xf numFmtId="3" fontId="38" fillId="3" borderId="9" xfId="1" quotePrefix="1" applyNumberFormat="1" applyFont="1" applyFill="1" applyBorder="1" applyAlignment="1">
      <alignment horizontal="right"/>
    </xf>
    <xf numFmtId="3" fontId="12" fillId="3" borderId="12" xfId="1" quotePrefix="1" applyNumberFormat="1" applyFont="1" applyFill="1" applyBorder="1" applyAlignment="1">
      <alignment horizontal="right"/>
    </xf>
    <xf numFmtId="3" fontId="18" fillId="4" borderId="12" xfId="1" quotePrefix="1" applyNumberFormat="1" applyFont="1" applyFill="1" applyBorder="1" applyAlignment="1">
      <alignment horizontal="right"/>
    </xf>
    <xf numFmtId="0" fontId="8" fillId="3" borderId="1" xfId="1" applyFont="1" applyFill="1" applyBorder="1"/>
    <xf numFmtId="3" fontId="8" fillId="3" borderId="1" xfId="1" quotePrefix="1" applyNumberFormat="1" applyFont="1" applyFill="1" applyBorder="1" applyAlignment="1">
      <alignment horizontal="right"/>
    </xf>
    <xf numFmtId="3" fontId="8" fillId="3" borderId="1" xfId="1" applyNumberFormat="1" applyFont="1" applyFill="1" applyBorder="1" applyAlignment="1">
      <alignment horizontal="right"/>
    </xf>
    <xf numFmtId="3" fontId="18" fillId="4" borderId="5" xfId="1" applyNumberFormat="1" applyFont="1" applyFill="1" applyBorder="1" applyAlignment="1">
      <alignment horizontal="right"/>
    </xf>
    <xf numFmtId="0" fontId="14" fillId="6" borderId="10" xfId="1" applyFont="1" applyFill="1" applyBorder="1" applyAlignment="1">
      <alignment horizontal="center" vertical="center" wrapText="1"/>
    </xf>
    <xf numFmtId="0" fontId="11" fillId="2" borderId="0" xfId="1" applyFont="1" applyFill="1"/>
    <xf numFmtId="0" fontId="25" fillId="4" borderId="5" xfId="1" applyFont="1" applyFill="1" applyBorder="1"/>
    <xf numFmtId="3" fontId="38" fillId="3" borderId="7" xfId="1" quotePrefix="1" applyNumberFormat="1" applyFont="1" applyFill="1" applyBorder="1" applyAlignment="1">
      <alignment horizontal="right"/>
    </xf>
    <xf numFmtId="3" fontId="12" fillId="3" borderId="0" xfId="1" quotePrefix="1" applyNumberFormat="1" applyFont="1" applyFill="1" applyAlignment="1">
      <alignment horizontal="right"/>
    </xf>
    <xf numFmtId="0" fontId="11" fillId="2" borderId="1" xfId="1" applyFont="1" applyFill="1" applyBorder="1"/>
    <xf numFmtId="3" fontId="12" fillId="3" borderId="1" xfId="1" quotePrefix="1" applyNumberFormat="1" applyFont="1" applyFill="1" applyBorder="1" applyAlignment="1">
      <alignment horizontal="right"/>
    </xf>
    <xf numFmtId="0" fontId="24" fillId="4" borderId="7" xfId="1" applyFont="1" applyFill="1" applyBorder="1"/>
    <xf numFmtId="0" fontId="18" fillId="4" borderId="7" xfId="1" applyFont="1" applyFill="1" applyBorder="1" applyAlignment="1">
      <alignment horizontal="right"/>
    </xf>
    <xf numFmtId="3" fontId="18" fillId="4" borderId="0" xfId="1" quotePrefix="1" applyNumberFormat="1" applyFont="1" applyFill="1" applyAlignment="1">
      <alignment horizontal="right"/>
    </xf>
    <xf numFmtId="3" fontId="24" fillId="4" borderId="7" xfId="1" applyNumberFormat="1" applyFont="1" applyFill="1" applyBorder="1" applyAlignment="1">
      <alignment horizontal="right"/>
    </xf>
    <xf numFmtId="3" fontId="18" fillId="4" borderId="8" xfId="1" quotePrefix="1" applyNumberFormat="1" applyFont="1" applyFill="1" applyBorder="1" applyAlignment="1">
      <alignment horizontal="right"/>
    </xf>
    <xf numFmtId="0" fontId="11" fillId="2" borderId="7" xfId="1" applyFont="1" applyFill="1" applyBorder="1"/>
    <xf numFmtId="0" fontId="38" fillId="3" borderId="7" xfId="1" applyFont="1" applyFill="1" applyBorder="1" applyAlignment="1">
      <alignment horizontal="right"/>
    </xf>
    <xf numFmtId="0" fontId="12" fillId="3" borderId="1" xfId="1" applyFont="1" applyFill="1" applyBorder="1"/>
    <xf numFmtId="0" fontId="12" fillId="3" borderId="1" xfId="1" applyFont="1" applyFill="1" applyBorder="1" applyAlignment="1">
      <alignment horizontal="right"/>
    </xf>
    <xf numFmtId="0" fontId="15" fillId="4" borderId="0" xfId="1" applyFont="1" applyFill="1"/>
    <xf numFmtId="0" fontId="15" fillId="4" borderId="1" xfId="1" applyFont="1" applyFill="1" applyBorder="1"/>
    <xf numFmtId="3" fontId="18" fillId="4" borderId="1" xfId="1" quotePrefix="1" applyNumberFormat="1" applyFont="1" applyFill="1" applyBorder="1" applyAlignment="1">
      <alignment horizontal="right"/>
    </xf>
    <xf numFmtId="0" fontId="29" fillId="3" borderId="7" xfId="1" applyFont="1" applyFill="1" applyBorder="1"/>
    <xf numFmtId="0" fontId="29" fillId="3" borderId="0" xfId="1" applyFont="1" applyFill="1"/>
    <xf numFmtId="0" fontId="18" fillId="4" borderId="5" xfId="1" applyFont="1" applyFill="1" applyBorder="1" applyAlignment="1">
      <alignment horizontal="right"/>
    </xf>
    <xf numFmtId="0" fontId="18" fillId="4" borderId="1" xfId="1" applyFont="1" applyFill="1" applyBorder="1" applyAlignment="1">
      <alignment horizontal="right"/>
    </xf>
    <xf numFmtId="3" fontId="18" fillId="4" borderId="1" xfId="1" applyNumberFormat="1" applyFont="1" applyFill="1" applyBorder="1" applyAlignment="1">
      <alignment horizontal="right"/>
    </xf>
    <xf numFmtId="0" fontId="11" fillId="13" borderId="1" xfId="1" applyFont="1" applyFill="1" applyBorder="1"/>
    <xf numFmtId="0" fontId="8" fillId="12" borderId="5" xfId="1" applyFont="1" applyFill="1" applyBorder="1"/>
    <xf numFmtId="0" fontId="38" fillId="12" borderId="5" xfId="1" applyFont="1" applyFill="1" applyBorder="1" applyAlignment="1">
      <alignment horizontal="right"/>
    </xf>
    <xf numFmtId="3" fontId="10" fillId="12" borderId="5" xfId="1" applyNumberFormat="1" applyFont="1" applyFill="1" applyBorder="1" applyAlignment="1">
      <alignment horizontal="right"/>
    </xf>
    <xf numFmtId="3" fontId="38" fillId="12" borderId="5" xfId="1" applyNumberFormat="1" applyFont="1" applyFill="1" applyBorder="1" applyAlignment="1">
      <alignment horizontal="right"/>
    </xf>
    <xf numFmtId="3" fontId="38" fillId="12" borderId="11" xfId="1" applyNumberFormat="1" applyFont="1" applyFill="1" applyBorder="1" applyAlignment="1">
      <alignment horizontal="right"/>
    </xf>
    <xf numFmtId="3" fontId="18" fillId="4" borderId="8" xfId="1" applyNumberFormat="1" applyFont="1" applyFill="1" applyBorder="1" applyAlignment="1">
      <alignment horizontal="center"/>
    </xf>
    <xf numFmtId="3" fontId="10" fillId="3" borderId="8" xfId="1" applyNumberFormat="1" applyFont="1" applyFill="1" applyBorder="1" applyAlignment="1">
      <alignment horizontal="center"/>
    </xf>
    <xf numFmtId="3" fontId="18" fillId="4" borderId="11" xfId="1" quotePrefix="1" applyNumberFormat="1" applyFont="1" applyFill="1" applyBorder="1" applyAlignment="1">
      <alignment horizontal="center"/>
    </xf>
    <xf numFmtId="3" fontId="38" fillId="3" borderId="8" xfId="1" quotePrefix="1" applyNumberFormat="1" applyFont="1" applyFill="1" applyBorder="1" applyAlignment="1">
      <alignment horizontal="center"/>
    </xf>
    <xf numFmtId="3" fontId="12" fillId="3" borderId="9" xfId="1" quotePrefix="1" applyNumberFormat="1" applyFont="1" applyFill="1" applyBorder="1" applyAlignment="1">
      <alignment horizontal="center"/>
    </xf>
    <xf numFmtId="3" fontId="12" fillId="3" borderId="12" xfId="1" quotePrefix="1" applyNumberFormat="1" applyFont="1" applyFill="1" applyBorder="1" applyAlignment="1">
      <alignment horizontal="center"/>
    </xf>
    <xf numFmtId="3" fontId="18" fillId="4" borderId="12" xfId="1" quotePrefix="1" applyNumberFormat="1" applyFont="1" applyFill="1" applyBorder="1" applyAlignment="1">
      <alignment horizontal="center"/>
    </xf>
    <xf numFmtId="3" fontId="38" fillId="3" borderId="9" xfId="1" quotePrefix="1" applyNumberFormat="1" applyFont="1" applyFill="1" applyBorder="1" applyAlignment="1">
      <alignment horizontal="center"/>
    </xf>
    <xf numFmtId="3" fontId="18" fillId="4" borderId="8" xfId="1" quotePrefix="1" applyNumberFormat="1" applyFont="1" applyFill="1" applyBorder="1" applyAlignment="1">
      <alignment horizontal="center"/>
    </xf>
    <xf numFmtId="0" fontId="12" fillId="3" borderId="0" xfId="1" applyFont="1" applyFill="1" applyAlignment="1">
      <alignment horizontal="right"/>
    </xf>
    <xf numFmtId="3" fontId="38" fillId="12" borderId="11" xfId="1" applyNumberFormat="1" applyFont="1" applyFill="1" applyBorder="1" applyAlignment="1">
      <alignment horizontal="center"/>
    </xf>
    <xf numFmtId="0" fontId="4" fillId="2" borderId="0" xfId="2" applyFont="1" applyFill="1"/>
    <xf numFmtId="3" fontId="4" fillId="2" borderId="0" xfId="2" applyNumberFormat="1" applyFont="1" applyFill="1"/>
    <xf numFmtId="0" fontId="41" fillId="2" borderId="0" xfId="2" applyFont="1" applyFill="1"/>
    <xf numFmtId="0" fontId="41" fillId="2" borderId="0" xfId="2" applyFont="1" applyFill="1" applyAlignment="1">
      <alignment horizontal="right"/>
    </xf>
    <xf numFmtId="0" fontId="42" fillId="2" borderId="0" xfId="2" applyFont="1" applyFill="1"/>
    <xf numFmtId="0" fontId="42" fillId="2" borderId="0" xfId="2" quotePrefix="1" applyFont="1" applyFill="1"/>
    <xf numFmtId="0" fontId="40" fillId="2" borderId="0" xfId="2" applyFont="1" applyFill="1" applyAlignment="1">
      <alignment vertical="top" wrapText="1"/>
    </xf>
    <xf numFmtId="0" fontId="36" fillId="2" borderId="0" xfId="2" applyFont="1" applyFill="1"/>
    <xf numFmtId="3" fontId="18" fillId="5" borderId="5" xfId="2" applyNumberFormat="1" applyFont="1" applyFill="1" applyBorder="1" applyAlignment="1">
      <alignment vertical="center"/>
    </xf>
    <xf numFmtId="0" fontId="18" fillId="5" borderId="5" xfId="2" applyFont="1" applyFill="1" applyBorder="1" applyAlignment="1">
      <alignment horizontal="center" vertical="center"/>
    </xf>
    <xf numFmtId="3" fontId="38" fillId="2" borderId="0" xfId="2" applyNumberFormat="1" applyFont="1" applyFill="1" applyAlignment="1">
      <alignment horizontal="right" vertical="center"/>
    </xf>
    <xf numFmtId="3" fontId="8" fillId="2" borderId="0" xfId="2" applyNumberFormat="1" applyFont="1" applyFill="1" applyAlignment="1">
      <alignment horizontal="right" vertical="center"/>
    </xf>
    <xf numFmtId="0" fontId="8" fillId="2" borderId="0" xfId="2" applyFont="1" applyFill="1" applyAlignment="1">
      <alignment vertical="center"/>
    </xf>
    <xf numFmtId="165" fontId="4" fillId="2" borderId="0" xfId="2" applyNumberFormat="1" applyFont="1" applyFill="1"/>
    <xf numFmtId="0" fontId="18" fillId="0" borderId="0" xfId="2" applyFont="1" applyAlignment="1">
      <alignment horizontal="right" vertical="center" wrapText="1"/>
    </xf>
    <xf numFmtId="0" fontId="18" fillId="0" borderId="0" xfId="2" applyFont="1" applyAlignment="1">
      <alignment horizontal="right" vertical="center"/>
    </xf>
    <xf numFmtId="0" fontId="18" fillId="0" borderId="0" xfId="2" applyFont="1" applyAlignment="1">
      <alignment horizontal="center"/>
    </xf>
    <xf numFmtId="0" fontId="18" fillId="0" borderId="0" xfId="2" applyFont="1" applyAlignment="1">
      <alignment horizontal="left"/>
    </xf>
    <xf numFmtId="0" fontId="18" fillId="5" borderId="0" xfId="2" applyFont="1" applyFill="1" applyAlignment="1">
      <alignment horizontal="center"/>
    </xf>
    <xf numFmtId="0" fontId="18" fillId="5" borderId="0" xfId="2" applyFont="1" applyFill="1" applyAlignment="1">
      <alignment horizontal="left"/>
    </xf>
    <xf numFmtId="0" fontId="24" fillId="5" borderId="0" xfId="2" applyFont="1" applyFill="1"/>
    <xf numFmtId="0" fontId="4" fillId="0" borderId="42" xfId="2" applyFont="1" applyBorder="1" applyAlignment="1">
      <alignment horizontal="centerContinuous"/>
    </xf>
    <xf numFmtId="0" fontId="6" fillId="0" borderId="42" xfId="2" applyFont="1" applyBorder="1" applyAlignment="1">
      <alignment horizontal="centerContinuous"/>
    </xf>
    <xf numFmtId="0" fontId="4" fillId="2" borderId="0" xfId="2" applyFont="1" applyFill="1" applyAlignment="1">
      <alignment horizontal="centerContinuous"/>
    </xf>
    <xf numFmtId="0" fontId="4" fillId="2" borderId="0" xfId="2" applyFont="1" applyFill="1" applyAlignment="1">
      <alignment horizontal="center"/>
    </xf>
    <xf numFmtId="166" fontId="4" fillId="2" borderId="0" xfId="2" applyNumberFormat="1" applyFont="1" applyFill="1"/>
    <xf numFmtId="0" fontId="8" fillId="2" borderId="0" xfId="2" applyFont="1" applyFill="1"/>
    <xf numFmtId="0" fontId="4" fillId="2" borderId="0" xfId="2" applyFont="1" applyFill="1" applyAlignment="1">
      <alignment horizontal="right"/>
    </xf>
    <xf numFmtId="0" fontId="18" fillId="0" borderId="0" xfId="2" applyFont="1" applyAlignment="1">
      <alignment horizontal="left" vertical="center"/>
    </xf>
    <xf numFmtId="0" fontId="11" fillId="2" borderId="0" xfId="2" applyFont="1" applyFill="1" applyAlignment="1">
      <alignment wrapText="1"/>
    </xf>
    <xf numFmtId="0" fontId="7" fillId="2" borderId="0" xfId="2" applyFont="1" applyFill="1"/>
    <xf numFmtId="0" fontId="4" fillId="0" borderId="0" xfId="2" applyFont="1"/>
    <xf numFmtId="0" fontId="43" fillId="2" borderId="0" xfId="2" applyFont="1" applyFill="1" applyAlignment="1">
      <alignment horizontal="right"/>
    </xf>
    <xf numFmtId="0" fontId="8" fillId="2" borderId="0" xfId="0" applyFont="1" applyFill="1" applyAlignment="1">
      <alignment horizontal="left"/>
    </xf>
    <xf numFmtId="3" fontId="8" fillId="2" borderId="0" xfId="0" quotePrefix="1" applyNumberFormat="1" applyFont="1" applyFill="1"/>
    <xf numFmtId="3" fontId="10" fillId="2" borderId="0" xfId="0" quotePrefix="1" applyNumberFormat="1" applyFont="1" applyFill="1" applyAlignment="1">
      <alignment horizontal="right"/>
    </xf>
    <xf numFmtId="164" fontId="17" fillId="5" borderId="11" xfId="0" applyNumberFormat="1" applyFont="1" applyFill="1" applyBorder="1" applyAlignment="1">
      <alignment horizontal="right" vertical="center"/>
    </xf>
    <xf numFmtId="164" fontId="17" fillId="5" borderId="5" xfId="0" applyNumberFormat="1" applyFont="1" applyFill="1" applyBorder="1" applyAlignment="1">
      <alignment horizontal="right" vertical="center"/>
    </xf>
    <xf numFmtId="0" fontId="44" fillId="5" borderId="5" xfId="0" applyFont="1" applyFill="1" applyBorder="1" applyAlignment="1">
      <alignment vertical="center"/>
    </xf>
    <xf numFmtId="0" fontId="14" fillId="5" borderId="4" xfId="0" applyFont="1" applyFill="1" applyBorder="1" applyAlignment="1">
      <alignment horizontal="center" vertical="center"/>
    </xf>
    <xf numFmtId="164" fontId="12" fillId="2" borderId="9" xfId="0" quotePrefix="1" applyNumberFormat="1" applyFont="1" applyFill="1" applyBorder="1" applyAlignment="1">
      <alignment horizontal="right"/>
    </xf>
    <xf numFmtId="3" fontId="12" fillId="3" borderId="0" xfId="0" applyNumberFormat="1" applyFont="1" applyFill="1" applyAlignment="1">
      <alignment horizontal="right"/>
    </xf>
    <xf numFmtId="164" fontId="12" fillId="3" borderId="0" xfId="0" applyNumberFormat="1" applyFont="1" applyFill="1" applyAlignment="1">
      <alignment horizontal="right"/>
    </xf>
    <xf numFmtId="0" fontId="12" fillId="2" borderId="0" xfId="0" applyFont="1" applyFill="1"/>
    <xf numFmtId="0" fontId="12" fillId="3" borderId="0" xfId="0" applyFont="1" applyFill="1"/>
    <xf numFmtId="164" fontId="17" fillId="4" borderId="11" xfId="0" applyNumberFormat="1" applyFont="1" applyFill="1" applyBorder="1" applyAlignment="1">
      <alignment horizontal="right"/>
    </xf>
    <xf numFmtId="0" fontId="39" fillId="4" borderId="5" xfId="0" applyFont="1" applyFill="1" applyBorder="1"/>
    <xf numFmtId="0" fontId="14" fillId="4" borderId="5" xfId="0" applyFont="1" applyFill="1" applyBorder="1"/>
    <xf numFmtId="164" fontId="12" fillId="2" borderId="9" xfId="0" applyNumberFormat="1" applyFont="1" applyFill="1" applyBorder="1" applyAlignment="1">
      <alignment horizontal="right"/>
    </xf>
    <xf numFmtId="0" fontId="12" fillId="2" borderId="1" xfId="0" applyFont="1" applyFill="1" applyBorder="1"/>
    <xf numFmtId="164" fontId="17" fillId="4" borderId="11" xfId="0" quotePrefix="1" applyNumberFormat="1" applyFont="1" applyFill="1" applyBorder="1" applyAlignment="1">
      <alignment horizontal="right"/>
    </xf>
    <xf numFmtId="164" fontId="17" fillId="4" borderId="5" xfId="0" quotePrefix="1" applyNumberFormat="1" applyFont="1" applyFill="1" applyBorder="1" applyAlignment="1">
      <alignment horizontal="right"/>
    </xf>
    <xf numFmtId="164" fontId="17" fillId="4" borderId="12" xfId="0" applyNumberFormat="1" applyFont="1" applyFill="1" applyBorder="1" applyAlignment="1">
      <alignment horizontal="right"/>
    </xf>
    <xf numFmtId="164" fontId="17" fillId="4" borderId="1" xfId="0" quotePrefix="1" applyNumberFormat="1" applyFont="1" applyFill="1" applyBorder="1" applyAlignment="1">
      <alignment horizontal="right"/>
    </xf>
    <xf numFmtId="0" fontId="39" fillId="4" borderId="1" xfId="0" applyFont="1" applyFill="1" applyBorder="1"/>
    <xf numFmtId="0" fontId="14" fillId="4" borderId="1" xfId="0" applyFont="1" applyFill="1" applyBorder="1"/>
    <xf numFmtId="164" fontId="12" fillId="2" borderId="12" xfId="0" applyNumberFormat="1" applyFont="1" applyFill="1" applyBorder="1" applyAlignment="1">
      <alignment horizontal="right"/>
    </xf>
    <xf numFmtId="164" fontId="12" fillId="3" borderId="1" xfId="0" quotePrefix="1" applyNumberFormat="1" applyFont="1" applyFill="1" applyBorder="1" applyAlignment="1">
      <alignment horizontal="right"/>
    </xf>
    <xf numFmtId="0" fontId="12" fillId="3" borderId="1" xfId="0" applyFont="1" applyFill="1" applyBorder="1"/>
    <xf numFmtId="0" fontId="45" fillId="3" borderId="0" xfId="0" applyFont="1" applyFill="1"/>
    <xf numFmtId="164" fontId="12" fillId="3" borderId="0" xfId="0" quotePrefix="1" applyNumberFormat="1" applyFont="1" applyFill="1" applyAlignment="1">
      <alignment horizontal="right"/>
    </xf>
    <xf numFmtId="164" fontId="12" fillId="2" borderId="8" xfId="0" applyNumberFormat="1" applyFont="1" applyFill="1" applyBorder="1" applyAlignment="1">
      <alignment horizontal="right"/>
    </xf>
    <xf numFmtId="0" fontId="12" fillId="2" borderId="7" xfId="0" applyFont="1" applyFill="1" applyBorder="1"/>
    <xf numFmtId="0" fontId="5" fillId="2" borderId="0" xfId="0" applyFont="1" applyFill="1"/>
    <xf numFmtId="164" fontId="17" fillId="4" borderId="8" xfId="0" applyNumberFormat="1" applyFont="1" applyFill="1" applyBorder="1" applyAlignment="1">
      <alignment horizontal="right"/>
    </xf>
    <xf numFmtId="0" fontId="16" fillId="4" borderId="7" xfId="0" applyFont="1" applyFill="1" applyBorder="1"/>
    <xf numFmtId="0" fontId="14" fillId="4" borderId="7" xfId="0" applyFont="1" applyFill="1" applyBorder="1"/>
    <xf numFmtId="164" fontId="12" fillId="3" borderId="7" xfId="0" applyNumberFormat="1" applyFont="1" applyFill="1" applyBorder="1" applyAlignment="1">
      <alignment horizontal="right"/>
    </xf>
    <xf numFmtId="164" fontId="17" fillId="4" borderId="9" xfId="0" applyNumberFormat="1" applyFont="1" applyFill="1" applyBorder="1" applyAlignment="1">
      <alignment horizontal="right"/>
    </xf>
    <xf numFmtId="164" fontId="17" fillId="4" borderId="0" xfId="0" applyNumberFormat="1" applyFont="1" applyFill="1" applyAlignment="1">
      <alignment horizontal="right"/>
    </xf>
    <xf numFmtId="0" fontId="16" fillId="4" borderId="0" xfId="0" applyFont="1" applyFill="1"/>
    <xf numFmtId="0" fontId="16" fillId="5" borderId="12" xfId="0" applyFont="1" applyFill="1" applyBorder="1" applyAlignment="1">
      <alignment horizontal="right" vertical="center"/>
    </xf>
    <xf numFmtId="0" fontId="16" fillId="5" borderId="1" xfId="0" applyFont="1" applyFill="1" applyBorder="1" applyAlignment="1">
      <alignment horizontal="right" vertical="center"/>
    </xf>
    <xf numFmtId="0" fontId="16" fillId="5" borderId="1" xfId="0" applyFont="1" applyFill="1" applyBorder="1" applyAlignment="1">
      <alignment horizontal="center"/>
    </xf>
    <xf numFmtId="0" fontId="16" fillId="5" borderId="1" xfId="0" applyFont="1" applyFill="1" applyBorder="1"/>
    <xf numFmtId="0" fontId="39" fillId="5" borderId="1" xfId="0" applyFont="1" applyFill="1" applyBorder="1"/>
    <xf numFmtId="0" fontId="16" fillId="5" borderId="0" xfId="0" applyFont="1" applyFill="1" applyAlignment="1">
      <alignment horizontal="center" wrapText="1"/>
    </xf>
    <xf numFmtId="0" fontId="37" fillId="5" borderId="0" xfId="0" applyFont="1" applyFill="1"/>
    <xf numFmtId="0" fontId="16" fillId="5" borderId="0" xfId="0" applyFont="1" applyFill="1"/>
    <xf numFmtId="0" fontId="16" fillId="5" borderId="8" xfId="0" applyFont="1" applyFill="1" applyBorder="1" applyAlignment="1">
      <alignment vertical="center" wrapText="1"/>
    </xf>
    <xf numFmtId="0" fontId="16" fillId="5" borderId="7" xfId="0" applyFont="1" applyFill="1" applyBorder="1" applyAlignment="1">
      <alignment vertical="center" wrapText="1"/>
    </xf>
    <xf numFmtId="0" fontId="16" fillId="5" borderId="7" xfId="0" applyFont="1" applyFill="1" applyBorder="1" applyAlignment="1">
      <alignment wrapText="1"/>
    </xf>
    <xf numFmtId="0" fontId="37" fillId="5" borderId="7" xfId="0" applyFont="1" applyFill="1" applyBorder="1"/>
    <xf numFmtId="0" fontId="39" fillId="5" borderId="7" xfId="0" applyFont="1" applyFill="1" applyBorder="1"/>
    <xf numFmtId="0" fontId="5" fillId="2" borderId="0" xfId="0" applyFont="1" applyFill="1" applyAlignment="1">
      <alignment horizontal="centerContinuous"/>
    </xf>
    <xf numFmtId="0" fontId="8" fillId="2" borderId="1" xfId="0" applyFont="1" applyFill="1" applyBorder="1" applyAlignment="1">
      <alignment horizontal="centerContinuous"/>
    </xf>
    <xf numFmtId="0" fontId="9" fillId="2" borderId="1" xfId="0" applyFont="1" applyFill="1" applyBorder="1" applyAlignment="1">
      <alignment horizontal="centerContinuous"/>
    </xf>
    <xf numFmtId="0" fontId="6" fillId="2" borderId="0" xfId="0" applyFont="1" applyFill="1" applyAlignment="1">
      <alignment horizontal="centerContinuous"/>
    </xf>
    <xf numFmtId="0" fontId="33" fillId="2" borderId="0" xfId="0" applyFont="1" applyFill="1" applyAlignment="1">
      <alignment horizontal="centerContinuous"/>
    </xf>
    <xf numFmtId="0" fontId="10" fillId="2" borderId="0" xfId="0" applyFont="1" applyFill="1" applyAlignment="1">
      <alignment horizontal="left"/>
    </xf>
    <xf numFmtId="0" fontId="47" fillId="0" borderId="0" xfId="0" applyFont="1" applyAlignment="1">
      <alignment horizontal="center" vertical="center"/>
    </xf>
    <xf numFmtId="0" fontId="47" fillId="0" borderId="0" xfId="0" applyFont="1"/>
    <xf numFmtId="0" fontId="47" fillId="0" borderId="0" xfId="0" applyFont="1" applyAlignment="1">
      <alignment vertical="center" wrapText="1"/>
    </xf>
    <xf numFmtId="2" fontId="47" fillId="0" borderId="0" xfId="0" applyNumberFormat="1" applyFont="1" applyAlignment="1">
      <alignment vertical="center" wrapText="1"/>
    </xf>
    <xf numFmtId="0" fontId="51" fillId="0" borderId="0" xfId="0" applyFont="1" applyAlignment="1">
      <alignment horizontal="center"/>
    </xf>
    <xf numFmtId="0" fontId="51" fillId="0" borderId="0" xfId="0" applyFont="1"/>
    <xf numFmtId="0" fontId="52" fillId="0" borderId="1" xfId="0" applyFont="1" applyBorder="1" applyAlignment="1">
      <alignment horizontal="center" vertical="center"/>
    </xf>
    <xf numFmtId="0" fontId="52" fillId="0" borderId="1" xfId="0" applyFont="1" applyBorder="1" applyAlignment="1">
      <alignment horizontal="left" vertical="center" wrapText="1"/>
    </xf>
    <xf numFmtId="0" fontId="52" fillId="0" borderId="1" xfId="0" applyFont="1" applyBorder="1" applyAlignment="1">
      <alignment horizontal="justify" vertical="center" wrapText="1"/>
    </xf>
    <xf numFmtId="14" fontId="52" fillId="0" borderId="1" xfId="0" applyNumberFormat="1" applyFont="1" applyBorder="1" applyAlignment="1">
      <alignment horizontal="center" vertical="center"/>
    </xf>
    <xf numFmtId="0" fontId="52" fillId="0" borderId="5" xfId="0" applyFont="1" applyBorder="1" applyAlignment="1">
      <alignment horizontal="center" vertical="center"/>
    </xf>
    <xf numFmtId="0" fontId="52" fillId="0" borderId="5" xfId="0" applyFont="1" applyBorder="1" applyAlignment="1">
      <alignment horizontal="left" vertical="center"/>
    </xf>
    <xf numFmtId="0" fontId="52" fillId="0" borderId="5" xfId="0" applyFont="1" applyBorder="1" applyAlignment="1">
      <alignment horizontal="justify" vertical="center"/>
    </xf>
    <xf numFmtId="0" fontId="52" fillId="0" borderId="5" xfId="0" applyFont="1" applyBorder="1" applyAlignment="1">
      <alignment vertical="center"/>
    </xf>
    <xf numFmtId="14" fontId="52" fillId="0" borderId="5" xfId="0" applyNumberFormat="1" applyFont="1" applyBorder="1" applyAlignment="1">
      <alignment horizontal="center" vertical="center"/>
    </xf>
    <xf numFmtId="0" fontId="53" fillId="0" borderId="5" xfId="0" applyFont="1" applyBorder="1" applyAlignment="1">
      <alignment horizontal="left" vertical="center" wrapText="1"/>
    </xf>
    <xf numFmtId="0" fontId="52" fillId="0" borderId="5" xfId="0" applyFont="1" applyBorder="1" applyAlignment="1">
      <alignment horizontal="justify" vertical="center" wrapText="1"/>
    </xf>
    <xf numFmtId="0" fontId="52" fillId="0" borderId="5" xfId="0" applyFont="1" applyBorder="1" applyAlignment="1">
      <alignment horizontal="center" vertical="center" wrapText="1"/>
    </xf>
    <xf numFmtId="14" fontId="53" fillId="0" borderId="5" xfId="0" applyNumberFormat="1" applyFont="1" applyBorder="1" applyAlignment="1">
      <alignment horizontal="center" vertical="center"/>
    </xf>
    <xf numFmtId="1" fontId="53" fillId="0" borderId="5" xfId="0" applyNumberFormat="1" applyFont="1" applyBorder="1" applyAlignment="1">
      <alignment horizontal="center" vertical="center"/>
    </xf>
    <xf numFmtId="1" fontId="52" fillId="0" borderId="5" xfId="0" applyNumberFormat="1" applyFont="1" applyBorder="1" applyAlignment="1">
      <alignment horizontal="center" vertical="center" wrapText="1"/>
    </xf>
    <xf numFmtId="1" fontId="53" fillId="0" borderId="5" xfId="0" applyNumberFormat="1" applyFont="1" applyBorder="1" applyAlignment="1">
      <alignment horizontal="center" vertical="center" wrapText="1"/>
    </xf>
    <xf numFmtId="0" fontId="52" fillId="0" borderId="7" xfId="0" applyFont="1" applyBorder="1" applyAlignment="1">
      <alignment horizontal="center" vertical="center"/>
    </xf>
    <xf numFmtId="0" fontId="52" fillId="0" borderId="5" xfId="0" applyFont="1" applyBorder="1" applyAlignment="1">
      <alignment vertical="center" wrapText="1"/>
    </xf>
    <xf numFmtId="0" fontId="52" fillId="0" borderId="0" xfId="0" applyFont="1" applyAlignment="1">
      <alignment horizontal="center" vertical="center"/>
    </xf>
    <xf numFmtId="0" fontId="52" fillId="0" borderId="42" xfId="0" applyFont="1" applyBorder="1" applyAlignment="1">
      <alignment horizontal="center" vertical="center"/>
    </xf>
    <xf numFmtId="0" fontId="52" fillId="0" borderId="42" xfId="0" applyFont="1" applyBorder="1" applyAlignment="1">
      <alignment horizontal="justify" vertical="center" wrapText="1"/>
    </xf>
    <xf numFmtId="0" fontId="52" fillId="0" borderId="42" xfId="0" applyFont="1" applyBorder="1" applyAlignment="1">
      <alignment vertical="center" wrapText="1"/>
    </xf>
    <xf numFmtId="14" fontId="53" fillId="0" borderId="42" xfId="0" applyNumberFormat="1" applyFont="1" applyBorder="1" applyAlignment="1">
      <alignment horizontal="center" vertical="center"/>
    </xf>
    <xf numFmtId="3" fontId="50" fillId="6" borderId="0" xfId="0" applyNumberFormat="1" applyFont="1" applyFill="1" applyAlignment="1">
      <alignment horizontal="center" vertical="center"/>
    </xf>
    <xf numFmtId="0" fontId="11" fillId="2" borderId="0" xfId="0" applyFont="1" applyFill="1" applyAlignment="1">
      <alignment horizontal="center" vertical="center" wrapText="1"/>
    </xf>
    <xf numFmtId="0" fontId="6" fillId="2" borderId="0" xfId="0" applyFont="1" applyFill="1" applyAlignment="1">
      <alignment horizontal="center"/>
    </xf>
    <xf numFmtId="0" fontId="16" fillId="6" borderId="16" xfId="0" applyFont="1" applyFill="1" applyBorder="1" applyAlignment="1">
      <alignment horizontal="center" vertical="center" wrapText="1"/>
    </xf>
    <xf numFmtId="3" fontId="4" fillId="0" borderId="0" xfId="0" applyNumberFormat="1" applyFont="1"/>
    <xf numFmtId="0" fontId="4" fillId="0" borderId="0" xfId="0" applyFont="1"/>
    <xf numFmtId="0" fontId="8" fillId="0" borderId="0" xfId="0" applyFont="1"/>
    <xf numFmtId="3" fontId="7" fillId="0" borderId="0" xfId="0" applyNumberFormat="1" applyFont="1"/>
    <xf numFmtId="3" fontId="41" fillId="0" borderId="0" xfId="0" applyNumberFormat="1" applyFont="1" applyAlignment="1">
      <alignment horizontal="right"/>
    </xf>
    <xf numFmtId="3" fontId="12" fillId="0" borderId="0" xfId="0" applyNumberFormat="1" applyFont="1"/>
    <xf numFmtId="3" fontId="4" fillId="10" borderId="0" xfId="0" applyNumberFormat="1" applyFont="1" applyFill="1"/>
    <xf numFmtId="3" fontId="7" fillId="10" borderId="0" xfId="0" applyNumberFormat="1" applyFont="1" applyFill="1"/>
    <xf numFmtId="0" fontId="4" fillId="10" borderId="0" xfId="0" applyFont="1" applyFill="1"/>
    <xf numFmtId="0" fontId="7" fillId="10" borderId="0" xfId="0" applyFont="1" applyFill="1"/>
    <xf numFmtId="3" fontId="17" fillId="6" borderId="12" xfId="0" applyNumberFormat="1" applyFont="1" applyFill="1" applyBorder="1"/>
    <xf numFmtId="3" fontId="17" fillId="6" borderId="1" xfId="0" applyNumberFormat="1" applyFont="1" applyFill="1" applyBorder="1"/>
    <xf numFmtId="0" fontId="4" fillId="10" borderId="9" xfId="0" applyFont="1" applyFill="1" applyBorder="1"/>
    <xf numFmtId="3" fontId="11" fillId="0" borderId="0" xfId="0" applyNumberFormat="1" applyFont="1"/>
    <xf numFmtId="3" fontId="17" fillId="14" borderId="31" xfId="0" applyNumberFormat="1" applyFont="1" applyFill="1" applyBorder="1"/>
    <xf numFmtId="3" fontId="17" fillId="14" borderId="45" xfId="0" applyNumberFormat="1" applyFont="1" applyFill="1" applyBorder="1"/>
    <xf numFmtId="0" fontId="44" fillId="14" borderId="45" xfId="0" applyFont="1" applyFill="1" applyBorder="1"/>
    <xf numFmtId="0" fontId="14" fillId="14" borderId="45" xfId="0" applyFont="1" applyFill="1" applyBorder="1"/>
    <xf numFmtId="0" fontId="6" fillId="6" borderId="13" xfId="0" applyFont="1" applyFill="1" applyBorder="1" applyAlignment="1">
      <alignment horizontal="center" vertical="center" wrapText="1"/>
    </xf>
    <xf numFmtId="0" fontId="8" fillId="0" borderId="0" xfId="0" applyFont="1" applyAlignment="1">
      <alignment horizontal="left"/>
    </xf>
    <xf numFmtId="3" fontId="4" fillId="0" borderId="0" xfId="0" applyNumberFormat="1" applyFont="1" applyAlignment="1">
      <alignment horizontal="left"/>
    </xf>
    <xf numFmtId="3" fontId="4" fillId="0" borderId="0" xfId="0" applyNumberFormat="1" applyFont="1" applyAlignment="1">
      <alignment horizontal="center"/>
    </xf>
    <xf numFmtId="3" fontId="8" fillId="0" borderId="0" xfId="0" applyNumberFormat="1" applyFont="1"/>
    <xf numFmtId="3" fontId="12" fillId="10" borderId="12" xfId="0" applyNumberFormat="1" applyFont="1" applyFill="1" applyBorder="1"/>
    <xf numFmtId="3" fontId="12" fillId="10" borderId="1" xfId="0" applyNumberFormat="1" applyFont="1" applyFill="1" applyBorder="1"/>
    <xf numFmtId="0" fontId="51" fillId="10" borderId="1" xfId="0" applyFont="1" applyFill="1" applyBorder="1"/>
    <xf numFmtId="0" fontId="38" fillId="10" borderId="1" xfId="0" applyFont="1" applyFill="1" applyBorder="1"/>
    <xf numFmtId="3" fontId="12" fillId="10" borderId="9" xfId="0" applyNumberFormat="1" applyFont="1" applyFill="1" applyBorder="1"/>
    <xf numFmtId="3" fontId="12" fillId="10" borderId="0" xfId="0" applyNumberFormat="1" applyFont="1" applyFill="1"/>
    <xf numFmtId="0" fontId="51" fillId="10" borderId="0" xfId="0" applyFont="1" applyFill="1"/>
    <xf numFmtId="0" fontId="38" fillId="10" borderId="0" xfId="0" applyFont="1" applyFill="1"/>
    <xf numFmtId="3" fontId="17" fillId="4" borderId="11" xfId="0" applyNumberFormat="1" applyFont="1" applyFill="1" applyBorder="1"/>
    <xf numFmtId="3" fontId="17" fillId="4" borderId="5" xfId="0" applyNumberFormat="1" applyFont="1" applyFill="1" applyBorder="1"/>
    <xf numFmtId="0" fontId="17" fillId="4" borderId="5" xfId="0" applyFont="1" applyFill="1" applyBorder="1"/>
    <xf numFmtId="3" fontId="4" fillId="0" borderId="1" xfId="0" applyNumberFormat="1" applyFont="1" applyBorder="1"/>
    <xf numFmtId="0" fontId="45" fillId="10" borderId="0" xfId="0" applyFont="1" applyFill="1"/>
    <xf numFmtId="0" fontId="12" fillId="10" borderId="0" xfId="0" applyFont="1" applyFill="1"/>
    <xf numFmtId="0" fontId="15" fillId="6" borderId="10" xfId="0" applyFont="1" applyFill="1" applyBorder="1" applyAlignment="1">
      <alignment horizontal="center" vertical="center"/>
    </xf>
    <xf numFmtId="3" fontId="12" fillId="3" borderId="9" xfId="0" applyNumberFormat="1" applyFont="1" applyFill="1" applyBorder="1"/>
    <xf numFmtId="3" fontId="12" fillId="3" borderId="0" xfId="0" applyNumberFormat="1" applyFont="1" applyFill="1"/>
    <xf numFmtId="0" fontId="51" fillId="3" borderId="0" xfId="0" applyFont="1" applyFill="1"/>
    <xf numFmtId="0" fontId="38" fillId="3" borderId="0" xfId="0" applyFont="1" applyFill="1"/>
    <xf numFmtId="0" fontId="16" fillId="4" borderId="5" xfId="0" applyFont="1" applyFill="1" applyBorder="1"/>
    <xf numFmtId="3" fontId="17" fillId="4" borderId="12" xfId="0" applyNumberFormat="1" applyFont="1" applyFill="1" applyBorder="1"/>
    <xf numFmtId="3" fontId="17" fillId="4" borderId="1" xfId="0" applyNumberFormat="1" applyFont="1" applyFill="1" applyBorder="1"/>
    <xf numFmtId="0" fontId="17" fillId="4" borderId="1" xfId="0" applyFont="1" applyFill="1" applyBorder="1"/>
    <xf numFmtId="0" fontId="45" fillId="10" borderId="1" xfId="0" applyFont="1" applyFill="1" applyBorder="1"/>
    <xf numFmtId="0" fontId="12" fillId="10" borderId="1" xfId="0" applyFont="1" applyFill="1" applyBorder="1"/>
    <xf numFmtId="3" fontId="12" fillId="10" borderId="0" xfId="0" applyNumberFormat="1" applyFont="1" applyFill="1" applyAlignment="1">
      <alignment horizontal="right"/>
    </xf>
    <xf numFmtId="3" fontId="17" fillId="4" borderId="5" xfId="0" applyNumberFormat="1" applyFont="1" applyFill="1" applyBorder="1" applyAlignment="1">
      <alignment horizontal="right"/>
    </xf>
    <xf numFmtId="0" fontId="55" fillId="6" borderId="0" xfId="0" applyFont="1" applyFill="1" applyAlignment="1">
      <alignment horizontal="right" vertical="center"/>
    </xf>
    <xf numFmtId="3" fontId="17" fillId="6" borderId="0" xfId="0" applyNumberFormat="1" applyFont="1" applyFill="1" applyAlignment="1">
      <alignment horizontal="right" vertical="center"/>
    </xf>
    <xf numFmtId="3" fontId="55" fillId="6" borderId="0" xfId="0" applyNumberFormat="1" applyFont="1" applyFill="1" applyAlignment="1">
      <alignment vertical="center"/>
    </xf>
    <xf numFmtId="3" fontId="55" fillId="6" borderId="0" xfId="0" applyNumberFormat="1" applyFont="1" applyFill="1" applyAlignment="1">
      <alignment horizontal="right" vertical="center"/>
    </xf>
    <xf numFmtId="3" fontId="55" fillId="6" borderId="46" xfId="0" applyNumberFormat="1" applyFont="1" applyFill="1" applyBorder="1" applyAlignment="1">
      <alignment horizontal="right" vertical="center"/>
    </xf>
    <xf numFmtId="3" fontId="55" fillId="6" borderId="0" xfId="0" applyNumberFormat="1" applyFont="1" applyFill="1" applyAlignment="1">
      <alignment horizontal="centerContinuous"/>
    </xf>
    <xf numFmtId="3" fontId="55" fillId="6" borderId="0" xfId="0" applyNumberFormat="1" applyFont="1" applyFill="1"/>
    <xf numFmtId="3" fontId="55" fillId="6" borderId="7" xfId="0" applyNumberFormat="1" applyFont="1" applyFill="1" applyBorder="1" applyAlignment="1">
      <alignment horizontal="center" vertical="center"/>
    </xf>
    <xf numFmtId="3" fontId="55" fillId="6" borderId="0" xfId="0" applyNumberFormat="1" applyFont="1" applyFill="1" applyAlignment="1">
      <alignment horizontal="center"/>
    </xf>
    <xf numFmtId="3" fontId="55" fillId="6" borderId="7" xfId="0" applyNumberFormat="1" applyFont="1" applyFill="1" applyBorder="1" applyAlignment="1">
      <alignment horizontal="center"/>
    </xf>
    <xf numFmtId="3" fontId="4" fillId="0" borderId="0" xfId="0" applyNumberFormat="1" applyFont="1" applyAlignment="1">
      <alignment horizontal="centerContinuous"/>
    </xf>
    <xf numFmtId="0" fontId="7" fillId="0" borderId="0" xfId="0" applyFont="1"/>
    <xf numFmtId="3" fontId="17" fillId="5" borderId="11" xfId="0" applyNumberFormat="1" applyFont="1" applyFill="1" applyBorder="1" applyAlignment="1">
      <alignment horizontal="right"/>
    </xf>
    <xf numFmtId="3" fontId="17" fillId="5" borderId="5" xfId="0" applyNumberFormat="1" applyFont="1" applyFill="1" applyBorder="1" applyAlignment="1">
      <alignment horizontal="right"/>
    </xf>
    <xf numFmtId="0" fontId="17" fillId="4" borderId="5" xfId="0" applyFont="1" applyFill="1" applyBorder="1" applyAlignment="1">
      <alignment horizontal="right"/>
    </xf>
    <xf numFmtId="0" fontId="44" fillId="4" borderId="5" xfId="0" applyFont="1" applyFill="1" applyBorder="1"/>
    <xf numFmtId="0" fontId="14" fillId="6" borderId="13" xfId="0" applyFont="1" applyFill="1" applyBorder="1" applyAlignment="1">
      <alignment horizontal="center" vertical="center" wrapText="1"/>
    </xf>
    <xf numFmtId="3" fontId="12" fillId="10" borderId="9" xfId="0" applyNumberFormat="1" applyFont="1" applyFill="1" applyBorder="1" applyAlignment="1">
      <alignment horizontal="right"/>
    </xf>
    <xf numFmtId="0" fontId="12" fillId="10" borderId="3" xfId="0" applyFont="1" applyFill="1" applyBorder="1"/>
    <xf numFmtId="0" fontId="51" fillId="10" borderId="3" xfId="0" applyFont="1" applyFill="1" applyBorder="1"/>
    <xf numFmtId="0" fontId="17" fillId="4" borderId="11" xfId="0" applyFont="1" applyFill="1" applyBorder="1"/>
    <xf numFmtId="0" fontId="12" fillId="10" borderId="6" xfId="0" applyFont="1" applyFill="1" applyBorder="1"/>
    <xf numFmtId="0" fontId="56" fillId="5" borderId="0" xfId="0" applyFont="1" applyFill="1" applyAlignment="1">
      <alignment horizontal="right" vertical="center"/>
    </xf>
    <xf numFmtId="3" fontId="56" fillId="5" borderId="0" xfId="0" applyNumberFormat="1" applyFont="1" applyFill="1" applyAlignment="1">
      <alignment horizontal="right"/>
    </xf>
    <xf numFmtId="3" fontId="56" fillId="5" borderId="0" xfId="0" applyNumberFormat="1" applyFont="1" applyFill="1" applyAlignment="1">
      <alignment horizontal="right" vertical="center"/>
    </xf>
    <xf numFmtId="3" fontId="56" fillId="5" borderId="16" xfId="0" applyNumberFormat="1" applyFont="1" applyFill="1" applyBorder="1" applyAlignment="1">
      <alignment horizontal="centerContinuous" vertical="center"/>
    </xf>
    <xf numFmtId="3" fontId="56" fillId="5" borderId="16" xfId="0" applyNumberFormat="1" applyFont="1" applyFill="1" applyBorder="1" applyAlignment="1">
      <alignment horizontal="center"/>
    </xf>
    <xf numFmtId="3" fontId="56" fillId="5" borderId="16" xfId="0" applyNumberFormat="1" applyFont="1" applyFill="1" applyBorder="1" applyAlignment="1">
      <alignment horizontal="centerContinuous"/>
    </xf>
    <xf numFmtId="3" fontId="56" fillId="5" borderId="0" xfId="0" applyNumberFormat="1" applyFont="1" applyFill="1" applyAlignment="1">
      <alignment horizontal="center" vertical="center"/>
    </xf>
    <xf numFmtId="3" fontId="56" fillId="5" borderId="45" xfId="0" applyNumberFormat="1" applyFont="1" applyFill="1" applyBorder="1" applyAlignment="1">
      <alignment horizontal="center" vertical="center"/>
    </xf>
    <xf numFmtId="3" fontId="56" fillId="5" borderId="0" xfId="0" applyNumberFormat="1" applyFont="1" applyFill="1" applyAlignment="1">
      <alignment horizontal="center"/>
    </xf>
    <xf numFmtId="3" fontId="56" fillId="5" borderId="0" xfId="0" applyNumberFormat="1" applyFont="1" applyFill="1" applyAlignment="1">
      <alignment horizontal="centerContinuous"/>
    </xf>
    <xf numFmtId="0" fontId="4" fillId="3" borderId="0" xfId="0" applyFont="1" applyFill="1"/>
    <xf numFmtId="0" fontId="4" fillId="3" borderId="0" xfId="0" applyFont="1" applyFill="1" applyAlignment="1">
      <alignment horizontal="left"/>
    </xf>
    <xf numFmtId="3" fontId="8" fillId="3" borderId="0" xfId="0" quotePrefix="1" applyNumberFormat="1" applyFont="1" applyFill="1"/>
    <xf numFmtId="3" fontId="10" fillId="3" borderId="0" xfId="0" quotePrefix="1" applyNumberFormat="1" applyFont="1" applyFill="1" applyAlignment="1">
      <alignment horizontal="right"/>
    </xf>
    <xf numFmtId="0" fontId="4" fillId="3" borderId="0" xfId="0" applyFont="1" applyFill="1" applyAlignment="1">
      <alignment textRotation="90"/>
    </xf>
    <xf numFmtId="0" fontId="7" fillId="3" borderId="0" xfId="0" applyFont="1" applyFill="1"/>
    <xf numFmtId="3" fontId="18" fillId="15" borderId="11" xfId="0" applyNumberFormat="1" applyFont="1" applyFill="1" applyBorder="1"/>
    <xf numFmtId="0" fontId="18" fillId="15" borderId="5" xfId="0" applyFont="1" applyFill="1" applyBorder="1"/>
    <xf numFmtId="3" fontId="18" fillId="15" borderId="5" xfId="0" applyNumberFormat="1" applyFont="1" applyFill="1" applyBorder="1"/>
    <xf numFmtId="0" fontId="6" fillId="3" borderId="9" xfId="0" applyFont="1" applyFill="1" applyBorder="1" applyAlignment="1">
      <alignment vertical="center" wrapText="1"/>
    </xf>
    <xf numFmtId="3" fontId="4" fillId="3" borderId="0" xfId="0" applyNumberFormat="1" applyFont="1" applyFill="1"/>
    <xf numFmtId="0" fontId="18" fillId="4" borderId="11" xfId="0" applyFont="1" applyFill="1" applyBorder="1"/>
    <xf numFmtId="0" fontId="18" fillId="4" borderId="5" xfId="0" applyFont="1" applyFill="1" applyBorder="1"/>
    <xf numFmtId="0" fontId="15" fillId="16" borderId="13" xfId="0" applyFont="1" applyFill="1" applyBorder="1" applyAlignment="1">
      <alignment vertical="center" wrapText="1"/>
    </xf>
    <xf numFmtId="0" fontId="8" fillId="3" borderId="0" xfId="0" applyFont="1" applyFill="1" applyAlignment="1">
      <alignment horizontal="left"/>
    </xf>
    <xf numFmtId="0" fontId="51" fillId="10" borderId="9" xfId="0" applyFont="1" applyFill="1" applyBorder="1"/>
    <xf numFmtId="0" fontId="25" fillId="4" borderId="5" xfId="0" applyFont="1" applyFill="1" applyBorder="1"/>
    <xf numFmtId="0" fontId="10" fillId="3" borderId="0" xfId="0" applyFont="1" applyFill="1"/>
    <xf numFmtId="0" fontId="18" fillId="4" borderId="12" xfId="0" applyFont="1" applyFill="1" applyBorder="1"/>
    <xf numFmtId="0" fontId="18" fillId="4" borderId="1" xfId="0" applyFont="1" applyFill="1" applyBorder="1"/>
    <xf numFmtId="0" fontId="25" fillId="4" borderId="1" xfId="0" applyFont="1" applyFill="1" applyBorder="1"/>
    <xf numFmtId="0" fontId="15" fillId="4" borderId="1" xfId="0" applyFont="1" applyFill="1" applyBorder="1"/>
    <xf numFmtId="0" fontId="51" fillId="10" borderId="12" xfId="0" applyFont="1" applyFill="1" applyBorder="1"/>
    <xf numFmtId="0" fontId="4" fillId="3" borderId="1" xfId="0" applyFont="1" applyFill="1" applyBorder="1"/>
    <xf numFmtId="0" fontId="5" fillId="3" borderId="0" xfId="0" applyFont="1" applyFill="1"/>
    <xf numFmtId="0" fontId="4" fillId="17" borderId="0" xfId="0" applyFont="1" applyFill="1"/>
    <xf numFmtId="0" fontId="5" fillId="17" borderId="0" xfId="0" applyFont="1" applyFill="1"/>
    <xf numFmtId="0" fontId="25" fillId="16" borderId="1" xfId="0" applyFont="1" applyFill="1" applyBorder="1" applyAlignment="1">
      <alignment horizontal="right" vertical="center"/>
    </xf>
    <xf numFmtId="0" fontId="8" fillId="3" borderId="0" xfId="0" applyFont="1" applyFill="1" applyAlignment="1">
      <alignment horizontal="centerContinuous"/>
    </xf>
    <xf numFmtId="0" fontId="9" fillId="3" borderId="0" xfId="0" applyFont="1" applyFill="1" applyAlignment="1">
      <alignment horizontal="centerContinuous"/>
    </xf>
    <xf numFmtId="0" fontId="33" fillId="3" borderId="0" xfId="0" applyFont="1" applyFill="1" applyAlignment="1">
      <alignment horizontal="left"/>
    </xf>
    <xf numFmtId="0" fontId="33" fillId="3" borderId="0" xfId="0" applyFont="1" applyFill="1" applyAlignment="1">
      <alignment horizontal="centerContinuous"/>
    </xf>
    <xf numFmtId="164" fontId="4" fillId="3" borderId="0" xfId="0" applyNumberFormat="1" applyFont="1" applyFill="1"/>
    <xf numFmtId="3" fontId="18" fillId="16" borderId="11" xfId="0" applyNumberFormat="1" applyFont="1" applyFill="1" applyBorder="1"/>
    <xf numFmtId="3" fontId="18" fillId="16" borderId="5" xfId="0" applyNumberFormat="1" applyFont="1" applyFill="1" applyBorder="1"/>
    <xf numFmtId="0" fontId="6" fillId="3" borderId="0" xfId="0" applyFont="1" applyFill="1" applyAlignment="1">
      <alignment vertical="center" wrapText="1"/>
    </xf>
    <xf numFmtId="2" fontId="8" fillId="3" borderId="0" xfId="0" applyNumberFormat="1" applyFont="1" applyFill="1" applyAlignment="1">
      <alignment horizontal="left"/>
    </xf>
    <xf numFmtId="0" fontId="51" fillId="0" borderId="12" xfId="0" applyFont="1" applyBorder="1"/>
    <xf numFmtId="0" fontId="51" fillId="0" borderId="1" xfId="0" applyFont="1" applyBorder="1"/>
    <xf numFmtId="0" fontId="12" fillId="0" borderId="0" xfId="0" applyFont="1"/>
    <xf numFmtId="0" fontId="51" fillId="0" borderId="9" xfId="0" applyFont="1" applyBorder="1"/>
    <xf numFmtId="0" fontId="8" fillId="3" borderId="1" xfId="0" applyFont="1" applyFill="1" applyBorder="1"/>
    <xf numFmtId="0" fontId="24" fillId="4" borderId="5" xfId="0" applyFont="1" applyFill="1" applyBorder="1"/>
    <xf numFmtId="0" fontId="8" fillId="0" borderId="9" xfId="0" applyFont="1" applyBorder="1"/>
    <xf numFmtId="0" fontId="12" fillId="0" borderId="1" xfId="0" applyFont="1" applyBorder="1"/>
    <xf numFmtId="3" fontId="4" fillId="0" borderId="0" xfId="0" applyNumberFormat="1" applyFont="1" applyAlignment="1">
      <alignment vertical="center"/>
    </xf>
    <xf numFmtId="3" fontId="17" fillId="5" borderId="12" xfId="0" applyNumberFormat="1" applyFont="1" applyFill="1" applyBorder="1" applyAlignment="1">
      <alignment vertical="center"/>
    </xf>
    <xf numFmtId="3" fontId="17" fillId="5" borderId="1" xfId="0" applyNumberFormat="1" applyFont="1" applyFill="1" applyBorder="1" applyAlignment="1">
      <alignment vertical="center"/>
    </xf>
    <xf numFmtId="0" fontId="6" fillId="0" borderId="0" xfId="0" applyFont="1" applyAlignment="1">
      <alignment vertical="center" wrapText="1"/>
    </xf>
    <xf numFmtId="3" fontId="17" fillId="4" borderId="1" xfId="0" applyNumberFormat="1" applyFont="1" applyFill="1" applyBorder="1" applyAlignment="1">
      <alignment horizontal="right"/>
    </xf>
    <xf numFmtId="0" fontId="44" fillId="4" borderId="1" xfId="0" applyFont="1" applyFill="1" applyBorder="1"/>
    <xf numFmtId="0" fontId="15" fillId="6" borderId="13" xfId="0" applyFont="1" applyFill="1" applyBorder="1" applyAlignment="1">
      <alignment vertical="center" wrapText="1"/>
    </xf>
    <xf numFmtId="0" fontId="8" fillId="0" borderId="0" xfId="0" applyFont="1" applyAlignment="1">
      <alignment horizontal="left" vertical="center"/>
    </xf>
    <xf numFmtId="0" fontId="12" fillId="10" borderId="9" xfId="0" applyFont="1" applyFill="1" applyBorder="1" applyAlignment="1">
      <alignment wrapText="1"/>
    </xf>
    <xf numFmtId="0" fontId="12" fillId="10" borderId="1" xfId="0" applyFont="1" applyFill="1" applyBorder="1" applyAlignment="1">
      <alignment wrapText="1"/>
    </xf>
    <xf numFmtId="3" fontId="12" fillId="10" borderId="1" xfId="0" applyNumberFormat="1" applyFont="1" applyFill="1" applyBorder="1" applyAlignment="1">
      <alignment horizontal="right"/>
    </xf>
    <xf numFmtId="0" fontId="12" fillId="10" borderId="8" xfId="0" applyFont="1" applyFill="1" applyBorder="1" applyAlignment="1">
      <alignment wrapText="1"/>
    </xf>
    <xf numFmtId="0" fontId="12" fillId="10" borderId="7" xfId="0" applyFont="1" applyFill="1" applyBorder="1" applyAlignment="1">
      <alignment wrapText="1"/>
    </xf>
    <xf numFmtId="0" fontId="51" fillId="10" borderId="7" xfId="0" applyFont="1" applyFill="1" applyBorder="1"/>
    <xf numFmtId="3" fontId="12" fillId="10" borderId="7" xfId="0" applyNumberFormat="1" applyFont="1" applyFill="1" applyBorder="1" applyAlignment="1">
      <alignment horizontal="right"/>
    </xf>
    <xf numFmtId="0" fontId="17" fillId="4" borderId="7" xfId="0" applyFont="1" applyFill="1" applyBorder="1" applyAlignment="1">
      <alignment wrapText="1"/>
    </xf>
    <xf numFmtId="0" fontId="17" fillId="4" borderId="5" xfId="0" applyFont="1" applyFill="1" applyBorder="1" applyAlignment="1">
      <alignment wrapText="1"/>
    </xf>
    <xf numFmtId="0" fontId="8" fillId="10" borderId="1" xfId="0" applyFont="1" applyFill="1" applyBorder="1"/>
    <xf numFmtId="0" fontId="8" fillId="10" borderId="0" xfId="0" applyFont="1" applyFill="1"/>
    <xf numFmtId="3" fontId="12" fillId="3" borderId="9" xfId="0" applyNumberFormat="1" applyFont="1" applyFill="1" applyBorder="1" applyAlignment="1">
      <alignment horizontal="right"/>
    </xf>
    <xf numFmtId="0" fontId="10" fillId="10" borderId="0" xfId="0" applyFont="1" applyFill="1"/>
    <xf numFmtId="3" fontId="17" fillId="6" borderId="0" xfId="0" applyNumberFormat="1" applyFont="1" applyFill="1" applyAlignment="1">
      <alignment horizontal="right"/>
    </xf>
    <xf numFmtId="3" fontId="55" fillId="6" borderId="0" xfId="0" applyNumberFormat="1" applyFont="1" applyFill="1" applyAlignment="1">
      <alignment horizontal="right"/>
    </xf>
    <xf numFmtId="0" fontId="8" fillId="0" borderId="9" xfId="0" applyFont="1" applyBorder="1" applyAlignment="1">
      <alignment horizontal="left" vertical="center"/>
    </xf>
    <xf numFmtId="3" fontId="55" fillId="6" borderId="30" xfId="0" applyNumberFormat="1" applyFont="1" applyFill="1" applyBorder="1" applyAlignment="1">
      <alignment horizontal="center" vertical="center"/>
    </xf>
    <xf numFmtId="3" fontId="55" fillId="6" borderId="0" xfId="0" applyNumberFormat="1" applyFont="1" applyFill="1" applyAlignment="1">
      <alignment horizontal="center" vertical="center"/>
    </xf>
    <xf numFmtId="0" fontId="16" fillId="6" borderId="7" xfId="0" applyFont="1" applyFill="1" applyBorder="1" applyAlignment="1">
      <alignment horizontal="center" vertical="center"/>
    </xf>
    <xf numFmtId="3" fontId="6" fillId="0" borderId="1" xfId="0" applyNumberFormat="1" applyFont="1" applyBorder="1" applyAlignment="1">
      <alignment vertical="top"/>
    </xf>
    <xf numFmtId="3" fontId="17" fillId="6" borderId="11" xfId="0" applyNumberFormat="1" applyFont="1" applyFill="1" applyBorder="1" applyAlignment="1">
      <alignment vertical="center"/>
    </xf>
    <xf numFmtId="3" fontId="17" fillId="6" borderId="5" xfId="0" applyNumberFormat="1" applyFont="1" applyFill="1" applyBorder="1" applyAlignment="1">
      <alignment vertical="center"/>
    </xf>
    <xf numFmtId="0" fontId="6" fillId="10" borderId="0" xfId="0" applyFont="1" applyFill="1" applyAlignment="1">
      <alignment vertical="center" wrapText="1"/>
    </xf>
    <xf numFmtId="0" fontId="6" fillId="6" borderId="13" xfId="0" applyFont="1" applyFill="1" applyBorder="1" applyAlignment="1">
      <alignment vertical="center" wrapText="1"/>
    </xf>
    <xf numFmtId="0" fontId="8" fillId="0" borderId="0" xfId="0" applyFont="1" applyAlignment="1">
      <alignment vertical="center"/>
    </xf>
    <xf numFmtId="3" fontId="8" fillId="10" borderId="0" xfId="0" applyNumberFormat="1" applyFont="1" applyFill="1"/>
    <xf numFmtId="3" fontId="18" fillId="6" borderId="0" xfId="0" applyNumberFormat="1" applyFont="1" applyFill="1" applyAlignment="1">
      <alignment horizontal="right"/>
    </xf>
    <xf numFmtId="3" fontId="56" fillId="6" borderId="0" xfId="0" applyNumberFormat="1" applyFont="1" applyFill="1" applyAlignment="1">
      <alignment horizontal="right" vertical="center"/>
    </xf>
    <xf numFmtId="3" fontId="56" fillId="6" borderId="0" xfId="0" applyNumberFormat="1" applyFont="1" applyFill="1" applyAlignment="1">
      <alignment horizontal="right"/>
    </xf>
    <xf numFmtId="3" fontId="56" fillId="6" borderId="1" xfId="0" applyNumberFormat="1" applyFont="1" applyFill="1" applyBorder="1" applyAlignment="1">
      <alignment horizontal="right" vertical="center"/>
    </xf>
    <xf numFmtId="3" fontId="56" fillId="6" borderId="0" xfId="0" applyNumberFormat="1" applyFont="1" applyFill="1" applyAlignment="1">
      <alignment horizontal="center"/>
    </xf>
    <xf numFmtId="3" fontId="56" fillId="6" borderId="16" xfId="0" applyNumberFormat="1" applyFont="1" applyFill="1" applyBorder="1" applyAlignment="1">
      <alignment horizontal="center" vertical="center"/>
    </xf>
    <xf numFmtId="3" fontId="56" fillId="6" borderId="0" xfId="0" applyNumberFormat="1" applyFont="1" applyFill="1" applyAlignment="1">
      <alignment horizontal="center" vertical="center"/>
    </xf>
    <xf numFmtId="0" fontId="25" fillId="6" borderId="0" xfId="0" applyFont="1" applyFill="1" applyAlignment="1">
      <alignment horizontal="left" vertical="center"/>
    </xf>
    <xf numFmtId="3" fontId="4" fillId="2" borderId="0" xfId="0" applyNumberFormat="1" applyFont="1" applyFill="1"/>
    <xf numFmtId="3" fontId="17" fillId="5" borderId="11" xfId="0" applyNumberFormat="1" applyFont="1" applyFill="1" applyBorder="1"/>
    <xf numFmtId="3" fontId="17" fillId="5" borderId="5" xfId="0" applyNumberFormat="1" applyFont="1" applyFill="1" applyBorder="1"/>
    <xf numFmtId="3" fontId="12" fillId="2" borderId="0" xfId="0" applyNumberFormat="1" applyFont="1" applyFill="1"/>
    <xf numFmtId="0" fontId="38" fillId="2" borderId="0" xfId="0" applyFont="1" applyFill="1"/>
    <xf numFmtId="0" fontId="12" fillId="3" borderId="0" xfId="0" applyFont="1" applyFill="1" applyAlignment="1">
      <alignment horizontal="right"/>
    </xf>
    <xf numFmtId="0" fontId="12" fillId="10" borderId="0" xfId="0" applyFont="1" applyFill="1" applyAlignment="1">
      <alignment horizontal="right"/>
    </xf>
    <xf numFmtId="3" fontId="11" fillId="2" borderId="0" xfId="0" applyNumberFormat="1" applyFont="1" applyFill="1" applyAlignment="1">
      <alignment horizontal="center" wrapText="1"/>
    </xf>
    <xf numFmtId="3" fontId="12" fillId="2" borderId="7" xfId="0" applyNumberFormat="1" applyFont="1" applyFill="1" applyBorder="1"/>
    <xf numFmtId="3" fontId="39" fillId="4" borderId="5" xfId="0" applyNumberFormat="1" applyFont="1" applyFill="1" applyBorder="1"/>
    <xf numFmtId="3" fontId="4" fillId="2" borderId="0" xfId="0" applyNumberFormat="1" applyFont="1" applyFill="1" applyAlignment="1">
      <alignment horizontal="left"/>
    </xf>
    <xf numFmtId="3" fontId="4" fillId="2" borderId="0" xfId="0" applyNumberFormat="1" applyFont="1" applyFill="1" applyAlignment="1">
      <alignment horizontal="center"/>
    </xf>
    <xf numFmtId="3" fontId="8" fillId="2" borderId="0" xfId="0" applyNumberFormat="1" applyFont="1" applyFill="1"/>
    <xf numFmtId="3" fontId="11" fillId="2" borderId="0" xfId="0" applyNumberFormat="1" applyFont="1" applyFill="1"/>
    <xf numFmtId="3" fontId="12" fillId="2" borderId="9" xfId="0" applyNumberFormat="1" applyFont="1" applyFill="1" applyBorder="1"/>
    <xf numFmtId="0" fontId="10" fillId="2" borderId="0" xfId="0" applyFont="1" applyFill="1"/>
    <xf numFmtId="3" fontId="12" fillId="2" borderId="0" xfId="0" applyNumberFormat="1" applyFont="1" applyFill="1" applyAlignment="1">
      <alignment horizontal="right"/>
    </xf>
    <xf numFmtId="3" fontId="55" fillId="6" borderId="1" xfId="0" applyNumberFormat="1" applyFont="1" applyFill="1" applyBorder="1" applyAlignment="1">
      <alignment horizontal="right" vertical="center"/>
    </xf>
    <xf numFmtId="3" fontId="17" fillId="6" borderId="1" xfId="0" applyNumberFormat="1" applyFont="1" applyFill="1" applyBorder="1" applyAlignment="1">
      <alignment horizontal="right" vertical="center"/>
    </xf>
    <xf numFmtId="49" fontId="55" fillId="6" borderId="0" xfId="0" applyNumberFormat="1" applyFont="1" applyFill="1" applyAlignment="1">
      <alignment horizontal="center" vertical="center"/>
    </xf>
    <xf numFmtId="0" fontId="16" fillId="6" borderId="45" xfId="0" applyFont="1" applyFill="1" applyBorder="1" applyAlignment="1">
      <alignment horizontal="center" vertical="center"/>
    </xf>
    <xf numFmtId="3" fontId="4" fillId="2" borderId="0" xfId="0" applyNumberFormat="1" applyFont="1" applyFill="1" applyAlignment="1">
      <alignment horizontal="centerContinuous"/>
    </xf>
    <xf numFmtId="0" fontId="8" fillId="0" borderId="0" xfId="0" applyFont="1" applyAlignment="1">
      <alignment horizontal="center"/>
    </xf>
    <xf numFmtId="3" fontId="12" fillId="3" borderId="7" xfId="0" applyNumberFormat="1" applyFont="1" applyFill="1" applyBorder="1" applyAlignment="1">
      <alignment horizontal="right"/>
    </xf>
    <xf numFmtId="0" fontId="16" fillId="6" borderId="0" xfId="0" applyFont="1" applyFill="1" applyAlignment="1">
      <alignment horizontal="center" vertical="center"/>
    </xf>
    <xf numFmtId="0" fontId="4" fillId="0" borderId="0" xfId="0" applyFont="1" applyAlignment="1">
      <alignment horizontal="left"/>
    </xf>
    <xf numFmtId="3" fontId="8" fillId="0" borderId="0" xfId="0" quotePrefix="1" applyNumberFormat="1" applyFont="1"/>
    <xf numFmtId="3" fontId="10" fillId="0" borderId="0" xfId="0" quotePrefix="1" applyNumberFormat="1" applyFont="1" applyAlignment="1">
      <alignment horizontal="right"/>
    </xf>
    <xf numFmtId="0" fontId="4" fillId="0" borderId="0" xfId="0" applyFont="1" applyAlignment="1">
      <alignment textRotation="90"/>
    </xf>
    <xf numFmtId="3" fontId="5" fillId="0" borderId="0" xfId="0" applyNumberFormat="1" applyFont="1"/>
    <xf numFmtId="3" fontId="17" fillId="5" borderId="47" xfId="0" applyNumberFormat="1" applyFont="1" applyFill="1" applyBorder="1" applyAlignment="1">
      <alignment vertical="center"/>
    </xf>
    <xf numFmtId="3" fontId="17" fillId="5" borderId="5" xfId="0" applyNumberFormat="1" applyFont="1" applyFill="1" applyBorder="1" applyAlignment="1">
      <alignment vertical="center"/>
    </xf>
    <xf numFmtId="0" fontId="14" fillId="5" borderId="5" xfId="0" applyFont="1" applyFill="1" applyBorder="1" applyAlignment="1">
      <alignment horizontal="center" vertical="center"/>
    </xf>
    <xf numFmtId="0" fontId="17" fillId="4" borderId="47" xfId="0" quotePrefix="1" applyFont="1" applyFill="1" applyBorder="1" applyAlignment="1">
      <alignment horizontal="right"/>
    </xf>
    <xf numFmtId="0" fontId="17" fillId="4" borderId="5" xfId="0" quotePrefix="1" applyFont="1" applyFill="1" applyBorder="1" applyAlignment="1">
      <alignment horizontal="right"/>
    </xf>
    <xf numFmtId="0" fontId="14" fillId="6" borderId="13" xfId="0" applyFont="1" applyFill="1" applyBorder="1" applyAlignment="1">
      <alignment vertical="center" wrapText="1"/>
    </xf>
    <xf numFmtId="0" fontId="12" fillId="10" borderId="48" xfId="0" quotePrefix="1" applyFont="1" applyFill="1" applyBorder="1" applyAlignment="1">
      <alignment horizontal="right"/>
    </xf>
    <xf numFmtId="0" fontId="12" fillId="10" borderId="0" xfId="0" quotePrefix="1" applyFont="1" applyFill="1" applyAlignment="1">
      <alignment horizontal="right"/>
    </xf>
    <xf numFmtId="3" fontId="17" fillId="4" borderId="5" xfId="0" quotePrefix="1" applyNumberFormat="1" applyFont="1" applyFill="1" applyBorder="1" applyAlignment="1">
      <alignment horizontal="right"/>
    </xf>
    <xf numFmtId="0" fontId="5" fillId="0" borderId="0" xfId="0" applyFont="1"/>
    <xf numFmtId="0" fontId="12" fillId="10" borderId="48" xfId="0" applyFont="1" applyFill="1" applyBorder="1"/>
    <xf numFmtId="3" fontId="12" fillId="10" borderId="48" xfId="0" applyNumberFormat="1" applyFont="1" applyFill="1" applyBorder="1"/>
    <xf numFmtId="3" fontId="17" fillId="4" borderId="47" xfId="0" applyNumberFormat="1" applyFont="1" applyFill="1" applyBorder="1"/>
    <xf numFmtId="3" fontId="17" fillId="4" borderId="47" xfId="0" applyNumberFormat="1" applyFont="1" applyFill="1" applyBorder="1" applyAlignment="1">
      <alignment horizontal="right" vertical="center"/>
    </xf>
    <xf numFmtId="0" fontId="16" fillId="6" borderId="1" xfId="0" applyFont="1" applyFill="1" applyBorder="1" applyAlignment="1">
      <alignment horizontal="right" vertical="center"/>
    </xf>
    <xf numFmtId="0" fontId="16" fillId="6" borderId="0" xfId="0" applyFont="1" applyFill="1" applyAlignment="1">
      <alignment horizontal="center" vertical="center" wrapText="1"/>
    </xf>
    <xf numFmtId="0" fontId="16" fillId="6" borderId="45"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8" fillId="0" borderId="1" xfId="0" applyFont="1" applyBorder="1" applyAlignment="1">
      <alignment horizontal="centerContinuous"/>
    </xf>
    <xf numFmtId="0" fontId="9" fillId="0" borderId="1" xfId="0" applyFont="1" applyBorder="1" applyAlignment="1">
      <alignment horizontal="centerContinuous"/>
    </xf>
    <xf numFmtId="0" fontId="8" fillId="0" borderId="1" xfId="0" applyFont="1" applyBorder="1"/>
    <xf numFmtId="0" fontId="7" fillId="0" borderId="0" xfId="0" applyFont="1" applyAlignment="1">
      <alignment horizontal="right"/>
    </xf>
    <xf numFmtId="0" fontId="6" fillId="0" borderId="0" xfId="0" applyFont="1" applyAlignment="1">
      <alignment horizontal="centerContinuous"/>
    </xf>
    <xf numFmtId="0" fontId="33" fillId="0" borderId="0" xfId="0" applyFont="1" applyAlignment="1">
      <alignment horizontal="centerContinuous"/>
    </xf>
    <xf numFmtId="0" fontId="33" fillId="0" borderId="0" xfId="0" applyFont="1" applyAlignment="1">
      <alignment horizontal="left"/>
    </xf>
    <xf numFmtId="0" fontId="6" fillId="0" borderId="0" xfId="0" applyFont="1" applyAlignment="1">
      <alignment horizontal="center"/>
    </xf>
    <xf numFmtId="0" fontId="4" fillId="0" borderId="0" xfId="0" applyFont="1" applyAlignment="1">
      <alignment horizontal="center"/>
    </xf>
    <xf numFmtId="0" fontId="17" fillId="4" borderId="11" xfId="0" quotePrefix="1" applyFont="1" applyFill="1" applyBorder="1" applyAlignment="1">
      <alignment horizontal="right"/>
    </xf>
    <xf numFmtId="3" fontId="17" fillId="4" borderId="7" xfId="0" applyNumberFormat="1" applyFont="1" applyFill="1" applyBorder="1"/>
    <xf numFmtId="0" fontId="12" fillId="10" borderId="9" xfId="0" quotePrefix="1" applyFont="1" applyFill="1" applyBorder="1" applyAlignment="1">
      <alignment horizontal="right"/>
    </xf>
    <xf numFmtId="0" fontId="12" fillId="10" borderId="9" xfId="0" applyFont="1" applyFill="1" applyBorder="1"/>
    <xf numFmtId="0" fontId="51" fillId="10" borderId="51" xfId="0" applyFont="1" applyFill="1" applyBorder="1"/>
    <xf numFmtId="0" fontId="51" fillId="10" borderId="52" xfId="0" applyFont="1" applyFill="1" applyBorder="1"/>
    <xf numFmtId="0" fontId="14" fillId="4" borderId="53" xfId="0" applyFont="1" applyFill="1" applyBorder="1"/>
    <xf numFmtId="0" fontId="14" fillId="4" borderId="54" xfId="0" applyFont="1" applyFill="1" applyBorder="1"/>
    <xf numFmtId="3" fontId="17" fillId="4" borderId="11" xfId="0" applyNumberFormat="1" applyFont="1" applyFill="1" applyBorder="1" applyAlignment="1">
      <alignment horizontal="right" vertical="center"/>
    </xf>
    <xf numFmtId="0" fontId="9" fillId="0" borderId="0" xfId="0" applyFont="1" applyAlignment="1">
      <alignment horizontal="centerContinuous"/>
    </xf>
    <xf numFmtId="0" fontId="33" fillId="0" borderId="0" xfId="0" applyFont="1" applyAlignment="1">
      <alignment horizontal="center"/>
    </xf>
    <xf numFmtId="3" fontId="8" fillId="0" borderId="0" xfId="0" quotePrefix="1" applyNumberFormat="1" applyFont="1" applyAlignment="1">
      <alignment horizontal="center"/>
    </xf>
    <xf numFmtId="3" fontId="10" fillId="0" borderId="0" xfId="0" quotePrefix="1" applyNumberFormat="1" applyFont="1" applyAlignment="1">
      <alignment horizontal="center"/>
    </xf>
    <xf numFmtId="0" fontId="8" fillId="0" borderId="0" xfId="0" applyFont="1" applyAlignment="1">
      <alignment textRotation="90"/>
    </xf>
    <xf numFmtId="3" fontId="18" fillId="5" borderId="11" xfId="0" applyNumberFormat="1" applyFont="1" applyFill="1" applyBorder="1" applyAlignment="1">
      <alignment vertical="center"/>
    </xf>
    <xf numFmtId="3" fontId="18" fillId="5" borderId="5" xfId="0" applyNumberFormat="1" applyFont="1" applyFill="1" applyBorder="1" applyAlignment="1">
      <alignment vertical="center"/>
    </xf>
    <xf numFmtId="0" fontId="15" fillId="5" borderId="4" xfId="0" applyFont="1" applyFill="1" applyBorder="1" applyAlignment="1">
      <alignment horizontal="center" vertical="center"/>
    </xf>
    <xf numFmtId="3" fontId="18" fillId="4" borderId="11" xfId="0" applyNumberFormat="1" applyFont="1" applyFill="1" applyBorder="1"/>
    <xf numFmtId="3" fontId="18" fillId="4" borderId="5" xfId="0" applyNumberFormat="1" applyFont="1" applyFill="1" applyBorder="1"/>
    <xf numFmtId="3" fontId="18" fillId="4" borderId="0" xfId="0" applyNumberFormat="1" applyFont="1" applyFill="1"/>
    <xf numFmtId="0" fontId="15" fillId="4" borderId="0" xfId="0" applyFont="1" applyFill="1"/>
    <xf numFmtId="0" fontId="14" fillId="6" borderId="21" xfId="0" applyFont="1" applyFill="1" applyBorder="1" applyAlignment="1">
      <alignment horizontal="center" vertical="center"/>
    </xf>
    <xf numFmtId="3" fontId="8" fillId="10" borderId="9" xfId="0" applyNumberFormat="1" applyFont="1" applyFill="1" applyBorder="1"/>
    <xf numFmtId="0" fontId="8" fillId="10" borderId="1" xfId="0" quotePrefix="1" applyFont="1" applyFill="1" applyBorder="1"/>
    <xf numFmtId="3" fontId="8" fillId="10" borderId="1" xfId="0" applyNumberFormat="1" applyFont="1" applyFill="1" applyBorder="1"/>
    <xf numFmtId="3" fontId="8" fillId="3" borderId="9" xfId="0" applyNumberFormat="1" applyFont="1" applyFill="1" applyBorder="1"/>
    <xf numFmtId="3" fontId="8" fillId="3" borderId="0" xfId="0" applyNumberFormat="1" applyFont="1" applyFill="1"/>
    <xf numFmtId="0" fontId="8" fillId="3" borderId="0" xfId="0" quotePrefix="1" applyFont="1" applyFill="1"/>
    <xf numFmtId="0" fontId="8" fillId="10" borderId="0" xfId="0" quotePrefix="1" applyFont="1" applyFill="1"/>
    <xf numFmtId="3" fontId="8" fillId="10" borderId="0" xfId="0" quotePrefix="1" applyNumberFormat="1" applyFont="1" applyFill="1"/>
    <xf numFmtId="3" fontId="12" fillId="2" borderId="0" xfId="0" quotePrefix="1" applyNumberFormat="1" applyFont="1" applyFill="1" applyAlignment="1">
      <alignment horizontal="right"/>
    </xf>
    <xf numFmtId="0" fontId="12" fillId="2" borderId="0" xfId="0" applyFont="1" applyFill="1" applyAlignment="1">
      <alignment horizontal="right"/>
    </xf>
    <xf numFmtId="3" fontId="18" fillId="4" borderId="12" xfId="0" applyNumberFormat="1" applyFont="1" applyFill="1" applyBorder="1"/>
    <xf numFmtId="3" fontId="18" fillId="4" borderId="1" xfId="0" applyNumberFormat="1" applyFont="1" applyFill="1" applyBorder="1"/>
    <xf numFmtId="0" fontId="18" fillId="4" borderId="1" xfId="0" quotePrefix="1" applyFont="1" applyFill="1" applyBorder="1"/>
    <xf numFmtId="0" fontId="6" fillId="0" borderId="0" xfId="0" applyFont="1"/>
    <xf numFmtId="3" fontId="8" fillId="10" borderId="12" xfId="0" applyNumberFormat="1" applyFont="1" applyFill="1" applyBorder="1"/>
    <xf numFmtId="3" fontId="10" fillId="10" borderId="1" xfId="0" applyNumberFormat="1" applyFont="1" applyFill="1" applyBorder="1"/>
    <xf numFmtId="0" fontId="12" fillId="0" borderId="0" xfId="0" applyFont="1" applyAlignment="1">
      <alignment horizontal="center"/>
    </xf>
    <xf numFmtId="0" fontId="5" fillId="10" borderId="0" xfId="0" applyFont="1" applyFill="1"/>
    <xf numFmtId="0" fontId="16" fillId="6" borderId="12" xfId="0" applyFont="1" applyFill="1" applyBorder="1" applyAlignment="1">
      <alignment horizontal="right" vertical="center" wrapText="1"/>
    </xf>
    <xf numFmtId="0" fontId="16" fillId="6" borderId="1" xfId="0" applyFont="1" applyFill="1" applyBorder="1" applyAlignment="1">
      <alignment horizontal="right"/>
    </xf>
    <xf numFmtId="0" fontId="8" fillId="3" borderId="0" xfId="0" applyFont="1" applyFill="1" applyAlignment="1">
      <alignment horizontal="center"/>
    </xf>
    <xf numFmtId="0" fontId="9" fillId="0" borderId="0" xfId="0" applyFont="1" applyAlignment="1">
      <alignment horizontal="center"/>
    </xf>
    <xf numFmtId="0" fontId="10" fillId="2" borderId="0" xfId="0" applyFont="1" applyFill="1" applyAlignment="1">
      <alignment horizontal="center"/>
    </xf>
    <xf numFmtId="0" fontId="8" fillId="2" borderId="0" xfId="0" applyFont="1" applyFill="1" applyAlignment="1">
      <alignment horizontal="centerContinuous"/>
    </xf>
    <xf numFmtId="0" fontId="10" fillId="2" borderId="0" xfId="0" applyFont="1" applyFill="1" applyAlignment="1">
      <alignment horizontal="centerContinuous"/>
    </xf>
    <xf numFmtId="0" fontId="11" fillId="2" borderId="0" xfId="0" applyFont="1" applyFill="1" applyAlignment="1">
      <alignment wrapText="1"/>
    </xf>
    <xf numFmtId="3" fontId="17" fillId="5" borderId="5" xfId="0" applyNumberFormat="1" applyFont="1" applyFill="1" applyBorder="1" applyAlignment="1">
      <alignment horizontal="right" vertical="center"/>
    </xf>
    <xf numFmtId="3" fontId="24" fillId="4" borderId="1" xfId="0" applyNumberFormat="1" applyFont="1" applyFill="1" applyBorder="1" applyAlignment="1">
      <alignment horizontal="right"/>
    </xf>
    <xf numFmtId="0" fontId="14" fillId="6" borderId="55" xfId="0" applyFont="1" applyFill="1" applyBorder="1" applyAlignment="1">
      <alignment horizontal="center" vertical="center" wrapText="1"/>
    </xf>
    <xf numFmtId="0" fontId="57" fillId="2" borderId="0" xfId="0" applyFont="1" applyFill="1"/>
    <xf numFmtId="3" fontId="12" fillId="10" borderId="12" xfId="0" applyNumberFormat="1" applyFont="1" applyFill="1" applyBorder="1" applyAlignment="1">
      <alignment horizontal="right"/>
    </xf>
    <xf numFmtId="0" fontId="51" fillId="3" borderId="0" xfId="0" applyFont="1" applyFill="1" applyAlignment="1">
      <alignment horizontal="center"/>
    </xf>
    <xf numFmtId="3" fontId="12" fillId="10" borderId="8" xfId="0" applyNumberFormat="1" applyFont="1" applyFill="1" applyBorder="1" applyAlignment="1">
      <alignment horizontal="right"/>
    </xf>
    <xf numFmtId="3" fontId="18" fillId="4" borderId="8" xfId="0" applyNumberFormat="1" applyFont="1" applyFill="1" applyBorder="1" applyAlignment="1">
      <alignment horizontal="right"/>
    </xf>
    <xf numFmtId="3" fontId="18" fillId="4" borderId="7" xfId="0" applyNumberFormat="1" applyFont="1" applyFill="1" applyBorder="1" applyAlignment="1">
      <alignment horizontal="right"/>
    </xf>
    <xf numFmtId="3" fontId="18" fillId="4" borderId="12" xfId="0" applyNumberFormat="1" applyFont="1" applyFill="1" applyBorder="1" applyAlignment="1">
      <alignment horizontal="right"/>
    </xf>
    <xf numFmtId="3" fontId="12" fillId="2" borderId="1" xfId="0" applyNumberFormat="1" applyFont="1" applyFill="1" applyBorder="1" applyAlignment="1">
      <alignment horizontal="right"/>
    </xf>
    <xf numFmtId="0" fontId="18" fillId="4" borderId="5" xfId="0" quotePrefix="1" applyFont="1" applyFill="1" applyBorder="1" applyAlignment="1">
      <alignment horizontal="right"/>
    </xf>
    <xf numFmtId="3" fontId="18" fillId="4" borderId="5" xfId="0" quotePrefix="1" applyNumberFormat="1" applyFont="1" applyFill="1" applyBorder="1" applyAlignment="1">
      <alignment horizontal="right"/>
    </xf>
    <xf numFmtId="0" fontId="12" fillId="2" borderId="0" xfId="0" quotePrefix="1" applyFont="1" applyFill="1" applyAlignment="1">
      <alignment horizontal="right"/>
    </xf>
    <xf numFmtId="3" fontId="12" fillId="2" borderId="7" xfId="0" applyNumberFormat="1" applyFont="1" applyFill="1" applyBorder="1" applyAlignment="1">
      <alignment horizontal="right"/>
    </xf>
    <xf numFmtId="0" fontId="58" fillId="3" borderId="0" xfId="0" applyFont="1" applyFill="1" applyAlignment="1">
      <alignment horizontal="right"/>
    </xf>
    <xf numFmtId="0" fontId="9" fillId="2" borderId="0" xfId="0" applyFont="1" applyFill="1" applyAlignment="1">
      <alignment horizontal="center"/>
    </xf>
    <xf numFmtId="4" fontId="4" fillId="2" borderId="0" xfId="0" applyNumberFormat="1" applyFont="1" applyFill="1" applyAlignment="1">
      <alignment horizontal="left"/>
    </xf>
    <xf numFmtId="0" fontId="4" fillId="2" borderId="0" xfId="0" applyFont="1" applyFill="1" applyAlignment="1">
      <alignment horizontal="left"/>
    </xf>
    <xf numFmtId="4" fontId="8" fillId="2" borderId="0" xfId="0" quotePrefix="1" applyNumberFormat="1" applyFont="1" applyFill="1" applyAlignment="1">
      <alignment horizontal="left"/>
    </xf>
    <xf numFmtId="3" fontId="8" fillId="2" borderId="0" xfId="0" quotePrefix="1" applyNumberFormat="1" applyFont="1" applyFill="1" applyAlignment="1">
      <alignment horizontal="left"/>
    </xf>
    <xf numFmtId="2" fontId="4" fillId="2" borderId="0" xfId="0" applyNumberFormat="1" applyFont="1" applyFill="1" applyAlignment="1">
      <alignment horizontal="left" vertical="center"/>
    </xf>
    <xf numFmtId="0" fontId="4" fillId="2" borderId="0" xfId="0" applyFont="1" applyFill="1" applyAlignment="1">
      <alignment wrapText="1"/>
    </xf>
    <xf numFmtId="40" fontId="4" fillId="2" borderId="0" xfId="4" applyFont="1" applyFill="1" applyBorder="1" applyAlignment="1">
      <alignment horizontal="left"/>
    </xf>
    <xf numFmtId="168" fontId="4" fillId="2" borderId="0" xfId="5" applyNumberFormat="1" applyFont="1" applyFill="1" applyBorder="1" applyAlignment="1">
      <alignment horizontal="left"/>
    </xf>
    <xf numFmtId="0" fontId="59" fillId="3" borderId="0" xfId="0" applyFont="1" applyFill="1"/>
    <xf numFmtId="0" fontId="59" fillId="2" borderId="0" xfId="0" applyFont="1" applyFill="1" applyAlignment="1">
      <alignment horizontal="left" vertical="center"/>
    </xf>
    <xf numFmtId="0" fontId="7" fillId="2" borderId="0" xfId="0" applyFont="1" applyFill="1" applyAlignment="1">
      <alignment horizontal="left" vertical="center"/>
    </xf>
    <xf numFmtId="0" fontId="7" fillId="2" borderId="0" xfId="0" applyFont="1" applyFill="1" applyAlignment="1">
      <alignment textRotation="90"/>
    </xf>
    <xf numFmtId="4" fontId="7" fillId="2" borderId="0" xfId="0" applyNumberFormat="1" applyFont="1" applyFill="1" applyAlignment="1">
      <alignment horizontal="left"/>
    </xf>
    <xf numFmtId="0" fontId="7" fillId="2" borderId="0" xfId="0" applyFont="1" applyFill="1" applyAlignment="1">
      <alignment horizontal="left"/>
    </xf>
    <xf numFmtId="0" fontId="36" fillId="2" borderId="0" xfId="0" applyFont="1" applyFill="1"/>
    <xf numFmtId="169" fontId="17" fillId="5" borderId="11" xfId="0" applyNumberFormat="1" applyFont="1" applyFill="1" applyBorder="1"/>
    <xf numFmtId="169" fontId="17" fillId="5" borderId="5" xfId="0" applyNumberFormat="1" applyFont="1" applyFill="1" applyBorder="1"/>
    <xf numFmtId="4" fontId="12" fillId="3" borderId="0" xfId="0" quotePrefix="1" applyNumberFormat="1" applyFont="1" applyFill="1"/>
    <xf numFmtId="0" fontId="12" fillId="0" borderId="3" xfId="0" applyFont="1" applyBorder="1"/>
    <xf numFmtId="44" fontId="17" fillId="4" borderId="11" xfId="0" applyNumberFormat="1" applyFont="1" applyFill="1" applyBorder="1"/>
    <xf numFmtId="44" fontId="17" fillId="4" borderId="5" xfId="0" applyNumberFormat="1" applyFont="1" applyFill="1" applyBorder="1"/>
    <xf numFmtId="4" fontId="12" fillId="3" borderId="0" xfId="0" applyNumberFormat="1" applyFont="1" applyFill="1"/>
    <xf numFmtId="0" fontId="12" fillId="2" borderId="9" xfId="0" applyFont="1" applyFill="1" applyBorder="1"/>
    <xf numFmtId="0" fontId="8" fillId="0" borderId="3" xfId="0" applyFont="1" applyBorder="1"/>
    <xf numFmtId="4" fontId="8" fillId="2" borderId="9" xfId="0" applyNumberFormat="1" applyFont="1" applyFill="1" applyBorder="1"/>
    <xf numFmtId="0" fontId="4" fillId="3" borderId="9" xfId="0" applyFont="1" applyFill="1" applyBorder="1"/>
    <xf numFmtId="4" fontId="12" fillId="0" borderId="0" xfId="0" quotePrefix="1" applyNumberFormat="1" applyFont="1"/>
    <xf numFmtId="44" fontId="17" fillId="4" borderId="11" xfId="0" quotePrefix="1" applyNumberFormat="1" applyFont="1" applyFill="1" applyBorder="1"/>
    <xf numFmtId="44" fontId="17" fillId="4" borderId="5" xfId="0" quotePrefix="1" applyNumberFormat="1" applyFont="1" applyFill="1" applyBorder="1"/>
    <xf numFmtId="0" fontId="12" fillId="0" borderId="3" xfId="0" applyFont="1" applyBorder="1" applyAlignment="1">
      <alignment vertical="center"/>
    </xf>
    <xf numFmtId="0" fontId="14" fillId="6" borderId="3" xfId="0" applyFont="1" applyFill="1" applyBorder="1" applyAlignment="1">
      <alignment horizontal="center" vertical="center" wrapText="1"/>
    </xf>
    <xf numFmtId="4" fontId="12" fillId="3" borderId="1" xfId="0" applyNumberFormat="1" applyFont="1" applyFill="1" applyBorder="1"/>
    <xf numFmtId="0" fontId="12" fillId="0" borderId="6" xfId="0" applyFont="1" applyBorder="1"/>
    <xf numFmtId="4" fontId="12" fillId="3" borderId="7" xfId="0" applyNumberFormat="1" applyFont="1" applyFill="1" applyBorder="1"/>
    <xf numFmtId="0" fontId="12" fillId="0" borderId="2" xfId="0" applyFont="1" applyBorder="1"/>
    <xf numFmtId="4" fontId="12" fillId="0" borderId="1" xfId="0" applyNumberFormat="1" applyFont="1" applyBorder="1"/>
    <xf numFmtId="0" fontId="12" fillId="0" borderId="6" xfId="0" applyFont="1" applyBorder="1" applyAlignment="1">
      <alignment horizontal="left" vertical="center"/>
    </xf>
    <xf numFmtId="4" fontId="12" fillId="0" borderId="0" xfId="0" applyNumberFormat="1" applyFont="1"/>
    <xf numFmtId="4" fontId="12" fillId="0" borderId="7" xfId="0" applyNumberFormat="1" applyFont="1" applyBorder="1"/>
    <xf numFmtId="44" fontId="17" fillId="4" borderId="7" xfId="0" applyNumberFormat="1" applyFont="1" applyFill="1" applyBorder="1"/>
    <xf numFmtId="4" fontId="12" fillId="0" borderId="1" xfId="0" quotePrefix="1" applyNumberFormat="1" applyFont="1" applyBorder="1"/>
    <xf numFmtId="4" fontId="12" fillId="2" borderId="0" xfId="0" applyNumberFormat="1" applyFont="1" applyFill="1"/>
    <xf numFmtId="3" fontId="4" fillId="2" borderId="9" xfId="0" applyNumberFormat="1" applyFont="1" applyFill="1" applyBorder="1"/>
    <xf numFmtId="0" fontId="6" fillId="2" borderId="9" xfId="0" applyFont="1" applyFill="1" applyBorder="1"/>
    <xf numFmtId="3" fontId="4" fillId="2" borderId="8" xfId="0" applyNumberFormat="1" applyFont="1" applyFill="1" applyBorder="1"/>
    <xf numFmtId="0" fontId="14" fillId="4" borderId="3" xfId="0" applyFont="1" applyFill="1" applyBorder="1"/>
    <xf numFmtId="0" fontId="16" fillId="6" borderId="1" xfId="0" applyFont="1" applyFill="1" applyBorder="1" applyAlignment="1">
      <alignment horizontal="center" vertical="center" wrapText="1"/>
    </xf>
    <xf numFmtId="0" fontId="11" fillId="2" borderId="0" xfId="0" applyFont="1" applyFill="1" applyAlignment="1">
      <alignment horizontal="center"/>
    </xf>
    <xf numFmtId="0" fontId="6" fillId="2" borderId="0" xfId="0" applyFont="1" applyFill="1"/>
    <xf numFmtId="4" fontId="5" fillId="2" borderId="0" xfId="0" applyNumberFormat="1" applyFont="1" applyFill="1" applyAlignment="1">
      <alignment horizontal="left"/>
    </xf>
    <xf numFmtId="0" fontId="5" fillId="2" borderId="0" xfId="0" applyFont="1" applyFill="1" applyAlignment="1">
      <alignment horizontal="left"/>
    </xf>
    <xf numFmtId="0" fontId="60" fillId="3" borderId="0" xfId="0" applyFont="1" applyFill="1"/>
    <xf numFmtId="44" fontId="17" fillId="5" borderId="11" xfId="0" applyNumberFormat="1" applyFont="1" applyFill="1" applyBorder="1"/>
    <xf numFmtId="44" fontId="17" fillId="5" borderId="5" xfId="0" applyNumberFormat="1" applyFont="1" applyFill="1" applyBorder="1"/>
    <xf numFmtId="0" fontId="4" fillId="2" borderId="5" xfId="0" applyFont="1" applyFill="1" applyBorder="1"/>
    <xf numFmtId="4" fontId="8" fillId="2" borderId="0" xfId="0" applyNumberFormat="1" applyFont="1" applyFill="1"/>
    <xf numFmtId="0" fontId="4" fillId="2" borderId="1" xfId="0" applyFont="1" applyFill="1" applyBorder="1"/>
    <xf numFmtId="4" fontId="8" fillId="2" borderId="1" xfId="0" applyNumberFormat="1" applyFont="1" applyFill="1" applyBorder="1"/>
    <xf numFmtId="44" fontId="4" fillId="2" borderId="0" xfId="0" applyNumberFormat="1" applyFont="1" applyFill="1"/>
    <xf numFmtId="4" fontId="6" fillId="2" borderId="0" xfId="0" applyNumberFormat="1" applyFont="1" applyFill="1"/>
    <xf numFmtId="0" fontId="4" fillId="2" borderId="8" xfId="0" applyFont="1" applyFill="1" applyBorder="1"/>
    <xf numFmtId="4" fontId="4" fillId="2" borderId="0" xfId="0" applyNumberFormat="1" applyFont="1" applyFill="1"/>
    <xf numFmtId="4" fontId="4" fillId="2" borderId="7" xfId="0" applyNumberFormat="1" applyFont="1" applyFill="1" applyBorder="1"/>
    <xf numFmtId="44" fontId="17" fillId="4" borderId="1" xfId="0" applyNumberFormat="1" applyFont="1" applyFill="1" applyBorder="1"/>
    <xf numFmtId="4" fontId="16" fillId="6" borderId="61" xfId="0" applyNumberFormat="1" applyFont="1" applyFill="1" applyBorder="1" applyAlignment="1">
      <alignment horizontal="center" vertical="center"/>
    </xf>
    <xf numFmtId="4" fontId="16" fillId="6" borderId="46" xfId="0" applyNumberFormat="1" applyFont="1" applyFill="1" applyBorder="1" applyAlignment="1">
      <alignment horizontal="center" vertical="center"/>
    </xf>
    <xf numFmtId="4" fontId="16" fillId="6" borderId="62" xfId="0" applyNumberFormat="1" applyFont="1" applyFill="1" applyBorder="1" applyAlignment="1">
      <alignment horizontal="center" vertical="center"/>
    </xf>
    <xf numFmtId="170" fontId="4" fillId="2" borderId="0" xfId="0" applyNumberFormat="1" applyFont="1" applyFill="1" applyAlignment="1">
      <alignment horizontal="left"/>
    </xf>
    <xf numFmtId="170" fontId="4" fillId="2" borderId="0" xfId="0" applyNumberFormat="1" applyFont="1" applyFill="1" applyAlignment="1">
      <alignment horizontal="right"/>
    </xf>
    <xf numFmtId="171" fontId="12" fillId="2" borderId="0" xfId="0" applyNumberFormat="1" applyFont="1" applyFill="1" applyAlignment="1">
      <alignment horizontal="left"/>
    </xf>
    <xf numFmtId="171" fontId="12" fillId="2" borderId="0" xfId="0" applyNumberFormat="1" applyFont="1" applyFill="1" applyAlignment="1">
      <alignment horizontal="right"/>
    </xf>
    <xf numFmtId="0" fontId="36" fillId="2" borderId="0" xfId="0" applyFont="1" applyFill="1" applyAlignment="1">
      <alignment vertical="center"/>
    </xf>
    <xf numFmtId="169" fontId="17" fillId="5" borderId="11" xfId="0" applyNumberFormat="1" applyFont="1" applyFill="1" applyBorder="1" applyAlignment="1">
      <alignment vertical="center"/>
    </xf>
    <xf numFmtId="169" fontId="17" fillId="5" borderId="5" xfId="0" applyNumberFormat="1" applyFont="1" applyFill="1" applyBorder="1" applyAlignment="1">
      <alignment vertical="center"/>
    </xf>
    <xf numFmtId="4" fontId="8" fillId="3" borderId="12" xfId="0" applyNumberFormat="1" applyFont="1" applyFill="1" applyBorder="1"/>
    <xf numFmtId="4" fontId="8" fillId="3" borderId="0" xfId="0" applyNumberFormat="1" applyFont="1" applyFill="1"/>
    <xf numFmtId="4" fontId="8" fillId="0" borderId="0" xfId="0" applyNumberFormat="1" applyFont="1"/>
    <xf numFmtId="169" fontId="8" fillId="2" borderId="0" xfId="0" applyNumberFormat="1" applyFont="1" applyFill="1"/>
    <xf numFmtId="0" fontId="12" fillId="2" borderId="6" xfId="0" applyFont="1" applyFill="1" applyBorder="1"/>
    <xf numFmtId="4" fontId="8" fillId="3" borderId="9" xfId="0" applyNumberFormat="1" applyFont="1" applyFill="1" applyBorder="1"/>
    <xf numFmtId="169" fontId="8" fillId="3" borderId="0" xfId="0" applyNumberFormat="1" applyFont="1" applyFill="1"/>
    <xf numFmtId="169" fontId="12" fillId="3" borderId="0" xfId="0" applyNumberFormat="1" applyFont="1" applyFill="1"/>
    <xf numFmtId="169" fontId="8" fillId="3" borderId="0" xfId="0" applyNumberFormat="1" applyFont="1" applyFill="1" applyAlignment="1">
      <alignment vertical="center"/>
    </xf>
    <xf numFmtId="4" fontId="8" fillId="3" borderId="9" xfId="0" applyNumberFormat="1" applyFont="1" applyFill="1" applyBorder="1" applyAlignment="1">
      <alignment vertical="center"/>
    </xf>
    <xf numFmtId="4" fontId="8" fillId="3" borderId="0" xfId="0" applyNumberFormat="1" applyFont="1" applyFill="1" applyAlignment="1">
      <alignment vertical="center" wrapText="1"/>
    </xf>
    <xf numFmtId="4" fontId="8" fillId="3" borderId="0" xfId="0" applyNumberFormat="1" applyFont="1" applyFill="1" applyAlignment="1">
      <alignment vertical="center"/>
    </xf>
    <xf numFmtId="0" fontId="12" fillId="3" borderId="3" xfId="0" applyFont="1" applyFill="1" applyBorder="1" applyAlignment="1">
      <alignment horizontal="left" vertical="center"/>
    </xf>
    <xf numFmtId="169" fontId="4" fillId="2" borderId="0" xfId="0" applyNumberFormat="1" applyFont="1" applyFill="1"/>
    <xf numFmtId="44" fontId="8" fillId="0" borderId="9" xfId="0" applyNumberFormat="1" applyFont="1" applyBorder="1"/>
    <xf numFmtId="169" fontId="8" fillId="3" borderId="9" xfId="0" applyNumberFormat="1" applyFont="1" applyFill="1" applyBorder="1"/>
    <xf numFmtId="173" fontId="8" fillId="3" borderId="0" xfId="6" applyNumberFormat="1" applyFont="1" applyFill="1" applyBorder="1" applyAlignment="1"/>
    <xf numFmtId="0" fontId="61" fillId="3" borderId="3" xfId="0" applyFont="1" applyFill="1" applyBorder="1" applyAlignment="1">
      <alignment vertical="center"/>
    </xf>
    <xf numFmtId="43" fontId="8" fillId="3" borderId="0" xfId="0" applyNumberFormat="1" applyFont="1" applyFill="1"/>
    <xf numFmtId="0" fontId="4" fillId="2" borderId="0" xfId="0" applyFont="1" applyFill="1" applyAlignment="1">
      <alignment horizontal="right" vertical="center" wrapText="1"/>
    </xf>
    <xf numFmtId="44" fontId="8" fillId="3" borderId="0" xfId="0" applyNumberFormat="1" applyFont="1" applyFill="1"/>
    <xf numFmtId="170" fontId="18" fillId="0" borderId="9" xfId="0" applyNumberFormat="1" applyFont="1" applyBorder="1" applyAlignment="1">
      <alignment horizontal="right" vertical="center"/>
    </xf>
    <xf numFmtId="170" fontId="18" fillId="0" borderId="0" xfId="0" applyNumberFormat="1" applyFont="1" applyAlignment="1">
      <alignment horizontal="right" vertical="center"/>
    </xf>
    <xf numFmtId="0" fontId="18" fillId="0" borderId="3" xfId="0" applyFont="1" applyBorder="1" applyAlignment="1">
      <alignment horizontal="left" vertical="center"/>
    </xf>
    <xf numFmtId="170" fontId="18" fillId="6" borderId="1" xfId="0" applyNumberFormat="1" applyFont="1" applyFill="1" applyBorder="1" applyAlignment="1">
      <alignment vertical="center"/>
    </xf>
    <xf numFmtId="170" fontId="18" fillId="6" borderId="0" xfId="0" applyNumberFormat="1" applyFont="1" applyFill="1" applyAlignment="1">
      <alignment vertical="center"/>
    </xf>
    <xf numFmtId="0" fontId="4" fillId="2" borderId="0" xfId="0" applyFont="1" applyFill="1" applyAlignment="1">
      <alignment horizontal="right"/>
    </xf>
    <xf numFmtId="174" fontId="4" fillId="2" borderId="0" xfId="0" applyNumberFormat="1" applyFont="1" applyFill="1" applyAlignment="1">
      <alignment horizontal="right"/>
    </xf>
    <xf numFmtId="0" fontId="45" fillId="2" borderId="0" xfId="0" applyFont="1" applyFill="1" applyAlignment="1">
      <alignment horizontal="center"/>
    </xf>
    <xf numFmtId="0" fontId="62" fillId="2" borderId="0" xfId="0" applyFont="1" applyFill="1"/>
    <xf numFmtId="0" fontId="62" fillId="2" borderId="0" xfId="0" applyFont="1" applyFill="1" applyAlignment="1">
      <alignment horizontal="right"/>
    </xf>
    <xf numFmtId="174" fontId="62" fillId="2" borderId="0" xfId="0" applyNumberFormat="1" applyFont="1" applyFill="1" applyAlignment="1">
      <alignment horizontal="right"/>
    </xf>
    <xf numFmtId="0" fontId="36" fillId="2" borderId="0" xfId="0" applyFont="1" applyFill="1" applyAlignment="1">
      <alignment horizontal="center"/>
    </xf>
    <xf numFmtId="0" fontId="42" fillId="2" borderId="0" xfId="0" applyFont="1" applyFill="1"/>
    <xf numFmtId="0" fontId="42" fillId="2" borderId="0" xfId="0" applyFont="1" applyFill="1" applyAlignment="1">
      <alignment horizontal="right"/>
    </xf>
    <xf numFmtId="170" fontId="4" fillId="2" borderId="0" xfId="0" applyNumberFormat="1" applyFont="1" applyFill="1"/>
    <xf numFmtId="1" fontId="4" fillId="2" borderId="0" xfId="0" applyNumberFormat="1" applyFont="1" applyFill="1"/>
    <xf numFmtId="1" fontId="4" fillId="2" borderId="0" xfId="0" applyNumberFormat="1" applyFont="1" applyFill="1" applyAlignment="1">
      <alignment horizontal="right"/>
    </xf>
    <xf numFmtId="1" fontId="45" fillId="2" borderId="0" xfId="0" applyNumberFormat="1" applyFont="1" applyFill="1" applyAlignment="1">
      <alignment horizontal="center"/>
    </xf>
    <xf numFmtId="0" fontId="4" fillId="2" borderId="0" xfId="0" applyFont="1" applyFill="1" applyAlignment="1">
      <alignment horizontal="centerContinuous"/>
    </xf>
    <xf numFmtId="3" fontId="4" fillId="2" borderId="0" xfId="0" applyNumberFormat="1" applyFont="1" applyFill="1" applyAlignment="1">
      <alignment horizontal="right"/>
    </xf>
    <xf numFmtId="174" fontId="4" fillId="2" borderId="0" xfId="0" quotePrefix="1" applyNumberFormat="1" applyFont="1" applyFill="1" applyAlignment="1">
      <alignment horizontal="right"/>
    </xf>
    <xf numFmtId="0" fontId="63" fillId="2" borderId="0" xfId="0" applyFont="1" applyFill="1" applyAlignment="1">
      <alignment horizontal="centerContinuous"/>
    </xf>
    <xf numFmtId="3" fontId="4" fillId="2" borderId="0" xfId="0" quotePrefix="1" applyNumberFormat="1" applyFont="1" applyFill="1" applyAlignment="1">
      <alignment horizontal="right"/>
    </xf>
    <xf numFmtId="3" fontId="45" fillId="2" borderId="0" xfId="0" quotePrefix="1" applyNumberFormat="1" applyFont="1" applyFill="1" applyAlignment="1">
      <alignment horizontal="center"/>
    </xf>
    <xf numFmtId="0" fontId="4" fillId="2" borderId="0" xfId="0" quotePrefix="1" applyFont="1" applyFill="1" applyAlignment="1">
      <alignment horizontal="right"/>
    </xf>
    <xf numFmtId="0" fontId="45" fillId="2" borderId="0" xfId="0" quotePrefix="1" applyFont="1" applyFill="1" applyAlignment="1">
      <alignment horizontal="center"/>
    </xf>
    <xf numFmtId="3" fontId="45" fillId="2" borderId="0" xfId="0" applyNumberFormat="1" applyFont="1" applyFill="1" applyAlignment="1">
      <alignment horizontal="center"/>
    </xf>
    <xf numFmtId="0" fontId="12" fillId="2" borderId="0" xfId="0" applyFont="1" applyFill="1" applyAlignment="1">
      <alignment horizontal="center"/>
    </xf>
    <xf numFmtId="0" fontId="63" fillId="2" borderId="0" xfId="0" applyFont="1" applyFill="1"/>
    <xf numFmtId="0" fontId="64" fillId="2" borderId="0" xfId="0" applyFont="1" applyFill="1" applyAlignment="1">
      <alignment horizontal="right"/>
    </xf>
    <xf numFmtId="0" fontId="64" fillId="2" borderId="0" xfId="0" applyFont="1" applyFill="1"/>
    <xf numFmtId="174" fontId="64" fillId="2" borderId="0" xfId="0" applyNumberFormat="1" applyFont="1" applyFill="1" applyAlignment="1">
      <alignment horizontal="right"/>
    </xf>
    <xf numFmtId="0" fontId="65" fillId="2" borderId="0" xfId="0" applyFont="1" applyFill="1" applyAlignment="1">
      <alignment horizontal="center"/>
    </xf>
    <xf numFmtId="0" fontId="8" fillId="2" borderId="0" xfId="0" applyFont="1" applyFill="1" applyAlignment="1">
      <alignment horizontal="right"/>
    </xf>
    <xf numFmtId="174" fontId="8" fillId="2" borderId="0" xfId="0" applyNumberFormat="1" applyFont="1" applyFill="1" applyAlignment="1">
      <alignment horizontal="right"/>
    </xf>
    <xf numFmtId="0" fontId="10" fillId="2" borderId="0" xfId="0" applyFont="1" applyFill="1" applyAlignment="1">
      <alignment horizontal="right"/>
    </xf>
    <xf numFmtId="0" fontId="66" fillId="2" borderId="0" xfId="0" applyFont="1" applyFill="1" applyAlignment="1">
      <alignment horizontal="centerContinuous"/>
    </xf>
    <xf numFmtId="174" fontId="66" fillId="2" borderId="0" xfId="0" applyNumberFormat="1" applyFont="1" applyFill="1" applyAlignment="1">
      <alignment horizontal="right"/>
    </xf>
    <xf numFmtId="0" fontId="6" fillId="2" borderId="0" xfId="0" applyFont="1" applyFill="1" applyAlignment="1">
      <alignment horizontal="right"/>
    </xf>
    <xf numFmtId="174" fontId="7" fillId="2" borderId="0" xfId="0" applyNumberFormat="1" applyFont="1" applyFill="1" applyAlignment="1">
      <alignment horizontal="right"/>
    </xf>
    <xf numFmtId="4" fontId="7" fillId="2" borderId="0" xfId="0" applyNumberFormat="1" applyFont="1" applyFill="1" applyAlignment="1">
      <alignment horizontal="right"/>
    </xf>
    <xf numFmtId="4" fontId="7" fillId="2" borderId="0" xfId="0" quotePrefix="1" applyNumberFormat="1" applyFont="1" applyFill="1" applyAlignment="1">
      <alignment horizontal="right"/>
    </xf>
    <xf numFmtId="3" fontId="7" fillId="2" borderId="0" xfId="0" applyNumberFormat="1" applyFont="1" applyFill="1"/>
    <xf numFmtId="3" fontId="7" fillId="2" borderId="0" xfId="0" quotePrefix="1" applyNumberFormat="1" applyFont="1" applyFill="1" applyAlignment="1">
      <alignment horizontal="right"/>
    </xf>
    <xf numFmtId="4" fontId="4" fillId="2" borderId="0" xfId="0" applyNumberFormat="1" applyFont="1" applyFill="1" applyAlignment="1">
      <alignment horizontal="right"/>
    </xf>
    <xf numFmtId="4" fontId="4" fillId="2" borderId="0" xfId="0" quotePrefix="1" applyNumberFormat="1" applyFont="1" applyFill="1" applyAlignment="1">
      <alignment horizontal="right"/>
    </xf>
    <xf numFmtId="3" fontId="63" fillId="2" borderId="0" xfId="0" quotePrefix="1" applyNumberFormat="1" applyFont="1" applyFill="1" applyAlignment="1">
      <alignment horizontal="right"/>
    </xf>
    <xf numFmtId="4" fontId="36" fillId="2" borderId="0" xfId="0" applyNumberFormat="1" applyFont="1" applyFill="1" applyAlignment="1">
      <alignment horizontal="center"/>
    </xf>
    <xf numFmtId="174" fontId="7" fillId="2" borderId="0" xfId="0" quotePrefix="1" applyNumberFormat="1" applyFont="1" applyFill="1" applyAlignment="1">
      <alignment horizontal="right"/>
    </xf>
    <xf numFmtId="3" fontId="41" fillId="2" borderId="0" xfId="0" applyNumberFormat="1" applyFont="1" applyFill="1" applyAlignment="1">
      <alignment horizontal="right"/>
    </xf>
    <xf numFmtId="3" fontId="41" fillId="2" borderId="0" xfId="0" applyNumberFormat="1" applyFont="1" applyFill="1" applyAlignment="1">
      <alignment horizontal="left"/>
    </xf>
    <xf numFmtId="4" fontId="36" fillId="2" borderId="0" xfId="0" quotePrefix="1" applyNumberFormat="1" applyFont="1" applyFill="1" applyAlignment="1">
      <alignment horizontal="center"/>
    </xf>
    <xf numFmtId="0" fontId="36" fillId="2" borderId="0" xfId="0" applyFont="1" applyFill="1" applyAlignment="1">
      <alignment horizontal="left"/>
    </xf>
    <xf numFmtId="171" fontId="10" fillId="2" borderId="0" xfId="0" applyNumberFormat="1" applyFont="1" applyFill="1"/>
    <xf numFmtId="0" fontId="67" fillId="2" borderId="0" xfId="0" applyFont="1" applyFill="1"/>
    <xf numFmtId="171" fontId="38" fillId="2" borderId="0" xfId="0" quotePrefix="1" applyNumberFormat="1" applyFont="1" applyFill="1"/>
    <xf numFmtId="4" fontId="64" fillId="2" borderId="0" xfId="0" applyNumberFormat="1" applyFont="1" applyFill="1" applyAlignment="1">
      <alignment horizontal="right"/>
    </xf>
    <xf numFmtId="171" fontId="38" fillId="2" borderId="0" xfId="0" applyNumberFormat="1" applyFont="1" applyFill="1"/>
    <xf numFmtId="2" fontId="8" fillId="2" borderId="0" xfId="0" applyNumberFormat="1" applyFont="1" applyFill="1" applyAlignment="1">
      <alignment horizontal="centerContinuous"/>
    </xf>
    <xf numFmtId="166" fontId="66" fillId="2" borderId="0" xfId="0" applyNumberFormat="1" applyFont="1" applyFill="1"/>
    <xf numFmtId="2" fontId="7" fillId="2" borderId="0" xfId="0" applyNumberFormat="1" applyFont="1" applyFill="1"/>
    <xf numFmtId="166" fontId="4" fillId="2" borderId="0" xfId="0" applyNumberFormat="1" applyFont="1" applyFill="1"/>
    <xf numFmtId="4" fontId="4" fillId="2" borderId="0" xfId="0" quotePrefix="1" applyNumberFormat="1" applyFont="1" applyFill="1" applyAlignment="1">
      <alignment horizontal="center"/>
    </xf>
    <xf numFmtId="3" fontId="7" fillId="2" borderId="0" xfId="0" applyNumberFormat="1" applyFont="1" applyFill="1" applyAlignment="1">
      <alignment horizontal="right"/>
    </xf>
    <xf numFmtId="3" fontId="7" fillId="2" borderId="0" xfId="0" applyNumberFormat="1" applyFont="1" applyFill="1" applyAlignment="1">
      <alignment horizontal="center"/>
    </xf>
    <xf numFmtId="3" fontId="42" fillId="2" borderId="0" xfId="0" applyNumberFormat="1" applyFont="1" applyFill="1"/>
    <xf numFmtId="40" fontId="10" fillId="2" borderId="0" xfId="4" applyFont="1" applyFill="1" applyBorder="1" applyAlignment="1">
      <alignment horizontal="right"/>
    </xf>
    <xf numFmtId="4" fontId="10" fillId="2" borderId="0" xfId="0" applyNumberFormat="1" applyFont="1" applyFill="1" applyAlignment="1">
      <alignment horizontal="center"/>
    </xf>
    <xf numFmtId="3" fontId="10" fillId="2" borderId="0" xfId="0" applyNumberFormat="1" applyFont="1" applyFill="1"/>
    <xf numFmtId="174" fontId="18" fillId="5" borderId="5" xfId="0" applyNumberFormat="1" applyFont="1" applyFill="1" applyBorder="1" applyAlignment="1">
      <alignment horizontal="right" vertical="center"/>
    </xf>
    <xf numFmtId="0" fontId="24" fillId="5" borderId="5" xfId="0" applyFont="1" applyFill="1" applyBorder="1" applyAlignment="1">
      <alignment horizontal="center" vertical="center"/>
    </xf>
    <xf numFmtId="0" fontId="24" fillId="5" borderId="5" xfId="0" applyFont="1" applyFill="1" applyBorder="1" applyAlignment="1">
      <alignment horizontal="right" vertical="center"/>
    </xf>
    <xf numFmtId="0" fontId="18" fillId="5" borderId="5" xfId="0" applyFont="1" applyFill="1" applyBorder="1" applyAlignment="1">
      <alignment horizontal="center" vertical="center"/>
    </xf>
    <xf numFmtId="3" fontId="6" fillId="2" borderId="0" xfId="0" applyNumberFormat="1" applyFont="1" applyFill="1"/>
    <xf numFmtId="2" fontId="33" fillId="2" borderId="0" xfId="0" applyNumberFormat="1" applyFont="1" applyFill="1"/>
    <xf numFmtId="4" fontId="10" fillId="2" borderId="0" xfId="0" quotePrefix="1" applyNumberFormat="1" applyFont="1" applyFill="1" applyAlignment="1">
      <alignment horizontal="center"/>
    </xf>
    <xf numFmtId="4" fontId="67" fillId="2" borderId="0" xfId="0" applyNumberFormat="1" applyFont="1" applyFill="1"/>
    <xf numFmtId="3" fontId="10" fillId="2" borderId="0" xfId="0" applyNumberFormat="1" applyFont="1" applyFill="1" applyAlignment="1">
      <alignment horizontal="right"/>
    </xf>
    <xf numFmtId="171" fontId="10" fillId="2" borderId="0" xfId="0" applyNumberFormat="1" applyFont="1" applyFill="1" applyAlignment="1">
      <alignment horizontal="right"/>
    </xf>
    <xf numFmtId="171" fontId="38" fillId="2" borderId="0" xfId="0" applyNumberFormat="1" applyFont="1" applyFill="1" applyAlignment="1">
      <alignment horizontal="center"/>
    </xf>
    <xf numFmtId="0" fontId="33" fillId="2" borderId="0" xfId="0" applyFont="1" applyFill="1"/>
    <xf numFmtId="4" fontId="10" fillId="2" borderId="0" xfId="0" quotePrefix="1" applyNumberFormat="1" applyFont="1" applyFill="1" applyAlignment="1">
      <alignment horizontal="right"/>
    </xf>
    <xf numFmtId="171" fontId="10" fillId="2" borderId="0" xfId="0" applyNumberFormat="1" applyFont="1" applyFill="1" applyAlignment="1">
      <alignment horizontal="center"/>
    </xf>
    <xf numFmtId="4" fontId="8" fillId="2" borderId="0" xfId="0" quotePrefix="1" applyNumberFormat="1" applyFont="1" applyFill="1" applyAlignment="1">
      <alignment horizontal="center"/>
    </xf>
    <xf numFmtId="4" fontId="8" fillId="2" borderId="0" xfId="0" quotePrefix="1" applyNumberFormat="1" applyFont="1" applyFill="1" applyAlignment="1">
      <alignment horizontal="right"/>
    </xf>
    <xf numFmtId="3" fontId="8" fillId="2" borderId="0" xfId="0" applyNumberFormat="1" applyFont="1" applyFill="1" applyAlignment="1">
      <alignment horizontal="right"/>
    </xf>
    <xf numFmtId="171" fontId="8" fillId="0" borderId="0" xfId="0" quotePrefix="1" applyNumberFormat="1" applyFont="1" applyAlignment="1">
      <alignment horizontal="right"/>
    </xf>
    <xf numFmtId="171" fontId="8" fillId="2" borderId="0" xfId="0" quotePrefix="1" applyNumberFormat="1" applyFont="1" applyFill="1" applyAlignment="1">
      <alignment horizontal="right"/>
    </xf>
    <xf numFmtId="0" fontId="61" fillId="2" borderId="0" xfId="0" applyFont="1" applyFill="1"/>
    <xf numFmtId="171" fontId="12" fillId="2" borderId="0" xfId="0" quotePrefix="1" applyNumberFormat="1" applyFont="1" applyFill="1" applyAlignment="1">
      <alignment horizontal="center"/>
    </xf>
    <xf numFmtId="0" fontId="11" fillId="2" borderId="0" xfId="0" applyFont="1" applyFill="1"/>
    <xf numFmtId="0" fontId="68" fillId="2" borderId="0" xfId="0" applyFont="1" applyFill="1"/>
    <xf numFmtId="4" fontId="38" fillId="2" borderId="0" xfId="0" quotePrefix="1" applyNumberFormat="1" applyFont="1" applyFill="1" applyAlignment="1">
      <alignment horizontal="center"/>
    </xf>
    <xf numFmtId="4" fontId="38" fillId="2" borderId="0" xfId="0" quotePrefix="1" applyNumberFormat="1" applyFont="1" applyFill="1" applyAlignment="1">
      <alignment horizontal="right"/>
    </xf>
    <xf numFmtId="0" fontId="11" fillId="2" borderId="0" xfId="0" applyFont="1" applyFill="1" applyAlignment="1">
      <alignment horizontal="right"/>
    </xf>
    <xf numFmtId="3" fontId="38" fillId="2" borderId="0" xfId="0" quotePrefix="1" applyNumberFormat="1" applyFont="1" applyFill="1" applyAlignment="1">
      <alignment horizontal="center"/>
    </xf>
    <xf numFmtId="0" fontId="38" fillId="2" borderId="0" xfId="0" applyFont="1" applyFill="1" applyAlignment="1">
      <alignment horizontal="center"/>
    </xf>
    <xf numFmtId="171" fontId="38" fillId="2" borderId="0" xfId="0" quotePrefix="1" applyNumberFormat="1" applyFont="1" applyFill="1" applyAlignment="1">
      <alignment horizontal="center"/>
    </xf>
    <xf numFmtId="171" fontId="12" fillId="2" borderId="0" xfId="0" quotePrefix="1" applyNumberFormat="1" applyFont="1" applyFill="1"/>
    <xf numFmtId="171" fontId="8" fillId="2" borderId="0" xfId="0" applyNumberFormat="1" applyFont="1" applyFill="1" applyAlignment="1">
      <alignment horizontal="right"/>
    </xf>
    <xf numFmtId="171" fontId="8" fillId="2" borderId="0" xfId="0" applyNumberFormat="1" applyFont="1" applyFill="1" applyAlignment="1">
      <alignment horizontal="center"/>
    </xf>
    <xf numFmtId="174" fontId="63" fillId="2" borderId="0" xfId="0" applyNumberFormat="1" applyFont="1" applyFill="1"/>
    <xf numFmtId="171" fontId="8" fillId="2" borderId="0" xfId="0" applyNumberFormat="1" applyFont="1" applyFill="1"/>
    <xf numFmtId="171" fontId="12" fillId="2" borderId="0" xfId="0" applyNumberFormat="1" applyFont="1" applyFill="1" applyAlignment="1">
      <alignment horizontal="center"/>
    </xf>
    <xf numFmtId="171" fontId="8" fillId="0" borderId="0" xfId="0" applyNumberFormat="1" applyFont="1" applyAlignment="1">
      <alignment horizontal="right"/>
    </xf>
    <xf numFmtId="44" fontId="38" fillId="2" borderId="0" xfId="0" applyNumberFormat="1" applyFont="1" applyFill="1"/>
    <xf numFmtId="0" fontId="24" fillId="5" borderId="1" xfId="0" applyFont="1" applyFill="1" applyBorder="1" applyAlignment="1">
      <alignment horizontal="center"/>
    </xf>
    <xf numFmtId="0" fontId="24" fillId="5" borderId="1" xfId="0" applyFont="1" applyFill="1" applyBorder="1" applyAlignment="1">
      <alignment horizontal="right"/>
    </xf>
    <xf numFmtId="0" fontId="7" fillId="2" borderId="0" xfId="0" applyFont="1" applyFill="1" applyAlignment="1">
      <alignment horizontal="centerContinuous"/>
    </xf>
    <xf numFmtId="0" fontId="24" fillId="5" borderId="0" xfId="0" applyFont="1" applyFill="1" applyAlignment="1">
      <alignment horizontal="center"/>
    </xf>
    <xf numFmtId="0" fontId="18" fillId="5" borderId="0" xfId="0" applyFont="1" applyFill="1"/>
    <xf numFmtId="0" fontId="70" fillId="2" borderId="0" xfId="0" applyFont="1" applyFill="1" applyAlignment="1">
      <alignment horizontal="centerContinuous"/>
    </xf>
    <xf numFmtId="0" fontId="24" fillId="5" borderId="0" xfId="0" applyFont="1" applyFill="1"/>
    <xf numFmtId="174" fontId="71" fillId="0" borderId="42" xfId="0" applyNumberFormat="1" applyFont="1" applyBorder="1" applyAlignment="1">
      <alignment horizontal="right"/>
    </xf>
    <xf numFmtId="0" fontId="71" fillId="0" borderId="42" xfId="0" applyFont="1" applyBorder="1" applyAlignment="1">
      <alignment horizontal="center"/>
    </xf>
    <xf numFmtId="0" fontId="71" fillId="0" borderId="42" xfId="0" applyFont="1" applyBorder="1" applyAlignment="1">
      <alignment horizontal="centerContinuous"/>
    </xf>
    <xf numFmtId="0" fontId="15" fillId="0" borderId="42" xfId="0" applyFont="1" applyBorder="1" applyAlignment="1">
      <alignment horizontal="centerContinuous"/>
    </xf>
    <xf numFmtId="0" fontId="74" fillId="2" borderId="0" xfId="1" applyFont="1" applyFill="1"/>
    <xf numFmtId="0" fontId="75" fillId="2" borderId="0" xfId="1" applyFont="1" applyFill="1"/>
    <xf numFmtId="0" fontId="76" fillId="2" borderId="0" xfId="1" applyFont="1" applyFill="1"/>
    <xf numFmtId="0" fontId="77" fillId="2" borderId="0" xfId="1" applyFont="1" applyFill="1"/>
    <xf numFmtId="0" fontId="77" fillId="2" borderId="0" xfId="1" applyFont="1" applyFill="1" applyAlignment="1">
      <alignment horizontal="right"/>
    </xf>
    <xf numFmtId="0" fontId="76" fillId="2" borderId="0" xfId="1" applyFont="1" applyFill="1" applyAlignment="1">
      <alignment horizontal="right"/>
    </xf>
    <xf numFmtId="170" fontId="74" fillId="2" borderId="0" xfId="1" applyNumberFormat="1" applyFont="1" applyFill="1"/>
    <xf numFmtId="1" fontId="74" fillId="2" borderId="0" xfId="1" applyNumberFormat="1" applyFont="1" applyFill="1"/>
    <xf numFmtId="0" fontId="74" fillId="2" borderId="0" xfId="1" applyFont="1" applyFill="1" applyAlignment="1">
      <alignment horizontal="centerContinuous"/>
    </xf>
    <xf numFmtId="3" fontId="74" fillId="2" borderId="0" xfId="1" applyNumberFormat="1" applyFont="1" applyFill="1"/>
    <xf numFmtId="0" fontId="78" fillId="2" borderId="0" xfId="1" applyFont="1" applyFill="1"/>
    <xf numFmtId="3" fontId="74" fillId="2" borderId="0" xfId="1" quotePrefix="1" applyNumberFormat="1" applyFont="1" applyFill="1" applyAlignment="1">
      <alignment horizontal="right"/>
    </xf>
    <xf numFmtId="0" fontId="79" fillId="2" borderId="0" xfId="1" applyFont="1" applyFill="1" applyAlignment="1">
      <alignment horizontal="centerContinuous"/>
    </xf>
    <xf numFmtId="0" fontId="74" fillId="2" borderId="0" xfId="1" quotePrefix="1" applyFont="1" applyFill="1" applyAlignment="1">
      <alignment horizontal="right"/>
    </xf>
    <xf numFmtId="0" fontId="79" fillId="2" borderId="0" xfId="1" applyFont="1" applyFill="1"/>
    <xf numFmtId="0" fontId="80" fillId="2" borderId="0" xfId="1" applyFont="1" applyFill="1" applyAlignment="1">
      <alignment horizontal="right"/>
    </xf>
    <xf numFmtId="0" fontId="78" fillId="2" borderId="0" xfId="1" applyFont="1" applyFill="1" applyAlignment="1">
      <alignment horizontal="centerContinuous"/>
    </xf>
    <xf numFmtId="0" fontId="81" fillId="2" borderId="0" xfId="1" applyFont="1" applyFill="1" applyAlignment="1">
      <alignment horizontal="centerContinuous"/>
    </xf>
    <xf numFmtId="0" fontId="82" fillId="2" borderId="0" xfId="1" applyFont="1" applyFill="1" applyAlignment="1">
      <alignment horizontal="centerContinuous"/>
    </xf>
    <xf numFmtId="0" fontId="83" fillId="2" borderId="0" xfId="1" applyFont="1" applyFill="1" applyAlignment="1">
      <alignment horizontal="centerContinuous"/>
    </xf>
    <xf numFmtId="0" fontId="74" fillId="2" borderId="0" xfId="1" applyFont="1" applyFill="1" applyAlignment="1">
      <alignment horizontal="left"/>
    </xf>
    <xf numFmtId="165" fontId="76" fillId="2" borderId="0" xfId="1" applyNumberFormat="1" applyFont="1" applyFill="1" applyAlignment="1">
      <alignment horizontal="left"/>
    </xf>
    <xf numFmtId="0" fontId="74" fillId="2" borderId="0" xfId="1" applyFont="1" applyFill="1" applyAlignment="1">
      <alignment horizontal="right"/>
    </xf>
    <xf numFmtId="3" fontId="84" fillId="2" borderId="0" xfId="1" applyNumberFormat="1" applyFont="1" applyFill="1" applyAlignment="1">
      <alignment horizontal="right"/>
    </xf>
    <xf numFmtId="0" fontId="84" fillId="2" borderId="0" xfId="1" applyFont="1" applyFill="1" applyAlignment="1">
      <alignment horizontal="left"/>
    </xf>
    <xf numFmtId="3" fontId="4" fillId="2" borderId="0" xfId="1" applyNumberFormat="1" applyFont="1" applyFill="1"/>
    <xf numFmtId="3" fontId="4" fillId="2" borderId="0" xfId="1" quotePrefix="1" applyNumberFormat="1" applyFont="1" applyFill="1" applyAlignment="1">
      <alignment horizontal="right"/>
    </xf>
    <xf numFmtId="0" fontId="12" fillId="2" borderId="0" xfId="1" applyFont="1" applyFill="1"/>
    <xf numFmtId="3" fontId="74" fillId="2" borderId="0" xfId="1" applyNumberFormat="1" applyFont="1" applyFill="1" applyAlignment="1">
      <alignment horizontal="centerContinuous"/>
    </xf>
    <xf numFmtId="0" fontId="63" fillId="2" borderId="0" xfId="1" applyFont="1" applyFill="1"/>
    <xf numFmtId="4" fontId="76" fillId="2" borderId="0" xfId="1" applyNumberFormat="1" applyFont="1" applyFill="1" applyAlignment="1">
      <alignment horizontal="center"/>
    </xf>
    <xf numFmtId="0" fontId="85" fillId="2" borderId="0" xfId="1" applyFont="1" applyFill="1"/>
    <xf numFmtId="169" fontId="17" fillId="5" borderId="5" xfId="1" applyNumberFormat="1" applyFont="1" applyFill="1" applyBorder="1" applyAlignment="1">
      <alignment vertical="center"/>
    </xf>
    <xf numFmtId="175" fontId="17" fillId="5" borderId="5" xfId="1" applyNumberFormat="1" applyFont="1" applyFill="1" applyBorder="1" applyAlignment="1">
      <alignment vertical="center"/>
    </xf>
    <xf numFmtId="0" fontId="17" fillId="5" borderId="5" xfId="1" applyFont="1" applyFill="1" applyBorder="1" applyAlignment="1">
      <alignment vertical="center"/>
    </xf>
    <xf numFmtId="0" fontId="17" fillId="5" borderId="5" xfId="1" applyFont="1" applyFill="1" applyBorder="1" applyAlignment="1">
      <alignment horizontal="center" vertical="center"/>
    </xf>
    <xf numFmtId="0" fontId="17" fillId="5" borderId="5" xfId="1" applyFont="1" applyFill="1" applyBorder="1" applyAlignment="1">
      <alignment horizontal="centerContinuous"/>
    </xf>
    <xf numFmtId="0" fontId="17" fillId="5" borderId="5" xfId="1" applyFont="1" applyFill="1" applyBorder="1"/>
    <xf numFmtId="3" fontId="12" fillId="2" borderId="0" xfId="1" applyNumberFormat="1" applyFont="1" applyFill="1"/>
    <xf numFmtId="169" fontId="12" fillId="2" borderId="0" xfId="1" applyNumberFormat="1" applyFont="1" applyFill="1" applyAlignment="1">
      <alignment horizontal="center"/>
    </xf>
    <xf numFmtId="169" fontId="12" fillId="2" borderId="0" xfId="1" applyNumberFormat="1" applyFont="1" applyFill="1"/>
    <xf numFmtId="175" fontId="12" fillId="2" borderId="0" xfId="1" applyNumberFormat="1" applyFont="1" applyFill="1"/>
    <xf numFmtId="43" fontId="12" fillId="2" borderId="0" xfId="7" applyFont="1" applyFill="1" applyBorder="1" applyAlignment="1">
      <alignment horizontal="left"/>
    </xf>
    <xf numFmtId="43" fontId="12" fillId="2" borderId="0" xfId="7" applyFont="1" applyFill="1" applyBorder="1"/>
    <xf numFmtId="4" fontId="12" fillId="2" borderId="0" xfId="1" applyNumberFormat="1" applyFont="1" applyFill="1"/>
    <xf numFmtId="3" fontId="12" fillId="2" borderId="0" xfId="1" quotePrefix="1" applyNumberFormat="1" applyFont="1" applyFill="1" applyAlignment="1">
      <alignment horizontal="right"/>
    </xf>
    <xf numFmtId="0" fontId="12" fillId="2" borderId="0" xfId="1" applyFont="1" applyFill="1" applyAlignment="1">
      <alignment horizontal="left"/>
    </xf>
    <xf numFmtId="44" fontId="12" fillId="2" borderId="0" xfId="7" applyNumberFormat="1" applyFont="1" applyFill="1" applyBorder="1" applyAlignment="1">
      <alignment horizontal="left"/>
    </xf>
    <xf numFmtId="44" fontId="12" fillId="2" borderId="0" xfId="1" applyNumberFormat="1" applyFont="1" applyFill="1"/>
    <xf numFmtId="44" fontId="12" fillId="2" borderId="0" xfId="1" applyNumberFormat="1" applyFont="1" applyFill="1" applyAlignment="1">
      <alignment horizontal="right"/>
    </xf>
    <xf numFmtId="0" fontId="45" fillId="2" borderId="0" xfId="1" applyFont="1" applyFill="1"/>
    <xf numFmtId="0" fontId="36" fillId="2" borderId="0" xfId="1" applyFont="1" applyFill="1" applyAlignment="1">
      <alignment horizontal="center"/>
    </xf>
    <xf numFmtId="16" fontId="17" fillId="5" borderId="1" xfId="1" quotePrefix="1" applyNumberFormat="1" applyFont="1" applyFill="1" applyBorder="1" applyAlignment="1">
      <alignment horizontal="center"/>
    </xf>
    <xf numFmtId="0" fontId="17" fillId="5" borderId="1" xfId="1" applyFont="1" applyFill="1" applyBorder="1"/>
    <xf numFmtId="0" fontId="44" fillId="5" borderId="1" xfId="1" applyFont="1" applyFill="1" applyBorder="1"/>
    <xf numFmtId="0" fontId="17" fillId="5" borderId="1" xfId="1" applyFont="1" applyFill="1" applyBorder="1" applyAlignment="1">
      <alignment vertical="center"/>
    </xf>
    <xf numFmtId="0" fontId="86" fillId="5" borderId="1" xfId="1" applyFont="1" applyFill="1" applyBorder="1"/>
    <xf numFmtId="0" fontId="82" fillId="2" borderId="0" xfId="1" applyFont="1" applyFill="1"/>
    <xf numFmtId="0" fontId="17" fillId="5" borderId="0" xfId="1" applyFont="1" applyFill="1" applyAlignment="1">
      <alignment horizontal="center" vertical="center"/>
    </xf>
    <xf numFmtId="0" fontId="14" fillId="5" borderId="0" xfId="1" applyFont="1" applyFill="1" applyAlignment="1">
      <alignment horizontal="right"/>
    </xf>
    <xf numFmtId="0" fontId="17" fillId="5" borderId="0" xfId="1" applyFont="1" applyFill="1" applyAlignment="1">
      <alignment vertical="center"/>
    </xf>
    <xf numFmtId="0" fontId="17" fillId="5" borderId="0" xfId="1" applyFont="1" applyFill="1"/>
    <xf numFmtId="0" fontId="86" fillId="5" borderId="0" xfId="1" applyFont="1" applyFill="1"/>
    <xf numFmtId="0" fontId="14" fillId="5" borderId="0" xfId="1" applyFont="1" applyFill="1"/>
    <xf numFmtId="0" fontId="17" fillId="5" borderId="0" xfId="1" applyFont="1" applyFill="1" applyAlignment="1">
      <alignment horizontal="center"/>
    </xf>
    <xf numFmtId="0" fontId="39" fillId="5" borderId="0" xfId="1" applyFont="1" applyFill="1" applyAlignment="1">
      <alignment horizontal="centerContinuous"/>
    </xf>
    <xf numFmtId="0" fontId="87" fillId="5" borderId="0" xfId="1" applyFont="1" applyFill="1" applyAlignment="1">
      <alignment horizontal="centerContinuous"/>
    </xf>
    <xf numFmtId="0" fontId="44" fillId="5" borderId="0" xfId="1" applyFont="1" applyFill="1"/>
    <xf numFmtId="0" fontId="4" fillId="0" borderId="42" xfId="1" applyFont="1" applyBorder="1"/>
    <xf numFmtId="0" fontId="4" fillId="0" borderId="42" xfId="1" applyFont="1" applyBorder="1" applyAlignment="1">
      <alignment horizontal="centerContinuous"/>
    </xf>
    <xf numFmtId="0" fontId="88" fillId="2" borderId="0" xfId="1" applyFont="1" applyFill="1"/>
    <xf numFmtId="0" fontId="36" fillId="0" borderId="0" xfId="0" applyFont="1"/>
    <xf numFmtId="3" fontId="3" fillId="2" borderId="0" xfId="0" quotePrefix="1" applyNumberFormat="1" applyFont="1" applyFill="1" applyAlignment="1">
      <alignment horizontal="right"/>
    </xf>
    <xf numFmtId="3" fontId="3" fillId="2" borderId="0" xfId="0" applyNumberFormat="1" applyFont="1" applyFill="1"/>
    <xf numFmtId="0" fontId="3" fillId="2" borderId="0" xfId="0" applyFont="1" applyFill="1"/>
    <xf numFmtId="0" fontId="89" fillId="2" borderId="0" xfId="0" applyFont="1" applyFill="1"/>
    <xf numFmtId="0" fontId="90" fillId="2" borderId="0" xfId="0" applyFont="1" applyFill="1"/>
    <xf numFmtId="0" fontId="3" fillId="2" borderId="0" xfId="0" quotePrefix="1" applyFont="1" applyFill="1" applyAlignment="1">
      <alignment horizontal="right"/>
    </xf>
    <xf numFmtId="175" fontId="0" fillId="0" borderId="0" xfId="0" applyNumberFormat="1"/>
    <xf numFmtId="43" fontId="0" fillId="0" borderId="0" xfId="3" applyFont="1"/>
    <xf numFmtId="0" fontId="90" fillId="2" borderId="0" xfId="0" applyFont="1" applyFill="1" applyAlignment="1">
      <alignment horizontal="centerContinuous"/>
    </xf>
    <xf numFmtId="0" fontId="18" fillId="5" borderId="5" xfId="0" applyFont="1" applyFill="1" applyBorder="1" applyAlignment="1">
      <alignment vertical="center"/>
    </xf>
    <xf numFmtId="175" fontId="8" fillId="2" borderId="0" xfId="0" quotePrefix="1" applyNumberFormat="1" applyFont="1" applyFill="1"/>
    <xf numFmtId="175" fontId="8" fillId="2" borderId="0" xfId="0" applyNumberFormat="1" applyFont="1" applyFill="1"/>
    <xf numFmtId="3" fontId="8" fillId="2" borderId="0" xfId="0" quotePrefix="1" applyNumberFormat="1" applyFont="1" applyFill="1" applyAlignment="1">
      <alignment horizontal="right"/>
    </xf>
    <xf numFmtId="175" fontId="8" fillId="2" borderId="0" xfId="0" applyNumberFormat="1" applyFont="1" applyFill="1" applyAlignment="1">
      <alignment horizontal="right"/>
    </xf>
    <xf numFmtId="175" fontId="10" fillId="2" borderId="5" xfId="0" applyNumberFormat="1" applyFont="1" applyFill="1" applyBorder="1" applyAlignment="1">
      <alignment vertical="center"/>
    </xf>
    <xf numFmtId="175" fontId="8" fillId="2" borderId="0" xfId="0" quotePrefix="1" applyNumberFormat="1" applyFont="1" applyFill="1" applyAlignment="1">
      <alignment horizontal="right"/>
    </xf>
    <xf numFmtId="0" fontId="18" fillId="5" borderId="1" xfId="0" applyFont="1" applyFill="1" applyBorder="1" applyAlignment="1">
      <alignment horizontal="center" vertical="center"/>
    </xf>
    <xf numFmtId="0" fontId="4" fillId="2" borderId="42" xfId="0" applyFont="1" applyFill="1" applyBorder="1" applyAlignment="1">
      <alignment horizontal="centerContinuous"/>
    </xf>
    <xf numFmtId="0" fontId="70" fillId="2" borderId="42" xfId="0" applyFont="1" applyFill="1" applyBorder="1" applyAlignment="1">
      <alignment horizontal="centerContinuous"/>
    </xf>
    <xf numFmtId="0" fontId="4" fillId="2" borderId="42" xfId="0" applyFont="1" applyFill="1" applyBorder="1"/>
    <xf numFmtId="0" fontId="4" fillId="0" borderId="0" xfId="0" applyFont="1" applyAlignment="1">
      <alignment horizontal="center" vertical="center"/>
    </xf>
    <xf numFmtId="3" fontId="8" fillId="0" borderId="0" xfId="0" quotePrefix="1" applyNumberFormat="1" applyFont="1" applyAlignment="1">
      <alignment horizontal="center" vertical="center"/>
    </xf>
    <xf numFmtId="0" fontId="4" fillId="3" borderId="0" xfId="0" applyFont="1" applyFill="1" applyAlignment="1">
      <alignment horizontal="center"/>
    </xf>
    <xf numFmtId="0" fontId="4" fillId="3" borderId="0" xfId="0" applyFont="1" applyFill="1" applyAlignment="1">
      <alignment horizontal="center" vertical="center"/>
    </xf>
    <xf numFmtId="1" fontId="8" fillId="2" borderId="0" xfId="0" applyNumberFormat="1" applyFont="1" applyFill="1" applyAlignment="1">
      <alignment horizontal="center"/>
    </xf>
    <xf numFmtId="0" fontId="8" fillId="3" borderId="0" xfId="0" applyFont="1" applyFill="1" applyAlignment="1">
      <alignment horizontal="right" vertical="center"/>
    </xf>
    <xf numFmtId="164" fontId="8" fillId="2" borderId="0" xfId="0" applyNumberFormat="1" applyFont="1" applyFill="1"/>
    <xf numFmtId="164" fontId="17" fillId="5" borderId="12" xfId="0" applyNumberFormat="1" applyFont="1" applyFill="1" applyBorder="1" applyAlignment="1">
      <alignment vertical="center"/>
    </xf>
    <xf numFmtId="164" fontId="17" fillId="5" borderId="1" xfId="0" applyNumberFormat="1" applyFont="1" applyFill="1" applyBorder="1" applyAlignment="1">
      <alignment vertical="center"/>
    </xf>
    <xf numFmtId="164" fontId="12" fillId="2" borderId="12" xfId="0" quotePrefix="1" applyNumberFormat="1" applyFont="1" applyFill="1" applyBorder="1" applyAlignment="1">
      <alignment horizontal="right"/>
    </xf>
    <xf numFmtId="164" fontId="8" fillId="3" borderId="1" xfId="0" applyNumberFormat="1" applyFont="1" applyFill="1" applyBorder="1" applyAlignment="1">
      <alignment horizontal="right" vertical="center"/>
    </xf>
    <xf numFmtId="164" fontId="8" fillId="0" borderId="1" xfId="0" applyNumberFormat="1" applyFont="1" applyBorder="1" applyAlignment="1">
      <alignment horizontal="right"/>
    </xf>
    <xf numFmtId="164" fontId="8" fillId="3" borderId="1" xfId="0" applyNumberFormat="1" applyFont="1" applyFill="1" applyBorder="1" applyAlignment="1">
      <alignment horizontal="right"/>
    </xf>
    <xf numFmtId="0" fontId="8" fillId="2" borderId="6" xfId="0" applyFont="1" applyFill="1" applyBorder="1"/>
    <xf numFmtId="164" fontId="38" fillId="2" borderId="9" xfId="0" quotePrefix="1" applyNumberFormat="1" applyFont="1" applyFill="1" applyBorder="1" applyAlignment="1">
      <alignment horizontal="right"/>
    </xf>
    <xf numFmtId="164" fontId="38" fillId="3" borderId="0" xfId="0" applyNumberFormat="1" applyFont="1" applyFill="1" applyAlignment="1">
      <alignment horizontal="right" vertical="center"/>
    </xf>
    <xf numFmtId="164" fontId="38" fillId="0" borderId="0" xfId="0" applyNumberFormat="1" applyFont="1" applyAlignment="1">
      <alignment horizontal="right"/>
    </xf>
    <xf numFmtId="164" fontId="38" fillId="2" borderId="0" xfId="0" applyNumberFormat="1" applyFont="1" applyFill="1" applyAlignment="1">
      <alignment horizontal="right"/>
    </xf>
    <xf numFmtId="0" fontId="38" fillId="2" borderId="3" xfId="0" applyFont="1" applyFill="1" applyBorder="1"/>
    <xf numFmtId="164" fontId="8" fillId="3" borderId="0" xfId="0" quotePrefix="1" applyNumberFormat="1" applyFont="1" applyFill="1" applyAlignment="1">
      <alignment horizontal="right" vertical="center"/>
    </xf>
    <xf numFmtId="164" fontId="8" fillId="0" borderId="0" xfId="0" applyNumberFormat="1" applyFont="1" applyAlignment="1">
      <alignment horizontal="right"/>
    </xf>
    <xf numFmtId="164" fontId="8" fillId="3" borderId="0" xfId="0" applyNumberFormat="1" applyFont="1" applyFill="1" applyAlignment="1">
      <alignment horizontal="right"/>
    </xf>
    <xf numFmtId="0" fontId="8" fillId="2" borderId="3" xfId="0" applyFont="1" applyFill="1" applyBorder="1"/>
    <xf numFmtId="164" fontId="38" fillId="3" borderId="0" xfId="0" quotePrefix="1" applyNumberFormat="1" applyFont="1" applyFill="1" applyAlignment="1">
      <alignment horizontal="right" vertical="center"/>
    </xf>
    <xf numFmtId="164" fontId="38" fillId="0" borderId="0" xfId="0" applyNumberFormat="1" applyFont="1"/>
    <xf numFmtId="0" fontId="38" fillId="0" borderId="3" xfId="0" applyFont="1" applyBorder="1"/>
    <xf numFmtId="164" fontId="17" fillId="4" borderId="1" xfId="0" applyNumberFormat="1" applyFont="1" applyFill="1" applyBorder="1" applyAlignment="1">
      <alignment horizontal="right" vertical="center"/>
    </xf>
    <xf numFmtId="164" fontId="17" fillId="4" borderId="1" xfId="0" applyNumberFormat="1" applyFont="1" applyFill="1" applyBorder="1"/>
    <xf numFmtId="164" fontId="38" fillId="3" borderId="0" xfId="0" applyNumberFormat="1" applyFont="1" applyFill="1" applyAlignment="1">
      <alignment horizontal="right"/>
    </xf>
    <xf numFmtId="164" fontId="8" fillId="3" borderId="0" xfId="0" applyNumberFormat="1" applyFont="1" applyFill="1" applyAlignment="1">
      <alignment horizontal="right" vertical="center"/>
    </xf>
    <xf numFmtId="164" fontId="38" fillId="2" borderId="0" xfId="0" applyNumberFormat="1" applyFont="1" applyFill="1"/>
    <xf numFmtId="164" fontId="17" fillId="4" borderId="1" xfId="0" quotePrefix="1" applyNumberFormat="1" applyFont="1" applyFill="1" applyBorder="1" applyAlignment="1">
      <alignment horizontal="right" vertical="center"/>
    </xf>
    <xf numFmtId="164" fontId="8" fillId="3" borderId="1" xfId="0" quotePrefix="1" applyNumberFormat="1" applyFont="1" applyFill="1" applyBorder="1" applyAlignment="1">
      <alignment horizontal="right" vertical="center"/>
    </xf>
    <xf numFmtId="164" fontId="17" fillId="4" borderId="5" xfId="0" quotePrefix="1" applyNumberFormat="1" applyFont="1" applyFill="1" applyBorder="1" applyAlignment="1">
      <alignment horizontal="right" vertical="center"/>
    </xf>
    <xf numFmtId="164" fontId="17" fillId="4" borderId="5" xfId="0" applyNumberFormat="1" applyFont="1" applyFill="1" applyBorder="1"/>
    <xf numFmtId="164" fontId="12" fillId="3" borderId="0" xfId="0" quotePrefix="1" applyNumberFormat="1" applyFont="1" applyFill="1" applyAlignment="1">
      <alignment horizontal="right" vertical="center"/>
    </xf>
    <xf numFmtId="0" fontId="8" fillId="2" borderId="3" xfId="0" applyFont="1" applyFill="1" applyBorder="1" applyAlignment="1">
      <alignment horizontal="centerContinuous"/>
    </xf>
    <xf numFmtId="164" fontId="17" fillId="4" borderId="12" xfId="0" quotePrefix="1" applyNumberFormat="1" applyFont="1" applyFill="1" applyBorder="1" applyAlignment="1">
      <alignment horizontal="right"/>
    </xf>
    <xf numFmtId="0" fontId="17" fillId="6" borderId="61" xfId="0" applyFont="1" applyFill="1" applyBorder="1" applyAlignment="1">
      <alignment horizontal="right" vertical="center"/>
    </xf>
    <xf numFmtId="0" fontId="17" fillId="6" borderId="46" xfId="0" applyFont="1" applyFill="1" applyBorder="1" applyAlignment="1">
      <alignment horizontal="right" vertical="center"/>
    </xf>
    <xf numFmtId="0" fontId="17" fillId="6" borderId="1" xfId="0" applyFont="1" applyFill="1" applyBorder="1" applyAlignment="1">
      <alignment horizontal="right" vertical="center"/>
    </xf>
    <xf numFmtId="0" fontId="17" fillId="6" borderId="0" xfId="0" applyFont="1" applyFill="1" applyAlignment="1">
      <alignment horizontal="center" vertical="center"/>
    </xf>
    <xf numFmtId="0" fontId="17" fillId="6" borderId="0" xfId="0" applyFont="1" applyFill="1" applyAlignment="1">
      <alignment horizontal="center" vertical="center" wrapText="1"/>
    </xf>
    <xf numFmtId="0" fontId="17" fillId="6" borderId="8" xfId="0" applyFont="1" applyFill="1" applyBorder="1" applyAlignment="1">
      <alignment vertical="center"/>
    </xf>
    <xf numFmtId="0" fontId="17" fillId="6" borderId="7" xfId="0" applyFont="1" applyFill="1" applyBorder="1" applyAlignment="1">
      <alignment vertical="center"/>
    </xf>
    <xf numFmtId="0" fontId="17" fillId="6" borderId="7" xfId="0" applyFont="1" applyFill="1" applyBorder="1" applyAlignment="1">
      <alignment vertical="center" wrapText="1"/>
    </xf>
    <xf numFmtId="0" fontId="7" fillId="3" borderId="0" xfId="0" applyFont="1" applyFill="1" applyAlignment="1">
      <alignment horizontal="right" vertical="center"/>
    </xf>
    <xf numFmtId="164" fontId="8" fillId="3" borderId="0" xfId="0" applyNumberFormat="1" applyFont="1" applyFill="1"/>
    <xf numFmtId="0" fontId="6" fillId="0" borderId="0" xfId="0" applyFont="1" applyAlignment="1">
      <alignment vertical="center"/>
    </xf>
    <xf numFmtId="0" fontId="38" fillId="0" borderId="0" xfId="0" applyFont="1"/>
    <xf numFmtId="164" fontId="8" fillId="3" borderId="0" xfId="8" quotePrefix="1" applyNumberFormat="1" applyFont="1" applyFill="1" applyAlignment="1">
      <alignment horizontal="right" vertical="center"/>
    </xf>
    <xf numFmtId="164" fontId="8" fillId="3" borderId="0" xfId="8" applyNumberFormat="1" applyFont="1" applyFill="1" applyAlignment="1">
      <alignment horizontal="right"/>
    </xf>
    <xf numFmtId="164" fontId="8" fillId="3" borderId="1" xfId="8" quotePrefix="1" applyNumberFormat="1" applyFont="1" applyFill="1" applyBorder="1" applyAlignment="1">
      <alignment horizontal="right" vertical="center"/>
    </xf>
    <xf numFmtId="164" fontId="8" fillId="3" borderId="1" xfId="8" applyNumberFormat="1" applyFont="1" applyFill="1" applyBorder="1" applyAlignment="1">
      <alignment horizontal="right"/>
    </xf>
    <xf numFmtId="164" fontId="38" fillId="2" borderId="9" xfId="0" applyNumberFormat="1" applyFont="1" applyFill="1" applyBorder="1" applyAlignment="1">
      <alignment horizontal="right"/>
    </xf>
    <xf numFmtId="164" fontId="38" fillId="2" borderId="8" xfId="0" quotePrefix="1" applyNumberFormat="1" applyFont="1" applyFill="1" applyBorder="1" applyAlignment="1">
      <alignment horizontal="right"/>
    </xf>
    <xf numFmtId="164" fontId="38" fillId="3" borderId="7" xfId="0" quotePrefix="1" applyNumberFormat="1" applyFont="1" applyFill="1" applyBorder="1" applyAlignment="1">
      <alignment horizontal="right" vertical="center"/>
    </xf>
    <xf numFmtId="164" fontId="38" fillId="2" borderId="7" xfId="0" applyNumberFormat="1" applyFont="1" applyFill="1" applyBorder="1"/>
    <xf numFmtId="164" fontId="8" fillId="2" borderId="12" xfId="0" applyNumberFormat="1" applyFont="1" applyFill="1" applyBorder="1" applyAlignment="1">
      <alignment horizontal="right"/>
    </xf>
    <xf numFmtId="164" fontId="8" fillId="2" borderId="9" xfId="0" applyNumberFormat="1" applyFont="1" applyFill="1" applyBorder="1" applyAlignment="1">
      <alignment horizontal="right"/>
    </xf>
    <xf numFmtId="164" fontId="10" fillId="2" borderId="9" xfId="0" applyNumberFormat="1" applyFont="1" applyFill="1" applyBorder="1" applyAlignment="1">
      <alignment horizontal="right"/>
    </xf>
    <xf numFmtId="164" fontId="8" fillId="3" borderId="0" xfId="8" applyNumberFormat="1" applyFont="1" applyFill="1" applyAlignment="1">
      <alignment horizontal="right" vertical="center"/>
    </xf>
    <xf numFmtId="164" fontId="10" fillId="3" borderId="0" xfId="0" quotePrefix="1" applyNumberFormat="1" applyFont="1" applyFill="1" applyAlignment="1">
      <alignment horizontal="right" vertical="center"/>
    </xf>
    <xf numFmtId="164" fontId="10" fillId="2" borderId="8" xfId="0" applyNumberFormat="1" applyFont="1" applyFill="1" applyBorder="1" applyAlignment="1">
      <alignment horizontal="right"/>
    </xf>
    <xf numFmtId="164" fontId="10" fillId="3" borderId="7" xfId="0" applyNumberFormat="1" applyFont="1" applyFill="1" applyBorder="1" applyAlignment="1">
      <alignment horizontal="right" vertical="center"/>
    </xf>
    <xf numFmtId="164" fontId="38" fillId="2" borderId="7" xfId="0" applyNumberFormat="1" applyFont="1" applyFill="1" applyBorder="1" applyAlignment="1">
      <alignment horizontal="right"/>
    </xf>
    <xf numFmtId="0" fontId="4" fillId="2" borderId="3" xfId="0" applyFont="1" applyFill="1" applyBorder="1"/>
    <xf numFmtId="164" fontId="38" fillId="3" borderId="0" xfId="0" applyNumberFormat="1" applyFont="1" applyFill="1"/>
    <xf numFmtId="0" fontId="8" fillId="0" borderId="0" xfId="8" applyFont="1"/>
    <xf numFmtId="164" fontId="10" fillId="3" borderId="0" xfId="0" applyNumberFormat="1" applyFont="1" applyFill="1" applyAlignment="1">
      <alignment horizontal="right" vertical="center"/>
    </xf>
    <xf numFmtId="164" fontId="8" fillId="0" borderId="0" xfId="8" applyNumberFormat="1" applyFont="1" applyAlignment="1">
      <alignment horizontal="right"/>
    </xf>
    <xf numFmtId="0" fontId="10" fillId="2" borderId="3" xfId="0" applyFont="1" applyFill="1" applyBorder="1"/>
    <xf numFmtId="164" fontId="12" fillId="3" borderId="0" xfId="8" applyNumberFormat="1" applyFont="1" applyFill="1" applyAlignment="1">
      <alignment horizontal="right"/>
    </xf>
    <xf numFmtId="164" fontId="12" fillId="0" borderId="0" xfId="8" applyNumberFormat="1" applyFont="1" applyAlignment="1">
      <alignment horizontal="right"/>
    </xf>
    <xf numFmtId="164" fontId="12" fillId="3" borderId="0" xfId="8" applyNumberFormat="1" applyFont="1" applyFill="1" applyAlignment="1">
      <alignment horizontal="right" vertical="center"/>
    </xf>
    <xf numFmtId="164" fontId="12" fillId="2" borderId="0" xfId="8" applyNumberFormat="1" applyFont="1" applyFill="1" applyAlignment="1">
      <alignment horizontal="right"/>
    </xf>
    <xf numFmtId="0" fontId="91" fillId="0" borderId="0" xfId="0" applyFont="1"/>
    <xf numFmtId="0" fontId="8" fillId="2" borderId="7" xfId="0" applyFont="1" applyFill="1" applyBorder="1"/>
    <xf numFmtId="0" fontId="38" fillId="2" borderId="2" xfId="0" applyFont="1" applyFill="1" applyBorder="1"/>
    <xf numFmtId="49" fontId="8" fillId="2" borderId="0" xfId="0" applyNumberFormat="1" applyFont="1" applyFill="1" applyAlignment="1">
      <alignment horizontal="center"/>
    </xf>
    <xf numFmtId="164" fontId="17" fillId="4" borderId="5" xfId="0" applyNumberFormat="1" applyFont="1" applyFill="1" applyBorder="1" applyAlignment="1">
      <alignment horizontal="right" vertical="center"/>
    </xf>
    <xf numFmtId="0" fontId="9" fillId="0" borderId="0" xfId="0" applyFont="1" applyAlignment="1">
      <alignment horizontal="center" vertical="center"/>
    </xf>
    <xf numFmtId="0" fontId="8" fillId="0" borderId="0" xfId="0" applyFont="1" applyAlignment="1">
      <alignment horizontal="center" vertical="center"/>
    </xf>
    <xf numFmtId="164" fontId="92" fillId="3" borderId="12" xfId="0" applyNumberFormat="1" applyFont="1" applyFill="1" applyBorder="1" applyAlignment="1">
      <alignment horizontal="right" vertical="center"/>
    </xf>
    <xf numFmtId="164" fontId="92" fillId="3" borderId="1" xfId="0" applyNumberFormat="1" applyFont="1" applyFill="1" applyBorder="1" applyAlignment="1">
      <alignment horizontal="right" vertical="center"/>
    </xf>
    <xf numFmtId="164" fontId="92" fillId="0" borderId="0" xfId="0" applyNumberFormat="1" applyFont="1"/>
    <xf numFmtId="164" fontId="92" fillId="2" borderId="1" xfId="0" applyNumberFormat="1" applyFont="1" applyFill="1" applyBorder="1"/>
    <xf numFmtId="164" fontId="38" fillId="3" borderId="9" xfId="0" applyNumberFormat="1" applyFont="1" applyFill="1" applyBorder="1" applyAlignment="1">
      <alignment horizontal="right" vertical="center"/>
    </xf>
    <xf numFmtId="164" fontId="92" fillId="3" borderId="9" xfId="0" quotePrefix="1" applyNumberFormat="1" applyFont="1" applyFill="1" applyBorder="1" applyAlignment="1">
      <alignment horizontal="right" vertical="center"/>
    </xf>
    <xf numFmtId="164" fontId="92" fillId="3" borderId="0" xfId="0" quotePrefix="1" applyNumberFormat="1" applyFont="1" applyFill="1" applyAlignment="1">
      <alignment horizontal="right" vertical="center"/>
    </xf>
    <xf numFmtId="164" fontId="92" fillId="3" borderId="0" xfId="0" applyNumberFormat="1" applyFont="1" applyFill="1"/>
    <xf numFmtId="164" fontId="38" fillId="3" borderId="9" xfId="0" quotePrefix="1" applyNumberFormat="1" applyFont="1" applyFill="1" applyBorder="1" applyAlignment="1">
      <alignment horizontal="right" vertical="center"/>
    </xf>
    <xf numFmtId="164" fontId="17" fillId="4" borderId="11" xfId="0" applyNumberFormat="1" applyFont="1" applyFill="1" applyBorder="1" applyAlignment="1">
      <alignment horizontal="right" vertical="center"/>
    </xf>
    <xf numFmtId="164" fontId="92" fillId="3" borderId="9" xfId="0" applyNumberFormat="1" applyFont="1" applyFill="1" applyBorder="1" applyAlignment="1">
      <alignment horizontal="right" vertical="center"/>
    </xf>
    <xf numFmtId="164" fontId="92" fillId="3" borderId="0" xfId="0" applyNumberFormat="1" applyFont="1" applyFill="1" applyAlignment="1">
      <alignment horizontal="right" vertical="center"/>
    </xf>
    <xf numFmtId="164" fontId="17" fillId="4" borderId="11" xfId="0" quotePrefix="1" applyNumberFormat="1" applyFont="1" applyFill="1" applyBorder="1" applyAlignment="1">
      <alignment horizontal="right" vertical="center"/>
    </xf>
    <xf numFmtId="164" fontId="92" fillId="3" borderId="12" xfId="0" quotePrefix="1" applyNumberFormat="1" applyFont="1" applyFill="1" applyBorder="1" applyAlignment="1">
      <alignment horizontal="right" vertical="center"/>
    </xf>
    <xf numFmtId="164" fontId="92" fillId="3" borderId="1" xfId="0" quotePrefix="1" applyNumberFormat="1" applyFont="1" applyFill="1" applyBorder="1" applyAlignment="1">
      <alignment horizontal="right" vertical="center"/>
    </xf>
    <xf numFmtId="164" fontId="92" fillId="3" borderId="1" xfId="0" applyNumberFormat="1" applyFont="1" applyFill="1" applyBorder="1"/>
    <xf numFmtId="0" fontId="17" fillId="6" borderId="12" xfId="0" applyFont="1" applyFill="1" applyBorder="1" applyAlignment="1">
      <alignment horizontal="right" vertical="center"/>
    </xf>
    <xf numFmtId="164" fontId="8" fillId="3" borderId="12" xfId="0" quotePrefix="1" applyNumberFormat="1" applyFont="1" applyFill="1" applyBorder="1" applyAlignment="1">
      <alignment horizontal="right" vertical="center"/>
    </xf>
    <xf numFmtId="164" fontId="8" fillId="3" borderId="9" xfId="0" quotePrefix="1" applyNumberFormat="1" applyFont="1" applyFill="1" applyBorder="1" applyAlignment="1">
      <alignment horizontal="right" vertical="center"/>
    </xf>
    <xf numFmtId="164" fontId="8" fillId="3" borderId="9" xfId="0" applyNumberFormat="1" applyFont="1" applyFill="1" applyBorder="1" applyAlignment="1">
      <alignment horizontal="right" vertical="center"/>
    </xf>
    <xf numFmtId="164" fontId="10" fillId="3" borderId="9" xfId="0" quotePrefix="1" applyNumberFormat="1" applyFont="1" applyFill="1" applyBorder="1" applyAlignment="1">
      <alignment horizontal="right" vertical="center"/>
    </xf>
    <xf numFmtId="164" fontId="10" fillId="3" borderId="9" xfId="0" applyNumberFormat="1" applyFont="1" applyFill="1" applyBorder="1" applyAlignment="1">
      <alignment horizontal="right" vertical="center"/>
    </xf>
    <xf numFmtId="164" fontId="92" fillId="2" borderId="0" xfId="0" applyNumberFormat="1" applyFont="1" applyFill="1"/>
    <xf numFmtId="164" fontId="10" fillId="3" borderId="8" xfId="0" applyNumberFormat="1" applyFont="1" applyFill="1" applyBorder="1" applyAlignment="1">
      <alignment horizontal="right" vertical="center"/>
    </xf>
    <xf numFmtId="0" fontId="7" fillId="7" borderId="0" xfId="1" applyFont="1" applyFill="1"/>
    <xf numFmtId="164" fontId="23" fillId="0" borderId="22" xfId="1" applyNumberFormat="1" applyFont="1" applyBorder="1" applyAlignment="1">
      <alignment horizontal="right"/>
    </xf>
    <xf numFmtId="164" fontId="18" fillId="4" borderId="67" xfId="1" applyNumberFormat="1" applyFont="1" applyFill="1" applyBorder="1" applyAlignment="1">
      <alignment horizontal="right"/>
    </xf>
    <xf numFmtId="164" fontId="18" fillId="4" borderId="1" xfId="1" applyNumberFormat="1" applyFont="1" applyFill="1" applyBorder="1" applyAlignment="1">
      <alignment horizontal="right"/>
    </xf>
    <xf numFmtId="0" fontId="15" fillId="4" borderId="23" xfId="1" applyFont="1" applyFill="1" applyBorder="1"/>
    <xf numFmtId="164" fontId="23" fillId="7" borderId="8" xfId="1" applyNumberFormat="1" applyFont="1" applyFill="1" applyBorder="1" applyAlignment="1">
      <alignment horizontal="right"/>
    </xf>
    <xf numFmtId="164" fontId="12" fillId="7" borderId="1" xfId="1" applyNumberFormat="1" applyFont="1" applyFill="1" applyBorder="1" applyAlignment="1">
      <alignment horizontal="right"/>
    </xf>
    <xf numFmtId="164" fontId="12" fillId="7" borderId="36" xfId="1" applyNumberFormat="1" applyFont="1" applyFill="1" applyBorder="1" applyAlignment="1">
      <alignment horizontal="right"/>
    </xf>
    <xf numFmtId="164" fontId="12" fillId="7" borderId="0" xfId="1" applyNumberFormat="1" applyFont="1" applyFill="1" applyAlignment="1">
      <alignment horizontal="right"/>
    </xf>
    <xf numFmtId="164" fontId="18" fillId="4" borderId="24" xfId="1" applyNumberFormat="1" applyFont="1" applyFill="1" applyBorder="1" applyAlignment="1">
      <alignment horizontal="right"/>
    </xf>
    <xf numFmtId="164" fontId="23" fillId="7" borderId="9" xfId="1" applyNumberFormat="1" applyFont="1" applyFill="1" applyBorder="1" applyAlignment="1">
      <alignment horizontal="right"/>
    </xf>
    <xf numFmtId="0" fontId="21" fillId="6" borderId="0" xfId="1" applyFont="1" applyFill="1" applyAlignment="1">
      <alignment vertical="center"/>
    </xf>
    <xf numFmtId="0" fontId="21" fillId="6" borderId="8" xfId="1" applyFont="1" applyFill="1" applyBorder="1" applyAlignment="1">
      <alignment vertical="center"/>
    </xf>
    <xf numFmtId="0" fontId="21" fillId="6" borderId="68" xfId="1" applyFont="1" applyFill="1" applyBorder="1" applyAlignment="1">
      <alignment vertical="center"/>
    </xf>
    <xf numFmtId="164" fontId="15" fillId="4" borderId="1" xfId="1" applyNumberFormat="1" applyFont="1" applyFill="1" applyBorder="1" applyAlignment="1">
      <alignment horizontal="right"/>
    </xf>
    <xf numFmtId="0" fontId="35" fillId="6" borderId="1" xfId="1" applyFont="1" applyFill="1" applyBorder="1" applyAlignment="1">
      <alignment horizontal="right" vertical="center"/>
    </xf>
    <xf numFmtId="3" fontId="21" fillId="5" borderId="69" xfId="1" applyNumberFormat="1" applyFont="1" applyFill="1" applyBorder="1" applyAlignment="1">
      <alignment horizontal="right" vertical="center"/>
    </xf>
    <xf numFmtId="3" fontId="21" fillId="5" borderId="20" xfId="1" applyNumberFormat="1" applyFont="1" applyFill="1" applyBorder="1" applyAlignment="1">
      <alignment horizontal="right" vertical="center"/>
    </xf>
    <xf numFmtId="3" fontId="23" fillId="7" borderId="12" xfId="1" applyNumberFormat="1" applyFont="1" applyFill="1" applyBorder="1" applyAlignment="1">
      <alignment horizontal="right"/>
    </xf>
    <xf numFmtId="3" fontId="8" fillId="7" borderId="1" xfId="1" applyNumberFormat="1" applyFont="1" applyFill="1" applyBorder="1" applyAlignment="1">
      <alignment horizontal="right"/>
    </xf>
    <xf numFmtId="3" fontId="23" fillId="7" borderId="1" xfId="1" applyNumberFormat="1" applyFont="1" applyFill="1" applyBorder="1" applyAlignment="1">
      <alignment horizontal="right"/>
    </xf>
    <xf numFmtId="0" fontId="8" fillId="2" borderId="6" xfId="1" applyFont="1" applyFill="1" applyBorder="1"/>
    <xf numFmtId="3" fontId="28" fillId="7" borderId="9" xfId="1" applyNumberFormat="1" applyFont="1" applyFill="1" applyBorder="1" applyAlignment="1">
      <alignment horizontal="right"/>
    </xf>
    <xf numFmtId="3" fontId="28" fillId="7" borderId="0" xfId="1" applyNumberFormat="1" applyFont="1" applyFill="1" applyAlignment="1">
      <alignment horizontal="right"/>
    </xf>
    <xf numFmtId="0" fontId="38" fillId="2" borderId="3" xfId="1" applyFont="1" applyFill="1" applyBorder="1"/>
    <xf numFmtId="3" fontId="23" fillId="7" borderId="9" xfId="1" applyNumberFormat="1" applyFont="1" applyFill="1" applyBorder="1" applyAlignment="1">
      <alignment horizontal="right"/>
    </xf>
    <xf numFmtId="3" fontId="8" fillId="7" borderId="0" xfId="1" applyNumberFormat="1" applyFont="1" applyFill="1" applyAlignment="1">
      <alignment horizontal="right"/>
    </xf>
    <xf numFmtId="3" fontId="23" fillId="7" borderId="0" xfId="1" applyNumberFormat="1" applyFont="1" applyFill="1" applyAlignment="1">
      <alignment horizontal="right"/>
    </xf>
    <xf numFmtId="0" fontId="8" fillId="2" borderId="3" xfId="1" applyFont="1" applyFill="1" applyBorder="1"/>
    <xf numFmtId="3" fontId="28" fillId="7" borderId="8" xfId="1" applyNumberFormat="1" applyFont="1" applyFill="1" applyBorder="1" applyAlignment="1">
      <alignment horizontal="right"/>
    </xf>
    <xf numFmtId="3" fontId="28" fillId="7" borderId="7" xfId="1" applyNumberFormat="1" applyFont="1" applyFill="1" applyBorder="1" applyAlignment="1">
      <alignment horizontal="right"/>
    </xf>
    <xf numFmtId="3" fontId="8" fillId="7" borderId="7" xfId="1" applyNumberFormat="1" applyFont="1" applyFill="1" applyBorder="1" applyAlignment="1">
      <alignment horizontal="right"/>
    </xf>
    <xf numFmtId="3" fontId="10" fillId="7" borderId="7" xfId="1" applyNumberFormat="1" applyFont="1" applyFill="1" applyBorder="1" applyAlignment="1">
      <alignment horizontal="right"/>
    </xf>
    <xf numFmtId="0" fontId="28" fillId="7" borderId="7" xfId="1" applyFont="1" applyFill="1" applyBorder="1" applyAlignment="1">
      <alignment horizontal="right"/>
    </xf>
    <xf numFmtId="0" fontId="8" fillId="0" borderId="0" xfId="1" applyFont="1"/>
    <xf numFmtId="0" fontId="38" fillId="0" borderId="3" xfId="1" applyFont="1" applyBorder="1"/>
    <xf numFmtId="3" fontId="18" fillId="4" borderId="27" xfId="1" applyNumberFormat="1" applyFont="1" applyFill="1" applyBorder="1" applyAlignment="1">
      <alignment horizontal="right"/>
    </xf>
    <xf numFmtId="3" fontId="18" fillId="4" borderId="22" xfId="1" applyNumberFormat="1" applyFont="1" applyFill="1" applyBorder="1" applyAlignment="1">
      <alignment horizontal="right"/>
    </xf>
    <xf numFmtId="3" fontId="23" fillId="7" borderId="19" xfId="1" applyNumberFormat="1" applyFont="1" applyFill="1" applyBorder="1" applyAlignment="1">
      <alignment horizontal="right"/>
    </xf>
    <xf numFmtId="3" fontId="28" fillId="7" borderId="19" xfId="1" applyNumberFormat="1" applyFont="1" applyFill="1" applyBorder="1" applyAlignment="1">
      <alignment horizontal="right"/>
    </xf>
    <xf numFmtId="0" fontId="28" fillId="7" borderId="0" xfId="1" applyFont="1" applyFill="1" applyAlignment="1">
      <alignment horizontal="right"/>
    </xf>
    <xf numFmtId="3" fontId="12" fillId="7" borderId="19" xfId="1" applyNumberFormat="1" applyFont="1" applyFill="1" applyBorder="1" applyAlignment="1">
      <alignment horizontal="right"/>
    </xf>
    <xf numFmtId="3" fontId="12" fillId="7" borderId="0" xfId="1" applyNumberFormat="1" applyFont="1" applyFill="1" applyAlignment="1">
      <alignment horizontal="right"/>
    </xf>
    <xf numFmtId="0" fontId="12" fillId="7" borderId="0" xfId="1" applyFont="1" applyFill="1" applyAlignment="1">
      <alignment horizontal="right"/>
    </xf>
    <xf numFmtId="3" fontId="38" fillId="7" borderId="19" xfId="1" applyNumberFormat="1" applyFont="1" applyFill="1" applyBorder="1" applyAlignment="1">
      <alignment horizontal="right"/>
    </xf>
    <xf numFmtId="3" fontId="38" fillId="7" borderId="0" xfId="1" applyNumberFormat="1" applyFont="1" applyFill="1" applyAlignment="1">
      <alignment horizontal="right"/>
    </xf>
    <xf numFmtId="0" fontId="38" fillId="7" borderId="0" xfId="1" applyFont="1" applyFill="1" applyAlignment="1">
      <alignment horizontal="right"/>
    </xf>
    <xf numFmtId="3" fontId="17" fillId="4" borderId="26" xfId="1" applyNumberFormat="1" applyFont="1" applyFill="1" applyBorder="1" applyAlignment="1">
      <alignment horizontal="right"/>
    </xf>
    <xf numFmtId="3" fontId="17" fillId="4" borderId="17" xfId="1" applyNumberFormat="1" applyFont="1" applyFill="1" applyBorder="1" applyAlignment="1">
      <alignment horizontal="right"/>
    </xf>
    <xf numFmtId="3" fontId="39" fillId="4" borderId="17" xfId="1" applyNumberFormat="1" applyFont="1" applyFill="1" applyBorder="1" applyAlignment="1">
      <alignment horizontal="right"/>
    </xf>
    <xf numFmtId="0" fontId="14" fillId="4" borderId="4" xfId="1" applyFont="1" applyFill="1" applyBorder="1"/>
    <xf numFmtId="0" fontId="8" fillId="7" borderId="72" xfId="1" applyFont="1" applyFill="1" applyBorder="1" applyAlignment="1">
      <alignment horizontal="right"/>
    </xf>
    <xf numFmtId="0" fontId="8" fillId="7" borderId="9" xfId="1" applyFont="1" applyFill="1" applyBorder="1" applyAlignment="1">
      <alignment horizontal="right"/>
    </xf>
    <xf numFmtId="0" fontId="38" fillId="7" borderId="9" xfId="1" applyFont="1" applyFill="1" applyBorder="1" applyAlignment="1">
      <alignment horizontal="right"/>
    </xf>
    <xf numFmtId="3" fontId="17" fillId="4" borderId="24" xfId="1" applyNumberFormat="1" applyFont="1" applyFill="1" applyBorder="1" applyAlignment="1">
      <alignment horizontal="right"/>
    </xf>
    <xf numFmtId="0" fontId="17" fillId="4" borderId="17" xfId="1" applyFont="1" applyFill="1" applyBorder="1" applyAlignment="1">
      <alignment horizontal="right"/>
    </xf>
    <xf numFmtId="3" fontId="10" fillId="7" borderId="0" xfId="1" applyNumberFormat="1" applyFont="1" applyFill="1" applyAlignment="1">
      <alignment horizontal="right"/>
    </xf>
    <xf numFmtId="0" fontId="8" fillId="2" borderId="3" xfId="1" applyFont="1" applyFill="1" applyBorder="1" applyAlignment="1">
      <alignment horizontal="centerContinuous"/>
    </xf>
    <xf numFmtId="0" fontId="4" fillId="0" borderId="0" xfId="1" applyFont="1"/>
    <xf numFmtId="0" fontId="38" fillId="0" borderId="0" xfId="1" applyFont="1"/>
    <xf numFmtId="3" fontId="10" fillId="7" borderId="19" xfId="1" applyNumberFormat="1" applyFont="1" applyFill="1" applyBorder="1" applyAlignment="1">
      <alignment horizontal="right"/>
    </xf>
    <xf numFmtId="3" fontId="17" fillId="4" borderId="23" xfId="1" applyNumberFormat="1" applyFont="1" applyFill="1" applyBorder="1" applyAlignment="1">
      <alignment horizontal="right"/>
    </xf>
    <xf numFmtId="0" fontId="21" fillId="6" borderId="0" xfId="1" applyFont="1" applyFill="1" applyAlignment="1">
      <alignment horizontal="center" vertical="center"/>
    </xf>
    <xf numFmtId="0" fontId="6" fillId="7" borderId="0" xfId="1" applyFont="1" applyFill="1" applyAlignment="1">
      <alignment horizontal="center" vertical="center"/>
    </xf>
    <xf numFmtId="3" fontId="38" fillId="7" borderId="9" xfId="1" applyNumberFormat="1" applyFont="1" applyFill="1" applyBorder="1" applyAlignment="1">
      <alignment horizontal="right"/>
    </xf>
    <xf numFmtId="3" fontId="23" fillId="7" borderId="72" xfId="1" applyNumberFormat="1" applyFont="1" applyFill="1" applyBorder="1" applyAlignment="1">
      <alignment horizontal="right"/>
    </xf>
    <xf numFmtId="0" fontId="4" fillId="2" borderId="3" xfId="1" applyFont="1" applyFill="1" applyBorder="1"/>
    <xf numFmtId="0" fontId="11" fillId="7" borderId="0" xfId="1" applyFont="1" applyFill="1"/>
    <xf numFmtId="0" fontId="26" fillId="7" borderId="0" xfId="1" applyFont="1" applyFill="1"/>
    <xf numFmtId="0" fontId="38" fillId="7" borderId="0" xfId="1" applyFont="1" applyFill="1" applyAlignment="1">
      <alignment horizontal="left"/>
    </xf>
    <xf numFmtId="0" fontId="38" fillId="7" borderId="0" xfId="1" applyFont="1" applyFill="1" applyAlignment="1">
      <alignment horizontal="center"/>
    </xf>
    <xf numFmtId="0" fontId="10" fillId="2" borderId="3" xfId="1" applyFont="1" applyFill="1" applyBorder="1"/>
    <xf numFmtId="0" fontId="10" fillId="2" borderId="0" xfId="1" applyFont="1" applyFill="1"/>
    <xf numFmtId="3" fontId="10" fillId="7" borderId="27" xfId="1" applyNumberFormat="1" applyFont="1" applyFill="1" applyBorder="1" applyAlignment="1">
      <alignment horizontal="right"/>
    </xf>
    <xf numFmtId="3" fontId="10" fillId="7" borderId="22" xfId="1" applyNumberFormat="1" applyFont="1" applyFill="1" applyBorder="1" applyAlignment="1">
      <alignment horizontal="right"/>
    </xf>
    <xf numFmtId="3" fontId="38" fillId="0" borderId="0" xfId="1" applyNumberFormat="1" applyFont="1" applyAlignment="1">
      <alignment horizontal="right"/>
    </xf>
    <xf numFmtId="0" fontId="38" fillId="2" borderId="2" xfId="1" applyFont="1" applyFill="1" applyBorder="1"/>
    <xf numFmtId="3" fontId="17" fillId="4" borderId="19" xfId="1" applyNumberFormat="1" applyFont="1" applyFill="1" applyBorder="1" applyAlignment="1">
      <alignment horizontal="right"/>
    </xf>
    <xf numFmtId="3" fontId="17" fillId="4" borderId="0" xfId="1" applyNumberFormat="1" applyFont="1" applyFill="1" applyAlignment="1">
      <alignment horizontal="right"/>
    </xf>
    <xf numFmtId="3" fontId="17" fillId="4" borderId="1" xfId="1" applyNumberFormat="1" applyFont="1" applyFill="1" applyBorder="1" applyAlignment="1">
      <alignment horizontal="right"/>
    </xf>
    <xf numFmtId="0" fontId="16" fillId="4" borderId="0" xfId="1" applyFont="1" applyFill="1"/>
    <xf numFmtId="0" fontId="14" fillId="4" borderId="2" xfId="1" applyFont="1" applyFill="1" applyBorder="1"/>
    <xf numFmtId="0" fontId="6" fillId="7" borderId="0" xfId="1" applyFont="1" applyFill="1" applyAlignment="1">
      <alignment horizontal="right" wrapText="1"/>
    </xf>
    <xf numFmtId="0" fontId="6" fillId="7" borderId="0" xfId="1" applyFont="1" applyFill="1" applyAlignment="1">
      <alignment horizontal="center" wrapText="1"/>
    </xf>
    <xf numFmtId="0" fontId="10" fillId="7" borderId="0" xfId="1" applyFont="1" applyFill="1" applyAlignment="1">
      <alignment horizontal="left"/>
    </xf>
    <xf numFmtId="0" fontId="10" fillId="7" borderId="0" xfId="1" applyFont="1" applyFill="1" applyAlignment="1">
      <alignment horizontal="center"/>
    </xf>
    <xf numFmtId="0" fontId="6" fillId="7" borderId="0" xfId="1" applyFont="1" applyFill="1"/>
    <xf numFmtId="0" fontId="21" fillId="6" borderId="34" xfId="1" applyFont="1" applyFill="1" applyBorder="1" applyAlignment="1">
      <alignment horizontal="center" vertical="center"/>
    </xf>
    <xf numFmtId="0" fontId="8" fillId="7" borderId="12" xfId="1" applyFont="1" applyFill="1" applyBorder="1" applyAlignment="1">
      <alignment horizontal="right"/>
    </xf>
    <xf numFmtId="0" fontId="8" fillId="7" borderId="1" xfId="1" applyFont="1" applyFill="1" applyBorder="1" applyAlignment="1">
      <alignment horizontal="right"/>
    </xf>
    <xf numFmtId="3" fontId="10" fillId="7" borderId="36" xfId="1" applyNumberFormat="1" applyFont="1" applyFill="1" applyBorder="1" applyAlignment="1">
      <alignment horizontal="right"/>
    </xf>
    <xf numFmtId="3" fontId="10" fillId="7" borderId="9" xfId="1" applyNumberFormat="1" applyFont="1" applyFill="1" applyBorder="1" applyAlignment="1">
      <alignment horizontal="right"/>
    </xf>
    <xf numFmtId="0" fontId="14" fillId="4" borderId="7" xfId="1" applyFont="1" applyFill="1" applyBorder="1"/>
    <xf numFmtId="3" fontId="38" fillId="2" borderId="0" xfId="0" applyNumberFormat="1" applyFont="1" applyFill="1" applyAlignment="1">
      <alignment horizontal="right"/>
    </xf>
    <xf numFmtId="3" fontId="38" fillId="2" borderId="0" xfId="0" applyNumberFormat="1" applyFont="1" applyFill="1" applyAlignment="1">
      <alignment horizontal="center"/>
    </xf>
    <xf numFmtId="3" fontId="17" fillId="5" borderId="5" xfId="0" applyNumberFormat="1" applyFont="1" applyFill="1" applyBorder="1" applyAlignment="1">
      <alignment horizontal="center" vertical="center"/>
    </xf>
    <xf numFmtId="3" fontId="12" fillId="2" borderId="1" xfId="0" applyNumberFormat="1" applyFont="1" applyFill="1" applyBorder="1" applyAlignment="1">
      <alignment horizontal="left"/>
    </xf>
    <xf numFmtId="3" fontId="12" fillId="3" borderId="0" xfId="0" applyNumberFormat="1" applyFont="1" applyFill="1" applyAlignment="1">
      <alignment horizontal="left"/>
    </xf>
    <xf numFmtId="3" fontId="12" fillId="2" borderId="0" xfId="0" applyNumberFormat="1" applyFont="1" applyFill="1" applyAlignment="1">
      <alignment horizontal="left"/>
    </xf>
    <xf numFmtId="3" fontId="12" fillId="2" borderId="0" xfId="0" applyNumberFormat="1" applyFont="1" applyFill="1" applyAlignment="1">
      <alignment horizontal="center"/>
    </xf>
    <xf numFmtId="3" fontId="38" fillId="2" borderId="9" xfId="0" applyNumberFormat="1" applyFont="1" applyFill="1" applyBorder="1" applyAlignment="1">
      <alignment horizontal="right"/>
    </xf>
    <xf numFmtId="3" fontId="17" fillId="4" borderId="12" xfId="0" applyNumberFormat="1" applyFont="1" applyFill="1" applyBorder="1" applyAlignment="1">
      <alignment horizontal="right"/>
    </xf>
    <xf numFmtId="3" fontId="17" fillId="4" borderId="1" xfId="0" applyNumberFormat="1" applyFont="1" applyFill="1" applyBorder="1" applyAlignment="1">
      <alignment horizontal="center"/>
    </xf>
    <xf numFmtId="0" fontId="12" fillId="2" borderId="12" xfId="0" applyFont="1" applyFill="1" applyBorder="1" applyAlignment="1">
      <alignment horizontal="right"/>
    </xf>
    <xf numFmtId="3" fontId="12" fillId="2" borderId="1" xfId="0" applyNumberFormat="1" applyFont="1" applyFill="1" applyBorder="1" applyAlignment="1">
      <alignment horizontal="center"/>
    </xf>
    <xf numFmtId="0" fontId="93" fillId="3" borderId="6" xfId="0" applyFont="1" applyFill="1" applyBorder="1"/>
    <xf numFmtId="0" fontId="12" fillId="2" borderId="9" xfId="0" applyFont="1" applyFill="1" applyBorder="1" applyAlignment="1">
      <alignment horizontal="right"/>
    </xf>
    <xf numFmtId="0" fontId="93" fillId="3" borderId="3" xfId="0" applyFont="1" applyFill="1" applyBorder="1"/>
    <xf numFmtId="0" fontId="38" fillId="2" borderId="9" xfId="0" applyFont="1" applyFill="1" applyBorder="1" applyAlignment="1">
      <alignment horizontal="right"/>
    </xf>
    <xf numFmtId="3" fontId="12" fillId="3" borderId="0" xfId="0" applyNumberFormat="1" applyFont="1" applyFill="1" applyAlignment="1">
      <alignment horizontal="center"/>
    </xf>
    <xf numFmtId="0" fontId="93" fillId="0" borderId="0" xfId="0" applyFont="1"/>
    <xf numFmtId="0" fontId="17" fillId="4" borderId="5" xfId="0" applyFont="1" applyFill="1" applyBorder="1" applyAlignment="1">
      <alignment horizontal="center"/>
    </xf>
    <xf numFmtId="0" fontId="93" fillId="3" borderId="0" xfId="0" applyFont="1" applyFill="1"/>
    <xf numFmtId="3" fontId="17" fillId="4" borderId="5" xfId="0" applyNumberFormat="1" applyFont="1" applyFill="1" applyBorder="1" applyAlignment="1">
      <alignment horizontal="center"/>
    </xf>
    <xf numFmtId="3" fontId="10" fillId="2" borderId="0" xfId="0" applyNumberFormat="1" applyFont="1" applyFill="1" applyAlignment="1">
      <alignment horizontal="left"/>
    </xf>
    <xf numFmtId="3" fontId="18" fillId="4" borderId="5" xfId="0" applyNumberFormat="1" applyFont="1" applyFill="1" applyBorder="1" applyAlignment="1">
      <alignment horizontal="center"/>
    </xf>
    <xf numFmtId="0" fontId="34" fillId="4" borderId="5" xfId="0" applyFont="1" applyFill="1" applyBorder="1"/>
    <xf numFmtId="0" fontId="12" fillId="2" borderId="1" xfId="0" applyFont="1" applyFill="1" applyBorder="1" applyAlignment="1">
      <alignment horizontal="left"/>
    </xf>
    <xf numFmtId="0" fontId="14" fillId="4" borderId="4" xfId="0" applyFont="1" applyFill="1" applyBorder="1" applyAlignment="1">
      <alignment horizontal="left" vertical="center"/>
    </xf>
    <xf numFmtId="0" fontId="8" fillId="2" borderId="1" xfId="0" applyFont="1" applyFill="1" applyBorder="1" applyAlignment="1">
      <alignment horizontal="left"/>
    </xf>
    <xf numFmtId="0" fontId="11" fillId="2" borderId="6" xfId="0" applyFont="1" applyFill="1" applyBorder="1" applyAlignment="1">
      <alignment horizontal="center" vertical="center" textRotation="90"/>
    </xf>
    <xf numFmtId="0" fontId="11" fillId="2" borderId="3" xfId="0" applyFont="1" applyFill="1" applyBorder="1"/>
    <xf numFmtId="3" fontId="38" fillId="2" borderId="7" xfId="0" applyNumberFormat="1" applyFont="1" applyFill="1" applyBorder="1" applyAlignment="1">
      <alignment horizontal="center"/>
    </xf>
    <xf numFmtId="3" fontId="17" fillId="4" borderId="7" xfId="0" applyNumberFormat="1" applyFont="1" applyFill="1" applyBorder="1" applyAlignment="1">
      <alignment horizontal="center"/>
    </xf>
    <xf numFmtId="0" fontId="39" fillId="4" borderId="7" xfId="0" applyFont="1" applyFill="1" applyBorder="1"/>
    <xf numFmtId="3" fontId="38" fillId="2" borderId="0" xfId="0" applyNumberFormat="1" applyFont="1" applyFill="1" applyAlignment="1">
      <alignment horizontal="left"/>
    </xf>
    <xf numFmtId="0" fontId="18" fillId="6" borderId="9" xfId="0" applyFont="1" applyFill="1" applyBorder="1" applyAlignment="1">
      <alignment horizontal="right" vertical="center"/>
    </xf>
    <xf numFmtId="0" fontId="18" fillId="6" borderId="0" xfId="0" applyFont="1" applyFill="1" applyAlignment="1">
      <alignment horizontal="right"/>
    </xf>
    <xf numFmtId="0" fontId="18" fillId="6" borderId="0" xfId="0" applyFont="1" applyFill="1" applyAlignment="1">
      <alignment horizontal="center"/>
    </xf>
    <xf numFmtId="0" fontId="18" fillId="6" borderId="1" xfId="0" applyFont="1" applyFill="1" applyBorder="1"/>
    <xf numFmtId="0" fontId="18" fillId="6" borderId="0" xfId="0" applyFont="1" applyFill="1" applyAlignment="1">
      <alignment horizontal="left"/>
    </xf>
    <xf numFmtId="0" fontId="24" fillId="6" borderId="0" xfId="0" applyFont="1" applyFill="1"/>
    <xf numFmtId="0" fontId="24" fillId="6" borderId="8" xfId="0" applyFont="1" applyFill="1" applyBorder="1" applyAlignment="1">
      <alignment horizontal="right"/>
    </xf>
    <xf numFmtId="0" fontId="24" fillId="6" borderId="7" xfId="0" applyFont="1" applyFill="1" applyBorder="1" applyAlignment="1">
      <alignment horizontal="right"/>
    </xf>
    <xf numFmtId="0" fontId="24" fillId="6" borderId="7" xfId="0" applyFont="1" applyFill="1" applyBorder="1" applyAlignment="1">
      <alignment horizontal="center"/>
    </xf>
    <xf numFmtId="0" fontId="24" fillId="6" borderId="7" xfId="0" applyFont="1" applyFill="1" applyBorder="1"/>
    <xf numFmtId="0" fontId="5" fillId="2" borderId="0" xfId="0" applyFont="1" applyFill="1" applyAlignment="1">
      <alignment horizontal="right"/>
    </xf>
    <xf numFmtId="0" fontId="94" fillId="2" borderId="0" xfId="0" applyFont="1" applyFill="1" applyAlignment="1">
      <alignment horizontal="right"/>
    </xf>
    <xf numFmtId="0" fontId="94" fillId="2" borderId="0" xfId="0" applyFont="1" applyFill="1" applyAlignment="1">
      <alignment horizontal="center"/>
    </xf>
    <xf numFmtId="3" fontId="12" fillId="2" borderId="3" xfId="0" quotePrefix="1" applyNumberFormat="1" applyFont="1" applyFill="1" applyBorder="1" applyAlignment="1">
      <alignment horizontal="right"/>
    </xf>
    <xf numFmtId="0" fontId="12" fillId="3" borderId="0" xfId="0" applyFont="1" applyFill="1" applyAlignment="1">
      <alignment horizontal="left"/>
    </xf>
    <xf numFmtId="0" fontId="12" fillId="3" borderId="3" xfId="0" applyFont="1" applyFill="1" applyBorder="1" applyAlignment="1">
      <alignment horizontal="left"/>
    </xf>
    <xf numFmtId="0" fontId="17" fillId="4" borderId="11" xfId="0" applyFont="1" applyFill="1" applyBorder="1" applyAlignment="1">
      <alignment horizontal="right"/>
    </xf>
    <xf numFmtId="3" fontId="12" fillId="3" borderId="0" xfId="0" quotePrefix="1" applyNumberFormat="1" applyFont="1" applyFill="1" applyAlignment="1">
      <alignment horizontal="right"/>
    </xf>
    <xf numFmtId="3" fontId="12" fillId="3" borderId="9" xfId="0" quotePrefix="1" applyNumberFormat="1" applyFont="1" applyFill="1" applyBorder="1" applyAlignment="1">
      <alignment horizontal="right"/>
    </xf>
    <xf numFmtId="3" fontId="38" fillId="2" borderId="3" xfId="0" quotePrefix="1" applyNumberFormat="1" applyFont="1" applyFill="1" applyBorder="1" applyAlignment="1">
      <alignment horizontal="right"/>
    </xf>
    <xf numFmtId="3" fontId="10" fillId="2" borderId="3" xfId="0" quotePrefix="1" applyNumberFormat="1" applyFont="1" applyFill="1" applyBorder="1" applyAlignment="1">
      <alignment horizontal="right"/>
    </xf>
    <xf numFmtId="3" fontId="12" fillId="2" borderId="3" xfId="0" applyNumberFormat="1" applyFont="1" applyFill="1" applyBorder="1"/>
    <xf numFmtId="0" fontId="29" fillId="2" borderId="3" xfId="0" applyFont="1" applyFill="1" applyBorder="1" applyAlignment="1">
      <alignment horizontal="center" vertical="center" wrapText="1"/>
    </xf>
    <xf numFmtId="0" fontId="7" fillId="2" borderId="3" xfId="0" applyFont="1" applyFill="1" applyBorder="1"/>
    <xf numFmtId="3" fontId="17" fillId="4" borderId="11" xfId="0" quotePrefix="1" applyNumberFormat="1" applyFont="1" applyFill="1" applyBorder="1" applyAlignment="1">
      <alignment horizontal="right"/>
    </xf>
    <xf numFmtId="3" fontId="10" fillId="2" borderId="3" xfId="0" applyNumberFormat="1" applyFont="1" applyFill="1" applyBorder="1"/>
    <xf numFmtId="0" fontId="12" fillId="3" borderId="7" xfId="0" applyFont="1" applyFill="1" applyBorder="1"/>
    <xf numFmtId="0" fontId="29" fillId="2" borderId="3" xfId="0" applyFont="1" applyFill="1" applyBorder="1" applyAlignment="1">
      <alignment vertical="center" wrapText="1"/>
    </xf>
    <xf numFmtId="0" fontId="17" fillId="6" borderId="0" xfId="0" applyFont="1" applyFill="1" applyAlignment="1">
      <alignment horizontal="right" vertical="center"/>
    </xf>
    <xf numFmtId="0" fontId="29" fillId="2" borderId="0" xfId="0" applyFont="1" applyFill="1" applyAlignment="1">
      <alignment vertical="center" wrapText="1"/>
    </xf>
    <xf numFmtId="0" fontId="17" fillId="6" borderId="7" xfId="0" applyFont="1" applyFill="1" applyBorder="1" applyAlignment="1">
      <alignment wrapText="1"/>
    </xf>
    <xf numFmtId="0" fontId="33" fillId="2" borderId="0" xfId="0" applyFont="1" applyFill="1" applyAlignment="1">
      <alignment horizontal="left"/>
    </xf>
    <xf numFmtId="3" fontId="17" fillId="5" borderId="11" xfId="0" applyNumberFormat="1" applyFont="1" applyFill="1" applyBorder="1" applyAlignment="1">
      <alignment vertical="center"/>
    </xf>
    <xf numFmtId="0" fontId="17" fillId="4" borderId="12" xfId="0" applyFont="1" applyFill="1" applyBorder="1"/>
    <xf numFmtId="3" fontId="17" fillId="4" borderId="0" xfId="0" applyNumberFormat="1" applyFont="1" applyFill="1"/>
    <xf numFmtId="0" fontId="17" fillId="4" borderId="0" xfId="0" applyFont="1" applyFill="1"/>
    <xf numFmtId="0" fontId="14" fillId="4" borderId="0" xfId="0" applyFont="1" applyFill="1"/>
    <xf numFmtId="3" fontId="12" fillId="3" borderId="11" xfId="0" applyNumberFormat="1" applyFont="1" applyFill="1" applyBorder="1"/>
    <xf numFmtId="3" fontId="12" fillId="3" borderId="5" xfId="0" applyNumberFormat="1" applyFont="1" applyFill="1" applyBorder="1"/>
    <xf numFmtId="0" fontId="11" fillId="3" borderId="0" xfId="0" applyFont="1" applyFill="1"/>
    <xf numFmtId="3" fontId="38" fillId="3" borderId="0" xfId="0" quotePrefix="1" applyNumberFormat="1" applyFont="1" applyFill="1" applyAlignment="1">
      <alignment horizontal="right"/>
    </xf>
    <xf numFmtId="0" fontId="38" fillId="3" borderId="0" xfId="0" applyFont="1" applyFill="1" applyAlignment="1">
      <alignment horizontal="left"/>
    </xf>
    <xf numFmtId="3" fontId="12" fillId="3" borderId="12" xfId="0" applyNumberFormat="1" applyFont="1" applyFill="1" applyBorder="1"/>
    <xf numFmtId="3" fontId="12" fillId="3" borderId="1" xfId="0" applyNumberFormat="1" applyFont="1" applyFill="1" applyBorder="1"/>
    <xf numFmtId="3" fontId="8" fillId="3" borderId="1" xfId="0" quotePrefix="1" applyNumberFormat="1" applyFont="1" applyFill="1" applyBorder="1" applyAlignment="1">
      <alignment horizontal="right"/>
    </xf>
    <xf numFmtId="0" fontId="11" fillId="3" borderId="1" xfId="0" applyFont="1" applyFill="1" applyBorder="1"/>
    <xf numFmtId="3" fontId="8" fillId="3" borderId="0" xfId="0" quotePrefix="1" applyNumberFormat="1" applyFont="1" applyFill="1" applyAlignment="1">
      <alignment horizontal="right"/>
    </xf>
    <xf numFmtId="3" fontId="12" fillId="3" borderId="8" xfId="0" applyNumberFormat="1" applyFont="1" applyFill="1" applyBorder="1"/>
    <xf numFmtId="3" fontId="17" fillId="4" borderId="8" xfId="0" applyNumberFormat="1" applyFont="1" applyFill="1" applyBorder="1"/>
    <xf numFmtId="0" fontId="29" fillId="3" borderId="0" xfId="0" applyFont="1" applyFill="1" applyAlignment="1">
      <alignment horizontal="center" vertical="center" wrapText="1"/>
    </xf>
    <xf numFmtId="3" fontId="10" fillId="3" borderId="0" xfId="0" applyNumberFormat="1" applyFont="1" applyFill="1"/>
    <xf numFmtId="0" fontId="5" fillId="2" borderId="34" xfId="0" applyFont="1" applyFill="1" applyBorder="1"/>
    <xf numFmtId="0" fontId="17" fillId="6" borderId="1" xfId="0" applyFont="1" applyFill="1" applyBorder="1" applyAlignment="1">
      <alignment horizontal="center" vertical="center"/>
    </xf>
    <xf numFmtId="164" fontId="4" fillId="3" borderId="0" xfId="0" applyNumberFormat="1" applyFont="1" applyFill="1" applyAlignment="1">
      <alignment horizontal="center"/>
    </xf>
    <xf numFmtId="0" fontId="11" fillId="3" borderId="0" xfId="0" applyFont="1" applyFill="1" applyAlignment="1">
      <alignment horizontal="center"/>
    </xf>
    <xf numFmtId="0" fontId="12" fillId="3" borderId="0" xfId="0" applyFont="1" applyFill="1" applyAlignment="1">
      <alignment horizontal="center"/>
    </xf>
    <xf numFmtId="0" fontId="36" fillId="3" borderId="0" xfId="0" applyFont="1" applyFill="1"/>
    <xf numFmtId="3" fontId="17" fillId="5" borderId="12" xfId="0" applyNumberFormat="1" applyFont="1" applyFill="1" applyBorder="1" applyAlignment="1">
      <alignment horizontal="right"/>
    </xf>
    <xf numFmtId="0" fontId="17" fillId="5" borderId="1" xfId="0" applyFont="1" applyFill="1" applyBorder="1" applyAlignment="1">
      <alignment horizontal="right" vertical="center"/>
    </xf>
    <xf numFmtId="0" fontId="17" fillId="5" borderId="5" xfId="0" applyFont="1" applyFill="1" applyBorder="1" applyAlignment="1">
      <alignment horizontal="right" vertical="center"/>
    </xf>
    <xf numFmtId="0" fontId="11" fillId="3" borderId="9" xfId="0" applyFont="1" applyFill="1" applyBorder="1"/>
    <xf numFmtId="3" fontId="12" fillId="3" borderId="12" xfId="0" applyNumberFormat="1" applyFont="1" applyFill="1" applyBorder="1" applyAlignment="1">
      <alignment horizontal="right"/>
    </xf>
    <xf numFmtId="164" fontId="12" fillId="3" borderId="1" xfId="0" applyNumberFormat="1" applyFont="1" applyFill="1" applyBorder="1" applyAlignment="1">
      <alignment horizontal="right"/>
    </xf>
    <xf numFmtId="0" fontId="12" fillId="3" borderId="1" xfId="0" applyFont="1" applyFill="1" applyBorder="1" applyAlignment="1">
      <alignment horizontal="right"/>
    </xf>
    <xf numFmtId="0" fontId="12" fillId="3" borderId="5" xfId="0" applyFont="1" applyFill="1" applyBorder="1"/>
    <xf numFmtId="3" fontId="39" fillId="4" borderId="11" xfId="0" applyNumberFormat="1" applyFont="1" applyFill="1" applyBorder="1" applyAlignment="1">
      <alignment horizontal="right"/>
    </xf>
    <xf numFmtId="164" fontId="39" fillId="4" borderId="5" xfId="0" applyNumberFormat="1" applyFont="1" applyFill="1" applyBorder="1" applyAlignment="1">
      <alignment horizontal="right"/>
    </xf>
    <xf numFmtId="0" fontId="39" fillId="4" borderId="5" xfId="0" applyFont="1" applyFill="1" applyBorder="1" applyAlignment="1">
      <alignment horizontal="right"/>
    </xf>
    <xf numFmtId="164" fontId="17" fillId="4" borderId="1" xfId="0" applyNumberFormat="1" applyFont="1" applyFill="1" applyBorder="1" applyAlignment="1">
      <alignment horizontal="right"/>
    </xf>
    <xf numFmtId="164" fontId="17" fillId="6" borderId="0" xfId="0" applyNumberFormat="1" applyFont="1" applyFill="1" applyAlignment="1">
      <alignment vertical="center"/>
    </xf>
    <xf numFmtId="164" fontId="17" fillId="6" borderId="0" xfId="0" applyNumberFormat="1" applyFont="1" applyFill="1" applyAlignment="1">
      <alignment horizontal="center" vertical="center" wrapText="1"/>
    </xf>
    <xf numFmtId="164" fontId="17" fillId="6" borderId="0" xfId="0" applyNumberFormat="1" applyFont="1" applyFill="1" applyAlignment="1">
      <alignment vertical="center" wrapText="1"/>
    </xf>
    <xf numFmtId="164" fontId="17" fillId="6" borderId="0" xfId="0" applyNumberFormat="1" applyFont="1" applyFill="1"/>
    <xf numFmtId="0" fontId="17" fillId="4" borderId="1" xfId="0" applyFont="1" applyFill="1" applyBorder="1" applyAlignment="1">
      <alignment horizontal="right"/>
    </xf>
    <xf numFmtId="0" fontId="12" fillId="3" borderId="6" xfId="0" applyFont="1" applyFill="1" applyBorder="1"/>
    <xf numFmtId="0" fontId="8" fillId="3" borderId="0" xfId="0" applyFont="1" applyFill="1" applyAlignment="1">
      <alignment horizontal="right"/>
    </xf>
    <xf numFmtId="3" fontId="12" fillId="3" borderId="8" xfId="0" applyNumberFormat="1" applyFont="1" applyFill="1" applyBorder="1" applyAlignment="1">
      <alignment horizontal="right"/>
    </xf>
    <xf numFmtId="0" fontId="6" fillId="3" borderId="0" xfId="0" applyFont="1" applyFill="1"/>
    <xf numFmtId="3" fontId="6" fillId="3" borderId="0" xfId="0" applyNumberFormat="1" applyFont="1" applyFill="1"/>
    <xf numFmtId="0" fontId="4" fillId="3" borderId="0" xfId="0" applyFont="1" applyFill="1" applyAlignment="1">
      <alignment horizontal="right" vertical="center" wrapText="1"/>
    </xf>
    <xf numFmtId="0" fontId="12" fillId="3" borderId="0" xfId="0" applyFont="1" applyFill="1" applyAlignment="1">
      <alignment horizontal="center" vertical="center" wrapText="1"/>
    </xf>
    <xf numFmtId="0" fontId="64" fillId="3" borderId="0" xfId="0" applyFont="1" applyFill="1"/>
    <xf numFmtId="164" fontId="55" fillId="6" borderId="1" xfId="0" applyNumberFormat="1" applyFont="1" applyFill="1" applyBorder="1" applyAlignment="1">
      <alignment horizontal="right" vertical="center"/>
    </xf>
    <xf numFmtId="164" fontId="17" fillId="6" borderId="1" xfId="0" applyNumberFormat="1" applyFont="1" applyFill="1" applyBorder="1" applyAlignment="1">
      <alignment horizontal="right" vertical="center" wrapText="1"/>
    </xf>
    <xf numFmtId="0" fontId="39" fillId="6" borderId="1" xfId="0" applyFont="1" applyFill="1" applyBorder="1"/>
    <xf numFmtId="164" fontId="17" fillId="6" borderId="0" xfId="0" applyNumberFormat="1" applyFont="1" applyFill="1" applyAlignment="1">
      <alignment horizontal="right"/>
    </xf>
    <xf numFmtId="0" fontId="16" fillId="6" borderId="0" xfId="0" applyFont="1" applyFill="1"/>
    <xf numFmtId="164" fontId="17" fillId="6" borderId="7" xfId="0" applyNumberFormat="1" applyFont="1" applyFill="1" applyBorder="1" applyAlignment="1">
      <alignment horizontal="right"/>
    </xf>
    <xf numFmtId="0" fontId="14" fillId="6" borderId="7" xfId="0" applyFont="1" applyFill="1" applyBorder="1"/>
    <xf numFmtId="0" fontId="11" fillId="3" borderId="0" xfId="0" applyFont="1" applyFill="1" applyAlignment="1">
      <alignment horizontal="center" vertical="center"/>
    </xf>
    <xf numFmtId="169" fontId="18" fillId="5" borderId="11" xfId="0" applyNumberFormat="1" applyFont="1" applyFill="1" applyBorder="1" applyAlignment="1">
      <alignment horizontal="right" vertical="center"/>
    </xf>
    <xf numFmtId="169" fontId="18" fillId="5" borderId="5" xfId="0" applyNumberFormat="1" applyFont="1" applyFill="1" applyBorder="1" applyAlignment="1">
      <alignment horizontal="right" vertical="center"/>
    </xf>
    <xf numFmtId="0" fontId="11" fillId="2" borderId="9" xfId="0" applyFont="1" applyFill="1" applyBorder="1"/>
    <xf numFmtId="169" fontId="8" fillId="2" borderId="9" xfId="0" applyNumberFormat="1" applyFont="1" applyFill="1" applyBorder="1" applyAlignment="1">
      <alignment horizontal="right" vertical="center"/>
    </xf>
    <xf numFmtId="169" fontId="12" fillId="2" borderId="0" xfId="0" applyNumberFormat="1" applyFont="1" applyFill="1" applyAlignment="1">
      <alignment horizontal="right" vertical="center"/>
    </xf>
    <xf numFmtId="0" fontId="12" fillId="2" borderId="0" xfId="0" applyFont="1" applyFill="1" applyAlignment="1">
      <alignment horizontal="right" vertical="center"/>
    </xf>
    <xf numFmtId="0" fontId="95" fillId="0" borderId="0" xfId="0" applyFont="1"/>
    <xf numFmtId="3" fontId="12" fillId="2" borderId="0" xfId="0" applyNumberFormat="1" applyFont="1" applyFill="1" applyAlignment="1">
      <alignment horizontal="right" vertical="center"/>
    </xf>
    <xf numFmtId="0" fontId="12" fillId="2" borderId="0" xfId="0" applyFont="1" applyFill="1" applyAlignment="1">
      <alignment horizontal="center" vertical="center" wrapText="1"/>
    </xf>
    <xf numFmtId="169" fontId="18" fillId="4" borderId="11" xfId="0" applyNumberFormat="1" applyFont="1" applyFill="1" applyBorder="1" applyAlignment="1">
      <alignment horizontal="right" vertical="center"/>
    </xf>
    <xf numFmtId="169" fontId="18" fillId="4" borderId="5" xfId="0" applyNumberFormat="1" applyFont="1" applyFill="1" applyBorder="1" applyAlignment="1">
      <alignment horizontal="right" vertical="center"/>
    </xf>
    <xf numFmtId="0" fontId="18" fillId="4" borderId="5" xfId="0" applyFont="1" applyFill="1" applyBorder="1" applyAlignment="1">
      <alignment horizontal="right" vertical="center"/>
    </xf>
    <xf numFmtId="0" fontId="18" fillId="4" borderId="5" xfId="0" applyFont="1" applyFill="1" applyBorder="1" applyAlignment="1">
      <alignment horizontal="center"/>
    </xf>
    <xf numFmtId="169" fontId="12" fillId="2" borderId="12" xfId="0" applyNumberFormat="1" applyFont="1" applyFill="1" applyBorder="1" applyAlignment="1">
      <alignment horizontal="right" vertical="center" wrapText="1"/>
    </xf>
    <xf numFmtId="169" fontId="12" fillId="2" borderId="9" xfId="0" applyNumberFormat="1" applyFont="1" applyFill="1" applyBorder="1" applyAlignment="1">
      <alignment horizontal="right" vertical="center" wrapText="1"/>
    </xf>
    <xf numFmtId="169" fontId="12" fillId="2" borderId="9" xfId="0" applyNumberFormat="1" applyFont="1" applyFill="1" applyBorder="1" applyAlignment="1">
      <alignment horizontal="right" vertical="center"/>
    </xf>
    <xf numFmtId="3" fontId="18" fillId="4" borderId="5" xfId="0" applyNumberFormat="1" applyFont="1" applyFill="1" applyBorder="1" applyAlignment="1">
      <alignment horizontal="right" vertical="center"/>
    </xf>
    <xf numFmtId="0" fontId="12" fillId="2" borderId="0" xfId="0" applyFont="1" applyFill="1" applyAlignment="1">
      <alignment horizontal="center" vertical="top" wrapText="1"/>
    </xf>
    <xf numFmtId="3" fontId="12" fillId="2" borderId="0" xfId="0" applyNumberFormat="1" applyFont="1" applyFill="1" applyAlignment="1">
      <alignment horizontal="center" vertical="center" wrapText="1"/>
    </xf>
    <xf numFmtId="0" fontId="12" fillId="2" borderId="0" xfId="0" applyFont="1" applyFill="1" applyAlignment="1">
      <alignment horizontal="right" vertical="center" wrapText="1"/>
    </xf>
    <xf numFmtId="3" fontId="12" fillId="2" borderId="0" xfId="0" applyNumberFormat="1" applyFont="1" applyFill="1" applyAlignment="1">
      <alignment horizontal="right" vertical="center" wrapText="1"/>
    </xf>
    <xf numFmtId="169" fontId="12" fillId="2" borderId="8" xfId="0" applyNumberFormat="1" applyFont="1" applyFill="1" applyBorder="1" applyAlignment="1">
      <alignment horizontal="right" vertical="center"/>
    </xf>
    <xf numFmtId="169" fontId="12" fillId="2" borderId="7" xfId="0" applyNumberFormat="1" applyFont="1" applyFill="1" applyBorder="1" applyAlignment="1">
      <alignment horizontal="right" vertical="center"/>
    </xf>
    <xf numFmtId="169" fontId="18" fillId="4" borderId="7" xfId="0" applyNumberFormat="1" applyFont="1" applyFill="1" applyBorder="1" applyAlignment="1">
      <alignment horizontal="right" vertical="center"/>
    </xf>
    <xf numFmtId="3" fontId="17" fillId="4" borderId="5" xfId="0" applyNumberFormat="1" applyFont="1" applyFill="1" applyBorder="1" applyAlignment="1">
      <alignment horizontal="right" vertical="center"/>
    </xf>
    <xf numFmtId="0" fontId="16" fillId="6" borderId="12" xfId="0" applyFont="1" applyFill="1" applyBorder="1" applyAlignment="1">
      <alignment vertical="center" wrapText="1"/>
    </xf>
    <xf numFmtId="0" fontId="16" fillId="6" borderId="1" xfId="0" applyFont="1" applyFill="1" applyBorder="1" applyAlignment="1">
      <alignment vertical="center" wrapText="1"/>
    </xf>
    <xf numFmtId="0" fontId="16" fillId="6" borderId="1" xfId="0" applyFont="1" applyFill="1" applyBorder="1" applyAlignment="1">
      <alignment vertical="center"/>
    </xf>
    <xf numFmtId="0" fontId="16" fillId="6" borderId="0" xfId="0" applyFont="1" applyFill="1" applyAlignment="1">
      <alignment vertical="center"/>
    </xf>
    <xf numFmtId="0" fontId="16" fillId="6" borderId="74" xfId="0" applyFont="1" applyFill="1" applyBorder="1" applyAlignment="1">
      <alignment vertical="center" wrapText="1"/>
    </xf>
    <xf numFmtId="0" fontId="16" fillId="6" borderId="0" xfId="0" applyFont="1" applyFill="1" applyAlignment="1">
      <alignment vertical="center" wrapText="1"/>
    </xf>
    <xf numFmtId="0" fontId="10" fillId="2" borderId="42" xfId="0" applyFont="1" applyFill="1" applyBorder="1" applyAlignment="1">
      <alignment horizontal="center"/>
    </xf>
    <xf numFmtId="0" fontId="11" fillId="2" borderId="42" xfId="0" applyFont="1" applyFill="1" applyBorder="1"/>
    <xf numFmtId="0" fontId="10" fillId="2" borderId="0" xfId="0" applyFont="1" applyFill="1" applyAlignment="1">
      <alignment vertical="center" wrapText="1"/>
    </xf>
    <xf numFmtId="0" fontId="6" fillId="2" borderId="0" xfId="0" applyFont="1" applyFill="1" applyAlignment="1">
      <alignment vertical="center" wrapText="1"/>
    </xf>
    <xf numFmtId="164" fontId="55" fillId="6" borderId="1" xfId="0" applyNumberFormat="1" applyFont="1" applyFill="1" applyBorder="1" applyAlignment="1">
      <alignment horizontal="center" vertical="center"/>
    </xf>
    <xf numFmtId="164" fontId="17" fillId="6" borderId="46" xfId="0" applyNumberFormat="1" applyFont="1" applyFill="1" applyBorder="1" applyAlignment="1">
      <alignment horizontal="center" vertical="center" wrapText="1"/>
    </xf>
    <xf numFmtId="164" fontId="17" fillId="6" borderId="1" xfId="0" applyNumberFormat="1" applyFont="1" applyFill="1" applyBorder="1" applyAlignment="1">
      <alignment horizontal="center" vertical="center" wrapText="1"/>
    </xf>
    <xf numFmtId="164" fontId="17" fillId="6" borderId="0" xfId="0" applyNumberFormat="1" applyFont="1" applyFill="1" applyAlignment="1">
      <alignment horizontal="center"/>
    </xf>
    <xf numFmtId="164" fontId="17" fillId="6" borderId="7" xfId="0" applyNumberFormat="1" applyFont="1" applyFill="1" applyBorder="1" applyAlignment="1">
      <alignment horizontal="center"/>
    </xf>
    <xf numFmtId="164" fontId="17" fillId="6" borderId="7" xfId="0" applyNumberFormat="1" applyFont="1" applyFill="1" applyBorder="1"/>
    <xf numFmtId="164" fontId="4" fillId="2" borderId="0" xfId="0" applyNumberFormat="1" applyFont="1" applyFill="1" applyAlignment="1">
      <alignment horizontal="center"/>
    </xf>
    <xf numFmtId="164" fontId="17" fillId="5" borderId="5" xfId="0" applyNumberFormat="1" applyFont="1" applyFill="1" applyBorder="1" applyAlignment="1">
      <alignment horizontal="center" vertical="center"/>
    </xf>
    <xf numFmtId="0" fontId="14" fillId="5" borderId="5" xfId="0" applyFont="1" applyFill="1" applyBorder="1" applyAlignment="1">
      <alignment vertical="center"/>
    </xf>
    <xf numFmtId="164" fontId="12" fillId="3" borderId="9" xfId="0" applyNumberFormat="1" applyFont="1" applyFill="1" applyBorder="1" applyAlignment="1">
      <alignment horizontal="center"/>
    </xf>
    <xf numFmtId="164" fontId="12" fillId="3" borderId="0" xfId="0" applyNumberFormat="1" applyFont="1" applyFill="1" applyAlignment="1">
      <alignment horizontal="center"/>
    </xf>
    <xf numFmtId="0" fontId="17" fillId="4" borderId="11" xfId="0" applyFont="1" applyFill="1" applyBorder="1" applyAlignment="1">
      <alignment horizontal="center"/>
    </xf>
    <xf numFmtId="164" fontId="17" fillId="4" borderId="5" xfId="0" applyNumberFormat="1" applyFont="1" applyFill="1" applyBorder="1" applyAlignment="1">
      <alignment horizontal="center"/>
    </xf>
    <xf numFmtId="164" fontId="4" fillId="2" borderId="0" xfId="0" applyNumberFormat="1" applyFont="1" applyFill="1"/>
    <xf numFmtId="164" fontId="17" fillId="4" borderId="11" xfId="0" applyNumberFormat="1" applyFont="1" applyFill="1" applyBorder="1" applyAlignment="1">
      <alignment horizontal="center"/>
    </xf>
    <xf numFmtId="164" fontId="38" fillId="3" borderId="0" xfId="0" applyNumberFormat="1" applyFont="1" applyFill="1" applyAlignment="1">
      <alignment horizontal="center"/>
    </xf>
    <xf numFmtId="0" fontId="41" fillId="3" borderId="0" xfId="0" applyFont="1" applyFill="1" applyAlignment="1">
      <alignment horizontal="right"/>
    </xf>
    <xf numFmtId="164" fontId="12" fillId="2" borderId="0" xfId="0" applyNumberFormat="1" applyFont="1" applyFill="1" applyAlignment="1">
      <alignment horizontal="center"/>
    </xf>
    <xf numFmtId="170" fontId="62" fillId="17" borderId="0" xfId="0" applyNumberFormat="1" applyFont="1" applyFill="1"/>
    <xf numFmtId="164" fontId="4" fillId="17" borderId="0" xfId="0" applyNumberFormat="1" applyFont="1" applyFill="1"/>
    <xf numFmtId="0" fontId="11" fillId="10" borderId="0" xfId="0" applyFont="1" applyFill="1" applyAlignment="1">
      <alignment wrapText="1"/>
    </xf>
    <xf numFmtId="164" fontId="12" fillId="3" borderId="8" xfId="0" applyNumberFormat="1" applyFont="1" applyFill="1" applyBorder="1" applyAlignment="1">
      <alignment horizontal="center"/>
    </xf>
    <xf numFmtId="0" fontId="6" fillId="17" borderId="0" xfId="0" applyFont="1" applyFill="1"/>
    <xf numFmtId="3" fontId="6" fillId="17" borderId="0" xfId="0" applyNumberFormat="1" applyFont="1" applyFill="1"/>
    <xf numFmtId="3" fontId="4" fillId="17" borderId="0" xfId="0" applyNumberFormat="1" applyFont="1" applyFill="1"/>
    <xf numFmtId="3" fontId="4" fillId="3" borderId="0" xfId="0" applyNumberFormat="1" applyFont="1" applyFill="1" applyAlignment="1">
      <alignment horizontal="right" vertical="center" wrapText="1"/>
    </xf>
    <xf numFmtId="0" fontId="4" fillId="17" borderId="0" xfId="0" applyFont="1" applyFill="1" applyAlignment="1">
      <alignment horizontal="right" vertical="center" wrapText="1"/>
    </xf>
    <xf numFmtId="164" fontId="17" fillId="4" borderId="12" xfId="0" applyNumberFormat="1" applyFont="1" applyFill="1" applyBorder="1" applyAlignment="1">
      <alignment horizontal="center"/>
    </xf>
    <xf numFmtId="164" fontId="17" fillId="4" borderId="1" xfId="0" applyNumberFormat="1" applyFont="1" applyFill="1" applyBorder="1" applyAlignment="1">
      <alignment horizontal="center"/>
    </xf>
    <xf numFmtId="0" fontId="17" fillId="4" borderId="1" xfId="0" applyFont="1" applyFill="1" applyBorder="1" applyAlignment="1">
      <alignment horizontal="center"/>
    </xf>
    <xf numFmtId="0" fontId="16" fillId="4" borderId="1" xfId="0" applyFont="1" applyFill="1" applyBorder="1"/>
    <xf numFmtId="164" fontId="96" fillId="6" borderId="12" xfId="0" applyNumberFormat="1" applyFont="1" applyFill="1" applyBorder="1" applyAlignment="1">
      <alignment horizontal="center" vertical="center"/>
    </xf>
    <xf numFmtId="164" fontId="96" fillId="6" borderId="1" xfId="0" applyNumberFormat="1" applyFont="1" applyFill="1" applyBorder="1" applyAlignment="1">
      <alignment horizontal="center" vertical="center"/>
    </xf>
    <xf numFmtId="0" fontId="16" fillId="6" borderId="1" xfId="0" applyFont="1" applyFill="1" applyBorder="1"/>
    <xf numFmtId="164" fontId="96" fillId="6" borderId="0" xfId="0" applyNumberFormat="1" applyFont="1" applyFill="1" applyAlignment="1">
      <alignment horizontal="center" vertical="center"/>
    </xf>
    <xf numFmtId="164" fontId="17" fillId="6" borderId="7" xfId="0" applyNumberFormat="1" applyFont="1" applyFill="1" applyBorder="1" applyAlignment="1">
      <alignment horizontal="center" vertical="center"/>
    </xf>
    <xf numFmtId="0" fontId="37" fillId="6" borderId="7" xfId="0" applyFont="1" applyFill="1" applyBorder="1"/>
    <xf numFmtId="164" fontId="4" fillId="3" borderId="1" xfId="0" applyNumberFormat="1" applyFont="1" applyFill="1" applyBorder="1" applyAlignment="1">
      <alignment horizontal="center"/>
    </xf>
    <xf numFmtId="164" fontId="4" fillId="2" borderId="1" xfId="0" applyNumberFormat="1" applyFont="1" applyFill="1" applyBorder="1" applyAlignment="1">
      <alignment horizontal="center"/>
    </xf>
    <xf numFmtId="0" fontId="11" fillId="3" borderId="1" xfId="0" applyFont="1" applyFill="1" applyBorder="1" applyAlignment="1">
      <alignment horizontal="center"/>
    </xf>
    <xf numFmtId="0" fontId="4" fillId="3" borderId="0" xfId="0" applyFont="1" applyFill="1" applyAlignment="1">
      <alignment horizontal="centerContinuous"/>
    </xf>
    <xf numFmtId="0" fontId="0" fillId="10" borderId="0" xfId="0" applyFill="1"/>
    <xf numFmtId="0" fontId="7" fillId="2" borderId="7" xfId="0" applyFont="1" applyFill="1" applyBorder="1" applyAlignment="1">
      <alignment horizontal="center"/>
    </xf>
    <xf numFmtId="0" fontId="7" fillId="2" borderId="7" xfId="0" applyFont="1" applyFill="1" applyBorder="1"/>
    <xf numFmtId="0" fontId="4" fillId="2" borderId="3" xfId="0" applyFont="1" applyFill="1" applyBorder="1" applyAlignment="1">
      <alignment horizontal="center"/>
    </xf>
    <xf numFmtId="3" fontId="17" fillId="4" borderId="8" xfId="0" applyNumberFormat="1" applyFont="1" applyFill="1" applyBorder="1" applyAlignment="1">
      <alignment horizontal="right"/>
    </xf>
    <xf numFmtId="0" fontId="17" fillId="6" borderId="75" xfId="0" applyFont="1" applyFill="1" applyBorder="1" applyAlignment="1">
      <alignment vertical="center"/>
    </xf>
    <xf numFmtId="0" fontId="8" fillId="10" borderId="0" xfId="0" applyFont="1" applyFill="1" applyAlignment="1">
      <alignment horizontal="center"/>
    </xf>
    <xf numFmtId="3" fontId="17" fillId="4" borderId="8" xfId="0" applyNumberFormat="1" applyFont="1" applyFill="1" applyBorder="1" applyAlignment="1">
      <alignment horizontal="right" vertical="center"/>
    </xf>
    <xf numFmtId="3" fontId="12" fillId="0" borderId="0" xfId="0" applyNumberFormat="1" applyFont="1" applyAlignment="1">
      <alignment horizontal="right"/>
    </xf>
    <xf numFmtId="0" fontId="47" fillId="0" borderId="0" xfId="8" applyFont="1"/>
    <xf numFmtId="176" fontId="51" fillId="0" borderId="0" xfId="8" applyNumberFormat="1" applyFont="1" applyAlignment="1">
      <alignment horizontal="center" vertical="center" wrapText="1"/>
    </xf>
    <xf numFmtId="0" fontId="51" fillId="0" borderId="0" xfId="8" applyFont="1" applyAlignment="1">
      <alignment horizontal="justify"/>
    </xf>
    <xf numFmtId="0" fontId="51" fillId="0" borderId="0" xfId="8" applyFont="1" applyAlignment="1">
      <alignment horizontal="center" vertical="center"/>
    </xf>
    <xf numFmtId="0" fontId="2" fillId="0" borderId="0" xfId="8"/>
    <xf numFmtId="0" fontId="2" fillId="0" borderId="0" xfId="8" applyAlignment="1">
      <alignment vertical="center" wrapText="1"/>
    </xf>
    <xf numFmtId="0" fontId="2" fillId="0" borderId="0" xfId="8" applyAlignment="1">
      <alignment vertical="center"/>
    </xf>
    <xf numFmtId="0" fontId="98" fillId="0" borderId="0" xfId="8" applyFont="1" applyAlignment="1">
      <alignment horizontal="center" vertical="center"/>
    </xf>
    <xf numFmtId="0" fontId="97" fillId="0" borderId="0" xfId="8" applyFont="1" applyAlignment="1">
      <alignment horizontal="center" vertical="center" wrapText="1"/>
    </xf>
    <xf numFmtId="0" fontId="51" fillId="0" borderId="0" xfId="8" applyFont="1"/>
    <xf numFmtId="14" fontId="100" fillId="0" borderId="0" xfId="8" applyNumberFormat="1" applyFont="1" applyAlignment="1">
      <alignment horizontal="center" vertical="center"/>
    </xf>
    <xf numFmtId="0" fontId="100" fillId="0" borderId="0" xfId="8" applyFont="1" applyAlignment="1">
      <alignment horizontal="justify" vertical="center" wrapText="1"/>
    </xf>
    <xf numFmtId="0" fontId="100" fillId="0" borderId="0" xfId="8" applyFont="1" applyAlignment="1">
      <alignment horizontal="left" vertical="center" wrapText="1"/>
    </xf>
    <xf numFmtId="0" fontId="100" fillId="0" borderId="0" xfId="8" applyFont="1" applyAlignment="1">
      <alignment horizontal="center" vertical="center"/>
    </xf>
    <xf numFmtId="14" fontId="100" fillId="0" borderId="42" xfId="8" applyNumberFormat="1" applyFont="1" applyBorder="1" applyAlignment="1">
      <alignment horizontal="center" vertical="center"/>
    </xf>
    <xf numFmtId="0" fontId="100" fillId="0" borderId="42" xfId="8" applyFont="1" applyBorder="1" applyAlignment="1">
      <alignment horizontal="justify" vertical="center" wrapText="1"/>
    </xf>
    <xf numFmtId="0" fontId="100" fillId="0" borderId="42" xfId="8" applyFont="1" applyBorder="1" applyAlignment="1">
      <alignment horizontal="left" vertical="center" wrapText="1"/>
    </xf>
    <xf numFmtId="0" fontId="100" fillId="0" borderId="42" xfId="8" applyFont="1" applyBorder="1" applyAlignment="1">
      <alignment horizontal="center" vertical="center"/>
    </xf>
    <xf numFmtId="0" fontId="51" fillId="0" borderId="0" xfId="8" applyFont="1" applyAlignment="1">
      <alignment wrapText="1"/>
    </xf>
    <xf numFmtId="0" fontId="100" fillId="0" borderId="0" xfId="8" applyFont="1" applyAlignment="1">
      <alignment horizontal="center" vertical="center" wrapText="1"/>
    </xf>
    <xf numFmtId="14" fontId="100" fillId="0" borderId="0" xfId="8" applyNumberFormat="1" applyFont="1" applyAlignment="1">
      <alignment horizontal="center" vertical="center" wrapText="1"/>
    </xf>
    <xf numFmtId="0" fontId="102" fillId="19" borderId="0" xfId="8" applyFont="1" applyFill="1"/>
    <xf numFmtId="0" fontId="102" fillId="0" borderId="0" xfId="8" applyFont="1"/>
    <xf numFmtId="0" fontId="52" fillId="0" borderId="0" xfId="8" applyFont="1"/>
    <xf numFmtId="0" fontId="52" fillId="0" borderId="0" xfId="8" applyFont="1" applyAlignment="1">
      <alignment vertical="center" wrapText="1"/>
    </xf>
    <xf numFmtId="0" fontId="52" fillId="0" borderId="0" xfId="8" applyFont="1" applyAlignment="1">
      <alignment vertical="center"/>
    </xf>
    <xf numFmtId="0" fontId="103" fillId="0" borderId="0" xfId="8" applyFont="1"/>
    <xf numFmtId="0" fontId="47" fillId="0" borderId="0" xfId="8" applyFont="1" applyAlignment="1">
      <alignment vertical="center"/>
    </xf>
    <xf numFmtId="0" fontId="105" fillId="0" borderId="42" xfId="8" applyFont="1" applyBorder="1" applyAlignment="1">
      <alignment vertical="center"/>
    </xf>
    <xf numFmtId="0" fontId="100" fillId="0" borderId="42" xfId="8" applyFont="1" applyBorder="1" applyAlignment="1">
      <alignment horizontal="center" vertical="center" wrapText="1"/>
    </xf>
    <xf numFmtId="0" fontId="100" fillId="0" borderId="42" xfId="8" applyFont="1" applyBorder="1" applyAlignment="1">
      <alignment horizontal="justify" vertical="center"/>
    </xf>
    <xf numFmtId="0" fontId="100" fillId="0" borderId="42" xfId="8" applyFont="1" applyBorder="1" applyAlignment="1">
      <alignment vertical="center" wrapText="1"/>
    </xf>
    <xf numFmtId="0" fontId="47" fillId="0" borderId="0" xfId="8" applyFont="1" applyAlignment="1">
      <alignment vertical="center" wrapText="1"/>
    </xf>
    <xf numFmtId="0" fontId="47" fillId="0" borderId="0" xfId="8" applyFont="1" applyAlignment="1">
      <alignment wrapText="1"/>
    </xf>
    <xf numFmtId="14" fontId="100" fillId="0" borderId="42" xfId="8" applyNumberFormat="1" applyFont="1" applyBorder="1" applyAlignment="1">
      <alignment horizontal="center" vertical="center" wrapText="1"/>
    </xf>
    <xf numFmtId="0" fontId="107" fillId="0" borderId="0" xfId="8" applyFont="1"/>
    <xf numFmtId="0" fontId="106" fillId="0" borderId="0" xfId="8" applyFont="1" applyAlignment="1">
      <alignment vertical="center"/>
    </xf>
    <xf numFmtId="14" fontId="100" fillId="0" borderId="1" xfId="8" applyNumberFormat="1" applyFont="1" applyBorder="1" applyAlignment="1">
      <alignment horizontal="center" vertical="center" wrapText="1"/>
    </xf>
    <xf numFmtId="0" fontId="100" fillId="0" borderId="1" xfId="8" applyFont="1" applyBorder="1" applyAlignment="1">
      <alignment horizontal="justify" vertical="center"/>
    </xf>
    <xf numFmtId="0" fontId="47" fillId="0" borderId="1" xfId="8" applyFont="1" applyBorder="1"/>
    <xf numFmtId="0" fontId="100" fillId="0" borderId="1" xfId="8" applyFont="1" applyBorder="1" applyAlignment="1">
      <alignment horizontal="center" vertical="center"/>
    </xf>
    <xf numFmtId="0" fontId="100" fillId="0" borderId="0" xfId="8" applyFont="1" applyAlignment="1">
      <alignment horizontal="justify" vertical="center"/>
    </xf>
    <xf numFmtId="0" fontId="17" fillId="6" borderId="42" xfId="8" applyFont="1" applyFill="1" applyBorder="1" applyAlignment="1">
      <alignment horizontal="center" vertical="center" wrapText="1"/>
    </xf>
    <xf numFmtId="0" fontId="17" fillId="6" borderId="43" xfId="8" applyFont="1" applyFill="1" applyBorder="1" applyAlignment="1">
      <alignment horizontal="center" vertical="center" wrapText="1"/>
    </xf>
    <xf numFmtId="0" fontId="106" fillId="0" borderId="0" xfId="8" applyFont="1" applyAlignment="1">
      <alignment horizontal="right" vertical="center" wrapText="1"/>
    </xf>
    <xf numFmtId="0" fontId="47" fillId="0" borderId="0" xfId="8" applyFont="1" applyAlignment="1">
      <alignment horizontal="justify" vertical="center"/>
    </xf>
    <xf numFmtId="0" fontId="47" fillId="0" borderId="0" xfId="8" applyFont="1" applyAlignment="1">
      <alignment horizontal="justify" vertical="center" wrapText="1"/>
    </xf>
    <xf numFmtId="0" fontId="47" fillId="0" borderId="0" xfId="8" applyFont="1" applyAlignment="1">
      <alignment horizontal="justify"/>
    </xf>
    <xf numFmtId="0" fontId="47" fillId="0" borderId="0" xfId="8" applyFont="1" applyAlignment="1">
      <alignment horizontal="justify" wrapText="1"/>
    </xf>
    <xf numFmtId="0" fontId="47" fillId="0" borderId="42" xfId="8" applyFont="1" applyBorder="1" applyAlignment="1">
      <alignment horizontal="justify"/>
    </xf>
    <xf numFmtId="0" fontId="51" fillId="0" borderId="0" xfId="8" applyFont="1" applyAlignment="1">
      <alignment horizontal="justify" vertical="center"/>
    </xf>
    <xf numFmtId="0" fontId="108" fillId="0" borderId="0" xfId="8" applyFont="1" applyAlignment="1">
      <alignment vertical="center"/>
    </xf>
    <xf numFmtId="0" fontId="98" fillId="0" borderId="0" xfId="8" applyFont="1" applyAlignment="1">
      <alignment horizontal="center" vertical="center" wrapText="1"/>
    </xf>
    <xf numFmtId="0" fontId="98" fillId="0" borderId="0" xfId="8" applyFont="1" applyAlignment="1">
      <alignment horizontal="justify" vertical="center"/>
    </xf>
    <xf numFmtId="0" fontId="98" fillId="0" borderId="0" xfId="8" applyFont="1" applyAlignment="1">
      <alignment vertical="center" wrapText="1"/>
    </xf>
    <xf numFmtId="0" fontId="100" fillId="0" borderId="76" xfId="8" applyFont="1" applyBorder="1" applyAlignment="1">
      <alignment horizontal="center" vertical="center" wrapText="1"/>
    </xf>
    <xf numFmtId="0" fontId="100" fillId="0" borderId="42" xfId="8" applyFont="1" applyBorder="1" applyAlignment="1">
      <alignment horizontal="justify" vertical="center" wrapText="1" readingOrder="1"/>
    </xf>
    <xf numFmtId="0" fontId="47" fillId="0" borderId="42" xfId="8" applyFont="1" applyBorder="1" applyAlignment="1">
      <alignment vertical="center" wrapText="1"/>
    </xf>
    <xf numFmtId="0" fontId="61" fillId="3" borderId="0" xfId="0" applyFont="1" applyFill="1"/>
    <xf numFmtId="3" fontId="67" fillId="3" borderId="0" xfId="0" applyNumberFormat="1" applyFont="1" applyFill="1"/>
    <xf numFmtId="0" fontId="36" fillId="3" borderId="0" xfId="0" applyFont="1" applyFill="1" applyAlignment="1">
      <alignment horizontal="center"/>
    </xf>
    <xf numFmtId="3" fontId="109" fillId="5" borderId="11" xfId="0" applyNumberFormat="1" applyFont="1" applyFill="1" applyBorder="1" applyAlignment="1">
      <alignment horizontal="right" vertical="center"/>
    </xf>
    <xf numFmtId="3" fontId="109" fillId="5" borderId="5" xfId="0" applyNumberFormat="1" applyFont="1" applyFill="1" applyBorder="1" applyAlignment="1">
      <alignment horizontal="right" vertical="center"/>
    </xf>
    <xf numFmtId="0" fontId="61" fillId="3" borderId="9" xfId="0" applyFont="1" applyFill="1" applyBorder="1" applyAlignment="1">
      <alignment horizontal="right"/>
    </xf>
    <xf numFmtId="1" fontId="61" fillId="3" borderId="0" xfId="0" applyNumberFormat="1" applyFont="1" applyFill="1"/>
    <xf numFmtId="0" fontId="61" fillId="3" borderId="0" xfId="0" applyFont="1" applyFill="1" applyAlignment="1">
      <alignment horizontal="right"/>
    </xf>
    <xf numFmtId="0" fontId="67" fillId="3" borderId="9" xfId="0" applyFont="1" applyFill="1" applyBorder="1" applyAlignment="1">
      <alignment horizontal="right"/>
    </xf>
    <xf numFmtId="0" fontId="67" fillId="3" borderId="0" xfId="0" applyFont="1" applyFill="1" applyAlignment="1">
      <alignment horizontal="right"/>
    </xf>
    <xf numFmtId="0" fontId="67" fillId="3" borderId="8" xfId="0" applyFont="1" applyFill="1" applyBorder="1" applyAlignment="1">
      <alignment horizontal="right"/>
    </xf>
    <xf numFmtId="0" fontId="67" fillId="3" borderId="7" xfId="0" applyFont="1" applyFill="1" applyBorder="1" applyAlignment="1">
      <alignment horizontal="right"/>
    </xf>
    <xf numFmtId="0" fontId="8" fillId="3" borderId="7" xfId="0" applyFont="1" applyFill="1" applyBorder="1"/>
    <xf numFmtId="0" fontId="67" fillId="3" borderId="7" xfId="0" applyFont="1" applyFill="1" applyBorder="1"/>
    <xf numFmtId="0" fontId="109" fillId="4" borderId="11" xfId="0" applyFont="1" applyFill="1" applyBorder="1" applyAlignment="1">
      <alignment horizontal="right"/>
    </xf>
    <xf numFmtId="0" fontId="109" fillId="4" borderId="7" xfId="0" applyFont="1" applyFill="1" applyBorder="1" applyAlignment="1">
      <alignment horizontal="right"/>
    </xf>
    <xf numFmtId="0" fontId="109" fillId="4" borderId="5" xfId="0" applyFont="1" applyFill="1" applyBorder="1" applyAlignment="1">
      <alignment horizontal="right"/>
    </xf>
    <xf numFmtId="1" fontId="61" fillId="3" borderId="9" xfId="0" applyNumberFormat="1" applyFont="1" applyFill="1" applyBorder="1" applyAlignment="1">
      <alignment horizontal="right"/>
    </xf>
    <xf numFmtId="1" fontId="67" fillId="3" borderId="9" xfId="0" applyNumberFormat="1" applyFont="1" applyFill="1" applyBorder="1" applyAlignment="1">
      <alignment horizontal="right"/>
    </xf>
    <xf numFmtId="0" fontId="61" fillId="10" borderId="0" xfId="0" applyFont="1" applyFill="1"/>
    <xf numFmtId="0" fontId="67" fillId="3" borderId="0" xfId="0" applyFont="1" applyFill="1"/>
    <xf numFmtId="1" fontId="67" fillId="3" borderId="0" xfId="0" applyNumberFormat="1" applyFont="1" applyFill="1" applyAlignment="1">
      <alignment horizontal="right"/>
    </xf>
    <xf numFmtId="1" fontId="109" fillId="4" borderId="5" xfId="0" applyNumberFormat="1" applyFont="1" applyFill="1" applyBorder="1" applyAlignment="1">
      <alignment horizontal="right"/>
    </xf>
    <xf numFmtId="3" fontId="61" fillId="3" borderId="9" xfId="0" quotePrefix="1" applyNumberFormat="1" applyFont="1" applyFill="1" applyBorder="1" applyAlignment="1">
      <alignment horizontal="right"/>
    </xf>
    <xf numFmtId="3" fontId="61" fillId="3" borderId="0" xfId="0" quotePrefix="1" applyNumberFormat="1" applyFont="1" applyFill="1" applyAlignment="1">
      <alignment horizontal="right"/>
    </xf>
    <xf numFmtId="3" fontId="67" fillId="3" borderId="9" xfId="0" quotePrefix="1" applyNumberFormat="1" applyFont="1" applyFill="1" applyBorder="1" applyAlignment="1">
      <alignment horizontal="right"/>
    </xf>
    <xf numFmtId="0" fontId="67" fillId="10" borderId="0" xfId="0" applyFont="1" applyFill="1"/>
    <xf numFmtId="3" fontId="67" fillId="3" borderId="0" xfId="0" quotePrefix="1" applyNumberFormat="1" applyFont="1" applyFill="1" applyAlignment="1">
      <alignment horizontal="right"/>
    </xf>
    <xf numFmtId="3" fontId="109" fillId="4" borderId="11" xfId="0" quotePrefix="1" applyNumberFormat="1" applyFont="1" applyFill="1" applyBorder="1" applyAlignment="1">
      <alignment horizontal="right"/>
    </xf>
    <xf numFmtId="3" fontId="109" fillId="4" borderId="5" xfId="0" quotePrefix="1" applyNumberFormat="1" applyFont="1" applyFill="1" applyBorder="1" applyAlignment="1">
      <alignment horizontal="right"/>
    </xf>
    <xf numFmtId="0" fontId="40" fillId="3" borderId="0" xfId="0" applyFont="1" applyFill="1"/>
    <xf numFmtId="0" fontId="8" fillId="19" borderId="0" xfId="0" applyFont="1" applyFill="1"/>
    <xf numFmtId="3" fontId="61" fillId="3" borderId="9" xfId="0" applyNumberFormat="1" applyFont="1" applyFill="1" applyBorder="1" applyAlignment="1">
      <alignment horizontal="right"/>
    </xf>
    <xf numFmtId="3" fontId="61" fillId="3" borderId="0" xfId="0" applyNumberFormat="1" applyFont="1" applyFill="1" applyAlignment="1">
      <alignment horizontal="right"/>
    </xf>
    <xf numFmtId="3" fontId="67" fillId="3" borderId="9" xfId="0" applyNumberFormat="1" applyFont="1" applyFill="1" applyBorder="1" applyAlignment="1">
      <alignment horizontal="right"/>
    </xf>
    <xf numFmtId="3" fontId="67" fillId="3" borderId="0" xfId="0" applyNumberFormat="1" applyFont="1" applyFill="1" applyAlignment="1">
      <alignment horizontal="right"/>
    </xf>
    <xf numFmtId="0" fontId="7" fillId="3" borderId="79" xfId="0" applyFont="1" applyFill="1" applyBorder="1"/>
    <xf numFmtId="0" fontId="109" fillId="6" borderId="12" xfId="0" applyFont="1" applyFill="1" applyBorder="1" applyAlignment="1">
      <alignment horizontal="right" vertical="center" wrapText="1"/>
    </xf>
    <xf numFmtId="0" fontId="109" fillId="6" borderId="1" xfId="0" applyFont="1" applyFill="1" applyBorder="1" applyAlignment="1">
      <alignment horizontal="right" vertical="center" wrapText="1"/>
    </xf>
    <xf numFmtId="0" fontId="109" fillId="6" borderId="1" xfId="0" applyFont="1" applyFill="1" applyBorder="1" applyAlignment="1">
      <alignment horizontal="right"/>
    </xf>
    <xf numFmtId="0" fontId="109" fillId="6" borderId="79" xfId="0" applyFont="1" applyFill="1" applyBorder="1" applyAlignment="1">
      <alignment horizontal="centerContinuous" vertical="center"/>
    </xf>
    <xf numFmtId="0" fontId="109" fillId="6" borderId="80" xfId="0" applyFont="1" applyFill="1" applyBorder="1" applyAlignment="1">
      <alignment horizontal="centerContinuous" vertical="center"/>
    </xf>
    <xf numFmtId="0" fontId="109" fillId="6" borderId="0" xfId="0" applyFont="1" applyFill="1" applyAlignment="1">
      <alignment vertical="center"/>
    </xf>
    <xf numFmtId="0" fontId="61" fillId="3" borderId="42" xfId="0" applyFont="1" applyFill="1" applyBorder="1" applyAlignment="1">
      <alignment horizontal="right"/>
    </xf>
    <xf numFmtId="0" fontId="61" fillId="3" borderId="42" xfId="0" applyFont="1" applyFill="1" applyBorder="1" applyAlignment="1">
      <alignment horizontal="centerContinuous"/>
    </xf>
    <xf numFmtId="0" fontId="7" fillId="3" borderId="42" xfId="0" applyFont="1" applyFill="1" applyBorder="1" applyAlignment="1">
      <alignment horizontal="centerContinuous"/>
    </xf>
    <xf numFmtId="0" fontId="61" fillId="3" borderId="0" xfId="0" applyFont="1" applyFill="1" applyAlignment="1">
      <alignment horizontal="centerContinuous"/>
    </xf>
    <xf numFmtId="0" fontId="8" fillId="3" borderId="34" xfId="0" applyFont="1" applyFill="1" applyBorder="1"/>
    <xf numFmtId="3" fontId="61" fillId="3" borderId="12" xfId="0" applyNumberFormat="1" applyFont="1" applyFill="1" applyBorder="1" applyAlignment="1">
      <alignment horizontal="right"/>
    </xf>
    <xf numFmtId="0" fontId="61" fillId="10" borderId="1" xfId="0" applyFont="1" applyFill="1" applyBorder="1"/>
    <xf numFmtId="3" fontId="61" fillId="3" borderId="1" xfId="0" applyNumberFormat="1" applyFont="1" applyFill="1" applyBorder="1" applyAlignment="1">
      <alignment horizontal="right"/>
    </xf>
    <xf numFmtId="3" fontId="67" fillId="3" borderId="8" xfId="0" applyNumberFormat="1" applyFont="1" applyFill="1" applyBorder="1" applyAlignment="1">
      <alignment horizontal="right"/>
    </xf>
    <xf numFmtId="3" fontId="109" fillId="4" borderId="11" xfId="0" applyNumberFormat="1" applyFont="1" applyFill="1" applyBorder="1" applyAlignment="1">
      <alignment horizontal="right"/>
    </xf>
    <xf numFmtId="3" fontId="109" fillId="4" borderId="5" xfId="0" applyNumberFormat="1" applyFont="1" applyFill="1" applyBorder="1" applyAlignment="1">
      <alignment horizontal="right"/>
    </xf>
    <xf numFmtId="0" fontId="7" fillId="3" borderId="0" xfId="0" applyFont="1" applyFill="1" applyAlignment="1">
      <alignment horizontal="right"/>
    </xf>
    <xf numFmtId="3" fontId="7" fillId="3" borderId="0" xfId="0" applyNumberFormat="1" applyFont="1" applyFill="1"/>
    <xf numFmtId="3" fontId="42" fillId="3" borderId="0" xfId="0" applyNumberFormat="1" applyFont="1" applyFill="1"/>
    <xf numFmtId="3" fontId="7" fillId="3" borderId="0" xfId="0" quotePrefix="1" applyNumberFormat="1" applyFont="1" applyFill="1" applyAlignment="1">
      <alignment horizontal="right"/>
    </xf>
    <xf numFmtId="0" fontId="38" fillId="3" borderId="0" xfId="0" applyFont="1" applyFill="1" applyAlignment="1">
      <alignment horizontal="center" wrapText="1"/>
    </xf>
    <xf numFmtId="1" fontId="67" fillId="3" borderId="0" xfId="0" applyNumberFormat="1" applyFont="1" applyFill="1"/>
    <xf numFmtId="0" fontId="7" fillId="3" borderId="0" xfId="0" quotePrefix="1" applyFont="1" applyFill="1" applyAlignment="1">
      <alignment horizontal="right"/>
    </xf>
    <xf numFmtId="3" fontId="7" fillId="3" borderId="0" xfId="0" applyNumberFormat="1" applyFont="1" applyFill="1" applyAlignment="1">
      <alignment horizontal="right"/>
    </xf>
    <xf numFmtId="3" fontId="67" fillId="3" borderId="7" xfId="0" applyNumberFormat="1" applyFont="1" applyFill="1" applyBorder="1" applyAlignment="1">
      <alignment horizontal="right"/>
    </xf>
    <xf numFmtId="0" fontId="38" fillId="3" borderId="7" xfId="0" applyFont="1" applyFill="1" applyBorder="1"/>
    <xf numFmtId="0" fontId="25" fillId="4" borderId="0" xfId="0" applyFont="1" applyFill="1"/>
    <xf numFmtId="0" fontId="4" fillId="3" borderId="42" xfId="0" applyFont="1" applyFill="1" applyBorder="1" applyAlignment="1">
      <alignment horizontal="centerContinuous"/>
    </xf>
    <xf numFmtId="0" fontId="10" fillId="3" borderId="0" xfId="0" applyFont="1" applyFill="1" applyAlignment="1">
      <alignment horizontal="centerContinuous"/>
    </xf>
    <xf numFmtId="0" fontId="6" fillId="3" borderId="0" xfId="0" applyFont="1" applyFill="1" applyAlignment="1">
      <alignment horizontal="centerContinuous"/>
    </xf>
    <xf numFmtId="0" fontId="4" fillId="3" borderId="82" xfId="0" applyFont="1" applyFill="1" applyBorder="1" applyAlignment="1">
      <alignment horizontal="center"/>
    </xf>
    <xf numFmtId="0" fontId="36" fillId="0" borderId="0" xfId="0" applyFont="1" applyAlignment="1">
      <alignment horizontal="center"/>
    </xf>
    <xf numFmtId="0" fontId="4" fillId="3" borderId="52" xfId="0" applyFont="1" applyFill="1" applyBorder="1" applyAlignment="1">
      <alignment horizontal="center"/>
    </xf>
    <xf numFmtId="0" fontId="12" fillId="3" borderId="9" xfId="0" applyFont="1" applyFill="1" applyBorder="1" applyAlignment="1">
      <alignment horizontal="right"/>
    </xf>
    <xf numFmtId="1" fontId="12" fillId="3" borderId="0" xfId="0" applyNumberFormat="1" applyFont="1" applyFill="1"/>
    <xf numFmtId="0" fontId="38" fillId="3" borderId="9" xfId="0" applyFont="1" applyFill="1" applyBorder="1" applyAlignment="1">
      <alignment horizontal="right"/>
    </xf>
    <xf numFmtId="0" fontId="38" fillId="3" borderId="0" xfId="0" applyFont="1" applyFill="1" applyAlignment="1">
      <alignment horizontal="right"/>
    </xf>
    <xf numFmtId="0" fontId="51" fillId="10" borderId="0" xfId="8" applyFont="1" applyFill="1"/>
    <xf numFmtId="0" fontId="38" fillId="3" borderId="8" xfId="0" applyFont="1" applyFill="1" applyBorder="1" applyAlignment="1">
      <alignment horizontal="right"/>
    </xf>
    <xf numFmtId="0" fontId="38" fillId="3" borderId="7" xfId="0" applyFont="1" applyFill="1" applyBorder="1" applyAlignment="1">
      <alignment horizontal="right"/>
    </xf>
    <xf numFmtId="0" fontId="17" fillId="20" borderId="11" xfId="0" applyFont="1" applyFill="1" applyBorder="1" applyAlignment="1">
      <alignment horizontal="right"/>
    </xf>
    <xf numFmtId="0" fontId="17" fillId="20" borderId="7" xfId="0" applyFont="1" applyFill="1" applyBorder="1" applyAlignment="1">
      <alignment horizontal="right"/>
    </xf>
    <xf numFmtId="0" fontId="17" fillId="20" borderId="5" xfId="0" applyFont="1" applyFill="1" applyBorder="1" applyAlignment="1">
      <alignment horizontal="right"/>
    </xf>
    <xf numFmtId="0" fontId="39" fillId="20" borderId="5" xfId="0" applyFont="1" applyFill="1" applyBorder="1"/>
    <xf numFmtId="0" fontId="14" fillId="20" borderId="5" xfId="0" applyFont="1" applyFill="1" applyBorder="1"/>
    <xf numFmtId="1" fontId="12" fillId="3" borderId="9" xfId="0" applyNumberFormat="1" applyFont="1" applyFill="1" applyBorder="1" applyAlignment="1">
      <alignment horizontal="right"/>
    </xf>
    <xf numFmtId="1" fontId="38" fillId="3" borderId="9" xfId="0" applyNumberFormat="1" applyFont="1" applyFill="1" applyBorder="1" applyAlignment="1">
      <alignment horizontal="right"/>
    </xf>
    <xf numFmtId="0" fontId="38" fillId="10" borderId="0" xfId="0" applyFont="1" applyFill="1" applyAlignment="1">
      <alignment horizontal="right"/>
    </xf>
    <xf numFmtId="1" fontId="12" fillId="10" borderId="0" xfId="0" applyNumberFormat="1" applyFont="1" applyFill="1"/>
    <xf numFmtId="1" fontId="38" fillId="3" borderId="0" xfId="0" applyNumberFormat="1" applyFont="1" applyFill="1" applyAlignment="1">
      <alignment horizontal="right"/>
    </xf>
    <xf numFmtId="1" fontId="17" fillId="20" borderId="5" xfId="0" applyNumberFormat="1" applyFont="1" applyFill="1" applyBorder="1" applyAlignment="1">
      <alignment horizontal="right"/>
    </xf>
    <xf numFmtId="3" fontId="38" fillId="3" borderId="9" xfId="0" quotePrefix="1" applyNumberFormat="1" applyFont="1" applyFill="1" applyBorder="1" applyAlignment="1">
      <alignment horizontal="right"/>
    </xf>
    <xf numFmtId="0" fontId="110" fillId="10" borderId="0" xfId="8" applyFont="1" applyFill="1"/>
    <xf numFmtId="0" fontId="38" fillId="0" borderId="0" xfId="0" applyFont="1" applyAlignment="1">
      <alignment horizontal="center"/>
    </xf>
    <xf numFmtId="3" fontId="17" fillId="20" borderId="11" xfId="0" quotePrefix="1" applyNumberFormat="1" applyFont="1" applyFill="1" applyBorder="1" applyAlignment="1">
      <alignment horizontal="right"/>
    </xf>
    <xf numFmtId="3" fontId="17" fillId="20" borderId="5" xfId="0" quotePrefix="1" applyNumberFormat="1" applyFont="1" applyFill="1" applyBorder="1" applyAlignment="1">
      <alignment horizontal="right"/>
    </xf>
    <xf numFmtId="0" fontId="16" fillId="20" borderId="5" xfId="0" applyFont="1" applyFill="1" applyBorder="1"/>
    <xf numFmtId="3" fontId="38" fillId="3" borderId="9" xfId="0" applyNumberFormat="1" applyFont="1" applyFill="1" applyBorder="1" applyAlignment="1">
      <alignment horizontal="right"/>
    </xf>
    <xf numFmtId="3" fontId="38" fillId="3" borderId="0" xfId="0" applyNumberFormat="1" applyFont="1" applyFill="1" applyAlignment="1">
      <alignment horizontal="right"/>
    </xf>
    <xf numFmtId="3" fontId="38" fillId="10" borderId="0" xfId="0" applyNumberFormat="1" applyFont="1" applyFill="1" applyAlignment="1">
      <alignment horizontal="right"/>
    </xf>
    <xf numFmtId="0" fontId="39" fillId="20" borderId="84" xfId="0" applyFont="1" applyFill="1" applyBorder="1"/>
    <xf numFmtId="0" fontId="14" fillId="20" borderId="1" xfId="0" applyFont="1" applyFill="1" applyBorder="1"/>
    <xf numFmtId="0" fontId="109" fillId="6" borderId="49" xfId="0" applyFont="1" applyFill="1" applyBorder="1" applyAlignment="1">
      <alignment horizontal="right" vertical="center" wrapText="1"/>
    </xf>
    <xf numFmtId="0" fontId="109" fillId="6" borderId="43" xfId="0" applyFont="1" applyFill="1" applyBorder="1" applyAlignment="1">
      <alignment vertical="center"/>
    </xf>
    <xf numFmtId="0" fontId="51" fillId="10" borderId="1" xfId="8" applyFont="1" applyFill="1" applyBorder="1"/>
    <xf numFmtId="3" fontId="12" fillId="3" borderId="1" xfId="0" applyNumberFormat="1" applyFont="1" applyFill="1" applyBorder="1" applyAlignment="1">
      <alignment horizontal="right"/>
    </xf>
    <xf numFmtId="3" fontId="38" fillId="3" borderId="8" xfId="0" applyNumberFormat="1" applyFont="1" applyFill="1" applyBorder="1" applyAlignment="1">
      <alignment horizontal="right"/>
    </xf>
    <xf numFmtId="3" fontId="17" fillId="20" borderId="11" xfId="0" applyNumberFormat="1" applyFont="1" applyFill="1" applyBorder="1" applyAlignment="1">
      <alignment horizontal="right"/>
    </xf>
    <xf numFmtId="3" fontId="17" fillId="20" borderId="5" xfId="0" applyNumberFormat="1" applyFont="1" applyFill="1" applyBorder="1" applyAlignment="1">
      <alignment horizontal="right"/>
    </xf>
    <xf numFmtId="1" fontId="38" fillId="3" borderId="0" xfId="0" applyNumberFormat="1" applyFont="1" applyFill="1"/>
    <xf numFmtId="1" fontId="38" fillId="10" borderId="0" xfId="0" applyNumberFormat="1" applyFont="1" applyFill="1"/>
    <xf numFmtId="1" fontId="61" fillId="10" borderId="0" xfId="0" applyNumberFormat="1" applyFont="1" applyFill="1"/>
    <xf numFmtId="3" fontId="61" fillId="10" borderId="0" xfId="0" applyNumberFormat="1" applyFont="1" applyFill="1" applyAlignment="1">
      <alignment horizontal="right"/>
    </xf>
    <xf numFmtId="1" fontId="61" fillId="3" borderId="0" xfId="0" quotePrefix="1" applyNumberFormat="1" applyFont="1" applyFill="1"/>
    <xf numFmtId="3" fontId="67" fillId="10" borderId="0" xfId="0" applyNumberFormat="1" applyFont="1" applyFill="1" applyAlignment="1">
      <alignment horizontal="right"/>
    </xf>
    <xf numFmtId="0" fontId="12" fillId="10" borderId="0" xfId="8" applyFont="1" applyFill="1"/>
    <xf numFmtId="3" fontId="38" fillId="3" borderId="7" xfId="0" applyNumberFormat="1" applyFont="1" applyFill="1" applyBorder="1" applyAlignment="1">
      <alignment horizontal="right"/>
    </xf>
    <xf numFmtId="3" fontId="38" fillId="10" borderId="7" xfId="0" applyNumberFormat="1" applyFont="1" applyFill="1" applyBorder="1" applyAlignment="1">
      <alignment horizontal="right"/>
    </xf>
    <xf numFmtId="0" fontId="16" fillId="20" borderId="0" xfId="0" applyFont="1" applyFill="1"/>
    <xf numFmtId="0" fontId="14" fillId="20" borderId="7" xfId="0" applyFont="1" applyFill="1" applyBorder="1"/>
    <xf numFmtId="0" fontId="109" fillId="6" borderId="85" xfId="0" applyFont="1" applyFill="1" applyBorder="1" applyAlignment="1">
      <alignment horizontal="centerContinuous" vertical="center"/>
    </xf>
    <xf numFmtId="3" fontId="10" fillId="3" borderId="0" xfId="0" quotePrefix="1" applyNumberFormat="1" applyFont="1" applyFill="1" applyAlignment="1">
      <alignment horizontal="center"/>
    </xf>
    <xf numFmtId="3" fontId="8" fillId="3" borderId="0" xfId="0" quotePrefix="1" applyNumberFormat="1" applyFont="1" applyFill="1" applyAlignment="1">
      <alignment horizontal="center"/>
    </xf>
    <xf numFmtId="164" fontId="17" fillId="5" borderId="11" xfId="0" applyNumberFormat="1" applyFont="1" applyFill="1" applyBorder="1" applyAlignment="1">
      <alignment vertical="center"/>
    </xf>
    <xf numFmtId="164" fontId="17" fillId="5" borderId="5" xfId="0" applyNumberFormat="1" applyFont="1" applyFill="1" applyBorder="1" applyAlignment="1">
      <alignment vertical="center"/>
    </xf>
    <xf numFmtId="164" fontId="14" fillId="5" borderId="5" xfId="0" applyNumberFormat="1" applyFont="1" applyFill="1" applyBorder="1" applyAlignment="1">
      <alignment vertical="center"/>
    </xf>
    <xf numFmtId="164" fontId="12" fillId="3" borderId="9" xfId="0" applyNumberFormat="1" applyFont="1" applyFill="1" applyBorder="1"/>
    <xf numFmtId="164" fontId="12" fillId="3" borderId="0" xfId="0" applyNumberFormat="1" applyFont="1" applyFill="1"/>
    <xf numFmtId="164" fontId="38" fillId="3" borderId="9" xfId="0" applyNumberFormat="1" applyFont="1" applyFill="1" applyBorder="1"/>
    <xf numFmtId="164" fontId="4" fillId="10" borderId="0" xfId="0" applyNumberFormat="1" applyFont="1" applyFill="1"/>
    <xf numFmtId="164" fontId="38" fillId="10" borderId="0" xfId="0" applyNumberFormat="1" applyFont="1" applyFill="1"/>
    <xf numFmtId="164" fontId="38" fillId="3" borderId="8" xfId="0" applyNumberFormat="1" applyFont="1" applyFill="1" applyBorder="1"/>
    <xf numFmtId="164" fontId="38" fillId="3" borderId="7" xfId="0" applyNumberFormat="1" applyFont="1" applyFill="1" applyBorder="1"/>
    <xf numFmtId="0" fontId="67" fillId="2" borderId="7" xfId="0" applyFont="1" applyFill="1" applyBorder="1"/>
    <xf numFmtId="164" fontId="17" fillId="4" borderId="8" xfId="0" applyNumberFormat="1" applyFont="1" applyFill="1" applyBorder="1"/>
    <xf numFmtId="164" fontId="39" fillId="4" borderId="1" xfId="0" applyNumberFormat="1" applyFont="1" applyFill="1" applyBorder="1"/>
    <xf numFmtId="164" fontId="39" fillId="4" borderId="5" xfId="0" applyNumberFormat="1" applyFont="1" applyFill="1" applyBorder="1"/>
    <xf numFmtId="164" fontId="12" fillId="3" borderId="12" xfId="0" applyNumberFormat="1" applyFont="1" applyFill="1" applyBorder="1"/>
    <xf numFmtId="164" fontId="12" fillId="3" borderId="1" xfId="0" applyNumberFormat="1" applyFont="1" applyFill="1" applyBorder="1"/>
    <xf numFmtId="164" fontId="8" fillId="3" borderId="1" xfId="0" applyNumberFormat="1" applyFont="1" applyFill="1" applyBorder="1"/>
    <xf numFmtId="164" fontId="12" fillId="3" borderId="0" xfId="0" quotePrefix="1" applyNumberFormat="1" applyFont="1" applyFill="1"/>
    <xf numFmtId="164" fontId="10" fillId="3" borderId="9" xfId="0" applyNumberFormat="1" applyFont="1" applyFill="1" applyBorder="1"/>
    <xf numFmtId="164" fontId="38" fillId="3" borderId="0" xfId="0" quotePrefix="1" applyNumberFormat="1" applyFont="1" applyFill="1"/>
    <xf numFmtId="164" fontId="11" fillId="3" borderId="0" xfId="0" applyNumberFormat="1" applyFont="1" applyFill="1"/>
    <xf numFmtId="164" fontId="45" fillId="3" borderId="0" xfId="0" applyNumberFormat="1" applyFont="1" applyFill="1"/>
    <xf numFmtId="164" fontId="17" fillId="4" borderId="11" xfId="0" applyNumberFormat="1" applyFont="1" applyFill="1" applyBorder="1"/>
    <xf numFmtId="164" fontId="17" fillId="4" borderId="5" xfId="0" quotePrefix="1" applyNumberFormat="1" applyFont="1" applyFill="1" applyBorder="1"/>
    <xf numFmtId="164" fontId="14" fillId="4" borderId="5" xfId="0" applyNumberFormat="1" applyFont="1" applyFill="1" applyBorder="1"/>
    <xf numFmtId="0" fontId="40" fillId="2" borderId="0" xfId="0" applyFont="1" applyFill="1" applyAlignment="1">
      <alignment horizontal="center"/>
    </xf>
    <xf numFmtId="164" fontId="12" fillId="10" borderId="0" xfId="0" applyNumberFormat="1" applyFont="1" applyFill="1"/>
    <xf numFmtId="164" fontId="8" fillId="3" borderId="9" xfId="0" applyNumberFormat="1" applyFont="1" applyFill="1" applyBorder="1"/>
    <xf numFmtId="164" fontId="16" fillId="4" borderId="1" xfId="0" applyNumberFormat="1" applyFont="1" applyFill="1" applyBorder="1"/>
    <xf numFmtId="164" fontId="16" fillId="6" borderId="12" xfId="0" applyNumberFormat="1" applyFont="1" applyFill="1" applyBorder="1" applyAlignment="1">
      <alignment horizontal="right" vertical="center"/>
    </xf>
    <xf numFmtId="164" fontId="16" fillId="6" borderId="1" xfId="0" applyNumberFormat="1" applyFont="1" applyFill="1" applyBorder="1" applyAlignment="1">
      <alignment horizontal="right" vertical="center"/>
    </xf>
    <xf numFmtId="164" fontId="16" fillId="6" borderId="1" xfId="0" applyNumberFormat="1" applyFont="1" applyFill="1" applyBorder="1" applyAlignment="1">
      <alignment horizontal="right" vertical="center" wrapText="1"/>
    </xf>
    <xf numFmtId="164" fontId="16" fillId="6" borderId="1" xfId="0" applyNumberFormat="1" applyFont="1" applyFill="1" applyBorder="1" applyAlignment="1">
      <alignment horizontal="left" vertical="center"/>
    </xf>
    <xf numFmtId="164" fontId="16" fillId="6" borderId="7" xfId="0" applyNumberFormat="1" applyFont="1" applyFill="1" applyBorder="1" applyAlignment="1">
      <alignment vertical="center" wrapText="1"/>
    </xf>
    <xf numFmtId="164" fontId="16" fillId="6" borderId="7" xfId="0" applyNumberFormat="1" applyFont="1" applyFill="1" applyBorder="1" applyAlignment="1">
      <alignment horizontal="left" vertical="center"/>
    </xf>
    <xf numFmtId="164" fontId="7" fillId="3" borderId="0" xfId="0" applyNumberFormat="1" applyFont="1" applyFill="1" applyAlignment="1">
      <alignment horizontal="right"/>
    </xf>
    <xf numFmtId="164" fontId="7" fillId="3" borderId="0" xfId="0" applyNumberFormat="1" applyFont="1" applyFill="1" applyAlignment="1">
      <alignment horizontal="center"/>
    </xf>
    <xf numFmtId="164" fontId="8" fillId="3" borderId="0" xfId="0" applyNumberFormat="1" applyFont="1" applyFill="1" applyAlignment="1">
      <alignment horizontal="center"/>
    </xf>
    <xf numFmtId="164" fontId="9" fillId="3" borderId="0" xfId="0" applyNumberFormat="1" applyFont="1" applyFill="1" applyAlignment="1">
      <alignment horizontal="center"/>
    </xf>
    <xf numFmtId="164" fontId="8" fillId="2" borderId="0" xfId="0" applyNumberFormat="1" applyFont="1" applyFill="1" applyAlignment="1">
      <alignment horizontal="center"/>
    </xf>
    <xf numFmtId="164" fontId="7" fillId="3" borderId="7" xfId="0" applyNumberFormat="1" applyFont="1" applyFill="1" applyBorder="1" applyAlignment="1">
      <alignment horizontal="right"/>
    </xf>
    <xf numFmtId="164" fontId="7" fillId="3" borderId="7" xfId="0" applyNumberFormat="1" applyFont="1" applyFill="1" applyBorder="1"/>
    <xf numFmtId="0" fontId="4" fillId="2" borderId="34" xfId="0" applyFont="1" applyFill="1" applyBorder="1"/>
    <xf numFmtId="164" fontId="8" fillId="3" borderId="12" xfId="0" applyNumberFormat="1" applyFont="1" applyFill="1" applyBorder="1" applyAlignment="1">
      <alignment horizontal="right"/>
    </xf>
    <xf numFmtId="164" fontId="8" fillId="3" borderId="9" xfId="0" applyNumberFormat="1" applyFont="1" applyFill="1" applyBorder="1" applyAlignment="1">
      <alignment horizontal="right"/>
    </xf>
    <xf numFmtId="164" fontId="38" fillId="3" borderId="9" xfId="0" applyNumberFormat="1" applyFont="1" applyFill="1" applyBorder="1" applyAlignment="1">
      <alignment horizontal="right"/>
    </xf>
    <xf numFmtId="164" fontId="8" fillId="2" borderId="0" xfId="0" applyNumberFormat="1" applyFont="1" applyFill="1" applyAlignment="1">
      <alignment horizontal="right"/>
    </xf>
    <xf numFmtId="164" fontId="38" fillId="3" borderId="0" xfId="0" applyNumberFormat="1" applyFont="1" applyFill="1" applyAlignment="1">
      <alignment horizontal="right" wrapText="1"/>
    </xf>
    <xf numFmtId="164" fontId="8" fillId="2" borderId="7" xfId="0" applyNumberFormat="1" applyFont="1" applyFill="1" applyBorder="1"/>
    <xf numFmtId="0" fontId="38" fillId="2" borderId="7" xfId="0" applyFont="1" applyFill="1" applyBorder="1"/>
    <xf numFmtId="164" fontId="16" fillId="4" borderId="0" xfId="0" applyNumberFormat="1" applyFont="1" applyFill="1"/>
    <xf numFmtId="164" fontId="17" fillId="4" borderId="0" xfId="0" applyNumberFormat="1" applyFont="1" applyFill="1"/>
    <xf numFmtId="164" fontId="17" fillId="4" borderId="7" xfId="0" applyNumberFormat="1" applyFont="1" applyFill="1" applyBorder="1" applyAlignment="1">
      <alignment horizontal="right"/>
    </xf>
    <xf numFmtId="0" fontId="16" fillId="6" borderId="1" xfId="0" applyFont="1" applyFill="1" applyBorder="1" applyAlignment="1">
      <alignment horizontal="right" vertical="center" wrapText="1"/>
    </xf>
    <xf numFmtId="0" fontId="8" fillId="3" borderId="1" xfId="0" applyFont="1" applyFill="1" applyBorder="1" applyAlignment="1">
      <alignment horizontal="center"/>
    </xf>
    <xf numFmtId="0" fontId="9" fillId="3" borderId="0" xfId="0" applyFont="1" applyFill="1" applyAlignment="1">
      <alignment horizontal="center"/>
    </xf>
    <xf numFmtId="0" fontId="42" fillId="2" borderId="0" xfId="0" applyFont="1" applyFill="1" applyAlignment="1">
      <alignment horizontal="center"/>
    </xf>
    <xf numFmtId="164" fontId="16" fillId="6" borderId="46" xfId="0" applyNumberFormat="1" applyFont="1" applyFill="1" applyBorder="1" applyAlignment="1">
      <alignment horizontal="right" vertical="center"/>
    </xf>
    <xf numFmtId="164" fontId="16" fillId="6" borderId="0" xfId="0" applyNumberFormat="1" applyFont="1" applyFill="1" applyAlignment="1">
      <alignment horizontal="center" vertical="center"/>
    </xf>
    <xf numFmtId="164" fontId="8" fillId="3" borderId="12" xfId="0" applyNumberFormat="1" applyFont="1" applyFill="1" applyBorder="1"/>
    <xf numFmtId="164" fontId="17" fillId="4" borderId="7" xfId="0" applyNumberFormat="1" applyFont="1" applyFill="1" applyBorder="1"/>
    <xf numFmtId="0" fontId="14" fillId="5" borderId="1" xfId="0" applyFont="1" applyFill="1" applyBorder="1" applyAlignment="1">
      <alignment vertical="center"/>
    </xf>
    <xf numFmtId="164" fontId="8" fillId="2" borderId="9" xfId="0" applyNumberFormat="1" applyFont="1" applyFill="1" applyBorder="1"/>
    <xf numFmtId="164" fontId="8" fillId="2" borderId="1" xfId="0" applyNumberFormat="1" applyFont="1" applyFill="1" applyBorder="1"/>
    <xf numFmtId="0" fontId="8" fillId="2" borderId="5" xfId="0" applyFont="1" applyFill="1" applyBorder="1"/>
    <xf numFmtId="164" fontId="18" fillId="4" borderId="11" xfId="0" applyNumberFormat="1" applyFont="1" applyFill="1" applyBorder="1"/>
    <xf numFmtId="164" fontId="18" fillId="4" borderId="5" xfId="0" applyNumberFormat="1" applyFont="1" applyFill="1" applyBorder="1"/>
    <xf numFmtId="164" fontId="18" fillId="4" borderId="7" xfId="0" applyNumberFormat="1" applyFont="1" applyFill="1" applyBorder="1"/>
    <xf numFmtId="0" fontId="71" fillId="4" borderId="7" xfId="0" applyFont="1" applyFill="1" applyBorder="1"/>
    <xf numFmtId="0" fontId="15" fillId="4" borderId="7" xfId="0" applyFont="1" applyFill="1" applyBorder="1"/>
    <xf numFmtId="0" fontId="12" fillId="2" borderId="0" xfId="0" applyFont="1" applyFill="1" applyAlignment="1">
      <alignment vertical="top"/>
    </xf>
    <xf numFmtId="0" fontId="41" fillId="2" borderId="0" xfId="0" applyFont="1" applyFill="1" applyAlignment="1">
      <alignment horizontal="right"/>
    </xf>
    <xf numFmtId="0" fontId="71" fillId="4" borderId="5" xfId="0" applyFont="1" applyFill="1" applyBorder="1"/>
    <xf numFmtId="3" fontId="4" fillId="2" borderId="0" xfId="0" applyNumberFormat="1" applyFont="1" applyFill="1" applyAlignment="1">
      <alignment horizontal="right" vertical="center" wrapText="1"/>
    </xf>
    <xf numFmtId="164" fontId="96" fillId="6" borderId="9" xfId="0" applyNumberFormat="1" applyFont="1" applyFill="1" applyBorder="1" applyAlignment="1">
      <alignment horizontal="right"/>
    </xf>
    <xf numFmtId="164" fontId="96" fillId="6" borderId="0" xfId="0" applyNumberFormat="1" applyFont="1" applyFill="1" applyAlignment="1">
      <alignment horizontal="right"/>
    </xf>
    <xf numFmtId="164" fontId="17" fillId="6" borderId="37" xfId="0" applyNumberFormat="1" applyFont="1" applyFill="1" applyBorder="1" applyAlignment="1">
      <alignment horizontal="centerContinuous"/>
    </xf>
    <xf numFmtId="164" fontId="17" fillId="6" borderId="16" xfId="0" applyNumberFormat="1" applyFont="1" applyFill="1" applyBorder="1" applyAlignment="1">
      <alignment horizontal="centerContinuous"/>
    </xf>
    <xf numFmtId="0" fontId="37" fillId="6" borderId="0" xfId="0" applyFont="1" applyFill="1"/>
    <xf numFmtId="164" fontId="17" fillId="6" borderId="87" xfId="0" applyNumberFormat="1" applyFont="1" applyFill="1" applyBorder="1" applyAlignment="1">
      <alignment horizontal="centerContinuous"/>
    </xf>
    <xf numFmtId="164" fontId="4" fillId="2" borderId="42" xfId="0" applyNumberFormat="1" applyFont="1" applyFill="1" applyBorder="1"/>
    <xf numFmtId="164" fontId="17" fillId="5" borderId="1" xfId="0" applyNumberFormat="1" applyFont="1" applyFill="1" applyBorder="1" applyAlignment="1">
      <alignment horizontal="right" vertical="center"/>
    </xf>
    <xf numFmtId="164" fontId="18" fillId="4" borderId="9" xfId="0" applyNumberFormat="1" applyFont="1" applyFill="1" applyBorder="1" applyAlignment="1">
      <alignment horizontal="right"/>
    </xf>
    <xf numFmtId="164" fontId="18" fillId="4" borderId="0" xfId="0" applyNumberFormat="1" applyFont="1" applyFill="1" applyAlignment="1">
      <alignment horizontal="right"/>
    </xf>
    <xf numFmtId="0" fontId="18" fillId="4" borderId="0" xfId="0" applyFont="1" applyFill="1"/>
    <xf numFmtId="164" fontId="24" fillId="4" borderId="11" xfId="0" applyNumberFormat="1" applyFont="1" applyFill="1" applyBorder="1" applyAlignment="1">
      <alignment horizontal="right"/>
    </xf>
    <xf numFmtId="164" fontId="18" fillId="4" borderId="5" xfId="0" applyNumberFormat="1" applyFont="1" applyFill="1" applyBorder="1" applyAlignment="1">
      <alignment horizontal="right"/>
    </xf>
    <xf numFmtId="164" fontId="12" fillId="2" borderId="9" xfId="0" applyNumberFormat="1" applyFont="1" applyFill="1" applyBorder="1" applyAlignment="1">
      <alignment horizontal="right" wrapText="1"/>
    </xf>
    <xf numFmtId="164" fontId="12" fillId="2" borderId="0" xfId="0" applyNumberFormat="1" applyFont="1" applyFill="1" applyAlignment="1">
      <alignment horizontal="right" wrapText="1"/>
    </xf>
    <xf numFmtId="164" fontId="18" fillId="4" borderId="11" xfId="0" applyNumberFormat="1" applyFont="1" applyFill="1" applyBorder="1" applyAlignment="1">
      <alignment horizontal="right"/>
    </xf>
    <xf numFmtId="2" fontId="8" fillId="2" borderId="0" xfId="0" applyNumberFormat="1" applyFont="1" applyFill="1" applyAlignment="1">
      <alignment horizontal="right"/>
    </xf>
    <xf numFmtId="164" fontId="6" fillId="2" borderId="0" xfId="0" applyNumberFormat="1" applyFont="1" applyFill="1"/>
    <xf numFmtId="164" fontId="12" fillId="0" borderId="9" xfId="0" applyNumberFormat="1" applyFont="1" applyBorder="1" applyAlignment="1">
      <alignment horizontal="right"/>
    </xf>
    <xf numFmtId="164" fontId="12" fillId="0" borderId="0" xfId="0" applyNumberFormat="1" applyFont="1" applyAlignment="1">
      <alignment horizontal="right"/>
    </xf>
    <xf numFmtId="164" fontId="4" fillId="2" borderId="0" xfId="0" applyNumberFormat="1" applyFont="1" applyFill="1" applyAlignment="1">
      <alignment horizontal="right" vertical="center" wrapText="1"/>
    </xf>
    <xf numFmtId="0" fontId="111" fillId="0" borderId="0" xfId="0" applyFont="1"/>
    <xf numFmtId="0" fontId="17" fillId="6" borderId="34" xfId="0" applyFont="1" applyFill="1" applyBorder="1" applyAlignment="1">
      <alignment horizontal="centerContinuous" vertical="center"/>
    </xf>
    <xf numFmtId="0" fontId="17" fillId="6" borderId="30" xfId="0" applyFont="1" applyFill="1" applyBorder="1" applyAlignment="1">
      <alignment horizontal="centerContinuous" vertical="center"/>
    </xf>
    <xf numFmtId="170" fontId="4" fillId="2" borderId="1" xfId="0" applyNumberFormat="1" applyFont="1" applyFill="1" applyBorder="1"/>
    <xf numFmtId="164" fontId="112" fillId="2" borderId="0" xfId="0" applyNumberFormat="1" applyFont="1" applyFill="1" applyAlignment="1">
      <alignment horizontal="right"/>
    </xf>
    <xf numFmtId="0" fontId="112" fillId="2" borderId="0" xfId="0" applyFont="1" applyFill="1" applyAlignment="1">
      <alignment horizontal="right"/>
    </xf>
    <xf numFmtId="0" fontId="8" fillId="2" borderId="0" xfId="0" applyFont="1" applyFill="1" applyAlignment="1">
      <alignment horizontal="right" wrapText="1"/>
    </xf>
    <xf numFmtId="3" fontId="42" fillId="2" borderId="0" xfId="0" applyNumberFormat="1" applyFont="1" applyFill="1" applyAlignment="1">
      <alignment horizontal="right"/>
    </xf>
    <xf numFmtId="0" fontId="42" fillId="10" borderId="0" xfId="0" applyFont="1" applyFill="1" applyAlignment="1">
      <alignment horizontal="center"/>
    </xf>
    <xf numFmtId="0" fontId="7" fillId="2" borderId="0" xfId="0" applyFont="1" applyFill="1" applyAlignment="1">
      <alignment vertical="top"/>
    </xf>
    <xf numFmtId="164" fontId="12" fillId="10" borderId="12" xfId="0" quotePrefix="1" applyNumberFormat="1" applyFont="1" applyFill="1" applyBorder="1" applyAlignment="1">
      <alignment horizontal="right"/>
    </xf>
    <xf numFmtId="164" fontId="38" fillId="2" borderId="0" xfId="0" quotePrefix="1" applyNumberFormat="1" applyFont="1" applyFill="1" applyAlignment="1">
      <alignment horizontal="right"/>
    </xf>
    <xf numFmtId="164" fontId="12" fillId="10" borderId="9" xfId="0" quotePrefix="1" applyNumberFormat="1" applyFont="1" applyFill="1" applyBorder="1" applyAlignment="1">
      <alignment horizontal="right"/>
    </xf>
    <xf numFmtId="0" fontId="38" fillId="10" borderId="7" xfId="0" applyFont="1" applyFill="1" applyBorder="1"/>
    <xf numFmtId="0" fontId="39" fillId="4" borderId="5" xfId="0" applyFont="1" applyFill="1" applyBorder="1" applyAlignment="1">
      <alignment horizontal="center"/>
    </xf>
    <xf numFmtId="164" fontId="10" fillId="2" borderId="9" xfId="0" quotePrefix="1" applyNumberFormat="1" applyFont="1" applyFill="1" applyBorder="1" applyAlignment="1">
      <alignment horizontal="right"/>
    </xf>
    <xf numFmtId="164" fontId="10" fillId="2" borderId="0" xfId="0" quotePrefix="1" applyNumberFormat="1" applyFont="1" applyFill="1" applyAlignment="1">
      <alignment horizontal="right"/>
    </xf>
    <xf numFmtId="164" fontId="12" fillId="0" borderId="9" xfId="0" quotePrefix="1" applyNumberFormat="1" applyFont="1" applyBorder="1" applyAlignment="1">
      <alignment horizontal="right"/>
    </xf>
    <xf numFmtId="164" fontId="12" fillId="10" borderId="12" xfId="0" applyNumberFormat="1" applyFont="1" applyFill="1" applyBorder="1" applyAlignment="1">
      <alignment horizontal="right"/>
    </xf>
    <xf numFmtId="164" fontId="12" fillId="10" borderId="9" xfId="0" applyNumberFormat="1" applyFont="1" applyFill="1" applyBorder="1" applyAlignment="1">
      <alignment horizontal="right"/>
    </xf>
    <xf numFmtId="164" fontId="10" fillId="2" borderId="0" xfId="0" applyNumberFormat="1" applyFont="1" applyFill="1" applyAlignment="1">
      <alignment horizontal="right"/>
    </xf>
    <xf numFmtId="0" fontId="17" fillId="6" borderId="1" xfId="0" applyFont="1" applyFill="1" applyBorder="1"/>
    <xf numFmtId="0" fontId="17" fillId="6" borderId="37" xfId="0" applyFont="1" applyFill="1" applyBorder="1" applyAlignment="1">
      <alignment horizontal="right" vertical="center" wrapText="1"/>
    </xf>
    <xf numFmtId="0" fontId="17" fillId="6" borderId="16" xfId="0" applyFont="1" applyFill="1" applyBorder="1" applyAlignment="1">
      <alignment horizontal="right" vertical="center" wrapText="1"/>
    </xf>
    <xf numFmtId="0" fontId="17" fillId="6" borderId="0" xfId="0" applyFont="1" applyFill="1"/>
    <xf numFmtId="0" fontId="44" fillId="6" borderId="0" xfId="0" applyFont="1" applyFill="1"/>
    <xf numFmtId="0" fontId="39" fillId="6" borderId="8" xfId="0" applyFont="1" applyFill="1" applyBorder="1" applyAlignment="1">
      <alignment horizontal="right"/>
    </xf>
    <xf numFmtId="0" fontId="39" fillId="6" borderId="7" xfId="0" applyFont="1" applyFill="1" applyBorder="1" applyAlignment="1">
      <alignment horizontal="right"/>
    </xf>
    <xf numFmtId="0" fontId="39" fillId="6" borderId="7" xfId="0" applyFont="1" applyFill="1" applyBorder="1"/>
    <xf numFmtId="3" fontId="7" fillId="2" borderId="7" xfId="0" applyNumberFormat="1" applyFont="1" applyFill="1" applyBorder="1" applyAlignment="1">
      <alignment horizontal="right"/>
    </xf>
    <xf numFmtId="164" fontId="38" fillId="0" borderId="9" xfId="0" applyNumberFormat="1" applyFont="1" applyBorder="1" applyAlignment="1">
      <alignment horizontal="right"/>
    </xf>
    <xf numFmtId="0" fontId="26" fillId="2" borderId="0" xfId="0" applyFont="1" applyFill="1"/>
    <xf numFmtId="164" fontId="12" fillId="3" borderId="9" xfId="0" applyNumberFormat="1" applyFont="1" applyFill="1" applyBorder="1" applyAlignment="1">
      <alignment horizontal="right"/>
    </xf>
    <xf numFmtId="0" fontId="8" fillId="10" borderId="7" xfId="0" applyFont="1" applyFill="1" applyBorder="1"/>
    <xf numFmtId="164" fontId="12" fillId="10" borderId="0" xfId="0" quotePrefix="1" applyNumberFormat="1" applyFont="1" applyFill="1" applyAlignment="1">
      <alignment horizontal="right"/>
    </xf>
    <xf numFmtId="164" fontId="12" fillId="0" borderId="12" xfId="0" quotePrefix="1" applyNumberFormat="1" applyFont="1" applyBorder="1" applyAlignment="1">
      <alignment horizontal="right"/>
    </xf>
    <xf numFmtId="164" fontId="12" fillId="0" borderId="0" xfId="0" quotePrefix="1" applyNumberFormat="1" applyFont="1" applyAlignment="1">
      <alignment horizontal="right"/>
    </xf>
    <xf numFmtId="164" fontId="12" fillId="10" borderId="0" xfId="0" applyNumberFormat="1" applyFont="1" applyFill="1" applyAlignment="1">
      <alignment horizontal="right"/>
    </xf>
    <xf numFmtId="0" fontId="17" fillId="6" borderId="0" xfId="0" applyFont="1" applyFill="1" applyAlignment="1">
      <alignment vertical="center"/>
    </xf>
    <xf numFmtId="0" fontId="6" fillId="2" borderId="0" xfId="0" applyFont="1" applyFill="1" applyAlignment="1">
      <alignment wrapText="1"/>
    </xf>
    <xf numFmtId="0" fontId="4" fillId="2" borderId="0" xfId="0" applyFont="1" applyFill="1" applyAlignment="1">
      <alignment vertical="center"/>
    </xf>
    <xf numFmtId="0" fontId="4" fillId="2" borderId="0" xfId="0" applyFont="1" applyFill="1" applyAlignment="1">
      <alignment horizontal="right" vertical="center"/>
    </xf>
    <xf numFmtId="0" fontId="4" fillId="10" borderId="0" xfId="0" applyFont="1" applyFill="1" applyAlignment="1">
      <alignment vertical="center"/>
    </xf>
    <xf numFmtId="0" fontId="8" fillId="2" borderId="0" xfId="0" applyFont="1" applyFill="1" applyAlignment="1">
      <alignment horizontal="left" vertical="center"/>
    </xf>
    <xf numFmtId="0" fontId="8" fillId="10" borderId="0" xfId="0" applyFont="1" applyFill="1" applyAlignment="1">
      <alignment vertical="center"/>
    </xf>
    <xf numFmtId="0" fontId="8" fillId="3" borderId="0" xfId="0" applyFont="1" applyFill="1" applyAlignment="1">
      <alignment vertical="center"/>
    </xf>
    <xf numFmtId="0" fontId="36" fillId="10" borderId="0" xfId="0" applyFont="1" applyFill="1" applyAlignment="1">
      <alignment horizontal="right" vertical="justify"/>
    </xf>
    <xf numFmtId="0" fontId="36" fillId="10" borderId="0" xfId="0" applyFont="1" applyFill="1" applyAlignment="1">
      <alignment vertical="justify"/>
    </xf>
    <xf numFmtId="164" fontId="38" fillId="10" borderId="9" xfId="0" quotePrefix="1" applyNumberFormat="1" applyFont="1" applyFill="1" applyBorder="1" applyAlignment="1">
      <alignment horizontal="right"/>
    </xf>
    <xf numFmtId="164" fontId="38" fillId="10" borderId="9" xfId="0" applyNumberFormat="1" applyFont="1" applyFill="1" applyBorder="1" applyAlignment="1">
      <alignment horizontal="right"/>
    </xf>
    <xf numFmtId="164" fontId="10" fillId="10" borderId="8" xfId="0" applyNumberFormat="1" applyFont="1" applyFill="1" applyBorder="1" applyAlignment="1">
      <alignment horizontal="right"/>
    </xf>
    <xf numFmtId="0" fontId="5" fillId="2" borderId="0" xfId="0" applyFont="1" applyFill="1" applyAlignment="1">
      <alignment vertical="center"/>
    </xf>
    <xf numFmtId="0" fontId="5" fillId="2" borderId="0" xfId="0" applyFont="1" applyFill="1" applyAlignment="1">
      <alignment horizontal="right" vertical="center"/>
    </xf>
    <xf numFmtId="0" fontId="8" fillId="10" borderId="1" xfId="0" applyFont="1" applyFill="1" applyBorder="1" applyAlignment="1">
      <alignment vertical="center"/>
    </xf>
    <xf numFmtId="0" fontId="8" fillId="2" borderId="1" xfId="0" applyFont="1" applyFill="1" applyBorder="1" applyAlignment="1">
      <alignment vertical="center"/>
    </xf>
    <xf numFmtId="0" fontId="10" fillId="2" borderId="0" xfId="0" applyFont="1" applyFill="1" applyAlignment="1">
      <alignment horizontal="left" vertical="center"/>
    </xf>
    <xf numFmtId="0" fontId="4" fillId="10" borderId="0" xfId="0" applyFont="1" applyFill="1" applyAlignment="1">
      <alignment horizontal="right" vertical="center"/>
    </xf>
    <xf numFmtId="0" fontId="8" fillId="10" borderId="0" xfId="0" applyFont="1" applyFill="1" applyAlignment="1">
      <alignment horizontal="right" vertical="center"/>
    </xf>
    <xf numFmtId="0" fontId="42" fillId="10" borderId="0" xfId="0" applyFont="1" applyFill="1" applyAlignment="1">
      <alignment horizontal="right"/>
    </xf>
    <xf numFmtId="3" fontId="8" fillId="2" borderId="9" xfId="0" applyNumberFormat="1" applyFont="1" applyFill="1" applyBorder="1" applyAlignment="1">
      <alignment horizontal="right"/>
    </xf>
    <xf numFmtId="3" fontId="12" fillId="10" borderId="1" xfId="0" quotePrefix="1" applyNumberFormat="1" applyFont="1" applyFill="1" applyBorder="1" applyAlignment="1">
      <alignment horizontal="right"/>
    </xf>
    <xf numFmtId="3" fontId="8" fillId="10" borderId="0" xfId="0" applyNumberFormat="1" applyFont="1" applyFill="1" applyAlignment="1">
      <alignment horizontal="right"/>
    </xf>
    <xf numFmtId="3" fontId="38" fillId="10" borderId="0" xfId="0" quotePrefix="1" applyNumberFormat="1" applyFont="1" applyFill="1" applyAlignment="1">
      <alignment horizontal="right"/>
    </xf>
    <xf numFmtId="3" fontId="12" fillId="10" borderId="0" xfId="0" quotePrefix="1" applyNumberFormat="1" applyFont="1" applyFill="1" applyAlignment="1">
      <alignment horizontal="right"/>
    </xf>
    <xf numFmtId="3" fontId="38" fillId="2" borderId="0" xfId="0" quotePrefix="1" applyNumberFormat="1" applyFont="1" applyFill="1" applyAlignment="1">
      <alignment horizontal="right"/>
    </xf>
    <xf numFmtId="3" fontId="113" fillId="4" borderId="11" xfId="0" applyNumberFormat="1" applyFont="1" applyFill="1" applyBorder="1" applyAlignment="1">
      <alignment horizontal="right"/>
    </xf>
    <xf numFmtId="3" fontId="8" fillId="10" borderId="1" xfId="0" applyNumberFormat="1" applyFont="1" applyFill="1" applyBorder="1" applyAlignment="1">
      <alignment horizontal="right"/>
    </xf>
    <xf numFmtId="3" fontId="10" fillId="10" borderId="7" xfId="0" applyNumberFormat="1" applyFont="1" applyFill="1" applyBorder="1" applyAlignment="1">
      <alignment horizontal="right"/>
    </xf>
    <xf numFmtId="3" fontId="39" fillId="6" borderId="8" xfId="0" applyNumberFormat="1" applyFont="1" applyFill="1" applyBorder="1" applyAlignment="1">
      <alignment horizontal="right"/>
    </xf>
    <xf numFmtId="3" fontId="39" fillId="6" borderId="7" xfId="0" applyNumberFormat="1" applyFont="1" applyFill="1" applyBorder="1" applyAlignment="1">
      <alignment horizontal="right"/>
    </xf>
    <xf numFmtId="3" fontId="8" fillId="2" borderId="12" xfId="0" applyNumberFormat="1" applyFont="1" applyFill="1" applyBorder="1" applyAlignment="1">
      <alignment horizontal="right"/>
    </xf>
    <xf numFmtId="3" fontId="10" fillId="10" borderId="0" xfId="0" applyNumberFormat="1" applyFont="1" applyFill="1" applyAlignment="1">
      <alignment horizontal="right"/>
    </xf>
    <xf numFmtId="0" fontId="4" fillId="2" borderId="0" xfId="0" applyFont="1" applyFill="1" applyAlignment="1">
      <alignment horizontal="center" vertical="center"/>
    </xf>
    <xf numFmtId="3" fontId="10" fillId="2" borderId="0" xfId="0" quotePrefix="1" applyNumberFormat="1" applyFont="1" applyFill="1" applyAlignment="1">
      <alignment horizontal="center" vertical="center"/>
    </xf>
    <xf numFmtId="3" fontId="10" fillId="2" borderId="0" xfId="0" quotePrefix="1" applyNumberFormat="1" applyFont="1" applyFill="1" applyAlignment="1">
      <alignment horizontal="right" vertical="center"/>
    </xf>
    <xf numFmtId="0" fontId="36" fillId="10" borderId="0" xfId="0" applyFont="1" applyFill="1" applyAlignment="1">
      <alignment horizontal="right" vertical="justify" wrapText="1"/>
    </xf>
    <xf numFmtId="0" fontId="36" fillId="10" borderId="0" xfId="0" applyFont="1" applyFill="1" applyAlignment="1">
      <alignment vertical="justify" wrapText="1"/>
    </xf>
    <xf numFmtId="0" fontId="7" fillId="2" borderId="0" xfId="0" applyFont="1" applyFill="1" applyAlignment="1">
      <alignment horizontal="right" vertical="justify" wrapText="1"/>
    </xf>
    <xf numFmtId="0" fontId="7" fillId="2" borderId="0" xfId="0" applyFont="1" applyFill="1" applyAlignment="1">
      <alignment vertical="justify" wrapText="1"/>
    </xf>
    <xf numFmtId="0" fontId="5" fillId="2" borderId="0" xfId="0" applyFont="1" applyFill="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horizontal="right" vertical="center"/>
    </xf>
    <xf numFmtId="0" fontId="6" fillId="2" borderId="0" xfId="0" applyFont="1" applyFill="1" applyAlignment="1">
      <alignment vertical="center"/>
    </xf>
    <xf numFmtId="0" fontId="62" fillId="2" borderId="0" xfId="0" applyFont="1" applyFill="1" applyAlignment="1">
      <alignment horizontal="center"/>
    </xf>
    <xf numFmtId="0" fontId="41" fillId="2" borderId="0" xfId="0" applyFont="1" applyFill="1"/>
    <xf numFmtId="0" fontId="41" fillId="2" borderId="0" xfId="0" applyFont="1" applyFill="1" applyAlignment="1">
      <alignment horizontal="center"/>
    </xf>
    <xf numFmtId="166" fontId="4" fillId="2" borderId="0" xfId="0" applyNumberFormat="1" applyFont="1" applyFill="1" applyAlignment="1">
      <alignment horizontal="center"/>
    </xf>
    <xf numFmtId="3" fontId="8" fillId="2" borderId="0" xfId="0" applyNumberFormat="1" applyFont="1" applyFill="1" applyAlignment="1">
      <alignment horizontal="center"/>
    </xf>
    <xf numFmtId="3" fontId="38" fillId="2" borderId="0" xfId="0" applyNumberFormat="1" applyFont="1" applyFill="1" applyAlignment="1">
      <alignment horizontal="center" vertical="center" wrapText="1"/>
    </xf>
    <xf numFmtId="0" fontId="38" fillId="2" borderId="0" xfId="0" applyFont="1" applyFill="1" applyAlignment="1">
      <alignment horizontal="center" vertical="center"/>
    </xf>
    <xf numFmtId="164" fontId="17" fillId="5" borderId="5" xfId="0" applyNumberFormat="1" applyFont="1" applyFill="1" applyBorder="1" applyAlignment="1">
      <alignment horizontal="right" vertical="center" wrapText="1"/>
    </xf>
    <xf numFmtId="164" fontId="7" fillId="2" borderId="0" xfId="0" applyNumberFormat="1" applyFont="1" applyFill="1" applyAlignment="1">
      <alignment horizontal="right" vertical="center"/>
    </xf>
    <xf numFmtId="164" fontId="8" fillId="2" borderId="0" xfId="0" applyNumberFormat="1" applyFont="1" applyFill="1" applyAlignment="1">
      <alignment horizontal="right" vertical="center"/>
    </xf>
    <xf numFmtId="164" fontId="8" fillId="2" borderId="1" xfId="0" applyNumberFormat="1" applyFont="1" applyFill="1" applyBorder="1" applyAlignment="1">
      <alignment horizontal="right"/>
    </xf>
    <xf numFmtId="164" fontId="8" fillId="2" borderId="0" xfId="0" applyNumberFormat="1" applyFont="1" applyFill="1" applyAlignment="1">
      <alignment horizontal="right" vertical="center" wrapText="1"/>
    </xf>
    <xf numFmtId="164" fontId="8" fillId="2" borderId="0" xfId="0" applyNumberFormat="1" applyFont="1" applyFill="1" applyAlignment="1">
      <alignment horizontal="right" wrapText="1"/>
    </xf>
    <xf numFmtId="0" fontId="18" fillId="5" borderId="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24" fillId="5" borderId="1" xfId="0" applyFont="1" applyFill="1" applyBorder="1"/>
    <xf numFmtId="0" fontId="18" fillId="5" borderId="0" xfId="0" applyFont="1" applyFill="1" applyAlignment="1">
      <alignment horizontal="center" vertical="center" wrapText="1"/>
    </xf>
    <xf numFmtId="0" fontId="18" fillId="5" borderId="0" xfId="0" applyFont="1" applyFill="1" applyAlignment="1">
      <alignment vertical="center" wrapText="1"/>
    </xf>
    <xf numFmtId="0" fontId="18" fillId="5" borderId="0" xfId="0" applyFont="1" applyFill="1" applyAlignment="1">
      <alignment horizontal="center" vertical="center"/>
    </xf>
    <xf numFmtId="0" fontId="15" fillId="5" borderId="7" xfId="0" applyFont="1" applyFill="1" applyBorder="1" applyAlignment="1">
      <alignment vertical="center"/>
    </xf>
    <xf numFmtId="0" fontId="4" fillId="0" borderId="1" xfId="0" applyFont="1" applyBorder="1" applyAlignment="1">
      <alignment horizontal="center"/>
    </xf>
    <xf numFmtId="0" fontId="4" fillId="0" borderId="1" xfId="0" applyFont="1" applyBorder="1" applyAlignment="1">
      <alignment horizontal="centerContinuous"/>
    </xf>
    <xf numFmtId="0" fontId="6" fillId="0" borderId="1" xfId="0" applyFont="1" applyBorder="1" applyAlignment="1">
      <alignment horizontal="centerContinuous"/>
    </xf>
    <xf numFmtId="0" fontId="15" fillId="5" borderId="0" xfId="0" applyFont="1" applyFill="1" applyAlignment="1">
      <alignment vertical="center"/>
    </xf>
    <xf numFmtId="0" fontId="4" fillId="0" borderId="42" xfId="0" applyFont="1" applyBorder="1" applyAlignment="1">
      <alignment horizontal="center"/>
    </xf>
    <xf numFmtId="0" fontId="4" fillId="0" borderId="42" xfId="0" applyFont="1" applyBorder="1" applyAlignment="1">
      <alignment horizontal="centerContinuous"/>
    </xf>
    <xf numFmtId="0" fontId="6" fillId="0" borderId="42" xfId="0" applyFont="1" applyBorder="1" applyAlignment="1">
      <alignment horizontal="centerContinuous"/>
    </xf>
    <xf numFmtId="164" fontId="8" fillId="2" borderId="0" xfId="0" applyNumberFormat="1" applyFont="1" applyFill="1" applyAlignment="1">
      <alignment horizont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24" fillId="0" borderId="0" xfId="0" applyFont="1"/>
    <xf numFmtId="0" fontId="18" fillId="0" borderId="0" xfId="0" applyFont="1" applyAlignment="1">
      <alignment horizontal="left" vertical="center"/>
    </xf>
    <xf numFmtId="0" fontId="18" fillId="5" borderId="46" xfId="0" applyFont="1" applyFill="1" applyBorder="1" applyAlignment="1">
      <alignment horizontal="center" vertical="center"/>
    </xf>
    <xf numFmtId="0" fontId="6" fillId="0" borderId="42" xfId="0" applyFont="1" applyBorder="1"/>
    <xf numFmtId="0" fontId="4" fillId="0" borderId="42" xfId="0" applyFont="1" applyBorder="1"/>
    <xf numFmtId="3" fontId="18" fillId="5" borderId="5" xfId="0" applyNumberFormat="1" applyFont="1" applyFill="1" applyBorder="1" applyAlignment="1">
      <alignment horizontal="right" vertical="center"/>
    </xf>
    <xf numFmtId="0" fontId="17" fillId="5"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7" fillId="5" borderId="46" xfId="0" applyFont="1" applyFill="1" applyBorder="1" applyAlignment="1">
      <alignment horizontal="center" vertical="center"/>
    </xf>
    <xf numFmtId="0" fontId="17" fillId="5" borderId="1" xfId="0" applyFont="1" applyFill="1" applyBorder="1" applyAlignment="1">
      <alignment vertical="center"/>
    </xf>
    <xf numFmtId="0" fontId="17" fillId="5" borderId="0" xfId="0" applyFont="1" applyFill="1" applyAlignment="1">
      <alignment horizontal="center" vertical="center"/>
    </xf>
    <xf numFmtId="0" fontId="17" fillId="5" borderId="0" xfId="0" applyFont="1" applyFill="1" applyAlignment="1">
      <alignment horizontal="center" vertical="center" wrapText="1"/>
    </xf>
    <xf numFmtId="0" fontId="17" fillId="5" borderId="0" xfId="0" applyFont="1" applyFill="1" applyAlignment="1">
      <alignment vertical="center"/>
    </xf>
    <xf numFmtId="0" fontId="17" fillId="5" borderId="7" xfId="0" applyFont="1" applyFill="1" applyBorder="1" applyAlignment="1">
      <alignment horizontal="center" vertical="center"/>
    </xf>
    <xf numFmtId="0" fontId="17" fillId="5" borderId="7" xfId="0" applyFont="1" applyFill="1" applyBorder="1" applyAlignment="1">
      <alignment horizontal="center" vertical="center" wrapText="1"/>
    </xf>
    <xf numFmtId="0" fontId="17" fillId="5" borderId="7" xfId="0" applyFont="1" applyFill="1" applyBorder="1" applyAlignment="1">
      <alignment vertical="center"/>
    </xf>
    <xf numFmtId="164" fontId="18" fillId="5" borderId="5" xfId="0" applyNumberFormat="1" applyFont="1" applyFill="1" applyBorder="1" applyAlignment="1">
      <alignment horizontal="right" vertical="center"/>
    </xf>
    <xf numFmtId="3" fontId="8" fillId="0" borderId="0" xfId="0" applyNumberFormat="1" applyFont="1" applyAlignment="1">
      <alignment horizontal="right"/>
    </xf>
    <xf numFmtId="0" fontId="17" fillId="5" borderId="7" xfId="0" applyFont="1" applyFill="1" applyBorder="1" applyAlignment="1">
      <alignment horizontal="center" vertical="center"/>
    </xf>
    <xf numFmtId="0" fontId="17" fillId="5" borderId="0" xfId="0" applyFont="1" applyFill="1" applyAlignment="1">
      <alignment horizontal="center" vertical="center"/>
    </xf>
    <xf numFmtId="0" fontId="17" fillId="5" borderId="1" xfId="0" applyFont="1" applyFill="1" applyBorder="1" applyAlignment="1">
      <alignment horizontal="center" vertical="center"/>
    </xf>
    <xf numFmtId="0" fontId="18" fillId="5" borderId="5" xfId="0" applyFont="1" applyFill="1" applyBorder="1" applyAlignment="1">
      <alignment horizontal="center" vertical="center"/>
    </xf>
    <xf numFmtId="0" fontId="6" fillId="0" borderId="0" xfId="0" applyFont="1" applyAlignment="1">
      <alignment horizontal="center"/>
    </xf>
    <xf numFmtId="0" fontId="38" fillId="0" borderId="0" xfId="0" applyFont="1" applyAlignment="1">
      <alignment horizontal="center" vertical="center"/>
    </xf>
    <xf numFmtId="0" fontId="17" fillId="5" borderId="16" xfId="0" applyFont="1" applyFill="1" applyBorder="1" applyAlignment="1">
      <alignment horizontal="center" vertical="center"/>
    </xf>
    <xf numFmtId="0" fontId="17" fillId="5" borderId="7" xfId="0" applyFont="1" applyFill="1" applyBorder="1" applyAlignment="1">
      <alignment horizontal="center" vertical="center" wrapText="1"/>
    </xf>
    <xf numFmtId="0" fontId="17" fillId="5" borderId="0" xfId="0" applyFont="1" applyFill="1" applyAlignment="1">
      <alignment horizontal="center" vertical="center" wrapText="1"/>
    </xf>
    <xf numFmtId="0" fontId="17" fillId="5" borderId="16" xfId="0" applyFont="1" applyFill="1" applyBorder="1" applyAlignment="1">
      <alignment horizontal="center" vertical="center" wrapText="1"/>
    </xf>
    <xf numFmtId="0" fontId="6" fillId="0" borderId="0" xfId="0" applyFont="1" applyAlignment="1">
      <alignment horizontal="center" wrapText="1"/>
    </xf>
    <xf numFmtId="0" fontId="17" fillId="5" borderId="5" xfId="0" applyFont="1" applyFill="1" applyBorder="1" applyAlignment="1">
      <alignment horizontal="center" vertical="center"/>
    </xf>
    <xf numFmtId="0" fontId="18" fillId="5" borderId="0" xfId="0" applyFont="1" applyFill="1" applyAlignment="1">
      <alignment horizontal="left" vertical="center"/>
    </xf>
    <xf numFmtId="0" fontId="18" fillId="5" borderId="1" xfId="0" applyFont="1" applyFill="1" applyBorder="1" applyAlignment="1">
      <alignment horizontal="left" vertical="center"/>
    </xf>
    <xf numFmtId="0" fontId="18" fillId="5" borderId="0" xfId="0" applyFont="1" applyFill="1" applyAlignment="1">
      <alignment horizontal="center" vertical="center"/>
    </xf>
    <xf numFmtId="0" fontId="18" fillId="5" borderId="34" xfId="0" applyFont="1" applyFill="1" applyBorder="1" applyAlignment="1">
      <alignment horizontal="center" vertical="center" wrapText="1"/>
    </xf>
    <xf numFmtId="0" fontId="18" fillId="5" borderId="0" xfId="0" applyFont="1" applyFill="1" applyAlignment="1">
      <alignment horizontal="center" vertical="center" wrapText="1"/>
    </xf>
    <xf numFmtId="0" fontId="18" fillId="5" borderId="1" xfId="0" applyFont="1" applyFill="1" applyBorder="1" applyAlignment="1">
      <alignment horizontal="center" vertical="center" wrapText="1"/>
    </xf>
    <xf numFmtId="0" fontId="15" fillId="5" borderId="16" xfId="0" applyFont="1" applyFill="1" applyBorder="1" applyAlignment="1">
      <alignment horizontal="center" vertical="center"/>
    </xf>
    <xf numFmtId="0" fontId="18" fillId="5" borderId="34" xfId="0" applyFont="1" applyFill="1" applyBorder="1" applyAlignment="1">
      <alignment horizontal="center" vertical="center"/>
    </xf>
    <xf numFmtId="0" fontId="18" fillId="5" borderId="16" xfId="0" applyFont="1" applyFill="1" applyBorder="1" applyAlignment="1">
      <alignment horizontal="center" vertical="center"/>
    </xf>
    <xf numFmtId="0" fontId="18" fillId="5" borderId="16" xfId="0" applyFont="1" applyFill="1" applyBorder="1" applyAlignment="1">
      <alignment horizontal="center" vertical="center" wrapText="1"/>
    </xf>
    <xf numFmtId="0" fontId="18" fillId="5" borderId="1" xfId="0" applyFont="1" applyFill="1" applyBorder="1" applyAlignment="1">
      <alignment horizontal="center" vertical="center"/>
    </xf>
    <xf numFmtId="0" fontId="15" fillId="5" borderId="45" xfId="0" applyFont="1" applyFill="1" applyBorder="1" applyAlignment="1">
      <alignment horizontal="center" vertical="center"/>
    </xf>
    <xf numFmtId="0" fontId="17" fillId="6" borderId="9" xfId="0" applyFont="1" applyFill="1" applyBorder="1" applyAlignment="1">
      <alignment horizontal="right" vertical="center"/>
    </xf>
    <xf numFmtId="0" fontId="17" fillId="6" borderId="12" xfId="0" applyFont="1" applyFill="1" applyBorder="1" applyAlignment="1">
      <alignment horizontal="right" vertical="center"/>
    </xf>
    <xf numFmtId="3" fontId="17" fillId="6" borderId="9" xfId="0" applyNumberFormat="1" applyFont="1" applyFill="1" applyBorder="1" applyAlignment="1">
      <alignment horizontal="right" vertical="center"/>
    </xf>
    <xf numFmtId="3" fontId="17" fillId="6" borderId="12" xfId="0" applyNumberFormat="1" applyFont="1" applyFill="1" applyBorder="1" applyAlignment="1">
      <alignment horizontal="right" vertical="center"/>
    </xf>
    <xf numFmtId="0" fontId="14" fillId="5" borderId="4" xfId="0" applyFont="1" applyFill="1" applyBorder="1" applyAlignment="1">
      <alignment horizontal="center" vertical="center"/>
    </xf>
    <xf numFmtId="0" fontId="14" fillId="5" borderId="5" xfId="0" applyFont="1" applyFill="1" applyBorder="1" applyAlignment="1">
      <alignment horizontal="center" vertical="center"/>
    </xf>
    <xf numFmtId="0" fontId="8" fillId="2" borderId="0" xfId="0" applyFont="1" applyFill="1" applyAlignment="1">
      <alignment horizontal="left" wrapText="1"/>
    </xf>
    <xf numFmtId="0" fontId="6" fillId="2" borderId="0" xfId="0" applyFont="1" applyFill="1" applyAlignment="1">
      <alignment horizontal="center"/>
    </xf>
    <xf numFmtId="0" fontId="17" fillId="6" borderId="2" xfId="0" applyFont="1" applyFill="1" applyBorder="1" applyAlignment="1">
      <alignment horizontal="center" vertical="center" wrapText="1"/>
    </xf>
    <xf numFmtId="0" fontId="17" fillId="6" borderId="3" xfId="0" applyFont="1" applyFill="1" applyBorder="1" applyAlignment="1">
      <alignment horizontal="center" vertical="center"/>
    </xf>
    <xf numFmtId="0" fontId="14" fillId="6" borderId="14" xfId="0" applyFont="1" applyFill="1" applyBorder="1" applyAlignment="1">
      <alignment horizontal="center" vertical="center"/>
    </xf>
    <xf numFmtId="0" fontId="14" fillId="6" borderId="10" xfId="0" applyFont="1" applyFill="1" applyBorder="1" applyAlignment="1">
      <alignment horizontal="center" vertical="center"/>
    </xf>
    <xf numFmtId="0" fontId="14" fillId="6" borderId="15" xfId="0" applyFont="1" applyFill="1" applyBorder="1" applyAlignment="1">
      <alignment horizontal="center" vertical="center"/>
    </xf>
    <xf numFmtId="0" fontId="14" fillId="6" borderId="14"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21" xfId="0" applyFont="1" applyFill="1" applyBorder="1" applyAlignment="1">
      <alignment horizontal="center" vertical="center"/>
    </xf>
    <xf numFmtId="3" fontId="17" fillId="6" borderId="0" xfId="0" applyNumberFormat="1" applyFont="1" applyFill="1" applyAlignment="1">
      <alignment horizontal="right" vertical="center"/>
    </xf>
    <xf numFmtId="3" fontId="17" fillId="6" borderId="1" xfId="0" applyNumberFormat="1" applyFont="1" applyFill="1" applyBorder="1" applyAlignment="1">
      <alignment horizontal="right" vertical="center"/>
    </xf>
    <xf numFmtId="0" fontId="17" fillId="6" borderId="0" xfId="0" applyFont="1" applyFill="1" applyAlignment="1">
      <alignment horizontal="right" vertical="center"/>
    </xf>
    <xf numFmtId="0" fontId="17" fillId="6" borderId="1" xfId="0" applyFont="1" applyFill="1" applyBorder="1" applyAlignment="1">
      <alignment horizontal="right"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36" fillId="10" borderId="0" xfId="0" applyFont="1" applyFill="1" applyAlignment="1">
      <alignment horizontal="left" vertical="justify"/>
    </xf>
    <xf numFmtId="0" fontId="7" fillId="2" borderId="0" xfId="0" applyFont="1" applyFill="1" applyAlignment="1">
      <alignment horizontal="justify" vertical="justify" wrapText="1"/>
    </xf>
    <xf numFmtId="0" fontId="36" fillId="2" borderId="0" xfId="0" applyFont="1" applyFill="1" applyAlignment="1">
      <alignment horizontal="justify" wrapText="1"/>
    </xf>
    <xf numFmtId="0" fontId="7" fillId="2" borderId="0" xfId="0" applyFont="1" applyFill="1" applyAlignment="1">
      <alignment horizontal="justify" wrapText="1"/>
    </xf>
    <xf numFmtId="0" fontId="6" fillId="2" borderId="0" xfId="0" applyFont="1" applyFill="1" applyAlignment="1">
      <alignment horizontal="center" wrapText="1"/>
    </xf>
    <xf numFmtId="0" fontId="12" fillId="2" borderId="0" xfId="0" applyFont="1" applyFill="1" applyAlignment="1">
      <alignment horizontal="left" vertical="center" wrapText="1"/>
    </xf>
    <xf numFmtId="0" fontId="11" fillId="2" borderId="0" xfId="0" applyFont="1" applyFill="1" applyAlignment="1">
      <alignment horizontal="center" wrapText="1"/>
    </xf>
    <xf numFmtId="0" fontId="11" fillId="2" borderId="0" xfId="0" applyFont="1" applyFill="1" applyAlignment="1">
      <alignment horizontal="center"/>
    </xf>
    <xf numFmtId="0" fontId="17" fillId="6" borderId="30" xfId="0" applyFont="1" applyFill="1" applyBorder="1" applyAlignment="1">
      <alignment horizontal="center" vertical="center"/>
    </xf>
    <xf numFmtId="0" fontId="16" fillId="6" borderId="56" xfId="0" applyFont="1" applyFill="1" applyBorder="1" applyAlignment="1">
      <alignment horizontal="center" vertical="center" wrapText="1"/>
    </xf>
    <xf numFmtId="0" fontId="16" fillId="6" borderId="10" xfId="0" applyFont="1" applyFill="1" applyBorder="1" applyAlignment="1">
      <alignment horizontal="center" vertical="center"/>
    </xf>
    <xf numFmtId="0" fontId="16" fillId="6" borderId="7" xfId="0" applyFont="1" applyFill="1" applyBorder="1" applyAlignment="1">
      <alignment horizontal="left" vertical="center"/>
    </xf>
    <xf numFmtId="0" fontId="16" fillId="6" borderId="0" xfId="0" applyFont="1" applyFill="1" applyAlignment="1">
      <alignment horizontal="left" vertical="center"/>
    </xf>
    <xf numFmtId="0" fontId="16" fillId="6" borderId="1" xfId="0" applyFont="1" applyFill="1" applyBorder="1" applyAlignment="1">
      <alignment horizontal="left" vertical="center"/>
    </xf>
    <xf numFmtId="0" fontId="17" fillId="6" borderId="34" xfId="0" applyFont="1" applyFill="1" applyBorder="1" applyAlignment="1">
      <alignment horizontal="right"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66" xfId="0" applyFont="1" applyFill="1" applyBorder="1" applyAlignment="1">
      <alignment horizontal="right" vertical="center"/>
    </xf>
    <xf numFmtId="0" fontId="17" fillId="6" borderId="45" xfId="0" applyFont="1" applyFill="1" applyBorder="1" applyAlignment="1">
      <alignment horizontal="center" vertical="center"/>
    </xf>
    <xf numFmtId="0" fontId="14" fillId="6" borderId="21" xfId="0" applyFont="1" applyFill="1" applyBorder="1" applyAlignment="1">
      <alignment horizontal="center" vertical="center" wrapText="1"/>
    </xf>
    <xf numFmtId="0" fontId="16" fillId="6" borderId="81" xfId="0" applyFont="1" applyFill="1" applyBorder="1" applyAlignment="1">
      <alignment horizontal="center" vertical="center" wrapText="1"/>
    </xf>
    <xf numFmtId="0" fontId="16" fillId="6" borderId="3" xfId="0" applyFont="1" applyFill="1" applyBorder="1" applyAlignment="1">
      <alignment horizontal="center" vertical="center"/>
    </xf>
    <xf numFmtId="0" fontId="16" fillId="6" borderId="35" xfId="0" applyFont="1" applyFill="1" applyBorder="1" applyAlignment="1">
      <alignment horizontal="center" vertical="center"/>
    </xf>
    <xf numFmtId="0" fontId="16" fillId="6" borderId="43" xfId="0" applyFont="1" applyFill="1" applyBorder="1" applyAlignment="1">
      <alignment horizontal="left" vertical="center"/>
    </xf>
    <xf numFmtId="164" fontId="17" fillId="6" borderId="87" xfId="0" applyNumberFormat="1" applyFont="1" applyFill="1" applyBorder="1" applyAlignment="1">
      <alignment horizontal="center"/>
    </xf>
    <xf numFmtId="164" fontId="17" fillId="6" borderId="86" xfId="0" applyNumberFormat="1" applyFont="1" applyFill="1" applyBorder="1" applyAlignment="1">
      <alignment horizontal="center"/>
    </xf>
    <xf numFmtId="0" fontId="16" fillId="6" borderId="45" xfId="0" applyFont="1" applyFill="1" applyBorder="1" applyAlignment="1">
      <alignment horizontal="center" vertical="center"/>
    </xf>
    <xf numFmtId="0" fontId="16" fillId="6" borderId="45" xfId="0" applyFont="1" applyFill="1" applyBorder="1" applyAlignment="1">
      <alignment horizontal="center" vertical="center" wrapText="1"/>
    </xf>
    <xf numFmtId="0" fontId="11" fillId="3" borderId="0" xfId="0" applyFont="1" applyFill="1" applyAlignment="1">
      <alignment horizontal="center" wrapText="1"/>
    </xf>
    <xf numFmtId="0" fontId="16" fillId="6" borderId="31"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3" xfId="0" applyFont="1" applyFill="1" applyBorder="1" applyAlignment="1">
      <alignment horizontal="center" vertical="center" wrapText="1"/>
    </xf>
    <xf numFmtId="164" fontId="16" fillId="6" borderId="45" xfId="0" applyNumberFormat="1" applyFont="1" applyFill="1" applyBorder="1" applyAlignment="1">
      <alignment horizontal="center" vertical="center"/>
    </xf>
    <xf numFmtId="164" fontId="16" fillId="6" borderId="7" xfId="0" applyNumberFormat="1" applyFont="1" applyFill="1" applyBorder="1" applyAlignment="1">
      <alignment horizontal="center" vertical="center" wrapText="1"/>
    </xf>
    <xf numFmtId="0" fontId="6" fillId="3" borderId="0" xfId="0" applyFont="1" applyFill="1" applyAlignment="1">
      <alignment horizontal="center"/>
    </xf>
    <xf numFmtId="164" fontId="16" fillId="6" borderId="45" xfId="0" applyNumberFormat="1" applyFont="1" applyFill="1" applyBorder="1" applyAlignment="1">
      <alignment horizontal="center" vertical="center" wrapText="1"/>
    </xf>
    <xf numFmtId="164" fontId="16" fillId="6" borderId="31" xfId="0" applyNumberFormat="1" applyFont="1" applyFill="1" applyBorder="1" applyAlignment="1">
      <alignment horizontal="center" vertical="center" wrapText="1"/>
    </xf>
    <xf numFmtId="0" fontId="36" fillId="3" borderId="0" xfId="0" applyFont="1" applyFill="1" applyAlignment="1">
      <alignment horizontal="left"/>
    </xf>
    <xf numFmtId="0" fontId="7" fillId="3" borderId="0" xfId="0" applyFont="1" applyFill="1" applyAlignment="1">
      <alignment horizontal="left"/>
    </xf>
    <xf numFmtId="0" fontId="25" fillId="6" borderId="0" xfId="0" applyFont="1" applyFill="1" applyAlignment="1">
      <alignment horizontal="left" vertical="center"/>
    </xf>
    <xf numFmtId="0" fontId="25" fillId="6" borderId="1" xfId="0" applyFont="1" applyFill="1" applyBorder="1" applyAlignment="1">
      <alignment horizontal="left" vertical="center"/>
    </xf>
    <xf numFmtId="0" fontId="15" fillId="6" borderId="77" xfId="0" applyFont="1" applyFill="1" applyBorder="1" applyAlignment="1">
      <alignment horizontal="center" vertical="center"/>
    </xf>
    <xf numFmtId="0" fontId="15" fillId="6" borderId="10" xfId="0" applyFont="1" applyFill="1" applyBorder="1" applyAlignment="1">
      <alignment horizontal="center" vertical="center"/>
    </xf>
    <xf numFmtId="3" fontId="61" fillId="3" borderId="0" xfId="0" quotePrefix="1" applyNumberFormat="1" applyFont="1" applyFill="1" applyAlignment="1">
      <alignment horizontal="right"/>
    </xf>
    <xf numFmtId="0" fontId="15" fillId="6" borderId="78" xfId="0" applyFont="1" applyFill="1" applyBorder="1" applyAlignment="1">
      <alignment horizontal="center" vertical="center"/>
    </xf>
    <xf numFmtId="0" fontId="109" fillId="6" borderId="80" xfId="0" applyFont="1" applyFill="1" applyBorder="1" applyAlignment="1">
      <alignment horizontal="center" vertical="center"/>
    </xf>
    <xf numFmtId="0" fontId="15" fillId="6" borderId="10" xfId="0" applyFont="1" applyFill="1" applyBorder="1" applyAlignment="1">
      <alignment horizontal="center" vertical="center" wrapText="1"/>
    </xf>
    <xf numFmtId="0" fontId="15" fillId="6" borderId="78" xfId="0" applyFont="1" applyFill="1" applyBorder="1" applyAlignment="1">
      <alignment horizontal="center" vertical="center" wrapText="1"/>
    </xf>
    <xf numFmtId="0" fontId="16" fillId="6" borderId="35" xfId="0" applyFont="1" applyFill="1" applyBorder="1" applyAlignment="1">
      <alignment horizontal="center" vertical="center" wrapText="1"/>
    </xf>
    <xf numFmtId="0" fontId="15" fillId="6" borderId="77" xfId="0" applyFont="1" applyFill="1" applyBorder="1" applyAlignment="1">
      <alignment horizontal="center" vertical="center" wrapText="1"/>
    </xf>
    <xf numFmtId="0" fontId="38" fillId="3" borderId="0" xfId="0" applyFont="1" applyFill="1" applyAlignment="1">
      <alignment horizontal="center" vertical="center" wrapText="1"/>
    </xf>
    <xf numFmtId="0" fontId="15" fillId="6" borderId="21" xfId="0" applyFont="1" applyFill="1" applyBorder="1" applyAlignment="1">
      <alignment horizontal="center" vertical="center" wrapText="1"/>
    </xf>
    <xf numFmtId="0" fontId="38" fillId="3" borderId="0" xfId="0" applyFont="1" applyFill="1" applyAlignment="1">
      <alignment horizontal="center" wrapText="1"/>
    </xf>
    <xf numFmtId="0" fontId="15" fillId="6" borderId="15" xfId="0" applyFont="1" applyFill="1" applyBorder="1" applyAlignment="1">
      <alignment horizontal="center" vertical="center"/>
    </xf>
    <xf numFmtId="0" fontId="25" fillId="6" borderId="43" xfId="0" applyFont="1" applyFill="1" applyBorder="1" applyAlignment="1">
      <alignment horizontal="left" vertical="center"/>
    </xf>
    <xf numFmtId="0" fontId="15" fillId="6" borderId="14" xfId="0" applyFont="1" applyFill="1" applyBorder="1" applyAlignment="1">
      <alignment horizontal="center" vertical="center"/>
    </xf>
    <xf numFmtId="0" fontId="14" fillId="5" borderId="83" xfId="0" applyFont="1" applyFill="1" applyBorder="1" applyAlignment="1">
      <alignment horizontal="center" vertical="center"/>
    </xf>
    <xf numFmtId="0" fontId="15" fillId="6" borderId="14" xfId="0" applyFont="1" applyFill="1" applyBorder="1" applyAlignment="1">
      <alignment horizontal="center" vertical="center" wrapText="1"/>
    </xf>
    <xf numFmtId="0" fontId="97" fillId="0" borderId="0" xfId="8" applyFont="1" applyAlignment="1">
      <alignment horizontal="left" vertical="center" wrapText="1"/>
    </xf>
    <xf numFmtId="0" fontId="97" fillId="0" borderId="0" xfId="8" applyFont="1" applyAlignment="1">
      <alignment vertical="center"/>
    </xf>
    <xf numFmtId="0" fontId="2" fillId="0" borderId="0" xfId="8"/>
    <xf numFmtId="0" fontId="48" fillId="0" borderId="0" xfId="8" applyFont="1" applyAlignment="1">
      <alignment horizontal="center" vertical="center" wrapText="1"/>
    </xf>
    <xf numFmtId="0" fontId="39" fillId="6" borderId="43" xfId="8" applyFont="1" applyFill="1" applyBorder="1" applyAlignment="1">
      <alignment horizontal="center" vertical="center"/>
    </xf>
    <xf numFmtId="0" fontId="39" fillId="6" borderId="44" xfId="8" applyFont="1" applyFill="1" applyBorder="1" applyAlignment="1">
      <alignment horizontal="center" vertical="center"/>
    </xf>
    <xf numFmtId="0" fontId="17" fillId="6" borderId="43" xfId="8" applyFont="1" applyFill="1" applyBorder="1" applyAlignment="1">
      <alignment horizontal="center" vertical="center" wrapText="1"/>
    </xf>
    <xf numFmtId="0" fontId="17" fillId="6" borderId="44" xfId="8" applyFont="1" applyFill="1" applyBorder="1" applyAlignment="1">
      <alignment horizontal="center" vertical="center" wrapText="1"/>
    </xf>
    <xf numFmtId="0" fontId="101" fillId="0" borderId="43" xfId="8" applyFont="1" applyBorder="1" applyAlignment="1">
      <alignment horizontal="left"/>
    </xf>
    <xf numFmtId="0" fontId="106" fillId="0" borderId="43" xfId="8" applyFont="1" applyBorder="1" applyAlignment="1">
      <alignment vertical="center"/>
    </xf>
    <xf numFmtId="0" fontId="105" fillId="0" borderId="43" xfId="8" applyFont="1" applyBorder="1" applyAlignment="1">
      <alignment vertical="center"/>
    </xf>
    <xf numFmtId="0" fontId="49" fillId="6" borderId="43" xfId="8" applyFont="1" applyFill="1" applyBorder="1" applyAlignment="1">
      <alignment horizontal="center" vertical="center"/>
    </xf>
    <xf numFmtId="0" fontId="49" fillId="6" borderId="44" xfId="8" applyFont="1" applyFill="1" applyBorder="1" applyAlignment="1">
      <alignment horizontal="center" vertical="center"/>
    </xf>
    <xf numFmtId="0" fontId="50" fillId="6" borderId="43" xfId="8" applyFont="1" applyFill="1" applyBorder="1" applyAlignment="1">
      <alignment horizontal="center" vertical="center" wrapText="1"/>
    </xf>
    <xf numFmtId="0" fontId="50" fillId="6" borderId="44" xfId="8" applyFont="1" applyFill="1" applyBorder="1" applyAlignment="1">
      <alignment horizontal="center" vertical="center" wrapText="1"/>
    </xf>
    <xf numFmtId="0" fontId="97" fillId="0" borderId="0" xfId="8" applyFont="1"/>
    <xf numFmtId="0" fontId="98" fillId="18" borderId="43" xfId="8" applyFont="1" applyFill="1" applyBorder="1" applyAlignment="1">
      <alignment horizontal="center" vertical="center"/>
    </xf>
    <xf numFmtId="0" fontId="98" fillId="18" borderId="44" xfId="8" applyFont="1" applyFill="1" applyBorder="1" applyAlignment="1">
      <alignment horizontal="center" vertical="center"/>
    </xf>
    <xf numFmtId="0" fontId="99" fillId="18" borderId="43" xfId="8" applyFont="1" applyFill="1" applyBorder="1" applyAlignment="1">
      <alignment horizontal="center" vertical="center" wrapText="1"/>
    </xf>
    <xf numFmtId="0" fontId="99" fillId="18" borderId="44" xfId="8" applyFont="1" applyFill="1" applyBorder="1" applyAlignment="1">
      <alignment horizontal="center" vertical="center" wrapText="1"/>
    </xf>
    <xf numFmtId="0" fontId="101" fillId="0" borderId="0" xfId="8" applyFont="1" applyAlignment="1">
      <alignment horizontal="left" vertical="center" wrapText="1"/>
    </xf>
    <xf numFmtId="0" fontId="104" fillId="0" borderId="0" xfId="8" applyFont="1" applyAlignment="1">
      <alignment horizontal="center" vertical="center" wrapText="1"/>
    </xf>
    <xf numFmtId="0" fontId="44" fillId="6" borderId="43" xfId="8" applyFont="1" applyFill="1" applyBorder="1" applyAlignment="1">
      <alignment horizontal="center" vertical="center"/>
    </xf>
    <xf numFmtId="0" fontId="44" fillId="6" borderId="44" xfId="8" applyFont="1" applyFill="1" applyBorder="1" applyAlignment="1">
      <alignment horizontal="center" vertical="center"/>
    </xf>
    <xf numFmtId="0" fontId="14" fillId="6" borderId="43" xfId="8" applyFont="1" applyFill="1" applyBorder="1" applyAlignment="1">
      <alignment horizontal="center" vertical="center" wrapText="1"/>
    </xf>
    <xf numFmtId="0" fontId="14" fillId="6" borderId="44" xfId="8"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7" fillId="6" borderId="21" xfId="0" applyFont="1" applyFill="1" applyBorder="1" applyAlignment="1">
      <alignment horizontal="center" vertical="center" wrapText="1"/>
    </xf>
    <xf numFmtId="0" fontId="16" fillId="6" borderId="16" xfId="0" applyFont="1" applyFill="1" applyBorder="1" applyAlignment="1">
      <alignment horizontal="center" vertical="center" wrapText="1"/>
    </xf>
    <xf numFmtId="0" fontId="16" fillId="6" borderId="9" xfId="0" applyFont="1" applyFill="1" applyBorder="1" applyAlignment="1">
      <alignment horizontal="right" vertical="center"/>
    </xf>
    <xf numFmtId="0" fontId="16" fillId="6" borderId="12" xfId="0" applyFont="1" applyFill="1" applyBorder="1" applyAlignment="1">
      <alignment horizontal="right" vertical="center"/>
    </xf>
    <xf numFmtId="0" fontId="7" fillId="2" borderId="0" xfId="0" applyFont="1" applyFill="1" applyAlignment="1">
      <alignment horizontal="left" vertical="center"/>
    </xf>
    <xf numFmtId="0" fontId="26" fillId="0" borderId="0" xfId="0" applyFont="1" applyAlignment="1">
      <alignment horizontal="justify" wrapText="1"/>
    </xf>
    <xf numFmtId="0" fontId="26" fillId="2" borderId="0" xfId="0" applyFont="1" applyFill="1" applyAlignment="1">
      <alignment horizontal="center" wrapText="1"/>
    </xf>
    <xf numFmtId="0" fontId="7" fillId="2" borderId="0" xfId="0" applyFont="1" applyFill="1" applyAlignment="1">
      <alignment horizontal="left"/>
    </xf>
    <xf numFmtId="0" fontId="12" fillId="3" borderId="0" xfId="0" applyFont="1" applyFill="1" applyAlignment="1">
      <alignment horizontal="left"/>
    </xf>
    <xf numFmtId="0" fontId="11" fillId="10" borderId="0" xfId="0" applyFont="1" applyFill="1" applyAlignment="1">
      <alignment horizontal="center" wrapText="1"/>
    </xf>
    <xf numFmtId="0" fontId="14" fillId="6" borderId="13" xfId="0" applyFont="1" applyFill="1" applyBorder="1" applyAlignment="1">
      <alignment horizontal="center" vertical="center"/>
    </xf>
    <xf numFmtId="0" fontId="14" fillId="6" borderId="55" xfId="0" applyFont="1" applyFill="1" applyBorder="1" applyAlignment="1">
      <alignment horizontal="center" vertical="center"/>
    </xf>
    <xf numFmtId="0" fontId="14" fillId="6" borderId="57" xfId="0" applyFont="1" applyFill="1" applyBorder="1" applyAlignment="1">
      <alignment horizontal="center" vertical="center"/>
    </xf>
    <xf numFmtId="0" fontId="14" fillId="6" borderId="13" xfId="0" applyFont="1" applyFill="1" applyBorder="1" applyAlignment="1">
      <alignment horizontal="center" vertical="center" wrapText="1"/>
    </xf>
    <xf numFmtId="0" fontId="14" fillId="6" borderId="55" xfId="0" applyFont="1" applyFill="1" applyBorder="1" applyAlignment="1">
      <alignment horizontal="center" vertical="center" wrapText="1"/>
    </xf>
    <xf numFmtId="0" fontId="14" fillId="6" borderId="57" xfId="0" applyFont="1" applyFill="1" applyBorder="1" applyAlignment="1">
      <alignment horizontal="center" vertical="center" wrapText="1"/>
    </xf>
    <xf numFmtId="0" fontId="14" fillId="6" borderId="56" xfId="0" applyFont="1" applyFill="1" applyBorder="1" applyAlignment="1">
      <alignment horizontal="center" vertical="center" wrapText="1"/>
    </xf>
    <xf numFmtId="164" fontId="17" fillId="6" borderId="45" xfId="0" applyNumberFormat="1" applyFont="1" applyFill="1" applyBorder="1" applyAlignment="1">
      <alignment horizontal="center" vertical="center"/>
    </xf>
    <xf numFmtId="164" fontId="17" fillId="6" borderId="31" xfId="0" applyNumberFormat="1" applyFont="1" applyFill="1" applyBorder="1" applyAlignment="1">
      <alignment horizontal="center" vertical="center"/>
    </xf>
    <xf numFmtId="164" fontId="96" fillId="6" borderId="16" xfId="0" applyNumberFormat="1" applyFont="1" applyFill="1" applyBorder="1" applyAlignment="1">
      <alignment horizontal="center" vertical="center"/>
    </xf>
    <xf numFmtId="0" fontId="11" fillId="3" borderId="0" xfId="0" applyFont="1" applyFill="1" applyAlignment="1">
      <alignment horizontal="center" vertical="center" wrapText="1"/>
    </xf>
    <xf numFmtId="164" fontId="96" fillId="6" borderId="37" xfId="0" applyNumberFormat="1" applyFont="1" applyFill="1" applyBorder="1" applyAlignment="1">
      <alignment horizontal="center" vertical="center"/>
    </xf>
    <xf numFmtId="0" fontId="14" fillId="6" borderId="3" xfId="0" applyFont="1" applyFill="1" applyBorder="1" applyAlignment="1">
      <alignment horizontal="center" vertical="center" wrapText="1"/>
    </xf>
    <xf numFmtId="0" fontId="11" fillId="3" borderId="0" xfId="0" applyFont="1" applyFill="1" applyAlignment="1">
      <alignment horizontal="center" vertical="center"/>
    </xf>
    <xf numFmtId="0" fontId="17" fillId="6" borderId="8"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7" fillId="6" borderId="12" xfId="0" applyFont="1" applyFill="1" applyBorder="1" applyAlignment="1">
      <alignment horizontal="center" vertical="center" wrapText="1"/>
    </xf>
    <xf numFmtId="164" fontId="17" fillId="6" borderId="7" xfId="0" applyNumberFormat="1" applyFont="1" applyFill="1" applyBorder="1" applyAlignment="1">
      <alignment horizontal="center" wrapText="1"/>
    </xf>
    <xf numFmtId="164" fontId="17" fillId="6" borderId="16" xfId="0" applyNumberFormat="1" applyFont="1" applyFill="1" applyBorder="1" applyAlignment="1">
      <alignment horizontal="center" wrapText="1"/>
    </xf>
    <xf numFmtId="164" fontId="17" fillId="6" borderId="0" xfId="0" applyNumberFormat="1" applyFont="1" applyFill="1" applyAlignment="1">
      <alignment horizontal="center" wrapText="1"/>
    </xf>
    <xf numFmtId="0" fontId="16" fillId="6" borderId="0" xfId="0" applyFont="1" applyFill="1" applyAlignment="1">
      <alignment horizontal="center" vertical="center" wrapText="1"/>
    </xf>
    <xf numFmtId="0" fontId="16" fillId="6" borderId="66"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5" fillId="6" borderId="60" xfId="0" applyFont="1" applyFill="1" applyBorder="1" applyAlignment="1">
      <alignment horizontal="center" vertical="center" wrapText="1"/>
    </xf>
    <xf numFmtId="0" fontId="16" fillId="6" borderId="37" xfId="0" applyFont="1" applyFill="1" applyBorder="1" applyAlignment="1">
      <alignment horizontal="center" vertical="center" wrapText="1"/>
    </xf>
    <xf numFmtId="0" fontId="15" fillId="6" borderId="13" xfId="0" applyFont="1" applyFill="1" applyBorder="1" applyAlignment="1">
      <alignment horizontal="center" vertical="center"/>
    </xf>
    <xf numFmtId="0" fontId="15" fillId="6" borderId="55" xfId="0" applyFont="1" applyFill="1" applyBorder="1" applyAlignment="1">
      <alignment horizontal="center" vertical="center"/>
    </xf>
    <xf numFmtId="0" fontId="15" fillId="6" borderId="57" xfId="0" applyFont="1" applyFill="1" applyBorder="1" applyAlignment="1">
      <alignment horizontal="center" vertical="center"/>
    </xf>
    <xf numFmtId="0" fontId="17" fillId="6" borderId="8" xfId="0" applyFont="1" applyFill="1" applyBorder="1" applyAlignment="1">
      <alignment horizontal="right" vertical="center" wrapText="1"/>
    </xf>
    <xf numFmtId="0" fontId="17" fillId="6" borderId="9" xfId="0" applyFont="1" applyFill="1" applyBorder="1" applyAlignment="1">
      <alignment horizontal="right" vertical="center" wrapText="1"/>
    </xf>
    <xf numFmtId="0" fontId="17" fillId="6" borderId="12" xfId="0" applyFont="1" applyFill="1" applyBorder="1" applyAlignment="1">
      <alignment horizontal="right" vertical="center" wrapText="1"/>
    </xf>
    <xf numFmtId="164" fontId="17" fillId="6" borderId="7" xfId="0" applyNumberFormat="1" applyFont="1" applyFill="1" applyBorder="1" applyAlignment="1">
      <alignment horizontal="right" vertical="center" wrapText="1"/>
    </xf>
    <xf numFmtId="164" fontId="17" fillId="6" borderId="0" xfId="0" applyNumberFormat="1" applyFont="1" applyFill="1" applyAlignment="1">
      <alignment horizontal="right" vertical="center" wrapText="1"/>
    </xf>
    <xf numFmtId="164" fontId="17" fillId="6" borderId="1" xfId="0" applyNumberFormat="1" applyFont="1" applyFill="1" applyBorder="1" applyAlignment="1">
      <alignment horizontal="right" vertical="center" wrapText="1"/>
    </xf>
    <xf numFmtId="164" fontId="17" fillId="6" borderId="7" xfId="0" applyNumberFormat="1" applyFont="1" applyFill="1" applyBorder="1" applyAlignment="1">
      <alignment horizontal="right" vertical="center"/>
    </xf>
    <xf numFmtId="164" fontId="17" fillId="6" borderId="0" xfId="0" applyNumberFormat="1" applyFont="1" applyFill="1" applyAlignment="1">
      <alignment horizontal="right" vertical="center"/>
    </xf>
    <xf numFmtId="164" fontId="17" fillId="6" borderId="1" xfId="0" applyNumberFormat="1" applyFont="1" applyFill="1" applyBorder="1" applyAlignment="1">
      <alignment horizontal="right" vertical="center"/>
    </xf>
    <xf numFmtId="0" fontId="14" fillId="6" borderId="59"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7" xfId="0" applyFont="1" applyFill="1" applyBorder="1" applyAlignment="1">
      <alignment horizontal="left" vertical="center"/>
    </xf>
    <xf numFmtId="0" fontId="17" fillId="6" borderId="0" xfId="0" applyFont="1" applyFill="1" applyAlignment="1">
      <alignment horizontal="left" vertical="center"/>
    </xf>
    <xf numFmtId="0" fontId="17" fillId="6" borderId="1" xfId="0" applyFont="1" applyFill="1" applyBorder="1" applyAlignment="1">
      <alignment horizontal="left" vertical="center"/>
    </xf>
    <xf numFmtId="0" fontId="17" fillId="6" borderId="7"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17" fillId="6" borderId="8" xfId="0" applyFont="1" applyFill="1" applyBorder="1" applyAlignment="1">
      <alignment horizontal="right" vertical="center"/>
    </xf>
    <xf numFmtId="0" fontId="14" fillId="5" borderId="4" xfId="0" applyFont="1" applyFill="1" applyBorder="1" applyAlignment="1">
      <alignment horizontal="center"/>
    </xf>
    <xf numFmtId="0" fontId="14" fillId="5" borderId="5" xfId="0" applyFont="1" applyFill="1" applyBorder="1" applyAlignment="1">
      <alignment horizontal="center"/>
    </xf>
    <xf numFmtId="0" fontId="16" fillId="6" borderId="16" xfId="0" applyFont="1" applyFill="1" applyBorder="1" applyAlignment="1">
      <alignment horizontal="center" vertical="center"/>
    </xf>
    <xf numFmtId="0" fontId="16" fillId="6" borderId="7" xfId="0" applyFont="1" applyFill="1" applyBorder="1" applyAlignment="1">
      <alignment horizontal="center" vertical="center" wrapText="1"/>
    </xf>
    <xf numFmtId="0" fontId="16" fillId="6" borderId="8" xfId="0" applyFont="1" applyFill="1" applyBorder="1" applyAlignment="1">
      <alignment horizontal="center" vertical="center"/>
    </xf>
    <xf numFmtId="0" fontId="16" fillId="6" borderId="9" xfId="0" applyFont="1" applyFill="1" applyBorder="1" applyAlignment="1">
      <alignment horizontal="center" vertical="center"/>
    </xf>
    <xf numFmtId="0" fontId="16" fillId="6" borderId="12" xfId="0" applyFont="1" applyFill="1" applyBorder="1" applyAlignment="1">
      <alignment horizontal="center" vertical="center"/>
    </xf>
    <xf numFmtId="0" fontId="12" fillId="3" borderId="5" xfId="0" applyFont="1" applyFill="1" applyBorder="1" applyAlignment="1">
      <alignment horizontal="left"/>
    </xf>
    <xf numFmtId="0" fontId="14" fillId="6" borderId="73" xfId="0" applyFont="1" applyFill="1" applyBorder="1" applyAlignment="1">
      <alignment horizontal="center" vertical="center" wrapText="1"/>
    </xf>
    <xf numFmtId="0" fontId="26" fillId="3" borderId="0" xfId="0" applyFont="1" applyFill="1" applyAlignment="1">
      <alignment horizontal="center" wrapText="1"/>
    </xf>
    <xf numFmtId="0" fontId="12" fillId="3" borderId="6" xfId="0" applyFont="1" applyFill="1" applyBorder="1" applyAlignment="1">
      <alignment horizontal="left"/>
    </xf>
    <xf numFmtId="0" fontId="12" fillId="3" borderId="1" xfId="0" applyFont="1" applyFill="1" applyBorder="1" applyAlignment="1">
      <alignment horizontal="left"/>
    </xf>
    <xf numFmtId="0" fontId="14" fillId="6" borderId="35" xfId="0" applyFont="1" applyFill="1" applyBorder="1" applyAlignment="1">
      <alignment horizontal="center" vertical="center" wrapText="1"/>
    </xf>
    <xf numFmtId="0" fontId="7" fillId="2" borderId="7" xfId="0" applyFont="1" applyFill="1" applyBorder="1" applyAlignment="1">
      <alignment horizontal="left"/>
    </xf>
    <xf numFmtId="0" fontId="8" fillId="2" borderId="0" xfId="0" applyFont="1" applyFill="1" applyAlignment="1">
      <alignment horizontal="left"/>
    </xf>
    <xf numFmtId="0" fontId="36" fillId="2" borderId="0" xfId="0" applyFont="1" applyFill="1" applyAlignment="1">
      <alignment horizontal="left"/>
    </xf>
    <xf numFmtId="0" fontId="14" fillId="4" borderId="1" xfId="0" applyFont="1" applyFill="1" applyBorder="1" applyAlignment="1">
      <alignment horizontal="left"/>
    </xf>
    <xf numFmtId="0" fontId="18" fillId="6" borderId="2" xfId="0" applyFont="1" applyFill="1" applyBorder="1" applyAlignment="1">
      <alignment horizontal="center" vertical="center" wrapText="1"/>
    </xf>
    <xf numFmtId="0" fontId="18" fillId="6" borderId="3" xfId="0" applyFont="1" applyFill="1" applyBorder="1" applyAlignment="1">
      <alignment horizontal="center" vertical="center"/>
    </xf>
    <xf numFmtId="0" fontId="18" fillId="6" borderId="7" xfId="0" applyFont="1" applyFill="1" applyBorder="1" applyAlignment="1">
      <alignment horizontal="left" vertical="center"/>
    </xf>
    <xf numFmtId="0" fontId="18" fillId="6" borderId="0" xfId="0" applyFont="1" applyFill="1" applyAlignment="1">
      <alignment horizontal="left" vertical="center"/>
    </xf>
    <xf numFmtId="0" fontId="18" fillId="6" borderId="1" xfId="0" applyFont="1" applyFill="1" applyBorder="1" applyAlignment="1">
      <alignment horizontal="left" vertical="center"/>
    </xf>
    <xf numFmtId="0" fontId="15" fillId="6" borderId="14" xfId="1" applyFont="1" applyFill="1" applyBorder="1" applyAlignment="1">
      <alignment horizontal="center" vertical="center"/>
    </xf>
    <xf numFmtId="0" fontId="15" fillId="6" borderId="10" xfId="1" applyFont="1" applyFill="1" applyBorder="1" applyAlignment="1">
      <alignment horizontal="center" vertical="center"/>
    </xf>
    <xf numFmtId="0" fontId="15" fillId="6" borderId="15" xfId="1" applyFont="1" applyFill="1" applyBorder="1" applyAlignment="1">
      <alignment horizontal="center" vertical="center"/>
    </xf>
    <xf numFmtId="0" fontId="15" fillId="6" borderId="21" xfId="1" applyFont="1" applyFill="1" applyBorder="1" applyAlignment="1">
      <alignment horizontal="center" vertical="center"/>
    </xf>
    <xf numFmtId="0" fontId="21" fillId="6" borderId="29" xfId="1" applyFont="1" applyFill="1" applyBorder="1" applyAlignment="1">
      <alignment horizontal="center" vertical="center"/>
    </xf>
    <xf numFmtId="0" fontId="21" fillId="6" borderId="28" xfId="1" applyFont="1" applyFill="1" applyBorder="1" applyAlignment="1">
      <alignment horizontal="center" vertical="center"/>
    </xf>
    <xf numFmtId="0" fontId="27" fillId="6" borderId="7" xfId="1" applyFont="1" applyFill="1" applyBorder="1" applyAlignment="1">
      <alignment horizontal="left" vertical="center"/>
    </xf>
    <xf numFmtId="0" fontId="27" fillId="6" borderId="0" xfId="1" applyFont="1" applyFill="1" applyAlignment="1">
      <alignment horizontal="left" vertical="center"/>
    </xf>
    <xf numFmtId="0" fontId="27" fillId="6" borderId="1" xfId="1" applyFont="1" applyFill="1" applyBorder="1" applyAlignment="1">
      <alignment horizontal="left" vertical="center"/>
    </xf>
    <xf numFmtId="0" fontId="22" fillId="5" borderId="71" xfId="1" applyFont="1" applyFill="1" applyBorder="1" applyAlignment="1">
      <alignment horizontal="center" vertical="center"/>
    </xf>
    <xf numFmtId="0" fontId="22" fillId="5" borderId="70" xfId="1" applyFont="1" applyFill="1" applyBorder="1" applyAlignment="1">
      <alignment horizontal="center" vertical="center"/>
    </xf>
    <xf numFmtId="0" fontId="6" fillId="7" borderId="0" xfId="1" applyFont="1" applyFill="1" applyAlignment="1">
      <alignment horizontal="center"/>
    </xf>
    <xf numFmtId="0" fontId="6" fillId="7" borderId="0" xfId="1" applyFont="1" applyFill="1" applyAlignment="1">
      <alignment horizontal="center" wrapText="1"/>
    </xf>
    <xf numFmtId="0" fontId="27" fillId="6" borderId="2" xfId="1" applyFont="1" applyFill="1" applyBorder="1" applyAlignment="1">
      <alignment horizontal="center" vertical="center" wrapText="1"/>
    </xf>
    <xf numFmtId="0" fontId="27" fillId="6" borderId="3" xfId="1" applyFont="1" applyFill="1" applyBorder="1" applyAlignment="1">
      <alignment horizontal="center" vertical="center" wrapText="1"/>
    </xf>
    <xf numFmtId="0" fontId="21" fillId="6" borderId="32" xfId="1" applyFont="1" applyFill="1" applyBorder="1" applyAlignment="1">
      <alignment horizontal="center" vertical="center"/>
    </xf>
    <xf numFmtId="0" fontId="21" fillId="6" borderId="31" xfId="1" applyFont="1" applyFill="1" applyBorder="1" applyAlignment="1">
      <alignment horizontal="center" vertical="center"/>
    </xf>
    <xf numFmtId="0" fontId="21" fillId="6" borderId="30" xfId="1" applyFont="1" applyFill="1" applyBorder="1" applyAlignment="1">
      <alignment horizontal="center" vertical="center"/>
    </xf>
    <xf numFmtId="0" fontId="26" fillId="7" borderId="0" xfId="1" applyFont="1" applyFill="1" applyAlignment="1">
      <alignment horizontal="center" vertical="center" wrapText="1"/>
    </xf>
    <xf numFmtId="0" fontId="15" fillId="6" borderId="14" xfId="1" applyFont="1" applyFill="1" applyBorder="1" applyAlignment="1">
      <alignment horizontal="center" vertical="center" wrapText="1"/>
    </xf>
    <xf numFmtId="0" fontId="15" fillId="6" borderId="10" xfId="1" applyFont="1" applyFill="1" applyBorder="1" applyAlignment="1">
      <alignment horizontal="center" vertical="center" wrapText="1"/>
    </xf>
    <xf numFmtId="0" fontId="15" fillId="6" borderId="21" xfId="1" applyFont="1" applyFill="1" applyBorder="1" applyAlignment="1">
      <alignment horizontal="center" vertical="center" wrapText="1"/>
    </xf>
    <xf numFmtId="0" fontId="15" fillId="6" borderId="15" xfId="1" applyFont="1" applyFill="1" applyBorder="1" applyAlignment="1">
      <alignment horizontal="center" vertical="center" wrapText="1"/>
    </xf>
    <xf numFmtId="0" fontId="22" fillId="5" borderId="18" xfId="1" applyFont="1" applyFill="1" applyBorder="1" applyAlignment="1">
      <alignment horizontal="center" vertical="center"/>
    </xf>
    <xf numFmtId="0" fontId="27" fillId="6" borderId="35" xfId="1" applyFont="1" applyFill="1" applyBorder="1" applyAlignment="1">
      <alignment horizontal="center" vertical="center" wrapText="1"/>
    </xf>
    <xf numFmtId="0" fontId="26" fillId="7" borderId="16" xfId="1" applyFont="1" applyFill="1" applyBorder="1" applyAlignment="1">
      <alignment horizontal="center" vertical="center" wrapText="1"/>
    </xf>
    <xf numFmtId="0" fontId="21" fillId="6" borderId="45" xfId="1" applyFont="1" applyFill="1" applyBorder="1" applyAlignment="1">
      <alignment horizontal="center" vertical="center"/>
    </xf>
    <xf numFmtId="0" fontId="17" fillId="6" borderId="37" xfId="0" applyFont="1" applyFill="1" applyBorder="1" applyAlignment="1">
      <alignment horizontal="center" vertical="center" wrapText="1"/>
    </xf>
    <xf numFmtId="0" fontId="17" fillId="6" borderId="0" xfId="0" applyFont="1" applyFill="1" applyAlignment="1">
      <alignment horizontal="center" vertical="center"/>
    </xf>
    <xf numFmtId="0" fontId="17" fillId="6" borderId="9" xfId="0" applyFont="1" applyFill="1" applyBorder="1" applyAlignment="1">
      <alignment horizontal="center" vertical="center"/>
    </xf>
    <xf numFmtId="0" fontId="17" fillId="6" borderId="35" xfId="0" applyFont="1" applyFill="1" applyBorder="1" applyAlignment="1">
      <alignment horizontal="center" vertical="center"/>
    </xf>
    <xf numFmtId="0" fontId="15" fillId="6" borderId="66" xfId="0" applyFont="1" applyFill="1" applyBorder="1" applyAlignment="1">
      <alignment horizontal="center" vertical="center"/>
    </xf>
    <xf numFmtId="0" fontId="15" fillId="6" borderId="9" xfId="0" applyFont="1" applyFill="1" applyBorder="1" applyAlignment="1">
      <alignment horizontal="center" vertical="center"/>
    </xf>
    <xf numFmtId="0" fontId="15" fillId="6" borderId="65" xfId="0" applyFont="1" applyFill="1" applyBorder="1" applyAlignment="1">
      <alignment horizontal="center" vertical="center"/>
    </xf>
    <xf numFmtId="0" fontId="15" fillId="6" borderId="64" xfId="0" applyFont="1" applyFill="1" applyBorder="1" applyAlignment="1">
      <alignment horizontal="center" vertical="center"/>
    </xf>
    <xf numFmtId="0" fontId="15" fillId="6" borderId="15" xfId="0" applyFont="1" applyFill="1" applyBorder="1" applyAlignment="1">
      <alignment horizontal="center" vertical="center" wrapText="1"/>
    </xf>
    <xf numFmtId="0" fontId="14" fillId="5" borderId="6" xfId="0" applyFont="1" applyFill="1" applyBorder="1" applyAlignment="1">
      <alignment horizontal="center" vertical="center"/>
    </xf>
    <xf numFmtId="0" fontId="14" fillId="5" borderId="1" xfId="0" applyFont="1" applyFill="1" applyBorder="1" applyAlignment="1">
      <alignment horizontal="center" vertical="center"/>
    </xf>
    <xf numFmtId="0" fontId="15" fillId="6" borderId="21" xfId="0" applyFont="1" applyFill="1" applyBorder="1" applyAlignment="1">
      <alignment horizontal="center" vertical="center"/>
    </xf>
    <xf numFmtId="0" fontId="18" fillId="5" borderId="43" xfId="0" applyFont="1" applyFill="1" applyBorder="1" applyAlignment="1">
      <alignment horizontal="center" vertical="center"/>
    </xf>
    <xf numFmtId="0" fontId="18" fillId="5" borderId="43" xfId="0" applyFont="1" applyFill="1" applyBorder="1" applyAlignment="1">
      <alignment horizontal="right" vertical="center"/>
    </xf>
    <xf numFmtId="0" fontId="18" fillId="5" borderId="1" xfId="0" applyFont="1" applyFill="1" applyBorder="1" applyAlignment="1">
      <alignment horizontal="right" vertical="center"/>
    </xf>
    <xf numFmtId="169" fontId="18" fillId="5" borderId="5" xfId="0" applyNumberFormat="1" applyFont="1" applyFill="1" applyBorder="1" applyAlignment="1">
      <alignment vertical="center"/>
    </xf>
    <xf numFmtId="0" fontId="88" fillId="0" borderId="0" xfId="1" applyFont="1" applyAlignment="1">
      <alignment horizontal="center"/>
    </xf>
    <xf numFmtId="175" fontId="8" fillId="2" borderId="0" xfId="0" applyNumberFormat="1" applyFont="1" applyFill="1" applyAlignment="1">
      <alignment horizontal="right"/>
    </xf>
    <xf numFmtId="169" fontId="8" fillId="2" borderId="0" xfId="0" applyNumberFormat="1" applyFont="1" applyFill="1" applyAlignment="1">
      <alignment horizontal="right"/>
    </xf>
    <xf numFmtId="0" fontId="18" fillId="5" borderId="43" xfId="0" applyFont="1" applyFill="1" applyBorder="1" applyAlignment="1">
      <alignment horizontal="left" vertical="center"/>
    </xf>
    <xf numFmtId="4" fontId="8" fillId="2" borderId="0" xfId="0" applyNumberFormat="1" applyFont="1" applyFill="1"/>
    <xf numFmtId="175" fontId="18" fillId="5" borderId="5" xfId="0" applyNumberFormat="1" applyFont="1" applyFill="1" applyBorder="1" applyAlignment="1">
      <alignment vertical="center"/>
    </xf>
    <xf numFmtId="40" fontId="74" fillId="2" borderId="0" xfId="4" applyFont="1" applyFill="1" applyAlignment="1">
      <alignment horizontal="center"/>
    </xf>
    <xf numFmtId="4" fontId="76" fillId="2" borderId="0" xfId="1" applyNumberFormat="1" applyFont="1" applyFill="1" applyAlignment="1">
      <alignment horizontal="right"/>
    </xf>
    <xf numFmtId="0" fontId="78" fillId="2" borderId="0" xfId="1" applyFont="1" applyFill="1" applyAlignment="1">
      <alignment horizontal="left"/>
    </xf>
    <xf numFmtId="0" fontId="17" fillId="5" borderId="0" xfId="1" applyFont="1" applyFill="1" applyAlignment="1">
      <alignment horizontal="left" vertical="center"/>
    </xf>
    <xf numFmtId="0" fontId="17" fillId="5" borderId="1" xfId="1" applyFont="1" applyFill="1" applyBorder="1" applyAlignment="1">
      <alignment horizontal="left" vertical="center"/>
    </xf>
    <xf numFmtId="0" fontId="17" fillId="5" borderId="0" xfId="1" applyFont="1" applyFill="1" applyAlignment="1">
      <alignment horizontal="right" vertical="center"/>
    </xf>
    <xf numFmtId="0" fontId="17" fillId="5" borderId="1" xfId="1" applyFont="1" applyFill="1" applyBorder="1" applyAlignment="1">
      <alignment horizontal="right" vertical="center"/>
    </xf>
    <xf numFmtId="0" fontId="69" fillId="2" borderId="0" xfId="0" applyFont="1" applyFill="1" applyAlignment="1">
      <alignment horizontal="center"/>
    </xf>
    <xf numFmtId="4" fontId="4" fillId="2" borderId="0" xfId="0" quotePrefix="1" applyNumberFormat="1" applyFont="1" applyFill="1" applyAlignment="1">
      <alignment horizontal="right"/>
    </xf>
    <xf numFmtId="174" fontId="18" fillId="5" borderId="0" xfId="0" applyNumberFormat="1" applyFont="1" applyFill="1" applyAlignment="1">
      <alignment horizontal="right" vertical="center"/>
    </xf>
    <xf numFmtId="174" fontId="18" fillId="5" borderId="1" xfId="0" applyNumberFormat="1" applyFont="1" applyFill="1" applyBorder="1" applyAlignment="1">
      <alignment horizontal="right" vertical="center"/>
    </xf>
    <xf numFmtId="170" fontId="18" fillId="6" borderId="9" xfId="0" applyNumberFormat="1" applyFont="1" applyFill="1" applyBorder="1" applyAlignment="1">
      <alignment horizontal="center" vertical="center" wrapText="1"/>
    </xf>
    <xf numFmtId="170" fontId="18" fillId="6" borderId="12" xfId="0" applyNumberFormat="1" applyFont="1" applyFill="1" applyBorder="1" applyAlignment="1">
      <alignment horizontal="center" vertical="center" wrapText="1"/>
    </xf>
    <xf numFmtId="0" fontId="18" fillId="6" borderId="3" xfId="0" applyFont="1" applyFill="1" applyBorder="1" applyAlignment="1">
      <alignment horizontal="left" vertical="center"/>
    </xf>
    <xf numFmtId="0" fontId="18" fillId="6" borderId="6" xfId="0" applyFont="1" applyFill="1" applyBorder="1" applyAlignment="1">
      <alignment horizontal="left" vertical="center"/>
    </xf>
    <xf numFmtId="170" fontId="18" fillId="6" borderId="0" xfId="0" applyNumberFormat="1" applyFont="1" applyFill="1" applyAlignment="1">
      <alignment horizontal="center" vertical="center" wrapText="1"/>
    </xf>
    <xf numFmtId="170" fontId="18" fillId="6" borderId="1" xfId="0" applyNumberFormat="1" applyFont="1" applyFill="1" applyBorder="1" applyAlignment="1">
      <alignment horizontal="center" vertical="center" wrapText="1"/>
    </xf>
    <xf numFmtId="170" fontId="18" fillId="6" borderId="0" xfId="0" applyNumberFormat="1" applyFont="1" applyFill="1" applyAlignment="1">
      <alignment horizontal="center" vertical="center"/>
    </xf>
    <xf numFmtId="170" fontId="18" fillId="6" borderId="1" xfId="0" applyNumberFormat="1" applyFont="1" applyFill="1" applyBorder="1" applyAlignment="1">
      <alignment horizontal="center" vertical="center"/>
    </xf>
    <xf numFmtId="4" fontId="16" fillId="6" borderId="7" xfId="0" applyNumberFormat="1" applyFont="1" applyFill="1" applyBorder="1" applyAlignment="1">
      <alignment horizontal="center" vertical="center" wrapText="1"/>
    </xf>
    <xf numFmtId="4" fontId="16" fillId="6" borderId="0" xfId="0" applyNumberFormat="1" applyFont="1" applyFill="1" applyAlignment="1">
      <alignment horizontal="center" vertical="center" wrapText="1"/>
    </xf>
    <xf numFmtId="4" fontId="16" fillId="6" borderId="8" xfId="0" applyNumberFormat="1" applyFont="1" applyFill="1" applyBorder="1" applyAlignment="1">
      <alignment horizontal="center" vertical="center" wrapText="1"/>
    </xf>
    <xf numFmtId="4" fontId="16" fillId="6" borderId="9" xfId="0" applyNumberFormat="1" applyFont="1" applyFill="1" applyBorder="1" applyAlignment="1">
      <alignment horizontal="center" vertical="center" wrapText="1"/>
    </xf>
    <xf numFmtId="4" fontId="16" fillId="6" borderId="16" xfId="0" applyNumberFormat="1" applyFont="1" applyFill="1" applyBorder="1" applyAlignment="1">
      <alignment horizontal="center" vertical="center" wrapText="1"/>
    </xf>
    <xf numFmtId="4" fontId="16" fillId="6" borderId="63" xfId="0" applyNumberFormat="1" applyFont="1" applyFill="1" applyBorder="1" applyAlignment="1">
      <alignment horizontal="center" vertical="center" wrapText="1"/>
    </xf>
    <xf numFmtId="0" fontId="14" fillId="6" borderId="56"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2" xfId="0" applyFont="1" applyFill="1" applyBorder="1" applyAlignment="1">
      <alignment horizontal="center" vertical="center"/>
    </xf>
    <xf numFmtId="0" fontId="4" fillId="2" borderId="0" xfId="0" applyFont="1" applyFill="1" applyAlignment="1">
      <alignment horizontal="left" wrapText="1"/>
    </xf>
    <xf numFmtId="0" fontId="14" fillId="6" borderId="60"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6" borderId="58" xfId="0" applyFont="1" applyFill="1" applyBorder="1" applyAlignment="1">
      <alignment horizontal="center" vertical="center" wrapText="1"/>
    </xf>
    <xf numFmtId="4" fontId="16" fillId="6" borderId="12" xfId="0" applyNumberFormat="1" applyFont="1" applyFill="1" applyBorder="1" applyAlignment="1">
      <alignment horizontal="center" vertical="center" wrapText="1"/>
    </xf>
    <xf numFmtId="4" fontId="16" fillId="6" borderId="7" xfId="0" applyNumberFormat="1" applyFont="1" applyFill="1" applyBorder="1" applyAlignment="1">
      <alignment horizontal="center" vertical="center"/>
    </xf>
    <xf numFmtId="4" fontId="16" fillId="6" borderId="0" xfId="0" applyNumberFormat="1" applyFont="1" applyFill="1" applyAlignment="1">
      <alignment horizontal="center" vertical="center"/>
    </xf>
    <xf numFmtId="4" fontId="16" fillId="6" borderId="1" xfId="0" applyNumberFormat="1" applyFont="1" applyFill="1" applyBorder="1" applyAlignment="1">
      <alignment horizontal="center" vertical="center"/>
    </xf>
    <xf numFmtId="0" fontId="59" fillId="2" borderId="0" xfId="0" applyFont="1" applyFill="1" applyAlignment="1">
      <alignment horizontal="left" vertical="center"/>
    </xf>
    <xf numFmtId="0" fontId="16" fillId="6" borderId="1" xfId="0" applyFont="1" applyFill="1" applyBorder="1" applyAlignment="1">
      <alignment horizontal="center" vertical="center" wrapText="1"/>
    </xf>
    <xf numFmtId="0" fontId="10" fillId="2" borderId="0" xfId="0" applyFont="1" applyFill="1" applyAlignment="1">
      <alignment horizontal="center"/>
    </xf>
    <xf numFmtId="0" fontId="10" fillId="2" borderId="0" xfId="0" applyFont="1" applyFill="1"/>
    <xf numFmtId="0" fontId="16" fillId="6" borderId="8" xfId="0" applyFont="1" applyFill="1" applyBorder="1" applyAlignment="1">
      <alignment horizontal="right" vertical="center" wrapText="1"/>
    </xf>
    <xf numFmtId="0" fontId="16" fillId="6" borderId="12" xfId="0" applyFont="1" applyFill="1" applyBorder="1" applyAlignment="1">
      <alignment horizontal="right" vertical="center" wrapText="1"/>
    </xf>
    <xf numFmtId="0" fontId="14" fillId="4" borderId="5" xfId="0" applyFont="1" applyFill="1" applyBorder="1" applyAlignment="1">
      <alignment horizontal="left" wrapText="1"/>
    </xf>
    <xf numFmtId="0" fontId="16" fillId="6" borderId="8" xfId="0" applyFont="1" applyFill="1" applyBorder="1" applyAlignment="1">
      <alignment horizontal="right" vertical="center"/>
    </xf>
    <xf numFmtId="0" fontId="11" fillId="0" borderId="0" xfId="0" applyFont="1" applyAlignment="1">
      <alignment horizontal="center" wrapText="1"/>
    </xf>
    <xf numFmtId="0" fontId="16" fillId="6" borderId="50" xfId="0" applyFont="1" applyFill="1" applyBorder="1" applyAlignment="1">
      <alignment horizontal="right" vertical="center"/>
    </xf>
    <xf numFmtId="0" fontId="16" fillId="6" borderId="48" xfId="0" applyFont="1" applyFill="1" applyBorder="1" applyAlignment="1">
      <alignment horizontal="right" vertical="center"/>
    </xf>
    <xf numFmtId="0" fontId="16" fillId="6" borderId="49" xfId="0" applyFont="1" applyFill="1" applyBorder="1" applyAlignment="1">
      <alignment horizontal="right" vertical="center"/>
    </xf>
    <xf numFmtId="3" fontId="55" fillId="6" borderId="8" xfId="0" applyNumberFormat="1" applyFont="1" applyFill="1" applyBorder="1" applyAlignment="1">
      <alignment horizontal="right" vertical="center"/>
    </xf>
    <xf numFmtId="3" fontId="55" fillId="6" borderId="9" xfId="0" applyNumberFormat="1" applyFont="1" applyFill="1" applyBorder="1" applyAlignment="1">
      <alignment horizontal="right" vertical="center"/>
    </xf>
    <xf numFmtId="3" fontId="55" fillId="6" borderId="12" xfId="0" applyNumberFormat="1" applyFont="1" applyFill="1" applyBorder="1" applyAlignment="1">
      <alignment horizontal="right" vertical="center"/>
    </xf>
    <xf numFmtId="49" fontId="55" fillId="6" borderId="16" xfId="0" applyNumberFormat="1" applyFont="1" applyFill="1" applyBorder="1" applyAlignment="1">
      <alignment horizontal="center" vertical="center"/>
    </xf>
    <xf numFmtId="0" fontId="16" fillId="6" borderId="7" xfId="0" applyFont="1" applyFill="1" applyBorder="1" applyAlignment="1">
      <alignment horizontal="left" vertical="center" wrapText="1"/>
    </xf>
    <xf numFmtId="3" fontId="11" fillId="2" borderId="0" xfId="0" applyNumberFormat="1" applyFont="1" applyFill="1" applyAlignment="1">
      <alignment horizontal="center" wrapText="1"/>
    </xf>
    <xf numFmtId="3" fontId="6" fillId="2" borderId="0" xfId="0" applyNumberFormat="1" applyFont="1" applyFill="1" applyAlignment="1">
      <alignment horizontal="center" vertical="center" wrapText="1"/>
    </xf>
    <xf numFmtId="3" fontId="6" fillId="2" borderId="0" xfId="0" applyNumberFormat="1" applyFont="1" applyFill="1" applyAlignment="1">
      <alignment horizontal="center" vertical="top" wrapText="1"/>
    </xf>
    <xf numFmtId="3" fontId="6" fillId="2" borderId="1" xfId="0" applyNumberFormat="1" applyFont="1" applyFill="1" applyBorder="1" applyAlignment="1">
      <alignment horizontal="center" vertical="top" wrapText="1"/>
    </xf>
    <xf numFmtId="49" fontId="55" fillId="6" borderId="30" xfId="0" applyNumberFormat="1" applyFont="1" applyFill="1" applyBorder="1" applyAlignment="1">
      <alignment horizontal="center" vertical="center"/>
    </xf>
    <xf numFmtId="0" fontId="16" fillId="6" borderId="30" xfId="0" applyFont="1" applyFill="1" applyBorder="1" applyAlignment="1">
      <alignment horizontal="center" vertical="center"/>
    </xf>
    <xf numFmtId="3" fontId="56" fillId="6" borderId="45" xfId="0" applyNumberFormat="1" applyFont="1" applyFill="1" applyBorder="1" applyAlignment="1">
      <alignment horizontal="center" vertical="center"/>
    </xf>
    <xf numFmtId="0" fontId="25" fillId="6" borderId="7" xfId="0" applyFont="1" applyFill="1" applyBorder="1" applyAlignment="1">
      <alignment horizontal="center" vertical="center"/>
    </xf>
    <xf numFmtId="0" fontId="25" fillId="6" borderId="16" xfId="0" applyFont="1" applyFill="1" applyBorder="1" applyAlignment="1">
      <alignment horizontal="center" vertical="center"/>
    </xf>
    <xf numFmtId="3" fontId="56" fillId="6" borderId="16" xfId="0" applyNumberFormat="1" applyFont="1" applyFill="1" applyBorder="1" applyAlignment="1">
      <alignment horizontal="center" vertical="center"/>
    </xf>
    <xf numFmtId="3" fontId="6" fillId="0" borderId="0" xfId="0" applyNumberFormat="1" applyFont="1" applyAlignment="1">
      <alignment horizontal="center" vertical="top" wrapText="1"/>
    </xf>
    <xf numFmtId="3" fontId="11" fillId="0" borderId="0" xfId="0" applyNumberFormat="1" applyFont="1" applyAlignment="1">
      <alignment horizontal="center" wrapText="1"/>
    </xf>
    <xf numFmtId="0" fontId="25" fillId="6" borderId="7" xfId="0" applyFont="1" applyFill="1" applyBorder="1" applyAlignment="1">
      <alignment horizontal="left" vertical="center"/>
    </xf>
    <xf numFmtId="3" fontId="56" fillId="6" borderId="8" xfId="0" applyNumberFormat="1" applyFont="1" applyFill="1" applyBorder="1" applyAlignment="1">
      <alignment horizontal="right" vertical="center"/>
    </xf>
    <xf numFmtId="3" fontId="56" fillId="6" borderId="9" xfId="0" applyNumberFormat="1" applyFont="1" applyFill="1" applyBorder="1" applyAlignment="1">
      <alignment horizontal="right" vertical="center"/>
    </xf>
    <xf numFmtId="3" fontId="56" fillId="6" borderId="12" xfId="0" applyNumberFormat="1" applyFont="1" applyFill="1" applyBorder="1" applyAlignment="1">
      <alignment horizontal="right" vertical="center"/>
    </xf>
    <xf numFmtId="0" fontId="14" fillId="6" borderId="5" xfId="0" applyFont="1" applyFill="1" applyBorder="1" applyAlignment="1">
      <alignment horizontal="center" vertical="center"/>
    </xf>
    <xf numFmtId="3" fontId="6" fillId="0" borderId="0" xfId="0" applyNumberFormat="1" applyFont="1" applyAlignment="1">
      <alignment horizontal="center" vertical="center" wrapText="1"/>
    </xf>
    <xf numFmtId="3" fontId="55" fillId="6" borderId="30" xfId="0" applyNumberFormat="1" applyFont="1" applyFill="1" applyBorder="1" applyAlignment="1">
      <alignment horizontal="center" vertical="center"/>
    </xf>
    <xf numFmtId="3" fontId="55" fillId="6" borderId="45" xfId="0" applyNumberFormat="1" applyFont="1" applyFill="1" applyBorder="1" applyAlignment="1">
      <alignment horizontal="center" vertical="center"/>
    </xf>
    <xf numFmtId="0" fontId="16" fillId="6" borderId="7" xfId="0" applyFont="1" applyFill="1" applyBorder="1" applyAlignment="1">
      <alignment horizontal="center" vertical="center"/>
    </xf>
    <xf numFmtId="0" fontId="25" fillId="16" borderId="2" xfId="0" applyFont="1" applyFill="1" applyBorder="1" applyAlignment="1">
      <alignment horizontal="center" vertical="center" wrapText="1"/>
    </xf>
    <xf numFmtId="0" fontId="25" fillId="16" borderId="3" xfId="0" applyFont="1" applyFill="1" applyBorder="1" applyAlignment="1">
      <alignment horizontal="center" vertical="center" wrapText="1"/>
    </xf>
    <xf numFmtId="0" fontId="25" fillId="16" borderId="7" xfId="0" applyFont="1" applyFill="1" applyBorder="1" applyAlignment="1">
      <alignment horizontal="left" vertical="center"/>
    </xf>
    <xf numFmtId="0" fontId="25" fillId="16" borderId="1" xfId="0" applyFont="1" applyFill="1" applyBorder="1" applyAlignment="1">
      <alignment horizontal="left" vertical="center"/>
    </xf>
    <xf numFmtId="0" fontId="15" fillId="15" borderId="4" xfId="0" applyFont="1" applyFill="1" applyBorder="1" applyAlignment="1">
      <alignment horizontal="center" vertical="center"/>
    </xf>
    <xf numFmtId="0" fontId="15" fillId="15" borderId="5" xfId="0" applyFont="1" applyFill="1" applyBorder="1" applyAlignment="1">
      <alignment horizontal="center" vertical="center"/>
    </xf>
    <xf numFmtId="0" fontId="15" fillId="16" borderId="14" xfId="0" applyFont="1" applyFill="1" applyBorder="1" applyAlignment="1">
      <alignment horizontal="center" vertical="center"/>
    </xf>
    <xf numFmtId="0" fontId="15" fillId="16" borderId="10" xfId="0" applyFont="1" applyFill="1" applyBorder="1" applyAlignment="1">
      <alignment horizontal="center" vertical="center"/>
    </xf>
    <xf numFmtId="0" fontId="15" fillId="16" borderId="15" xfId="0" applyFont="1" applyFill="1" applyBorder="1" applyAlignment="1">
      <alignment horizontal="center" vertical="center"/>
    </xf>
    <xf numFmtId="0" fontId="15" fillId="16" borderId="14" xfId="0" applyFont="1" applyFill="1" applyBorder="1" applyAlignment="1">
      <alignment horizontal="center" vertical="center" wrapText="1"/>
    </xf>
    <xf numFmtId="0" fontId="15" fillId="16" borderId="10" xfId="0" applyFont="1" applyFill="1" applyBorder="1" applyAlignment="1">
      <alignment horizontal="center" vertical="center" wrapText="1"/>
    </xf>
    <xf numFmtId="0" fontId="15" fillId="16" borderId="15" xfId="0" applyFont="1" applyFill="1" applyBorder="1" applyAlignment="1">
      <alignment horizontal="center" vertical="center" wrapText="1"/>
    </xf>
    <xf numFmtId="0" fontId="6" fillId="3" borderId="0" xfId="0" applyFont="1" applyFill="1" applyAlignment="1">
      <alignment horizontal="center" wrapText="1"/>
    </xf>
    <xf numFmtId="0" fontId="25" fillId="16" borderId="8" xfId="0" applyFont="1" applyFill="1" applyBorder="1" applyAlignment="1">
      <alignment horizontal="right" vertical="center"/>
    </xf>
    <xf numFmtId="0" fontId="25" fillId="16" borderId="12" xfId="0" applyFont="1" applyFill="1" applyBorder="1" applyAlignment="1">
      <alignment horizontal="right" vertical="center"/>
    </xf>
    <xf numFmtId="0" fontId="25" fillId="16" borderId="45" xfId="0" applyFont="1" applyFill="1" applyBorder="1" applyAlignment="1">
      <alignment horizontal="center" vertical="center" wrapText="1"/>
    </xf>
    <xf numFmtId="0" fontId="15" fillId="16" borderId="4" xfId="0" applyFont="1" applyFill="1" applyBorder="1" applyAlignment="1">
      <alignment horizontal="center" vertical="center"/>
    </xf>
    <xf numFmtId="0" fontId="15" fillId="16" borderId="5" xfId="0" applyFont="1" applyFill="1" applyBorder="1" applyAlignment="1">
      <alignment horizontal="center" vertical="center"/>
    </xf>
    <xf numFmtId="3" fontId="56" fillId="5" borderId="8" xfId="0" applyNumberFormat="1" applyFont="1" applyFill="1" applyBorder="1" applyAlignment="1">
      <alignment horizontal="center" vertical="center"/>
    </xf>
    <xf numFmtId="3" fontId="56" fillId="5" borderId="9" xfId="0" applyNumberFormat="1" applyFont="1" applyFill="1" applyBorder="1" applyAlignment="1">
      <alignment horizontal="center" vertical="center"/>
    </xf>
    <xf numFmtId="3" fontId="56" fillId="5" borderId="12" xfId="0" applyNumberFormat="1" applyFont="1" applyFill="1" applyBorder="1" applyAlignment="1">
      <alignment horizontal="center" vertical="center"/>
    </xf>
    <xf numFmtId="3" fontId="6" fillId="0" borderId="1" xfId="0" applyNumberFormat="1" applyFont="1" applyBorder="1" applyAlignment="1">
      <alignment horizontal="center" vertical="top" wrapText="1"/>
    </xf>
    <xf numFmtId="3" fontId="56" fillId="5" borderId="0" xfId="0" applyNumberFormat="1" applyFont="1" applyFill="1" applyAlignment="1">
      <alignment horizontal="center"/>
    </xf>
    <xf numFmtId="3" fontId="56" fillId="5" borderId="16" xfId="0" applyNumberFormat="1" applyFont="1" applyFill="1" applyBorder="1" applyAlignment="1">
      <alignment horizontal="center" vertical="center"/>
    </xf>
    <xf numFmtId="3" fontId="56" fillId="5" borderId="0" xfId="0" applyNumberFormat="1" applyFont="1" applyFill="1" applyAlignment="1">
      <alignment horizontal="center" vertical="center"/>
    </xf>
    <xf numFmtId="3" fontId="56" fillId="5" borderId="45" xfId="0" applyNumberFormat="1" applyFont="1" applyFill="1" applyBorder="1" applyAlignment="1">
      <alignment horizontal="center" vertical="center"/>
    </xf>
    <xf numFmtId="0" fontId="16" fillId="6" borderId="0" xfId="0" applyFont="1" applyFill="1" applyAlignment="1">
      <alignment horizontal="left" vertical="center" wrapText="1"/>
    </xf>
    <xf numFmtId="0" fontId="16" fillId="6" borderId="1" xfId="0" applyFont="1" applyFill="1" applyBorder="1" applyAlignment="1">
      <alignment horizontal="left" vertical="center" wrapText="1"/>
    </xf>
    <xf numFmtId="3" fontId="55" fillId="6" borderId="30" xfId="0" applyNumberFormat="1" applyFont="1" applyFill="1" applyBorder="1" applyAlignment="1">
      <alignment horizontal="center"/>
    </xf>
    <xf numFmtId="3" fontId="55" fillId="6" borderId="8" xfId="0" applyNumberFormat="1" applyFont="1" applyFill="1" applyBorder="1" applyAlignment="1">
      <alignment horizontal="center" vertical="center"/>
    </xf>
    <xf numFmtId="3" fontId="55" fillId="6" borderId="9" xfId="0" applyNumberFormat="1" applyFont="1" applyFill="1" applyBorder="1" applyAlignment="1">
      <alignment horizontal="center" vertical="center"/>
    </xf>
    <xf numFmtId="3" fontId="55" fillId="6" borderId="12" xfId="0" applyNumberFormat="1" applyFont="1" applyFill="1" applyBorder="1" applyAlignment="1">
      <alignment horizontal="center" vertical="center"/>
    </xf>
    <xf numFmtId="3" fontId="55" fillId="6" borderId="7" xfId="0" applyNumberFormat="1" applyFont="1" applyFill="1" applyBorder="1" applyAlignment="1">
      <alignment horizontal="center"/>
    </xf>
    <xf numFmtId="3" fontId="55" fillId="6" borderId="16" xfId="0" applyNumberFormat="1" applyFont="1" applyFill="1" applyBorder="1" applyAlignment="1">
      <alignment horizontal="center"/>
    </xf>
    <xf numFmtId="3" fontId="55" fillId="6" borderId="0" xfId="0" applyNumberFormat="1" applyFont="1" applyFill="1" applyAlignment="1">
      <alignment horizontal="center"/>
    </xf>
    <xf numFmtId="3" fontId="55" fillId="6" borderId="16" xfId="0" applyNumberFormat="1" applyFont="1" applyFill="1" applyBorder="1" applyAlignment="1">
      <alignment horizontal="center" vertical="center"/>
    </xf>
    <xf numFmtId="3" fontId="55" fillId="6" borderId="7" xfId="0" applyNumberFormat="1" applyFont="1" applyFill="1" applyBorder="1" applyAlignment="1">
      <alignment horizontal="center" vertical="center"/>
    </xf>
    <xf numFmtId="0" fontId="14" fillId="6" borderId="6" xfId="0" applyFont="1" applyFill="1" applyBorder="1" applyAlignment="1">
      <alignment horizontal="center"/>
    </xf>
    <xf numFmtId="0" fontId="14" fillId="6" borderId="1" xfId="0" applyFont="1" applyFill="1" applyBorder="1" applyAlignment="1">
      <alignment horizontal="center"/>
    </xf>
    <xf numFmtId="0" fontId="11" fillId="2" borderId="0" xfId="0" applyFont="1" applyFill="1" applyAlignment="1">
      <alignment horizontal="center" vertical="center" wrapText="1"/>
    </xf>
    <xf numFmtId="0" fontId="16" fillId="5" borderId="14"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46" fillId="2" borderId="0" xfId="0" applyFont="1" applyFill="1" applyAlignment="1">
      <alignment horizontal="center"/>
    </xf>
    <xf numFmtId="0" fontId="16" fillId="5" borderId="16" xfId="0" applyFont="1" applyFill="1" applyBorder="1" applyAlignment="1">
      <alignment horizontal="center" vertical="center" wrapText="1"/>
    </xf>
    <xf numFmtId="0" fontId="16" fillId="5" borderId="37"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xf>
    <xf numFmtId="0" fontId="16" fillId="5" borderId="7"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1"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52" fillId="0" borderId="7" xfId="0" applyFont="1" applyBorder="1" applyAlignment="1">
      <alignment horizontal="left" vertical="center"/>
    </xf>
    <xf numFmtId="0" fontId="52" fillId="0" borderId="0" xfId="0" applyFont="1" applyAlignment="1">
      <alignment horizontal="left" vertical="center"/>
    </xf>
    <xf numFmtId="0" fontId="52" fillId="0" borderId="42" xfId="0" applyFont="1" applyBorder="1" applyAlignment="1">
      <alignment horizontal="left" vertical="center"/>
    </xf>
    <xf numFmtId="0" fontId="52" fillId="0" borderId="7" xfId="0" applyFont="1" applyBorder="1" applyAlignment="1">
      <alignment horizontal="center" vertical="center"/>
    </xf>
    <xf numFmtId="0" fontId="52" fillId="0" borderId="0" xfId="0" applyFont="1" applyAlignment="1">
      <alignment horizontal="center" vertical="center"/>
    </xf>
    <xf numFmtId="0" fontId="52" fillId="0" borderId="42" xfId="0" applyFont="1" applyBorder="1" applyAlignment="1">
      <alignment horizontal="center" vertical="center"/>
    </xf>
    <xf numFmtId="0" fontId="50" fillId="6" borderId="1" xfId="0" applyFont="1" applyFill="1" applyBorder="1" applyAlignment="1">
      <alignment horizontal="center" vertical="center"/>
    </xf>
    <xf numFmtId="0" fontId="51" fillId="0" borderId="7" xfId="0" applyFont="1" applyBorder="1" applyAlignment="1">
      <alignment horizontal="left"/>
    </xf>
    <xf numFmtId="0" fontId="48" fillId="0" borderId="0" xfId="0" applyFont="1" applyAlignment="1">
      <alignment horizontal="center" vertical="center" wrapText="1"/>
    </xf>
    <xf numFmtId="0" fontId="49" fillId="6" borderId="43" xfId="0" applyFont="1" applyFill="1" applyBorder="1" applyAlignment="1">
      <alignment horizontal="center" vertical="center"/>
    </xf>
    <xf numFmtId="0" fontId="49" fillId="6" borderId="44" xfId="0" applyFont="1" applyFill="1" applyBorder="1" applyAlignment="1">
      <alignment horizontal="center" vertical="center"/>
    </xf>
    <xf numFmtId="0" fontId="50" fillId="6" borderId="43" xfId="0" applyFont="1" applyFill="1" applyBorder="1" applyAlignment="1">
      <alignment horizontal="center" vertical="center" wrapText="1"/>
    </xf>
    <xf numFmtId="0" fontId="50" fillId="6" borderId="44" xfId="0" applyFont="1" applyFill="1" applyBorder="1" applyAlignment="1">
      <alignment horizontal="center" vertical="center" wrapText="1"/>
    </xf>
    <xf numFmtId="2" fontId="50" fillId="6" borderId="43" xfId="0" applyNumberFormat="1" applyFont="1" applyFill="1" applyBorder="1" applyAlignment="1">
      <alignment horizontal="center" vertical="center" wrapText="1"/>
    </xf>
    <xf numFmtId="2" fontId="50" fillId="6" borderId="44" xfId="0" applyNumberFormat="1" applyFont="1" applyFill="1" applyBorder="1" applyAlignment="1">
      <alignment horizontal="center" vertical="center" wrapText="1"/>
    </xf>
    <xf numFmtId="0" fontId="38" fillId="2" borderId="0" xfId="2" applyFont="1" applyFill="1" applyAlignment="1">
      <alignment horizontal="center" wrapText="1"/>
    </xf>
    <xf numFmtId="0" fontId="4" fillId="2" borderId="0" xfId="2" applyFont="1" applyFill="1" applyAlignment="1">
      <alignment horizontal="center"/>
    </xf>
    <xf numFmtId="0" fontId="6" fillId="0" borderId="0" xfId="2" applyFont="1" applyAlignment="1">
      <alignment horizontal="center"/>
    </xf>
    <xf numFmtId="0" fontId="6" fillId="0" borderId="0" xfId="2" applyFont="1" applyAlignment="1">
      <alignment horizontal="center" vertical="center"/>
    </xf>
    <xf numFmtId="0" fontId="18" fillId="5" borderId="0" xfId="2" applyFont="1" applyFill="1" applyAlignment="1">
      <alignment horizontal="left" vertical="center"/>
    </xf>
    <xf numFmtId="0" fontId="18" fillId="5" borderId="0" xfId="2" applyFont="1" applyFill="1" applyAlignment="1">
      <alignment horizontal="right" vertical="center"/>
    </xf>
    <xf numFmtId="0" fontId="18" fillId="5" borderId="0" xfId="2" applyFont="1" applyFill="1" applyAlignment="1">
      <alignment horizontal="right" vertical="center" wrapText="1"/>
    </xf>
    <xf numFmtId="0" fontId="40" fillId="2" borderId="0" xfId="2" applyFont="1" applyFill="1" applyAlignment="1">
      <alignment horizontal="justify" vertical="justify" wrapText="1"/>
    </xf>
    <xf numFmtId="0" fontId="6" fillId="2" borderId="0" xfId="1" applyFont="1" applyFill="1" applyAlignment="1">
      <alignment horizontal="center" vertical="center" wrapText="1"/>
    </xf>
    <xf numFmtId="0" fontId="16" fillId="6" borderId="2" xfId="1" applyFont="1" applyFill="1" applyBorder="1" applyAlignment="1">
      <alignment horizontal="center" vertical="center" wrapText="1"/>
    </xf>
    <xf numFmtId="0" fontId="16" fillId="6" borderId="3" xfId="1" applyFont="1" applyFill="1" applyBorder="1" applyAlignment="1">
      <alignment horizontal="center" vertical="center"/>
    </xf>
    <xf numFmtId="0" fontId="16" fillId="6" borderId="0" xfId="1" applyFont="1" applyFill="1" applyAlignment="1">
      <alignment horizontal="left" vertical="center"/>
    </xf>
    <xf numFmtId="0" fontId="16" fillId="6" borderId="1" xfId="1" applyFont="1" applyFill="1" applyBorder="1" applyAlignment="1">
      <alignment horizontal="left" vertical="center"/>
    </xf>
    <xf numFmtId="0" fontId="16" fillId="6" borderId="16" xfId="1" applyFont="1" applyFill="1" applyBorder="1" applyAlignment="1">
      <alignment horizontal="center" vertical="center" wrapText="1"/>
    </xf>
    <xf numFmtId="0" fontId="14" fillId="6" borderId="14" xfId="1" applyFont="1" applyFill="1" applyBorder="1" applyAlignment="1">
      <alignment horizontal="center" vertical="center" wrapText="1"/>
    </xf>
    <xf numFmtId="0" fontId="14" fillId="6" borderId="10" xfId="1" applyFont="1" applyFill="1" applyBorder="1" applyAlignment="1">
      <alignment horizontal="center" vertical="center" wrapText="1"/>
    </xf>
    <xf numFmtId="0" fontId="14" fillId="6" borderId="21" xfId="1" applyFont="1" applyFill="1" applyBorder="1" applyAlignment="1">
      <alignment horizontal="center" vertical="center" wrapText="1"/>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6" borderId="14" xfId="1" applyFont="1" applyFill="1" applyBorder="1" applyAlignment="1">
      <alignment horizontal="center" vertical="center"/>
    </xf>
    <xf numFmtId="0" fontId="14" fillId="6" borderId="10" xfId="1" applyFont="1" applyFill="1" applyBorder="1" applyAlignment="1">
      <alignment horizontal="center" vertical="center"/>
    </xf>
    <xf numFmtId="0" fontId="14" fillId="6" borderId="15" xfId="1" applyFont="1" applyFill="1" applyBorder="1" applyAlignment="1">
      <alignment horizontal="center" vertical="center" wrapText="1"/>
    </xf>
    <xf numFmtId="0" fontId="6" fillId="2" borderId="0" xfId="1" applyFont="1" applyFill="1" applyAlignment="1">
      <alignment horizontal="center" vertical="center"/>
    </xf>
    <xf numFmtId="0" fontId="16" fillId="6" borderId="7" xfId="1" applyFont="1" applyFill="1" applyBorder="1" applyAlignment="1">
      <alignment horizontal="left" vertical="center" wrapText="1"/>
    </xf>
    <xf numFmtId="0" fontId="16" fillId="6" borderId="7" xfId="1" applyFont="1" applyFill="1" applyBorder="1" applyAlignment="1">
      <alignment horizontal="left" vertical="center"/>
    </xf>
    <xf numFmtId="0" fontId="16" fillId="6" borderId="37" xfId="1" applyFont="1" applyFill="1" applyBorder="1" applyAlignment="1">
      <alignment horizontal="center" vertical="center" wrapText="1"/>
    </xf>
    <xf numFmtId="0" fontId="14" fillId="6" borderId="39" xfId="1" applyFont="1" applyFill="1" applyBorder="1" applyAlignment="1">
      <alignment horizontal="center" vertical="center" wrapText="1"/>
    </xf>
    <xf numFmtId="0" fontId="14" fillId="6" borderId="38" xfId="1" applyFont="1" applyFill="1" applyBorder="1" applyAlignment="1">
      <alignment horizontal="center" vertical="center" wrapText="1"/>
    </xf>
    <xf numFmtId="0" fontId="14" fillId="6" borderId="40" xfId="1" applyFont="1" applyFill="1" applyBorder="1" applyAlignment="1">
      <alignment horizontal="center" vertical="center" wrapText="1"/>
    </xf>
    <xf numFmtId="0" fontId="14" fillId="6" borderId="41" xfId="1" applyFont="1" applyFill="1" applyBorder="1" applyAlignment="1">
      <alignment horizontal="center" vertical="center" wrapText="1"/>
    </xf>
    <xf numFmtId="0" fontId="14" fillId="6" borderId="38" xfId="1" applyFont="1" applyFill="1" applyBorder="1" applyAlignment="1">
      <alignment horizontal="center" vertical="center"/>
    </xf>
    <xf numFmtId="0" fontId="14" fillId="6" borderId="39" xfId="1" applyFont="1" applyFill="1" applyBorder="1" applyAlignment="1">
      <alignment horizontal="center" vertical="center"/>
    </xf>
    <xf numFmtId="0" fontId="14" fillId="6" borderId="40" xfId="1" applyFont="1" applyFill="1" applyBorder="1" applyAlignment="1">
      <alignment horizontal="center" vertical="center"/>
    </xf>
    <xf numFmtId="0" fontId="21" fillId="6" borderId="32" xfId="1" applyFont="1" applyFill="1" applyBorder="1" applyAlignment="1">
      <alignment horizontal="center"/>
    </xf>
    <xf numFmtId="0" fontId="21" fillId="6" borderId="31" xfId="1" applyFont="1" applyFill="1" applyBorder="1" applyAlignment="1">
      <alignment horizontal="center"/>
    </xf>
    <xf numFmtId="0" fontId="21" fillId="6" borderId="30" xfId="1" applyFont="1" applyFill="1" applyBorder="1" applyAlignment="1">
      <alignment horizontal="center"/>
    </xf>
    <xf numFmtId="0" fontId="21" fillId="6" borderId="29" xfId="1" applyFont="1" applyFill="1" applyBorder="1" applyAlignment="1">
      <alignment horizontal="center"/>
    </xf>
    <xf numFmtId="0" fontId="21" fillId="6" borderId="28" xfId="1" applyFont="1" applyFill="1" applyBorder="1" applyAlignment="1">
      <alignment horizontal="center"/>
    </xf>
    <xf numFmtId="0" fontId="21" fillId="6" borderId="7" xfId="1" applyFont="1" applyFill="1" applyBorder="1" applyAlignment="1">
      <alignment horizontal="center" wrapText="1"/>
    </xf>
    <xf numFmtId="0" fontId="21" fillId="6" borderId="16" xfId="1" applyFont="1" applyFill="1" applyBorder="1" applyAlignment="1">
      <alignment horizontal="center" wrapText="1"/>
    </xf>
    <xf numFmtId="0" fontId="21" fillId="6" borderId="8" xfId="1" applyFont="1" applyFill="1" applyBorder="1" applyAlignment="1">
      <alignment horizontal="center" vertical="center"/>
    </xf>
    <xf numFmtId="0" fontId="21" fillId="6" borderId="9" xfId="1" applyFont="1" applyFill="1" applyBorder="1" applyAlignment="1">
      <alignment horizontal="center" vertical="center"/>
    </xf>
    <xf numFmtId="0" fontId="21" fillId="6" borderId="12" xfId="1" applyFont="1" applyFill="1" applyBorder="1" applyAlignment="1">
      <alignment horizontal="center" vertical="center"/>
    </xf>
    <xf numFmtId="0" fontId="114" fillId="0" borderId="0" xfId="0" applyFont="1"/>
    <xf numFmtId="0" fontId="51" fillId="0" borderId="0" xfId="0" applyFont="1" applyAlignment="1">
      <alignment horizontal="right"/>
    </xf>
    <xf numFmtId="0" fontId="115" fillId="0" borderId="0" xfId="0" applyFont="1"/>
    <xf numFmtId="164" fontId="110" fillId="0" borderId="0" xfId="0" applyNumberFormat="1" applyFont="1" applyAlignment="1">
      <alignment horizontal="right"/>
    </xf>
    <xf numFmtId="0" fontId="110" fillId="0" borderId="0" xfId="0" applyFont="1" applyAlignment="1">
      <alignment horizontal="right"/>
    </xf>
    <xf numFmtId="0" fontId="115" fillId="0" borderId="0" xfId="0" applyFont="1" applyAlignment="1">
      <alignment horizontal="center"/>
    </xf>
    <xf numFmtId="0" fontId="101" fillId="0" borderId="0" xfId="0" applyFont="1"/>
    <xf numFmtId="0" fontId="115" fillId="0" borderId="0" xfId="0" applyFont="1" applyAlignment="1">
      <alignment horizontal="center" vertical="center"/>
    </xf>
    <xf numFmtId="164" fontId="17" fillId="5" borderId="12" xfId="0" applyNumberFormat="1" applyFont="1" applyFill="1" applyBorder="1" applyAlignment="1">
      <alignment horizontal="right" vertical="center"/>
    </xf>
    <xf numFmtId="0" fontId="116" fillId="5" borderId="6" xfId="0" applyFont="1" applyFill="1" applyBorder="1" applyAlignment="1">
      <alignment horizontal="center" vertical="center"/>
    </xf>
    <xf numFmtId="0" fontId="115" fillId="0" borderId="9" xfId="0" applyFont="1" applyBorder="1" applyAlignment="1">
      <alignment horizontal="center" vertical="center"/>
    </xf>
    <xf numFmtId="0" fontId="117" fillId="0" borderId="0" xfId="0" applyFont="1"/>
    <xf numFmtId="0" fontId="51" fillId="0" borderId="12" xfId="0" applyFont="1" applyBorder="1" applyAlignment="1">
      <alignment horizontal="right" vertical="center"/>
    </xf>
    <xf numFmtId="0" fontId="51" fillId="0" borderId="1" xfId="0" applyFont="1" applyBorder="1" applyAlignment="1">
      <alignment horizontal="right" vertical="center"/>
    </xf>
    <xf numFmtId="0" fontId="117" fillId="0" borderId="6" xfId="0" applyFont="1" applyBorder="1"/>
    <xf numFmtId="0" fontId="118" fillId="5" borderId="21" xfId="0" applyFont="1" applyFill="1" applyBorder="1" applyAlignment="1">
      <alignment horizontal="center" vertical="center"/>
    </xf>
    <xf numFmtId="0" fontId="119" fillId="0" borderId="0" xfId="0" applyFont="1"/>
    <xf numFmtId="0" fontId="110" fillId="0" borderId="9" xfId="0" applyFont="1" applyBorder="1" applyAlignment="1">
      <alignment horizontal="right" vertical="center"/>
    </xf>
    <xf numFmtId="0" fontId="110" fillId="0" borderId="0" xfId="0" applyFont="1" applyAlignment="1">
      <alignment horizontal="right" vertical="center"/>
    </xf>
    <xf numFmtId="0" fontId="119" fillId="0" borderId="3" xfId="0" applyFont="1" applyBorder="1"/>
    <xf numFmtId="0" fontId="118" fillId="5" borderId="10" xfId="0" applyFont="1" applyFill="1" applyBorder="1" applyAlignment="1">
      <alignment horizontal="center" vertical="center"/>
    </xf>
    <xf numFmtId="0" fontId="51" fillId="0" borderId="9" xfId="0" applyFont="1" applyBorder="1" applyAlignment="1">
      <alignment horizontal="right" vertical="center"/>
    </xf>
    <xf numFmtId="0" fontId="51" fillId="0" borderId="0" xfId="0" applyFont="1" applyAlignment="1">
      <alignment horizontal="right" vertical="center"/>
    </xf>
    <xf numFmtId="0" fontId="117" fillId="0" borderId="3" xfId="0" applyFont="1" applyBorder="1"/>
    <xf numFmtId="0" fontId="110" fillId="0" borderId="8" xfId="0" applyFont="1" applyBorder="1" applyAlignment="1">
      <alignment horizontal="right" vertical="center"/>
    </xf>
    <xf numFmtId="0" fontId="110" fillId="0" borderId="7" xfId="0" applyFont="1" applyBorder="1" applyAlignment="1">
      <alignment horizontal="right" vertical="center"/>
    </xf>
    <xf numFmtId="0" fontId="119" fillId="0" borderId="2" xfId="0" applyFont="1" applyBorder="1"/>
    <xf numFmtId="0" fontId="17" fillId="4" borderId="11" xfId="0" applyFont="1" applyFill="1" applyBorder="1" applyAlignment="1">
      <alignment horizontal="right" vertical="center"/>
    </xf>
    <xf numFmtId="0" fontId="17" fillId="4" borderId="1" xfId="0" applyFont="1" applyFill="1" applyBorder="1" applyAlignment="1">
      <alignment horizontal="right" vertical="center"/>
    </xf>
    <xf numFmtId="0" fontId="17" fillId="4" borderId="5" xfId="0" applyFont="1" applyFill="1" applyBorder="1" applyAlignment="1">
      <alignment horizontal="right" vertical="center"/>
    </xf>
    <xf numFmtId="0" fontId="116" fillId="4" borderId="4" xfId="0" applyFont="1" applyFill="1" applyBorder="1"/>
    <xf numFmtId="0" fontId="118" fillId="5" borderId="14" xfId="0" applyFont="1" applyFill="1" applyBorder="1" applyAlignment="1">
      <alignment horizontal="center" vertical="center"/>
    </xf>
    <xf numFmtId="0" fontId="118" fillId="5" borderId="60" xfId="0" applyFont="1" applyFill="1" applyBorder="1" applyAlignment="1">
      <alignment horizontal="center" vertical="center"/>
    </xf>
    <xf numFmtId="0" fontId="118" fillId="5" borderId="10" xfId="0" applyFont="1" applyFill="1" applyBorder="1" applyAlignment="1">
      <alignment horizontal="center" vertical="center"/>
    </xf>
    <xf numFmtId="0" fontId="12" fillId="0" borderId="0" xfId="0" applyFont="1" applyAlignment="1">
      <alignment horizontal="right"/>
    </xf>
    <xf numFmtId="0" fontId="118" fillId="5" borderId="15" xfId="0" applyFont="1" applyFill="1" applyBorder="1" applyAlignment="1">
      <alignment horizontal="center" vertical="center"/>
    </xf>
    <xf numFmtId="0" fontId="120" fillId="0" borderId="0" xfId="0" applyFont="1"/>
    <xf numFmtId="0" fontId="17" fillId="5" borderId="12" xfId="0" applyFont="1" applyFill="1" applyBorder="1" applyAlignment="1">
      <alignment horizontal="right" vertical="center"/>
    </xf>
    <xf numFmtId="0" fontId="121" fillId="5" borderId="5" xfId="0" applyFont="1" applyFill="1" applyBorder="1" applyAlignment="1">
      <alignment horizontal="left" vertical="center"/>
    </xf>
    <xf numFmtId="0" fontId="121" fillId="5" borderId="3" xfId="0" applyFont="1" applyFill="1" applyBorder="1" applyAlignment="1">
      <alignment horizontal="center" wrapText="1"/>
    </xf>
    <xf numFmtId="0" fontId="17" fillId="5" borderId="8" xfId="0" applyFont="1" applyFill="1" applyBorder="1" applyAlignment="1">
      <alignment horizontal="right" vertical="center"/>
    </xf>
    <xf numFmtId="0" fontId="17" fillId="5" borderId="45" xfId="0" applyFont="1" applyFill="1" applyBorder="1" applyAlignment="1">
      <alignment horizontal="center" vertical="center"/>
    </xf>
    <xf numFmtId="0" fontId="121" fillId="5" borderId="2" xfId="0" applyFont="1" applyFill="1" applyBorder="1" applyAlignment="1">
      <alignment horizontal="center" wrapText="1"/>
    </xf>
    <xf numFmtId="0" fontId="117" fillId="0" borderId="0" xfId="0" applyFont="1" applyAlignment="1">
      <alignment horizontal="right"/>
    </xf>
    <xf numFmtId="0" fontId="119" fillId="0" borderId="0" xfId="0" applyFont="1" applyAlignment="1">
      <alignment horizontal="center" vertical="center"/>
    </xf>
    <xf numFmtId="0" fontId="119" fillId="0" borderId="34" xfId="0" applyFont="1" applyBorder="1" applyAlignment="1">
      <alignment horizontal="center" vertical="center"/>
    </xf>
    <xf numFmtId="0" fontId="119" fillId="0" borderId="0" xfId="0" applyFont="1" applyAlignment="1">
      <alignment horizontal="center" vertical="center" wrapText="1"/>
    </xf>
    <xf numFmtId="0" fontId="119" fillId="0" borderId="0" xfId="0" applyFont="1" applyAlignment="1">
      <alignment horizontal="center" vertical="center" wrapText="1"/>
    </xf>
    <xf numFmtId="0" fontId="17" fillId="4" borderId="12" xfId="0" applyFont="1" applyFill="1" applyBorder="1" applyAlignment="1">
      <alignment horizontal="right" vertical="center"/>
    </xf>
    <xf numFmtId="0" fontId="115" fillId="0" borderId="0" xfId="0" applyFont="1" applyAlignment="1">
      <alignment horizontal="center" vertical="center"/>
    </xf>
    <xf numFmtId="0" fontId="118" fillId="5" borderId="56" xfId="0" applyFont="1" applyFill="1" applyBorder="1" applyAlignment="1">
      <alignment horizontal="center" vertical="center"/>
    </xf>
    <xf numFmtId="0" fontId="17" fillId="5" borderId="46" xfId="0" applyFont="1" applyFill="1" applyBorder="1" applyAlignment="1">
      <alignment horizontal="right" vertical="center"/>
    </xf>
    <xf numFmtId="0" fontId="121" fillId="5" borderId="35" xfId="0" applyFont="1" applyFill="1" applyBorder="1" applyAlignment="1">
      <alignment horizontal="center" wrapText="1"/>
    </xf>
    <xf numFmtId="164" fontId="8" fillId="2" borderId="9" xfId="0" quotePrefix="1" applyNumberFormat="1" applyFont="1" applyFill="1" applyBorder="1" applyAlignment="1">
      <alignment horizontal="right"/>
    </xf>
    <xf numFmtId="164" fontId="12" fillId="3" borderId="0" xfId="0" applyNumberFormat="1" applyFont="1" applyFill="1" applyAlignment="1">
      <alignment horizontal="right" vertical="center"/>
    </xf>
    <xf numFmtId="164" fontId="17" fillId="4" borderId="0" xfId="0" applyNumberFormat="1" applyFont="1" applyFill="1" applyAlignment="1">
      <alignment horizontal="right" vertical="center"/>
    </xf>
    <xf numFmtId="0" fontId="17" fillId="6" borderId="7" xfId="0" applyFont="1" applyFill="1" applyBorder="1" applyAlignment="1">
      <alignment horizontal="right" vertical="center"/>
    </xf>
    <xf numFmtId="164" fontId="12" fillId="3" borderId="1" xfId="0" quotePrefix="1" applyNumberFormat="1" applyFont="1" applyFill="1" applyBorder="1" applyAlignment="1">
      <alignment horizontal="right" vertical="center"/>
    </xf>
    <xf numFmtId="164" fontId="17" fillId="5" borderId="11" xfId="0" quotePrefix="1" applyNumberFormat="1" applyFont="1" applyFill="1" applyBorder="1" applyAlignment="1">
      <alignment horizontal="right" vertical="center"/>
    </xf>
    <xf numFmtId="164" fontId="12" fillId="3" borderId="1" xfId="0" applyNumberFormat="1" applyFont="1" applyFill="1" applyBorder="1" applyAlignment="1">
      <alignment horizontal="right" vertical="center"/>
    </xf>
    <xf numFmtId="164" fontId="12" fillId="0" borderId="0" xfId="0" quotePrefix="1" applyNumberFormat="1" applyFont="1" applyAlignment="1">
      <alignment horizontal="right" vertical="center"/>
    </xf>
    <xf numFmtId="164" fontId="8" fillId="2" borderId="12" xfId="0" quotePrefix="1" applyNumberFormat="1" applyFont="1" applyFill="1" applyBorder="1" applyAlignment="1">
      <alignment horizontal="right"/>
    </xf>
    <xf numFmtId="0" fontId="4" fillId="2" borderId="34" xfId="0" applyFont="1" applyFill="1" applyBorder="1" applyAlignment="1">
      <alignment horizontal="left"/>
    </xf>
    <xf numFmtId="1" fontId="38" fillId="2" borderId="0" xfId="0" applyNumberFormat="1" applyFont="1" applyFill="1" applyAlignment="1">
      <alignment horizontal="center"/>
    </xf>
    <xf numFmtId="0" fontId="38" fillId="2" borderId="0" xfId="0" applyFont="1" applyFill="1" applyAlignment="1">
      <alignment horizontal="left" wrapText="1"/>
    </xf>
    <xf numFmtId="3" fontId="10" fillId="2" borderId="0" xfId="0" applyNumberFormat="1" applyFont="1" applyFill="1" applyAlignment="1">
      <alignment horizontal="center"/>
    </xf>
    <xf numFmtId="3" fontId="10" fillId="0" borderId="0" xfId="0" applyNumberFormat="1" applyFont="1" applyAlignment="1">
      <alignment horizontal="center"/>
    </xf>
    <xf numFmtId="0" fontId="11" fillId="0" borderId="0" xfId="0" applyFont="1" applyAlignment="1">
      <alignment horizontal="center"/>
    </xf>
    <xf numFmtId="164" fontId="8" fillId="3" borderId="0" xfId="0" quotePrefix="1" applyNumberFormat="1" applyFont="1" applyFill="1" applyAlignment="1">
      <alignment horizontal="right"/>
    </xf>
    <xf numFmtId="164" fontId="10" fillId="0" borderId="0" xfId="0" quotePrefix="1" applyNumberFormat="1" applyFont="1" applyAlignment="1">
      <alignment horizontal="right"/>
    </xf>
    <xf numFmtId="0" fontId="38" fillId="2" borderId="0" xfId="0" applyFont="1" applyFill="1" applyAlignment="1">
      <alignment horizontal="right"/>
    </xf>
    <xf numFmtId="164" fontId="38" fillId="0" borderId="0" xfId="0" quotePrefix="1" applyNumberFormat="1" applyFont="1" applyAlignment="1">
      <alignment horizontal="right"/>
    </xf>
    <xf numFmtId="0" fontId="38" fillId="0" borderId="0" xfId="0" applyFont="1" applyAlignment="1">
      <alignment horizontal="right"/>
    </xf>
    <xf numFmtId="164" fontId="10" fillId="0" borderId="0" xfId="0" applyNumberFormat="1" applyFont="1" applyAlignment="1">
      <alignment horizontal="right"/>
    </xf>
    <xf numFmtId="0" fontId="17" fillId="6" borderId="1" xfId="0" applyFont="1" applyFill="1" applyBorder="1" applyAlignment="1">
      <alignment horizontal="right"/>
    </xf>
    <xf numFmtId="0" fontId="17" fillId="6" borderId="16" xfId="0" applyFont="1" applyFill="1" applyBorder="1" applyAlignment="1">
      <alignment horizontal="center"/>
    </xf>
    <xf numFmtId="0" fontId="17" fillId="6" borderId="0" xfId="0" applyFont="1" applyFill="1" applyAlignment="1">
      <alignment horizontal="center"/>
    </xf>
    <xf numFmtId="0" fontId="17" fillId="6" borderId="16" xfId="0" applyFont="1" applyFill="1" applyBorder="1" applyAlignment="1">
      <alignment horizontal="center" wrapText="1"/>
    </xf>
    <xf numFmtId="0" fontId="17" fillId="6" borderId="7" xfId="0" applyFont="1" applyFill="1" applyBorder="1" applyAlignment="1">
      <alignment horizontal="center"/>
    </xf>
    <xf numFmtId="0" fontId="17" fillId="6" borderId="7" xfId="0" applyFont="1" applyFill="1" applyBorder="1" applyAlignment="1">
      <alignment horizontal="center"/>
    </xf>
    <xf numFmtId="0" fontId="39" fillId="6" borderId="7" xfId="0" applyFont="1" applyFill="1" applyBorder="1" applyAlignment="1">
      <alignment horizontal="center"/>
    </xf>
    <xf numFmtId="0" fontId="17" fillId="6" borderId="7" xfId="0" applyFont="1" applyFill="1" applyBorder="1" applyAlignment="1">
      <alignment horizontal="center" wrapText="1"/>
    </xf>
    <xf numFmtId="3" fontId="10" fillId="2" borderId="1" xfId="0" applyNumberFormat="1" applyFont="1" applyFill="1" applyBorder="1" applyAlignment="1">
      <alignment horizontal="center"/>
    </xf>
    <xf numFmtId="3" fontId="10" fillId="2" borderId="7" xfId="0" applyNumberFormat="1" applyFont="1" applyFill="1" applyBorder="1" applyAlignment="1">
      <alignment horizontal="center"/>
    </xf>
    <xf numFmtId="0" fontId="10" fillId="0" borderId="0" xfId="0" applyFont="1"/>
    <xf numFmtId="164" fontId="10" fillId="2" borderId="7" xfId="0" applyNumberFormat="1" applyFont="1" applyFill="1" applyBorder="1" applyAlignment="1">
      <alignment horizontal="right"/>
    </xf>
    <xf numFmtId="164" fontId="10" fillId="0" borderId="7" xfId="0" applyNumberFormat="1" applyFont="1" applyBorder="1" applyAlignment="1">
      <alignment horizontal="right"/>
    </xf>
    <xf numFmtId="0" fontId="8" fillId="0" borderId="7" xfId="0" applyFont="1" applyBorder="1"/>
    <xf numFmtId="0" fontId="17" fillId="6" borderId="12" xfId="0" applyFont="1" applyFill="1" applyBorder="1" applyAlignment="1">
      <alignment horizontal="center" vertical="center"/>
    </xf>
    <xf numFmtId="0" fontId="17" fillId="6" borderId="46" xfId="0" applyFont="1" applyFill="1" applyBorder="1" applyAlignment="1">
      <alignment horizontal="center"/>
    </xf>
    <xf numFmtId="0" fontId="17" fillId="6" borderId="1" xfId="0" applyFont="1" applyFill="1" applyBorder="1" applyAlignment="1">
      <alignment horizontal="center"/>
    </xf>
    <xf numFmtId="0" fontId="17" fillId="6" borderId="0" xfId="0" applyFont="1" applyFill="1" applyAlignment="1">
      <alignment horizontal="center"/>
    </xf>
    <xf numFmtId="0" fontId="39" fillId="6" borderId="8" xfId="0" applyFont="1" applyFill="1" applyBorder="1" applyAlignment="1">
      <alignment horizontal="center"/>
    </xf>
    <xf numFmtId="0" fontId="9" fillId="0" borderId="1" xfId="0" applyFont="1" applyBorder="1" applyAlignment="1">
      <alignment horizontal="center"/>
    </xf>
    <xf numFmtId="0" fontId="5" fillId="0" borderId="0" xfId="0" applyFont="1" applyAlignment="1">
      <alignment horizontal="center"/>
    </xf>
    <xf numFmtId="164" fontId="8" fillId="0" borderId="0" xfId="0" quotePrefix="1" applyNumberFormat="1" applyFont="1" applyAlignment="1">
      <alignment horizontal="right"/>
    </xf>
    <xf numFmtId="0" fontId="4" fillId="2" borderId="34" xfId="0" applyFont="1" applyFill="1" applyBorder="1" applyAlignment="1">
      <alignment textRotation="90"/>
    </xf>
    <xf numFmtId="0" fontId="17" fillId="6" borderId="16" xfId="0" applyFont="1" applyFill="1" applyBorder="1"/>
    <xf numFmtId="0" fontId="17" fillId="6" borderId="16" xfId="0" applyFont="1" applyFill="1" applyBorder="1" applyAlignment="1">
      <alignment wrapText="1"/>
    </xf>
    <xf numFmtId="0" fontId="17" fillId="6" borderId="7" xfId="0" applyFont="1" applyFill="1" applyBorder="1"/>
    <xf numFmtId="0" fontId="17" fillId="6" borderId="7" xfId="0" applyFont="1" applyFill="1" applyBorder="1"/>
    <xf numFmtId="0" fontId="17" fillId="6" borderId="7" xfId="0" applyFont="1" applyFill="1" applyBorder="1" applyAlignment="1">
      <alignment wrapText="1"/>
    </xf>
    <xf numFmtId="0" fontId="6" fillId="2" borderId="9" xfId="0" applyFont="1" applyFill="1" applyBorder="1" applyAlignment="1">
      <alignment vertical="center" wrapText="1"/>
    </xf>
    <xf numFmtId="3" fontId="61" fillId="21" borderId="12" xfId="0" applyNumberFormat="1" applyFont="1" applyFill="1" applyBorder="1"/>
    <xf numFmtId="3" fontId="61" fillId="21" borderId="1" xfId="0" applyNumberFormat="1" applyFont="1" applyFill="1" applyBorder="1"/>
    <xf numFmtId="0" fontId="61" fillId="21" borderId="1" xfId="0" applyFont="1" applyFill="1" applyBorder="1"/>
    <xf numFmtId="0" fontId="38" fillId="22" borderId="6" xfId="0" applyFont="1" applyFill="1" applyBorder="1"/>
    <xf numFmtId="3" fontId="61" fillId="21" borderId="9" xfId="0" applyNumberFormat="1" applyFont="1" applyFill="1" applyBorder="1"/>
    <xf numFmtId="3" fontId="61" fillId="21" borderId="0" xfId="0" applyNumberFormat="1" applyFont="1" applyFill="1"/>
    <xf numFmtId="0" fontId="61" fillId="21" borderId="0" xfId="0" applyFont="1" applyFill="1"/>
    <xf numFmtId="0" fontId="38" fillId="22" borderId="3" xfId="0" applyFont="1" applyFill="1" applyBorder="1"/>
    <xf numFmtId="3" fontId="61" fillId="21" borderId="8" xfId="0" applyNumberFormat="1" applyFont="1" applyFill="1" applyBorder="1"/>
    <xf numFmtId="3" fontId="61" fillId="21" borderId="7" xfId="0" applyNumberFormat="1" applyFont="1" applyFill="1" applyBorder="1"/>
    <xf numFmtId="0" fontId="61" fillId="21" borderId="7" xfId="0" applyFont="1" applyFill="1" applyBorder="1"/>
    <xf numFmtId="0" fontId="38" fillId="22" borderId="2" xfId="0" applyFont="1" applyFill="1" applyBorder="1"/>
    <xf numFmtId="3" fontId="109" fillId="4" borderId="8" xfId="0" applyNumberFormat="1" applyFont="1" applyFill="1" applyBorder="1"/>
    <xf numFmtId="3" fontId="109" fillId="4" borderId="7" xfId="0" applyNumberFormat="1" applyFont="1" applyFill="1" applyBorder="1"/>
    <xf numFmtId="0" fontId="122" fillId="4" borderId="7" xfId="0" applyFont="1" applyFill="1" applyBorder="1"/>
    <xf numFmtId="3" fontId="38" fillId="2" borderId="9" xfId="0" applyNumberFormat="1" applyFont="1" applyFill="1" applyBorder="1"/>
    <xf numFmtId="3" fontId="38" fillId="0" borderId="0" xfId="0" applyNumberFormat="1" applyFont="1"/>
    <xf numFmtId="3" fontId="38" fillId="2" borderId="0" xfId="0" applyNumberFormat="1" applyFont="1" applyFill="1"/>
    <xf numFmtId="0" fontId="8" fillId="2" borderId="0" xfId="0" applyFont="1" applyFill="1" applyAlignment="1">
      <alignment wrapText="1"/>
    </xf>
    <xf numFmtId="3" fontId="10" fillId="2" borderId="9" xfId="0" applyNumberFormat="1" applyFont="1" applyFill="1" applyBorder="1"/>
    <xf numFmtId="0" fontId="15" fillId="6" borderId="57" xfId="0" applyFont="1" applyFill="1" applyBorder="1" applyAlignment="1">
      <alignment horizontal="center" vertical="center" wrapText="1"/>
    </xf>
    <xf numFmtId="0" fontId="15" fillId="6" borderId="55"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15" fillId="6" borderId="56" xfId="0" applyFont="1" applyFill="1" applyBorder="1" applyAlignment="1">
      <alignment horizontal="center" vertical="center"/>
    </xf>
    <xf numFmtId="3" fontId="8" fillId="2" borderId="0" xfId="0" applyNumberFormat="1" applyFont="1" applyFill="1" applyAlignment="1">
      <alignment vertical="top"/>
    </xf>
    <xf numFmtId="3" fontId="38" fillId="2" borderId="8" xfId="0" applyNumberFormat="1" applyFont="1" applyFill="1" applyBorder="1"/>
    <xf numFmtId="3" fontId="38" fillId="2" borderId="7" xfId="0" applyNumberFormat="1" applyFont="1" applyFill="1" applyBorder="1"/>
    <xf numFmtId="3" fontId="12" fillId="2" borderId="12" xfId="0" applyNumberFormat="1" applyFont="1" applyFill="1" applyBorder="1"/>
    <xf numFmtId="3" fontId="8" fillId="2" borderId="1" xfId="0" applyNumberFormat="1" applyFont="1" applyFill="1" applyBorder="1"/>
    <xf numFmtId="3" fontId="8" fillId="2" borderId="9" xfId="0" applyNumberFormat="1" applyFont="1" applyFill="1" applyBorder="1"/>
    <xf numFmtId="3" fontId="38" fillId="2" borderId="7" xfId="0" applyNumberFormat="1" applyFont="1" applyFill="1" applyBorder="1" applyAlignment="1">
      <alignment horizontal="right"/>
    </xf>
    <xf numFmtId="0" fontId="17" fillId="4" borderId="7" xfId="0" applyFont="1" applyFill="1" applyBorder="1"/>
    <xf numFmtId="0" fontId="44" fillId="4" borderId="7" xfId="0" applyFont="1" applyFill="1" applyBorder="1"/>
    <xf numFmtId="0" fontId="14" fillId="4" borderId="2" xfId="0" applyFont="1" applyFill="1" applyBorder="1" applyAlignment="1">
      <alignment horizontal="left" vertical="center"/>
    </xf>
    <xf numFmtId="0" fontId="8" fillId="2" borderId="9" xfId="0" applyFont="1" applyFill="1" applyBorder="1"/>
    <xf numFmtId="0" fontId="38" fillId="2" borderId="6" xfId="0" applyFont="1" applyFill="1" applyBorder="1" applyAlignment="1">
      <alignment horizontal="center" vertical="center" textRotation="90"/>
    </xf>
    <xf numFmtId="0" fontId="38" fillId="2" borderId="9" xfId="0" applyFont="1" applyFill="1" applyBorder="1"/>
    <xf numFmtId="3" fontId="38" fillId="0" borderId="0" xfId="0" applyNumberFormat="1" applyFont="1" applyAlignment="1">
      <alignment horizontal="right"/>
    </xf>
    <xf numFmtId="0" fontId="9" fillId="2" borderId="0" xfId="0" applyFont="1" applyFill="1" applyAlignment="1">
      <alignment horizontal="centerContinuous"/>
    </xf>
    <xf numFmtId="0" fontId="71" fillId="2" borderId="0" xfId="0" applyFont="1" applyFill="1"/>
    <xf numFmtId="0" fontId="7" fillId="2" borderId="0" xfId="0" applyFont="1" applyFill="1" applyAlignment="1">
      <alignment horizontal="left" vertical="top"/>
    </xf>
    <xf numFmtId="0" fontId="4" fillId="2" borderId="16" xfId="0" applyFont="1" applyFill="1" applyBorder="1"/>
    <xf numFmtId="0" fontId="17" fillId="4" borderId="8" xfId="0" applyFont="1" applyFill="1" applyBorder="1" applyAlignment="1">
      <alignment horizontal="right"/>
    </xf>
    <xf numFmtId="0" fontId="17" fillId="4" borderId="7" xfId="0" applyFont="1" applyFill="1" applyBorder="1" applyAlignment="1">
      <alignment horizontal="right"/>
    </xf>
    <xf numFmtId="3" fontId="17" fillId="4" borderId="7" xfId="0" applyNumberFormat="1" applyFont="1" applyFill="1" applyBorder="1" applyAlignment="1">
      <alignment horizontal="right"/>
    </xf>
    <xf numFmtId="3" fontId="10" fillId="0" borderId="0" xfId="0" applyNumberFormat="1" applyFont="1" applyAlignment="1">
      <alignment horizontal="right"/>
    </xf>
    <xf numFmtId="0" fontId="18" fillId="6" borderId="12" xfId="0" applyFont="1" applyFill="1" applyBorder="1" applyAlignment="1">
      <alignment horizontal="right" vertical="center"/>
    </xf>
    <xf numFmtId="0" fontId="24" fillId="6" borderId="1" xfId="0" applyFont="1" applyFill="1" applyBorder="1"/>
    <xf numFmtId="0" fontId="18" fillId="6" borderId="9" xfId="0" applyFont="1" applyFill="1" applyBorder="1" applyAlignment="1">
      <alignment horizontal="right" vertical="center"/>
    </xf>
    <xf numFmtId="0" fontId="18" fillId="6" borderId="16" xfId="0" applyFont="1" applyFill="1" applyBorder="1" applyAlignment="1">
      <alignment horizontal="center"/>
    </xf>
    <xf numFmtId="0" fontId="18" fillId="6" borderId="16" xfId="0" applyFont="1" applyFill="1" applyBorder="1" applyAlignment="1">
      <alignment horizontal="center" wrapText="1"/>
    </xf>
    <xf numFmtId="0" fontId="18" fillId="6" borderId="0" xfId="0" applyFont="1" applyFill="1"/>
    <xf numFmtId="0" fontId="18" fillId="6" borderId="8" xfId="0" applyFont="1" applyFill="1" applyBorder="1" applyAlignment="1">
      <alignment horizontal="right" vertical="center"/>
    </xf>
    <xf numFmtId="0" fontId="18" fillId="6" borderId="7" xfId="0" applyFont="1" applyFill="1" applyBorder="1" applyAlignment="1">
      <alignment horizontal="center" wrapText="1"/>
    </xf>
    <xf numFmtId="0" fontId="9" fillId="2" borderId="0" xfId="0" applyFont="1" applyFill="1" applyAlignment="1">
      <alignment horizontal="right"/>
    </xf>
    <xf numFmtId="0" fontId="11" fillId="2" borderId="34" xfId="0" applyFont="1" applyFill="1" applyBorder="1" applyAlignment="1">
      <alignment horizontal="center" vertical="center" wrapText="1"/>
    </xf>
    <xf numFmtId="3" fontId="12" fillId="0" borderId="9" xfId="0" applyNumberFormat="1" applyFont="1" applyBorder="1" applyAlignment="1">
      <alignment horizontal="right"/>
    </xf>
    <xf numFmtId="3" fontId="5" fillId="2" borderId="0" xfId="0" applyNumberFormat="1" applyFont="1" applyFill="1" applyAlignment="1">
      <alignment horizontal="right"/>
    </xf>
    <xf numFmtId="0" fontId="8" fillId="0" borderId="0" xfId="0" applyFont="1" applyAlignment="1">
      <alignment horizontal="right"/>
    </xf>
    <xf numFmtId="0" fontId="8" fillId="2" borderId="1" xfId="0" applyFont="1" applyFill="1" applyBorder="1" applyAlignment="1">
      <alignment horizontal="right"/>
    </xf>
    <xf numFmtId="0" fontId="8" fillId="0" borderId="1" xfId="0" applyFont="1" applyBorder="1" applyAlignment="1">
      <alignment horizontal="right"/>
    </xf>
    <xf numFmtId="3" fontId="8" fillId="3" borderId="0" xfId="0" applyNumberFormat="1" applyFont="1" applyFill="1" applyAlignment="1">
      <alignment horizontal="right"/>
    </xf>
    <xf numFmtId="0" fontId="18" fillId="6" borderId="46" xfId="0" applyFont="1" applyFill="1" applyBorder="1" applyAlignment="1">
      <alignment horizontal="right"/>
    </xf>
    <xf numFmtId="0" fontId="18" fillId="6" borderId="0" xfId="0" applyFont="1" applyFill="1" applyAlignment="1">
      <alignment horizontal="center" wrapText="1"/>
    </xf>
    <xf numFmtId="0" fontId="18" fillId="6" borderId="35" xfId="0" applyFont="1" applyFill="1" applyBorder="1" applyAlignment="1">
      <alignment horizontal="center" vertical="center"/>
    </xf>
    <xf numFmtId="0" fontId="12" fillId="2" borderId="1" xfId="0" applyFont="1" applyFill="1" applyBorder="1" applyAlignment="1">
      <alignment horizontal="right"/>
    </xf>
    <xf numFmtId="0" fontId="12" fillId="0" borderId="1" xfId="0" applyFont="1" applyBorder="1" applyAlignment="1">
      <alignment horizontal="right"/>
    </xf>
    <xf numFmtId="164" fontId="12" fillId="2" borderId="8" xfId="0" quotePrefix="1" applyNumberFormat="1" applyFont="1" applyFill="1" applyBorder="1" applyAlignment="1">
      <alignment horizontal="right"/>
    </xf>
    <xf numFmtId="0" fontId="16" fillId="6" borderId="12" xfId="0" applyFont="1" applyFill="1" applyBorder="1" applyAlignment="1">
      <alignment horizontal="center" vertical="center" wrapText="1"/>
    </xf>
    <xf numFmtId="0" fontId="16" fillId="6" borderId="1" xfId="0" applyFont="1" applyFill="1" applyBorder="1" applyAlignment="1">
      <alignment horizontal="left"/>
    </xf>
    <xf numFmtId="0" fontId="16" fillId="6" borderId="0" xfId="0" applyFont="1" applyFill="1" applyAlignment="1">
      <alignment horizontal="center" wrapText="1"/>
    </xf>
    <xf numFmtId="0" fontId="16" fillId="6" borderId="0" xfId="0" applyFont="1" applyFill="1" applyAlignment="1">
      <alignment horizontal="right" wrapText="1"/>
    </xf>
    <xf numFmtId="0" fontId="16" fillId="6" borderId="8" xfId="0" applyFont="1" applyFill="1" applyBorder="1" applyAlignment="1">
      <alignment vertical="center" wrapText="1"/>
    </xf>
    <xf numFmtId="0" fontId="16" fillId="6" borderId="7" xfId="0" applyFont="1" applyFill="1" applyBorder="1" applyAlignment="1">
      <alignment vertical="center" wrapText="1"/>
    </xf>
    <xf numFmtId="0" fontId="16" fillId="6" borderId="7" xfId="0" applyFont="1" applyFill="1" applyBorder="1" applyAlignment="1">
      <alignment horizontal="right" wrapText="1"/>
    </xf>
    <xf numFmtId="0" fontId="36" fillId="2" borderId="0" xfId="0" applyFont="1" applyFill="1" applyAlignment="1">
      <alignment horizontal="justify" vertical="justify" wrapText="1"/>
    </xf>
    <xf numFmtId="164" fontId="12" fillId="3" borderId="7" xfId="0" quotePrefix="1" applyNumberFormat="1" applyFont="1" applyFill="1" applyBorder="1" applyAlignment="1">
      <alignment horizontal="right"/>
    </xf>
    <xf numFmtId="0" fontId="16" fillId="6" borderId="0" xfId="0" applyFont="1" applyFill="1" applyAlignment="1">
      <alignment wrapText="1"/>
    </xf>
    <xf numFmtId="0" fontId="14" fillId="5" borderId="41" xfId="0" applyFont="1" applyFill="1" applyBorder="1" applyAlignment="1">
      <alignment horizontal="center" vertical="center"/>
    </xf>
    <xf numFmtId="0" fontId="14" fillId="5" borderId="39" xfId="0" applyFont="1" applyFill="1" applyBorder="1" applyAlignment="1">
      <alignment horizontal="center" vertical="center"/>
    </xf>
    <xf numFmtId="0" fontId="14" fillId="5" borderId="38" xfId="0" applyFont="1" applyFill="1" applyBorder="1" applyAlignment="1">
      <alignment horizontal="center" vertical="center"/>
    </xf>
    <xf numFmtId="0" fontId="14" fillId="5" borderId="40" xfId="0" applyFont="1" applyFill="1" applyBorder="1" applyAlignment="1">
      <alignment horizontal="center" vertical="center"/>
    </xf>
    <xf numFmtId="0" fontId="16" fillId="5" borderId="12" xfId="0" applyFont="1" applyFill="1" applyBorder="1" applyAlignment="1">
      <alignment horizontal="right" vertical="center" wrapText="1"/>
    </xf>
    <xf numFmtId="0" fontId="16" fillId="5" borderId="1" xfId="0" applyFont="1" applyFill="1" applyBorder="1" applyAlignment="1">
      <alignment horizontal="right" vertical="center" wrapText="1"/>
    </xf>
    <xf numFmtId="0" fontId="16" fillId="5" borderId="1" xfId="0" applyFont="1" applyFill="1" applyBorder="1" applyAlignment="1">
      <alignment horizontal="right"/>
    </xf>
    <xf numFmtId="0" fontId="16" fillId="5" borderId="0" xfId="0" applyFont="1" applyFill="1" applyAlignment="1">
      <alignment horizontal="center" wrapText="1"/>
    </xf>
    <xf numFmtId="0" fontId="16" fillId="5" borderId="7" xfId="0" applyFont="1" applyFill="1" applyBorder="1" applyAlignment="1">
      <alignment horizontal="center" wrapText="1"/>
    </xf>
    <xf numFmtId="0" fontId="14" fillId="6" borderId="41" xfId="0" applyFont="1" applyFill="1" applyBorder="1" applyAlignment="1">
      <alignment horizontal="center" vertical="center" wrapText="1"/>
    </xf>
    <xf numFmtId="0" fontId="14" fillId="6" borderId="39" xfId="0" applyFont="1" applyFill="1" applyBorder="1" applyAlignment="1">
      <alignment horizontal="center" vertical="center" wrapText="1"/>
    </xf>
    <xf numFmtId="0" fontId="14" fillId="6" borderId="38" xfId="0" applyFont="1" applyFill="1" applyBorder="1" applyAlignment="1">
      <alignment horizontal="center" vertical="center" wrapText="1"/>
    </xf>
    <xf numFmtId="0" fontId="12" fillId="2" borderId="33" xfId="0" applyFont="1" applyFill="1" applyBorder="1"/>
    <xf numFmtId="0" fontId="14" fillId="6" borderId="35" xfId="0" applyFont="1" applyFill="1" applyBorder="1" applyAlignment="1">
      <alignment horizontal="center" vertical="center"/>
    </xf>
    <xf numFmtId="0" fontId="14" fillId="6" borderId="39" xfId="0" applyFont="1" applyFill="1" applyBorder="1" applyAlignment="1">
      <alignment horizontal="center" vertical="center"/>
    </xf>
    <xf numFmtId="0" fontId="14" fillId="6" borderId="38" xfId="0" applyFont="1" applyFill="1" applyBorder="1" applyAlignment="1">
      <alignment horizontal="center" vertical="center"/>
    </xf>
    <xf numFmtId="0" fontId="14" fillId="6" borderId="40" xfId="0" applyFont="1" applyFill="1" applyBorder="1" applyAlignment="1">
      <alignment horizontal="center" vertical="center" wrapText="1"/>
    </xf>
    <xf numFmtId="0" fontId="14" fillId="6" borderId="88" xfId="0" applyFont="1" applyFill="1" applyBorder="1" applyAlignment="1">
      <alignment horizontal="center" vertical="center" wrapText="1"/>
    </xf>
    <xf numFmtId="0" fontId="14" fillId="6" borderId="89" xfId="0" applyFont="1" applyFill="1" applyBorder="1" applyAlignment="1">
      <alignment horizontal="center" vertical="center" wrapText="1"/>
    </xf>
    <xf numFmtId="0" fontId="14" fillId="6" borderId="90" xfId="0" applyFont="1" applyFill="1" applyBorder="1" applyAlignment="1">
      <alignment horizontal="center" vertical="center"/>
    </xf>
    <xf numFmtId="0" fontId="14" fillId="6" borderId="88" xfId="0" applyFont="1" applyFill="1" applyBorder="1" applyAlignment="1">
      <alignment horizontal="center" vertical="center"/>
    </xf>
    <xf numFmtId="0" fontId="14" fillId="6" borderId="89" xfId="0" applyFont="1" applyFill="1" applyBorder="1" applyAlignment="1">
      <alignment horizontal="center" vertical="center"/>
    </xf>
    <xf numFmtId="0" fontId="14" fillId="6" borderId="40" xfId="0" applyFont="1" applyFill="1" applyBorder="1" applyAlignment="1">
      <alignment horizontal="center" vertical="center"/>
    </xf>
    <xf numFmtId="0" fontId="16" fillId="6" borderId="0" xfId="0" applyFont="1" applyFill="1" applyAlignment="1">
      <alignment horizontal="center" wrapText="1"/>
    </xf>
    <xf numFmtId="0" fontId="16" fillId="6" borderId="7" xfId="0" applyFont="1" applyFill="1" applyBorder="1" applyAlignment="1">
      <alignment horizontal="center" wrapText="1"/>
    </xf>
    <xf numFmtId="0" fontId="16" fillId="6" borderId="1" xfId="0" applyFont="1" applyFill="1" applyBorder="1" applyAlignment="1">
      <alignment horizontal="center"/>
    </xf>
    <xf numFmtId="3" fontId="10" fillId="3" borderId="0" xfId="0" applyNumberFormat="1" applyFont="1" applyFill="1" applyAlignment="1">
      <alignment horizontal="right"/>
    </xf>
    <xf numFmtId="0" fontId="37" fillId="6" borderId="1" xfId="0" applyFont="1" applyFill="1" applyBorder="1"/>
    <xf numFmtId="0" fontId="37" fillId="6" borderId="0" xfId="0" applyFont="1" applyFill="1" applyAlignment="1">
      <alignment vertical="center"/>
    </xf>
    <xf numFmtId="0" fontId="44" fillId="6" borderId="8" xfId="0" applyFont="1" applyFill="1" applyBorder="1" applyAlignment="1">
      <alignment horizontal="right"/>
    </xf>
    <xf numFmtId="0" fontId="123" fillId="6" borderId="7" xfId="0" applyFont="1" applyFill="1" applyBorder="1" applyAlignment="1">
      <alignment horizontal="right"/>
    </xf>
    <xf numFmtId="0" fontId="16" fillId="6" borderId="7" xfId="0" applyFont="1" applyFill="1" applyBorder="1" applyAlignment="1">
      <alignment horizontal="right" vertical="center" wrapText="1"/>
    </xf>
    <xf numFmtId="0" fontId="124" fillId="2" borderId="0" xfId="0" applyFont="1" applyFill="1"/>
    <xf numFmtId="3" fontId="10" fillId="2" borderId="8" xfId="0" applyNumberFormat="1" applyFont="1" applyFill="1" applyBorder="1" applyAlignment="1">
      <alignment horizontal="right"/>
    </xf>
    <xf numFmtId="3" fontId="10" fillId="2" borderId="7" xfId="0" applyNumberFormat="1" applyFont="1" applyFill="1" applyBorder="1" applyAlignment="1">
      <alignment horizontal="right"/>
    </xf>
    <xf numFmtId="3" fontId="17" fillId="4" borderId="8" xfId="0" applyNumberFormat="1" applyFont="1" applyFill="1" applyBorder="1" applyAlignment="1">
      <alignment horizontal="right" vertical="center" wrapText="1"/>
    </xf>
    <xf numFmtId="3" fontId="17" fillId="4" borderId="5" xfId="0" applyNumberFormat="1" applyFont="1" applyFill="1" applyBorder="1" applyAlignment="1">
      <alignment horizontal="right" vertical="center" wrapText="1"/>
    </xf>
    <xf numFmtId="0" fontId="16" fillId="6" borderId="1" xfId="0" applyFont="1" applyFill="1" applyBorder="1" applyAlignment="1">
      <alignment horizontal="left" wrapText="1"/>
    </xf>
    <xf numFmtId="0" fontId="16" fillId="6" borderId="7" xfId="0" applyFont="1" applyFill="1" applyBorder="1" applyAlignment="1">
      <alignment horizontal="left" wrapText="1"/>
    </xf>
    <xf numFmtId="0" fontId="7" fillId="2" borderId="1" xfId="0" applyFont="1" applyFill="1" applyBorder="1" applyAlignment="1">
      <alignment horizontal="right"/>
    </xf>
    <xf numFmtId="0" fontId="4" fillId="2" borderId="1" xfId="0" applyFont="1" applyFill="1" applyBorder="1" applyAlignment="1">
      <alignment textRotation="90"/>
    </xf>
    <xf numFmtId="0" fontId="16" fillId="6" borderId="16" xfId="0" applyFont="1" applyFill="1" applyBorder="1" applyAlignment="1">
      <alignment horizontal="right" vertical="center" wrapText="1"/>
    </xf>
    <xf numFmtId="3" fontId="17" fillId="5" borderId="12" xfId="0" applyNumberFormat="1" applyFont="1" applyFill="1" applyBorder="1" applyAlignment="1">
      <alignment horizontal="right" vertical="center"/>
    </xf>
    <xf numFmtId="0" fontId="36" fillId="2" borderId="9" xfId="0" applyFont="1" applyFill="1" applyBorder="1"/>
    <xf numFmtId="3" fontId="17" fillId="4" borderId="11" xfId="0" applyNumberFormat="1" applyFont="1" applyFill="1" applyBorder="1" applyAlignment="1">
      <alignment horizontal="right" wrapText="1"/>
    </xf>
    <xf numFmtId="3" fontId="17" fillId="4" borderId="5" xfId="0" applyNumberFormat="1" applyFont="1" applyFill="1" applyBorder="1" applyAlignment="1">
      <alignment horizontal="right" wrapText="1"/>
    </xf>
    <xf numFmtId="0" fontId="16" fillId="6" borderId="1" xfId="0" applyFont="1" applyFill="1" applyBorder="1" applyAlignment="1">
      <alignment vertical="center"/>
    </xf>
    <xf numFmtId="0" fontId="16" fillId="6" borderId="0" xfId="0" applyFont="1" applyFill="1" applyAlignment="1">
      <alignment vertical="center"/>
    </xf>
    <xf numFmtId="0" fontId="16" fillId="6" borderId="7" xfId="0" applyFont="1" applyFill="1" applyBorder="1" applyAlignment="1">
      <alignment vertical="center"/>
    </xf>
    <xf numFmtId="0" fontId="8" fillId="2" borderId="0" xfId="0" applyFont="1" applyFill="1" applyAlignment="1">
      <alignment horizontal="right" vertical="justify" wrapText="1"/>
    </xf>
    <xf numFmtId="0" fontId="8" fillId="2" borderId="0" xfId="0" applyFont="1" applyFill="1" applyAlignment="1">
      <alignment vertical="justify" wrapText="1"/>
    </xf>
    <xf numFmtId="0" fontId="45" fillId="0" borderId="0" xfId="0" applyFont="1" applyAlignment="1">
      <alignment horizontal="justify" vertical="center" wrapText="1"/>
    </xf>
    <xf numFmtId="164" fontId="12" fillId="3" borderId="0" xfId="0" applyNumberFormat="1" applyFont="1" applyFill="1" applyAlignment="1">
      <alignment horizontal="right" wrapText="1"/>
    </xf>
    <xf numFmtId="0" fontId="125" fillId="3" borderId="0" xfId="0" applyFont="1" applyFill="1" applyAlignment="1">
      <alignment horizontal="right" vertical="center" wrapText="1"/>
    </xf>
    <xf numFmtId="164" fontId="10" fillId="2" borderId="9" xfId="0" applyNumberFormat="1" applyFont="1" applyFill="1" applyBorder="1" applyAlignment="1">
      <alignment horizontal="right" wrapText="1"/>
    </xf>
    <xf numFmtId="164" fontId="10" fillId="3" borderId="0" xfId="0" applyNumberFormat="1" applyFont="1" applyFill="1" applyAlignment="1">
      <alignment horizontal="right" wrapText="1"/>
    </xf>
    <xf numFmtId="164" fontId="10" fillId="3" borderId="0" xfId="0" applyNumberFormat="1" applyFont="1" applyFill="1" applyAlignment="1">
      <alignment horizontal="right"/>
    </xf>
    <xf numFmtId="164" fontId="17" fillId="4" borderId="11" xfId="0" applyNumberFormat="1" applyFont="1" applyFill="1" applyBorder="1" applyAlignment="1">
      <alignment horizontal="right" wrapText="1"/>
    </xf>
    <xf numFmtId="164" fontId="17" fillId="4" borderId="5" xfId="0" applyNumberFormat="1" applyFont="1" applyFill="1" applyBorder="1" applyAlignment="1">
      <alignment horizontal="right" wrapText="1"/>
    </xf>
    <xf numFmtId="0" fontId="4" fillId="19" borderId="0" xfId="0" applyFont="1" applyFill="1"/>
    <xf numFmtId="164" fontId="61" fillId="3" borderId="0" xfId="0" applyNumberFormat="1" applyFont="1" applyFill="1" applyAlignment="1">
      <alignment horizontal="right"/>
    </xf>
    <xf numFmtId="164" fontId="38" fillId="2" borderId="0" xfId="0" applyNumberFormat="1" applyFont="1" applyFill="1" applyAlignment="1">
      <alignment horizontal="right" wrapText="1"/>
    </xf>
    <xf numFmtId="164" fontId="38" fillId="2" borderId="9" xfId="0" applyNumberFormat="1" applyFont="1" applyFill="1" applyBorder="1" applyAlignment="1">
      <alignment horizontal="right" wrapText="1"/>
    </xf>
    <xf numFmtId="164" fontId="38" fillId="3" borderId="0" xfId="0" quotePrefix="1" applyNumberFormat="1" applyFont="1" applyFill="1" applyAlignment="1">
      <alignment horizontal="right"/>
    </xf>
    <xf numFmtId="164" fontId="10" fillId="3" borderId="0" xfId="0" quotePrefix="1" applyNumberFormat="1" applyFont="1" applyFill="1" applyAlignment="1">
      <alignment horizontal="right"/>
    </xf>
    <xf numFmtId="0" fontId="125" fillId="0" borderId="0" xfId="0" applyFont="1" applyAlignment="1">
      <alignment horizontal="right" vertical="center" wrapText="1"/>
    </xf>
    <xf numFmtId="164" fontId="17" fillId="4" borderId="12" xfId="0" applyNumberFormat="1" applyFont="1" applyFill="1" applyBorder="1" applyAlignment="1">
      <alignment horizontal="right" wrapText="1"/>
    </xf>
    <xf numFmtId="164" fontId="17" fillId="4" borderId="1" xfId="0" applyNumberFormat="1" applyFont="1" applyFill="1" applyBorder="1" applyAlignment="1">
      <alignment horizontal="right" wrapText="1"/>
    </xf>
    <xf numFmtId="0" fontId="16" fillId="6" borderId="12" xfId="0" applyFont="1" applyFill="1" applyBorder="1" applyAlignment="1">
      <alignment horizontal="center" vertical="center" wrapText="1"/>
    </xf>
    <xf numFmtId="0" fontId="16" fillId="6" borderId="1" xfId="0" applyFont="1" applyFill="1" applyBorder="1" applyAlignment="1">
      <alignment horizontal="center" wrapText="1"/>
    </xf>
    <xf numFmtId="0" fontId="37" fillId="6" borderId="7" xfId="0" applyFont="1" applyFill="1" applyBorder="1" applyAlignment="1">
      <alignment horizontal="center"/>
    </xf>
    <xf numFmtId="0" fontId="8" fillId="2" borderId="7" xfId="0" applyFont="1" applyFill="1" applyBorder="1" applyAlignment="1">
      <alignment horizontal="center"/>
    </xf>
    <xf numFmtId="3" fontId="8" fillId="2" borderId="7" xfId="0" applyNumberFormat="1" applyFont="1" applyFill="1" applyBorder="1" applyAlignment="1">
      <alignment horizontal="center"/>
    </xf>
    <xf numFmtId="164" fontId="12" fillId="3" borderId="1" xfId="0" applyNumberFormat="1" applyFont="1" applyFill="1" applyBorder="1" applyAlignment="1">
      <alignment horizontal="right" wrapText="1"/>
    </xf>
    <xf numFmtId="0" fontId="26" fillId="2" borderId="0" xfId="0" applyFont="1" applyFill="1" applyAlignment="1">
      <alignment horizontal="center" vertical="center" wrapText="1"/>
    </xf>
    <xf numFmtId="0" fontId="37" fillId="6" borderId="7" xfId="0" applyFont="1" applyFill="1" applyBorder="1" applyAlignment="1">
      <alignment horizontal="centerContinuous"/>
    </xf>
    <xf numFmtId="0" fontId="19" fillId="6" borderId="7" xfId="0" applyFont="1" applyFill="1" applyBorder="1" applyAlignment="1">
      <alignment horizontal="centerContinuous"/>
    </xf>
    <xf numFmtId="0" fontId="7" fillId="2" borderId="0" xfId="0" applyFont="1" applyFill="1" applyAlignment="1">
      <alignment wrapText="1"/>
    </xf>
    <xf numFmtId="0" fontId="126" fillId="3" borderId="0" xfId="0" applyFont="1" applyFill="1" applyAlignment="1">
      <alignment horizontal="right" vertical="center" wrapText="1"/>
    </xf>
    <xf numFmtId="3" fontId="8" fillId="2" borderId="7" xfId="0" applyNumberFormat="1" applyFont="1" applyFill="1" applyBorder="1"/>
    <xf numFmtId="164" fontId="12" fillId="2" borderId="12" xfId="0" applyNumberFormat="1" applyFont="1" applyFill="1" applyBorder="1"/>
    <xf numFmtId="164" fontId="12" fillId="2" borderId="9" xfId="0" applyNumberFormat="1" applyFont="1" applyFill="1" applyBorder="1"/>
    <xf numFmtId="164" fontId="38" fillId="2" borderId="9" xfId="0" applyNumberFormat="1" applyFont="1" applyFill="1" applyBorder="1"/>
    <xf numFmtId="164" fontId="10" fillId="2" borderId="9" xfId="0" applyNumberFormat="1" applyFont="1" applyFill="1" applyBorder="1"/>
    <xf numFmtId="0" fontId="8" fillId="2" borderId="7" xfId="0" applyFont="1" applyFill="1" applyBorder="1" applyAlignment="1">
      <alignment horizontal="left"/>
    </xf>
    <xf numFmtId="3" fontId="18" fillId="5" borderId="11" xfId="0" applyNumberFormat="1" applyFont="1" applyFill="1" applyBorder="1" applyAlignment="1">
      <alignment horizontal="center" vertical="center"/>
    </xf>
    <xf numFmtId="3" fontId="18" fillId="5" borderId="5" xfId="0" applyNumberFormat="1" applyFont="1" applyFill="1" applyBorder="1" applyAlignment="1">
      <alignment horizontal="center" vertical="center"/>
    </xf>
    <xf numFmtId="0" fontId="15" fillId="5" borderId="5" xfId="0" applyFont="1" applyFill="1" applyBorder="1" applyAlignment="1">
      <alignment horizontal="center" vertical="center"/>
    </xf>
    <xf numFmtId="0" fontId="40" fillId="2" borderId="9" xfId="0" applyFont="1" applyFill="1" applyBorder="1"/>
    <xf numFmtId="3" fontId="12" fillId="2" borderId="12" xfId="0" applyNumberFormat="1" applyFont="1" applyFill="1" applyBorder="1" applyAlignment="1">
      <alignment horizontal="center" vertical="center" wrapText="1"/>
    </xf>
    <xf numFmtId="3" fontId="12" fillId="2" borderId="9" xfId="0" applyNumberFormat="1" applyFont="1" applyFill="1" applyBorder="1" applyAlignment="1">
      <alignment horizontal="center" vertical="center" wrapText="1"/>
    </xf>
    <xf numFmtId="3" fontId="17" fillId="4" borderId="11" xfId="0" applyNumberFormat="1" applyFont="1" applyFill="1" applyBorder="1" applyAlignment="1">
      <alignment horizontal="center" vertical="center" wrapText="1"/>
    </xf>
    <xf numFmtId="3" fontId="17" fillId="4" borderId="12" xfId="0" applyNumberFormat="1" applyFont="1" applyFill="1" applyBorder="1" applyAlignment="1">
      <alignment horizontal="center" vertical="center" wrapText="1"/>
    </xf>
    <xf numFmtId="3" fontId="12" fillId="2" borderId="7" xfId="0" applyNumberFormat="1" applyFont="1" applyFill="1" applyBorder="1" applyAlignment="1">
      <alignment horizontal="center"/>
    </xf>
    <xf numFmtId="3" fontId="17" fillId="4" borderId="1" xfId="0" applyNumberFormat="1" applyFont="1" applyFill="1" applyBorder="1" applyAlignment="1">
      <alignment horizontal="center" vertical="center" wrapText="1"/>
    </xf>
    <xf numFmtId="0" fontId="25" fillId="6" borderId="12"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25" fillId="6" borderId="3" xfId="0" applyFont="1" applyFill="1" applyBorder="1" applyAlignment="1">
      <alignment horizontal="center" vertical="center" wrapText="1"/>
    </xf>
    <xf numFmtId="0" fontId="25" fillId="6" borderId="9" xfId="0" applyFont="1" applyFill="1" applyBorder="1" applyAlignment="1">
      <alignment horizontal="center" vertical="center" wrapText="1"/>
    </xf>
    <xf numFmtId="0" fontId="25" fillId="6" borderId="0" xfId="0" applyFont="1" applyFill="1" applyAlignment="1">
      <alignment horizontal="center" vertical="center" wrapText="1"/>
    </xf>
    <xf numFmtId="0" fontId="25" fillId="6" borderId="30" xfId="0" applyFont="1" applyFill="1" applyBorder="1" applyAlignment="1">
      <alignment horizontal="center" vertical="center" wrapText="1"/>
    </xf>
    <xf numFmtId="0" fontId="25" fillId="6" borderId="31" xfId="0" applyFont="1" applyFill="1" applyBorder="1" applyAlignment="1">
      <alignment horizontal="center" vertical="center" wrapText="1"/>
    </xf>
    <xf numFmtId="0" fontId="25" fillId="6" borderId="2" xfId="0" applyFont="1" applyFill="1" applyBorder="1" applyAlignment="1">
      <alignment horizontal="center" vertical="center" wrapText="1"/>
    </xf>
    <xf numFmtId="0" fontId="12" fillId="10" borderId="2" xfId="0" applyFont="1" applyFill="1" applyBorder="1"/>
    <xf numFmtId="0" fontId="25" fillId="6" borderId="35" xfId="0" applyFont="1" applyFill="1" applyBorder="1" applyAlignment="1">
      <alignment horizontal="center" vertical="center" wrapText="1"/>
    </xf>
    <xf numFmtId="0" fontId="1" fillId="0" borderId="0" xfId="9"/>
    <xf numFmtId="0" fontId="4" fillId="2" borderId="0" xfId="9" applyFont="1" applyFill="1" applyAlignment="1">
      <alignment horizontal="center"/>
    </xf>
    <xf numFmtId="0" fontId="127" fillId="2" borderId="0" xfId="9" applyFont="1" applyFill="1" applyAlignment="1">
      <alignment horizontal="center"/>
    </xf>
    <xf numFmtId="0" fontId="101" fillId="0" borderId="0" xfId="9" applyFont="1" applyAlignment="1">
      <alignment horizontal="left"/>
    </xf>
    <xf numFmtId="0" fontId="8" fillId="2" borderId="0" xfId="9" applyFont="1" applyFill="1" applyAlignment="1">
      <alignment horizontal="left"/>
    </xf>
    <xf numFmtId="0" fontId="101" fillId="0" borderId="7" xfId="9" applyFont="1" applyBorder="1" applyAlignment="1">
      <alignment horizontal="left"/>
    </xf>
    <xf numFmtId="3" fontId="17" fillId="5" borderId="5" xfId="9" applyNumberFormat="1" applyFont="1" applyFill="1" applyBorder="1" applyAlignment="1">
      <alignment horizontal="center" vertical="center"/>
    </xf>
    <xf numFmtId="0" fontId="128" fillId="5" borderId="5" xfId="9" applyFont="1" applyFill="1" applyBorder="1"/>
    <xf numFmtId="0" fontId="50" fillId="5" borderId="5" xfId="9" applyFont="1" applyFill="1" applyBorder="1" applyAlignment="1">
      <alignment horizontal="center" vertical="center"/>
    </xf>
    <xf numFmtId="3" fontId="12" fillId="2" borderId="1" xfId="9" applyNumberFormat="1" applyFont="1" applyFill="1" applyBorder="1" applyAlignment="1">
      <alignment horizontal="center" wrapText="1"/>
    </xf>
    <xf numFmtId="3" fontId="12" fillId="3" borderId="1" xfId="9" applyNumberFormat="1" applyFont="1" applyFill="1" applyBorder="1" applyAlignment="1">
      <alignment horizontal="center"/>
    </xf>
    <xf numFmtId="0" fontId="47" fillId="0" borderId="1" xfId="9" applyFont="1" applyBorder="1"/>
    <xf numFmtId="0" fontId="52" fillId="0" borderId="1" xfId="9" applyFont="1" applyBorder="1"/>
    <xf numFmtId="3" fontId="12" fillId="2" borderId="0" xfId="9" applyNumberFormat="1" applyFont="1" applyFill="1" applyAlignment="1">
      <alignment horizontal="center" wrapText="1"/>
    </xf>
    <xf numFmtId="3" fontId="12" fillId="3" borderId="0" xfId="9" applyNumberFormat="1" applyFont="1" applyFill="1" applyAlignment="1">
      <alignment horizontal="center"/>
    </xf>
    <xf numFmtId="0" fontId="47" fillId="0" borderId="0" xfId="9" applyFont="1"/>
    <xf numFmtId="0" fontId="52" fillId="0" borderId="0" xfId="9" applyFont="1"/>
    <xf numFmtId="3" fontId="12" fillId="2" borderId="0" xfId="9" applyNumberFormat="1" applyFont="1" applyFill="1" applyAlignment="1">
      <alignment horizontal="center"/>
    </xf>
    <xf numFmtId="3" fontId="12" fillId="2" borderId="7" xfId="9" applyNumberFormat="1" applyFont="1" applyFill="1" applyBorder="1" applyAlignment="1">
      <alignment horizontal="center" wrapText="1"/>
    </xf>
    <xf numFmtId="0" fontId="47" fillId="0" borderId="7" xfId="9" applyFont="1" applyBorder="1"/>
    <xf numFmtId="0" fontId="52" fillId="0" borderId="7" xfId="9" applyFont="1" applyBorder="1"/>
    <xf numFmtId="0" fontId="50" fillId="5" borderId="1" xfId="9" applyFont="1" applyFill="1" applyBorder="1" applyAlignment="1">
      <alignment horizontal="center" vertical="center" wrapText="1"/>
    </xf>
    <xf numFmtId="0" fontId="50" fillId="5" borderId="1" xfId="9" applyFont="1" applyFill="1" applyBorder="1" applyAlignment="1">
      <alignment horizontal="center" vertical="center"/>
    </xf>
    <xf numFmtId="0" fontId="50" fillId="5" borderId="1" xfId="9" applyFont="1" applyFill="1" applyBorder="1" applyAlignment="1">
      <alignment horizontal="left" vertical="center"/>
    </xf>
    <xf numFmtId="0" fontId="50" fillId="5" borderId="7" xfId="9" applyFont="1" applyFill="1" applyBorder="1" applyAlignment="1">
      <alignment horizontal="center" vertical="center" wrapText="1"/>
    </xf>
    <xf numFmtId="0" fontId="50" fillId="5" borderId="7" xfId="9" applyFont="1" applyFill="1" applyBorder="1" applyAlignment="1">
      <alignment horizontal="center" vertical="center"/>
    </xf>
    <xf numFmtId="0" fontId="50" fillId="5" borderId="7" xfId="9" applyFont="1" applyFill="1" applyBorder="1" applyAlignment="1">
      <alignment horizontal="left" vertical="center"/>
    </xf>
    <xf numFmtId="0" fontId="29" fillId="2" borderId="0" xfId="9" applyFont="1" applyFill="1" applyAlignment="1">
      <alignment horizontal="center" vertical="center" wrapText="1"/>
    </xf>
    <xf numFmtId="0" fontId="1" fillId="0" borderId="0" xfId="9" applyAlignment="1">
      <alignment horizontal="center"/>
    </xf>
    <xf numFmtId="0" fontId="6" fillId="2" borderId="0" xfId="9" applyFont="1" applyFill="1"/>
    <xf numFmtId="0" fontId="6" fillId="0" borderId="0" xfId="9" applyFont="1" applyAlignment="1">
      <alignment horizontal="center"/>
    </xf>
    <xf numFmtId="0" fontId="11" fillId="0" borderId="0" xfId="9" applyFont="1" applyAlignment="1">
      <alignment horizontal="center" wrapText="1"/>
    </xf>
    <xf numFmtId="0" fontId="5" fillId="2" borderId="0" xfId="9" applyFont="1" applyFill="1" applyAlignment="1">
      <alignment horizontal="center"/>
    </xf>
    <xf numFmtId="0" fontId="1" fillId="0" borderId="0" xfId="9" applyAlignment="1">
      <alignment wrapText="1"/>
    </xf>
    <xf numFmtId="0" fontId="129" fillId="0" borderId="0" xfId="9" applyFont="1"/>
    <xf numFmtId="0" fontId="101" fillId="0" borderId="0" xfId="9" applyFont="1"/>
    <xf numFmtId="0" fontId="128" fillId="5" borderId="5" xfId="9" applyFont="1" applyFill="1" applyBorder="1" applyAlignment="1">
      <alignment vertical="center"/>
    </xf>
    <xf numFmtId="0" fontId="4" fillId="2" borderId="0" xfId="9" applyFont="1" applyFill="1"/>
    <xf numFmtId="0" fontId="130" fillId="2" borderId="0" xfId="9" applyFont="1" applyFill="1"/>
    <xf numFmtId="0" fontId="45" fillId="2" borderId="0" xfId="9" applyFont="1" applyFill="1"/>
    <xf numFmtId="3" fontId="130" fillId="2" borderId="0" xfId="9" applyNumberFormat="1" applyFont="1" applyFill="1"/>
    <xf numFmtId="0" fontId="45" fillId="2" borderId="0" xfId="9" applyFont="1" applyFill="1" applyAlignment="1">
      <alignment vertical="center" wrapText="1"/>
    </xf>
    <xf numFmtId="0" fontId="6" fillId="2" borderId="0" xfId="9" applyFont="1" applyFill="1" applyAlignment="1">
      <alignment vertical="center" wrapText="1"/>
    </xf>
    <xf numFmtId="0" fontId="45" fillId="0" borderId="0" xfId="9" applyFont="1"/>
    <xf numFmtId="0" fontId="36" fillId="2" borderId="7" xfId="9" applyFont="1" applyFill="1" applyBorder="1" applyAlignment="1">
      <alignment horizontal="left"/>
    </xf>
    <xf numFmtId="3" fontId="131" fillId="5" borderId="11" xfId="9" applyNumberFormat="1" applyFont="1" applyFill="1" applyBorder="1" applyAlignment="1">
      <alignment horizontal="center" vertical="center"/>
    </xf>
    <xf numFmtId="3" fontId="131" fillId="5" borderId="5" xfId="9" applyNumberFormat="1" applyFont="1" applyFill="1" applyBorder="1" applyAlignment="1">
      <alignment horizontal="center" vertical="center"/>
    </xf>
    <xf numFmtId="0" fontId="131" fillId="5" borderId="5" xfId="9" applyFont="1" applyFill="1" applyBorder="1" applyAlignment="1">
      <alignment horizontal="center" vertical="center"/>
    </xf>
    <xf numFmtId="0" fontId="131" fillId="5" borderId="5" xfId="9" applyFont="1" applyFill="1" applyBorder="1" applyAlignment="1">
      <alignment horizontal="center" vertical="center"/>
    </xf>
    <xf numFmtId="0" fontId="131" fillId="5" borderId="4" xfId="9" applyFont="1" applyFill="1" applyBorder="1" applyAlignment="1">
      <alignment horizontal="center" vertical="center"/>
    </xf>
    <xf numFmtId="0" fontId="68" fillId="10" borderId="9" xfId="9" applyFont="1" applyFill="1" applyBorder="1" applyAlignment="1">
      <alignment vertical="center"/>
    </xf>
    <xf numFmtId="0" fontId="130" fillId="13" borderId="8" xfId="9" applyFont="1" applyFill="1" applyBorder="1" applyAlignment="1">
      <alignment horizontal="center"/>
    </xf>
    <xf numFmtId="0" fontId="130" fillId="13" borderId="7" xfId="9" applyFont="1" applyFill="1" applyBorder="1" applyAlignment="1">
      <alignment horizontal="center"/>
    </xf>
    <xf numFmtId="0" fontId="4" fillId="13" borderId="7" xfId="9" applyFont="1" applyFill="1" applyBorder="1" applyAlignment="1">
      <alignment horizontal="center"/>
    </xf>
    <xf numFmtId="0" fontId="4" fillId="12" borderId="7" xfId="9" applyFont="1" applyFill="1" applyBorder="1" applyAlignment="1">
      <alignment horizontal="center"/>
    </xf>
    <xf numFmtId="0" fontId="131" fillId="6" borderId="57" xfId="9" applyFont="1" applyFill="1" applyBorder="1" applyAlignment="1">
      <alignment horizontal="center" vertical="center" wrapText="1"/>
    </xf>
    <xf numFmtId="0" fontId="63" fillId="2" borderId="0" xfId="9" applyFont="1" applyFill="1"/>
    <xf numFmtId="0" fontId="132" fillId="4" borderId="9" xfId="9" applyFont="1" applyFill="1" applyBorder="1"/>
    <xf numFmtId="0" fontId="132" fillId="4" borderId="0" xfId="9" applyFont="1" applyFill="1"/>
    <xf numFmtId="0" fontId="133" fillId="4" borderId="0" xfId="9" applyFont="1" applyFill="1" applyAlignment="1">
      <alignment horizontal="left" wrapText="1"/>
    </xf>
    <xf numFmtId="0" fontId="131" fillId="6" borderId="13" xfId="9" applyFont="1" applyFill="1" applyBorder="1" applyAlignment="1">
      <alignment horizontal="center" vertical="center" wrapText="1"/>
    </xf>
    <xf numFmtId="3" fontId="45" fillId="2" borderId="55" xfId="9" applyNumberFormat="1" applyFont="1" applyFill="1" applyBorder="1" applyAlignment="1">
      <alignment horizontal="center" vertical="center" wrapText="1"/>
    </xf>
    <xf numFmtId="0" fontId="102" fillId="10" borderId="55" xfId="9" applyFont="1" applyFill="1" applyBorder="1" applyAlignment="1">
      <alignment horizontal="center" vertical="center" wrapText="1"/>
    </xf>
    <xf numFmtId="0" fontId="102" fillId="10" borderId="55" xfId="9" applyFont="1" applyFill="1" applyBorder="1" applyAlignment="1">
      <alignment horizontal="left" vertical="center" wrapText="1"/>
    </xf>
    <xf numFmtId="0" fontId="45" fillId="3" borderId="55" xfId="9" applyFont="1" applyFill="1" applyBorder="1" applyAlignment="1">
      <alignment horizontal="left" vertical="center" wrapText="1"/>
    </xf>
    <xf numFmtId="0" fontId="131" fillId="6" borderId="15" xfId="9" applyFont="1" applyFill="1" applyBorder="1" applyAlignment="1">
      <alignment horizontal="center" vertical="center" wrapText="1"/>
    </xf>
    <xf numFmtId="0" fontId="131" fillId="6" borderId="10" xfId="9" applyFont="1" applyFill="1" applyBorder="1" applyAlignment="1">
      <alignment horizontal="center" vertical="center" wrapText="1"/>
    </xf>
    <xf numFmtId="3" fontId="134" fillId="4" borderId="8" xfId="9" applyNumberFormat="1" applyFont="1" applyFill="1" applyBorder="1" applyAlignment="1">
      <alignment horizontal="center"/>
    </xf>
    <xf numFmtId="3" fontId="134" fillId="4" borderId="7" xfId="9" applyNumberFormat="1" applyFont="1" applyFill="1" applyBorder="1" applyAlignment="1">
      <alignment horizontal="center"/>
    </xf>
    <xf numFmtId="0" fontId="132" fillId="4" borderId="0" xfId="9" applyFont="1" applyFill="1" applyAlignment="1">
      <alignment horizontal="center"/>
    </xf>
    <xf numFmtId="0" fontId="131" fillId="4" borderId="0" xfId="9" applyFont="1" applyFill="1" applyAlignment="1">
      <alignment wrapText="1"/>
    </xf>
    <xf numFmtId="0" fontId="131" fillId="6" borderId="14" xfId="9" applyFont="1" applyFill="1" applyBorder="1" applyAlignment="1">
      <alignment horizontal="center" vertical="center" wrapText="1"/>
    </xf>
    <xf numFmtId="0" fontId="131" fillId="4" borderId="11" xfId="9" applyFont="1" applyFill="1" applyBorder="1" applyAlignment="1">
      <alignment horizontal="center"/>
    </xf>
    <xf numFmtId="0" fontId="131" fillId="4" borderId="5" xfId="9" applyFont="1" applyFill="1" applyBorder="1" applyAlignment="1">
      <alignment horizontal="center"/>
    </xf>
    <xf numFmtId="0" fontId="132" fillId="4" borderId="5" xfId="9" applyFont="1" applyFill="1" applyBorder="1"/>
    <xf numFmtId="0" fontId="133" fillId="4" borderId="5" xfId="9" applyFont="1" applyFill="1" applyBorder="1" applyAlignment="1">
      <alignment horizontal="left" wrapText="1"/>
    </xf>
    <xf numFmtId="0" fontId="131" fillId="6" borderId="75" xfId="9" applyFont="1" applyFill="1" applyBorder="1" applyAlignment="1">
      <alignment horizontal="center" vertical="center" wrapText="1"/>
    </xf>
    <xf numFmtId="3" fontId="134" fillId="4" borderId="12" xfId="9" applyNumberFormat="1" applyFont="1" applyFill="1" applyBorder="1" applyAlignment="1">
      <alignment horizontal="center"/>
    </xf>
    <xf numFmtId="3" fontId="134" fillId="4" borderId="1" xfId="9" applyNumberFormat="1" applyFont="1" applyFill="1" applyBorder="1" applyAlignment="1">
      <alignment horizontal="center"/>
    </xf>
    <xf numFmtId="3" fontId="134" fillId="4" borderId="5" xfId="9" applyNumberFormat="1" applyFont="1" applyFill="1" applyBorder="1" applyAlignment="1">
      <alignment horizontal="center"/>
    </xf>
    <xf numFmtId="0" fontId="132" fillId="4" borderId="1" xfId="9" applyFont="1" applyFill="1" applyBorder="1"/>
    <xf numFmtId="0" fontId="131" fillId="4" borderId="1" xfId="9" applyFont="1" applyFill="1" applyBorder="1" applyAlignment="1">
      <alignment wrapText="1"/>
    </xf>
    <xf numFmtId="0" fontId="131" fillId="6" borderId="14" xfId="9" applyFont="1" applyFill="1" applyBorder="1" applyAlignment="1">
      <alignment horizontal="center" vertical="center" wrapText="1"/>
    </xf>
    <xf numFmtId="0" fontId="5" fillId="2" borderId="0" xfId="9" applyFont="1" applyFill="1"/>
    <xf numFmtId="3" fontId="45" fillId="2" borderId="13" xfId="9" applyNumberFormat="1" applyFont="1" applyFill="1" applyBorder="1" applyAlignment="1">
      <alignment horizontal="center" vertical="center" wrapText="1"/>
    </xf>
    <xf numFmtId="0" fontId="102" fillId="10" borderId="13" xfId="9" applyFont="1" applyFill="1" applyBorder="1" applyAlignment="1">
      <alignment horizontal="center" vertical="center" wrapText="1"/>
    </xf>
    <xf numFmtId="0" fontId="102" fillId="10" borderId="14" xfId="9" applyFont="1" applyFill="1" applyBorder="1" applyAlignment="1">
      <alignment horizontal="center" vertical="center" wrapText="1"/>
    </xf>
    <xf numFmtId="0" fontId="102" fillId="10" borderId="13" xfId="9" applyFont="1" applyFill="1" applyBorder="1" applyAlignment="1">
      <alignment horizontal="left" vertical="center" wrapText="1"/>
    </xf>
    <xf numFmtId="0" fontId="102" fillId="10" borderId="34" xfId="9" applyFont="1" applyFill="1" applyBorder="1" applyAlignment="1">
      <alignment horizontal="justify" vertical="center" wrapText="1"/>
    </xf>
    <xf numFmtId="0" fontId="131" fillId="6" borderId="15" xfId="9" applyFont="1" applyFill="1" applyBorder="1" applyAlignment="1">
      <alignment horizontal="center" vertical="center"/>
    </xf>
    <xf numFmtId="3" fontId="45" fillId="2" borderId="75" xfId="9" applyNumberFormat="1" applyFont="1" applyFill="1" applyBorder="1" applyAlignment="1">
      <alignment horizontal="center" vertical="center" wrapText="1"/>
    </xf>
    <xf numFmtId="0" fontId="102" fillId="10" borderId="75" xfId="9" applyFont="1" applyFill="1" applyBorder="1" applyAlignment="1">
      <alignment horizontal="center" vertical="center" wrapText="1"/>
    </xf>
    <xf numFmtId="0" fontId="102" fillId="10" borderId="75" xfId="9" applyFont="1" applyFill="1" applyBorder="1" applyAlignment="1">
      <alignment horizontal="left" vertical="center" wrapText="1"/>
    </xf>
    <xf numFmtId="0" fontId="102" fillId="10" borderId="30" xfId="9" applyFont="1" applyFill="1" applyBorder="1" applyAlignment="1">
      <alignment horizontal="justify" vertical="center" wrapText="1"/>
    </xf>
    <xf numFmtId="0" fontId="131" fillId="6" borderId="10" xfId="9" applyFont="1" applyFill="1" applyBorder="1" applyAlignment="1">
      <alignment horizontal="center" vertical="center"/>
    </xf>
    <xf numFmtId="3" fontId="45" fillId="2" borderId="57" xfId="9" applyNumberFormat="1" applyFont="1" applyFill="1" applyBorder="1" applyAlignment="1">
      <alignment horizontal="center" vertical="center" wrapText="1"/>
    </xf>
    <xf numFmtId="0" fontId="102" fillId="10" borderId="57" xfId="9" applyFont="1" applyFill="1" applyBorder="1" applyAlignment="1">
      <alignment horizontal="center" vertical="center" wrapText="1"/>
    </xf>
    <xf numFmtId="0" fontId="102" fillId="10" borderId="57" xfId="9" applyFont="1" applyFill="1" applyBorder="1" applyAlignment="1">
      <alignment horizontal="left" vertical="center" wrapText="1"/>
    </xf>
    <xf numFmtId="0" fontId="102" fillId="10" borderId="45" xfId="9" applyFont="1" applyFill="1" applyBorder="1" applyAlignment="1">
      <alignment horizontal="justify" vertical="center" wrapText="1"/>
    </xf>
    <xf numFmtId="3" fontId="134" fillId="4" borderId="11" xfId="9" applyNumberFormat="1" applyFont="1" applyFill="1" applyBorder="1" applyAlignment="1">
      <alignment horizontal="center"/>
    </xf>
    <xf numFmtId="3" fontId="134" fillId="4" borderId="0" xfId="9" applyNumberFormat="1" applyFont="1" applyFill="1" applyAlignment="1">
      <alignment horizontal="center"/>
    </xf>
    <xf numFmtId="0" fontId="131" fillId="6" borderId="14" xfId="9" applyFont="1" applyFill="1" applyBorder="1" applyAlignment="1">
      <alignment horizontal="center" vertical="center"/>
    </xf>
    <xf numFmtId="0" fontId="135" fillId="2" borderId="55" xfId="9" applyFont="1" applyFill="1" applyBorder="1" applyAlignment="1">
      <alignment horizontal="center" vertical="center" wrapText="1"/>
    </xf>
    <xf numFmtId="0" fontId="45" fillId="3" borderId="55" xfId="9" applyFont="1" applyFill="1" applyBorder="1" applyAlignment="1">
      <alignment horizontal="left" vertical="center"/>
    </xf>
    <xf numFmtId="0" fontId="131" fillId="6" borderId="2" xfId="9" applyFont="1" applyFill="1" applyBorder="1" applyAlignment="1">
      <alignment horizontal="center" vertical="center" wrapText="1"/>
    </xf>
    <xf numFmtId="0" fontId="131" fillId="6" borderId="4" xfId="9" applyFont="1" applyFill="1" applyBorder="1" applyAlignment="1">
      <alignment horizontal="center" vertical="center" wrapText="1"/>
    </xf>
    <xf numFmtId="0" fontId="136" fillId="4" borderId="7" xfId="9" applyFont="1" applyFill="1" applyBorder="1" applyAlignment="1">
      <alignment horizontal="justify" vertical="center"/>
    </xf>
    <xf numFmtId="0" fontId="131" fillId="4" borderId="7" xfId="9" applyFont="1" applyFill="1" applyBorder="1"/>
    <xf numFmtId="3" fontId="135" fillId="2" borderId="21" xfId="9" applyNumberFormat="1" applyFont="1" applyFill="1" applyBorder="1" applyAlignment="1">
      <alignment horizontal="center" vertical="center"/>
    </xf>
    <xf numFmtId="0" fontId="102" fillId="10" borderId="21" xfId="9" applyFont="1" applyFill="1" applyBorder="1" applyAlignment="1">
      <alignment horizontal="center" vertical="center" wrapText="1"/>
    </xf>
    <xf numFmtId="0" fontId="102" fillId="10" borderId="21" xfId="9" applyFont="1" applyFill="1" applyBorder="1" applyAlignment="1">
      <alignment horizontal="left" vertical="center" wrapText="1"/>
    </xf>
    <xf numFmtId="0" fontId="102" fillId="10" borderId="6" xfId="9" applyFont="1" applyFill="1" applyBorder="1" applyAlignment="1">
      <alignment horizontal="left" vertical="center" wrapText="1"/>
    </xf>
    <xf numFmtId="3" fontId="135" fillId="2" borderId="10" xfId="9" applyNumberFormat="1" applyFont="1" applyFill="1" applyBorder="1" applyAlignment="1">
      <alignment horizontal="center" vertical="center"/>
    </xf>
    <xf numFmtId="0" fontId="102" fillId="10" borderId="10" xfId="9" applyFont="1" applyFill="1" applyBorder="1" applyAlignment="1">
      <alignment horizontal="center" vertical="center" wrapText="1"/>
    </xf>
    <xf numFmtId="0" fontId="102" fillId="10" borderId="10" xfId="9" applyFont="1" applyFill="1" applyBorder="1" applyAlignment="1">
      <alignment horizontal="left" vertical="center" wrapText="1"/>
    </xf>
    <xf numFmtId="3" fontId="135" fillId="2" borderId="56" xfId="9" applyNumberFormat="1" applyFont="1" applyFill="1" applyBorder="1" applyAlignment="1">
      <alignment horizontal="center" vertical="center"/>
    </xf>
    <xf numFmtId="0" fontId="102" fillId="10" borderId="56" xfId="9" applyFont="1" applyFill="1" applyBorder="1" applyAlignment="1">
      <alignment horizontal="center" vertical="center" wrapText="1"/>
    </xf>
    <xf numFmtId="0" fontId="102" fillId="10" borderId="56" xfId="9" applyFont="1" applyFill="1" applyBorder="1" applyAlignment="1">
      <alignment horizontal="left" vertical="center" wrapText="1"/>
    </xf>
    <xf numFmtId="3" fontId="135" fillId="2" borderId="21" xfId="9" applyNumberFormat="1" applyFont="1" applyFill="1" applyBorder="1" applyAlignment="1">
      <alignment horizontal="center" vertical="center" wrapText="1"/>
    </xf>
    <xf numFmtId="3" fontId="135" fillId="2" borderId="10" xfId="9" applyNumberFormat="1" applyFont="1" applyFill="1" applyBorder="1" applyAlignment="1">
      <alignment horizontal="center" vertical="center" wrapText="1"/>
    </xf>
    <xf numFmtId="3" fontId="135" fillId="2" borderId="55" xfId="9" applyNumberFormat="1" applyFont="1" applyFill="1" applyBorder="1" applyAlignment="1">
      <alignment horizontal="center" vertical="center" wrapText="1"/>
    </xf>
    <xf numFmtId="0" fontId="131" fillId="6" borderId="3" xfId="9" applyFont="1" applyFill="1" applyBorder="1" applyAlignment="1">
      <alignment horizontal="center" vertical="center"/>
    </xf>
    <xf numFmtId="0" fontId="63" fillId="2" borderId="0" xfId="9" applyFont="1" applyFill="1" applyAlignment="1">
      <alignment vertical="center"/>
    </xf>
    <xf numFmtId="3" fontId="134" fillId="4" borderId="9" xfId="9" applyNumberFormat="1" applyFont="1" applyFill="1" applyBorder="1" applyAlignment="1">
      <alignment horizontal="center"/>
    </xf>
    <xf numFmtId="0" fontId="136" fillId="4" borderId="0" xfId="9" applyFont="1" applyFill="1" applyAlignment="1">
      <alignment vertical="center" wrapText="1"/>
    </xf>
    <xf numFmtId="0" fontId="131" fillId="4" borderId="0" xfId="9" applyFont="1" applyFill="1" applyAlignment="1">
      <alignment horizontal="left"/>
    </xf>
    <xf numFmtId="3" fontId="4" fillId="2" borderId="0" xfId="9" applyNumberFormat="1" applyFont="1" applyFill="1"/>
    <xf numFmtId="0" fontId="71" fillId="4" borderId="0" xfId="9" applyFont="1" applyFill="1"/>
    <xf numFmtId="0" fontId="131" fillId="4" borderId="0" xfId="9" applyFont="1" applyFill="1"/>
    <xf numFmtId="0" fontId="112" fillId="2" borderId="0" xfId="9" applyFont="1" applyFill="1"/>
    <xf numFmtId="0" fontId="45" fillId="10" borderId="55" xfId="9" applyFont="1" applyFill="1" applyBorder="1" applyAlignment="1">
      <alignment horizontal="left" vertical="center" wrapText="1"/>
    </xf>
    <xf numFmtId="0" fontId="137" fillId="10" borderId="21" xfId="9" applyFont="1" applyFill="1" applyBorder="1" applyAlignment="1">
      <alignment horizontal="left" vertical="center" wrapText="1"/>
    </xf>
    <xf numFmtId="0" fontId="102" fillId="10" borderId="55" xfId="9" applyFont="1" applyFill="1" applyBorder="1" applyAlignment="1">
      <alignment horizontal="left" vertical="center"/>
    </xf>
    <xf numFmtId="0" fontId="4" fillId="3" borderId="55" xfId="9" applyFont="1" applyFill="1" applyBorder="1" applyAlignment="1">
      <alignment horizontal="left" vertical="center" wrapText="1"/>
    </xf>
    <xf numFmtId="0" fontId="137" fillId="10" borderId="10" xfId="9" applyFont="1" applyFill="1" applyBorder="1" applyAlignment="1">
      <alignment horizontal="left" vertical="center" wrapText="1"/>
    </xf>
    <xf numFmtId="0" fontId="137" fillId="10" borderId="56" xfId="9" applyFont="1" applyFill="1" applyBorder="1" applyAlignment="1">
      <alignment horizontal="left" vertical="center" wrapText="1"/>
    </xf>
    <xf numFmtId="3" fontId="45" fillId="2" borderId="55" xfId="9" applyNumberFormat="1" applyFont="1" applyFill="1" applyBorder="1" applyAlignment="1">
      <alignment horizontal="center" vertical="center"/>
    </xf>
    <xf numFmtId="0" fontId="45" fillId="2" borderId="55" xfId="10" applyNumberFormat="1" applyFont="1" applyFill="1" applyBorder="1" applyAlignment="1">
      <alignment horizontal="center" vertical="center" wrapText="1"/>
    </xf>
    <xf numFmtId="0" fontId="4" fillId="10" borderId="55" xfId="9" applyFont="1" applyFill="1" applyBorder="1" applyAlignment="1">
      <alignment horizontal="left" vertical="center" wrapText="1"/>
    </xf>
    <xf numFmtId="0" fontId="102" fillId="10" borderId="21" xfId="9" applyFont="1" applyFill="1" applyBorder="1" applyAlignment="1">
      <alignment horizontal="center" vertical="center"/>
    </xf>
    <xf numFmtId="0" fontId="102" fillId="10" borderId="10" xfId="9" applyFont="1" applyFill="1" applyBorder="1" applyAlignment="1">
      <alignment horizontal="center" vertical="center"/>
    </xf>
    <xf numFmtId="0" fontId="102" fillId="10" borderId="56" xfId="9" applyFont="1" applyFill="1" applyBorder="1" applyAlignment="1">
      <alignment horizontal="center" vertical="center"/>
    </xf>
    <xf numFmtId="0" fontId="138" fillId="10" borderId="55" xfId="9" applyFont="1" applyFill="1" applyBorder="1" applyAlignment="1">
      <alignment horizontal="left" vertical="center" wrapText="1"/>
    </xf>
    <xf numFmtId="3" fontId="4" fillId="2" borderId="55" xfId="9" applyNumberFormat="1" applyFont="1" applyFill="1" applyBorder="1" applyAlignment="1">
      <alignment horizontal="center" vertical="center"/>
    </xf>
    <xf numFmtId="0" fontId="135" fillId="10" borderId="21" xfId="9" applyFont="1" applyFill="1" applyBorder="1" applyAlignment="1">
      <alignment horizontal="center" vertical="top" wrapText="1"/>
    </xf>
    <xf numFmtId="0" fontId="135" fillId="10" borderId="55" xfId="9" applyFont="1" applyFill="1" applyBorder="1" applyAlignment="1">
      <alignment horizontal="left" vertical="center" wrapText="1"/>
    </xf>
    <xf numFmtId="0" fontId="135" fillId="10" borderId="10" xfId="9" applyFont="1" applyFill="1" applyBorder="1" applyAlignment="1">
      <alignment horizontal="center" vertical="top" wrapText="1"/>
    </xf>
    <xf numFmtId="0" fontId="135" fillId="10" borderId="56" xfId="9" applyFont="1" applyFill="1" applyBorder="1" applyAlignment="1">
      <alignment horizontal="center" vertical="top" wrapText="1"/>
    </xf>
    <xf numFmtId="0" fontId="4" fillId="2" borderId="0" xfId="9" applyFont="1" applyFill="1" applyAlignment="1">
      <alignment vertical="center"/>
    </xf>
    <xf numFmtId="3" fontId="4" fillId="2" borderId="0" xfId="9" applyNumberFormat="1" applyFont="1" applyFill="1" applyAlignment="1">
      <alignment vertical="center"/>
    </xf>
    <xf numFmtId="0" fontId="5" fillId="2" borderId="0" xfId="9" applyFont="1" applyFill="1" applyAlignment="1">
      <alignment vertical="center"/>
    </xf>
    <xf numFmtId="3" fontId="131" fillId="4" borderId="9" xfId="9" applyNumberFormat="1" applyFont="1" applyFill="1" applyBorder="1" applyAlignment="1">
      <alignment horizontal="center"/>
    </xf>
    <xf numFmtId="3" fontId="131" fillId="4" borderId="7" xfId="9" applyNumberFormat="1" applyFont="1" applyFill="1" applyBorder="1" applyAlignment="1">
      <alignment horizontal="center"/>
    </xf>
    <xf numFmtId="0" fontId="17" fillId="4" borderId="7" xfId="9" applyFont="1" applyFill="1" applyBorder="1" applyAlignment="1">
      <alignment vertical="center" wrapText="1"/>
    </xf>
    <xf numFmtId="0" fontId="14" fillId="6" borderId="12" xfId="9" applyFont="1" applyFill="1" applyBorder="1" applyAlignment="1">
      <alignment horizontal="center" vertical="center"/>
    </xf>
    <xf numFmtId="0" fontId="14" fillId="6" borderId="1" xfId="9" applyFont="1" applyFill="1" applyBorder="1" applyAlignment="1">
      <alignment horizontal="center" vertical="center"/>
    </xf>
    <xf numFmtId="0" fontId="131" fillId="6" borderId="1" xfId="9" applyFont="1" applyFill="1" applyBorder="1" applyAlignment="1">
      <alignment horizontal="center" vertical="center" wrapText="1"/>
    </xf>
    <xf numFmtId="0" fontId="131" fillId="6" borderId="1" xfId="9" applyFont="1" applyFill="1" applyBorder="1" applyAlignment="1">
      <alignment horizontal="center" vertical="center" wrapText="1"/>
    </xf>
    <xf numFmtId="0" fontId="131" fillId="6" borderId="1" xfId="9" applyFont="1" applyFill="1" applyBorder="1" applyAlignment="1">
      <alignment horizontal="left" vertical="center"/>
    </xf>
    <xf numFmtId="0" fontId="14" fillId="6" borderId="35" xfId="9" applyFont="1" applyFill="1" applyBorder="1" applyAlignment="1">
      <alignment horizontal="center" vertical="center"/>
    </xf>
    <xf numFmtId="0" fontId="8" fillId="2" borderId="0" xfId="9" applyFont="1" applyFill="1" applyAlignment="1">
      <alignment horizontal="center"/>
    </xf>
    <xf numFmtId="0" fontId="14" fillId="6" borderId="9" xfId="9" applyFont="1" applyFill="1" applyBorder="1" applyAlignment="1">
      <alignment horizontal="center" vertical="center"/>
    </xf>
    <xf numFmtId="0" fontId="131" fillId="6" borderId="16" xfId="9" applyFont="1" applyFill="1" applyBorder="1" applyAlignment="1">
      <alignment horizontal="center" vertical="center"/>
    </xf>
    <xf numFmtId="0" fontId="131" fillId="6" borderId="0" xfId="9" applyFont="1" applyFill="1" applyAlignment="1">
      <alignment horizontal="center" vertical="center"/>
    </xf>
    <xf numFmtId="0" fontId="131" fillId="6" borderId="0" xfId="9" applyFont="1" applyFill="1" applyAlignment="1">
      <alignment horizontal="center" vertical="center" wrapText="1"/>
    </xf>
    <xf numFmtId="0" fontId="131" fillId="6" borderId="0" xfId="9" applyFont="1" applyFill="1" applyAlignment="1">
      <alignment horizontal="center" vertical="center" wrapText="1"/>
    </xf>
    <xf numFmtId="0" fontId="131" fillId="6" borderId="0" xfId="9" applyFont="1" applyFill="1" applyAlignment="1">
      <alignment horizontal="left" vertical="center"/>
    </xf>
    <xf numFmtId="0" fontId="14" fillId="6" borderId="3" xfId="9" applyFont="1" applyFill="1" applyBorder="1" applyAlignment="1">
      <alignment horizontal="center" vertical="center"/>
    </xf>
    <xf numFmtId="0" fontId="8" fillId="2" borderId="0" xfId="9" applyFont="1" applyFill="1"/>
    <xf numFmtId="0" fontId="14" fillId="6" borderId="8" xfId="9" applyFont="1" applyFill="1" applyBorder="1" applyAlignment="1">
      <alignment horizontal="center" vertical="center"/>
    </xf>
    <xf numFmtId="0" fontId="131" fillId="6" borderId="7" xfId="9" applyFont="1" applyFill="1" applyBorder="1" applyAlignment="1">
      <alignment horizontal="center" vertical="center"/>
    </xf>
    <xf numFmtId="0" fontId="131" fillId="6" borderId="7" xfId="9" applyFont="1" applyFill="1" applyBorder="1" applyAlignment="1">
      <alignment horizontal="center" vertical="center" wrapText="1"/>
    </xf>
    <xf numFmtId="0" fontId="131" fillId="6" borderId="7" xfId="9" applyFont="1" applyFill="1" applyBorder="1" applyAlignment="1">
      <alignment horizontal="center" vertical="center" wrapText="1"/>
    </xf>
    <xf numFmtId="0" fontId="131" fillId="6" borderId="7" xfId="9" applyFont="1" applyFill="1" applyBorder="1" applyAlignment="1">
      <alignment horizontal="left" vertical="center"/>
    </xf>
    <xf numFmtId="0" fontId="14" fillId="6" borderId="2" xfId="9" applyFont="1" applyFill="1" applyBorder="1" applyAlignment="1">
      <alignment horizontal="center" vertical="center" wrapText="1"/>
    </xf>
    <xf numFmtId="0" fontId="130" fillId="2" borderId="0" xfId="9" applyFont="1" applyFill="1" applyAlignment="1">
      <alignment horizontal="centerContinuous"/>
    </xf>
    <xf numFmtId="0" fontId="8" fillId="2" borderId="0" xfId="9" applyFont="1" applyFill="1" applyAlignment="1">
      <alignment horizontal="centerContinuous"/>
    </xf>
    <xf numFmtId="0" fontId="7" fillId="2" borderId="0" xfId="9" applyFont="1" applyFill="1" applyAlignment="1">
      <alignment horizontal="right"/>
    </xf>
    <xf numFmtId="0" fontId="6" fillId="2" borderId="0" xfId="9" applyFont="1" applyFill="1" applyAlignment="1">
      <alignment horizontal="centerContinuous"/>
    </xf>
    <xf numFmtId="0" fontId="33" fillId="2" borderId="0" xfId="9" applyFont="1" applyFill="1" applyAlignment="1">
      <alignment horizontal="centerContinuous"/>
    </xf>
    <xf numFmtId="0" fontId="4" fillId="2" borderId="0" xfId="9" applyFont="1" applyFill="1" applyAlignment="1">
      <alignment horizontal="centerContinuous"/>
    </xf>
    <xf numFmtId="0" fontId="6" fillId="2" borderId="0" xfId="9" applyFont="1" applyFill="1" applyAlignment="1">
      <alignment horizontal="center"/>
    </xf>
    <xf numFmtId="0" fontId="33" fillId="2" borderId="0" xfId="9" applyFont="1" applyFill="1" applyAlignment="1">
      <alignment horizontal="center"/>
    </xf>
    <xf numFmtId="0" fontId="6" fillId="2" borderId="0" xfId="9" applyFont="1" applyFill="1" applyAlignment="1">
      <alignment horizontal="center"/>
    </xf>
    <xf numFmtId="0" fontId="139" fillId="2" borderId="0" xfId="9" applyFont="1" applyFill="1" applyAlignment="1">
      <alignment horizontal="right"/>
    </xf>
    <xf numFmtId="0" fontId="65" fillId="2" borderId="0" xfId="0" applyFont="1" applyFill="1"/>
    <xf numFmtId="0" fontId="25" fillId="4" borderId="12"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5" xfId="0" applyFont="1" applyFill="1" applyBorder="1" applyAlignment="1">
      <alignment horizontal="right" vertical="center" wrapText="1"/>
    </xf>
    <xf numFmtId="0" fontId="15" fillId="6" borderId="13" xfId="0" applyFont="1" applyFill="1" applyBorder="1" applyAlignment="1">
      <alignment horizontal="center" vertical="center" wrapText="1"/>
    </xf>
    <xf numFmtId="0" fontId="8" fillId="0" borderId="12" xfId="0" applyFont="1" applyBorder="1" applyAlignment="1">
      <alignment horizontal="center"/>
    </xf>
    <xf numFmtId="0" fontId="4" fillId="2" borderId="9" xfId="0" applyFont="1" applyFill="1" applyBorder="1" applyAlignment="1">
      <alignment horizontal="center"/>
    </xf>
    <xf numFmtId="0" fontId="8" fillId="0" borderId="9" xfId="0" applyFont="1" applyBorder="1" applyAlignment="1">
      <alignment horizontal="center"/>
    </xf>
    <xf numFmtId="0" fontId="15" fillId="6" borderId="91" xfId="0" applyFont="1" applyFill="1" applyBorder="1" applyAlignment="1">
      <alignment horizontal="center" vertical="center" wrapText="1"/>
    </xf>
    <xf numFmtId="0" fontId="25" fillId="4" borderId="1" xfId="0" applyFont="1" applyFill="1" applyBorder="1" applyAlignment="1">
      <alignment horizontal="right" vertical="center" wrapText="1"/>
    </xf>
    <xf numFmtId="3" fontId="12" fillId="2" borderId="1" xfId="0" applyNumberFormat="1" applyFont="1" applyFill="1" applyBorder="1"/>
    <xf numFmtId="0" fontId="4" fillId="2" borderId="8" xfId="0" applyFont="1" applyFill="1" applyBorder="1" applyAlignment="1">
      <alignment horizontal="center"/>
    </xf>
    <xf numFmtId="0" fontId="16" fillId="6" borderId="8" xfId="0" applyFont="1" applyFill="1" applyBorder="1" applyAlignment="1">
      <alignment horizontal="center" vertical="center" wrapText="1"/>
    </xf>
    <xf numFmtId="0" fontId="40" fillId="2" borderId="0" xfId="0" applyFont="1" applyFill="1" applyAlignment="1">
      <alignment horizontal="right"/>
    </xf>
    <xf numFmtId="0" fontId="40" fillId="2" borderId="0" xfId="0" applyFont="1" applyFill="1"/>
    <xf numFmtId="0" fontId="101" fillId="2" borderId="0" xfId="0" applyFont="1" applyFill="1"/>
    <xf numFmtId="0" fontId="36" fillId="2" borderId="34" xfId="0" applyFont="1" applyFill="1" applyBorder="1"/>
    <xf numFmtId="3" fontId="12" fillId="2" borderId="12" xfId="0" applyNumberFormat="1" applyFont="1" applyFill="1" applyBorder="1" applyAlignment="1">
      <alignment horizontal="center"/>
    </xf>
    <xf numFmtId="3" fontId="12" fillId="2" borderId="9" xfId="0" applyNumberFormat="1" applyFont="1" applyFill="1" applyBorder="1" applyAlignment="1">
      <alignment horizontal="center"/>
    </xf>
    <xf numFmtId="0" fontId="14" fillId="4" borderId="12" xfId="0" applyFont="1" applyFill="1" applyBorder="1" applyAlignment="1">
      <alignment horizontal="left"/>
    </xf>
    <xf numFmtId="0" fontId="14" fillId="4" borderId="5" xfId="0" applyFont="1" applyFill="1" applyBorder="1" applyAlignment="1">
      <alignment horizontal="left"/>
    </xf>
    <xf numFmtId="0" fontId="14" fillId="4" borderId="4" xfId="0" applyFont="1" applyFill="1" applyBorder="1" applyAlignment="1">
      <alignment horizontal="left"/>
    </xf>
    <xf numFmtId="3" fontId="12" fillId="2" borderId="8" xfId="0" applyNumberFormat="1" applyFont="1" applyFill="1" applyBorder="1" applyAlignment="1">
      <alignment horizontal="center"/>
    </xf>
    <xf numFmtId="0" fontId="8" fillId="2" borderId="7" xfId="0" applyFont="1" applyFill="1" applyBorder="1" applyAlignment="1">
      <alignment horizontal="right"/>
    </xf>
    <xf numFmtId="3" fontId="14" fillId="4" borderId="12" xfId="0" applyNumberFormat="1" applyFont="1" applyFill="1" applyBorder="1" applyAlignment="1">
      <alignment horizontal="center"/>
    </xf>
    <xf numFmtId="0" fontId="14" fillId="4" borderId="1" xfId="0" applyFont="1" applyFill="1" applyBorder="1" applyAlignment="1">
      <alignment horizontal="center"/>
    </xf>
    <xf numFmtId="0" fontId="14" fillId="4" borderId="5" xfId="0" applyFont="1" applyFill="1" applyBorder="1" applyAlignment="1">
      <alignment horizontal="right"/>
    </xf>
    <xf numFmtId="3" fontId="39" fillId="4" borderId="12" xfId="0" applyNumberFormat="1" applyFont="1" applyFill="1" applyBorder="1" applyAlignment="1">
      <alignment horizontal="center"/>
    </xf>
    <xf numFmtId="0" fontId="39" fillId="4" borderId="1" xfId="0" applyFont="1" applyFill="1" applyBorder="1" applyAlignment="1">
      <alignment horizontal="center"/>
    </xf>
    <xf numFmtId="3" fontId="10" fillId="2" borderId="9" xfId="0" applyNumberFormat="1" applyFont="1" applyFill="1" applyBorder="1" applyAlignment="1">
      <alignment horizontal="center"/>
    </xf>
    <xf numFmtId="0" fontId="16" fillId="4" borderId="12" xfId="0" applyFont="1" applyFill="1" applyBorder="1" applyAlignment="1">
      <alignment horizontal="center" vertical="center" wrapText="1"/>
    </xf>
    <xf numFmtId="0" fontId="16" fillId="4" borderId="1" xfId="0" applyFont="1" applyFill="1" applyBorder="1" applyAlignment="1">
      <alignment horizontal="center"/>
    </xf>
    <xf numFmtId="0" fontId="16" fillId="4" borderId="5" xfId="0" applyFont="1" applyFill="1" applyBorder="1" applyAlignment="1">
      <alignment horizontal="right"/>
    </xf>
    <xf numFmtId="3" fontId="17" fillId="4" borderId="11" xfId="0" applyNumberFormat="1" applyFont="1" applyFill="1" applyBorder="1" applyAlignment="1">
      <alignment horizontal="center"/>
    </xf>
    <xf numFmtId="0" fontId="16" fillId="6" borderId="1" xfId="0" applyFont="1" applyFill="1" applyBorder="1" applyAlignment="1">
      <alignment horizontal="right" vertical="center" wrapText="1"/>
    </xf>
    <xf numFmtId="0" fontId="16" fillId="6" borderId="0" xfId="0" applyFont="1" applyFill="1" applyAlignment="1">
      <alignment horizontal="right" vertical="center" wrapText="1"/>
    </xf>
    <xf numFmtId="0" fontId="16" fillId="6" borderId="7" xfId="0" applyFont="1" applyFill="1" applyBorder="1" applyAlignment="1">
      <alignment horizontal="right" vertical="center" wrapText="1"/>
    </xf>
    <xf numFmtId="3" fontId="17" fillId="4" borderId="12" xfId="0" applyNumberFormat="1" applyFont="1" applyFill="1" applyBorder="1" applyAlignment="1">
      <alignment horizontal="center"/>
    </xf>
    <xf numFmtId="3" fontId="12" fillId="2" borderId="9" xfId="0" applyNumberFormat="1" applyFont="1" applyFill="1" applyBorder="1" applyAlignment="1">
      <alignment horizontal="center" wrapText="1"/>
    </xf>
    <xf numFmtId="3" fontId="12" fillId="2" borderId="0" xfId="0" applyNumberFormat="1" applyFont="1" applyFill="1" applyAlignment="1">
      <alignment horizontal="center" vertical="center"/>
    </xf>
    <xf numFmtId="3" fontId="10" fillId="2" borderId="8" xfId="0" applyNumberFormat="1" applyFont="1" applyFill="1" applyBorder="1" applyAlignment="1">
      <alignment horizontal="center"/>
    </xf>
    <xf numFmtId="0" fontId="16" fillId="4" borderId="9" xfId="0" applyFont="1" applyFill="1" applyBorder="1" applyAlignment="1">
      <alignment horizontal="center" vertical="center" wrapText="1"/>
    </xf>
    <xf numFmtId="0" fontId="16" fillId="4" borderId="0" xfId="0" applyFont="1" applyFill="1" applyAlignment="1">
      <alignment horizontal="center"/>
    </xf>
    <xf numFmtId="0" fontId="16" fillId="4" borderId="0" xfId="0" applyFont="1" applyFill="1" applyAlignment="1">
      <alignment horizontal="right"/>
    </xf>
    <xf numFmtId="0" fontId="6" fillId="2" borderId="0" xfId="0" applyFont="1" applyFill="1" applyAlignment="1">
      <alignment horizontal="left"/>
    </xf>
    <xf numFmtId="0" fontId="93" fillId="3" borderId="0" xfId="9" applyFont="1" applyFill="1" applyAlignment="1">
      <alignment horizontal="left"/>
    </xf>
    <xf numFmtId="0" fontId="93" fillId="3" borderId="34" xfId="9" applyFont="1" applyFill="1" applyBorder="1" applyAlignment="1">
      <alignment horizontal="left"/>
    </xf>
    <xf numFmtId="3" fontId="134" fillId="5" borderId="30" xfId="9" applyNumberFormat="1" applyFont="1" applyFill="1" applyBorder="1" applyAlignment="1">
      <alignment horizontal="center" vertical="center"/>
    </xf>
    <xf numFmtId="0" fontId="134" fillId="5" borderId="30" xfId="9" applyFont="1" applyFill="1" applyBorder="1" applyAlignment="1">
      <alignment horizontal="center" vertical="center"/>
    </xf>
    <xf numFmtId="0" fontId="141" fillId="5" borderId="30" xfId="9" applyFont="1" applyFill="1" applyBorder="1"/>
    <xf numFmtId="3" fontId="142" fillId="3" borderId="0" xfId="9" applyNumberFormat="1" applyFont="1" applyFill="1" applyAlignment="1">
      <alignment horizontal="center"/>
    </xf>
    <xf numFmtId="3" fontId="142" fillId="3" borderId="0" xfId="9" applyNumberFormat="1" applyFont="1" applyFill="1"/>
    <xf numFmtId="0" fontId="142" fillId="3" borderId="0" xfId="9" applyFont="1" applyFill="1"/>
    <xf numFmtId="0" fontId="61" fillId="3" borderId="0" xfId="9" applyFont="1" applyFill="1"/>
    <xf numFmtId="3" fontId="142" fillId="3" borderId="0" xfId="9" applyNumberFormat="1" applyFont="1" applyFill="1" applyAlignment="1">
      <alignment horizontal="center"/>
    </xf>
    <xf numFmtId="3" fontId="61" fillId="3" borderId="0" xfId="9" applyNumberFormat="1" applyFont="1" applyFill="1"/>
    <xf numFmtId="170" fontId="61" fillId="3" borderId="0" xfId="9" applyNumberFormat="1" applyFont="1" applyFill="1"/>
    <xf numFmtId="0" fontId="143" fillId="3" borderId="1" xfId="9" applyFont="1" applyFill="1" applyBorder="1" applyAlignment="1">
      <alignment horizontal="center" vertical="center" wrapText="1"/>
    </xf>
    <xf numFmtId="3" fontId="142" fillId="3" borderId="1" xfId="9" applyNumberFormat="1" applyFont="1" applyFill="1" applyBorder="1"/>
    <xf numFmtId="0" fontId="142" fillId="3" borderId="1" xfId="9" applyFont="1" applyFill="1" applyBorder="1"/>
    <xf numFmtId="0" fontId="143" fillId="3" borderId="0" xfId="9" applyFont="1" applyFill="1" applyAlignment="1">
      <alignment horizontal="center" vertical="center" wrapText="1"/>
    </xf>
    <xf numFmtId="0" fontId="143" fillId="3" borderId="0" xfId="9" applyFont="1" applyFill="1"/>
    <xf numFmtId="0" fontId="142" fillId="3" borderId="0" xfId="9" applyFont="1" applyFill="1" applyAlignment="1">
      <alignment horizontal="right"/>
    </xf>
    <xf numFmtId="0" fontId="116" fillId="6" borderId="92" xfId="9" applyFont="1" applyFill="1" applyBorder="1" applyAlignment="1">
      <alignment horizontal="center" vertical="center" wrapText="1"/>
    </xf>
    <xf numFmtId="0" fontId="116" fillId="6" borderId="0" xfId="9" applyFont="1" applyFill="1" applyAlignment="1">
      <alignment horizontal="center" vertical="center" wrapText="1"/>
    </xf>
    <xf numFmtId="0" fontId="116" fillId="6" borderId="93" xfId="9" applyFont="1" applyFill="1" applyBorder="1" applyAlignment="1">
      <alignment horizontal="center" vertical="center" wrapText="1"/>
    </xf>
    <xf numFmtId="0" fontId="93" fillId="3" borderId="0" xfId="9" applyFont="1" applyFill="1" applyAlignment="1">
      <alignment horizontal="left"/>
    </xf>
    <xf numFmtId="0" fontId="136" fillId="5" borderId="92" xfId="9" applyFont="1" applyFill="1" applyBorder="1" applyAlignment="1">
      <alignment horizontal="center" vertical="center"/>
    </xf>
    <xf numFmtId="0" fontId="144" fillId="5" borderId="92" xfId="9" applyFont="1" applyFill="1" applyBorder="1"/>
    <xf numFmtId="0" fontId="136" fillId="5" borderId="0" xfId="9" applyFont="1" applyFill="1" applyAlignment="1">
      <alignment horizontal="center" vertical="center"/>
    </xf>
    <xf numFmtId="0" fontId="136" fillId="5" borderId="0" xfId="9" applyFont="1" applyFill="1"/>
    <xf numFmtId="0" fontId="136" fillId="5" borderId="0" xfId="9" applyFont="1" applyFill="1" applyAlignment="1">
      <alignment horizontal="center"/>
    </xf>
    <xf numFmtId="0" fontId="136" fillId="5" borderId="0" xfId="9" applyFont="1" applyFill="1" applyAlignment="1">
      <alignment horizontal="center"/>
    </xf>
    <xf numFmtId="0" fontId="136" fillId="5" borderId="34" xfId="9" applyFont="1" applyFill="1" applyBorder="1" applyAlignment="1">
      <alignment horizontal="center" vertical="center"/>
    </xf>
    <xf numFmtId="0" fontId="144" fillId="5" borderId="0" xfId="9" applyFont="1" applyFill="1"/>
    <xf numFmtId="0" fontId="118" fillId="5" borderId="16" xfId="9" applyFont="1" applyFill="1" applyBorder="1" applyAlignment="1">
      <alignment horizontal="center" wrapText="1"/>
    </xf>
    <xf numFmtId="3" fontId="144" fillId="5" borderId="0" xfId="9" applyNumberFormat="1" applyFont="1" applyFill="1" applyAlignment="1">
      <alignment horizontal="left"/>
    </xf>
    <xf numFmtId="0" fontId="144" fillId="5" borderId="16" xfId="9" applyFont="1" applyFill="1" applyBorder="1" applyAlignment="1">
      <alignment vertical="center"/>
    </xf>
    <xf numFmtId="3" fontId="144" fillId="5" borderId="16" xfId="9" applyNumberFormat="1" applyFont="1" applyFill="1" applyBorder="1" applyAlignment="1">
      <alignment horizontal="center"/>
    </xf>
    <xf numFmtId="0" fontId="144" fillId="5" borderId="16" xfId="9" applyFont="1" applyFill="1" applyBorder="1" applyAlignment="1">
      <alignment horizontal="center"/>
    </xf>
    <xf numFmtId="0" fontId="121" fillId="5" borderId="0" xfId="9" applyFont="1" applyFill="1" applyAlignment="1">
      <alignment horizontal="left" vertical="center" wrapText="1"/>
    </xf>
    <xf numFmtId="0" fontId="118" fillId="5" borderId="16" xfId="9" applyFont="1" applyFill="1" applyBorder="1" applyAlignment="1">
      <alignment horizontal="center" vertical="center" wrapText="1"/>
    </xf>
    <xf numFmtId="0" fontId="118" fillId="5" borderId="0" xfId="9" applyFont="1" applyFill="1" applyAlignment="1">
      <alignment horizontal="center" wrapText="1"/>
    </xf>
    <xf numFmtId="0" fontId="118" fillId="5" borderId="0" xfId="9" applyFont="1" applyFill="1" applyAlignment="1">
      <alignment horizontal="center"/>
    </xf>
    <xf numFmtId="0" fontId="118" fillId="5" borderId="16" xfId="9" applyFont="1" applyFill="1" applyBorder="1" applyAlignment="1">
      <alignment horizontal="center"/>
    </xf>
    <xf numFmtId="0" fontId="118" fillId="5" borderId="0" xfId="9" applyFont="1" applyFill="1" applyAlignment="1">
      <alignment horizontal="center" vertical="center" wrapText="1"/>
    </xf>
    <xf numFmtId="0" fontId="118" fillId="5" borderId="93" xfId="9" applyFont="1" applyFill="1" applyBorder="1" applyAlignment="1">
      <alignment horizontal="center" wrapText="1"/>
    </xf>
    <xf numFmtId="0" fontId="144" fillId="5" borderId="93" xfId="9" applyFont="1" applyFill="1" applyBorder="1" applyAlignment="1">
      <alignment horizontal="right"/>
    </xf>
    <xf numFmtId="0" fontId="144" fillId="5" borderId="93" xfId="9" applyFont="1" applyFill="1" applyBorder="1"/>
    <xf numFmtId="0" fontId="121" fillId="5" borderId="93" xfId="9" applyFont="1" applyFill="1" applyBorder="1" applyAlignment="1">
      <alignment horizontal="left" vertical="center" wrapText="1"/>
    </xf>
    <xf numFmtId="0" fontId="118" fillId="5" borderId="93" xfId="9" applyFont="1" applyFill="1" applyBorder="1" applyAlignment="1">
      <alignment horizontal="center" vertical="center" wrapText="1"/>
    </xf>
    <xf numFmtId="0" fontId="143" fillId="0" borderId="0" xfId="9" applyFont="1" applyAlignment="1">
      <alignment horizontal="center" vertical="center"/>
    </xf>
    <xf numFmtId="0" fontId="143" fillId="0" borderId="0" xfId="9" applyFont="1" applyAlignment="1">
      <alignment horizontal="center" vertical="center" wrapText="1"/>
    </xf>
  </cellXfs>
  <cellStyles count="11">
    <cellStyle name="Millares" xfId="3" builtinId="3"/>
    <cellStyle name="Millares 2" xfId="4" xr:uid="{A8ECD8C7-BDCB-426B-B286-FA29584C34F4}"/>
    <cellStyle name="Millares 3" xfId="7" xr:uid="{4EB1F064-C244-4E40-BBB2-2D182F18E536}"/>
    <cellStyle name="Moneda 2" xfId="5" xr:uid="{061D51B6-D885-470C-95DF-7D3203FE2231}"/>
    <cellStyle name="Moneda 2 2" xfId="10" xr:uid="{8E0EF291-406A-47CE-BACC-2CA8EF7284A9}"/>
    <cellStyle name="Moneda 3" xfId="6" xr:uid="{91873D23-3EA4-405A-96BC-57A08CE3E86C}"/>
    <cellStyle name="Normal" xfId="0" builtinId="0"/>
    <cellStyle name="Normal 2" xfId="1" xr:uid="{00000000-0005-0000-0000-000001000000}"/>
    <cellStyle name="Normal 2 2" xfId="8" xr:uid="{D443A4B0-9656-495A-8E3E-5230F0540CB1}"/>
    <cellStyle name="Normal 3" xfId="2" xr:uid="{00000000-0005-0000-0000-000002000000}"/>
    <cellStyle name="Normal 4" xfId="9" xr:uid="{B1FF57F6-0A53-44E6-B156-318312ABFEF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externalLink" Target="externalLinks/externalLink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MX" sz="1000" b="1">
                <a:solidFill>
                  <a:sysClr val="windowText" lastClr="000000"/>
                </a:solidFill>
                <a:latin typeface="Arial" panose="020B0604020202020204" pitchFamily="34" charset="0"/>
                <a:cs typeface="Arial" panose="020B0604020202020204" pitchFamily="34" charset="0"/>
              </a:rPr>
              <a:t>Asistencia médica en la UASU por tipo de beneficiario </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olidFill>
              <a:srgbClr val="002E63"/>
            </a:solidFill>
          </c:spPr>
          <c:dPt>
            <c:idx val="0"/>
            <c:bubble3D val="0"/>
            <c:spPr>
              <a:solidFill>
                <a:srgbClr val="002E63"/>
              </a:solidFill>
              <a:ln w="25400">
                <a:solidFill>
                  <a:schemeClr val="lt1"/>
                </a:solidFill>
              </a:ln>
              <a:effectLst/>
              <a:sp3d contourW="25400">
                <a:contourClr>
                  <a:schemeClr val="lt1"/>
                </a:contourClr>
              </a:sp3d>
            </c:spPr>
            <c:extLst>
              <c:ext xmlns:c16="http://schemas.microsoft.com/office/drawing/2014/chart" uri="{C3380CC4-5D6E-409C-BE32-E72D297353CC}">
                <c16:uniqueId val="{00000001-C318-4CCE-97F5-9C90E1B4DB18}"/>
              </c:ext>
            </c:extLst>
          </c:dPt>
          <c:dPt>
            <c:idx val="1"/>
            <c:bubble3D val="0"/>
            <c:spPr>
              <a:solidFill>
                <a:srgbClr val="B3AB4A"/>
              </a:solidFill>
              <a:ln w="25400">
                <a:solidFill>
                  <a:schemeClr val="lt1"/>
                </a:solidFill>
              </a:ln>
              <a:effectLst/>
              <a:sp3d contourW="25400">
                <a:contourClr>
                  <a:schemeClr val="lt1"/>
                </a:contourClr>
              </a:sp3d>
            </c:spPr>
            <c:extLst>
              <c:ext xmlns:c16="http://schemas.microsoft.com/office/drawing/2014/chart" uri="{C3380CC4-5D6E-409C-BE32-E72D297353CC}">
                <c16:uniqueId val="{00000003-C318-4CCE-97F5-9C90E1B4DB18}"/>
              </c:ext>
            </c:extLst>
          </c:dPt>
          <c:dPt>
            <c:idx val="2"/>
            <c:bubble3D val="0"/>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5-C318-4CCE-97F5-9C90E1B4DB18}"/>
              </c:ext>
            </c:extLst>
          </c:dPt>
          <c:dPt>
            <c:idx val="3"/>
            <c:bubble3D val="0"/>
            <c:spPr>
              <a:solidFill>
                <a:schemeClr val="accent3">
                  <a:lumMod val="7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C318-4CCE-97F5-9C90E1B4DB18}"/>
              </c:ext>
            </c:extLst>
          </c:dPt>
          <c:cat>
            <c:strRef>
              <c:f>'Asistencia médica  ENE'!$B$7:$B$10</c:f>
              <c:strCache>
                <c:ptCount val="4"/>
                <c:pt idx="0">
                  <c:v>Alumnos</c:v>
                </c:pt>
                <c:pt idx="1">
                  <c:v>Personal docente</c:v>
                </c:pt>
                <c:pt idx="2">
                  <c:v>Personal administrativo</c:v>
                </c:pt>
                <c:pt idx="3">
                  <c:v>Externos</c:v>
                </c:pt>
              </c:strCache>
            </c:strRef>
          </c:cat>
          <c:val>
            <c:numRef>
              <c:f>'Asistencia médica  ENE'!$F$7:$F$10</c:f>
              <c:numCache>
                <c:formatCode>#,##0</c:formatCode>
                <c:ptCount val="4"/>
                <c:pt idx="0">
                  <c:v>347</c:v>
                </c:pt>
                <c:pt idx="1">
                  <c:v>11</c:v>
                </c:pt>
                <c:pt idx="2">
                  <c:v>89</c:v>
                </c:pt>
                <c:pt idx="3">
                  <c:v>5</c:v>
                </c:pt>
              </c:numCache>
            </c:numRef>
          </c:val>
          <c:extLst>
            <c:ext xmlns:c16="http://schemas.microsoft.com/office/drawing/2014/chart" uri="{C3380CC4-5D6E-409C-BE32-E72D297353CC}">
              <c16:uniqueId val="{00000008-C318-4CCE-97F5-9C90E1B4DB18}"/>
            </c:ext>
          </c:extLst>
        </c:ser>
        <c:dLbls>
          <c:showLegendKey val="0"/>
          <c:showVal val="0"/>
          <c:showCatName val="0"/>
          <c:showSerName val="0"/>
          <c:showPercent val="0"/>
          <c:showBubbleSize val="0"/>
          <c:showLeaderLines val="1"/>
        </c:dLbls>
      </c:pie3DChart>
      <c:spPr>
        <a:noFill/>
        <a:ln>
          <a:noFill/>
        </a:ln>
        <a:effectLst/>
      </c:spPr>
    </c:plotArea>
    <c:legend>
      <c:legendPos val="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MX"/>
        </a:p>
      </c:txPr>
    </c:legend>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65854166932537E-2"/>
          <c:y val="3.864734299516908E-2"/>
          <c:w val="0.91772534105846171"/>
          <c:h val="0.76178995016927231"/>
        </c:manualLayout>
      </c:layout>
      <c:barChart>
        <c:barDir val="col"/>
        <c:grouping val="clustered"/>
        <c:varyColors val="0"/>
        <c:ser>
          <c:idx val="0"/>
          <c:order val="0"/>
          <c:spPr>
            <a:solidFill>
              <a:srgbClr val="002E63"/>
            </a:solidFill>
          </c:spPr>
          <c:invertIfNegative val="0"/>
          <c:dLbls>
            <c:dLbl>
              <c:idx val="0"/>
              <c:layout>
                <c:manualLayout>
                  <c:x val="-8.0808093662307103E-3"/>
                  <c:y val="-5.69800569800569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92-47B4-A8BA-4DB31BFA4F0C}"/>
                </c:ext>
              </c:extLst>
            </c:dLbl>
            <c:dLbl>
              <c:idx val="1"/>
              <c:layout>
                <c:manualLayout>
                  <c:x val="-1.8181821074019118E-2"/>
                  <c:y val="-1.709401709401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92-47B4-A8BA-4DB31BFA4F0C}"/>
                </c:ext>
              </c:extLst>
            </c:dLbl>
            <c:dLbl>
              <c:idx val="2"/>
              <c:layout>
                <c:manualLayout>
                  <c:x val="-1.438113646403196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92-47B4-A8BA-4DB31BFA4F0C}"/>
                </c:ext>
              </c:extLst>
            </c:dLbl>
            <c:dLbl>
              <c:idx val="4"/>
              <c:layout>
                <c:manualLayout>
                  <c:x val="-8.08080936623071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92-47B4-A8BA-4DB31BFA4F0C}"/>
                </c:ext>
              </c:extLst>
            </c:dLbl>
            <c:numFmt formatCode="_(* #,##0.00_);_(* \(#,##0.00\);_(* &quot;-&quot;??_);_(@_)" sourceLinked="0"/>
            <c:spPr>
              <a:noFill/>
              <a:ln>
                <a:noFill/>
              </a:ln>
              <a:effectLst/>
            </c:spPr>
            <c:txPr>
              <a:bodyPr wrap="square" lIns="38100" tIns="19050" rIns="38100" bIns="19050" anchor="ctr">
                <a:spAutoFit/>
              </a:bodyPr>
              <a:lstStyle/>
              <a:p>
                <a:pPr>
                  <a:defRPr sz="600"/>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 autorizado_devengado'!$N$10:$N$15</c:f>
              <c:strCache>
                <c:ptCount val="6"/>
                <c:pt idx="0">
                  <c:v>Docencia</c:v>
                </c:pt>
                <c:pt idx="1">
                  <c:v>Investigación</c:v>
                </c:pt>
                <c:pt idx="2">
                  <c:v>Extensión</c:v>
                </c:pt>
                <c:pt idx="3">
                  <c:v>Apoyo académico</c:v>
                </c:pt>
                <c:pt idx="4">
                  <c:v>Apoyo institucional</c:v>
                </c:pt>
                <c:pt idx="5">
                  <c:v>Operación y mantenimiento de la planta física</c:v>
                </c:pt>
              </c:strCache>
            </c:strRef>
          </c:cat>
          <c:val>
            <c:numRef>
              <c:f>'P. autorizado_devengado'!$L$10:$L$15</c:f>
              <c:numCache>
                <c:formatCode>"$"#,##0.00</c:formatCode>
                <c:ptCount val="6"/>
                <c:pt idx="0">
                  <c:v>904426479.78999996</c:v>
                </c:pt>
                <c:pt idx="1">
                  <c:v>9884109.7799999993</c:v>
                </c:pt>
                <c:pt idx="2">
                  <c:v>5803356.5199999996</c:v>
                </c:pt>
                <c:pt idx="3">
                  <c:v>203321106.90000001</c:v>
                </c:pt>
                <c:pt idx="4">
                  <c:v>1812551827.1500001</c:v>
                </c:pt>
                <c:pt idx="5">
                  <c:v>269232390.41000003</c:v>
                </c:pt>
              </c:numCache>
            </c:numRef>
          </c:val>
          <c:extLst>
            <c:ext xmlns:c16="http://schemas.microsoft.com/office/drawing/2014/chart" uri="{C3380CC4-5D6E-409C-BE32-E72D297353CC}">
              <c16:uniqueId val="{00000004-8B92-47B4-A8BA-4DB31BFA4F0C}"/>
            </c:ext>
          </c:extLst>
        </c:ser>
        <c:ser>
          <c:idx val="1"/>
          <c:order val="1"/>
          <c:spPr>
            <a:solidFill>
              <a:srgbClr val="B3AB4A"/>
            </a:solidFill>
          </c:spPr>
          <c:invertIfNegative val="0"/>
          <c:dLbls>
            <c:dLbl>
              <c:idx val="0"/>
              <c:layout>
                <c:manualLayout>
                  <c:x val="3.925873526743581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92-47B4-A8BA-4DB31BFA4F0C}"/>
                </c:ext>
              </c:extLst>
            </c:dLbl>
            <c:dLbl>
              <c:idx val="1"/>
              <c:layout>
                <c:manualLayout>
                  <c:x val="1.0339618283562918E-2"/>
                  <c:y val="1.13960113960112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92-47B4-A8BA-4DB31BFA4F0C}"/>
                </c:ext>
              </c:extLst>
            </c:dLbl>
            <c:dLbl>
              <c:idx val="2"/>
              <c:layout>
                <c:manualLayout>
                  <c:x val="1.8579498700309983E-2"/>
                  <c:y val="1.7094017094016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B92-47B4-A8BA-4DB31BFA4F0C}"/>
                </c:ext>
              </c:extLst>
            </c:dLbl>
            <c:dLbl>
              <c:idx val="3"/>
              <c:layout>
                <c:manualLayout>
                  <c:x val="3.5456937160094841E-2"/>
                  <c:y val="1.7094017094017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B92-47B4-A8BA-4DB31BFA4F0C}"/>
                </c:ext>
              </c:extLst>
            </c:dLbl>
            <c:dLbl>
              <c:idx val="4"/>
              <c:layout>
                <c:manualLayout>
                  <c:x val="4.1994750656167826E-2"/>
                  <c:y val="1.70940170940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B92-47B4-A8BA-4DB31BFA4F0C}"/>
                </c:ext>
              </c:extLst>
            </c:dLbl>
            <c:dLbl>
              <c:idx val="5"/>
              <c:layout>
                <c:manualLayout>
                  <c:x val="1.2556273372508291E-2"/>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B92-47B4-A8BA-4DB31BFA4F0C}"/>
                </c:ext>
              </c:extLst>
            </c:dLbl>
            <c:numFmt formatCode="_(* #,##0.00_);_(* \(#,##0.00\);_(* &quot;-&quot;??_);_(@_)" sourceLinked="0"/>
            <c:spPr>
              <a:noFill/>
              <a:ln>
                <a:noFill/>
              </a:ln>
              <a:effectLst/>
            </c:spPr>
            <c:txPr>
              <a:bodyPr wrap="square" lIns="38100" tIns="19050" rIns="38100" bIns="19050" anchor="ctr">
                <a:spAutoFit/>
              </a:bodyPr>
              <a:lstStyle/>
              <a:p>
                <a:pPr>
                  <a:defRPr sz="600"/>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 autorizado_devengado'!$N$10:$N$15</c:f>
              <c:strCache>
                <c:ptCount val="6"/>
                <c:pt idx="0">
                  <c:v>Docencia</c:v>
                </c:pt>
                <c:pt idx="1">
                  <c:v>Investigación</c:v>
                </c:pt>
                <c:pt idx="2">
                  <c:v>Extensión</c:v>
                </c:pt>
                <c:pt idx="3">
                  <c:v>Apoyo académico</c:v>
                </c:pt>
                <c:pt idx="4">
                  <c:v>Apoyo institucional</c:v>
                </c:pt>
                <c:pt idx="5">
                  <c:v>Operación y mantenimiento de la planta física</c:v>
                </c:pt>
              </c:strCache>
            </c:strRef>
          </c:cat>
          <c:val>
            <c:numRef>
              <c:f>'P. autorizado_devengado'!$M$10:$M$15</c:f>
              <c:numCache>
                <c:formatCode>[$$-80A]#,##0.00</c:formatCode>
                <c:ptCount val="6"/>
                <c:pt idx="0">
                  <c:v>942889451.33000004</c:v>
                </c:pt>
                <c:pt idx="1">
                  <c:v>8726333.6600000001</c:v>
                </c:pt>
                <c:pt idx="2">
                  <c:v>5445831.4000000004</c:v>
                </c:pt>
                <c:pt idx="3">
                  <c:v>213771351.18000001</c:v>
                </c:pt>
                <c:pt idx="4">
                  <c:v>1846799330.3800001</c:v>
                </c:pt>
                <c:pt idx="5">
                  <c:v>88903363.819999993</c:v>
                </c:pt>
              </c:numCache>
            </c:numRef>
          </c:val>
          <c:extLst>
            <c:ext xmlns:c16="http://schemas.microsoft.com/office/drawing/2014/chart" uri="{C3380CC4-5D6E-409C-BE32-E72D297353CC}">
              <c16:uniqueId val="{0000000B-8B92-47B4-A8BA-4DB31BFA4F0C}"/>
            </c:ext>
          </c:extLst>
        </c:ser>
        <c:dLbls>
          <c:showLegendKey val="0"/>
          <c:showVal val="0"/>
          <c:showCatName val="0"/>
          <c:showSerName val="0"/>
          <c:showPercent val="0"/>
          <c:showBubbleSize val="0"/>
        </c:dLbls>
        <c:gapWidth val="150"/>
        <c:axId val="185872384"/>
        <c:axId val="158839296"/>
      </c:barChart>
      <c:catAx>
        <c:axId val="185872384"/>
        <c:scaling>
          <c:orientation val="minMax"/>
        </c:scaling>
        <c:delete val="0"/>
        <c:axPos val="b"/>
        <c:numFmt formatCode="General" sourceLinked="1"/>
        <c:majorTickMark val="out"/>
        <c:minorTickMark val="none"/>
        <c:tickLblPos val="nextTo"/>
        <c:txPr>
          <a:bodyPr/>
          <a:lstStyle/>
          <a:p>
            <a:pPr>
              <a:defRPr sz="800"/>
            </a:pPr>
            <a:endParaRPr lang="es-MX"/>
          </a:p>
        </c:txPr>
        <c:crossAx val="158839296"/>
        <c:crosses val="autoZero"/>
        <c:auto val="1"/>
        <c:lblAlgn val="ctr"/>
        <c:lblOffset val="100"/>
        <c:noMultiLvlLbl val="0"/>
      </c:catAx>
      <c:valAx>
        <c:axId val="158839296"/>
        <c:scaling>
          <c:orientation val="minMax"/>
        </c:scaling>
        <c:delete val="1"/>
        <c:axPos val="l"/>
        <c:numFmt formatCode="&quot;$&quot;#,##0.00" sourceLinked="1"/>
        <c:majorTickMark val="out"/>
        <c:minorTickMark val="none"/>
        <c:tickLblPos val="nextTo"/>
        <c:crossAx val="185872384"/>
        <c:crosses val="autoZero"/>
        <c:crossBetween val="between"/>
      </c:valAx>
    </c:plotArea>
    <c:plotVisOnly val="1"/>
    <c:dispBlanksAs val="gap"/>
    <c:showDLblsOverMax val="0"/>
  </c:chart>
  <c:spPr>
    <a:ln>
      <a:noFill/>
    </a:ln>
  </c:spPr>
  <c:printSettings>
    <c:headerFooter/>
    <c:pageMargins b="0.75" l="0.7" r="0.7" t="0.75" header="0.3" footer="0.3"/>
    <c:pageSetup orientation="landscape" horizontalDpi="300" verticalDpi="3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rPr lang="es-MX"/>
              <a:t>Fuente de financiamiento</a:t>
            </a:r>
          </a:p>
        </c:rich>
      </c:tx>
      <c:layout>
        <c:manualLayout>
          <c:xMode val="edge"/>
          <c:yMode val="edge"/>
          <c:x val="0.31352459016393441"/>
          <c:y val="3.7313201018412026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6885245901639346"/>
          <c:y val="0.47368514692945618"/>
          <c:w val="0.26229508196721318"/>
          <c:h val="0.20647814096925013"/>
        </c:manualLayout>
      </c:layout>
      <c:pie3DChart>
        <c:varyColors val="1"/>
        <c:ser>
          <c:idx val="0"/>
          <c:order val="0"/>
          <c:spPr>
            <a:ln w="12700">
              <a:solidFill>
                <a:srgbClr val="000000"/>
              </a:solidFill>
              <a:prstDash val="solid"/>
            </a:ln>
          </c:spPr>
          <c:dPt>
            <c:idx val="0"/>
            <c:bubble3D val="0"/>
            <c:spPr>
              <a:solidFill>
                <a:srgbClr val="8080FF"/>
              </a:solidFill>
              <a:ln w="12700">
                <a:solidFill>
                  <a:srgbClr val="000000"/>
                </a:solidFill>
                <a:prstDash val="solid"/>
              </a:ln>
            </c:spPr>
            <c:extLst>
              <c:ext xmlns:c16="http://schemas.microsoft.com/office/drawing/2014/chart" uri="{C3380CC4-5D6E-409C-BE32-E72D297353CC}">
                <c16:uniqueId val="{00000001-DF2F-449F-AD44-A79F07D860DB}"/>
              </c:ext>
            </c:extLst>
          </c:dPt>
          <c:dPt>
            <c:idx val="1"/>
            <c:bubble3D val="0"/>
            <c:spPr>
              <a:solidFill>
                <a:srgbClr val="802060"/>
              </a:solidFill>
              <a:ln w="12700">
                <a:solidFill>
                  <a:srgbClr val="000000"/>
                </a:solidFill>
                <a:prstDash val="solid"/>
              </a:ln>
            </c:spPr>
            <c:extLst>
              <c:ext xmlns:c16="http://schemas.microsoft.com/office/drawing/2014/chart" uri="{C3380CC4-5D6E-409C-BE32-E72D297353CC}">
                <c16:uniqueId val="{00000003-DF2F-449F-AD44-A79F07D860DB}"/>
              </c:ext>
            </c:extLst>
          </c:dPt>
          <c:dPt>
            <c:idx val="2"/>
            <c:bubble3D val="0"/>
            <c:spPr>
              <a:solidFill>
                <a:srgbClr val="FFFFC0"/>
              </a:solidFill>
              <a:ln w="12700">
                <a:solidFill>
                  <a:srgbClr val="000000"/>
                </a:solidFill>
                <a:prstDash val="solid"/>
              </a:ln>
            </c:spPr>
            <c:extLst>
              <c:ext xmlns:c16="http://schemas.microsoft.com/office/drawing/2014/chart" uri="{C3380CC4-5D6E-409C-BE32-E72D297353CC}">
                <c16:uniqueId val="{00000005-DF2F-449F-AD44-A79F07D860DB}"/>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7-DF2F-449F-AD44-A79F07D860DB}"/>
              </c:ext>
            </c:extLst>
          </c:dPt>
          <c:dPt>
            <c:idx val="4"/>
            <c:bubble3D val="0"/>
            <c:extLst>
              <c:ext xmlns:c16="http://schemas.microsoft.com/office/drawing/2014/chart" uri="{C3380CC4-5D6E-409C-BE32-E72D297353CC}">
                <c16:uniqueId val="{00000008-DF2F-449F-AD44-A79F07D860DB}"/>
              </c:ext>
            </c:extLst>
          </c:dPt>
          <c:dPt>
            <c:idx val="5"/>
            <c:bubble3D val="0"/>
            <c:extLst>
              <c:ext xmlns:c16="http://schemas.microsoft.com/office/drawing/2014/chart" uri="{C3380CC4-5D6E-409C-BE32-E72D297353CC}">
                <c16:uniqueId val="{00000009-DF2F-449F-AD44-A79F07D860DB}"/>
              </c:ext>
            </c:extLst>
          </c:dPt>
          <c:dPt>
            <c:idx val="6"/>
            <c:bubble3D val="0"/>
            <c:extLst>
              <c:ext xmlns:c16="http://schemas.microsoft.com/office/drawing/2014/chart" uri="{C3380CC4-5D6E-409C-BE32-E72D297353CC}">
                <c16:uniqueId val="{0000000A-DF2F-449F-AD44-A79F07D860DB}"/>
              </c:ext>
            </c:extLst>
          </c:dPt>
          <c:dLbls>
            <c:dLbl>
              <c:idx val="0"/>
              <c:layout>
                <c:manualLayout>
                  <c:x val="5.664536809947926E-2"/>
                  <c:y val="-7.086138132051711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F2F-449F-AD44-A79F07D860DB}"/>
                </c:ext>
              </c:extLst>
            </c:dLbl>
            <c:dLbl>
              <c:idx val="1"/>
              <c:layout>
                <c:manualLayout>
                  <c:x val="8.8794156877931227E-2"/>
                  <c:y val="0.12696649980067809"/>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F2F-449F-AD44-A79F07D860DB}"/>
                </c:ext>
              </c:extLst>
            </c:dLbl>
            <c:dLbl>
              <c:idx val="2"/>
              <c:layout>
                <c:manualLayout>
                  <c:x val="-8.9277139537885644E-2"/>
                  <c:y val="-3.226709465745647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F2F-449F-AD44-A79F07D860DB}"/>
                </c:ext>
              </c:extLst>
            </c:dLbl>
            <c:dLbl>
              <c:idx val="3"/>
              <c:layout>
                <c:manualLayout>
                  <c:x val="-5.9965147799147904E-3"/>
                  <c:y val="-0.19066448038054518"/>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F2F-449F-AD44-A79F07D860DB}"/>
                </c:ext>
              </c:extLst>
            </c:dLbl>
            <c:dLbl>
              <c:idx val="4"/>
              <c:layout>
                <c:manualLayout>
                  <c:x val="0.16612667269050382"/>
                  <c:y val="-4.515557894916122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DF2F-449F-AD44-A79F07D860DB}"/>
                </c:ext>
              </c:extLst>
            </c:dLbl>
            <c:dLbl>
              <c:idx val="5"/>
              <c:layout>
                <c:manualLayout>
                  <c:x val="0.24100404457639529"/>
                  <c:y val="-0.11085433923406116"/>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F2F-449F-AD44-A79F07D860DB}"/>
                </c:ext>
              </c:extLst>
            </c:dLbl>
            <c:numFmt formatCode="0%" sourceLinked="0"/>
            <c:spPr>
              <a:noFill/>
              <a:ln w="25400">
                <a:noFill/>
              </a:ln>
            </c:spPr>
            <c:txPr>
              <a:bodyPr wrap="square" lIns="38100" tIns="19050" rIns="38100" bIns="19050" anchor="ctr">
                <a:spAutoFit/>
              </a:bodyPr>
              <a:lstStyle/>
              <a:p>
                <a:pPr>
                  <a:defRPr sz="950" b="0" i="0" u="none" strike="noStrike" baseline="0">
                    <a:solidFill>
                      <a:srgbClr val="000000"/>
                    </a:solidFill>
                    <a:latin typeface="Arial"/>
                    <a:ea typeface="Arial"/>
                    <a:cs typeface="Arial"/>
                  </a:defRPr>
                </a:pPr>
                <a:endParaRPr lang="es-MX"/>
              </a:p>
            </c:txPr>
            <c:showLegendKey val="0"/>
            <c:showVal val="0"/>
            <c:showCatName val="1"/>
            <c:showSerName val="0"/>
            <c:showPercent val="1"/>
            <c:showBubbleSize val="0"/>
            <c:showLeaderLines val="1"/>
            <c:extLst>
              <c:ext xmlns:c15="http://schemas.microsoft.com/office/drawing/2012/chart" uri="{CE6537A1-D6FC-4f65-9D91-7224C49458BB}"/>
            </c:extLst>
          </c:dLbls>
          <c:cat>
            <c:strRef>
              <c:f>'[1]OSCAR-1'!$B$72:$B$78</c:f>
              <c:strCache>
                <c:ptCount val="7"/>
                <c:pt idx="0">
                  <c:v>Subsidio Federal Ordinario</c:v>
                </c:pt>
                <c:pt idx="1">
                  <c:v>Subsidio Federal Extraordinario</c:v>
                </c:pt>
                <c:pt idx="2">
                  <c:v>Subsidio Estatal Ordinario</c:v>
                </c:pt>
                <c:pt idx="3">
                  <c:v>Subsidio Estatal Extraordinario</c:v>
                </c:pt>
                <c:pt idx="4">
                  <c:v>Ingresos Propios</c:v>
                </c:pt>
                <c:pt idx="5">
                  <c:v>Donativos</c:v>
                </c:pt>
                <c:pt idx="6">
                  <c:v>Otras Aportaciones </c:v>
                </c:pt>
              </c:strCache>
            </c:strRef>
          </c:cat>
          <c:val>
            <c:numRef>
              <c:f>'[1]OSCAR-1'!$C$72:$C$78</c:f>
              <c:numCache>
                <c:formatCode>General</c:formatCode>
                <c:ptCount val="7"/>
                <c:pt idx="0">
                  <c:v>700907064.07000005</c:v>
                </c:pt>
                <c:pt idx="1">
                  <c:v>247185639.40000001</c:v>
                </c:pt>
                <c:pt idx="2">
                  <c:v>223534366.80000001</c:v>
                </c:pt>
                <c:pt idx="3">
                  <c:v>16644184.210000001</c:v>
                </c:pt>
                <c:pt idx="4">
                  <c:v>135190162.14000002</c:v>
                </c:pt>
                <c:pt idx="5">
                  <c:v>4807000</c:v>
                </c:pt>
                <c:pt idx="6">
                  <c:v>177288879.28</c:v>
                </c:pt>
              </c:numCache>
            </c:numRef>
          </c:val>
          <c:extLst>
            <c:ext xmlns:c16="http://schemas.microsoft.com/office/drawing/2014/chart" uri="{C3380CC4-5D6E-409C-BE32-E72D297353CC}">
              <c16:uniqueId val="{0000000B-DF2F-449F-AD44-A79F07D860DB}"/>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es-MX"/>
    </a:p>
  </c:txPr>
  <c:printSettings>
    <c:headerFooter alignWithMargins="0"/>
    <c:pageMargins b="1" l="0.75000000000000022" r="0.75000000000000022"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65854166932537E-2"/>
          <c:y val="3.864734299516908E-2"/>
          <c:w val="0.91772534105846171"/>
          <c:h val="0.76178995016927231"/>
        </c:manualLayout>
      </c:layout>
      <c:barChart>
        <c:barDir val="col"/>
        <c:grouping val="clustered"/>
        <c:varyColors val="0"/>
        <c:ser>
          <c:idx val="0"/>
          <c:order val="0"/>
          <c:spPr>
            <a:solidFill>
              <a:srgbClr val="002E63"/>
            </a:solidFill>
            <a:ln>
              <a:solidFill>
                <a:schemeClr val="tx1"/>
              </a:solidFill>
            </a:ln>
          </c:spPr>
          <c:invertIfNegative val="0"/>
          <c:dLbls>
            <c:dLbl>
              <c:idx val="0"/>
              <c:layout>
                <c:manualLayout>
                  <c:x val="6.50406615096195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25-4A4C-A49F-D155C1D479E0}"/>
                </c:ext>
              </c:extLst>
            </c:dLbl>
            <c:dLbl>
              <c:idx val="1"/>
              <c:layout>
                <c:manualLayout>
                  <c:x val="-2.0393317934123711E-3"/>
                  <c:y val="5.575905221792027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25-4A4C-A49F-D155C1D479E0}"/>
                </c:ext>
              </c:extLst>
            </c:dLbl>
            <c:dLbl>
              <c:idx val="4"/>
              <c:layout>
                <c:manualLayout>
                  <c:x val="-4.287245444801793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25-4A4C-A49F-D155C1D479E0}"/>
                </c:ext>
              </c:extLst>
            </c:dLbl>
            <c:dLbl>
              <c:idx val="5"/>
              <c:layout>
                <c:manualLayout>
                  <c:x val="6.4308681672024933E-3"/>
                  <c:y val="-4.62962962962962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25-4A4C-A49F-D155C1D479E0}"/>
                </c:ext>
              </c:extLst>
            </c:dLbl>
            <c:spPr>
              <a:noFill/>
              <a:ln w="25400">
                <a:noFill/>
              </a:ln>
            </c:spPr>
            <c:txPr>
              <a:bodyPr/>
              <a:lstStyle/>
              <a:p>
                <a:pPr>
                  <a:defRPr sz="7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'Ingresos por fuente'!$G$49:$G$57</c:f>
              <c:strCache>
                <c:ptCount val="9"/>
                <c:pt idx="0">
                  <c:v>Subsidio Federal Ordinario</c:v>
                </c:pt>
                <c:pt idx="1">
                  <c:v>Subsidio Extraordinario Federal</c:v>
                </c:pt>
                <c:pt idx="2">
                  <c:v>Subsidio Estatal Ordinario</c:v>
                </c:pt>
                <c:pt idx="3">
                  <c:v>Subsidio  Extraordinario Estatal</c:v>
                </c:pt>
                <c:pt idx="4">
                  <c:v>Ingresos Propios</c:v>
                </c:pt>
                <c:pt idx="5">
                  <c:v>Otras aportaciones (Convenios Concertados)</c:v>
                </c:pt>
                <c:pt idx="6">
                  <c:v>Donativos</c:v>
                </c:pt>
                <c:pt idx="7">
                  <c:v>Productos Financieros</c:v>
                </c:pt>
                <c:pt idx="8">
                  <c:v>Otros ingresos y beneficios</c:v>
                </c:pt>
              </c:strCache>
            </c:strRef>
          </c:cat>
          <c:val>
            <c:numRef>
              <c:f>'Ingresos por fuente'!$F$49:$F$57</c:f>
              <c:numCache>
                <c:formatCode>#,##0.00;[Red]#,##0.00</c:formatCode>
                <c:ptCount val="9"/>
                <c:pt idx="0">
                  <c:v>1101447672</c:v>
                </c:pt>
                <c:pt idx="1">
                  <c:v>262754469.32999998</c:v>
                </c:pt>
                <c:pt idx="2">
                  <c:v>497799133</c:v>
                </c:pt>
                <c:pt idx="3">
                  <c:v>1162497222.05</c:v>
                </c:pt>
                <c:pt idx="4">
                  <c:v>144857501</c:v>
                </c:pt>
                <c:pt idx="5">
                  <c:v>0</c:v>
                </c:pt>
                <c:pt idx="6">
                  <c:v>0</c:v>
                </c:pt>
                <c:pt idx="7">
                  <c:v>10960004.85</c:v>
                </c:pt>
                <c:pt idx="8">
                  <c:v>24903268.32</c:v>
                </c:pt>
              </c:numCache>
            </c:numRef>
          </c:val>
          <c:extLst>
            <c:ext xmlns:c16="http://schemas.microsoft.com/office/drawing/2014/chart" uri="{C3380CC4-5D6E-409C-BE32-E72D297353CC}">
              <c16:uniqueId val="{00000004-AC25-4A4C-A49F-D155C1D479E0}"/>
            </c:ext>
          </c:extLst>
        </c:ser>
        <c:dLbls>
          <c:showLegendKey val="0"/>
          <c:showVal val="0"/>
          <c:showCatName val="0"/>
          <c:showSerName val="0"/>
          <c:showPercent val="0"/>
          <c:showBubbleSize val="0"/>
        </c:dLbls>
        <c:gapWidth val="150"/>
        <c:axId val="353125808"/>
        <c:axId val="353123064"/>
      </c:barChart>
      <c:catAx>
        <c:axId val="353125808"/>
        <c:scaling>
          <c:orientation val="minMax"/>
        </c:scaling>
        <c:delete val="0"/>
        <c:axPos val="b"/>
        <c:numFmt formatCode="General" sourceLinked="1"/>
        <c:majorTickMark val="out"/>
        <c:minorTickMark val="none"/>
        <c:tickLblPos val="nextTo"/>
        <c:txPr>
          <a:bodyPr/>
          <a:lstStyle/>
          <a:p>
            <a:pPr>
              <a:defRPr sz="800"/>
            </a:pPr>
            <a:endParaRPr lang="es-MX"/>
          </a:p>
        </c:txPr>
        <c:crossAx val="353123064"/>
        <c:crosses val="autoZero"/>
        <c:auto val="1"/>
        <c:lblAlgn val="ctr"/>
        <c:lblOffset val="100"/>
        <c:noMultiLvlLbl val="0"/>
      </c:catAx>
      <c:valAx>
        <c:axId val="353123064"/>
        <c:scaling>
          <c:orientation val="minMax"/>
        </c:scaling>
        <c:delete val="1"/>
        <c:axPos val="l"/>
        <c:numFmt formatCode="#,##0.00;[Red]#,##0.00" sourceLinked="1"/>
        <c:majorTickMark val="out"/>
        <c:minorTickMark val="none"/>
        <c:tickLblPos val="nextTo"/>
        <c:crossAx val="353125808"/>
        <c:crosses val="autoZero"/>
        <c:crossBetween val="between"/>
      </c:valAx>
    </c:plotArea>
    <c:plotVisOnly val="1"/>
    <c:dispBlanksAs val="gap"/>
    <c:showDLblsOverMax val="0"/>
  </c:chart>
  <c:spPr>
    <a:ln>
      <a:noFill/>
    </a:ln>
  </c:spPr>
  <c:printSettings>
    <c:headerFooter/>
    <c:pageMargins b="0.75" l="0.7" r="0.7" t="0.75" header="0.3" footer="0.3"/>
    <c:pageSetup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MX" sz="1000" b="1">
                <a:solidFill>
                  <a:sysClr val="windowText" lastClr="000000"/>
                </a:solidFill>
                <a:latin typeface="Arial" panose="020B0604020202020204" pitchFamily="34" charset="0"/>
                <a:cs typeface="Arial" panose="020B0604020202020204" pitchFamily="34" charset="0"/>
              </a:rPr>
              <a:t>Asistencia médica en la UASU por tipo de beneficiario </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olidFill>
              <a:srgbClr val="002E63"/>
            </a:solidFill>
          </c:spPr>
          <c:dPt>
            <c:idx val="0"/>
            <c:bubble3D val="0"/>
            <c:spPr>
              <a:solidFill>
                <a:srgbClr val="002E63"/>
              </a:solidFill>
              <a:ln w="25400">
                <a:solidFill>
                  <a:schemeClr val="lt1"/>
                </a:solidFill>
              </a:ln>
              <a:effectLst/>
              <a:sp3d contourW="25400">
                <a:contourClr>
                  <a:schemeClr val="lt1"/>
                </a:contourClr>
              </a:sp3d>
            </c:spPr>
            <c:extLst>
              <c:ext xmlns:c16="http://schemas.microsoft.com/office/drawing/2014/chart" uri="{C3380CC4-5D6E-409C-BE32-E72D297353CC}">
                <c16:uniqueId val="{00000001-CF36-4B98-8C87-0663C9718F87}"/>
              </c:ext>
            </c:extLst>
          </c:dPt>
          <c:dPt>
            <c:idx val="1"/>
            <c:bubble3D val="0"/>
            <c:spPr>
              <a:solidFill>
                <a:srgbClr val="B3AB4A"/>
              </a:solidFill>
              <a:ln w="25400">
                <a:solidFill>
                  <a:schemeClr val="lt1"/>
                </a:solidFill>
              </a:ln>
              <a:effectLst/>
              <a:sp3d contourW="25400">
                <a:contourClr>
                  <a:schemeClr val="lt1"/>
                </a:contourClr>
              </a:sp3d>
            </c:spPr>
            <c:extLst>
              <c:ext xmlns:c16="http://schemas.microsoft.com/office/drawing/2014/chart" uri="{C3380CC4-5D6E-409C-BE32-E72D297353CC}">
                <c16:uniqueId val="{00000003-CF36-4B98-8C87-0663C9718F87}"/>
              </c:ext>
            </c:extLst>
          </c:dPt>
          <c:dPt>
            <c:idx val="2"/>
            <c:bubble3D val="0"/>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5-CF36-4B98-8C87-0663C9718F87}"/>
              </c:ext>
            </c:extLst>
          </c:dPt>
          <c:dPt>
            <c:idx val="3"/>
            <c:bubble3D val="0"/>
            <c:spPr>
              <a:solidFill>
                <a:schemeClr val="accent3">
                  <a:lumMod val="7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CF36-4B98-8C87-0663C9718F87}"/>
              </c:ext>
            </c:extLst>
          </c:dPt>
          <c:cat>
            <c:strRef>
              <c:f>'Asistencia médica  JUL'!$B$7:$B$10</c:f>
              <c:strCache>
                <c:ptCount val="4"/>
                <c:pt idx="0">
                  <c:v>Alumnos</c:v>
                </c:pt>
                <c:pt idx="1">
                  <c:v>Personal docente</c:v>
                </c:pt>
                <c:pt idx="2">
                  <c:v>Personal administrativo</c:v>
                </c:pt>
                <c:pt idx="3">
                  <c:v>Externos</c:v>
                </c:pt>
              </c:strCache>
            </c:strRef>
          </c:cat>
          <c:val>
            <c:numRef>
              <c:f>'Asistencia médica  JUL'!$F$7:$F$10</c:f>
              <c:numCache>
                <c:formatCode>#,##0</c:formatCode>
                <c:ptCount val="4"/>
                <c:pt idx="0">
                  <c:v>0</c:v>
                </c:pt>
                <c:pt idx="1">
                  <c:v>0</c:v>
                </c:pt>
                <c:pt idx="2">
                  <c:v>6</c:v>
                </c:pt>
                <c:pt idx="3">
                  <c:v>0</c:v>
                </c:pt>
              </c:numCache>
            </c:numRef>
          </c:val>
          <c:extLst>
            <c:ext xmlns:c16="http://schemas.microsoft.com/office/drawing/2014/chart" uri="{C3380CC4-5D6E-409C-BE32-E72D297353CC}">
              <c16:uniqueId val="{00000008-CF36-4B98-8C87-0663C9718F87}"/>
            </c:ext>
          </c:extLst>
        </c:ser>
        <c:dLbls>
          <c:showLegendKey val="0"/>
          <c:showVal val="0"/>
          <c:showCatName val="0"/>
          <c:showSerName val="0"/>
          <c:showPercent val="0"/>
          <c:showBubbleSize val="0"/>
          <c:showLeaderLines val="1"/>
        </c:dLbls>
      </c:pie3DChart>
      <c:spPr>
        <a:noFill/>
        <a:ln>
          <a:noFill/>
        </a:ln>
        <a:effectLst/>
      </c:spPr>
    </c:plotArea>
    <c:legend>
      <c:legendPos val="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MX"/>
        </a:p>
      </c:txPr>
    </c:legend>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34249492398357E-2"/>
          <c:y val="0.17471835251362811"/>
          <c:w val="0.88377624671916022"/>
          <c:h val="0.68874486842990779"/>
        </c:manualLayout>
      </c:layout>
      <c:barChart>
        <c:barDir val="col"/>
        <c:grouping val="clustered"/>
        <c:varyColors val="0"/>
        <c:ser>
          <c:idx val="0"/>
          <c:order val="0"/>
          <c:tx>
            <c:strRef>
              <c:f>'departo_de_lenguas tipo JUL'!$R$9</c:f>
              <c:strCache>
                <c:ptCount val="1"/>
                <c:pt idx="0">
                  <c:v>M Tuxtla</c:v>
                </c:pt>
              </c:strCache>
            </c:strRef>
          </c:tx>
          <c:spPr>
            <a:solidFill>
              <a:srgbClr val="002E63"/>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JUL'!$B$11:$B$13</c:f>
              <c:strCache>
                <c:ptCount val="3"/>
                <c:pt idx="0">
                  <c:v>Alumnos UNACH</c:v>
                </c:pt>
                <c:pt idx="1">
                  <c:v>Personal UNACH</c:v>
                </c:pt>
                <c:pt idx="2">
                  <c:v>Particulares</c:v>
                </c:pt>
              </c:strCache>
            </c:strRef>
          </c:cat>
          <c:val>
            <c:numRef>
              <c:f>'departo_de_lenguas tipo JUL'!$R$11:$R$13</c:f>
              <c:numCache>
                <c:formatCode>#,##0;[Red]#,##0</c:formatCode>
                <c:ptCount val="3"/>
                <c:pt idx="0">
                  <c:v>3566</c:v>
                </c:pt>
                <c:pt idx="1">
                  <c:v>232</c:v>
                </c:pt>
                <c:pt idx="2">
                  <c:v>1713</c:v>
                </c:pt>
              </c:numCache>
            </c:numRef>
          </c:val>
          <c:extLst>
            <c:ext xmlns:c16="http://schemas.microsoft.com/office/drawing/2014/chart" uri="{C3380CC4-5D6E-409C-BE32-E72D297353CC}">
              <c16:uniqueId val="{00000000-4123-44CC-8F36-E71BFE0FC801}"/>
            </c:ext>
          </c:extLst>
        </c:ser>
        <c:ser>
          <c:idx val="1"/>
          <c:order val="1"/>
          <c:tx>
            <c:strRef>
              <c:f>'departo_de_lenguas tipo JUL'!$S$9</c:f>
              <c:strCache>
                <c:ptCount val="1"/>
                <c:pt idx="0">
                  <c:v>F Tuxtla</c:v>
                </c:pt>
              </c:strCache>
            </c:strRef>
          </c:tx>
          <c:spPr>
            <a:solidFill>
              <a:srgbClr val="B3AB4A"/>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JUL'!$B$11:$B$13</c:f>
              <c:strCache>
                <c:ptCount val="3"/>
                <c:pt idx="0">
                  <c:v>Alumnos UNACH</c:v>
                </c:pt>
                <c:pt idx="1">
                  <c:v>Personal UNACH</c:v>
                </c:pt>
                <c:pt idx="2">
                  <c:v>Particulares</c:v>
                </c:pt>
              </c:strCache>
            </c:strRef>
          </c:cat>
          <c:val>
            <c:numRef>
              <c:f>'departo_de_lenguas tipo JUL'!$S$11:$S$13</c:f>
              <c:numCache>
                <c:formatCode>#,##0;[Red]#,##0</c:formatCode>
                <c:ptCount val="3"/>
                <c:pt idx="0">
                  <c:v>366</c:v>
                </c:pt>
                <c:pt idx="1">
                  <c:v>10</c:v>
                </c:pt>
                <c:pt idx="2">
                  <c:v>81</c:v>
                </c:pt>
              </c:numCache>
            </c:numRef>
          </c:val>
          <c:extLst>
            <c:ext xmlns:c16="http://schemas.microsoft.com/office/drawing/2014/chart" uri="{C3380CC4-5D6E-409C-BE32-E72D297353CC}">
              <c16:uniqueId val="{00000001-4123-44CC-8F36-E71BFE0FC801}"/>
            </c:ext>
          </c:extLst>
        </c:ser>
        <c:ser>
          <c:idx val="2"/>
          <c:order val="2"/>
          <c:tx>
            <c:strRef>
              <c:f>'departo_de_lenguas tipo JUL'!$T$9</c:f>
              <c:strCache>
                <c:ptCount val="1"/>
                <c:pt idx="0">
                  <c:v>M Tapachula</c:v>
                </c:pt>
              </c:strCache>
            </c:strRef>
          </c:tx>
          <c:spPr>
            <a:solidFill>
              <a:srgbClr val="C00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JUL'!$B$11:$B$13</c:f>
              <c:strCache>
                <c:ptCount val="3"/>
                <c:pt idx="0">
                  <c:v>Alumnos UNACH</c:v>
                </c:pt>
                <c:pt idx="1">
                  <c:v>Personal UNACH</c:v>
                </c:pt>
                <c:pt idx="2">
                  <c:v>Particulares</c:v>
                </c:pt>
              </c:strCache>
            </c:strRef>
          </c:cat>
          <c:val>
            <c:numRef>
              <c:f>'departo_de_lenguas tipo JUL'!$T$11:$T$13</c:f>
              <c:numCache>
                <c:formatCode>#,##0;[Red]#,##0</c:formatCode>
                <c:ptCount val="3"/>
                <c:pt idx="0">
                  <c:v>1537</c:v>
                </c:pt>
                <c:pt idx="1">
                  <c:v>22</c:v>
                </c:pt>
                <c:pt idx="2">
                  <c:v>1462</c:v>
                </c:pt>
              </c:numCache>
            </c:numRef>
          </c:val>
          <c:extLst>
            <c:ext xmlns:c16="http://schemas.microsoft.com/office/drawing/2014/chart" uri="{C3380CC4-5D6E-409C-BE32-E72D297353CC}">
              <c16:uniqueId val="{00000002-4123-44CC-8F36-E71BFE0FC801}"/>
            </c:ext>
          </c:extLst>
        </c:ser>
        <c:ser>
          <c:idx val="3"/>
          <c:order val="3"/>
          <c:tx>
            <c:strRef>
              <c:f>'departo_de_lenguas tipo JUL'!$U$9</c:f>
              <c:strCache>
                <c:ptCount val="1"/>
                <c:pt idx="0">
                  <c:v>F Tapachula</c:v>
                </c:pt>
              </c:strCache>
            </c:strRef>
          </c:tx>
          <c:spPr>
            <a:solidFill>
              <a:srgbClr val="9BBB59">
                <a:lumMod val="50000"/>
              </a:srgbClr>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JUL'!$B$11:$B$13</c:f>
              <c:strCache>
                <c:ptCount val="3"/>
                <c:pt idx="0">
                  <c:v>Alumnos UNACH</c:v>
                </c:pt>
                <c:pt idx="1">
                  <c:v>Personal UNACH</c:v>
                </c:pt>
                <c:pt idx="2">
                  <c:v>Particulares</c:v>
                </c:pt>
              </c:strCache>
            </c:strRef>
          </c:cat>
          <c:val>
            <c:numRef>
              <c:f>'departo_de_lenguas tipo JUL'!$U$11:$U$13</c:f>
              <c:numCache>
                <c:formatCode>#,##0;[Red]#,##0</c:formatCode>
                <c:ptCount val="3"/>
                <c:pt idx="0">
                  <c:v>317</c:v>
                </c:pt>
                <c:pt idx="1">
                  <c:v>0</c:v>
                </c:pt>
                <c:pt idx="2">
                  <c:v>51</c:v>
                </c:pt>
              </c:numCache>
            </c:numRef>
          </c:val>
          <c:extLst>
            <c:ext xmlns:c16="http://schemas.microsoft.com/office/drawing/2014/chart" uri="{C3380CC4-5D6E-409C-BE32-E72D297353CC}">
              <c16:uniqueId val="{00000003-4123-44CC-8F36-E71BFE0FC801}"/>
            </c:ext>
          </c:extLst>
        </c:ser>
        <c:ser>
          <c:idx val="4"/>
          <c:order val="4"/>
          <c:tx>
            <c:strRef>
              <c:f>'departo_de_lenguas tipo JUL'!$V$9</c:f>
              <c:strCache>
                <c:ptCount val="1"/>
                <c:pt idx="0">
                  <c:v>M San Cristóbal de Las Casas</c:v>
                </c:pt>
              </c:strCache>
            </c:strRef>
          </c:tx>
          <c:spPr>
            <a:solidFill>
              <a:sysClr val="window" lastClr="FFFFFF">
                <a:lumMod val="65000"/>
              </a:sysClr>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JUL'!$B$11:$B$13</c:f>
              <c:strCache>
                <c:ptCount val="3"/>
                <c:pt idx="0">
                  <c:v>Alumnos UNACH</c:v>
                </c:pt>
                <c:pt idx="1">
                  <c:v>Personal UNACH</c:v>
                </c:pt>
                <c:pt idx="2">
                  <c:v>Particulares</c:v>
                </c:pt>
              </c:strCache>
            </c:strRef>
          </c:cat>
          <c:val>
            <c:numRef>
              <c:f>'departo_de_lenguas tipo JUL'!$V$11:$V$13</c:f>
              <c:numCache>
                <c:formatCode>#,##0;[Red]#,##0</c:formatCode>
                <c:ptCount val="3"/>
                <c:pt idx="0">
                  <c:v>844</c:v>
                </c:pt>
                <c:pt idx="1">
                  <c:v>12</c:v>
                </c:pt>
                <c:pt idx="2">
                  <c:v>575</c:v>
                </c:pt>
              </c:numCache>
            </c:numRef>
          </c:val>
          <c:extLst>
            <c:ext xmlns:c16="http://schemas.microsoft.com/office/drawing/2014/chart" uri="{C3380CC4-5D6E-409C-BE32-E72D297353CC}">
              <c16:uniqueId val="{00000004-4123-44CC-8F36-E71BFE0FC801}"/>
            </c:ext>
          </c:extLst>
        </c:ser>
        <c:ser>
          <c:idx val="5"/>
          <c:order val="5"/>
          <c:tx>
            <c:strRef>
              <c:f>'departo_de_lenguas tipo JUL'!$W$9</c:f>
              <c:strCache>
                <c:ptCount val="1"/>
                <c:pt idx="0">
                  <c:v>F San Cristóbal de Las Casas</c:v>
                </c:pt>
              </c:strCache>
            </c:strRef>
          </c:tx>
          <c:spPr>
            <a:solidFill>
              <a:srgbClr val="FFC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JUL'!$B$11:$B$13</c:f>
              <c:strCache>
                <c:ptCount val="3"/>
                <c:pt idx="0">
                  <c:v>Alumnos UNACH</c:v>
                </c:pt>
                <c:pt idx="1">
                  <c:v>Personal UNACH</c:v>
                </c:pt>
                <c:pt idx="2">
                  <c:v>Particulares</c:v>
                </c:pt>
              </c:strCache>
            </c:strRef>
          </c:cat>
          <c:val>
            <c:numRef>
              <c:f>'departo_de_lenguas tipo JUL'!$W$11:$W$13</c:f>
              <c:numCache>
                <c:formatCode>#,##0;[Red]#,##0</c:formatCode>
                <c:ptCount val="3"/>
                <c:pt idx="0">
                  <c:v>23</c:v>
                </c:pt>
                <c:pt idx="1">
                  <c:v>1</c:v>
                </c:pt>
                <c:pt idx="2">
                  <c:v>75</c:v>
                </c:pt>
              </c:numCache>
            </c:numRef>
          </c:val>
          <c:extLst>
            <c:ext xmlns:c16="http://schemas.microsoft.com/office/drawing/2014/chart" uri="{C3380CC4-5D6E-409C-BE32-E72D297353CC}">
              <c16:uniqueId val="{00000005-4123-44CC-8F36-E71BFE0FC801}"/>
            </c:ext>
          </c:extLst>
        </c:ser>
        <c:dLbls>
          <c:showLegendKey val="0"/>
          <c:showVal val="0"/>
          <c:showCatName val="0"/>
          <c:showSerName val="0"/>
          <c:showPercent val="0"/>
          <c:showBubbleSize val="0"/>
        </c:dLbls>
        <c:gapWidth val="150"/>
        <c:axId val="414711439"/>
        <c:axId val="1"/>
      </c:barChart>
      <c:catAx>
        <c:axId val="41471143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Red]#,##0" sourceLinked="1"/>
        <c:majorTickMark val="out"/>
        <c:minorTickMark val="none"/>
        <c:tickLblPos val="nextTo"/>
        <c:crossAx val="414711439"/>
        <c:crosses val="autoZero"/>
        <c:crossBetween val="between"/>
      </c:valAx>
    </c:plotArea>
    <c:legend>
      <c:legendPos val="r"/>
      <c:layout>
        <c:manualLayout>
          <c:xMode val="edge"/>
          <c:yMode val="edge"/>
          <c:x val="6.3596491228070179E-2"/>
          <c:y val="1.596392758597483E-2"/>
          <c:w val="0.87185937284155268"/>
          <c:h val="0.1070467729995289"/>
        </c:manualLayout>
      </c:layout>
      <c:overlay val="0"/>
      <c:txPr>
        <a:bodyPr/>
        <a:lstStyle/>
        <a:p>
          <a:pPr>
            <a:defRPr sz="920"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483153368043976E-2"/>
          <c:y val="0.20718438631190059"/>
          <c:w val="0.88377624671916022"/>
          <c:h val="0.67683571544078325"/>
        </c:manualLayout>
      </c:layout>
      <c:barChart>
        <c:barDir val="col"/>
        <c:grouping val="clustered"/>
        <c:varyColors val="0"/>
        <c:ser>
          <c:idx val="0"/>
          <c:order val="0"/>
          <c:tx>
            <c:strRef>
              <c:f>'departo_de_lenguas tipo ENE'!$R$9</c:f>
              <c:strCache>
                <c:ptCount val="1"/>
                <c:pt idx="0">
                  <c:v>M Tuxtla</c:v>
                </c:pt>
              </c:strCache>
            </c:strRef>
          </c:tx>
          <c:spPr>
            <a:solidFill>
              <a:srgbClr val="002E63"/>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ENE'!$B$11:$B$13</c:f>
              <c:strCache>
                <c:ptCount val="3"/>
                <c:pt idx="0">
                  <c:v>Alumnos UNACH</c:v>
                </c:pt>
                <c:pt idx="1">
                  <c:v>Personal UNACH</c:v>
                </c:pt>
                <c:pt idx="2">
                  <c:v>Particulares</c:v>
                </c:pt>
              </c:strCache>
            </c:strRef>
          </c:cat>
          <c:val>
            <c:numRef>
              <c:f>'departo_de_lenguas tipo ENE'!$R$11:$R$13</c:f>
              <c:numCache>
                <c:formatCode>#,##0;[Red]#,##0</c:formatCode>
                <c:ptCount val="3"/>
                <c:pt idx="0">
                  <c:v>3214</c:v>
                </c:pt>
                <c:pt idx="1">
                  <c:v>294</c:v>
                </c:pt>
                <c:pt idx="2">
                  <c:v>2006</c:v>
                </c:pt>
              </c:numCache>
            </c:numRef>
          </c:val>
          <c:extLst>
            <c:ext xmlns:c16="http://schemas.microsoft.com/office/drawing/2014/chart" uri="{C3380CC4-5D6E-409C-BE32-E72D297353CC}">
              <c16:uniqueId val="{00000000-00E6-4C9D-9F3B-D9A2B3D9EA00}"/>
            </c:ext>
          </c:extLst>
        </c:ser>
        <c:ser>
          <c:idx val="1"/>
          <c:order val="1"/>
          <c:tx>
            <c:strRef>
              <c:f>'departo_de_lenguas tipo ENE'!$S$9</c:f>
              <c:strCache>
                <c:ptCount val="1"/>
                <c:pt idx="0">
                  <c:v>F Tuxtla</c:v>
                </c:pt>
              </c:strCache>
            </c:strRef>
          </c:tx>
          <c:spPr>
            <a:solidFill>
              <a:srgbClr val="B3AB4A"/>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ENE'!$B$11:$B$13</c:f>
              <c:strCache>
                <c:ptCount val="3"/>
                <c:pt idx="0">
                  <c:v>Alumnos UNACH</c:v>
                </c:pt>
                <c:pt idx="1">
                  <c:v>Personal UNACH</c:v>
                </c:pt>
                <c:pt idx="2">
                  <c:v>Particulares</c:v>
                </c:pt>
              </c:strCache>
            </c:strRef>
          </c:cat>
          <c:val>
            <c:numRef>
              <c:f>'departo_de_lenguas tipo ENE'!$S$11:$S$13</c:f>
              <c:numCache>
                <c:formatCode>#,##0;[Red]#,##0</c:formatCode>
                <c:ptCount val="3"/>
                <c:pt idx="0">
                  <c:v>335</c:v>
                </c:pt>
                <c:pt idx="1">
                  <c:v>16</c:v>
                </c:pt>
                <c:pt idx="2">
                  <c:v>119</c:v>
                </c:pt>
              </c:numCache>
            </c:numRef>
          </c:val>
          <c:extLst>
            <c:ext xmlns:c16="http://schemas.microsoft.com/office/drawing/2014/chart" uri="{C3380CC4-5D6E-409C-BE32-E72D297353CC}">
              <c16:uniqueId val="{00000001-00E6-4C9D-9F3B-D9A2B3D9EA00}"/>
            </c:ext>
          </c:extLst>
        </c:ser>
        <c:ser>
          <c:idx val="2"/>
          <c:order val="2"/>
          <c:tx>
            <c:strRef>
              <c:f>'departo_de_lenguas tipo ENE'!$T$9</c:f>
              <c:strCache>
                <c:ptCount val="1"/>
                <c:pt idx="0">
                  <c:v>M Tapachula</c:v>
                </c:pt>
              </c:strCache>
            </c:strRef>
          </c:tx>
          <c:spPr>
            <a:solidFill>
              <a:srgbClr val="C00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ENE'!$B$11:$B$13</c:f>
              <c:strCache>
                <c:ptCount val="3"/>
                <c:pt idx="0">
                  <c:v>Alumnos UNACH</c:v>
                </c:pt>
                <c:pt idx="1">
                  <c:v>Personal UNACH</c:v>
                </c:pt>
                <c:pt idx="2">
                  <c:v>Particulares</c:v>
                </c:pt>
              </c:strCache>
            </c:strRef>
          </c:cat>
          <c:val>
            <c:numRef>
              <c:f>'departo_de_lenguas tipo ENE'!$T$11:$T$13</c:f>
              <c:numCache>
                <c:formatCode>#,##0;[Red]#,##0</c:formatCode>
                <c:ptCount val="3"/>
                <c:pt idx="0">
                  <c:v>1471</c:v>
                </c:pt>
                <c:pt idx="1">
                  <c:v>32</c:v>
                </c:pt>
                <c:pt idx="2">
                  <c:v>1995</c:v>
                </c:pt>
              </c:numCache>
            </c:numRef>
          </c:val>
          <c:extLst>
            <c:ext xmlns:c16="http://schemas.microsoft.com/office/drawing/2014/chart" uri="{C3380CC4-5D6E-409C-BE32-E72D297353CC}">
              <c16:uniqueId val="{00000002-00E6-4C9D-9F3B-D9A2B3D9EA00}"/>
            </c:ext>
          </c:extLst>
        </c:ser>
        <c:ser>
          <c:idx val="3"/>
          <c:order val="3"/>
          <c:tx>
            <c:strRef>
              <c:f>'departo_de_lenguas tipo ENE'!$U$9</c:f>
              <c:strCache>
                <c:ptCount val="1"/>
                <c:pt idx="0">
                  <c:v>F Tapachula</c:v>
                </c:pt>
              </c:strCache>
            </c:strRef>
          </c:tx>
          <c:spPr>
            <a:solidFill>
              <a:schemeClr val="accent3">
                <a:lumMod val="50000"/>
              </a:schemeClr>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ENE'!$B$11:$B$13</c:f>
              <c:strCache>
                <c:ptCount val="3"/>
                <c:pt idx="0">
                  <c:v>Alumnos UNACH</c:v>
                </c:pt>
                <c:pt idx="1">
                  <c:v>Personal UNACH</c:v>
                </c:pt>
                <c:pt idx="2">
                  <c:v>Particulares</c:v>
                </c:pt>
              </c:strCache>
            </c:strRef>
          </c:cat>
          <c:val>
            <c:numRef>
              <c:f>'departo_de_lenguas tipo ENE'!$U$11:$U$13</c:f>
              <c:numCache>
                <c:formatCode>#,##0;[Red]#,##0</c:formatCode>
                <c:ptCount val="3"/>
                <c:pt idx="0">
                  <c:v>332</c:v>
                </c:pt>
                <c:pt idx="1">
                  <c:v>0</c:v>
                </c:pt>
                <c:pt idx="2">
                  <c:v>83</c:v>
                </c:pt>
              </c:numCache>
            </c:numRef>
          </c:val>
          <c:extLst>
            <c:ext xmlns:c16="http://schemas.microsoft.com/office/drawing/2014/chart" uri="{C3380CC4-5D6E-409C-BE32-E72D297353CC}">
              <c16:uniqueId val="{00000003-00E6-4C9D-9F3B-D9A2B3D9EA00}"/>
            </c:ext>
          </c:extLst>
        </c:ser>
        <c:ser>
          <c:idx val="4"/>
          <c:order val="4"/>
          <c:tx>
            <c:strRef>
              <c:f>'departo_de_lenguas tipo ENE'!$V$9</c:f>
              <c:strCache>
                <c:ptCount val="1"/>
                <c:pt idx="0">
                  <c:v>M San Cristóbal de Las Casas</c:v>
                </c:pt>
              </c:strCache>
            </c:strRef>
          </c:tx>
          <c:spPr>
            <a:solidFill>
              <a:schemeClr val="bg1">
                <a:lumMod val="65000"/>
              </a:schemeClr>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ENE'!$B$11:$B$13</c:f>
              <c:strCache>
                <c:ptCount val="3"/>
                <c:pt idx="0">
                  <c:v>Alumnos UNACH</c:v>
                </c:pt>
                <c:pt idx="1">
                  <c:v>Personal UNACH</c:v>
                </c:pt>
                <c:pt idx="2">
                  <c:v>Particulares</c:v>
                </c:pt>
              </c:strCache>
            </c:strRef>
          </c:cat>
          <c:val>
            <c:numRef>
              <c:f>'departo_de_lenguas tipo ENE'!$V$11:$V$13</c:f>
              <c:numCache>
                <c:formatCode>#,##0;[Red]#,##0</c:formatCode>
                <c:ptCount val="3"/>
                <c:pt idx="0">
                  <c:v>788</c:v>
                </c:pt>
                <c:pt idx="1">
                  <c:v>20</c:v>
                </c:pt>
                <c:pt idx="2">
                  <c:v>779</c:v>
                </c:pt>
              </c:numCache>
            </c:numRef>
          </c:val>
          <c:extLst>
            <c:ext xmlns:c16="http://schemas.microsoft.com/office/drawing/2014/chart" uri="{C3380CC4-5D6E-409C-BE32-E72D297353CC}">
              <c16:uniqueId val="{00000004-00E6-4C9D-9F3B-D9A2B3D9EA00}"/>
            </c:ext>
          </c:extLst>
        </c:ser>
        <c:ser>
          <c:idx val="5"/>
          <c:order val="5"/>
          <c:tx>
            <c:strRef>
              <c:f>'departo_de_lenguas tipo ENE'!$W$9</c:f>
              <c:strCache>
                <c:ptCount val="1"/>
                <c:pt idx="0">
                  <c:v>F San Cristóbal de Las Casas</c:v>
                </c:pt>
              </c:strCache>
            </c:strRef>
          </c:tx>
          <c:spPr>
            <a:solidFill>
              <a:srgbClr val="FFC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ENE'!$B$11:$B$13</c:f>
              <c:strCache>
                <c:ptCount val="3"/>
                <c:pt idx="0">
                  <c:v>Alumnos UNACH</c:v>
                </c:pt>
                <c:pt idx="1">
                  <c:v>Personal UNACH</c:v>
                </c:pt>
                <c:pt idx="2">
                  <c:v>Particulares</c:v>
                </c:pt>
              </c:strCache>
            </c:strRef>
          </c:cat>
          <c:val>
            <c:numRef>
              <c:f>'departo_de_lenguas tipo ENE'!$W$11:$W$13</c:f>
              <c:numCache>
                <c:formatCode>#,##0;[Red]#,##0</c:formatCode>
                <c:ptCount val="3"/>
                <c:pt idx="0">
                  <c:v>36</c:v>
                </c:pt>
                <c:pt idx="1">
                  <c:v>0</c:v>
                </c:pt>
                <c:pt idx="2">
                  <c:v>134</c:v>
                </c:pt>
              </c:numCache>
            </c:numRef>
          </c:val>
          <c:extLst>
            <c:ext xmlns:c16="http://schemas.microsoft.com/office/drawing/2014/chart" uri="{C3380CC4-5D6E-409C-BE32-E72D297353CC}">
              <c16:uniqueId val="{00000005-00E6-4C9D-9F3B-D9A2B3D9EA00}"/>
            </c:ext>
          </c:extLst>
        </c:ser>
        <c:dLbls>
          <c:showLegendKey val="0"/>
          <c:showVal val="0"/>
          <c:showCatName val="0"/>
          <c:showSerName val="0"/>
          <c:showPercent val="0"/>
          <c:showBubbleSize val="0"/>
        </c:dLbls>
        <c:gapWidth val="150"/>
        <c:axId val="414714351"/>
        <c:axId val="1"/>
      </c:barChart>
      <c:catAx>
        <c:axId val="414714351"/>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Red]#,##0" sourceLinked="1"/>
        <c:majorTickMark val="out"/>
        <c:minorTickMark val="none"/>
        <c:tickLblPos val="nextTo"/>
        <c:crossAx val="414714351"/>
        <c:crosses val="autoZero"/>
        <c:crossBetween val="between"/>
      </c:valAx>
    </c:plotArea>
    <c:legend>
      <c:legendPos val="t"/>
      <c:layout>
        <c:manualLayout>
          <c:xMode val="edge"/>
          <c:yMode val="edge"/>
          <c:x val="6.5716997101746638E-2"/>
          <c:y val="2.0565486186264633E-2"/>
          <c:w val="0.86205134781605075"/>
          <c:h val="0.10302247764053189"/>
        </c:manualLayout>
      </c:layout>
      <c:overlay val="0"/>
      <c:txPr>
        <a:bodyPr/>
        <a:lstStyle/>
        <a:p>
          <a:pPr>
            <a:defRPr sz="920"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s-MX"/>
              <a:t>Población escolar del Departamento de Lenguas por ubicación geográfica e idioma</a:t>
            </a:r>
          </a:p>
        </c:rich>
      </c:tx>
      <c:overlay val="0"/>
    </c:title>
    <c:autoTitleDeleted val="0"/>
    <c:plotArea>
      <c:layout>
        <c:manualLayout>
          <c:layoutTarget val="inner"/>
          <c:xMode val="edge"/>
          <c:yMode val="edge"/>
          <c:x val="3.9767626766523893E-2"/>
          <c:y val="0.14503606927430218"/>
          <c:w val="0.920692674002069"/>
          <c:h val="0.7065297365212716"/>
        </c:manualLayout>
      </c:layout>
      <c:barChart>
        <c:barDir val="col"/>
        <c:grouping val="clustered"/>
        <c:varyColors val="0"/>
        <c:ser>
          <c:idx val="0"/>
          <c:order val="0"/>
          <c:tx>
            <c:strRef>
              <c:f>'departo_de_lenguas género ENE'!$E$7</c:f>
              <c:strCache>
                <c:ptCount val="1"/>
                <c:pt idx="0">
                  <c:v>Tuxtla</c:v>
                </c:pt>
              </c:strCache>
            </c:strRef>
          </c:tx>
          <c:spPr>
            <a:solidFill>
              <a:srgbClr val="002E63"/>
            </a:solidFill>
            <a:ln>
              <a:solidFill>
                <a:sysClr val="windowText" lastClr="000000"/>
              </a:solidFill>
            </a:ln>
          </c:spPr>
          <c:invertIfNegative val="0"/>
          <c:dLbls>
            <c:dLbl>
              <c:idx val="0"/>
              <c:layout>
                <c:manualLayout>
                  <c:x val="1.5151281985517284E-3"/>
                  <c:y val="-1.5664978997300793E-3"/>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BF-4F38-BDCF-C3685028FCDE}"/>
                </c:ext>
              </c:extLst>
            </c:dLbl>
            <c:dLbl>
              <c:idx val="4"/>
              <c:layout>
                <c:manualLayout>
                  <c:x val="-9.2112838226827021E-3"/>
                  <c:y val="0"/>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BF-4F38-BDCF-C3685028FCD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ENE'!$B$10:$B$16</c:f>
              <c:strCache>
                <c:ptCount val="7"/>
                <c:pt idx="0">
                  <c:v>Alemán</c:v>
                </c:pt>
                <c:pt idx="1">
                  <c:v>Francés</c:v>
                </c:pt>
                <c:pt idx="2">
                  <c:v>Inglés</c:v>
                </c:pt>
                <c:pt idx="3">
                  <c:v>Italiano</c:v>
                </c:pt>
                <c:pt idx="4">
                  <c:v>Tsotsil</c:v>
                </c:pt>
                <c:pt idx="5">
                  <c:v>Tseltal</c:v>
                </c:pt>
                <c:pt idx="6">
                  <c:v>Chino Mandarín</c:v>
                </c:pt>
              </c:strCache>
            </c:strRef>
          </c:cat>
          <c:val>
            <c:numRef>
              <c:f>'departo_de_lenguas género ENE'!$R$10:$R$16</c:f>
              <c:numCache>
                <c:formatCode>#,##0</c:formatCode>
                <c:ptCount val="7"/>
                <c:pt idx="0">
                  <c:v>198</c:v>
                </c:pt>
                <c:pt idx="1">
                  <c:v>338</c:v>
                </c:pt>
                <c:pt idx="2">
                  <c:v>5231</c:v>
                </c:pt>
                <c:pt idx="3">
                  <c:v>186</c:v>
                </c:pt>
                <c:pt idx="4">
                  <c:v>0</c:v>
                </c:pt>
                <c:pt idx="5">
                  <c:v>0</c:v>
                </c:pt>
                <c:pt idx="6">
                  <c:v>31</c:v>
                </c:pt>
              </c:numCache>
            </c:numRef>
          </c:val>
          <c:extLst>
            <c:ext xmlns:c16="http://schemas.microsoft.com/office/drawing/2014/chart" uri="{C3380CC4-5D6E-409C-BE32-E72D297353CC}">
              <c16:uniqueId val="{00000002-91BF-4F38-BDCF-C3685028FCDE}"/>
            </c:ext>
          </c:extLst>
        </c:ser>
        <c:ser>
          <c:idx val="1"/>
          <c:order val="1"/>
          <c:tx>
            <c:strRef>
              <c:f>'departo_de_lenguas género ENE'!$H$7</c:f>
              <c:strCache>
                <c:ptCount val="1"/>
                <c:pt idx="0">
                  <c:v>Tapachula</c:v>
                </c:pt>
              </c:strCache>
            </c:strRef>
          </c:tx>
          <c:spPr>
            <a:solidFill>
              <a:srgbClr val="B3AB4A"/>
            </a:solidFill>
            <a:ln>
              <a:solidFill>
                <a:sysClr val="windowText" lastClr="000000"/>
              </a:solidFill>
            </a:ln>
          </c:spPr>
          <c:invertIfNegative val="0"/>
          <c:dLbls>
            <c:dLbl>
              <c:idx val="2"/>
              <c:layout>
                <c:manualLayout>
                  <c:x val="1.3029315960912093E-2"/>
                  <c:y val="-4.9582478830422693E-17"/>
                </c:manualLayout>
              </c:layout>
              <c:spPr>
                <a:noFill/>
                <a:ln w="25400">
                  <a:noFill/>
                </a:ln>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BF-4F38-BDCF-C3685028FCD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ENE'!$B$10:$B$16</c:f>
              <c:strCache>
                <c:ptCount val="7"/>
                <c:pt idx="0">
                  <c:v>Alemán</c:v>
                </c:pt>
                <c:pt idx="1">
                  <c:v>Francés</c:v>
                </c:pt>
                <c:pt idx="2">
                  <c:v>Inglés</c:v>
                </c:pt>
                <c:pt idx="3">
                  <c:v>Italiano</c:v>
                </c:pt>
                <c:pt idx="4">
                  <c:v>Tsotsil</c:v>
                </c:pt>
                <c:pt idx="5">
                  <c:v>Tseltal</c:v>
                </c:pt>
                <c:pt idx="6">
                  <c:v>Chino Mandarín</c:v>
                </c:pt>
              </c:strCache>
            </c:strRef>
          </c:cat>
          <c:val>
            <c:numRef>
              <c:f>'departo_de_lenguas género ENE'!$S$10:$S$16</c:f>
              <c:numCache>
                <c:formatCode>#,##0</c:formatCode>
                <c:ptCount val="7"/>
                <c:pt idx="0">
                  <c:v>0</c:v>
                </c:pt>
                <c:pt idx="1">
                  <c:v>246</c:v>
                </c:pt>
                <c:pt idx="2">
                  <c:v>3667</c:v>
                </c:pt>
                <c:pt idx="3">
                  <c:v>0</c:v>
                </c:pt>
                <c:pt idx="4">
                  <c:v>0</c:v>
                </c:pt>
                <c:pt idx="5">
                  <c:v>0</c:v>
                </c:pt>
                <c:pt idx="6">
                  <c:v>0</c:v>
                </c:pt>
              </c:numCache>
            </c:numRef>
          </c:val>
          <c:extLst>
            <c:ext xmlns:c16="http://schemas.microsoft.com/office/drawing/2014/chart" uri="{C3380CC4-5D6E-409C-BE32-E72D297353CC}">
              <c16:uniqueId val="{00000004-91BF-4F38-BDCF-C3685028FCDE}"/>
            </c:ext>
          </c:extLst>
        </c:ser>
        <c:ser>
          <c:idx val="2"/>
          <c:order val="2"/>
          <c:tx>
            <c:strRef>
              <c:f>'departo_de_lenguas género ENE'!$K$7</c:f>
              <c:strCache>
                <c:ptCount val="1"/>
                <c:pt idx="0">
                  <c:v>San Cristóbal de Las Casas</c:v>
                </c:pt>
              </c:strCache>
            </c:strRef>
          </c:tx>
          <c:spPr>
            <a:solidFill>
              <a:schemeClr val="accent1">
                <a:lumMod val="75000"/>
              </a:schemeClr>
            </a:solidFill>
            <a:ln>
              <a:solidFill>
                <a:sysClr val="windowText" lastClr="000000"/>
              </a:solidFill>
            </a:ln>
          </c:spPr>
          <c:invertIfNegative val="0"/>
          <c:dLbls>
            <c:dLbl>
              <c:idx val="0"/>
              <c:layout>
                <c:manualLayout>
                  <c:x val="6.9084641196857652E-3"/>
                  <c:y val="-7.0444271076076039E-17"/>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BF-4F38-BDCF-C3685028FCDE}"/>
                </c:ext>
              </c:extLst>
            </c:dLbl>
            <c:dLbl>
              <c:idx val="2"/>
              <c:layout>
                <c:manualLayout>
                  <c:x val="1.3029315960912053E-2"/>
                  <c:y val="0"/>
                </c:manualLayout>
              </c:layout>
              <c:spPr>
                <a:noFill/>
                <a:ln w="25400">
                  <a:noFill/>
                </a:ln>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1BF-4F38-BDCF-C3685028FCD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ENE'!$B$10:$B$16</c:f>
              <c:strCache>
                <c:ptCount val="7"/>
                <c:pt idx="0">
                  <c:v>Alemán</c:v>
                </c:pt>
                <c:pt idx="1">
                  <c:v>Francés</c:v>
                </c:pt>
                <c:pt idx="2">
                  <c:v>Inglés</c:v>
                </c:pt>
                <c:pt idx="3">
                  <c:v>Italiano</c:v>
                </c:pt>
                <c:pt idx="4">
                  <c:v>Tsotsil</c:v>
                </c:pt>
                <c:pt idx="5">
                  <c:v>Tseltal</c:v>
                </c:pt>
                <c:pt idx="6">
                  <c:v>Chino Mandarín</c:v>
                </c:pt>
              </c:strCache>
            </c:strRef>
          </c:cat>
          <c:val>
            <c:numRef>
              <c:f>'departo_de_lenguas género ENE'!$T$10:$T$16</c:f>
              <c:numCache>
                <c:formatCode>#,##0</c:formatCode>
                <c:ptCount val="7"/>
                <c:pt idx="0">
                  <c:v>13</c:v>
                </c:pt>
                <c:pt idx="1">
                  <c:v>26</c:v>
                </c:pt>
                <c:pt idx="2">
                  <c:v>1644</c:v>
                </c:pt>
                <c:pt idx="3">
                  <c:v>26</c:v>
                </c:pt>
                <c:pt idx="4">
                  <c:v>28</c:v>
                </c:pt>
                <c:pt idx="5">
                  <c:v>20</c:v>
                </c:pt>
                <c:pt idx="6">
                  <c:v>0</c:v>
                </c:pt>
              </c:numCache>
            </c:numRef>
          </c:val>
          <c:extLst>
            <c:ext xmlns:c16="http://schemas.microsoft.com/office/drawing/2014/chart" uri="{C3380CC4-5D6E-409C-BE32-E72D297353CC}">
              <c16:uniqueId val="{00000007-91BF-4F38-BDCF-C3685028FCDE}"/>
            </c:ext>
          </c:extLst>
        </c:ser>
        <c:dLbls>
          <c:showLegendKey val="0"/>
          <c:showVal val="0"/>
          <c:showCatName val="0"/>
          <c:showSerName val="0"/>
          <c:showPercent val="0"/>
          <c:showBubbleSize val="0"/>
        </c:dLbls>
        <c:gapWidth val="150"/>
        <c:axId val="146408463"/>
        <c:axId val="1"/>
      </c:barChart>
      <c:catAx>
        <c:axId val="146408463"/>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146408463"/>
        <c:crosses val="autoZero"/>
        <c:crossBetween val="between"/>
      </c:valAx>
    </c:plotArea>
    <c:legend>
      <c:legendPos val="r"/>
      <c:layout>
        <c:manualLayout>
          <c:xMode val="edge"/>
          <c:yMode val="edge"/>
          <c:x val="0.26941171441517692"/>
          <c:y val="0.10251212513243148"/>
          <c:w val="0.46286850137218188"/>
          <c:h val="5.4638535294650029E-2"/>
        </c:manualLayout>
      </c:layout>
      <c:overlay val="0"/>
      <c:txPr>
        <a:bodyPr/>
        <a:lstStyle/>
        <a:p>
          <a:pPr>
            <a:defRPr sz="67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34249492398357E-2"/>
          <c:y val="0.12343630123157681"/>
          <c:w val="0.88377624671916022"/>
          <c:h val="0.74002697579469234"/>
        </c:manualLayout>
      </c:layout>
      <c:barChart>
        <c:barDir val="col"/>
        <c:grouping val="clustered"/>
        <c:varyColors val="0"/>
        <c:ser>
          <c:idx val="0"/>
          <c:order val="0"/>
          <c:tx>
            <c:strRef>
              <c:f>'departo_de_lenguas género JUL'!$E$8</c:f>
              <c:strCache>
                <c:ptCount val="1"/>
                <c:pt idx="0">
                  <c:v>Tuxtla</c:v>
                </c:pt>
              </c:strCache>
            </c:strRef>
          </c:tx>
          <c:spPr>
            <a:solidFill>
              <a:srgbClr val="C00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JUL'!$B$11:$B$17</c:f>
              <c:strCache>
                <c:ptCount val="7"/>
                <c:pt idx="0">
                  <c:v>Alemán</c:v>
                </c:pt>
                <c:pt idx="1">
                  <c:v>Francés</c:v>
                </c:pt>
                <c:pt idx="2">
                  <c:v>Inglés</c:v>
                </c:pt>
                <c:pt idx="3">
                  <c:v>Italiano</c:v>
                </c:pt>
                <c:pt idx="4">
                  <c:v>Tsotsil</c:v>
                </c:pt>
                <c:pt idx="5">
                  <c:v>Tseltal</c:v>
                </c:pt>
                <c:pt idx="6">
                  <c:v>Chino Mandarín</c:v>
                </c:pt>
              </c:strCache>
            </c:strRef>
          </c:cat>
          <c:val>
            <c:numRef>
              <c:f>'departo_de_lenguas género JUL'!$R$11:$R$17</c:f>
              <c:numCache>
                <c:formatCode>#,##0</c:formatCode>
                <c:ptCount val="7"/>
                <c:pt idx="0">
                  <c:v>164</c:v>
                </c:pt>
                <c:pt idx="1">
                  <c:v>273</c:v>
                </c:pt>
                <c:pt idx="2">
                  <c:v>5344</c:v>
                </c:pt>
                <c:pt idx="3">
                  <c:v>163</c:v>
                </c:pt>
                <c:pt idx="4">
                  <c:v>0</c:v>
                </c:pt>
                <c:pt idx="5">
                  <c:v>0</c:v>
                </c:pt>
                <c:pt idx="6">
                  <c:v>24</c:v>
                </c:pt>
              </c:numCache>
            </c:numRef>
          </c:val>
          <c:extLst>
            <c:ext xmlns:c16="http://schemas.microsoft.com/office/drawing/2014/chart" uri="{C3380CC4-5D6E-409C-BE32-E72D297353CC}">
              <c16:uniqueId val="{00000000-DD9F-458C-999D-9D577AA821E5}"/>
            </c:ext>
          </c:extLst>
        </c:ser>
        <c:ser>
          <c:idx val="1"/>
          <c:order val="1"/>
          <c:tx>
            <c:strRef>
              <c:f>'departo_de_lenguas género JUL'!$H$8</c:f>
              <c:strCache>
                <c:ptCount val="1"/>
                <c:pt idx="0">
                  <c:v>Tapachula</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JUL'!$B$11:$B$17</c:f>
              <c:strCache>
                <c:ptCount val="7"/>
                <c:pt idx="0">
                  <c:v>Alemán</c:v>
                </c:pt>
                <c:pt idx="1">
                  <c:v>Francés</c:v>
                </c:pt>
                <c:pt idx="2">
                  <c:v>Inglés</c:v>
                </c:pt>
                <c:pt idx="3">
                  <c:v>Italiano</c:v>
                </c:pt>
                <c:pt idx="4">
                  <c:v>Tsotsil</c:v>
                </c:pt>
                <c:pt idx="5">
                  <c:v>Tseltal</c:v>
                </c:pt>
                <c:pt idx="6">
                  <c:v>Chino Mandarín</c:v>
                </c:pt>
              </c:strCache>
            </c:strRef>
          </c:cat>
          <c:val>
            <c:numRef>
              <c:f>'departo_de_lenguas género JUL'!$S$11:$S$17</c:f>
              <c:numCache>
                <c:formatCode>#,##0</c:formatCode>
                <c:ptCount val="7"/>
                <c:pt idx="0">
                  <c:v>0</c:v>
                </c:pt>
                <c:pt idx="1">
                  <c:v>159</c:v>
                </c:pt>
                <c:pt idx="2">
                  <c:v>3230</c:v>
                </c:pt>
                <c:pt idx="3">
                  <c:v>0</c:v>
                </c:pt>
                <c:pt idx="4">
                  <c:v>0</c:v>
                </c:pt>
                <c:pt idx="5">
                  <c:v>0</c:v>
                </c:pt>
                <c:pt idx="6">
                  <c:v>0</c:v>
                </c:pt>
              </c:numCache>
            </c:numRef>
          </c:val>
          <c:extLst>
            <c:ext xmlns:c16="http://schemas.microsoft.com/office/drawing/2014/chart" uri="{C3380CC4-5D6E-409C-BE32-E72D297353CC}">
              <c16:uniqueId val="{00000001-DD9F-458C-999D-9D577AA821E5}"/>
            </c:ext>
          </c:extLst>
        </c:ser>
        <c:ser>
          <c:idx val="2"/>
          <c:order val="2"/>
          <c:tx>
            <c:strRef>
              <c:f>'departo_de_lenguas género JUL'!$K$8</c:f>
              <c:strCache>
                <c:ptCount val="1"/>
                <c:pt idx="0">
                  <c:v>San Cristóbal de Las Casas</c:v>
                </c:pt>
              </c:strCache>
            </c:strRef>
          </c:tx>
          <c:spPr>
            <a:solidFill>
              <a:srgbClr val="9BBB59">
                <a:lumMod val="75000"/>
              </a:srgbClr>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JUL'!$B$11:$B$17</c:f>
              <c:strCache>
                <c:ptCount val="7"/>
                <c:pt idx="0">
                  <c:v>Alemán</c:v>
                </c:pt>
                <c:pt idx="1">
                  <c:v>Francés</c:v>
                </c:pt>
                <c:pt idx="2">
                  <c:v>Inglés</c:v>
                </c:pt>
                <c:pt idx="3">
                  <c:v>Italiano</c:v>
                </c:pt>
                <c:pt idx="4">
                  <c:v>Tsotsil</c:v>
                </c:pt>
                <c:pt idx="5">
                  <c:v>Tseltal</c:v>
                </c:pt>
                <c:pt idx="6">
                  <c:v>Chino Mandarín</c:v>
                </c:pt>
              </c:strCache>
            </c:strRef>
          </c:cat>
          <c:val>
            <c:numRef>
              <c:f>'departo_de_lenguas género JUL'!$T$11:$T$17</c:f>
              <c:numCache>
                <c:formatCode>#,##0</c:formatCode>
                <c:ptCount val="7"/>
                <c:pt idx="0">
                  <c:v>8</c:v>
                </c:pt>
                <c:pt idx="1">
                  <c:v>37</c:v>
                </c:pt>
                <c:pt idx="2">
                  <c:v>1404</c:v>
                </c:pt>
                <c:pt idx="3">
                  <c:v>27</c:v>
                </c:pt>
                <c:pt idx="4">
                  <c:v>39</c:v>
                </c:pt>
                <c:pt idx="5">
                  <c:v>15</c:v>
                </c:pt>
                <c:pt idx="6">
                  <c:v>0</c:v>
                </c:pt>
              </c:numCache>
            </c:numRef>
          </c:val>
          <c:extLst>
            <c:ext xmlns:c16="http://schemas.microsoft.com/office/drawing/2014/chart" uri="{C3380CC4-5D6E-409C-BE32-E72D297353CC}">
              <c16:uniqueId val="{00000002-DD9F-458C-999D-9D577AA821E5}"/>
            </c:ext>
          </c:extLst>
        </c:ser>
        <c:dLbls>
          <c:showLegendKey val="0"/>
          <c:showVal val="0"/>
          <c:showCatName val="0"/>
          <c:showSerName val="0"/>
          <c:showPercent val="0"/>
          <c:showBubbleSize val="0"/>
        </c:dLbls>
        <c:gapWidth val="150"/>
        <c:axId val="146411791"/>
        <c:axId val="1"/>
      </c:barChart>
      <c:catAx>
        <c:axId val="146411791"/>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146411791"/>
        <c:crosses val="autoZero"/>
        <c:crossBetween val="between"/>
      </c:valAx>
    </c:plotArea>
    <c:legend>
      <c:legendPos val="r"/>
      <c:layout>
        <c:manualLayout>
          <c:xMode val="edge"/>
          <c:yMode val="edge"/>
          <c:x val="0.21697293465326481"/>
          <c:y val="1.5963916038645304E-2"/>
          <c:w val="0.64109409153437813"/>
          <c:h val="0.11654472145405417"/>
        </c:manualLayout>
      </c:layout>
      <c:overlay val="0"/>
      <c:txPr>
        <a:bodyPr/>
        <a:lstStyle/>
        <a:p>
          <a:pPr>
            <a:defRPr sz="620"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s-MX"/>
              <a:t>Población escolar del Departamento de Lenguas por ubicación geográfica e idioma</a:t>
            </a:r>
          </a:p>
        </c:rich>
      </c:tx>
      <c:overlay val="0"/>
    </c:title>
    <c:autoTitleDeleted val="0"/>
    <c:plotArea>
      <c:layout>
        <c:manualLayout>
          <c:layoutTarget val="inner"/>
          <c:xMode val="edge"/>
          <c:yMode val="edge"/>
          <c:x val="3.7596074106371884E-2"/>
          <c:y val="0.15985661411773847"/>
          <c:w val="0.920692674002069"/>
          <c:h val="0.72416351761526643"/>
        </c:manualLayout>
      </c:layout>
      <c:barChart>
        <c:barDir val="col"/>
        <c:grouping val="clustered"/>
        <c:varyColors val="0"/>
        <c:ser>
          <c:idx val="0"/>
          <c:order val="0"/>
          <c:tx>
            <c:strRef>
              <c:f>'departo_de_lenguas género JUL'!$E$8</c:f>
              <c:strCache>
                <c:ptCount val="1"/>
                <c:pt idx="0">
                  <c:v>Tuxtla</c:v>
                </c:pt>
              </c:strCache>
            </c:strRef>
          </c:tx>
          <c:spPr>
            <a:solidFill>
              <a:srgbClr val="002E63"/>
            </a:solidFill>
            <a:ln>
              <a:solidFill>
                <a:sysClr val="windowText" lastClr="000000"/>
              </a:solidFill>
            </a:ln>
          </c:spPr>
          <c:invertIfNegative val="0"/>
          <c:dLbls>
            <c:dLbl>
              <c:idx val="0"/>
              <c:layout>
                <c:manualLayout>
                  <c:x val="1.5151281985517284E-3"/>
                  <c:y val="1.1380321881670494E-3"/>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56-431F-87A5-4094F684D43C}"/>
                </c:ext>
              </c:extLst>
            </c:dLbl>
            <c:dLbl>
              <c:idx val="4"/>
              <c:layout>
                <c:manualLayout>
                  <c:x val="-9.2112838226827021E-3"/>
                  <c:y val="0"/>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56-431F-87A5-4094F684D4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JUL'!$B$11:$B$17</c:f>
              <c:strCache>
                <c:ptCount val="7"/>
                <c:pt idx="0">
                  <c:v>Alemán</c:v>
                </c:pt>
                <c:pt idx="1">
                  <c:v>Francés</c:v>
                </c:pt>
                <c:pt idx="2">
                  <c:v>Inglés</c:v>
                </c:pt>
                <c:pt idx="3">
                  <c:v>Italiano</c:v>
                </c:pt>
                <c:pt idx="4">
                  <c:v>Tsotsil</c:v>
                </c:pt>
                <c:pt idx="5">
                  <c:v>Tseltal</c:v>
                </c:pt>
                <c:pt idx="6">
                  <c:v>Chino Mandarín</c:v>
                </c:pt>
              </c:strCache>
            </c:strRef>
          </c:cat>
          <c:val>
            <c:numRef>
              <c:f>'departo_de_lenguas género JUL'!$R$11:$R$17</c:f>
              <c:numCache>
                <c:formatCode>#,##0</c:formatCode>
                <c:ptCount val="7"/>
                <c:pt idx="0">
                  <c:v>164</c:v>
                </c:pt>
                <c:pt idx="1">
                  <c:v>273</c:v>
                </c:pt>
                <c:pt idx="2">
                  <c:v>5344</c:v>
                </c:pt>
                <c:pt idx="3">
                  <c:v>163</c:v>
                </c:pt>
                <c:pt idx="4">
                  <c:v>0</c:v>
                </c:pt>
                <c:pt idx="5">
                  <c:v>0</c:v>
                </c:pt>
                <c:pt idx="6">
                  <c:v>24</c:v>
                </c:pt>
              </c:numCache>
            </c:numRef>
          </c:val>
          <c:extLst>
            <c:ext xmlns:c16="http://schemas.microsoft.com/office/drawing/2014/chart" uri="{C3380CC4-5D6E-409C-BE32-E72D297353CC}">
              <c16:uniqueId val="{00000002-9456-431F-87A5-4094F684D43C}"/>
            </c:ext>
          </c:extLst>
        </c:ser>
        <c:ser>
          <c:idx val="1"/>
          <c:order val="1"/>
          <c:tx>
            <c:strRef>
              <c:f>'departo_de_lenguas género JUL'!$H$8</c:f>
              <c:strCache>
                <c:ptCount val="1"/>
                <c:pt idx="0">
                  <c:v>Tapachula</c:v>
                </c:pt>
              </c:strCache>
            </c:strRef>
          </c:tx>
          <c:spPr>
            <a:solidFill>
              <a:srgbClr val="B3AB4A"/>
            </a:solidFill>
            <a:ln>
              <a:solidFill>
                <a:sysClr val="windowText" lastClr="000000"/>
              </a:solidFill>
            </a:ln>
          </c:spPr>
          <c:invertIfNegative val="0"/>
          <c:dLbls>
            <c:dLbl>
              <c:idx val="2"/>
              <c:layout>
                <c:manualLayout>
                  <c:x val="8.6862106406079952E-3"/>
                  <c:y val="2.7045306638407945E-3"/>
                </c:manualLayout>
              </c:layout>
              <c:spPr>
                <a:noFill/>
                <a:ln w="25400">
                  <a:noFill/>
                </a:ln>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56-431F-87A5-4094F684D4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JUL'!$B$11:$B$17</c:f>
              <c:strCache>
                <c:ptCount val="7"/>
                <c:pt idx="0">
                  <c:v>Alemán</c:v>
                </c:pt>
                <c:pt idx="1">
                  <c:v>Francés</c:v>
                </c:pt>
                <c:pt idx="2">
                  <c:v>Inglés</c:v>
                </c:pt>
                <c:pt idx="3">
                  <c:v>Italiano</c:v>
                </c:pt>
                <c:pt idx="4">
                  <c:v>Tsotsil</c:v>
                </c:pt>
                <c:pt idx="5">
                  <c:v>Tseltal</c:v>
                </c:pt>
                <c:pt idx="6">
                  <c:v>Chino Mandarín</c:v>
                </c:pt>
              </c:strCache>
            </c:strRef>
          </c:cat>
          <c:val>
            <c:numRef>
              <c:f>'departo_de_lenguas género JUL'!$S$11:$S$17</c:f>
              <c:numCache>
                <c:formatCode>#,##0</c:formatCode>
                <c:ptCount val="7"/>
                <c:pt idx="0">
                  <c:v>0</c:v>
                </c:pt>
                <c:pt idx="1">
                  <c:v>159</c:v>
                </c:pt>
                <c:pt idx="2">
                  <c:v>3230</c:v>
                </c:pt>
                <c:pt idx="3">
                  <c:v>0</c:v>
                </c:pt>
                <c:pt idx="4">
                  <c:v>0</c:v>
                </c:pt>
                <c:pt idx="5">
                  <c:v>0</c:v>
                </c:pt>
                <c:pt idx="6">
                  <c:v>0</c:v>
                </c:pt>
              </c:numCache>
            </c:numRef>
          </c:val>
          <c:extLst>
            <c:ext xmlns:c16="http://schemas.microsoft.com/office/drawing/2014/chart" uri="{C3380CC4-5D6E-409C-BE32-E72D297353CC}">
              <c16:uniqueId val="{00000004-9456-431F-87A5-4094F684D43C}"/>
            </c:ext>
          </c:extLst>
        </c:ser>
        <c:ser>
          <c:idx val="2"/>
          <c:order val="2"/>
          <c:tx>
            <c:strRef>
              <c:f>'departo_de_lenguas género JUL'!$K$8</c:f>
              <c:strCache>
                <c:ptCount val="1"/>
                <c:pt idx="0">
                  <c:v>San Cristóbal de Las Casas</c:v>
                </c:pt>
              </c:strCache>
            </c:strRef>
          </c:tx>
          <c:spPr>
            <a:solidFill>
              <a:schemeClr val="accent1">
                <a:lumMod val="75000"/>
              </a:schemeClr>
            </a:solidFill>
            <a:ln>
              <a:solidFill>
                <a:sysClr val="windowText" lastClr="000000"/>
              </a:solidFill>
            </a:ln>
          </c:spPr>
          <c:invertIfNegative val="0"/>
          <c:dLbls>
            <c:dLbl>
              <c:idx val="0"/>
              <c:layout>
                <c:manualLayout>
                  <c:x val="6.9084641196857652E-3"/>
                  <c:y val="-7.0444271076076039E-17"/>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56-431F-87A5-4094F684D43C}"/>
                </c:ext>
              </c:extLst>
            </c:dLbl>
            <c:dLbl>
              <c:idx val="2"/>
              <c:layout>
                <c:manualLayout>
                  <c:x val="8.6862106406080351E-3"/>
                  <c:y val="-2.7045306638408934E-3"/>
                </c:manualLayout>
              </c:layout>
              <c:spPr>
                <a:noFill/>
                <a:ln w="25400">
                  <a:noFill/>
                </a:ln>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56-431F-87A5-4094F684D4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JUL'!$B$11:$B$17</c:f>
              <c:strCache>
                <c:ptCount val="7"/>
                <c:pt idx="0">
                  <c:v>Alemán</c:v>
                </c:pt>
                <c:pt idx="1">
                  <c:v>Francés</c:v>
                </c:pt>
                <c:pt idx="2">
                  <c:v>Inglés</c:v>
                </c:pt>
                <c:pt idx="3">
                  <c:v>Italiano</c:v>
                </c:pt>
                <c:pt idx="4">
                  <c:v>Tsotsil</c:v>
                </c:pt>
                <c:pt idx="5">
                  <c:v>Tseltal</c:v>
                </c:pt>
                <c:pt idx="6">
                  <c:v>Chino Mandarín</c:v>
                </c:pt>
              </c:strCache>
            </c:strRef>
          </c:cat>
          <c:val>
            <c:numRef>
              <c:f>'departo_de_lenguas género JUL'!$T$11:$T$17</c:f>
              <c:numCache>
                <c:formatCode>#,##0</c:formatCode>
                <c:ptCount val="7"/>
                <c:pt idx="0">
                  <c:v>8</c:v>
                </c:pt>
                <c:pt idx="1">
                  <c:v>37</c:v>
                </c:pt>
                <c:pt idx="2">
                  <c:v>1404</c:v>
                </c:pt>
                <c:pt idx="3">
                  <c:v>27</c:v>
                </c:pt>
                <c:pt idx="4">
                  <c:v>39</c:v>
                </c:pt>
                <c:pt idx="5">
                  <c:v>15</c:v>
                </c:pt>
                <c:pt idx="6">
                  <c:v>0</c:v>
                </c:pt>
              </c:numCache>
            </c:numRef>
          </c:val>
          <c:extLst>
            <c:ext xmlns:c16="http://schemas.microsoft.com/office/drawing/2014/chart" uri="{C3380CC4-5D6E-409C-BE32-E72D297353CC}">
              <c16:uniqueId val="{00000007-9456-431F-87A5-4094F684D43C}"/>
            </c:ext>
          </c:extLst>
        </c:ser>
        <c:dLbls>
          <c:showLegendKey val="0"/>
          <c:showVal val="0"/>
          <c:showCatName val="0"/>
          <c:showSerName val="0"/>
          <c:showPercent val="0"/>
          <c:showBubbleSize val="0"/>
        </c:dLbls>
        <c:gapWidth val="150"/>
        <c:axId val="146413039"/>
        <c:axId val="1"/>
      </c:barChart>
      <c:catAx>
        <c:axId val="14641303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146413039"/>
        <c:crosses val="autoZero"/>
        <c:crossBetween val="between"/>
      </c:valAx>
    </c:plotArea>
    <c:legend>
      <c:legendPos val="r"/>
      <c:layout>
        <c:manualLayout>
          <c:xMode val="edge"/>
          <c:yMode val="edge"/>
          <c:x val="0.27809792505578496"/>
          <c:y val="8.701103693962145E-2"/>
          <c:w val="0.48458402797370198"/>
          <c:h val="8.2787368280867635E-2"/>
        </c:manualLayout>
      </c:layout>
      <c:overlay val="0"/>
      <c:txPr>
        <a:bodyPr/>
        <a:lstStyle/>
        <a:p>
          <a:pPr>
            <a:defRPr sz="680"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s-MX" sz="1200"/>
              <a:t>Docentes en Cuerpos Académicos por grado de Consolidación</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s-MX"/>
        </a:p>
      </c:txPr>
    </c:title>
    <c:autoTitleDeleted val="0"/>
    <c:view3D>
      <c:rotX val="3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olidFill>
              <a:srgbClr val="002E63"/>
            </a:solidFill>
          </c:spPr>
          <c:dPt>
            <c:idx val="0"/>
            <c:bubble3D val="0"/>
            <c:explosion val="4"/>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1-4CFD-44C1-875D-1BBCDF8914CC}"/>
              </c:ext>
            </c:extLst>
          </c:dPt>
          <c:dPt>
            <c:idx val="1"/>
            <c:bubble3D val="0"/>
            <c:explosion val="5"/>
            <c:spPr>
              <a:solidFill>
                <a:srgbClr val="002E6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CFD-44C1-875D-1BBCDF8914CC}"/>
              </c:ext>
            </c:extLst>
          </c:dPt>
          <c:dPt>
            <c:idx val="2"/>
            <c:bubble3D val="0"/>
            <c:explosion val="2"/>
            <c:spPr>
              <a:solidFill>
                <a:srgbClr val="B3AB4A"/>
              </a:solidFill>
              <a:ln w="25400">
                <a:solidFill>
                  <a:schemeClr val="lt1"/>
                </a:solidFill>
              </a:ln>
              <a:effectLst/>
              <a:sp3d contourW="25400">
                <a:contourClr>
                  <a:schemeClr val="lt1"/>
                </a:contourClr>
              </a:sp3d>
            </c:spPr>
            <c:extLst>
              <c:ext xmlns:c16="http://schemas.microsoft.com/office/drawing/2014/chart" uri="{C3380CC4-5D6E-409C-BE32-E72D297353CC}">
                <c16:uniqueId val="{00000005-4CFD-44C1-875D-1BBCDF8914CC}"/>
              </c:ext>
            </c:extLst>
          </c:dPt>
          <c:dLbls>
            <c:dLbl>
              <c:idx val="1"/>
              <c:layout>
                <c:manualLayout>
                  <c:x val="-1.6404199475065617E-6"/>
                  <c:y val="-0.1762271428778585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CFD-44C1-875D-1BBCDF8914C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s-MX"/>
              </a:p>
            </c:txPr>
            <c:dLblPos val="outEnd"/>
            <c:showLegendKey val="0"/>
            <c:showVal val="0"/>
            <c:showCatName val="1"/>
            <c:showSerName val="0"/>
            <c:showPercent val="1"/>
            <c:showBubbleSize val="0"/>
            <c:showLeaderLines val="0"/>
            <c:extLst>
              <c:ext xmlns:c15="http://schemas.microsoft.com/office/drawing/2012/chart" uri="{CE6537A1-D6FC-4f65-9D91-7224C49458BB}"/>
            </c:extLst>
          </c:dLbls>
          <c:cat>
            <c:strRef>
              <c:f>'Docentes en Cuerpos Académicos '!$Q$47:$S$47</c:f>
              <c:strCache>
                <c:ptCount val="3"/>
                <c:pt idx="0">
                  <c:v>En Formación</c:v>
                </c:pt>
                <c:pt idx="1">
                  <c:v>En Consolidación</c:v>
                </c:pt>
                <c:pt idx="2">
                  <c:v>Consolidados</c:v>
                </c:pt>
              </c:strCache>
            </c:strRef>
          </c:cat>
          <c:val>
            <c:numRef>
              <c:f>'Docentes en Cuerpos Académicos '!$Q$48:$S$48</c:f>
              <c:numCache>
                <c:formatCode>#,##0;[Red]#,##0</c:formatCode>
                <c:ptCount val="3"/>
                <c:pt idx="0">
                  <c:v>63</c:v>
                </c:pt>
                <c:pt idx="1">
                  <c:v>193</c:v>
                </c:pt>
                <c:pt idx="2" formatCode="General">
                  <c:v>106</c:v>
                </c:pt>
              </c:numCache>
            </c:numRef>
          </c:val>
          <c:extLst>
            <c:ext xmlns:c16="http://schemas.microsoft.com/office/drawing/2014/chart" uri="{C3380CC4-5D6E-409C-BE32-E72D297353CC}">
              <c16:uniqueId val="{00000006-4CFD-44C1-875D-1BBCDF8914CC}"/>
            </c:ext>
          </c:extLst>
        </c:ser>
        <c:dLbls>
          <c:dLblPos val="bestFit"/>
          <c:showLegendKey val="0"/>
          <c:showVal val="1"/>
          <c:showCatName val="0"/>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MX"/>
    </a:p>
  </c:txPr>
  <c:printSettings>
    <c:headerFooter/>
    <c:pageMargins b="0.75" l="0.7" r="0.7" t="0.75" header="0.3" footer="0.3"/>
    <c:pageSetup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0.16250000000000001"/>
          <c:y val="0.33181393992417646"/>
          <c:w val="0.67777777777777803"/>
          <c:h val="0.56160360163312961"/>
        </c:manualLayout>
      </c:layout>
      <c:pie3DChart>
        <c:varyColors val="1"/>
        <c:ser>
          <c:idx val="0"/>
          <c:order val="0"/>
          <c:tx>
            <c:strRef>
              <c:f>'subsidio federal_estatal'!$A$3</c:f>
              <c:strCache>
                <c:ptCount val="1"/>
                <c:pt idx="0">
                  <c:v>Integración del subsidio federal y estatal</c:v>
                </c:pt>
              </c:strCache>
            </c:strRef>
          </c:tx>
          <c:spPr>
            <a:ln>
              <a:solidFill>
                <a:schemeClr val="tx1"/>
              </a:solidFill>
            </a:ln>
          </c:spPr>
          <c:explosion val="7"/>
          <c:dPt>
            <c:idx val="0"/>
            <c:bubble3D val="0"/>
            <c:spPr>
              <a:solidFill>
                <a:srgbClr val="B3AB4A"/>
              </a:solidFill>
              <a:ln>
                <a:solidFill>
                  <a:schemeClr val="tx1"/>
                </a:solidFill>
              </a:ln>
            </c:spPr>
            <c:extLst>
              <c:ext xmlns:c16="http://schemas.microsoft.com/office/drawing/2014/chart" uri="{C3380CC4-5D6E-409C-BE32-E72D297353CC}">
                <c16:uniqueId val="{00000001-640C-424E-820E-8BD773689BC7}"/>
              </c:ext>
            </c:extLst>
          </c:dPt>
          <c:dPt>
            <c:idx val="1"/>
            <c:bubble3D val="0"/>
            <c:spPr>
              <a:solidFill>
                <a:srgbClr val="002E63"/>
              </a:solidFill>
              <a:ln>
                <a:solidFill>
                  <a:schemeClr val="tx1"/>
                </a:solidFill>
              </a:ln>
            </c:spPr>
            <c:extLst>
              <c:ext xmlns:c16="http://schemas.microsoft.com/office/drawing/2014/chart" uri="{C3380CC4-5D6E-409C-BE32-E72D297353CC}">
                <c16:uniqueId val="{00000003-640C-424E-820E-8BD773689BC7}"/>
              </c:ext>
            </c:extLst>
          </c:dPt>
          <c:dLbls>
            <c:dLbl>
              <c:idx val="0"/>
              <c:layout>
                <c:manualLayout>
                  <c:x val="1.115304966887044E-2"/>
                  <c:y val="4.112530047914753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40C-424E-820E-8BD773689BC7}"/>
                </c:ext>
              </c:extLst>
            </c:dLbl>
            <c:dLbl>
              <c:idx val="1"/>
              <c:layout>
                <c:manualLayout>
                  <c:x val="-2.8290437972288396E-3"/>
                  <c:y val="-4.569513811156793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40C-424E-820E-8BD773689BC7}"/>
                </c:ext>
              </c:extLst>
            </c:dLbl>
            <c:spPr>
              <a:noFill/>
              <a:ln>
                <a:noFill/>
              </a:ln>
              <a:effectLst/>
            </c:spPr>
            <c:txPr>
              <a:bodyPr/>
              <a:lstStyle/>
              <a:p>
                <a:pPr>
                  <a:defRPr sz="800"/>
                </a:pPr>
                <a:endParaRPr lang="es-MX"/>
              </a:p>
            </c:txPr>
            <c:dLblPos val="outEnd"/>
            <c:showLegendKey val="0"/>
            <c:showVal val="0"/>
            <c:showCatName val="1"/>
            <c:showSerName val="0"/>
            <c:showPercent val="1"/>
            <c:showBubbleSize val="0"/>
            <c:showLeaderLines val="0"/>
            <c:extLst>
              <c:ext xmlns:c15="http://schemas.microsoft.com/office/drawing/2012/chart" uri="{CE6537A1-D6FC-4f65-9D91-7224C49458BB}"/>
            </c:extLst>
          </c:dLbls>
          <c:cat>
            <c:strRef>
              <c:f>'subsidio federal_estatal'!$O$9:$P$9</c:f>
              <c:strCache>
                <c:ptCount val="2"/>
                <c:pt idx="0">
                  <c:v>Federal</c:v>
                </c:pt>
                <c:pt idx="1">
                  <c:v>Estatal</c:v>
                </c:pt>
              </c:strCache>
            </c:strRef>
          </c:cat>
          <c:val>
            <c:numRef>
              <c:f>'subsidio federal_estatal'!$O$10:$P$10</c:f>
              <c:numCache>
                <c:formatCode>[$$-80A]#,##0.00</c:formatCode>
                <c:ptCount val="2"/>
                <c:pt idx="0">
                  <c:v>1364202141.3299999</c:v>
                </c:pt>
                <c:pt idx="1">
                  <c:v>1660296355.05</c:v>
                </c:pt>
              </c:numCache>
            </c:numRef>
          </c:val>
          <c:extLst>
            <c:ext xmlns:c16="http://schemas.microsoft.com/office/drawing/2014/chart" uri="{C3380CC4-5D6E-409C-BE32-E72D297353CC}">
              <c16:uniqueId val="{00000004-640C-424E-820E-8BD773689BC7}"/>
            </c:ext>
          </c:extLst>
        </c:ser>
        <c:dLbls>
          <c:showLegendKey val="0"/>
          <c:showVal val="1"/>
          <c:showCatName val="0"/>
          <c:showSerName val="0"/>
          <c:showPercent val="0"/>
          <c:showBubbleSize val="0"/>
          <c:showLeaderLines val="0"/>
        </c:dLbls>
      </c:pie3DChart>
    </c:plotArea>
    <c:plotVisOnly val="1"/>
    <c:dispBlanksAs val="zero"/>
    <c:showDLblsOverMax val="0"/>
  </c:chart>
  <c:spPr>
    <a:ln>
      <a:noFill/>
    </a:ln>
  </c:spPr>
  <c:printSettings>
    <c:headerFooter/>
    <c:pageMargins b="0.75000000000000022" l="0.70000000000000018" r="0.70000000000000018" t="0.75000000000000022" header="0.3000000000000001" footer="0.3000000000000001"/>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71647</xdr:colOff>
      <xdr:row>9</xdr:row>
      <xdr:rowOff>165649</xdr:rowOff>
    </xdr:from>
    <xdr:to>
      <xdr:col>10</xdr:col>
      <xdr:colOff>1244</xdr:colOff>
      <xdr:row>12</xdr:row>
      <xdr:rowOff>33122</xdr:rowOff>
    </xdr:to>
    <xdr:sp macro="" textlink="">
      <xdr:nvSpPr>
        <xdr:cNvPr id="2" name="2 CuadroTexto">
          <a:extLst>
            <a:ext uri="{FF2B5EF4-FFF2-40B4-BE49-F238E27FC236}">
              <a16:creationId xmlns:a16="http://schemas.microsoft.com/office/drawing/2014/main" id="{E67D495F-35E2-4B77-9B07-9DFE372CB5D0}"/>
            </a:ext>
          </a:extLst>
        </xdr:cNvPr>
        <xdr:cNvSpPr txBox="1"/>
      </xdr:nvSpPr>
      <xdr:spPr>
        <a:xfrm>
          <a:off x="1595647" y="1880149"/>
          <a:ext cx="6025597" cy="438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2400" b="0">
              <a:latin typeface="+mn-lt"/>
            </a:rPr>
            <a:t>Presencia de la UNACH por municipios</a:t>
          </a:r>
        </a:p>
      </xdr:txBody>
    </xdr:sp>
    <xdr:clientData/>
  </xdr:twoCellAnchor>
  <xdr:oneCellAnchor>
    <xdr:from>
      <xdr:col>0</xdr:col>
      <xdr:colOff>670891</xdr:colOff>
      <xdr:row>11</xdr:row>
      <xdr:rowOff>157370</xdr:rowOff>
    </xdr:from>
    <xdr:ext cx="7463413" cy="9922565"/>
    <xdr:pic>
      <xdr:nvPicPr>
        <xdr:cNvPr id="3" name="Imagen 2">
          <a:extLst>
            <a:ext uri="{FF2B5EF4-FFF2-40B4-BE49-F238E27FC236}">
              <a16:creationId xmlns:a16="http://schemas.microsoft.com/office/drawing/2014/main" id="{C74CF47A-FC03-4F01-8CBB-48179A1575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0891" y="2252870"/>
          <a:ext cx="7463413" cy="992256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1</xdr:colOff>
      <xdr:row>23</xdr:row>
      <xdr:rowOff>0</xdr:rowOff>
    </xdr:from>
    <xdr:to>
      <xdr:col>10</xdr:col>
      <xdr:colOff>762000</xdr:colOff>
      <xdr:row>36</xdr:row>
      <xdr:rowOff>114300</xdr:rowOff>
    </xdr:to>
    <xdr:graphicFrame macro="">
      <xdr:nvGraphicFramePr>
        <xdr:cNvPr id="2" name="2 Gráfico">
          <a:extLst>
            <a:ext uri="{FF2B5EF4-FFF2-40B4-BE49-F238E27FC236}">
              <a16:creationId xmlns:a16="http://schemas.microsoft.com/office/drawing/2014/main" id="{32707D9F-15C1-45B6-910F-5651EC4025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46</xdr:col>
      <xdr:colOff>428625</xdr:colOff>
      <xdr:row>29</xdr:row>
      <xdr:rowOff>85725</xdr:rowOff>
    </xdr:from>
    <xdr:to>
      <xdr:col>52</xdr:col>
      <xdr:colOff>504825</xdr:colOff>
      <xdr:row>44</xdr:row>
      <xdr:rowOff>38100</xdr:rowOff>
    </xdr:to>
    <xdr:graphicFrame macro="">
      <xdr:nvGraphicFramePr>
        <xdr:cNvPr id="2" name="Chart 32">
          <a:extLst>
            <a:ext uri="{FF2B5EF4-FFF2-40B4-BE49-F238E27FC236}">
              <a16:creationId xmlns:a16="http://schemas.microsoft.com/office/drawing/2014/main" id="{BAE7750C-77CE-401D-BE27-DE76702351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37</xdr:row>
      <xdr:rowOff>152400</xdr:rowOff>
    </xdr:from>
    <xdr:to>
      <xdr:col>4</xdr:col>
      <xdr:colOff>1076325</xdr:colOff>
      <xdr:row>60</xdr:row>
      <xdr:rowOff>0</xdr:rowOff>
    </xdr:to>
    <xdr:graphicFrame macro="">
      <xdr:nvGraphicFramePr>
        <xdr:cNvPr id="3" name="2 Gráfico">
          <a:extLst>
            <a:ext uri="{FF2B5EF4-FFF2-40B4-BE49-F238E27FC236}">
              <a16:creationId xmlns:a16="http://schemas.microsoft.com/office/drawing/2014/main" id="{6227FA86-BEDB-42F8-8E38-442F7BCE84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619125</xdr:colOff>
      <xdr:row>13</xdr:row>
      <xdr:rowOff>180975</xdr:rowOff>
    </xdr:from>
    <xdr:to>
      <xdr:col>5</xdr:col>
      <xdr:colOff>762000</xdr:colOff>
      <xdr:row>25</xdr:row>
      <xdr:rowOff>180975</xdr:rowOff>
    </xdr:to>
    <xdr:graphicFrame macro="">
      <xdr:nvGraphicFramePr>
        <xdr:cNvPr id="2" name="Gráfico 1">
          <a:extLst>
            <a:ext uri="{FF2B5EF4-FFF2-40B4-BE49-F238E27FC236}">
              <a16:creationId xmlns:a16="http://schemas.microsoft.com/office/drawing/2014/main" id="{55F657E5-27C2-4A4A-9C66-55615A1AF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13</xdr:row>
      <xdr:rowOff>76200</xdr:rowOff>
    </xdr:from>
    <xdr:to>
      <xdr:col>5</xdr:col>
      <xdr:colOff>561975</xdr:colOff>
      <xdr:row>25</xdr:row>
      <xdr:rowOff>76200</xdr:rowOff>
    </xdr:to>
    <xdr:graphicFrame macro="">
      <xdr:nvGraphicFramePr>
        <xdr:cNvPr id="2" name="Gráfico 1">
          <a:extLst>
            <a:ext uri="{FF2B5EF4-FFF2-40B4-BE49-F238E27FC236}">
              <a16:creationId xmlns:a16="http://schemas.microsoft.com/office/drawing/2014/main" id="{61FD6D04-6E98-4458-9ABB-0E06B373C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xdr:colOff>
      <xdr:row>18</xdr:row>
      <xdr:rowOff>28575</xdr:rowOff>
    </xdr:from>
    <xdr:to>
      <xdr:col>16</xdr:col>
      <xdr:colOff>428625</xdr:colOff>
      <xdr:row>40</xdr:row>
      <xdr:rowOff>114300</xdr:rowOff>
    </xdr:to>
    <xdr:graphicFrame macro="">
      <xdr:nvGraphicFramePr>
        <xdr:cNvPr id="2" name="2 Gráfico">
          <a:extLst>
            <a:ext uri="{FF2B5EF4-FFF2-40B4-BE49-F238E27FC236}">
              <a16:creationId xmlns:a16="http://schemas.microsoft.com/office/drawing/2014/main" id="{C1D6BDE0-6C7E-4020-AB04-FC4ABA5237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152400</xdr:colOff>
      <xdr:row>17</xdr:row>
      <xdr:rowOff>28575</xdr:rowOff>
    </xdr:from>
    <xdr:to>
      <xdr:col>17</xdr:col>
      <xdr:colOff>0</xdr:colOff>
      <xdr:row>42</xdr:row>
      <xdr:rowOff>28575</xdr:rowOff>
    </xdr:to>
    <xdr:graphicFrame macro="">
      <xdr:nvGraphicFramePr>
        <xdr:cNvPr id="2" name="2 Gráfico">
          <a:extLst>
            <a:ext uri="{FF2B5EF4-FFF2-40B4-BE49-F238E27FC236}">
              <a16:creationId xmlns:a16="http://schemas.microsoft.com/office/drawing/2014/main" id="{6D630960-45FF-4104-9EFC-AD903778AC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18</xdr:row>
      <xdr:rowOff>66675</xdr:rowOff>
    </xdr:from>
    <xdr:to>
      <xdr:col>16</xdr:col>
      <xdr:colOff>371475</xdr:colOff>
      <xdr:row>47</xdr:row>
      <xdr:rowOff>19050</xdr:rowOff>
    </xdr:to>
    <xdr:graphicFrame macro="">
      <xdr:nvGraphicFramePr>
        <xdr:cNvPr id="2" name="2 Gráfico">
          <a:extLst>
            <a:ext uri="{FF2B5EF4-FFF2-40B4-BE49-F238E27FC236}">
              <a16:creationId xmlns:a16="http://schemas.microsoft.com/office/drawing/2014/main" id="{9E28B3BB-0F05-4E64-8D83-862745D602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22</xdr:row>
      <xdr:rowOff>28575</xdr:rowOff>
    </xdr:from>
    <xdr:to>
      <xdr:col>16</xdr:col>
      <xdr:colOff>428625</xdr:colOff>
      <xdr:row>44</xdr:row>
      <xdr:rowOff>114300</xdr:rowOff>
    </xdr:to>
    <xdr:graphicFrame macro="">
      <xdr:nvGraphicFramePr>
        <xdr:cNvPr id="2" name="2 Gráfico">
          <a:extLst>
            <a:ext uri="{FF2B5EF4-FFF2-40B4-BE49-F238E27FC236}">
              <a16:creationId xmlns:a16="http://schemas.microsoft.com/office/drawing/2014/main" id="{CCA5BE48-27AC-4403-AA33-33B98153D3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19</xdr:row>
      <xdr:rowOff>123825</xdr:rowOff>
    </xdr:from>
    <xdr:to>
      <xdr:col>16</xdr:col>
      <xdr:colOff>409575</xdr:colOff>
      <xdr:row>47</xdr:row>
      <xdr:rowOff>76200</xdr:rowOff>
    </xdr:to>
    <xdr:graphicFrame macro="">
      <xdr:nvGraphicFramePr>
        <xdr:cNvPr id="3" name="2 Gráfico">
          <a:extLst>
            <a:ext uri="{FF2B5EF4-FFF2-40B4-BE49-F238E27FC236}">
              <a16:creationId xmlns:a16="http://schemas.microsoft.com/office/drawing/2014/main" id="{0FB899F3-7441-49C7-B81F-B49F7E9EBB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923926</xdr:colOff>
      <xdr:row>64</xdr:row>
      <xdr:rowOff>100012</xdr:rowOff>
    </xdr:from>
    <xdr:to>
      <xdr:col>10</xdr:col>
      <xdr:colOff>857251</xdr:colOff>
      <xdr:row>85</xdr:row>
      <xdr:rowOff>147637</xdr:rowOff>
    </xdr:to>
    <xdr:graphicFrame macro="">
      <xdr:nvGraphicFramePr>
        <xdr:cNvPr id="2" name="Gráfico 1">
          <a:extLst>
            <a:ext uri="{FF2B5EF4-FFF2-40B4-BE49-F238E27FC236}">
              <a16:creationId xmlns:a16="http://schemas.microsoft.com/office/drawing/2014/main" id="{1DC845D7-0FD5-4109-845B-477077847D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27213</xdr:colOff>
      <xdr:row>14</xdr:row>
      <xdr:rowOff>146119</xdr:rowOff>
    </xdr:from>
    <xdr:to>
      <xdr:col>12</xdr:col>
      <xdr:colOff>454268</xdr:colOff>
      <xdr:row>29</xdr:row>
      <xdr:rowOff>115555</xdr:rowOff>
    </xdr:to>
    <xdr:graphicFrame macro="">
      <xdr:nvGraphicFramePr>
        <xdr:cNvPr id="2" name="2 Gráfico">
          <a:extLst>
            <a:ext uri="{FF2B5EF4-FFF2-40B4-BE49-F238E27FC236}">
              <a16:creationId xmlns:a16="http://schemas.microsoft.com/office/drawing/2014/main" id="{0157172A-0174-4F0E-8CB7-5C9B7E3A14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GP1/Downloads/A12-P1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CAR-1"/>
    </sheetNames>
    <sheetDataSet>
      <sheetData sheetId="0">
        <row r="72">
          <cell r="B72" t="str">
            <v>Subsidio Federal Ordinario</v>
          </cell>
          <cell r="C72">
            <v>700907064.07000005</v>
          </cell>
        </row>
        <row r="73">
          <cell r="B73" t="str">
            <v>Subsidio Federal Extraordinario</v>
          </cell>
          <cell r="C73">
            <v>247185639.40000001</v>
          </cell>
        </row>
        <row r="74">
          <cell r="B74" t="str">
            <v>Subsidio Estatal Ordinario</v>
          </cell>
          <cell r="C74">
            <v>223534366.80000001</v>
          </cell>
        </row>
        <row r="75">
          <cell r="B75" t="str">
            <v>Subsidio Estatal Extraordinario</v>
          </cell>
          <cell r="C75">
            <v>16644184.210000001</v>
          </cell>
        </row>
        <row r="76">
          <cell r="B76" t="str">
            <v>Ingresos Propios</v>
          </cell>
          <cell r="C76">
            <v>135190162.14000002</v>
          </cell>
        </row>
        <row r="77">
          <cell r="B77" t="str">
            <v>Donativos</v>
          </cell>
          <cell r="C77">
            <v>4807000</v>
          </cell>
        </row>
        <row r="78">
          <cell r="B78" t="str">
            <v xml:space="preserve">Otras Aportaciones </v>
          </cell>
          <cell r="C78">
            <v>177288879.28</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79.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81.bin"/><Relationship Id="rId4" Type="http://schemas.openxmlformats.org/officeDocument/2006/relationships/comments" Target="../comments3.xml"/></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8BF9B-2380-4DFC-B609-B2EBB9E7A792}">
  <dimension ref="A2:S65"/>
  <sheetViews>
    <sheetView tabSelected="1" view="pageBreakPreview" zoomScale="115" zoomScaleNormal="100" zoomScaleSheetLayoutView="115" workbookViewId="0">
      <selection activeCell="O19" sqref="O19"/>
    </sheetView>
  </sheetViews>
  <sheetFormatPr baseColWidth="10" defaultRowHeight="15"/>
  <cols>
    <col min="1" max="2" width="11.42578125" style="2589"/>
    <col min="3" max="3" width="3.140625" style="2589" customWidth="1"/>
    <col min="4" max="7" width="11.42578125" style="2589"/>
    <col min="8" max="8" width="12.28515625" style="2589" customWidth="1"/>
    <col min="9" max="9" width="3.140625" style="2589" customWidth="1"/>
    <col min="10" max="10" width="13.7109375" style="2589" customWidth="1"/>
    <col min="11" max="12" width="11.42578125" style="2589"/>
    <col min="13" max="13" width="3.140625" style="2589" customWidth="1"/>
    <col min="14" max="16384" width="11.42578125" style="2589"/>
  </cols>
  <sheetData>
    <row r="2" spans="1:19" ht="15.75" customHeight="1">
      <c r="A2" s="2866" t="s">
        <v>1062</v>
      </c>
      <c r="B2" s="2865"/>
      <c r="C2" s="2865"/>
      <c r="D2" s="2865"/>
      <c r="E2" s="2865"/>
      <c r="F2" s="2865"/>
      <c r="G2" s="2865"/>
      <c r="H2" s="2865"/>
      <c r="I2" s="2865"/>
      <c r="J2" s="2865"/>
      <c r="K2" s="2865"/>
      <c r="L2" s="2865"/>
    </row>
    <row r="3" spans="1:19">
      <c r="A3" s="2865"/>
      <c r="B3" s="2865"/>
      <c r="C3" s="2865"/>
      <c r="D3" s="2865"/>
      <c r="E3" s="2865"/>
      <c r="F3" s="2865"/>
      <c r="G3" s="2865"/>
      <c r="H3" s="2865"/>
      <c r="I3" s="2865"/>
      <c r="J3" s="2865"/>
      <c r="K3" s="2865"/>
      <c r="L3" s="2865"/>
    </row>
    <row r="4" spans="1:19" ht="15.75" thickBot="1">
      <c r="A4" s="2865"/>
      <c r="B4" s="2865"/>
      <c r="C4" s="2865"/>
      <c r="D4" s="2865"/>
      <c r="E4" s="2865"/>
      <c r="F4" s="2865"/>
      <c r="G4" s="2865"/>
      <c r="H4" s="2865"/>
      <c r="I4" s="2865"/>
      <c r="J4" s="2865"/>
      <c r="K4" s="2865"/>
      <c r="L4" s="2865"/>
    </row>
    <row r="5" spans="1:19" ht="15" customHeight="1">
      <c r="A5" s="2864" t="s">
        <v>1061</v>
      </c>
      <c r="B5" s="2864"/>
      <c r="C5" s="2863"/>
      <c r="D5" s="2861"/>
      <c r="E5" s="2862"/>
      <c r="F5" s="2861"/>
      <c r="G5" s="2861"/>
      <c r="H5" s="2861"/>
      <c r="I5" s="2861"/>
      <c r="J5" s="2860" t="s">
        <v>1060</v>
      </c>
      <c r="K5" s="2860"/>
      <c r="L5" s="2860"/>
      <c r="S5" s="2851"/>
    </row>
    <row r="6" spans="1:19" ht="15" customHeight="1">
      <c r="A6" s="2859"/>
      <c r="B6" s="2859"/>
      <c r="C6" s="2854"/>
      <c r="D6" s="2858" t="s">
        <v>1059</v>
      </c>
      <c r="E6" s="2858"/>
      <c r="F6" s="2858"/>
      <c r="G6" s="2858"/>
      <c r="H6" s="2858"/>
      <c r="I6" s="2857"/>
      <c r="J6" s="2856"/>
      <c r="K6" s="2856"/>
      <c r="L6" s="2856"/>
      <c r="O6" s="2848"/>
      <c r="R6" s="2848"/>
      <c r="S6" s="2848"/>
    </row>
    <row r="7" spans="1:19" ht="15.75">
      <c r="A7" s="2855"/>
      <c r="B7" s="2855"/>
      <c r="C7" s="2854"/>
      <c r="D7" s="2852" t="s">
        <v>1058</v>
      </c>
      <c r="E7" s="2853" t="s">
        <v>1057</v>
      </c>
      <c r="F7" s="2852" t="s">
        <v>1056</v>
      </c>
      <c r="G7" s="2852" t="s">
        <v>1055</v>
      </c>
      <c r="H7" s="2851" t="s">
        <v>1054</v>
      </c>
      <c r="I7" s="2850"/>
      <c r="J7" s="2849"/>
      <c r="K7" s="2849"/>
      <c r="L7" s="2849"/>
      <c r="S7" s="2845"/>
    </row>
    <row r="8" spans="1:19" ht="15" customHeight="1">
      <c r="A8" s="2848"/>
      <c r="B8" s="2848"/>
      <c r="C8" s="2848"/>
      <c r="D8" s="2848"/>
      <c r="E8" s="2848"/>
      <c r="F8" s="2848"/>
      <c r="G8" s="2848"/>
      <c r="H8" s="2848"/>
      <c r="I8" s="2848"/>
      <c r="J8" s="2847">
        <v>15</v>
      </c>
      <c r="K8" s="2847"/>
      <c r="L8" s="2847"/>
    </row>
    <row r="9" spans="1:19" ht="15.75">
      <c r="A9" s="2846">
        <v>9</v>
      </c>
      <c r="B9" s="2846"/>
      <c r="C9" s="2845"/>
      <c r="D9" s="2845">
        <v>3</v>
      </c>
      <c r="E9" s="2845">
        <v>18</v>
      </c>
      <c r="F9" s="2845">
        <v>11</v>
      </c>
      <c r="G9" s="2845">
        <v>8</v>
      </c>
      <c r="H9" s="2845">
        <v>2</v>
      </c>
      <c r="I9" s="2844"/>
      <c r="J9" s="2843"/>
      <c r="K9" s="2843"/>
      <c r="L9" s="2843"/>
    </row>
    <row r="10" spans="1:19" ht="15" customHeight="1" thickBot="1">
      <c r="A10" s="2842"/>
      <c r="B10" s="2842"/>
      <c r="C10" s="2842"/>
      <c r="D10" s="2842"/>
      <c r="E10" s="2842"/>
      <c r="F10" s="2842"/>
      <c r="G10" s="2842"/>
      <c r="H10" s="2842"/>
      <c r="I10" s="2842"/>
      <c r="J10" s="2841"/>
      <c r="K10" s="2841"/>
      <c r="L10" s="2841"/>
    </row>
    <row r="11" spans="1:19">
      <c r="B11" s="2626"/>
      <c r="C11" s="2626"/>
      <c r="D11" s="2626"/>
      <c r="E11" s="2626"/>
      <c r="F11" s="2626"/>
      <c r="G11" s="2626"/>
      <c r="H11" s="2626"/>
      <c r="I11" s="2626"/>
      <c r="J11" s="2626"/>
    </row>
    <row r="65" spans="1:1">
      <c r="A65" s="2840" t="s">
        <v>1053</v>
      </c>
    </row>
  </sheetData>
  <mergeCells count="6">
    <mergeCell ref="A2:L4"/>
    <mergeCell ref="A5:B7"/>
    <mergeCell ref="A9:B9"/>
    <mergeCell ref="D6:H6"/>
    <mergeCell ref="J5:L7"/>
    <mergeCell ref="J8:L10"/>
  </mergeCells>
  <pageMargins left="0.7" right="0.7" top="0.75" bottom="0.75" header="0.3" footer="0.3"/>
  <pageSetup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BDC23-BFA2-4EAF-9FDB-4D2FA00C25BC}">
  <dimension ref="A1:AJ489"/>
  <sheetViews>
    <sheetView view="pageBreakPreview" topLeftCell="E1" zoomScaleNormal="115" zoomScaleSheetLayoutView="100" workbookViewId="0">
      <selection activeCell="E2" sqref="E2:O2"/>
    </sheetView>
  </sheetViews>
  <sheetFormatPr baseColWidth="10" defaultRowHeight="12.75"/>
  <cols>
    <col min="1" max="1" width="2.140625" style="5" hidden="1" customWidth="1"/>
    <col min="2" max="3" width="2.7109375" style="5" hidden="1" customWidth="1"/>
    <col min="4" max="4" width="0.85546875" style="5" hidden="1" customWidth="1"/>
    <col min="5" max="5" width="7.5703125" style="1" customWidth="1"/>
    <col min="6" max="6" width="1.5703125" style="1" customWidth="1"/>
    <col min="7" max="7" width="63.7109375" style="1" customWidth="1"/>
    <col min="8" max="8" width="11" style="1" bestFit="1" customWidth="1"/>
    <col min="9" max="9" width="1" style="1" customWidth="1"/>
    <col min="10" max="10" width="6.85546875" style="1" customWidth="1"/>
    <col min="11" max="11" width="9.5703125" style="1" customWidth="1"/>
    <col min="12" max="12" width="10.28515625" style="1" customWidth="1"/>
    <col min="13" max="13" width="8.5703125" style="1" customWidth="1"/>
    <col min="14" max="14" width="8" style="1" customWidth="1"/>
    <col min="15" max="15" width="7" style="1" customWidth="1"/>
    <col min="16" max="17" width="11.42578125" style="1"/>
    <col min="18" max="18" width="4.7109375" style="1" customWidth="1"/>
    <col min="19" max="19" width="5" style="1" customWidth="1"/>
    <col min="20" max="20" width="2.28515625" style="1" customWidth="1"/>
    <col min="21" max="21" width="26" style="1" customWidth="1"/>
    <col min="22" max="22" width="8" style="1" customWidth="1"/>
    <col min="23" max="23" width="1" style="1" customWidth="1"/>
    <col min="24" max="24" width="6.7109375" style="1" customWidth="1"/>
    <col min="25" max="25" width="1" style="1" customWidth="1"/>
    <col min="26" max="26" width="6.7109375" style="1" customWidth="1"/>
    <col min="27" max="27" width="1" style="1" customWidth="1"/>
    <col min="28" max="28" width="6.7109375" style="1" customWidth="1"/>
    <col min="29" max="29" width="1" style="1" customWidth="1"/>
    <col min="30" max="30" width="6.7109375" style="1" customWidth="1"/>
    <col min="31" max="31" width="1" style="1" customWidth="1"/>
    <col min="32" max="32" width="6.7109375" style="1" customWidth="1"/>
    <col min="33" max="33" width="1" style="1" customWidth="1"/>
    <col min="34" max="35" width="6.7109375" style="1" customWidth="1"/>
    <col min="36" max="16384" width="11.42578125" style="1"/>
  </cols>
  <sheetData>
    <row r="1" spans="1:36" ht="9" customHeight="1">
      <c r="H1" s="389"/>
      <c r="I1" s="389"/>
      <c r="J1" s="389"/>
      <c r="K1" s="389"/>
      <c r="L1" s="389"/>
      <c r="M1" s="389"/>
      <c r="N1" s="389"/>
      <c r="O1" s="389"/>
      <c r="P1" s="389"/>
      <c r="Q1" s="389"/>
    </row>
    <row r="2" spans="1:36" ht="12.75" customHeight="1">
      <c r="E2" s="1888" t="s">
        <v>924</v>
      </c>
      <c r="F2" s="1888"/>
      <c r="G2" s="1888"/>
      <c r="H2" s="1888"/>
      <c r="I2" s="1888"/>
      <c r="J2" s="1888"/>
      <c r="K2" s="1888"/>
      <c r="L2" s="1888"/>
      <c r="M2" s="1888"/>
      <c r="N2" s="1888"/>
      <c r="O2" s="1888"/>
      <c r="P2" s="389"/>
      <c r="S2" s="1888"/>
      <c r="T2" s="1888"/>
      <c r="U2" s="1888"/>
      <c r="V2" s="1888"/>
      <c r="W2" s="1888"/>
      <c r="X2" s="1888"/>
      <c r="Y2" s="1888"/>
      <c r="Z2" s="1888"/>
      <c r="AA2" s="1888"/>
      <c r="AB2" s="1888"/>
      <c r="AC2" s="1888"/>
      <c r="AD2" s="1888"/>
      <c r="AE2" s="1888"/>
      <c r="AF2" s="1888"/>
      <c r="AG2" s="1888"/>
    </row>
    <row r="3" spans="1:36" ht="12.75" customHeight="1">
      <c r="B3" s="719"/>
      <c r="C3" s="719"/>
      <c r="D3" s="719"/>
      <c r="E3" s="1888" t="s">
        <v>61</v>
      </c>
      <c r="F3" s="1888"/>
      <c r="G3" s="1888"/>
      <c r="H3" s="1888"/>
      <c r="I3" s="1888"/>
      <c r="J3" s="1888"/>
      <c r="K3" s="1888"/>
      <c r="L3" s="1888"/>
      <c r="M3" s="1888"/>
      <c r="N3" s="1888"/>
      <c r="O3" s="1888"/>
      <c r="P3" s="389"/>
      <c r="Q3" s="414"/>
      <c r="R3" s="414"/>
      <c r="S3" s="413"/>
      <c r="AI3" s="2"/>
      <c r="AJ3" s="2"/>
    </row>
    <row r="4" spans="1:36" ht="3" customHeight="1">
      <c r="F4" s="4"/>
      <c r="G4" s="4"/>
      <c r="H4" s="4"/>
      <c r="I4" s="4"/>
      <c r="J4" s="2444"/>
      <c r="K4" s="2444"/>
      <c r="L4" s="720"/>
      <c r="M4" s="720"/>
      <c r="N4" s="720"/>
      <c r="O4" s="720"/>
      <c r="P4" s="389"/>
      <c r="S4" s="4"/>
    </row>
    <row r="5" spans="1:36" ht="12" customHeight="1">
      <c r="E5" s="1934" t="s">
        <v>6</v>
      </c>
      <c r="F5" s="1915" t="s">
        <v>87</v>
      </c>
      <c r="G5" s="1915"/>
      <c r="H5" s="26"/>
      <c r="I5" s="26"/>
      <c r="J5" s="26"/>
      <c r="K5" s="2560"/>
      <c r="L5" s="2559"/>
      <c r="M5" s="2559"/>
      <c r="N5" s="2559"/>
      <c r="O5" s="2478"/>
    </row>
    <row r="6" spans="1:36" ht="12.75" customHeight="1">
      <c r="E6" s="1925"/>
      <c r="F6" s="1916"/>
      <c r="G6" s="1916"/>
      <c r="H6" s="448" t="s">
        <v>133</v>
      </c>
      <c r="I6" s="663"/>
      <c r="J6" s="2047" t="s">
        <v>132</v>
      </c>
      <c r="K6" s="2047"/>
      <c r="L6" s="2047"/>
      <c r="M6" s="2047"/>
      <c r="N6" s="2047"/>
      <c r="O6" s="2022" t="s">
        <v>0</v>
      </c>
    </row>
    <row r="7" spans="1:36" ht="22.5" customHeight="1">
      <c r="A7" s="5" t="s">
        <v>12</v>
      </c>
      <c r="B7" s="5" t="s">
        <v>13</v>
      </c>
      <c r="C7" s="5" t="s">
        <v>14</v>
      </c>
      <c r="E7" s="1926"/>
      <c r="F7" s="1917"/>
      <c r="G7" s="1917"/>
      <c r="H7" s="786" t="s">
        <v>923</v>
      </c>
      <c r="I7" s="2553"/>
      <c r="J7" s="786" t="s">
        <v>922</v>
      </c>
      <c r="K7" s="786" t="s">
        <v>921</v>
      </c>
      <c r="L7" s="786" t="s">
        <v>920</v>
      </c>
      <c r="M7" s="786" t="s">
        <v>919</v>
      </c>
      <c r="N7" s="786" t="s">
        <v>237</v>
      </c>
      <c r="O7" s="2552"/>
    </row>
    <row r="8" spans="1:36">
      <c r="E8" s="1892">
        <v>1401</v>
      </c>
      <c r="F8" s="1313" t="s">
        <v>1</v>
      </c>
      <c r="G8" s="396"/>
      <c r="H8" s="2551">
        <f>SUM(H9,H12,H16,H20,H29,H33,H35+H37)</f>
        <v>111</v>
      </c>
      <c r="I8" s="2551"/>
      <c r="J8" s="2551">
        <f>SUM(J9,J12,J16,J20,J29,J33,J35+J37)</f>
        <v>36</v>
      </c>
      <c r="K8" s="2551">
        <f>SUM(K9,K12,K16,K20,K29,K33,K35+K37)</f>
        <v>50</v>
      </c>
      <c r="L8" s="2551">
        <f>SUM(L9,L12,L16,L20,L29,L33,L35+L37)</f>
        <v>0</v>
      </c>
      <c r="M8" s="2551">
        <f>SUM(M9,M12,M16,M20,M29,M33,M35+M37)</f>
        <v>0</v>
      </c>
      <c r="N8" s="2551">
        <f>SUM(J8:M8)</f>
        <v>86</v>
      </c>
      <c r="O8" s="2550">
        <f>SUM(H8,N8)</f>
        <v>197</v>
      </c>
      <c r="P8" s="389"/>
    </row>
    <row r="9" spans="1:36" ht="12" customHeight="1">
      <c r="E9" s="1892"/>
      <c r="F9" s="1680" t="s">
        <v>33</v>
      </c>
      <c r="G9" s="1121"/>
      <c r="H9" s="1746">
        <f>SUM(H10:H11)</f>
        <v>26</v>
      </c>
      <c r="I9" s="1746"/>
      <c r="J9" s="1746">
        <f>SUM(J10:J11)</f>
        <v>10</v>
      </c>
      <c r="K9" s="1746">
        <f>SUM(K10:K11)</f>
        <v>14</v>
      </c>
      <c r="L9" s="1746">
        <f>SUM(L10:L11)</f>
        <v>0</v>
      </c>
      <c r="M9" s="1746">
        <f>SUM(M10:M11)</f>
        <v>0</v>
      </c>
      <c r="N9" s="2545">
        <f>SUM(J9:M9)</f>
        <v>24</v>
      </c>
      <c r="O9" s="1104">
        <f>SUM(H9,N9)</f>
        <v>50</v>
      </c>
      <c r="P9" s="389"/>
      <c r="Q9" s="389"/>
    </row>
    <row r="10" spans="1:36" ht="12" customHeight="1">
      <c r="A10" s="5">
        <v>1</v>
      </c>
      <c r="B10" s="5">
        <v>1</v>
      </c>
      <c r="C10" s="5">
        <v>11</v>
      </c>
      <c r="E10" s="1892"/>
      <c r="F10" s="4"/>
      <c r="G10" s="370" t="s">
        <v>404</v>
      </c>
      <c r="H10" s="2537">
        <v>11</v>
      </c>
      <c r="I10" s="2537"/>
      <c r="J10" s="2537">
        <v>8</v>
      </c>
      <c r="K10" s="2537">
        <v>14</v>
      </c>
      <c r="L10" s="2537">
        <v>0</v>
      </c>
      <c r="M10" s="2537">
        <v>0</v>
      </c>
      <c r="N10" s="2536">
        <f>SUM(J10:M10)</f>
        <v>22</v>
      </c>
      <c r="O10" s="374">
        <f>SUM(H10,N10)</f>
        <v>33</v>
      </c>
      <c r="P10" s="389"/>
      <c r="Q10" s="389"/>
    </row>
    <row r="11" spans="1:36" ht="12" customHeight="1">
      <c r="A11" s="5">
        <v>1</v>
      </c>
      <c r="B11" s="5">
        <v>1</v>
      </c>
      <c r="C11" s="5">
        <v>7</v>
      </c>
      <c r="E11" s="1892"/>
      <c r="F11" s="4"/>
      <c r="G11" s="370" t="s">
        <v>789</v>
      </c>
      <c r="H11" s="2537">
        <v>15</v>
      </c>
      <c r="I11" s="2537"/>
      <c r="J11" s="2537">
        <v>2</v>
      </c>
      <c r="K11" s="2537">
        <v>0</v>
      </c>
      <c r="L11" s="2537">
        <v>0</v>
      </c>
      <c r="M11" s="2537">
        <v>0</v>
      </c>
      <c r="N11" s="2536">
        <f>SUM(J11:M11)</f>
        <v>2</v>
      </c>
      <c r="O11" s="374">
        <f>SUM(H11,N11)</f>
        <v>17</v>
      </c>
      <c r="P11" s="389"/>
      <c r="Q11" s="389"/>
    </row>
    <row r="12" spans="1:36" ht="12" customHeight="1">
      <c r="E12" s="1892"/>
      <c r="F12" s="490" t="s">
        <v>34</v>
      </c>
      <c r="G12" s="490"/>
      <c r="H12" s="2540">
        <f>SUM(H13:H15)</f>
        <v>22</v>
      </c>
      <c r="I12" s="2540"/>
      <c r="J12" s="2540">
        <f>SUM(J13:J15)</f>
        <v>10</v>
      </c>
      <c r="K12" s="2540">
        <f>SUM(K13:K15)</f>
        <v>22</v>
      </c>
      <c r="L12" s="2540">
        <f>SUM(L13:L15)</f>
        <v>0</v>
      </c>
      <c r="M12" s="2540">
        <f>SUM(M13:M15)</f>
        <v>0</v>
      </c>
      <c r="N12" s="2545">
        <f>SUM(J12:M12)</f>
        <v>32</v>
      </c>
      <c r="O12" s="1104">
        <f>SUM(H12,N12)</f>
        <v>54</v>
      </c>
      <c r="P12" s="389"/>
      <c r="Q12" s="389"/>
    </row>
    <row r="13" spans="1:36" ht="12" customHeight="1">
      <c r="A13" s="5">
        <v>1</v>
      </c>
      <c r="B13" s="5">
        <v>1</v>
      </c>
      <c r="C13" s="5">
        <v>5</v>
      </c>
      <c r="E13" s="1892"/>
      <c r="F13" s="4"/>
      <c r="G13" s="370" t="s">
        <v>409</v>
      </c>
      <c r="H13" s="1065">
        <v>0</v>
      </c>
      <c r="I13" s="1065"/>
      <c r="J13" s="1065">
        <v>0</v>
      </c>
      <c r="K13" s="1065">
        <v>0</v>
      </c>
      <c r="L13" s="1065">
        <v>0</v>
      </c>
      <c r="M13" s="1065">
        <v>0</v>
      </c>
      <c r="N13" s="2536">
        <f>SUM(J13:M13)</f>
        <v>0</v>
      </c>
      <c r="O13" s="374">
        <f>SUM(H13,N13)</f>
        <v>0</v>
      </c>
      <c r="P13" s="389"/>
      <c r="Q13" s="389"/>
    </row>
    <row r="14" spans="1:36" ht="12" customHeight="1">
      <c r="A14" s="5">
        <v>1</v>
      </c>
      <c r="B14" s="5">
        <v>1</v>
      </c>
      <c r="C14" s="5">
        <v>5</v>
      </c>
      <c r="E14" s="1892"/>
      <c r="F14" s="4"/>
      <c r="G14" s="370" t="s">
        <v>411</v>
      </c>
      <c r="H14" s="2537">
        <v>21</v>
      </c>
      <c r="I14" s="2537"/>
      <c r="J14" s="2537">
        <v>2</v>
      </c>
      <c r="K14" s="2537">
        <v>18</v>
      </c>
      <c r="L14" s="2537">
        <v>0</v>
      </c>
      <c r="M14" s="2537">
        <v>0</v>
      </c>
      <c r="N14" s="2536">
        <f>SUM(J14:M14)</f>
        <v>20</v>
      </c>
      <c r="O14" s="374">
        <f>SUM(H14,N14)</f>
        <v>41</v>
      </c>
      <c r="P14" s="389"/>
      <c r="Q14" s="389"/>
    </row>
    <row r="15" spans="1:36" ht="12" customHeight="1">
      <c r="A15" s="5">
        <v>1</v>
      </c>
      <c r="B15" s="5">
        <v>1</v>
      </c>
      <c r="C15" s="5">
        <v>5</v>
      </c>
      <c r="E15" s="1892"/>
      <c r="F15" s="4"/>
      <c r="G15" s="370" t="s">
        <v>410</v>
      </c>
      <c r="H15" s="2537">
        <v>1</v>
      </c>
      <c r="I15" s="2537"/>
      <c r="J15" s="2537">
        <v>8</v>
      </c>
      <c r="K15" s="2537">
        <v>4</v>
      </c>
      <c r="L15" s="2537">
        <v>0</v>
      </c>
      <c r="M15" s="2537">
        <v>0</v>
      </c>
      <c r="N15" s="2536">
        <f>SUM(J15:M15)</f>
        <v>12</v>
      </c>
      <c r="O15" s="374">
        <f>SUM(H15,N15)</f>
        <v>13</v>
      </c>
      <c r="P15" s="389"/>
      <c r="Q15" s="389"/>
    </row>
    <row r="16" spans="1:36" ht="12" customHeight="1">
      <c r="E16" s="1892"/>
      <c r="F16" s="490" t="s">
        <v>35</v>
      </c>
      <c r="G16" s="490"/>
      <c r="H16" s="2548">
        <f>SUM(H17:H19)</f>
        <v>54</v>
      </c>
      <c r="I16" s="2548">
        <f>SUM(I17:I19)</f>
        <v>0</v>
      </c>
      <c r="J16" s="2548">
        <f>SUM(J17:J19)</f>
        <v>9</v>
      </c>
      <c r="K16" s="2548">
        <f>SUM(K17:K19)</f>
        <v>2</v>
      </c>
      <c r="L16" s="2548">
        <f>SUM(L17:L19)</f>
        <v>0</v>
      </c>
      <c r="M16" s="2548">
        <f>SUM(M17:M19)</f>
        <v>0</v>
      </c>
      <c r="N16" s="2545">
        <f>SUM(J16:M16)</f>
        <v>11</v>
      </c>
      <c r="O16" s="1104">
        <f>SUM(H16,N16)</f>
        <v>65</v>
      </c>
      <c r="P16" s="389"/>
      <c r="Q16" s="389"/>
    </row>
    <row r="17" spans="1:21" ht="12" customHeight="1">
      <c r="A17" s="5">
        <v>1</v>
      </c>
      <c r="B17" s="5">
        <v>1</v>
      </c>
      <c r="C17" s="5">
        <v>12</v>
      </c>
      <c r="E17" s="1892"/>
      <c r="F17" s="490"/>
      <c r="G17" s="370" t="s">
        <v>673</v>
      </c>
      <c r="H17" s="2537">
        <v>54</v>
      </c>
      <c r="I17" s="2537"/>
      <c r="J17" s="2537">
        <v>9</v>
      </c>
      <c r="K17" s="2537">
        <v>2</v>
      </c>
      <c r="L17" s="2537">
        <v>0</v>
      </c>
      <c r="M17" s="2537">
        <v>0</v>
      </c>
      <c r="N17" s="2536">
        <f>SUM(J17:M17)</f>
        <v>11</v>
      </c>
      <c r="O17" s="374">
        <f>SUM(H17,N17)</f>
        <v>65</v>
      </c>
      <c r="P17" s="389"/>
      <c r="Q17" s="389"/>
    </row>
    <row r="18" spans="1:21" ht="12" customHeight="1">
      <c r="A18" s="5">
        <v>1</v>
      </c>
      <c r="B18" s="5">
        <v>1</v>
      </c>
      <c r="C18" s="5">
        <v>12</v>
      </c>
      <c r="E18" s="1892"/>
      <c r="F18" s="490"/>
      <c r="G18" s="370" t="s">
        <v>427</v>
      </c>
      <c r="H18" s="1065">
        <v>0</v>
      </c>
      <c r="I18" s="1065"/>
      <c r="J18" s="1065">
        <v>0</v>
      </c>
      <c r="K18" s="1065">
        <v>0</v>
      </c>
      <c r="L18" s="1065">
        <v>0</v>
      </c>
      <c r="M18" s="1065">
        <v>0</v>
      </c>
      <c r="N18" s="2536">
        <f>SUM(J18:M18)</f>
        <v>0</v>
      </c>
      <c r="O18" s="374">
        <f>SUM(H18,N18)</f>
        <v>0</v>
      </c>
      <c r="P18" s="389"/>
      <c r="Q18" s="389"/>
    </row>
    <row r="19" spans="1:21" ht="12" customHeight="1">
      <c r="A19" s="5">
        <v>1</v>
      </c>
      <c r="B19" s="5">
        <v>1</v>
      </c>
      <c r="C19" s="5">
        <v>12</v>
      </c>
      <c r="E19" s="1892"/>
      <c r="F19" s="490"/>
      <c r="G19" s="370" t="s">
        <v>426</v>
      </c>
      <c r="H19" s="1065">
        <v>0</v>
      </c>
      <c r="I19" s="1065"/>
      <c r="J19" s="1065">
        <v>0</v>
      </c>
      <c r="K19" s="1065">
        <v>0</v>
      </c>
      <c r="L19" s="1065">
        <v>0</v>
      </c>
      <c r="M19" s="1065">
        <v>0</v>
      </c>
      <c r="N19" s="2536">
        <f>SUM(J19:M19)</f>
        <v>0</v>
      </c>
      <c r="O19" s="374">
        <f>SUM(H19,N19)</f>
        <v>0</v>
      </c>
      <c r="P19" s="389"/>
      <c r="Q19" s="389"/>
    </row>
    <row r="20" spans="1:21" ht="12" customHeight="1">
      <c r="E20" s="1892"/>
      <c r="F20" s="633" t="s">
        <v>27</v>
      </c>
      <c r="G20" s="490"/>
      <c r="H20" s="2548">
        <f>SUM(H21:H28)</f>
        <v>0</v>
      </c>
      <c r="I20" s="2548"/>
      <c r="J20" s="2548">
        <f>SUM(J21:J28)</f>
        <v>0</v>
      </c>
      <c r="K20" s="2548">
        <f>SUM(K21:K28)</f>
        <v>0</v>
      </c>
      <c r="L20" s="2548">
        <f>SUM(L21:L28)</f>
        <v>0</v>
      </c>
      <c r="M20" s="2548">
        <f>SUM(M21:M28)</f>
        <v>0</v>
      </c>
      <c r="N20" s="2545">
        <f>SUM(J20:M20)</f>
        <v>0</v>
      </c>
      <c r="O20" s="1104">
        <f>SUM(H20,N20)</f>
        <v>0</v>
      </c>
      <c r="P20" s="389"/>
      <c r="Q20" s="2558"/>
      <c r="R20" s="2558"/>
      <c r="S20" s="2558"/>
      <c r="T20" s="2558"/>
      <c r="U20" s="2558"/>
    </row>
    <row r="21" spans="1:21" ht="12" customHeight="1">
      <c r="A21" s="5">
        <v>1</v>
      </c>
      <c r="B21" s="5">
        <v>1</v>
      </c>
      <c r="C21" s="5">
        <v>2</v>
      </c>
      <c r="E21" s="1892"/>
      <c r="F21" s="4"/>
      <c r="G21" s="370" t="s">
        <v>673</v>
      </c>
      <c r="H21" s="1065">
        <v>0</v>
      </c>
      <c r="I21" s="1065"/>
      <c r="J21" s="1065">
        <v>0</v>
      </c>
      <c r="K21" s="1065">
        <v>0</v>
      </c>
      <c r="L21" s="1065">
        <v>0</v>
      </c>
      <c r="M21" s="1065">
        <v>0</v>
      </c>
      <c r="N21" s="2536">
        <f>SUM(J21:M21)</f>
        <v>0</v>
      </c>
      <c r="O21" s="374">
        <f>SUM(H21,N21)</f>
        <v>0</v>
      </c>
      <c r="P21" s="389"/>
      <c r="Q21" s="2558"/>
      <c r="R21" s="2558"/>
      <c r="S21" s="2558"/>
      <c r="T21" s="2558"/>
      <c r="U21" s="2558"/>
    </row>
    <row r="22" spans="1:21" ht="12" customHeight="1">
      <c r="A22" s="5">
        <v>1</v>
      </c>
      <c r="B22" s="5">
        <v>1</v>
      </c>
      <c r="C22" s="5">
        <v>2</v>
      </c>
      <c r="E22" s="1892"/>
      <c r="F22" s="4"/>
      <c r="G22" s="370" t="s">
        <v>405</v>
      </c>
      <c r="H22" s="1065">
        <v>0</v>
      </c>
      <c r="I22" s="1065"/>
      <c r="J22" s="1065">
        <v>0</v>
      </c>
      <c r="K22" s="1065">
        <v>0</v>
      </c>
      <c r="L22" s="1065">
        <v>0</v>
      </c>
      <c r="M22" s="1065">
        <v>0</v>
      </c>
      <c r="N22" s="2536">
        <f>SUM(J22:M22)</f>
        <v>0</v>
      </c>
      <c r="O22" s="374">
        <f>SUM(H22,N22)</f>
        <v>0</v>
      </c>
      <c r="P22" s="389"/>
      <c r="Q22" s="2558"/>
      <c r="R22" s="2558"/>
      <c r="S22" s="2558"/>
      <c r="T22" s="2558"/>
      <c r="U22" s="2558"/>
    </row>
    <row r="23" spans="1:21" ht="12" customHeight="1">
      <c r="A23" s="5">
        <v>1</v>
      </c>
      <c r="B23" s="5">
        <v>1</v>
      </c>
      <c r="C23" s="5">
        <v>2</v>
      </c>
      <c r="E23" s="1892"/>
      <c r="F23" s="4"/>
      <c r="G23" s="370" t="s">
        <v>425</v>
      </c>
      <c r="H23" s="1065">
        <v>0</v>
      </c>
      <c r="I23" s="1065"/>
      <c r="J23" s="1065">
        <v>0</v>
      </c>
      <c r="K23" s="1065">
        <v>0</v>
      </c>
      <c r="L23" s="1065">
        <v>0</v>
      </c>
      <c r="M23" s="1065">
        <v>0</v>
      </c>
      <c r="N23" s="2536">
        <f>SUM(J23:M23)</f>
        <v>0</v>
      </c>
      <c r="O23" s="374">
        <f>SUM(H23,N23)</f>
        <v>0</v>
      </c>
      <c r="P23" s="389"/>
      <c r="Q23" s="2558"/>
      <c r="R23" s="2558"/>
      <c r="S23" s="2558"/>
      <c r="T23" s="2558"/>
      <c r="U23" s="2558"/>
    </row>
    <row r="24" spans="1:21" ht="12" customHeight="1">
      <c r="A24" s="5">
        <v>1</v>
      </c>
      <c r="B24" s="5">
        <v>1</v>
      </c>
      <c r="C24" s="5">
        <v>2</v>
      </c>
      <c r="E24" s="1892"/>
      <c r="F24" s="4"/>
      <c r="G24" s="370" t="s">
        <v>449</v>
      </c>
      <c r="H24" s="1065">
        <v>0</v>
      </c>
      <c r="I24" s="1065"/>
      <c r="J24" s="1065">
        <v>0</v>
      </c>
      <c r="K24" s="1065">
        <v>0</v>
      </c>
      <c r="L24" s="1065">
        <v>0</v>
      </c>
      <c r="M24" s="1065">
        <v>0</v>
      </c>
      <c r="N24" s="2536">
        <f>SUM(J24:M24)</f>
        <v>0</v>
      </c>
      <c r="O24" s="374">
        <f>SUM(H24,N24)</f>
        <v>0</v>
      </c>
      <c r="P24" s="389"/>
      <c r="Q24" s="2558"/>
      <c r="R24" s="2558"/>
      <c r="S24" s="2558"/>
      <c r="T24" s="2558"/>
      <c r="U24" s="2558"/>
    </row>
    <row r="25" spans="1:21" ht="12" customHeight="1">
      <c r="A25" s="5">
        <v>1</v>
      </c>
      <c r="B25" s="5">
        <v>1</v>
      </c>
      <c r="C25" s="5">
        <v>2</v>
      </c>
      <c r="E25" s="1892"/>
      <c r="F25" s="4"/>
      <c r="G25" s="370" t="s">
        <v>407</v>
      </c>
      <c r="H25" s="1065">
        <v>0</v>
      </c>
      <c r="I25" s="1065"/>
      <c r="J25" s="1065">
        <v>0</v>
      </c>
      <c r="K25" s="1065">
        <v>0</v>
      </c>
      <c r="L25" s="1065">
        <v>0</v>
      </c>
      <c r="M25" s="1065">
        <v>0</v>
      </c>
      <c r="N25" s="2536">
        <f>SUM(J25:M25)</f>
        <v>0</v>
      </c>
      <c r="O25" s="374">
        <f>SUM(H25,N25)</f>
        <v>0</v>
      </c>
      <c r="P25" s="389"/>
      <c r="Q25" s="2558"/>
      <c r="R25" s="2558"/>
      <c r="S25" s="2558"/>
      <c r="T25" s="2558"/>
      <c r="U25" s="2558"/>
    </row>
    <row r="26" spans="1:21" ht="12" customHeight="1">
      <c r="A26" s="5">
        <v>1</v>
      </c>
      <c r="B26" s="5">
        <v>1</v>
      </c>
      <c r="C26" s="5">
        <v>2</v>
      </c>
      <c r="E26" s="1892"/>
      <c r="F26" s="4"/>
      <c r="G26" s="370" t="s">
        <v>410</v>
      </c>
      <c r="H26" s="1065">
        <v>0</v>
      </c>
      <c r="I26" s="1065"/>
      <c r="J26" s="1065">
        <v>0</v>
      </c>
      <c r="K26" s="1065">
        <v>0</v>
      </c>
      <c r="L26" s="1065">
        <v>0</v>
      </c>
      <c r="M26" s="1065">
        <v>0</v>
      </c>
      <c r="N26" s="2536">
        <f>SUM(J26:M26)</f>
        <v>0</v>
      </c>
      <c r="O26" s="374">
        <f>SUM(H26,N26)</f>
        <v>0</v>
      </c>
      <c r="P26" s="389"/>
      <c r="Q26" s="2558"/>
      <c r="R26" s="2558"/>
      <c r="S26" s="2558"/>
      <c r="T26" s="2558"/>
      <c r="U26" s="2558"/>
    </row>
    <row r="27" spans="1:21" ht="12" customHeight="1">
      <c r="A27" s="5">
        <v>1</v>
      </c>
      <c r="B27" s="5">
        <v>1</v>
      </c>
      <c r="C27" s="5">
        <v>2</v>
      </c>
      <c r="E27" s="1892"/>
      <c r="F27" s="4"/>
      <c r="G27" s="370" t="s">
        <v>107</v>
      </c>
      <c r="H27" s="1065">
        <v>0</v>
      </c>
      <c r="I27" s="1065"/>
      <c r="J27" s="1065">
        <v>0</v>
      </c>
      <c r="K27" s="1065">
        <v>0</v>
      </c>
      <c r="L27" s="1065">
        <v>0</v>
      </c>
      <c r="M27" s="1065">
        <v>0</v>
      </c>
      <c r="N27" s="2536">
        <f>SUM(J27:M27)</f>
        <v>0</v>
      </c>
      <c r="O27" s="374">
        <f>SUM(H27,N27)</f>
        <v>0</v>
      </c>
      <c r="P27" s="389"/>
      <c r="Q27" s="2558"/>
      <c r="R27" s="2558"/>
      <c r="S27" s="2558"/>
      <c r="T27" s="2558"/>
      <c r="U27" s="2558"/>
    </row>
    <row r="28" spans="1:21" ht="12" customHeight="1">
      <c r="A28" s="5">
        <v>1</v>
      </c>
      <c r="B28" s="5">
        <v>1</v>
      </c>
      <c r="C28" s="5">
        <v>2</v>
      </c>
      <c r="E28" s="1892"/>
      <c r="F28" s="4"/>
      <c r="G28" s="370" t="s">
        <v>406</v>
      </c>
      <c r="H28" s="1065">
        <v>0</v>
      </c>
      <c r="I28" s="1065"/>
      <c r="J28" s="1065">
        <v>0</v>
      </c>
      <c r="K28" s="1065">
        <v>0</v>
      </c>
      <c r="L28" s="1065">
        <v>0</v>
      </c>
      <c r="M28" s="1065">
        <v>0</v>
      </c>
      <c r="N28" s="2536">
        <f>SUM(J28:M28)</f>
        <v>0</v>
      </c>
      <c r="O28" s="374">
        <f>SUM(H28,N28)</f>
        <v>0</v>
      </c>
      <c r="P28" s="389"/>
      <c r="Q28" s="389"/>
    </row>
    <row r="29" spans="1:21" ht="12" customHeight="1">
      <c r="E29" s="1892"/>
      <c r="F29" s="633" t="s">
        <v>10</v>
      </c>
      <c r="G29" s="490"/>
      <c r="H29" s="2540">
        <f>SUM(H30:H32)</f>
        <v>0</v>
      </c>
      <c r="I29" s="2540"/>
      <c r="J29" s="2540">
        <f>SUM(J30:J32)</f>
        <v>0</v>
      </c>
      <c r="K29" s="2540">
        <f>SUM(K30:K32)</f>
        <v>0</v>
      </c>
      <c r="L29" s="2540">
        <f>SUM(L30:L32)</f>
        <v>0</v>
      </c>
      <c r="M29" s="2540">
        <f>SUM(M30:M32)</f>
        <v>0</v>
      </c>
      <c r="N29" s="1678">
        <f>SUM(J29:M29)</f>
        <v>0</v>
      </c>
      <c r="O29" s="1098">
        <f>SUM(H29,N29)</f>
        <v>0</v>
      </c>
      <c r="P29" s="389"/>
      <c r="Q29" s="389"/>
    </row>
    <row r="30" spans="1:21" ht="12" customHeight="1">
      <c r="A30" s="5">
        <v>1</v>
      </c>
      <c r="B30" s="5">
        <v>1</v>
      </c>
      <c r="C30" s="5">
        <v>4</v>
      </c>
      <c r="E30" s="1892"/>
      <c r="F30" s="4"/>
      <c r="G30" s="370" t="s">
        <v>673</v>
      </c>
      <c r="H30" s="1065">
        <v>0</v>
      </c>
      <c r="I30" s="1065"/>
      <c r="J30" s="1065">
        <v>0</v>
      </c>
      <c r="K30" s="1065">
        <v>0</v>
      </c>
      <c r="L30" s="1065">
        <v>0</v>
      </c>
      <c r="M30" s="1065">
        <v>0</v>
      </c>
      <c r="N30" s="2536">
        <f>SUM(J30:M30)</f>
        <v>0</v>
      </c>
      <c r="O30" s="374">
        <f>SUM(H30,N30)</f>
        <v>0</v>
      </c>
      <c r="P30" s="389"/>
      <c r="Q30" s="389"/>
    </row>
    <row r="31" spans="1:21" ht="12" customHeight="1">
      <c r="A31" s="5">
        <v>1</v>
      </c>
      <c r="B31" s="5">
        <v>1</v>
      </c>
      <c r="C31" s="5">
        <v>4</v>
      </c>
      <c r="E31" s="1892"/>
      <c r="F31" s="4"/>
      <c r="G31" s="370" t="s">
        <v>405</v>
      </c>
      <c r="H31" s="1065">
        <v>0</v>
      </c>
      <c r="I31" s="1065"/>
      <c r="J31" s="1065">
        <v>0</v>
      </c>
      <c r="K31" s="1065">
        <v>0</v>
      </c>
      <c r="L31" s="1065">
        <v>0</v>
      </c>
      <c r="M31" s="1065">
        <v>0</v>
      </c>
      <c r="N31" s="2536">
        <f>SUM(J31:M31)</f>
        <v>0</v>
      </c>
      <c r="O31" s="374">
        <f>SUM(H31,N31)</f>
        <v>0</v>
      </c>
      <c r="P31" s="389"/>
      <c r="Q31" s="389"/>
    </row>
    <row r="32" spans="1:21" ht="12" customHeight="1">
      <c r="A32" s="5">
        <v>1</v>
      </c>
      <c r="B32" s="5">
        <v>1</v>
      </c>
      <c r="C32" s="5">
        <v>4</v>
      </c>
      <c r="E32" s="1892"/>
      <c r="F32" s="4"/>
      <c r="G32" s="20" t="s">
        <v>404</v>
      </c>
      <c r="H32" s="1065">
        <v>0</v>
      </c>
      <c r="I32" s="1065"/>
      <c r="J32" s="1065">
        <v>0</v>
      </c>
      <c r="K32" s="1065">
        <v>0</v>
      </c>
      <c r="L32" s="1065">
        <v>0</v>
      </c>
      <c r="M32" s="1065">
        <v>0</v>
      </c>
      <c r="N32" s="2536">
        <f>SUM(J32:M32)</f>
        <v>0</v>
      </c>
      <c r="O32" s="374">
        <f>SUM(H32,N32)</f>
        <v>0</v>
      </c>
      <c r="P32" s="389"/>
      <c r="Q32" s="389"/>
    </row>
    <row r="33" spans="1:17" ht="12" customHeight="1">
      <c r="E33" s="1892"/>
      <c r="F33" s="622" t="s">
        <v>36</v>
      </c>
      <c r="G33" s="20"/>
      <c r="H33" s="2548">
        <f>SUM(H34)</f>
        <v>1</v>
      </c>
      <c r="I33" s="2548"/>
      <c r="J33" s="2548">
        <f>SUM(J34)</f>
        <v>5</v>
      </c>
      <c r="K33" s="2548">
        <f>SUM(K34)</f>
        <v>10</v>
      </c>
      <c r="L33" s="2548">
        <f>SUM(L34)</f>
        <v>0</v>
      </c>
      <c r="M33" s="2548">
        <f>SUM(M34)</f>
        <v>0</v>
      </c>
      <c r="N33" s="2545">
        <f>SUM(J33:M33)</f>
        <v>15</v>
      </c>
      <c r="O33" s="1104">
        <f>SUM(H33,N33)</f>
        <v>16</v>
      </c>
      <c r="P33" s="389"/>
      <c r="Q33" s="389"/>
    </row>
    <row r="34" spans="1:17" ht="12" customHeight="1">
      <c r="A34" s="5">
        <v>1</v>
      </c>
      <c r="B34" s="5">
        <v>1</v>
      </c>
      <c r="C34" s="5">
        <v>1</v>
      </c>
      <c r="E34" s="1892"/>
      <c r="F34" s="4"/>
      <c r="G34" s="20" t="s">
        <v>403</v>
      </c>
      <c r="H34" s="2537">
        <v>1</v>
      </c>
      <c r="I34" s="2537"/>
      <c r="J34" s="2537">
        <v>5</v>
      </c>
      <c r="K34" s="2537">
        <v>10</v>
      </c>
      <c r="L34" s="2537">
        <v>0</v>
      </c>
      <c r="M34" s="2537">
        <v>0</v>
      </c>
      <c r="N34" s="2536">
        <f>SUM(J34:M34)</f>
        <v>15</v>
      </c>
      <c r="O34" s="374">
        <f>SUM(H34,N34)</f>
        <v>16</v>
      </c>
      <c r="P34" s="389"/>
      <c r="Q34" s="389"/>
    </row>
    <row r="35" spans="1:17" ht="12" customHeight="1">
      <c r="E35" s="1892"/>
      <c r="F35" s="622" t="s">
        <v>24</v>
      </c>
      <c r="G35" s="20"/>
      <c r="H35" s="1072">
        <f>SUM(H36)</f>
        <v>0</v>
      </c>
      <c r="I35" s="1072">
        <f>SUM(I36)</f>
        <v>0</v>
      </c>
      <c r="J35" s="1072">
        <f>SUM(J36)</f>
        <v>0</v>
      </c>
      <c r="K35" s="1072">
        <f>SUM(K36)</f>
        <v>0</v>
      </c>
      <c r="L35" s="1072">
        <f>SUM(L36)</f>
        <v>0</v>
      </c>
      <c r="M35" s="1072">
        <f>SUM(M36)</f>
        <v>0</v>
      </c>
      <c r="N35" s="1678">
        <f>SUM(J35:M35)</f>
        <v>0</v>
      </c>
      <c r="O35" s="1098">
        <f>SUM(H35,N35)</f>
        <v>0</v>
      </c>
      <c r="P35" s="389"/>
      <c r="Q35" s="389"/>
    </row>
    <row r="36" spans="1:17" ht="12" customHeight="1">
      <c r="A36" s="5">
        <v>1</v>
      </c>
      <c r="B36" s="5">
        <v>1</v>
      </c>
      <c r="C36" s="5">
        <v>14</v>
      </c>
      <c r="E36" s="1892"/>
      <c r="F36" s="4"/>
      <c r="G36" s="20" t="s">
        <v>424</v>
      </c>
      <c r="H36" s="1065">
        <v>0</v>
      </c>
      <c r="I36" s="1065"/>
      <c r="J36" s="1065">
        <v>0</v>
      </c>
      <c r="K36" s="1065">
        <v>0</v>
      </c>
      <c r="L36" s="1065">
        <v>0</v>
      </c>
      <c r="M36" s="1065">
        <v>0</v>
      </c>
      <c r="N36" s="2536">
        <f>SUM(J36:M36)</f>
        <v>0</v>
      </c>
      <c r="O36" s="374">
        <f>SUM(H36,N36)</f>
        <v>0</v>
      </c>
      <c r="P36" s="389"/>
      <c r="Q36" s="389"/>
    </row>
    <row r="37" spans="1:17" ht="12" customHeight="1">
      <c r="E37" s="1892"/>
      <c r="F37" s="622" t="s">
        <v>32</v>
      </c>
      <c r="G37" s="490"/>
      <c r="H37" s="1072">
        <f>SUM(H38)</f>
        <v>8</v>
      </c>
      <c r="I37" s="1072">
        <f>SUM(I38)</f>
        <v>0</v>
      </c>
      <c r="J37" s="1072">
        <f>SUM(J38)</f>
        <v>2</v>
      </c>
      <c r="K37" s="1072">
        <f>SUM(K38)</f>
        <v>2</v>
      </c>
      <c r="L37" s="1072">
        <f>SUM(L38)</f>
        <v>0</v>
      </c>
      <c r="M37" s="1072">
        <f>SUM(M38)</f>
        <v>0</v>
      </c>
      <c r="N37" s="1678">
        <f>SUM(J37:M37)</f>
        <v>4</v>
      </c>
      <c r="O37" s="2546">
        <f>SUM(H37,N37)</f>
        <v>12</v>
      </c>
      <c r="P37" s="389"/>
      <c r="Q37" s="389"/>
    </row>
    <row r="38" spans="1:17" ht="12" customHeight="1">
      <c r="A38" s="1806">
        <v>1</v>
      </c>
      <c r="B38" s="1806">
        <v>6</v>
      </c>
      <c r="C38" s="1806">
        <v>10</v>
      </c>
      <c r="E38" s="1893"/>
      <c r="F38" s="4"/>
      <c r="G38" s="20" t="s">
        <v>402</v>
      </c>
      <c r="H38" s="2537">
        <v>8</v>
      </c>
      <c r="I38" s="2537"/>
      <c r="J38" s="2537">
        <v>2</v>
      </c>
      <c r="K38" s="2537">
        <v>2</v>
      </c>
      <c r="L38" s="2537">
        <v>0</v>
      </c>
      <c r="M38" s="2537">
        <v>0</v>
      </c>
      <c r="N38" s="2536">
        <f>SUM(J38:M38)</f>
        <v>4</v>
      </c>
      <c r="O38" s="1718">
        <f>SUM(H38,N38)</f>
        <v>12</v>
      </c>
      <c r="P38" s="389"/>
      <c r="Q38" s="389"/>
    </row>
    <row r="39" spans="1:17">
      <c r="E39" s="1891">
        <v>1402</v>
      </c>
      <c r="F39" s="373" t="s">
        <v>2</v>
      </c>
      <c r="G39" s="372"/>
      <c r="H39" s="377">
        <f>SUM(H40+H46+H50+H55+H58+H62+H65+H68)</f>
        <v>162</v>
      </c>
      <c r="I39" s="377"/>
      <c r="J39" s="377">
        <f>SUM(J40+J46+J50+J55+J58+J62+J65+J68)</f>
        <v>297</v>
      </c>
      <c r="K39" s="377">
        <f>SUM(K40+K46+K50+K55+K58+K62+K65+K68)</f>
        <v>125</v>
      </c>
      <c r="L39" s="377">
        <f>SUM(L40+L46+L50+L55+L58+L62+L65+L68)</f>
        <v>0</v>
      </c>
      <c r="M39" s="377">
        <f>SUM(M40+M46+M50+M55+M58+M62+M65+M68)</f>
        <v>6</v>
      </c>
      <c r="N39" s="377">
        <f>SUM(J39:M39)</f>
        <v>428</v>
      </c>
      <c r="O39" s="376">
        <f>SUM(H39,N39)</f>
        <v>590</v>
      </c>
      <c r="P39" s="389"/>
      <c r="Q39" s="389"/>
    </row>
    <row r="40" spans="1:17" ht="12" customHeight="1">
      <c r="E40" s="1892"/>
      <c r="F40" s="490" t="s">
        <v>37</v>
      </c>
      <c r="G40" s="20"/>
      <c r="H40" s="2548">
        <f>SUM(H41:H45)</f>
        <v>64</v>
      </c>
      <c r="I40" s="2548"/>
      <c r="J40" s="2540">
        <f>SUM(J41:J45)</f>
        <v>155</v>
      </c>
      <c r="K40" s="2540">
        <f>SUM(K41:K45)</f>
        <v>67</v>
      </c>
      <c r="L40" s="2548">
        <f>SUM(L41:L45)</f>
        <v>0</v>
      </c>
      <c r="M40" s="2548">
        <f>SUM(M41:M45)</f>
        <v>3</v>
      </c>
      <c r="N40" s="2539">
        <f>SUM(J40:M40)</f>
        <v>225</v>
      </c>
      <c r="O40" s="1058">
        <f>SUM(H40,N40)</f>
        <v>289</v>
      </c>
      <c r="P40" s="389"/>
      <c r="Q40" s="389"/>
    </row>
    <row r="41" spans="1:17" ht="12" customHeight="1">
      <c r="A41" s="5">
        <v>2</v>
      </c>
      <c r="B41" s="5">
        <v>4</v>
      </c>
      <c r="C41" s="5">
        <v>11</v>
      </c>
      <c r="E41" s="1892"/>
      <c r="F41" s="4"/>
      <c r="G41" s="20" t="s">
        <v>92</v>
      </c>
      <c r="H41" s="2537">
        <v>14</v>
      </c>
      <c r="I41" s="2537"/>
      <c r="J41" s="2537">
        <v>62</v>
      </c>
      <c r="K41" s="2537">
        <v>12</v>
      </c>
      <c r="L41" s="2537">
        <v>0</v>
      </c>
      <c r="M41" s="2537">
        <v>1</v>
      </c>
      <c r="N41" s="2536">
        <f>SUM(J41:M41)</f>
        <v>75</v>
      </c>
      <c r="O41" s="2356">
        <f>SUM(H41,N41)</f>
        <v>89</v>
      </c>
      <c r="P41" s="389"/>
      <c r="Q41" s="389"/>
    </row>
    <row r="42" spans="1:17" ht="12" customHeight="1">
      <c r="A42" s="5">
        <v>2</v>
      </c>
      <c r="B42" s="5">
        <v>4</v>
      </c>
      <c r="C42" s="5">
        <v>11</v>
      </c>
      <c r="E42" s="1892"/>
      <c r="F42" s="4"/>
      <c r="G42" s="20" t="s">
        <v>89</v>
      </c>
      <c r="H42" s="2537">
        <v>15</v>
      </c>
      <c r="I42" s="2537"/>
      <c r="J42" s="2537">
        <v>42</v>
      </c>
      <c r="K42" s="2537">
        <v>35</v>
      </c>
      <c r="L42" s="2537">
        <v>0</v>
      </c>
      <c r="M42" s="2537">
        <v>2</v>
      </c>
      <c r="N42" s="2536">
        <f>SUM(J42:M42)</f>
        <v>79</v>
      </c>
      <c r="O42" s="2356">
        <f>SUM(H42,N42)</f>
        <v>94</v>
      </c>
      <c r="P42" s="389"/>
      <c r="Q42" s="389"/>
    </row>
    <row r="43" spans="1:17" ht="12" customHeight="1">
      <c r="A43" s="5">
        <v>2</v>
      </c>
      <c r="B43" s="5">
        <v>4</v>
      </c>
      <c r="C43" s="5">
        <v>11</v>
      </c>
      <c r="E43" s="1892"/>
      <c r="F43" s="4"/>
      <c r="G43" s="20" t="s">
        <v>400</v>
      </c>
      <c r="H43" s="2537">
        <v>19</v>
      </c>
      <c r="I43" s="2537"/>
      <c r="J43" s="2537">
        <v>34</v>
      </c>
      <c r="K43" s="2537">
        <v>18</v>
      </c>
      <c r="L43" s="2537">
        <v>0</v>
      </c>
      <c r="M43" s="2537">
        <v>0</v>
      </c>
      <c r="N43" s="2536">
        <f>SUM(J43:M43)</f>
        <v>52</v>
      </c>
      <c r="O43" s="374">
        <f>SUM(H43,N43)</f>
        <v>71</v>
      </c>
      <c r="P43" s="389"/>
      <c r="Q43" s="389"/>
    </row>
    <row r="44" spans="1:17" ht="12" customHeight="1">
      <c r="A44" s="5">
        <v>2</v>
      </c>
      <c r="B44" s="5">
        <v>6</v>
      </c>
      <c r="C44" s="5">
        <v>11</v>
      </c>
      <c r="E44" s="1892"/>
      <c r="F44" s="4"/>
      <c r="G44" s="20" t="s">
        <v>90</v>
      </c>
      <c r="H44" s="2537">
        <v>1</v>
      </c>
      <c r="I44" s="2537"/>
      <c r="J44" s="2537">
        <v>2</v>
      </c>
      <c r="K44" s="2537">
        <v>0</v>
      </c>
      <c r="L44" s="2537">
        <v>0</v>
      </c>
      <c r="M44" s="2537">
        <v>0</v>
      </c>
      <c r="N44" s="2536">
        <f>SUM(J44:M44)</f>
        <v>2</v>
      </c>
      <c r="O44" s="374">
        <f>SUM(H44,N44)</f>
        <v>3</v>
      </c>
      <c r="P44" s="389"/>
      <c r="Q44" s="389"/>
    </row>
    <row r="45" spans="1:17" ht="12" customHeight="1">
      <c r="A45" s="5">
        <v>2</v>
      </c>
      <c r="B45" s="5">
        <v>6</v>
      </c>
      <c r="C45" s="5">
        <v>11</v>
      </c>
      <c r="E45" s="1892"/>
      <c r="F45" s="4"/>
      <c r="G45" s="20" t="s">
        <v>91</v>
      </c>
      <c r="H45" s="2537">
        <v>15</v>
      </c>
      <c r="I45" s="2537"/>
      <c r="J45" s="2537">
        <v>15</v>
      </c>
      <c r="K45" s="2537">
        <v>2</v>
      </c>
      <c r="L45" s="2537">
        <v>0</v>
      </c>
      <c r="M45" s="2537">
        <v>0</v>
      </c>
      <c r="N45" s="2536">
        <f>SUM(J45:M45)</f>
        <v>17</v>
      </c>
      <c r="O45" s="374">
        <f>SUM(H45,N45)</f>
        <v>32</v>
      </c>
      <c r="P45" s="389"/>
      <c r="Q45" s="389"/>
    </row>
    <row r="46" spans="1:17" ht="12" customHeight="1">
      <c r="E46" s="1892"/>
      <c r="F46" s="490" t="s">
        <v>38</v>
      </c>
      <c r="G46" s="490"/>
      <c r="H46" s="2540">
        <f>SUM(H47:H49)</f>
        <v>21</v>
      </c>
      <c r="I46" s="2540"/>
      <c r="J46" s="2540">
        <f>SUM(J47:J49)</f>
        <v>41</v>
      </c>
      <c r="K46" s="2540">
        <f>SUM(K47:K49)</f>
        <v>17</v>
      </c>
      <c r="L46" s="2540">
        <f>SUM(L47:L49)</f>
        <v>0</v>
      </c>
      <c r="M46" s="2540">
        <f>SUM(M47:M49)</f>
        <v>0</v>
      </c>
      <c r="N46" s="2539">
        <f>SUM(J46:M46)</f>
        <v>58</v>
      </c>
      <c r="O46" s="1098">
        <f>SUM(H46,N46)</f>
        <v>79</v>
      </c>
      <c r="P46" s="389"/>
      <c r="Q46" s="389"/>
    </row>
    <row r="47" spans="1:17" ht="12" customHeight="1">
      <c r="A47" s="5">
        <v>2</v>
      </c>
      <c r="B47" s="5">
        <v>4</v>
      </c>
      <c r="C47" s="5">
        <v>10</v>
      </c>
      <c r="E47" s="1892"/>
      <c r="F47" s="4"/>
      <c r="G47" s="20" t="s">
        <v>89</v>
      </c>
      <c r="H47" s="2537">
        <v>15</v>
      </c>
      <c r="I47" s="2537"/>
      <c r="J47" s="2537">
        <v>36</v>
      </c>
      <c r="K47" s="2537">
        <v>17</v>
      </c>
      <c r="L47" s="2537">
        <v>0</v>
      </c>
      <c r="M47" s="2537">
        <v>0</v>
      </c>
      <c r="N47" s="2536">
        <f>SUM(J47:M47)</f>
        <v>53</v>
      </c>
      <c r="O47" s="374">
        <f>SUM(H47,N47)</f>
        <v>68</v>
      </c>
      <c r="P47" s="389"/>
      <c r="Q47" s="389"/>
    </row>
    <row r="48" spans="1:17" ht="12" customHeight="1">
      <c r="A48" s="5">
        <v>2</v>
      </c>
      <c r="B48" s="5">
        <v>6</v>
      </c>
      <c r="C48" s="5">
        <v>10</v>
      </c>
      <c r="E48" s="1892"/>
      <c r="F48" s="4"/>
      <c r="G48" s="20" t="s">
        <v>90</v>
      </c>
      <c r="H48" s="1065">
        <v>0</v>
      </c>
      <c r="I48" s="1065"/>
      <c r="J48" s="1065">
        <v>0</v>
      </c>
      <c r="K48" s="1065">
        <v>0</v>
      </c>
      <c r="L48" s="1065">
        <v>0</v>
      </c>
      <c r="M48" s="1065">
        <v>0</v>
      </c>
      <c r="N48" s="2536">
        <f>SUM(J48:M48)</f>
        <v>0</v>
      </c>
      <c r="O48" s="374">
        <f>SUM(H48,N48)</f>
        <v>0</v>
      </c>
      <c r="P48" s="389"/>
      <c r="Q48" s="389"/>
    </row>
    <row r="49" spans="1:17" ht="12" customHeight="1">
      <c r="A49" s="5">
        <v>2</v>
      </c>
      <c r="B49" s="5">
        <v>6</v>
      </c>
      <c r="C49" s="5">
        <v>10</v>
      </c>
      <c r="E49" s="1892"/>
      <c r="F49" s="4"/>
      <c r="G49" s="20" t="s">
        <v>91</v>
      </c>
      <c r="H49" s="2537">
        <v>6</v>
      </c>
      <c r="I49" s="2537"/>
      <c r="J49" s="2537">
        <v>5</v>
      </c>
      <c r="K49" s="2537">
        <v>0</v>
      </c>
      <c r="L49" s="2537">
        <v>0</v>
      </c>
      <c r="M49" s="2537">
        <v>0</v>
      </c>
      <c r="N49" s="2536">
        <f>SUM(J49:M49)</f>
        <v>5</v>
      </c>
      <c r="O49" s="374">
        <f>SUM(H49,N49)</f>
        <v>11</v>
      </c>
      <c r="P49" s="389"/>
      <c r="Q49" s="389"/>
    </row>
    <row r="50" spans="1:17" ht="12" customHeight="1">
      <c r="E50" s="1892"/>
      <c r="F50" s="490" t="s">
        <v>39</v>
      </c>
      <c r="G50" s="20"/>
      <c r="H50" s="2540">
        <f>SUM(H51:H54)</f>
        <v>53</v>
      </c>
      <c r="I50" s="2540"/>
      <c r="J50" s="2540">
        <f>SUM(J51:J54)</f>
        <v>43</v>
      </c>
      <c r="K50" s="2540">
        <f>SUM(K51:K54)</f>
        <v>25</v>
      </c>
      <c r="L50" s="2540">
        <f>SUM(L51:L54)</f>
        <v>0</v>
      </c>
      <c r="M50" s="2540">
        <f>SUM(M51:M54)</f>
        <v>0</v>
      </c>
      <c r="N50" s="2539">
        <f>SUM(J50:M50)</f>
        <v>68</v>
      </c>
      <c r="O50" s="1098">
        <f>SUM(H50,N50)</f>
        <v>121</v>
      </c>
      <c r="P50" s="389"/>
      <c r="Q50" s="389"/>
    </row>
    <row r="51" spans="1:17" ht="12" customHeight="1">
      <c r="A51" s="5">
        <v>2</v>
      </c>
      <c r="B51" s="5">
        <v>4</v>
      </c>
      <c r="C51" s="5">
        <v>10</v>
      </c>
      <c r="E51" s="1892"/>
      <c r="F51" s="4"/>
      <c r="G51" s="20" t="s">
        <v>92</v>
      </c>
      <c r="H51" s="2537">
        <v>34</v>
      </c>
      <c r="I51" s="2537"/>
      <c r="J51" s="2537">
        <v>19</v>
      </c>
      <c r="K51" s="2537">
        <v>5</v>
      </c>
      <c r="L51" s="2537">
        <v>0</v>
      </c>
      <c r="M51" s="2537">
        <v>0</v>
      </c>
      <c r="N51" s="2536">
        <f>SUM(J51:M51)</f>
        <v>24</v>
      </c>
      <c r="O51" s="374">
        <f>SUM(H51,N51)</f>
        <v>58</v>
      </c>
      <c r="P51" s="389"/>
      <c r="Q51" s="389"/>
    </row>
    <row r="52" spans="1:17" ht="12" customHeight="1">
      <c r="A52" s="5">
        <v>2</v>
      </c>
      <c r="B52" s="5">
        <v>4</v>
      </c>
      <c r="C52" s="5">
        <v>10</v>
      </c>
      <c r="E52" s="1892"/>
      <c r="F52" s="4"/>
      <c r="G52" s="20" t="s">
        <v>93</v>
      </c>
      <c r="H52" s="2537">
        <v>1</v>
      </c>
      <c r="I52" s="2537"/>
      <c r="J52" s="2537">
        <v>4</v>
      </c>
      <c r="K52" s="2537">
        <v>6</v>
      </c>
      <c r="L52" s="2537">
        <v>0</v>
      </c>
      <c r="M52" s="2537">
        <v>0</v>
      </c>
      <c r="N52" s="2536">
        <f>SUM(J52:M52)</f>
        <v>10</v>
      </c>
      <c r="O52" s="374">
        <f>SUM(H52,N52)</f>
        <v>11</v>
      </c>
      <c r="P52" s="389"/>
      <c r="Q52" s="389"/>
    </row>
    <row r="53" spans="1:17" ht="12" customHeight="1">
      <c r="A53" s="5">
        <v>2</v>
      </c>
      <c r="B53" s="5">
        <v>4</v>
      </c>
      <c r="C53" s="5">
        <v>10</v>
      </c>
      <c r="E53" s="1892"/>
      <c r="F53" s="4"/>
      <c r="G53" s="20" t="s">
        <v>398</v>
      </c>
      <c r="H53" s="2537">
        <v>2</v>
      </c>
      <c r="I53" s="2537"/>
      <c r="J53" s="2537">
        <v>11</v>
      </c>
      <c r="K53" s="2537">
        <v>9</v>
      </c>
      <c r="L53" s="2537">
        <v>0</v>
      </c>
      <c r="M53" s="2537">
        <v>0</v>
      </c>
      <c r="N53" s="2536">
        <f>SUM(J53:M53)</f>
        <v>20</v>
      </c>
      <c r="O53" s="374">
        <f>SUM(H53,N53)</f>
        <v>22</v>
      </c>
      <c r="P53" s="389"/>
      <c r="Q53" s="389"/>
    </row>
    <row r="54" spans="1:17" ht="12" customHeight="1">
      <c r="A54" s="5">
        <v>2</v>
      </c>
      <c r="B54" s="5">
        <v>4</v>
      </c>
      <c r="C54" s="5">
        <v>10</v>
      </c>
      <c r="E54" s="1892"/>
      <c r="F54" s="4"/>
      <c r="G54" s="20" t="s">
        <v>94</v>
      </c>
      <c r="H54" s="2537">
        <v>16</v>
      </c>
      <c r="I54" s="2537"/>
      <c r="J54" s="2537">
        <v>9</v>
      </c>
      <c r="K54" s="2537">
        <v>5</v>
      </c>
      <c r="L54" s="2537">
        <v>0</v>
      </c>
      <c r="M54" s="2537">
        <v>0</v>
      </c>
      <c r="N54" s="2536">
        <f>SUM(J54:M54)</f>
        <v>14</v>
      </c>
      <c r="O54" s="374">
        <f>SUM(H54,N54)</f>
        <v>30</v>
      </c>
      <c r="P54" s="389"/>
      <c r="Q54" s="389"/>
    </row>
    <row r="55" spans="1:17" ht="12" customHeight="1">
      <c r="E55" s="1892"/>
      <c r="F55" s="490" t="s">
        <v>40</v>
      </c>
      <c r="G55" s="20"/>
      <c r="H55" s="2548">
        <f>SUM(H56:H57)</f>
        <v>11</v>
      </c>
      <c r="I55" s="2548"/>
      <c r="J55" s="2548">
        <f>SUM(J56:J57)</f>
        <v>26</v>
      </c>
      <c r="K55" s="2540">
        <f>SUM(K56:K57)</f>
        <v>14</v>
      </c>
      <c r="L55" s="2540">
        <f>SUM(L56:L57)</f>
        <v>0</v>
      </c>
      <c r="M55" s="2540">
        <f>SUM(M56:M57)</f>
        <v>0</v>
      </c>
      <c r="N55" s="2539">
        <f>SUM(J55:M55)</f>
        <v>40</v>
      </c>
      <c r="O55" s="1098">
        <f>SUM(H55,N55)</f>
        <v>51</v>
      </c>
      <c r="P55" s="389"/>
      <c r="Q55" s="389"/>
    </row>
    <row r="56" spans="1:17" ht="12" customHeight="1">
      <c r="A56" s="5">
        <v>2</v>
      </c>
      <c r="B56" s="5">
        <v>4</v>
      </c>
      <c r="C56" s="5">
        <v>3</v>
      </c>
      <c r="E56" s="1892"/>
      <c r="F56" s="4"/>
      <c r="G56" s="370" t="s">
        <v>92</v>
      </c>
      <c r="H56" s="2537">
        <v>5</v>
      </c>
      <c r="I56" s="2537"/>
      <c r="J56" s="2537">
        <v>13</v>
      </c>
      <c r="K56" s="2537">
        <v>2</v>
      </c>
      <c r="L56" s="2537">
        <v>0</v>
      </c>
      <c r="M56" s="2537">
        <v>0</v>
      </c>
      <c r="N56" s="2536">
        <f>SUM(J56:M56)</f>
        <v>15</v>
      </c>
      <c r="O56" s="374">
        <f>SUM(H56,N56)</f>
        <v>20</v>
      </c>
      <c r="P56" s="389"/>
      <c r="Q56" s="389"/>
    </row>
    <row r="57" spans="1:17" ht="12" customHeight="1">
      <c r="A57" s="5">
        <v>2</v>
      </c>
      <c r="B57" s="5">
        <v>4</v>
      </c>
      <c r="C57" s="5">
        <v>3</v>
      </c>
      <c r="E57" s="1892"/>
      <c r="F57" s="4"/>
      <c r="G57" s="370" t="s">
        <v>89</v>
      </c>
      <c r="H57" s="2537">
        <v>6</v>
      </c>
      <c r="I57" s="2537"/>
      <c r="J57" s="2537">
        <v>13</v>
      </c>
      <c r="K57" s="2537">
        <v>12</v>
      </c>
      <c r="L57" s="2537">
        <v>0</v>
      </c>
      <c r="M57" s="2537">
        <v>0</v>
      </c>
      <c r="N57" s="2536">
        <f>SUM(J57:M57)</f>
        <v>25</v>
      </c>
      <c r="O57" s="374">
        <f>SUM(H57,N57)</f>
        <v>31</v>
      </c>
      <c r="P57" s="389"/>
      <c r="Q57" s="389"/>
    </row>
    <row r="58" spans="1:17" ht="12" customHeight="1">
      <c r="E58" s="1892"/>
      <c r="F58" s="490" t="s">
        <v>41</v>
      </c>
      <c r="G58" s="20"/>
      <c r="H58" s="2540">
        <f>SUM(H59:H61)</f>
        <v>5</v>
      </c>
      <c r="I58" s="2540"/>
      <c r="J58" s="2540">
        <f>SUM(J59:J61)</f>
        <v>15</v>
      </c>
      <c r="K58" s="2540">
        <f>SUM(K59:K61)</f>
        <v>2</v>
      </c>
      <c r="L58" s="2540">
        <f>SUM(L59:L61)</f>
        <v>0</v>
      </c>
      <c r="M58" s="2540">
        <f>SUM(M59:M61)</f>
        <v>3</v>
      </c>
      <c r="N58" s="2539">
        <f>SUM(J58:M58)</f>
        <v>20</v>
      </c>
      <c r="O58" s="1098">
        <f>SUM(H58,N58)</f>
        <v>25</v>
      </c>
      <c r="P58" s="389"/>
      <c r="Q58" s="389"/>
    </row>
    <row r="59" spans="1:17" ht="12" customHeight="1">
      <c r="A59" s="5">
        <v>2</v>
      </c>
      <c r="B59" s="5">
        <v>4</v>
      </c>
      <c r="C59" s="5">
        <v>7</v>
      </c>
      <c r="E59" s="1892"/>
      <c r="F59" s="4"/>
      <c r="G59" s="20" t="s">
        <v>92</v>
      </c>
      <c r="H59" s="2537">
        <v>3</v>
      </c>
      <c r="I59" s="2537"/>
      <c r="J59" s="2537">
        <v>3</v>
      </c>
      <c r="K59" s="2537">
        <v>1</v>
      </c>
      <c r="L59" s="2537">
        <v>0</v>
      </c>
      <c r="M59" s="2537">
        <v>2</v>
      </c>
      <c r="N59" s="2536">
        <f>SUM(J59:M59)</f>
        <v>6</v>
      </c>
      <c r="O59" s="374">
        <f>SUM(H59,N59)</f>
        <v>9</v>
      </c>
      <c r="P59" s="389"/>
      <c r="Q59" s="389"/>
    </row>
    <row r="60" spans="1:17" ht="12" customHeight="1">
      <c r="A60" s="5">
        <v>2</v>
      </c>
      <c r="B60" s="5">
        <v>4</v>
      </c>
      <c r="C60" s="5">
        <v>7</v>
      </c>
      <c r="E60" s="1892"/>
      <c r="F60" s="4"/>
      <c r="G60" s="20" t="s">
        <v>423</v>
      </c>
      <c r="H60" s="1065">
        <v>0</v>
      </c>
      <c r="I60" s="1065"/>
      <c r="J60" s="1065">
        <v>0</v>
      </c>
      <c r="K60" s="1065">
        <v>0</v>
      </c>
      <c r="L60" s="1065">
        <v>0</v>
      </c>
      <c r="M60" s="1065">
        <v>0</v>
      </c>
      <c r="N60" s="2536">
        <f>SUM(J60:M60)</f>
        <v>0</v>
      </c>
      <c r="O60" s="374">
        <f>SUM(H60,N60)</f>
        <v>0</v>
      </c>
      <c r="P60" s="389"/>
      <c r="Q60" s="389"/>
    </row>
    <row r="61" spans="1:17" ht="12" customHeight="1">
      <c r="A61" s="5">
        <v>2</v>
      </c>
      <c r="B61" s="5">
        <v>4</v>
      </c>
      <c r="C61" s="5">
        <v>7</v>
      </c>
      <c r="E61" s="1892"/>
      <c r="F61" s="4"/>
      <c r="G61" s="20" t="s">
        <v>89</v>
      </c>
      <c r="H61" s="2537">
        <v>2</v>
      </c>
      <c r="I61" s="2537"/>
      <c r="J61" s="2537">
        <v>12</v>
      </c>
      <c r="K61" s="2537">
        <v>1</v>
      </c>
      <c r="L61" s="2537">
        <v>0</v>
      </c>
      <c r="M61" s="2537">
        <v>1</v>
      </c>
      <c r="N61" s="2536">
        <f>SUM(J61:M61)</f>
        <v>14</v>
      </c>
      <c r="O61" s="374">
        <f>SUM(H61,N61)</f>
        <v>16</v>
      </c>
      <c r="P61" s="389"/>
      <c r="Q61" s="389"/>
    </row>
    <row r="62" spans="1:17" ht="12" customHeight="1">
      <c r="E62" s="1892"/>
      <c r="F62" s="490" t="s">
        <v>42</v>
      </c>
      <c r="G62" s="20"/>
      <c r="H62" s="2548">
        <f>SUM(H63:H64)</f>
        <v>2</v>
      </c>
      <c r="I62" s="2548"/>
      <c r="J62" s="2548">
        <f>SUM(J63:J64)</f>
        <v>8</v>
      </c>
      <c r="K62" s="2540">
        <f>SUM(K63:K64)</f>
        <v>0</v>
      </c>
      <c r="L62" s="2548">
        <f>SUM(L63:L64)</f>
        <v>0</v>
      </c>
      <c r="M62" s="2548">
        <f>SUM(M63:M64)</f>
        <v>0</v>
      </c>
      <c r="N62" s="2539">
        <f>SUM(J62:M62)</f>
        <v>8</v>
      </c>
      <c r="O62" s="1098">
        <f>SUM(H62,N62)</f>
        <v>10</v>
      </c>
      <c r="P62" s="389"/>
      <c r="Q62" s="389"/>
    </row>
    <row r="63" spans="1:17" ht="12" customHeight="1">
      <c r="A63" s="5">
        <v>2</v>
      </c>
      <c r="B63" s="5">
        <v>4</v>
      </c>
      <c r="C63" s="5">
        <v>1</v>
      </c>
      <c r="E63" s="1892"/>
      <c r="F63" s="4"/>
      <c r="G63" s="20" t="s">
        <v>92</v>
      </c>
      <c r="H63" s="2537">
        <v>1</v>
      </c>
      <c r="I63" s="2537"/>
      <c r="J63" s="2537">
        <v>7</v>
      </c>
      <c r="K63" s="2537">
        <v>0</v>
      </c>
      <c r="L63" s="2537">
        <v>0</v>
      </c>
      <c r="M63" s="2537">
        <v>0</v>
      </c>
      <c r="N63" s="2536">
        <f>SUM(J63:M63)</f>
        <v>7</v>
      </c>
      <c r="O63" s="374">
        <f>SUM(H63,N63)</f>
        <v>8</v>
      </c>
      <c r="P63" s="389"/>
      <c r="Q63" s="389"/>
    </row>
    <row r="64" spans="1:17" ht="12" customHeight="1">
      <c r="A64" s="5">
        <v>2</v>
      </c>
      <c r="B64" s="5">
        <v>4</v>
      </c>
      <c r="C64" s="5">
        <v>1</v>
      </c>
      <c r="E64" s="1892"/>
      <c r="F64" s="4"/>
      <c r="G64" s="20" t="s">
        <v>89</v>
      </c>
      <c r="H64" s="2537">
        <v>1</v>
      </c>
      <c r="I64" s="2537"/>
      <c r="J64" s="2537">
        <v>1</v>
      </c>
      <c r="K64" s="2537">
        <v>0</v>
      </c>
      <c r="L64" s="2537">
        <v>0</v>
      </c>
      <c r="M64" s="2537">
        <v>0</v>
      </c>
      <c r="N64" s="2536">
        <f>SUM(J64:M64)</f>
        <v>1</v>
      </c>
      <c r="O64" s="374">
        <f>SUM(H64,N64)</f>
        <v>2</v>
      </c>
      <c r="P64" s="389"/>
      <c r="Q64" s="389"/>
    </row>
    <row r="65" spans="1:17" ht="12" customHeight="1">
      <c r="E65" s="1892"/>
      <c r="F65" s="490" t="s">
        <v>43</v>
      </c>
      <c r="G65" s="20"/>
      <c r="H65" s="2547">
        <f>SUM(H66:H67)</f>
        <v>4</v>
      </c>
      <c r="I65" s="2547"/>
      <c r="J65" s="2547">
        <f>SUM(J66:J67)</f>
        <v>8</v>
      </c>
      <c r="K65" s="1072">
        <f>SUM(K66:K67)</f>
        <v>0</v>
      </c>
      <c r="L65" s="2547">
        <f>SUM(L66:L67)</f>
        <v>0</v>
      </c>
      <c r="M65" s="2547">
        <f>SUM(M66:M67)</f>
        <v>0</v>
      </c>
      <c r="N65" s="2539">
        <f>SUM(J65:M65)</f>
        <v>8</v>
      </c>
      <c r="O65" s="1098">
        <f>SUM(H65,N65)</f>
        <v>12</v>
      </c>
      <c r="P65" s="389"/>
      <c r="Q65" s="389"/>
    </row>
    <row r="66" spans="1:17" ht="12" customHeight="1">
      <c r="A66" s="5">
        <v>2</v>
      </c>
      <c r="B66" s="5">
        <v>4</v>
      </c>
      <c r="C66" s="5">
        <v>9</v>
      </c>
      <c r="E66" s="1892"/>
      <c r="G66" s="20" t="s">
        <v>92</v>
      </c>
      <c r="H66" s="2537">
        <v>4</v>
      </c>
      <c r="I66" s="2537"/>
      <c r="J66" s="2537">
        <v>7</v>
      </c>
      <c r="K66" s="2537">
        <v>0</v>
      </c>
      <c r="L66" s="2537">
        <v>0</v>
      </c>
      <c r="M66" s="2537">
        <v>0</v>
      </c>
      <c r="N66" s="2536">
        <f>SUM(J66:M66)</f>
        <v>7</v>
      </c>
      <c r="O66" s="374">
        <f>SUM(H66,N66)</f>
        <v>11</v>
      </c>
      <c r="P66" s="389"/>
      <c r="Q66" s="389"/>
    </row>
    <row r="67" spans="1:17" ht="12" customHeight="1">
      <c r="A67" s="5">
        <v>2</v>
      </c>
      <c r="B67" s="5">
        <v>4</v>
      </c>
      <c r="C67" s="5">
        <v>9</v>
      </c>
      <c r="E67" s="1892"/>
      <c r="G67" s="20" t="s">
        <v>89</v>
      </c>
      <c r="H67" s="2537">
        <v>0</v>
      </c>
      <c r="I67" s="2537"/>
      <c r="J67" s="2537">
        <v>1</v>
      </c>
      <c r="K67" s="2537">
        <v>0</v>
      </c>
      <c r="L67" s="2537">
        <v>0</v>
      </c>
      <c r="M67" s="2537">
        <v>0</v>
      </c>
      <c r="N67" s="2536">
        <f>SUM(J67:M67)</f>
        <v>1</v>
      </c>
      <c r="O67" s="374">
        <f>SUM(H67,N67)</f>
        <v>1</v>
      </c>
      <c r="P67" s="389"/>
      <c r="Q67" s="389"/>
    </row>
    <row r="68" spans="1:17" ht="12" customHeight="1">
      <c r="E68" s="1892"/>
      <c r="F68" s="622" t="s">
        <v>44</v>
      </c>
      <c r="G68" s="490"/>
      <c r="H68" s="2548">
        <f>SUM(H69)</f>
        <v>2</v>
      </c>
      <c r="I68" s="2548"/>
      <c r="J68" s="2548">
        <f>SUM(J69)</f>
        <v>1</v>
      </c>
      <c r="K68" s="2548">
        <f>SUM(K69)</f>
        <v>0</v>
      </c>
      <c r="L68" s="2548">
        <f>SUM(L69)</f>
        <v>0</v>
      </c>
      <c r="M68" s="2548">
        <f>SUM(M69)</f>
        <v>0</v>
      </c>
      <c r="N68" s="2539">
        <f>SUM(J68:M68)</f>
        <v>1</v>
      </c>
      <c r="O68" s="1098">
        <f>SUM(H68,N68)</f>
        <v>3</v>
      </c>
      <c r="P68" s="389"/>
      <c r="Q68" s="389"/>
    </row>
    <row r="69" spans="1:17" ht="12" customHeight="1">
      <c r="A69" s="5">
        <v>2</v>
      </c>
      <c r="B69" s="5">
        <v>4</v>
      </c>
      <c r="C69" s="5">
        <v>11</v>
      </c>
      <c r="E69" s="1893"/>
      <c r="F69" s="4"/>
      <c r="G69" s="20" t="s">
        <v>109</v>
      </c>
      <c r="H69" s="2537">
        <v>2</v>
      </c>
      <c r="I69" s="2537"/>
      <c r="J69" s="2537">
        <v>1</v>
      </c>
      <c r="K69" s="2537">
        <v>0</v>
      </c>
      <c r="L69" s="2537">
        <v>0</v>
      </c>
      <c r="M69" s="2537">
        <v>0</v>
      </c>
      <c r="N69" s="2536">
        <f>SUM(J69:M69)</f>
        <v>1</v>
      </c>
      <c r="O69" s="374">
        <f>SUM(H69,N69)</f>
        <v>3</v>
      </c>
      <c r="P69" s="389"/>
      <c r="Q69" s="389"/>
    </row>
    <row r="70" spans="1:17">
      <c r="E70" s="1891">
        <v>1403</v>
      </c>
      <c r="F70" s="373" t="s">
        <v>3</v>
      </c>
      <c r="G70" s="372"/>
      <c r="H70" s="377">
        <f>SUM(H71+H73+H75)</f>
        <v>39</v>
      </c>
      <c r="I70" s="377"/>
      <c r="J70" s="377">
        <f>SUM(J71+J73+J75)</f>
        <v>33</v>
      </c>
      <c r="K70" s="377">
        <f>SUM(K71+K73+K75)</f>
        <v>6</v>
      </c>
      <c r="L70" s="377">
        <f>SUM(L71+L73+L75)</f>
        <v>0</v>
      </c>
      <c r="M70" s="377">
        <f>SUM(M71+M73+M75)</f>
        <v>0</v>
      </c>
      <c r="N70" s="2542">
        <f>SUM(J70:M70)</f>
        <v>39</v>
      </c>
      <c r="O70" s="371">
        <f>SUM(H70,N70)</f>
        <v>78</v>
      </c>
      <c r="P70" s="389"/>
      <c r="Q70" s="389"/>
    </row>
    <row r="71" spans="1:17" ht="12" customHeight="1">
      <c r="E71" s="1892"/>
      <c r="F71" s="622" t="s">
        <v>45</v>
      </c>
      <c r="G71" s="20"/>
      <c r="H71" s="2540">
        <f>SUM(H72:H72)</f>
        <v>21</v>
      </c>
      <c r="I71" s="2540"/>
      <c r="J71" s="2540">
        <f>SUM(J72:J72)</f>
        <v>3</v>
      </c>
      <c r="K71" s="2548">
        <f>SUM(K72:K72)</f>
        <v>3</v>
      </c>
      <c r="L71" s="2540">
        <f>SUM(L72:L72)</f>
        <v>0</v>
      </c>
      <c r="M71" s="2540">
        <f>SUM(M72:M72)</f>
        <v>0</v>
      </c>
      <c r="N71" s="2539">
        <f>SUM(J71:M71)</f>
        <v>6</v>
      </c>
      <c r="O71" s="1098">
        <f>SUM(H71,N71)</f>
        <v>27</v>
      </c>
      <c r="P71" s="389"/>
      <c r="Q71" s="389"/>
    </row>
    <row r="72" spans="1:17" ht="12" customHeight="1">
      <c r="A72" s="5">
        <v>3</v>
      </c>
      <c r="B72" s="5">
        <v>5</v>
      </c>
      <c r="C72" s="5">
        <v>11</v>
      </c>
      <c r="E72" s="1892"/>
      <c r="F72" s="4"/>
      <c r="G72" s="20" t="s">
        <v>96</v>
      </c>
      <c r="H72" s="2537">
        <v>21</v>
      </c>
      <c r="I72" s="2537"/>
      <c r="J72" s="2537">
        <v>3</v>
      </c>
      <c r="K72" s="2537">
        <v>3</v>
      </c>
      <c r="L72" s="2537">
        <v>0</v>
      </c>
      <c r="M72" s="2537">
        <v>0</v>
      </c>
      <c r="N72" s="2536">
        <f>SUM(J72:M72)</f>
        <v>6</v>
      </c>
      <c r="O72" s="374">
        <f>SUM(H72,N72)</f>
        <v>27</v>
      </c>
      <c r="P72" s="389"/>
      <c r="Q72" s="389"/>
    </row>
    <row r="73" spans="1:17" ht="12" customHeight="1">
      <c r="E73" s="1892"/>
      <c r="F73" s="622" t="s">
        <v>46</v>
      </c>
      <c r="G73" s="20"/>
      <c r="H73" s="2548">
        <f>SUM(H74)</f>
        <v>4</v>
      </c>
      <c r="I73" s="2548"/>
      <c r="J73" s="2548">
        <f>SUM(J74)</f>
        <v>9</v>
      </c>
      <c r="K73" s="2548">
        <f>SUM(K74)</f>
        <v>1</v>
      </c>
      <c r="L73" s="2540">
        <f>SUM(L74)</f>
        <v>0</v>
      </c>
      <c r="M73" s="2540">
        <f>SUM(M74)</f>
        <v>0</v>
      </c>
      <c r="N73" s="2539">
        <f>SUM(J73:M73)</f>
        <v>10</v>
      </c>
      <c r="O73" s="1098">
        <f>SUM(H73,N73)</f>
        <v>14</v>
      </c>
      <c r="P73" s="389"/>
      <c r="Q73" s="389"/>
    </row>
    <row r="74" spans="1:17" ht="12" customHeight="1">
      <c r="A74" s="5">
        <v>3</v>
      </c>
      <c r="B74" s="5">
        <v>5</v>
      </c>
      <c r="C74" s="5">
        <v>8</v>
      </c>
      <c r="E74" s="1892"/>
      <c r="F74" s="4"/>
      <c r="G74" s="20" t="s">
        <v>96</v>
      </c>
      <c r="H74" s="2537">
        <v>4</v>
      </c>
      <c r="I74" s="2537"/>
      <c r="J74" s="2537">
        <v>9</v>
      </c>
      <c r="K74" s="2537">
        <v>1</v>
      </c>
      <c r="L74" s="2537">
        <v>0</v>
      </c>
      <c r="M74" s="2537">
        <v>0</v>
      </c>
      <c r="N74" s="2536">
        <f>SUM(J74:M74)</f>
        <v>10</v>
      </c>
      <c r="O74" s="374">
        <f>SUM(H74,N74)</f>
        <v>14</v>
      </c>
      <c r="P74" s="389"/>
      <c r="Q74" s="389"/>
    </row>
    <row r="75" spans="1:17" ht="12" customHeight="1">
      <c r="E75" s="1892"/>
      <c r="F75" s="622" t="s">
        <v>47</v>
      </c>
      <c r="G75" s="20"/>
      <c r="H75" s="2540">
        <f>SUM(H76:H77)</f>
        <v>14</v>
      </c>
      <c r="I75" s="2540"/>
      <c r="J75" s="2540">
        <f>SUM(J76:J77)</f>
        <v>21</v>
      </c>
      <c r="K75" s="2540">
        <f>SUM(K76:K77)</f>
        <v>2</v>
      </c>
      <c r="L75" s="2540">
        <f>SUM(L76:L77)</f>
        <v>0</v>
      </c>
      <c r="M75" s="2540">
        <f>SUM(M76:M77)</f>
        <v>0</v>
      </c>
      <c r="N75" s="2539">
        <f>SUM(J75:M75)</f>
        <v>23</v>
      </c>
      <c r="O75" s="1098">
        <f>SUM(H75,N75)</f>
        <v>37</v>
      </c>
      <c r="P75" s="389"/>
      <c r="Q75" s="389"/>
    </row>
    <row r="76" spans="1:17" ht="12" customHeight="1">
      <c r="A76" s="5">
        <v>3</v>
      </c>
      <c r="B76" s="5">
        <v>5</v>
      </c>
      <c r="C76" s="5">
        <v>10</v>
      </c>
      <c r="E76" s="1892"/>
      <c r="F76" s="4"/>
      <c r="G76" s="20" t="s">
        <v>96</v>
      </c>
      <c r="H76" s="2537">
        <v>12</v>
      </c>
      <c r="I76" s="2537"/>
      <c r="J76" s="2537">
        <v>21</v>
      </c>
      <c r="K76" s="2537">
        <v>2</v>
      </c>
      <c r="L76" s="2537">
        <v>0</v>
      </c>
      <c r="M76" s="2537">
        <v>0</v>
      </c>
      <c r="N76" s="2536">
        <f>SUM(J76:M76)</f>
        <v>23</v>
      </c>
      <c r="O76" s="374">
        <f>SUM(H76,N76)</f>
        <v>35</v>
      </c>
      <c r="P76" s="389"/>
      <c r="Q76" s="389"/>
    </row>
    <row r="77" spans="1:17" ht="12" customHeight="1">
      <c r="A77" s="5">
        <v>3</v>
      </c>
      <c r="B77" s="5">
        <v>5</v>
      </c>
      <c r="C77" s="5">
        <v>10</v>
      </c>
      <c r="E77" s="1892"/>
      <c r="F77" s="3"/>
      <c r="G77" s="3" t="s">
        <v>397</v>
      </c>
      <c r="H77" s="2537">
        <v>2</v>
      </c>
      <c r="I77" s="2537"/>
      <c r="J77" s="2537">
        <v>0</v>
      </c>
      <c r="K77" s="2537">
        <v>0</v>
      </c>
      <c r="L77" s="2537">
        <v>0</v>
      </c>
      <c r="M77" s="2537">
        <v>0</v>
      </c>
      <c r="N77" s="2557">
        <f>SUM(J77:M77)</f>
        <v>0</v>
      </c>
      <c r="O77" s="382">
        <f>SUM(H77,N77)</f>
        <v>2</v>
      </c>
      <c r="P77" s="389"/>
      <c r="Q77" s="389"/>
    </row>
    <row r="78" spans="1:17" ht="12" customHeight="1">
      <c r="E78" s="2399"/>
      <c r="F78" s="1121"/>
      <c r="G78" s="1121"/>
      <c r="H78" s="2555"/>
      <c r="I78" s="2555"/>
      <c r="J78" s="2555"/>
      <c r="K78" s="2556"/>
      <c r="L78" s="2556"/>
      <c r="M78" s="2555"/>
      <c r="N78" s="5"/>
      <c r="O78" s="2" t="s">
        <v>386</v>
      </c>
      <c r="P78" s="389"/>
      <c r="Q78" s="389"/>
    </row>
    <row r="79" spans="1:17" ht="12" customHeight="1">
      <c r="E79" s="6"/>
      <c r="F79" s="4"/>
      <c r="G79" s="4"/>
      <c r="H79" s="5"/>
      <c r="I79" s="5"/>
      <c r="J79" s="739"/>
      <c r="K79" s="5"/>
      <c r="L79" s="5"/>
      <c r="M79" s="5"/>
      <c r="N79" s="16"/>
      <c r="O79" s="2" t="s">
        <v>420</v>
      </c>
    </row>
    <row r="80" spans="1:17" ht="9.75" customHeight="1">
      <c r="E80" s="1934" t="s">
        <v>6</v>
      </c>
      <c r="F80" s="1915" t="s">
        <v>87</v>
      </c>
      <c r="G80" s="1915"/>
      <c r="H80" s="63"/>
      <c r="I80" s="63"/>
      <c r="J80" s="63"/>
      <c r="K80" s="62"/>
      <c r="L80" s="2554"/>
      <c r="M80" s="2554"/>
      <c r="N80" s="2554"/>
      <c r="O80" s="2478"/>
    </row>
    <row r="81" spans="1:15" ht="11.25" customHeight="1">
      <c r="E81" s="1925"/>
      <c r="F81" s="1916"/>
      <c r="G81" s="1916"/>
      <c r="H81" s="448" t="s">
        <v>133</v>
      </c>
      <c r="I81" s="663"/>
      <c r="J81" s="2047" t="s">
        <v>132</v>
      </c>
      <c r="K81" s="2047"/>
      <c r="L81" s="2047"/>
      <c r="M81" s="2047"/>
      <c r="N81" s="2047"/>
      <c r="O81" s="2022" t="s">
        <v>0</v>
      </c>
    </row>
    <row r="82" spans="1:15" ht="22.5" customHeight="1">
      <c r="A82" s="5" t="s">
        <v>12</v>
      </c>
      <c r="B82" s="5" t="s">
        <v>13</v>
      </c>
      <c r="C82" s="5" t="s">
        <v>14</v>
      </c>
      <c r="E82" s="1925"/>
      <c r="F82" s="1917"/>
      <c r="G82" s="1917"/>
      <c r="H82" s="786" t="s">
        <v>923</v>
      </c>
      <c r="I82" s="2553"/>
      <c r="J82" s="786" t="s">
        <v>922</v>
      </c>
      <c r="K82" s="786" t="s">
        <v>921</v>
      </c>
      <c r="L82" s="786" t="s">
        <v>920</v>
      </c>
      <c r="M82" s="786" t="s">
        <v>919</v>
      </c>
      <c r="N82" s="786" t="s">
        <v>237</v>
      </c>
      <c r="O82" s="2552"/>
    </row>
    <row r="83" spans="1:15">
      <c r="A83" s="1806"/>
      <c r="B83" s="1806"/>
      <c r="C83" s="1806"/>
      <c r="D83" s="1806"/>
      <c r="E83" s="1894">
        <v>1404</v>
      </c>
      <c r="F83" s="373" t="s">
        <v>28</v>
      </c>
      <c r="G83" s="372"/>
      <c r="H83" s="2542">
        <f>SUM(H86,H84)</f>
        <v>49</v>
      </c>
      <c r="I83" s="2542"/>
      <c r="J83" s="2551">
        <f>SUM(J86,J84)</f>
        <v>39</v>
      </c>
      <c r="K83" s="2551">
        <f>SUM(K86,K84)</f>
        <v>50</v>
      </c>
      <c r="L83" s="2551">
        <f>SUM(L86,L84)</f>
        <v>0</v>
      </c>
      <c r="M83" s="2551">
        <f>SUM(M86,M84)</f>
        <v>10</v>
      </c>
      <c r="N83" s="2551">
        <f>SUM(J83:M83)</f>
        <v>99</v>
      </c>
      <c r="O83" s="2550">
        <f>SUM(H83,N83)</f>
        <v>148</v>
      </c>
    </row>
    <row r="84" spans="1:15" ht="12" customHeight="1">
      <c r="A84" s="1806"/>
      <c r="B84" s="1806"/>
      <c r="C84" s="1806"/>
      <c r="D84" s="1806"/>
      <c r="E84" s="1895"/>
      <c r="F84" s="490" t="s">
        <v>48</v>
      </c>
      <c r="G84" s="20"/>
      <c r="H84" s="2548">
        <f>SUM(H85)</f>
        <v>20</v>
      </c>
      <c r="I84" s="2548"/>
      <c r="J84" s="2548">
        <f>SUM(J85)</f>
        <v>20</v>
      </c>
      <c r="K84" s="2548">
        <f>SUM(K85)</f>
        <v>34</v>
      </c>
      <c r="L84" s="2548">
        <f>SUM(L85)</f>
        <v>0</v>
      </c>
      <c r="M84" s="2548">
        <f>SUM(M85)</f>
        <v>7</v>
      </c>
      <c r="N84" s="2539">
        <f>SUM(J84:M84)</f>
        <v>61</v>
      </c>
      <c r="O84" s="2538">
        <f>SUM(H84,N84)</f>
        <v>81</v>
      </c>
    </row>
    <row r="85" spans="1:15" ht="12" customHeight="1">
      <c r="A85" s="1806">
        <v>4</v>
      </c>
      <c r="B85" s="1806">
        <v>6</v>
      </c>
      <c r="C85" s="1806">
        <v>11</v>
      </c>
      <c r="D85" s="1806"/>
      <c r="E85" s="1895"/>
      <c r="F85" s="4"/>
      <c r="G85" s="20" t="s">
        <v>111</v>
      </c>
      <c r="H85" s="2537">
        <v>20</v>
      </c>
      <c r="I85" s="2537"/>
      <c r="J85" s="2537">
        <v>20</v>
      </c>
      <c r="K85" s="2537">
        <v>34</v>
      </c>
      <c r="L85" s="2537">
        <v>0</v>
      </c>
      <c r="M85" s="2549">
        <v>7</v>
      </c>
      <c r="N85" s="2536">
        <f>SUM(J85:M85)</f>
        <v>61</v>
      </c>
      <c r="O85" s="1718">
        <f>SUM(H85,N85)</f>
        <v>81</v>
      </c>
    </row>
    <row r="86" spans="1:15" ht="12" customHeight="1">
      <c r="A86" s="1806"/>
      <c r="B86" s="1806"/>
      <c r="C86" s="1806"/>
      <c r="D86" s="1806"/>
      <c r="E86" s="1895"/>
      <c r="F86" s="490" t="s">
        <v>49</v>
      </c>
      <c r="G86" s="4"/>
      <c r="H86" s="1746">
        <f>SUM(H87:H89)</f>
        <v>29</v>
      </c>
      <c r="I86" s="1746">
        <f>SUM(I87:I89)</f>
        <v>0</v>
      </c>
      <c r="J86" s="1746">
        <f>SUM(J87:J89)</f>
        <v>19</v>
      </c>
      <c r="K86" s="1746">
        <f>SUM(K87:K89)</f>
        <v>16</v>
      </c>
      <c r="L86" s="1746">
        <f>SUM(L87:L89)</f>
        <v>0</v>
      </c>
      <c r="M86" s="1746">
        <f>SUM(M87:M89)</f>
        <v>3</v>
      </c>
      <c r="N86" s="2539">
        <f>SUM(J86:M86)</f>
        <v>38</v>
      </c>
      <c r="O86" s="2538">
        <f>SUM(H86,N86)</f>
        <v>67</v>
      </c>
    </row>
    <row r="87" spans="1:15" ht="12" customHeight="1">
      <c r="A87" s="1806">
        <v>4</v>
      </c>
      <c r="B87" s="1806">
        <v>6</v>
      </c>
      <c r="C87" s="1806">
        <v>11</v>
      </c>
      <c r="D87" s="1806"/>
      <c r="E87" s="1895"/>
      <c r="F87" s="4"/>
      <c r="G87" s="20" t="s">
        <v>112</v>
      </c>
      <c r="H87" s="2537">
        <v>29</v>
      </c>
      <c r="I87" s="2537"/>
      <c r="J87" s="2537">
        <v>19</v>
      </c>
      <c r="K87" s="2537">
        <v>16</v>
      </c>
      <c r="L87" s="2537">
        <v>0</v>
      </c>
      <c r="M87" s="2549">
        <v>3</v>
      </c>
      <c r="N87" s="2536">
        <f>SUM(J87:M87)</f>
        <v>38</v>
      </c>
      <c r="O87" s="1718">
        <f>SUM(H87,N87)</f>
        <v>67</v>
      </c>
    </row>
    <row r="88" spans="1:15" ht="12" customHeight="1">
      <c r="A88" s="1806">
        <v>4</v>
      </c>
      <c r="B88" s="1806">
        <v>6</v>
      </c>
      <c r="C88" s="1806">
        <v>11</v>
      </c>
      <c r="D88" s="1806"/>
      <c r="E88" s="1895"/>
      <c r="F88" s="4"/>
      <c r="G88" s="20" t="s">
        <v>422</v>
      </c>
      <c r="H88" s="1065">
        <v>0</v>
      </c>
      <c r="I88" s="1065"/>
      <c r="J88" s="1065">
        <v>0</v>
      </c>
      <c r="K88" s="1065">
        <v>0</v>
      </c>
      <c r="L88" s="1065">
        <v>0</v>
      </c>
      <c r="M88" s="1065">
        <v>0</v>
      </c>
      <c r="N88" s="2536">
        <f>SUM(J88:M88)</f>
        <v>0</v>
      </c>
      <c r="O88" s="1718">
        <f>SUM(H88,N88)</f>
        <v>0</v>
      </c>
    </row>
    <row r="89" spans="1:15" ht="12" customHeight="1">
      <c r="A89" s="1806">
        <v>4</v>
      </c>
      <c r="B89" s="1806">
        <v>6</v>
      </c>
      <c r="C89" s="1806">
        <v>11</v>
      </c>
      <c r="D89" s="1806"/>
      <c r="E89" s="1896"/>
      <c r="F89" s="4"/>
      <c r="G89" s="20" t="s">
        <v>421</v>
      </c>
      <c r="H89" s="1065">
        <v>0</v>
      </c>
      <c r="I89" s="1065"/>
      <c r="J89" s="1065">
        <v>0</v>
      </c>
      <c r="K89" s="1065">
        <v>0</v>
      </c>
      <c r="L89" s="1065">
        <v>0</v>
      </c>
      <c r="M89" s="1065">
        <v>0</v>
      </c>
      <c r="N89" s="2536">
        <f>SUM(J89:M89)</f>
        <v>0</v>
      </c>
      <c r="O89" s="1718">
        <f>SUM(H89,N89)</f>
        <v>0</v>
      </c>
    </row>
    <row r="90" spans="1:15">
      <c r="A90" s="1806"/>
      <c r="B90" s="1806"/>
      <c r="C90" s="1806"/>
      <c r="D90" s="1806"/>
      <c r="E90" s="1891">
        <v>1405</v>
      </c>
      <c r="F90" s="373" t="s">
        <v>4</v>
      </c>
      <c r="G90" s="491"/>
      <c r="H90" s="377">
        <f>SUM(H91,H96,H103,H105)</f>
        <v>188</v>
      </c>
      <c r="I90" s="377"/>
      <c r="J90" s="377">
        <f>SUM(J91,J96,J103,J105)</f>
        <v>69</v>
      </c>
      <c r="K90" s="377">
        <f>SUM(K91,K96,K103,K105)</f>
        <v>14</v>
      </c>
      <c r="L90" s="377">
        <f>SUM(L91,L96,L103,L105)</f>
        <v>0</v>
      </c>
      <c r="M90" s="377">
        <f>SUM(M91,M96,M103,M105)</f>
        <v>0</v>
      </c>
      <c r="N90" s="2542">
        <f>SUM(J90:M90)</f>
        <v>83</v>
      </c>
      <c r="O90" s="2541">
        <f>SUM(H90,N90)</f>
        <v>271</v>
      </c>
    </row>
    <row r="91" spans="1:15" ht="12" customHeight="1">
      <c r="A91" s="1806"/>
      <c r="B91" s="1806"/>
      <c r="C91" s="1806"/>
      <c r="D91" s="1806"/>
      <c r="E91" s="1892"/>
      <c r="F91" s="490" t="s">
        <v>50</v>
      </c>
      <c r="G91" s="4"/>
      <c r="H91" s="2540">
        <f>SUM(H92:H95)</f>
        <v>19</v>
      </c>
      <c r="I91" s="2540">
        <f>SUM(I92:I95)</f>
        <v>0</v>
      </c>
      <c r="J91" s="2540">
        <f>SUM(J92:J95)</f>
        <v>13</v>
      </c>
      <c r="K91" s="2540">
        <f>SUM(K92:K95)</f>
        <v>2</v>
      </c>
      <c r="L91" s="2540">
        <f>SUM(L92:L95)</f>
        <v>0</v>
      </c>
      <c r="M91" s="2540">
        <f>SUM(M92:M95)</f>
        <v>0</v>
      </c>
      <c r="N91" s="2539">
        <f>SUM(J91:M91)</f>
        <v>15</v>
      </c>
      <c r="O91" s="2538">
        <f>SUM(H91,N91)</f>
        <v>34</v>
      </c>
    </row>
    <row r="92" spans="1:15" ht="12" customHeight="1">
      <c r="A92" s="1806">
        <v>5</v>
      </c>
      <c r="B92" s="1806">
        <v>4</v>
      </c>
      <c r="C92" s="1806">
        <v>8</v>
      </c>
      <c r="D92" s="1806"/>
      <c r="E92" s="1892"/>
      <c r="F92" s="4"/>
      <c r="G92" s="4" t="s">
        <v>395</v>
      </c>
      <c r="H92" s="2537">
        <v>2</v>
      </c>
      <c r="I92" s="2537"/>
      <c r="J92" s="2537">
        <v>3</v>
      </c>
      <c r="K92" s="2537">
        <v>1</v>
      </c>
      <c r="L92" s="2537">
        <v>0</v>
      </c>
      <c r="M92" s="2537">
        <v>0</v>
      </c>
      <c r="N92" s="2536">
        <f>SUM(J92:M92)</f>
        <v>4</v>
      </c>
      <c r="O92" s="1718">
        <f>SUM(H92,N92)</f>
        <v>6</v>
      </c>
    </row>
    <row r="93" spans="1:15" ht="12" customHeight="1">
      <c r="A93" s="1806">
        <v>5</v>
      </c>
      <c r="B93" s="1806">
        <v>4</v>
      </c>
      <c r="C93" s="1806">
        <v>8</v>
      </c>
      <c r="D93" s="1806"/>
      <c r="E93" s="1892"/>
      <c r="F93" s="4"/>
      <c r="G93" s="4" t="s">
        <v>394</v>
      </c>
      <c r="H93" s="2537">
        <v>12</v>
      </c>
      <c r="I93" s="2537"/>
      <c r="J93" s="2537">
        <v>10</v>
      </c>
      <c r="K93" s="2537">
        <v>0</v>
      </c>
      <c r="L93" s="2537">
        <v>0</v>
      </c>
      <c r="M93" s="2537">
        <v>0</v>
      </c>
      <c r="N93" s="2536">
        <f>SUM(J93:M93)</f>
        <v>10</v>
      </c>
      <c r="O93" s="1718">
        <f>SUM(H93,N93)</f>
        <v>22</v>
      </c>
    </row>
    <row r="94" spans="1:15" ht="12" customHeight="1">
      <c r="A94" s="1806">
        <v>5</v>
      </c>
      <c r="B94" s="1806">
        <v>4</v>
      </c>
      <c r="C94" s="1806">
        <v>8</v>
      </c>
      <c r="D94" s="1806"/>
      <c r="E94" s="1892"/>
      <c r="F94" s="4"/>
      <c r="G94" s="4" t="s">
        <v>393</v>
      </c>
      <c r="H94" s="2537">
        <v>3</v>
      </c>
      <c r="I94" s="2537"/>
      <c r="J94" s="2537">
        <v>0</v>
      </c>
      <c r="K94" s="2537">
        <v>0</v>
      </c>
      <c r="L94" s="2537">
        <v>0</v>
      </c>
      <c r="M94" s="2537">
        <v>0</v>
      </c>
      <c r="N94" s="2536">
        <f>SUM(J94:M94)</f>
        <v>0</v>
      </c>
      <c r="O94" s="1718">
        <f>SUM(H94,N94)</f>
        <v>3</v>
      </c>
    </row>
    <row r="95" spans="1:15" ht="12" customHeight="1">
      <c r="A95" s="1806">
        <v>5</v>
      </c>
      <c r="B95" s="1806">
        <v>4</v>
      </c>
      <c r="C95" s="1806">
        <v>8</v>
      </c>
      <c r="D95" s="1806"/>
      <c r="E95" s="1892"/>
      <c r="F95" s="4"/>
      <c r="G95" s="4" t="s">
        <v>392</v>
      </c>
      <c r="H95" s="2537">
        <v>2</v>
      </c>
      <c r="I95" s="2537"/>
      <c r="J95" s="2537">
        <v>0</v>
      </c>
      <c r="K95" s="2537">
        <v>1</v>
      </c>
      <c r="L95" s="2537">
        <v>0</v>
      </c>
      <c r="M95" s="2537">
        <v>0</v>
      </c>
      <c r="N95" s="2536">
        <f>SUM(J95:M95)</f>
        <v>1</v>
      </c>
      <c r="O95" s="1718">
        <f>SUM(H95,N95)</f>
        <v>3</v>
      </c>
    </row>
    <row r="96" spans="1:15" ht="12" customHeight="1">
      <c r="A96" s="1806"/>
      <c r="B96" s="1806"/>
      <c r="C96" s="1806"/>
      <c r="D96" s="1806"/>
      <c r="E96" s="1892"/>
      <c r="F96" s="490" t="s">
        <v>58</v>
      </c>
      <c r="G96" s="4"/>
      <c r="H96" s="1072">
        <f>SUM(H97:I102)</f>
        <v>114</v>
      </c>
      <c r="I96" s="1072"/>
      <c r="J96" s="1072">
        <f>SUM(J97:J102)</f>
        <v>37</v>
      </c>
      <c r="K96" s="1072">
        <f>SUM(K97:K102)</f>
        <v>12</v>
      </c>
      <c r="L96" s="1072">
        <f>SUM(L97:L102)</f>
        <v>0</v>
      </c>
      <c r="M96" s="1072">
        <f>SUM(M97:M102)</f>
        <v>0</v>
      </c>
      <c r="N96" s="1678">
        <f>SUM(J96:M96)</f>
        <v>49</v>
      </c>
      <c r="O96" s="2546">
        <f>SUM(H96,N96)</f>
        <v>163</v>
      </c>
    </row>
    <row r="97" spans="1:15" ht="12" customHeight="1">
      <c r="A97" s="1806">
        <v>5</v>
      </c>
      <c r="B97" s="1806">
        <v>5</v>
      </c>
      <c r="C97" s="1806">
        <v>11</v>
      </c>
      <c r="D97" s="1806"/>
      <c r="E97" s="1892"/>
      <c r="F97" s="4"/>
      <c r="G97" s="4" t="s">
        <v>113</v>
      </c>
      <c r="H97" s="2537">
        <v>2</v>
      </c>
      <c r="I97" s="2537"/>
      <c r="J97" s="2537">
        <v>4</v>
      </c>
      <c r="K97" s="2537">
        <v>0</v>
      </c>
      <c r="L97" s="2537">
        <v>0</v>
      </c>
      <c r="M97" s="2537">
        <v>0</v>
      </c>
      <c r="N97" s="2536">
        <f>SUM(J97:M97)</f>
        <v>4</v>
      </c>
      <c r="O97" s="1718">
        <f>SUM(H97,N97)</f>
        <v>6</v>
      </c>
    </row>
    <row r="98" spans="1:15" ht="12" customHeight="1">
      <c r="A98" s="1806">
        <v>5</v>
      </c>
      <c r="B98" s="1806">
        <v>5</v>
      </c>
      <c r="C98" s="1806">
        <v>11</v>
      </c>
      <c r="D98" s="1806"/>
      <c r="E98" s="1892"/>
      <c r="F98" s="4"/>
      <c r="G98" s="4" t="s">
        <v>391</v>
      </c>
      <c r="H98" s="2537">
        <v>50</v>
      </c>
      <c r="I98" s="2537"/>
      <c r="J98" s="2537">
        <v>19</v>
      </c>
      <c r="K98" s="2537">
        <v>4</v>
      </c>
      <c r="L98" s="2537">
        <v>0</v>
      </c>
      <c r="M98" s="2537">
        <v>0</v>
      </c>
      <c r="N98" s="2536">
        <f>SUM(J98:M98)</f>
        <v>23</v>
      </c>
      <c r="O98" s="1718">
        <f>SUM(H98,N98)</f>
        <v>73</v>
      </c>
    </row>
    <row r="99" spans="1:15" ht="12" customHeight="1">
      <c r="A99" s="1806">
        <v>5</v>
      </c>
      <c r="B99" s="1806">
        <v>5</v>
      </c>
      <c r="C99" s="1806">
        <v>11</v>
      </c>
      <c r="D99" s="1806"/>
      <c r="E99" s="1892"/>
      <c r="F99" s="4"/>
      <c r="G99" s="4" t="s">
        <v>390</v>
      </c>
      <c r="H99" s="1065">
        <v>0</v>
      </c>
      <c r="I99" s="1065"/>
      <c r="J99" s="1065">
        <v>0</v>
      </c>
      <c r="K99" s="1065">
        <v>0</v>
      </c>
      <c r="L99" s="1065">
        <v>0</v>
      </c>
      <c r="M99" s="1065">
        <v>0</v>
      </c>
      <c r="N99" s="2536">
        <f>SUM(J99:M99)</f>
        <v>0</v>
      </c>
      <c r="O99" s="1718">
        <f>SUM(H99,N99)</f>
        <v>0</v>
      </c>
    </row>
    <row r="100" spans="1:15" ht="12" customHeight="1">
      <c r="A100" s="1806">
        <v>5</v>
      </c>
      <c r="B100" s="1806">
        <v>5</v>
      </c>
      <c r="C100" s="1806">
        <v>11</v>
      </c>
      <c r="D100" s="1806"/>
      <c r="E100" s="1892"/>
      <c r="F100" s="4"/>
      <c r="G100" s="4" t="s">
        <v>389</v>
      </c>
      <c r="H100" s="2537">
        <v>4</v>
      </c>
      <c r="I100" s="2537"/>
      <c r="J100" s="2537">
        <v>0</v>
      </c>
      <c r="K100" s="2537">
        <v>0</v>
      </c>
      <c r="L100" s="2537">
        <v>0</v>
      </c>
      <c r="M100" s="2537">
        <v>0</v>
      </c>
      <c r="N100" s="2536">
        <f>SUM(J100:M100)</f>
        <v>0</v>
      </c>
      <c r="O100" s="1718">
        <f>SUM(H100,N100)</f>
        <v>4</v>
      </c>
    </row>
    <row r="101" spans="1:15" ht="12" customHeight="1">
      <c r="A101" s="1806">
        <v>5</v>
      </c>
      <c r="B101" s="1806">
        <v>5</v>
      </c>
      <c r="C101" s="1806">
        <v>11</v>
      </c>
      <c r="D101" s="1806"/>
      <c r="E101" s="1892"/>
      <c r="F101" s="4"/>
      <c r="G101" s="4" t="s">
        <v>444</v>
      </c>
      <c r="H101" s="2537">
        <v>53</v>
      </c>
      <c r="I101" s="2537"/>
      <c r="J101" s="2537">
        <v>14</v>
      </c>
      <c r="K101" s="2537">
        <v>8</v>
      </c>
      <c r="L101" s="2537">
        <v>0</v>
      </c>
      <c r="M101" s="2537">
        <v>0</v>
      </c>
      <c r="N101" s="2536">
        <f>SUM(J101:M101)</f>
        <v>22</v>
      </c>
      <c r="O101" s="1718">
        <f>SUM(H101,N101)</f>
        <v>75</v>
      </c>
    </row>
    <row r="102" spans="1:15" ht="12" customHeight="1">
      <c r="A102" s="1806">
        <v>5</v>
      </c>
      <c r="B102" s="1806">
        <v>5</v>
      </c>
      <c r="C102" s="1806">
        <v>11</v>
      </c>
      <c r="D102" s="1806"/>
      <c r="E102" s="1892"/>
      <c r="F102" s="4"/>
      <c r="G102" s="594" t="s">
        <v>388</v>
      </c>
      <c r="H102" s="2537">
        <v>5</v>
      </c>
      <c r="I102" s="2537"/>
      <c r="J102" s="2537">
        <v>0</v>
      </c>
      <c r="K102" s="2537">
        <v>0</v>
      </c>
      <c r="L102" s="2537">
        <v>0</v>
      </c>
      <c r="M102" s="2537">
        <v>0</v>
      </c>
      <c r="N102" s="2536">
        <f>SUM(J102:M102)</f>
        <v>0</v>
      </c>
      <c r="O102" s="1718">
        <f>SUM(H102,N102)</f>
        <v>5</v>
      </c>
    </row>
    <row r="103" spans="1:15" ht="12" customHeight="1">
      <c r="A103" s="1806"/>
      <c r="B103" s="1806"/>
      <c r="C103" s="1806"/>
      <c r="D103" s="1806"/>
      <c r="E103" s="1892"/>
      <c r="F103" s="479" t="s">
        <v>51</v>
      </c>
      <c r="G103" s="457"/>
      <c r="H103" s="2547">
        <f>SUM(H104)</f>
        <v>55</v>
      </c>
      <c r="I103" s="2547"/>
      <c r="J103" s="2547">
        <f>SUM(J104)</f>
        <v>13</v>
      </c>
      <c r="K103" s="2547">
        <f>SUM(K104)</f>
        <v>0</v>
      </c>
      <c r="L103" s="2547">
        <f>SUM(L104)</f>
        <v>0</v>
      </c>
      <c r="M103" s="2547">
        <f>SUM(M104)</f>
        <v>0</v>
      </c>
      <c r="N103" s="2539">
        <f>SUM(J103:M103)</f>
        <v>13</v>
      </c>
      <c r="O103" s="2538">
        <f>SUM(H103,N103)</f>
        <v>68</v>
      </c>
    </row>
    <row r="104" spans="1:15" ht="12" customHeight="1">
      <c r="A104" s="1806">
        <v>5</v>
      </c>
      <c r="B104" s="1806">
        <v>5</v>
      </c>
      <c r="C104" s="1806">
        <v>10</v>
      </c>
      <c r="D104" s="1806"/>
      <c r="E104" s="1892"/>
      <c r="F104" s="4"/>
      <c r="G104" s="4" t="s">
        <v>97</v>
      </c>
      <c r="H104" s="2537">
        <v>55</v>
      </c>
      <c r="I104" s="2537"/>
      <c r="J104" s="2537">
        <v>13</v>
      </c>
      <c r="K104" s="2537">
        <v>0</v>
      </c>
      <c r="L104" s="2537">
        <v>0</v>
      </c>
      <c r="M104" s="2537">
        <v>0</v>
      </c>
      <c r="N104" s="2536">
        <f>SUM(J104:M104)</f>
        <v>13</v>
      </c>
      <c r="O104" s="1718">
        <f>SUM(H104,N104)</f>
        <v>68</v>
      </c>
    </row>
    <row r="105" spans="1:15" ht="12" customHeight="1">
      <c r="A105" s="1806"/>
      <c r="B105" s="1806"/>
      <c r="C105" s="1806"/>
      <c r="D105" s="1806"/>
      <c r="E105" s="1892"/>
      <c r="F105" s="622" t="s">
        <v>52</v>
      </c>
      <c r="G105" s="490"/>
      <c r="H105" s="1072">
        <f>SUM(H106:H107)</f>
        <v>0</v>
      </c>
      <c r="I105" s="1072"/>
      <c r="J105" s="1072">
        <f>SUM(J106:J107)</f>
        <v>6</v>
      </c>
      <c r="K105" s="1072">
        <f>SUM(K106:K107)</f>
        <v>0</v>
      </c>
      <c r="L105" s="1072">
        <f>SUM(L106:L107)</f>
        <v>0</v>
      </c>
      <c r="M105" s="1072">
        <f>SUM(M106:M107)</f>
        <v>0</v>
      </c>
      <c r="N105" s="2539">
        <f>SUM(J105:M105)</f>
        <v>6</v>
      </c>
      <c r="O105" s="2538">
        <f>SUM(H105,N105)</f>
        <v>6</v>
      </c>
    </row>
    <row r="106" spans="1:15" ht="12" customHeight="1">
      <c r="A106" s="1806">
        <v>5</v>
      </c>
      <c r="B106" s="1806">
        <v>5</v>
      </c>
      <c r="C106" s="1806">
        <v>13</v>
      </c>
      <c r="D106" s="1806"/>
      <c r="E106" s="1892"/>
      <c r="F106" s="622"/>
      <c r="G106" s="370" t="s">
        <v>115</v>
      </c>
      <c r="H106" s="1065">
        <v>0</v>
      </c>
      <c r="I106" s="1065"/>
      <c r="J106" s="1065">
        <v>0</v>
      </c>
      <c r="K106" s="1065">
        <v>0</v>
      </c>
      <c r="L106" s="1065">
        <v>0</v>
      </c>
      <c r="M106" s="1065">
        <v>0</v>
      </c>
      <c r="N106" s="2536">
        <f>SUM(J106:M106)</f>
        <v>0</v>
      </c>
      <c r="O106" s="1718">
        <f>SUM(H106,N106)</f>
        <v>0</v>
      </c>
    </row>
    <row r="107" spans="1:15" ht="12" customHeight="1">
      <c r="A107" s="1806">
        <v>5</v>
      </c>
      <c r="B107" s="1806">
        <v>5</v>
      </c>
      <c r="C107" s="1806">
        <v>13</v>
      </c>
      <c r="D107" s="1806"/>
      <c r="E107" s="1892"/>
      <c r="F107" s="4"/>
      <c r="G107" s="4" t="s">
        <v>387</v>
      </c>
      <c r="H107" s="2537">
        <v>0</v>
      </c>
      <c r="I107" s="2537"/>
      <c r="J107" s="2537">
        <v>6</v>
      </c>
      <c r="K107" s="2537">
        <v>0</v>
      </c>
      <c r="L107" s="2537">
        <v>0</v>
      </c>
      <c r="M107" s="2537">
        <v>0</v>
      </c>
      <c r="N107" s="2536">
        <f>SUM(J107:M107)</f>
        <v>6</v>
      </c>
      <c r="O107" s="1718">
        <f>SUM(H107,N107)</f>
        <v>6</v>
      </c>
    </row>
    <row r="108" spans="1:15">
      <c r="A108" s="1806"/>
      <c r="B108" s="1806"/>
      <c r="C108" s="1806"/>
      <c r="D108" s="1806"/>
      <c r="E108" s="1891">
        <v>1406</v>
      </c>
      <c r="F108" s="373" t="s">
        <v>5</v>
      </c>
      <c r="G108" s="372"/>
      <c r="H108" s="48">
        <f>SUM(H109,H112,H116,H114)</f>
        <v>13</v>
      </c>
      <c r="I108" s="48"/>
      <c r="J108" s="48">
        <f>SUM(J109,J112,J116,J114)</f>
        <v>55</v>
      </c>
      <c r="K108" s="48">
        <f>SUM(K109,K112,K116,K114)</f>
        <v>20</v>
      </c>
      <c r="L108" s="48">
        <f>SUM(L109,L112,L116,L114)</f>
        <v>333</v>
      </c>
      <c r="M108" s="48">
        <f>SUM(M109,M112,M116,M114)</f>
        <v>0</v>
      </c>
      <c r="N108" s="2542">
        <f>SUM(J108:M108)</f>
        <v>408</v>
      </c>
      <c r="O108" s="2541">
        <f>SUM(H108,N108)</f>
        <v>421</v>
      </c>
    </row>
    <row r="109" spans="1:15" ht="12" customHeight="1">
      <c r="A109" s="1806"/>
      <c r="B109" s="1806"/>
      <c r="C109" s="1806"/>
      <c r="D109" s="1806"/>
      <c r="E109" s="1892"/>
      <c r="F109" s="490" t="s">
        <v>53</v>
      </c>
      <c r="G109" s="20"/>
      <c r="H109" s="2548">
        <f>SUM(H110:H111)</f>
        <v>0</v>
      </c>
      <c r="I109" s="2548"/>
      <c r="J109" s="2548">
        <f>SUM(J110:J111)</f>
        <v>16</v>
      </c>
      <c r="K109" s="2548">
        <f>SUM(K110:K111)</f>
        <v>9</v>
      </c>
      <c r="L109" s="2548">
        <f>SUM(L110:L111)</f>
        <v>333</v>
      </c>
      <c r="M109" s="2548">
        <f>SUM(M110:M111)</f>
        <v>0</v>
      </c>
      <c r="N109" s="2539">
        <f>SUM(J109:M109)</f>
        <v>358</v>
      </c>
      <c r="O109" s="2538">
        <f>SUM(H109,N109)</f>
        <v>358</v>
      </c>
    </row>
    <row r="110" spans="1:15" ht="12" customHeight="1">
      <c r="A110" s="1806">
        <v>6</v>
      </c>
      <c r="B110" s="1806">
        <v>2</v>
      </c>
      <c r="C110" s="1806">
        <v>11</v>
      </c>
      <c r="D110" s="1806"/>
      <c r="E110" s="1892"/>
      <c r="F110" s="720"/>
      <c r="G110" s="20" t="s">
        <v>443</v>
      </c>
      <c r="H110" s="2537">
        <v>0</v>
      </c>
      <c r="I110" s="2537"/>
      <c r="J110" s="2537">
        <v>16</v>
      </c>
      <c r="K110" s="2537">
        <v>9</v>
      </c>
      <c r="L110" s="2537">
        <v>0</v>
      </c>
      <c r="M110" s="2537">
        <v>0</v>
      </c>
      <c r="N110" s="2536">
        <f>SUM(J110:M110)</f>
        <v>25</v>
      </c>
      <c r="O110" s="1718">
        <f>SUM(H110,N110)</f>
        <v>25</v>
      </c>
    </row>
    <row r="111" spans="1:15" ht="12" customHeight="1">
      <c r="A111" s="1806">
        <v>6</v>
      </c>
      <c r="B111" s="1806">
        <v>2</v>
      </c>
      <c r="C111" s="1806">
        <v>11</v>
      </c>
      <c r="D111" s="1806"/>
      <c r="E111" s="1892"/>
      <c r="F111" s="720"/>
      <c r="G111" s="20" t="s">
        <v>98</v>
      </c>
      <c r="H111" s="1065">
        <v>0</v>
      </c>
      <c r="I111" s="1065"/>
      <c r="J111" s="1065">
        <v>0</v>
      </c>
      <c r="K111" s="1065">
        <v>0</v>
      </c>
      <c r="L111" s="1065">
        <v>333</v>
      </c>
      <c r="M111" s="1065">
        <v>0</v>
      </c>
      <c r="N111" s="2536">
        <f>SUM(J111:M111)</f>
        <v>333</v>
      </c>
      <c r="O111" s="1718">
        <f>SUM(H111,N111)</f>
        <v>333</v>
      </c>
    </row>
    <row r="112" spans="1:15" ht="12" customHeight="1">
      <c r="A112" s="1806"/>
      <c r="B112" s="1806"/>
      <c r="C112" s="1806"/>
      <c r="D112" s="1806"/>
      <c r="E112" s="1892"/>
      <c r="F112" s="490" t="s">
        <v>54</v>
      </c>
      <c r="G112" s="20"/>
      <c r="H112" s="2540">
        <f>SUM(H113)</f>
        <v>0</v>
      </c>
      <c r="I112" s="2540">
        <f>SUM(I113)</f>
        <v>0</v>
      </c>
      <c r="J112" s="2540">
        <f>SUM(J113)</f>
        <v>0</v>
      </c>
      <c r="K112" s="2540">
        <f>SUM(K113)</f>
        <v>0</v>
      </c>
      <c r="L112" s="2540">
        <f>SUM(L113)</f>
        <v>0</v>
      </c>
      <c r="M112" s="2540">
        <f>SUM(M113)</f>
        <v>0</v>
      </c>
      <c r="N112" s="2539">
        <f>SUM(J112:M112)</f>
        <v>0</v>
      </c>
      <c r="O112" s="2538">
        <f>SUM(H112,N112)</f>
        <v>0</v>
      </c>
    </row>
    <row r="113" spans="1:15" ht="12" customHeight="1">
      <c r="A113" s="1806">
        <v>6</v>
      </c>
      <c r="B113" s="1806">
        <v>2</v>
      </c>
      <c r="C113" s="1806">
        <v>10</v>
      </c>
      <c r="D113" s="1806"/>
      <c r="E113" s="1892"/>
      <c r="F113" s="720"/>
      <c r="G113" s="20" t="s">
        <v>118</v>
      </c>
      <c r="H113" s="2371">
        <v>0</v>
      </c>
      <c r="I113" s="2371"/>
      <c r="J113" s="2371">
        <v>0</v>
      </c>
      <c r="K113" s="2371">
        <v>0</v>
      </c>
      <c r="L113" s="2371">
        <v>0</v>
      </c>
      <c r="M113" s="2371">
        <v>0</v>
      </c>
      <c r="N113" s="2536">
        <f>SUM(J113:M113)</f>
        <v>0</v>
      </c>
      <c r="O113" s="1718">
        <f>SUM(H113,N113)</f>
        <v>0</v>
      </c>
    </row>
    <row r="114" spans="1:15" ht="12" customHeight="1">
      <c r="A114" s="1806"/>
      <c r="B114" s="1806"/>
      <c r="C114" s="1806"/>
      <c r="D114" s="1806"/>
      <c r="E114" s="1892"/>
      <c r="F114" s="490" t="s">
        <v>55</v>
      </c>
      <c r="G114" s="20"/>
      <c r="H114" s="2547">
        <f>SUM(H115)</f>
        <v>11</v>
      </c>
      <c r="I114" s="2547">
        <f>SUM(I115)</f>
        <v>0</v>
      </c>
      <c r="J114" s="2547">
        <f>SUM(J115)</f>
        <v>18</v>
      </c>
      <c r="K114" s="2547">
        <f>SUM(K115)</f>
        <v>5</v>
      </c>
      <c r="L114" s="2547">
        <f>SUM(L115)</f>
        <v>0</v>
      </c>
      <c r="M114" s="2547">
        <f>SUM(M115)</f>
        <v>0</v>
      </c>
      <c r="N114" s="1678">
        <f>SUM(J114:M114)</f>
        <v>23</v>
      </c>
      <c r="O114" s="2546">
        <f>SUM(H114,N114)</f>
        <v>34</v>
      </c>
    </row>
    <row r="115" spans="1:15" ht="12" customHeight="1">
      <c r="A115" s="1806">
        <v>6</v>
      </c>
      <c r="B115" s="1806">
        <v>2</v>
      </c>
      <c r="C115" s="1806">
        <v>6</v>
      </c>
      <c r="D115" s="1806"/>
      <c r="E115" s="1892"/>
      <c r="F115" s="4"/>
      <c r="G115" s="20" t="s">
        <v>380</v>
      </c>
      <c r="H115" s="2537">
        <v>11</v>
      </c>
      <c r="I115" s="2537"/>
      <c r="J115" s="2537">
        <v>18</v>
      </c>
      <c r="K115" s="2537">
        <v>5</v>
      </c>
      <c r="L115" s="2537">
        <v>0</v>
      </c>
      <c r="M115" s="2537">
        <v>0</v>
      </c>
      <c r="N115" s="2536">
        <f>SUM(J115:M115)</f>
        <v>23</v>
      </c>
      <c r="O115" s="1718">
        <f>SUM(H115,N115)</f>
        <v>34</v>
      </c>
    </row>
    <row r="116" spans="1:15" ht="12" customHeight="1">
      <c r="A116" s="1806"/>
      <c r="B116" s="1806"/>
      <c r="C116" s="1806"/>
      <c r="D116" s="1806"/>
      <c r="E116" s="1892"/>
      <c r="F116" s="490" t="s">
        <v>26</v>
      </c>
      <c r="G116" s="20"/>
      <c r="H116" s="2540">
        <f>SUM(H117)</f>
        <v>2</v>
      </c>
      <c r="I116" s="2540"/>
      <c r="J116" s="2540">
        <f>SUM(J117)</f>
        <v>21</v>
      </c>
      <c r="K116" s="2540">
        <f>SUM(K117)</f>
        <v>6</v>
      </c>
      <c r="L116" s="2540">
        <f>SUM(L117)</f>
        <v>0</v>
      </c>
      <c r="M116" s="2540">
        <f>SUM(M117)</f>
        <v>0</v>
      </c>
      <c r="N116" s="2539">
        <f>SUM(J116:M116)</f>
        <v>27</v>
      </c>
      <c r="O116" s="2538">
        <f>SUM(H116,N116)</f>
        <v>29</v>
      </c>
    </row>
    <row r="117" spans="1:15" ht="12" customHeight="1">
      <c r="A117" s="1806">
        <v>6</v>
      </c>
      <c r="B117" s="1806">
        <v>2</v>
      </c>
      <c r="C117" s="1806">
        <v>10</v>
      </c>
      <c r="D117" s="1806"/>
      <c r="E117" s="1892"/>
      <c r="F117" s="4"/>
      <c r="G117" s="20" t="s">
        <v>380</v>
      </c>
      <c r="H117" s="2537">
        <v>2</v>
      </c>
      <c r="I117" s="2537"/>
      <c r="J117" s="2537">
        <v>21</v>
      </c>
      <c r="K117" s="2537">
        <v>6</v>
      </c>
      <c r="L117" s="2537">
        <v>0</v>
      </c>
      <c r="M117" s="2537">
        <v>0</v>
      </c>
      <c r="N117" s="2536">
        <f>SUM(J117:M117)</f>
        <v>27</v>
      </c>
      <c r="O117" s="1718">
        <f>SUM(H117,N117)</f>
        <v>29</v>
      </c>
    </row>
    <row r="118" spans="1:15">
      <c r="A118" s="1806"/>
      <c r="B118" s="1806"/>
      <c r="C118" s="1806"/>
      <c r="D118" s="1806"/>
      <c r="E118" s="1894">
        <v>1407</v>
      </c>
      <c r="F118" s="373" t="s">
        <v>62</v>
      </c>
      <c r="G118" s="372"/>
      <c r="H118" s="48">
        <f>SUM(H121+H119)</f>
        <v>22</v>
      </c>
      <c r="I118" s="48"/>
      <c r="J118" s="48">
        <f>SUM(J121+J119)</f>
        <v>2</v>
      </c>
      <c r="K118" s="48">
        <f>SUM(K121+K119)</f>
        <v>3</v>
      </c>
      <c r="L118" s="48">
        <f>SUM(L121+L119)</f>
        <v>0</v>
      </c>
      <c r="M118" s="48">
        <f>SUM(M121+M119)</f>
        <v>0</v>
      </c>
      <c r="N118" s="2542">
        <f>SUM(J118:M118)</f>
        <v>5</v>
      </c>
      <c r="O118" s="2541">
        <f>SUM(H118,N118)</f>
        <v>27</v>
      </c>
    </row>
    <row r="119" spans="1:15" ht="12" customHeight="1">
      <c r="A119" s="1806"/>
      <c r="B119" s="1806"/>
      <c r="C119" s="1806"/>
      <c r="D119" s="1806"/>
      <c r="E119" s="1895"/>
      <c r="F119" s="622" t="s">
        <v>56</v>
      </c>
      <c r="G119" s="490"/>
      <c r="H119" s="2540">
        <f>SUM(H120)</f>
        <v>13</v>
      </c>
      <c r="I119" s="2540">
        <f>SUM(I120)</f>
        <v>0</v>
      </c>
      <c r="J119" s="2540">
        <f>SUM(J120)</f>
        <v>0</v>
      </c>
      <c r="K119" s="2540">
        <f>SUM(K120)</f>
        <v>3</v>
      </c>
      <c r="L119" s="2540">
        <f>SUM(L120)</f>
        <v>0</v>
      </c>
      <c r="M119" s="2540">
        <f>SUM(M120)</f>
        <v>0</v>
      </c>
      <c r="N119" s="2539">
        <f>SUM(J119:M119)</f>
        <v>3</v>
      </c>
      <c r="O119" s="2538">
        <f>SUM(H119,N119)</f>
        <v>16</v>
      </c>
    </row>
    <row r="120" spans="1:15" ht="12" customHeight="1">
      <c r="A120" s="1806">
        <v>7</v>
      </c>
      <c r="B120" s="1806">
        <v>6</v>
      </c>
      <c r="C120" s="1806">
        <v>10</v>
      </c>
      <c r="D120" s="1806"/>
      <c r="E120" s="1895"/>
      <c r="F120" s="4"/>
      <c r="G120" s="20" t="s">
        <v>100</v>
      </c>
      <c r="H120" s="2537">
        <v>13</v>
      </c>
      <c r="I120" s="2537"/>
      <c r="J120" s="2537">
        <v>0</v>
      </c>
      <c r="K120" s="2537">
        <v>3</v>
      </c>
      <c r="L120" s="2537">
        <v>0</v>
      </c>
      <c r="M120" s="2537">
        <v>0</v>
      </c>
      <c r="N120" s="2536">
        <f>SUM(J120:M120)</f>
        <v>3</v>
      </c>
      <c r="O120" s="1718">
        <f>SUM(H120,N120)</f>
        <v>16</v>
      </c>
    </row>
    <row r="121" spans="1:15" ht="12" customHeight="1">
      <c r="A121" s="1806"/>
      <c r="B121" s="1806"/>
      <c r="C121" s="1806"/>
      <c r="D121" s="1806"/>
      <c r="E121" s="1895"/>
      <c r="F121" s="490" t="s">
        <v>25</v>
      </c>
      <c r="G121" s="20"/>
      <c r="H121" s="2540">
        <f>SUM(H122:H125)</f>
        <v>9</v>
      </c>
      <c r="I121" s="2540"/>
      <c r="J121" s="2540">
        <f>SUM(J122:J125)</f>
        <v>2</v>
      </c>
      <c r="K121" s="2540">
        <f>SUM(K122:K125)</f>
        <v>0</v>
      </c>
      <c r="L121" s="2540">
        <f>SUM(L122:L125)</f>
        <v>0</v>
      </c>
      <c r="M121" s="2540">
        <f>SUM(M122:M125)</f>
        <v>0</v>
      </c>
      <c r="N121" s="2539">
        <f>SUM(J121:M121)</f>
        <v>2</v>
      </c>
      <c r="O121" s="2538">
        <f>SUM(H121,N121)</f>
        <v>11</v>
      </c>
    </row>
    <row r="122" spans="1:15" ht="12" customHeight="1">
      <c r="A122" s="1806">
        <v>7</v>
      </c>
      <c r="B122" s="1806">
        <v>3</v>
      </c>
      <c r="C122" s="1806">
        <v>11</v>
      </c>
      <c r="D122" s="1806"/>
      <c r="E122" s="1895"/>
      <c r="F122" s="622"/>
      <c r="G122" s="20" t="s">
        <v>119</v>
      </c>
      <c r="H122" s="2537">
        <v>1</v>
      </c>
      <c r="I122" s="2537"/>
      <c r="J122" s="2537">
        <v>0</v>
      </c>
      <c r="K122" s="2537">
        <v>0</v>
      </c>
      <c r="L122" s="2537">
        <v>0</v>
      </c>
      <c r="M122" s="2537">
        <v>0</v>
      </c>
      <c r="N122" s="2536">
        <f>SUM(J122:M122)</f>
        <v>0</v>
      </c>
      <c r="O122" s="1718">
        <f>SUM(H122,N122)</f>
        <v>1</v>
      </c>
    </row>
    <row r="123" spans="1:15" ht="12" customHeight="1">
      <c r="A123" s="1806">
        <v>7</v>
      </c>
      <c r="B123" s="1806">
        <v>3</v>
      </c>
      <c r="C123" s="1806">
        <v>11</v>
      </c>
      <c r="D123" s="1806"/>
      <c r="E123" s="1895"/>
      <c r="F123" s="622"/>
      <c r="G123" s="20" t="s">
        <v>379</v>
      </c>
      <c r="H123" s="2537">
        <v>5</v>
      </c>
      <c r="I123" s="2537"/>
      <c r="J123" s="2537">
        <v>0</v>
      </c>
      <c r="K123" s="2537">
        <v>0</v>
      </c>
      <c r="L123" s="2537">
        <v>0</v>
      </c>
      <c r="M123" s="2537">
        <v>0</v>
      </c>
      <c r="N123" s="2536">
        <f>SUM(J123:M123)</f>
        <v>0</v>
      </c>
      <c r="O123" s="1718">
        <f>SUM(H123,N123)</f>
        <v>5</v>
      </c>
    </row>
    <row r="124" spans="1:15" ht="12" customHeight="1">
      <c r="A124" s="1806">
        <v>7</v>
      </c>
      <c r="B124" s="1806">
        <v>3</v>
      </c>
      <c r="C124" s="1806">
        <v>11</v>
      </c>
      <c r="D124" s="1806"/>
      <c r="E124" s="1895"/>
      <c r="F124" s="622"/>
      <c r="G124" s="20" t="s">
        <v>378</v>
      </c>
      <c r="H124" s="2537">
        <v>3</v>
      </c>
      <c r="I124" s="2537"/>
      <c r="J124" s="2537">
        <v>2</v>
      </c>
      <c r="K124" s="2537">
        <v>0</v>
      </c>
      <c r="L124" s="2537">
        <v>0</v>
      </c>
      <c r="M124" s="2537">
        <v>0</v>
      </c>
      <c r="N124" s="2536">
        <f>SUM(J124:M124)</f>
        <v>2</v>
      </c>
      <c r="O124" s="1718">
        <f>SUM(H124,N124)</f>
        <v>5</v>
      </c>
    </row>
    <row r="125" spans="1:15" ht="12" customHeight="1">
      <c r="A125" s="1806">
        <v>7</v>
      </c>
      <c r="B125" s="1806">
        <v>3</v>
      </c>
      <c r="C125" s="1806">
        <v>11</v>
      </c>
      <c r="D125" s="1806"/>
      <c r="E125" s="1896"/>
      <c r="F125" s="4"/>
      <c r="G125" s="20" t="s">
        <v>415</v>
      </c>
      <c r="H125" s="1065">
        <v>0</v>
      </c>
      <c r="I125" s="1065"/>
      <c r="J125" s="1065">
        <v>0</v>
      </c>
      <c r="K125" s="1065">
        <v>0</v>
      </c>
      <c r="L125" s="1065">
        <v>0</v>
      </c>
      <c r="M125" s="1065">
        <v>0</v>
      </c>
      <c r="N125" s="2536">
        <f>SUM(J125:M125)</f>
        <v>0</v>
      </c>
      <c r="O125" s="1718">
        <f>SUM(H125,N125)</f>
        <v>0</v>
      </c>
    </row>
    <row r="126" spans="1:15">
      <c r="A126" s="1806"/>
      <c r="B126" s="1806"/>
      <c r="C126" s="1806"/>
      <c r="D126" s="1806"/>
      <c r="E126" s="1894">
        <v>1408</v>
      </c>
      <c r="F126" s="373" t="s">
        <v>63</v>
      </c>
      <c r="G126" s="373"/>
      <c r="H126" s="377">
        <f>SUM(H129,H131,H135,H127)</f>
        <v>32</v>
      </c>
      <c r="I126" s="377"/>
      <c r="J126" s="377">
        <f>SUM(J129,J131,J135,J127)</f>
        <v>113</v>
      </c>
      <c r="K126" s="377">
        <f>SUM(K129,K131,K135,K127)</f>
        <v>36</v>
      </c>
      <c r="L126" s="377">
        <f>SUM(L129,L131,L135,L127)</f>
        <v>0</v>
      </c>
      <c r="M126" s="377">
        <f>SUM(M129,M131,M135,M127)</f>
        <v>0</v>
      </c>
      <c r="N126" s="2542">
        <f>SUM(J126:M126)</f>
        <v>149</v>
      </c>
      <c r="O126" s="2541">
        <f>SUM(H126,N126)</f>
        <v>181</v>
      </c>
    </row>
    <row r="127" spans="1:15" ht="12" customHeight="1">
      <c r="E127" s="1895"/>
      <c r="F127" s="622" t="s">
        <v>16</v>
      </c>
      <c r="G127" s="4"/>
      <c r="H127" s="2540">
        <f>SUM(H128)</f>
        <v>0</v>
      </c>
      <c r="I127" s="2540">
        <f>SUM(I128)</f>
        <v>0</v>
      </c>
      <c r="J127" s="2540">
        <f>SUM(J128)</f>
        <v>0</v>
      </c>
      <c r="K127" s="2540">
        <f>SUM(K128)</f>
        <v>0</v>
      </c>
      <c r="L127" s="2540">
        <f>SUM(L128)</f>
        <v>0</v>
      </c>
      <c r="M127" s="2540">
        <f>SUM(M128)</f>
        <v>0</v>
      </c>
      <c r="N127" s="2539">
        <f>SUM(J127:M127)</f>
        <v>0</v>
      </c>
      <c r="O127" s="2538">
        <f>SUM(H127,N127)</f>
        <v>0</v>
      </c>
    </row>
    <row r="128" spans="1:15" ht="12" customHeight="1">
      <c r="A128" s="5">
        <v>8</v>
      </c>
      <c r="B128" s="5">
        <v>4</v>
      </c>
      <c r="C128" s="5">
        <v>6</v>
      </c>
      <c r="E128" s="1895"/>
      <c r="F128" s="4"/>
      <c r="G128" s="4" t="s">
        <v>414</v>
      </c>
      <c r="H128" s="1065">
        <v>0</v>
      </c>
      <c r="I128" s="1065"/>
      <c r="J128" s="1065">
        <v>0</v>
      </c>
      <c r="K128" s="1065">
        <v>0</v>
      </c>
      <c r="L128" s="1065">
        <v>0</v>
      </c>
      <c r="M128" s="1065">
        <v>0</v>
      </c>
      <c r="N128" s="2536">
        <f>SUM(J128:M128)</f>
        <v>0</v>
      </c>
      <c r="O128" s="1718">
        <f>SUM(H128,N128)</f>
        <v>0</v>
      </c>
    </row>
    <row r="129" spans="1:19" ht="12" customHeight="1">
      <c r="E129" s="1895"/>
      <c r="F129" s="490" t="s">
        <v>57</v>
      </c>
      <c r="G129" s="4"/>
      <c r="H129" s="2540">
        <f>SUM(H130)</f>
        <v>17</v>
      </c>
      <c r="I129" s="2540">
        <f>SUM(I130)</f>
        <v>0</v>
      </c>
      <c r="J129" s="2540">
        <f>SUM(J130)</f>
        <v>96</v>
      </c>
      <c r="K129" s="2540">
        <f>SUM(K130)</f>
        <v>34</v>
      </c>
      <c r="L129" s="2540">
        <f>SUM(L130)</f>
        <v>0</v>
      </c>
      <c r="M129" s="2540">
        <f>SUM(M130)</f>
        <v>0</v>
      </c>
      <c r="N129" s="2539">
        <f>SUM(J129:M129)</f>
        <v>130</v>
      </c>
      <c r="O129" s="2538">
        <f>SUM(H129,N129)</f>
        <v>147</v>
      </c>
    </row>
    <row r="130" spans="1:19" ht="12" customHeight="1">
      <c r="A130" s="5">
        <v>8</v>
      </c>
      <c r="B130" s="5">
        <v>4</v>
      </c>
      <c r="C130" s="5">
        <v>8</v>
      </c>
      <c r="E130" s="1895"/>
      <c r="F130" s="4"/>
      <c r="G130" s="4" t="s">
        <v>121</v>
      </c>
      <c r="H130" s="2537">
        <v>17</v>
      </c>
      <c r="I130" s="2537"/>
      <c r="J130" s="2537">
        <v>96</v>
      </c>
      <c r="K130" s="2537">
        <v>34</v>
      </c>
      <c r="L130" s="2537">
        <v>0</v>
      </c>
      <c r="M130" s="2537">
        <v>0</v>
      </c>
      <c r="N130" s="2536">
        <f>SUM(J130:M130)</f>
        <v>130</v>
      </c>
      <c r="O130" s="1718">
        <f>SUM(H130,N130)</f>
        <v>147</v>
      </c>
    </row>
    <row r="131" spans="1:19" ht="12" customHeight="1">
      <c r="E131" s="1895"/>
      <c r="F131" s="622" t="s">
        <v>18</v>
      </c>
      <c r="G131" s="4"/>
      <c r="H131" s="1072">
        <f>SUM(H132:H134)</f>
        <v>5</v>
      </c>
      <c r="I131" s="1072"/>
      <c r="J131" s="1072">
        <f>SUM(J132:J134)</f>
        <v>6</v>
      </c>
      <c r="K131" s="1072">
        <f>SUM(K132:K134)</f>
        <v>1</v>
      </c>
      <c r="L131" s="1072">
        <f>SUM(L132:L134)</f>
        <v>0</v>
      </c>
      <c r="M131" s="1072">
        <f>SUM(M132:M134)</f>
        <v>0</v>
      </c>
      <c r="N131" s="2545">
        <f>SUM(J131:M131)</f>
        <v>7</v>
      </c>
      <c r="O131" s="2538">
        <f>SUM(H131,N131)</f>
        <v>12</v>
      </c>
      <c r="S131" s="1" t="s">
        <v>339</v>
      </c>
    </row>
    <row r="132" spans="1:19" ht="12" customHeight="1">
      <c r="A132" s="5">
        <v>8</v>
      </c>
      <c r="B132" s="5">
        <v>4</v>
      </c>
      <c r="C132" s="5">
        <v>11</v>
      </c>
      <c r="E132" s="1895"/>
      <c r="F132" s="622"/>
      <c r="G132" s="4" t="s">
        <v>122</v>
      </c>
      <c r="H132" s="2537">
        <v>2</v>
      </c>
      <c r="I132" s="2537"/>
      <c r="J132" s="2537">
        <v>3</v>
      </c>
      <c r="K132" s="2537">
        <v>1</v>
      </c>
      <c r="L132" s="2537">
        <v>0</v>
      </c>
      <c r="M132" s="2537">
        <v>0</v>
      </c>
      <c r="N132" s="2536">
        <f>SUM(J132:M132)</f>
        <v>4</v>
      </c>
      <c r="O132" s="1718">
        <f>SUM(H132,N132)</f>
        <v>6</v>
      </c>
    </row>
    <row r="133" spans="1:19" ht="12" customHeight="1">
      <c r="A133" s="5">
        <v>8</v>
      </c>
      <c r="B133" s="5">
        <v>3</v>
      </c>
      <c r="C133" s="5">
        <v>11</v>
      </c>
      <c r="E133" s="1895"/>
      <c r="F133" s="622"/>
      <c r="G133" s="4" t="s">
        <v>123</v>
      </c>
      <c r="H133" s="2544">
        <v>1</v>
      </c>
      <c r="I133" s="2544"/>
      <c r="J133" s="2544">
        <v>2</v>
      </c>
      <c r="K133" s="2544">
        <v>0</v>
      </c>
      <c r="L133" s="2544">
        <v>0</v>
      </c>
      <c r="M133" s="2544">
        <v>0</v>
      </c>
      <c r="N133" s="2536">
        <f>SUM(J133:M133)</f>
        <v>2</v>
      </c>
      <c r="O133" s="1718">
        <f>SUM(H133,N133)</f>
        <v>3</v>
      </c>
      <c r="R133" s="2543"/>
    </row>
    <row r="134" spans="1:19" ht="12" customHeight="1">
      <c r="A134" s="5">
        <v>8</v>
      </c>
      <c r="B134" s="5">
        <v>4</v>
      </c>
      <c r="C134" s="5">
        <v>11</v>
      </c>
      <c r="E134" s="1895"/>
      <c r="F134" s="622"/>
      <c r="G134" s="4" t="s">
        <v>377</v>
      </c>
      <c r="H134" s="2537">
        <v>2</v>
      </c>
      <c r="I134" s="2537"/>
      <c r="J134" s="2537">
        <v>1</v>
      </c>
      <c r="K134" s="2537">
        <v>0</v>
      </c>
      <c r="L134" s="2537">
        <v>0</v>
      </c>
      <c r="M134" s="2537">
        <v>0</v>
      </c>
      <c r="N134" s="2536">
        <f>SUM(J134:M134)</f>
        <v>1</v>
      </c>
      <c r="O134" s="1718">
        <f>SUM(H134,N134)</f>
        <v>3</v>
      </c>
    </row>
    <row r="135" spans="1:19" ht="12" customHeight="1">
      <c r="E135" s="1895"/>
      <c r="F135" s="622" t="s">
        <v>59</v>
      </c>
      <c r="G135" s="490"/>
      <c r="H135" s="2540">
        <f>SUM(H136)</f>
        <v>10</v>
      </c>
      <c r="I135" s="2540"/>
      <c r="J135" s="2540">
        <f>SUM(J136)</f>
        <v>11</v>
      </c>
      <c r="K135" s="2540">
        <f>SUM(K136)</f>
        <v>1</v>
      </c>
      <c r="L135" s="2540">
        <f>SUM(L136)</f>
        <v>0</v>
      </c>
      <c r="M135" s="2540">
        <f>SUM(M136)</f>
        <v>0</v>
      </c>
      <c r="N135" s="2539">
        <f>SUM(J135:M135)</f>
        <v>12</v>
      </c>
      <c r="O135" s="2538">
        <f>SUM(H135,N135)</f>
        <v>22</v>
      </c>
    </row>
    <row r="136" spans="1:19" ht="12" customHeight="1">
      <c r="A136" s="5">
        <v>8</v>
      </c>
      <c r="B136" s="5">
        <v>4</v>
      </c>
      <c r="C136" s="5">
        <v>11</v>
      </c>
      <c r="E136" s="1895"/>
      <c r="F136" s="4"/>
      <c r="G136" s="4" t="s">
        <v>125</v>
      </c>
      <c r="H136" s="2537">
        <v>10</v>
      </c>
      <c r="I136" s="2537"/>
      <c r="J136" s="2537">
        <v>11</v>
      </c>
      <c r="K136" s="2537">
        <v>1</v>
      </c>
      <c r="L136" s="2537">
        <v>0</v>
      </c>
      <c r="M136" s="2537">
        <v>0</v>
      </c>
      <c r="N136" s="2536">
        <f>SUM(J136:M136)</f>
        <v>12</v>
      </c>
      <c r="O136" s="1718">
        <f>SUM(H136,N136)</f>
        <v>22</v>
      </c>
    </row>
    <row r="137" spans="1:19" ht="12.75" customHeight="1">
      <c r="E137" s="1894">
        <v>1624</v>
      </c>
      <c r="F137" s="373" t="s">
        <v>19</v>
      </c>
      <c r="G137" s="372"/>
      <c r="H137" s="48">
        <f>SUM(H138,H140)</f>
        <v>4</v>
      </c>
      <c r="I137" s="48"/>
      <c r="J137" s="48">
        <f>SUM(J138,J140)</f>
        <v>3</v>
      </c>
      <c r="K137" s="48">
        <f>SUM(K138,K140)</f>
        <v>1</v>
      </c>
      <c r="L137" s="48">
        <f>SUM(L138,L140)</f>
        <v>0</v>
      </c>
      <c r="M137" s="48">
        <f>SUM(M138,M140)</f>
        <v>0</v>
      </c>
      <c r="N137" s="2542">
        <f>SUM(J137:M137)</f>
        <v>4</v>
      </c>
      <c r="O137" s="2541">
        <f>SUM(H137,N137)</f>
        <v>8</v>
      </c>
    </row>
    <row r="138" spans="1:19" ht="12" customHeight="1">
      <c r="E138" s="1895"/>
      <c r="F138" s="479" t="s">
        <v>149</v>
      </c>
      <c r="G138" s="594"/>
      <c r="H138" s="2540">
        <f>SUM(H139)</f>
        <v>1</v>
      </c>
      <c r="I138" s="2540"/>
      <c r="J138" s="2540">
        <f>SUM(J139)</f>
        <v>1</v>
      </c>
      <c r="K138" s="2540">
        <f>SUM(K139)</f>
        <v>1</v>
      </c>
      <c r="L138" s="2540">
        <f>SUM(L139)</f>
        <v>0</v>
      </c>
      <c r="M138" s="2540">
        <f>SUM(M139)</f>
        <v>0</v>
      </c>
      <c r="N138" s="2539">
        <f>SUM(J138:M138)</f>
        <v>2</v>
      </c>
      <c r="O138" s="2538">
        <f>SUM(H138,N138)</f>
        <v>3</v>
      </c>
    </row>
    <row r="139" spans="1:19" ht="12" customHeight="1">
      <c r="A139" s="5">
        <v>9</v>
      </c>
      <c r="B139" s="5">
        <v>4</v>
      </c>
      <c r="C139" s="5">
        <v>8</v>
      </c>
      <c r="E139" s="1895"/>
      <c r="F139" s="4"/>
      <c r="G139" s="4" t="s">
        <v>376</v>
      </c>
      <c r="H139" s="2537">
        <v>1</v>
      </c>
      <c r="I139" s="2537"/>
      <c r="J139" s="2537">
        <v>1</v>
      </c>
      <c r="K139" s="2537">
        <v>1</v>
      </c>
      <c r="L139" s="2537">
        <v>0</v>
      </c>
      <c r="M139" s="2537">
        <v>0</v>
      </c>
      <c r="N139" s="2536">
        <f>SUM(J139:M139)</f>
        <v>2</v>
      </c>
      <c r="O139" s="1718">
        <f>SUM(H139,N139)</f>
        <v>3</v>
      </c>
    </row>
    <row r="140" spans="1:19" ht="12" customHeight="1">
      <c r="E140" s="1895"/>
      <c r="F140" s="490" t="s">
        <v>22</v>
      </c>
      <c r="G140" s="4"/>
      <c r="H140" s="2540">
        <f>SUM(H141)</f>
        <v>3</v>
      </c>
      <c r="I140" s="2540"/>
      <c r="J140" s="2540">
        <f>SUM(J141)</f>
        <v>2</v>
      </c>
      <c r="K140" s="2540">
        <f>SUM(K141)</f>
        <v>0</v>
      </c>
      <c r="L140" s="2540">
        <f>SUM(L141)</f>
        <v>0</v>
      </c>
      <c r="M140" s="2540">
        <f>SUM(M141)</f>
        <v>0</v>
      </c>
      <c r="N140" s="2539">
        <f>SUM(J140:M140)</f>
        <v>2</v>
      </c>
      <c r="O140" s="2538">
        <f>SUM(H140,N140)</f>
        <v>5</v>
      </c>
    </row>
    <row r="141" spans="1:19" ht="12" customHeight="1">
      <c r="A141" s="5">
        <v>9</v>
      </c>
      <c r="B141" s="5">
        <v>5</v>
      </c>
      <c r="C141" s="5">
        <v>11</v>
      </c>
      <c r="E141" s="1923"/>
      <c r="F141" s="3"/>
      <c r="G141" s="1780" t="s">
        <v>375</v>
      </c>
      <c r="H141" s="2537">
        <v>3</v>
      </c>
      <c r="I141" s="2537"/>
      <c r="J141" s="2537">
        <v>2</v>
      </c>
      <c r="K141" s="2537">
        <v>0</v>
      </c>
      <c r="L141" s="2537">
        <v>0</v>
      </c>
      <c r="M141" s="2537">
        <v>0</v>
      </c>
      <c r="N141" s="2536">
        <f>SUM(J141:M141)</f>
        <v>2</v>
      </c>
      <c r="O141" s="1718">
        <f>SUM(H141,N141)</f>
        <v>5</v>
      </c>
    </row>
    <row r="142" spans="1:19">
      <c r="E142" s="29"/>
      <c r="F142" s="1885" t="s">
        <v>0</v>
      </c>
      <c r="G142" s="1886"/>
      <c r="H142" s="363">
        <f>SUM(H8+H39+H70+H83+H90+H108+H118+H126+H137)</f>
        <v>620</v>
      </c>
      <c r="I142" s="363"/>
      <c r="J142" s="363">
        <f>SUM(J8+J39+J70+J83+J90+J108+J118+J126+J137)</f>
        <v>647</v>
      </c>
      <c r="K142" s="363">
        <f>SUM(K8+K39+K70+K83+K90+K108+K118+K126+K137)</f>
        <v>305</v>
      </c>
      <c r="L142" s="363">
        <f>SUM(L8+L39+L70+L83+L90+L108+L118+L126+L137)</f>
        <v>333</v>
      </c>
      <c r="M142" s="363">
        <f>SUM(M8+M39+M70+M83+M90+M108+M118+M126+M137)</f>
        <v>16</v>
      </c>
      <c r="N142" s="363">
        <f>SUM(J142:M142)</f>
        <v>1301</v>
      </c>
      <c r="O142" s="362">
        <f>SUM(H142,N142)</f>
        <v>1921</v>
      </c>
    </row>
    <row r="143" spans="1:19" ht="10.5" customHeight="1">
      <c r="F143" s="2058" t="s">
        <v>148</v>
      </c>
      <c r="G143" s="2058"/>
      <c r="H143" s="2058"/>
      <c r="I143" s="2058"/>
      <c r="J143" s="2058"/>
      <c r="K143" s="2058"/>
      <c r="L143" s="2058"/>
      <c r="M143" s="2058"/>
      <c r="N143" s="2058"/>
      <c r="O143" s="2058"/>
    </row>
    <row r="144" spans="1:19" ht="9" customHeight="1"/>
    <row r="145" spans="6:15" ht="27.75" customHeight="1">
      <c r="F145" s="2535"/>
      <c r="G145" s="2535"/>
      <c r="H145" s="2535"/>
      <c r="I145" s="2535"/>
      <c r="J145" s="2535"/>
      <c r="K145" s="2535"/>
      <c r="L145" s="2535"/>
      <c r="M145" s="2535"/>
      <c r="N145" s="2535"/>
      <c r="O145" s="2535"/>
    </row>
    <row r="146" spans="6:15" ht="9" customHeight="1">
      <c r="F146" s="4"/>
      <c r="G146" s="4"/>
      <c r="H146" s="4"/>
      <c r="I146" s="4"/>
      <c r="J146" s="4"/>
      <c r="K146" s="4"/>
      <c r="L146" s="4"/>
      <c r="M146" s="4"/>
    </row>
    <row r="147" spans="6:15" ht="9" customHeight="1">
      <c r="F147" s="4"/>
      <c r="G147" s="4"/>
      <c r="H147" s="4"/>
      <c r="I147" s="4"/>
      <c r="J147" s="4"/>
      <c r="K147" s="4"/>
      <c r="L147" s="4"/>
      <c r="M147" s="4"/>
    </row>
    <row r="148" spans="6:15" ht="9" customHeight="1">
      <c r="F148" s="4"/>
      <c r="G148" s="4"/>
      <c r="H148" s="4"/>
      <c r="I148" s="4"/>
      <c r="J148" s="4"/>
      <c r="K148" s="4"/>
      <c r="L148" s="4"/>
      <c r="M148" s="4"/>
    </row>
    <row r="149" spans="6:15" ht="9" customHeight="1">
      <c r="F149" s="4"/>
      <c r="G149" s="4"/>
      <c r="H149" s="4"/>
      <c r="I149" s="4"/>
      <c r="J149" s="4"/>
      <c r="K149" s="4"/>
      <c r="L149" s="4"/>
      <c r="M149" s="4"/>
    </row>
    <row r="150" spans="6:15" ht="9" customHeight="1">
      <c r="F150" s="4"/>
      <c r="G150" s="4"/>
      <c r="H150" s="4"/>
      <c r="I150" s="4"/>
      <c r="J150" s="4"/>
      <c r="K150" s="4"/>
      <c r="L150" s="4"/>
      <c r="M150" s="4"/>
    </row>
    <row r="151" spans="6:15" ht="9" customHeight="1"/>
    <row r="152" spans="6:15" ht="9" customHeight="1"/>
    <row r="153" spans="6:15" ht="9" customHeight="1"/>
    <row r="154" spans="6:15" ht="9" customHeight="1"/>
    <row r="155" spans="6:15" ht="9" customHeight="1"/>
    <row r="156" spans="6:15" ht="9" customHeight="1"/>
    <row r="157" spans="6:15" ht="9" customHeight="1"/>
    <row r="158" spans="6:15" ht="9" customHeight="1"/>
    <row r="159" spans="6:15" ht="9" customHeight="1"/>
    <row r="160" spans="6:1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15" ht="9" customHeight="1"/>
    <row r="210" spans="6:15" ht="9" customHeight="1"/>
    <row r="211" spans="6:15" ht="9" customHeight="1"/>
    <row r="212" spans="6:15" ht="9" customHeight="1"/>
    <row r="213" spans="6:15" ht="9" customHeight="1"/>
    <row r="214" spans="6:15" ht="9" customHeight="1"/>
    <row r="215" spans="6:15" ht="9" customHeight="1"/>
    <row r="216" spans="6:15" ht="9" customHeight="1"/>
    <row r="217" spans="6:15" ht="9" customHeight="1"/>
    <row r="218" spans="6:15" ht="9" customHeight="1"/>
    <row r="219" spans="6:15" ht="9" customHeight="1"/>
    <row r="220" spans="6:15" ht="9" customHeight="1"/>
    <row r="221" spans="6:15" ht="9" customHeight="1"/>
    <row r="222" spans="6:15" ht="9" customHeight="1"/>
    <row r="223" spans="6:15" ht="9" customHeight="1"/>
    <row r="224" spans="6:15" ht="9" customHeight="1">
      <c r="F224" s="4"/>
      <c r="G224" s="4"/>
      <c r="H224" s="360"/>
      <c r="I224" s="360"/>
      <c r="J224" s="360"/>
      <c r="K224" s="361"/>
      <c r="L224" s="360"/>
      <c r="M224" s="360"/>
      <c r="N224" s="360"/>
      <c r="O224" s="360"/>
    </row>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sheetData>
  <mergeCells count="24">
    <mergeCell ref="E118:E125"/>
    <mergeCell ref="E126:E136"/>
    <mergeCell ref="E137:E141"/>
    <mergeCell ref="E3:O3"/>
    <mergeCell ref="E2:O2"/>
    <mergeCell ref="Q20:U27"/>
    <mergeCell ref="O6:O7"/>
    <mergeCell ref="J6:N6"/>
    <mergeCell ref="E90:E107"/>
    <mergeCell ref="E8:E38"/>
    <mergeCell ref="E83:E89"/>
    <mergeCell ref="E108:E117"/>
    <mergeCell ref="S2:AG2"/>
    <mergeCell ref="E39:E69"/>
    <mergeCell ref="E70:E77"/>
    <mergeCell ref="E5:E7"/>
    <mergeCell ref="E80:E82"/>
    <mergeCell ref="F145:O145"/>
    <mergeCell ref="J81:N81"/>
    <mergeCell ref="F5:G7"/>
    <mergeCell ref="F80:G82"/>
    <mergeCell ref="O81:O82"/>
    <mergeCell ref="F143:O143"/>
    <mergeCell ref="F142:G142"/>
  </mergeCells>
  <printOptions horizontalCentered="1"/>
  <pageMargins left="0.51" right="0.43" top="0.52" bottom="0.94488188976377963" header="0.51181102362204722" footer="0.51181102362204722"/>
  <pageSetup scale="68" orientation="portrait" r:id="rId1"/>
  <headerFooter alignWithMargins="0">
    <oddFooter>&amp;F</oddFooter>
  </headerFooter>
  <rowBreaks count="1" manualBreakCount="1">
    <brk id="78" max="14"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
  <sheetViews>
    <sheetView view="pageBreakPreview" zoomScaleNormal="100" zoomScaleSheetLayoutView="100" workbookViewId="0">
      <selection activeCell="J9" sqref="J9"/>
    </sheetView>
  </sheetViews>
  <sheetFormatPr baseColWidth="10" defaultRowHeight="12.75"/>
  <cols>
    <col min="2" max="2" width="24.140625" customWidth="1"/>
    <col min="3" max="3" width="40" bestFit="1" customWidth="1"/>
    <col min="4" max="4" width="34.140625" customWidth="1"/>
    <col min="5" max="5" width="10.5703125" bestFit="1" customWidth="1"/>
    <col min="6" max="6" width="10.140625" bestFit="1" customWidth="1"/>
    <col min="7" max="7" width="15.140625" bestFit="1" customWidth="1"/>
  </cols>
  <sheetData>
    <row r="1" spans="1:7" ht="14.25">
      <c r="A1" s="416"/>
      <c r="B1" s="417"/>
      <c r="C1" s="417"/>
      <c r="D1" s="417"/>
      <c r="E1" s="417"/>
      <c r="F1" s="418"/>
      <c r="G1" s="419"/>
    </row>
    <row r="2" spans="1:7">
      <c r="A2" s="2253" t="s">
        <v>156</v>
      </c>
      <c r="B2" s="2253"/>
      <c r="C2" s="2253"/>
      <c r="D2" s="2253"/>
      <c r="E2" s="2253"/>
      <c r="F2" s="2253"/>
      <c r="G2" s="2253"/>
    </row>
    <row r="3" spans="1:7">
      <c r="A3" s="2253">
        <v>2020</v>
      </c>
      <c r="B3" s="2253"/>
      <c r="C3" s="2253"/>
      <c r="D3" s="2253"/>
      <c r="E3" s="2253"/>
      <c r="F3" s="2253"/>
      <c r="G3" s="2253"/>
    </row>
    <row r="4" spans="1:7" ht="15" thickBot="1">
      <c r="A4" s="416"/>
      <c r="B4" s="417"/>
      <c r="C4" s="417"/>
      <c r="D4" s="417"/>
      <c r="E4" s="417"/>
      <c r="F4" s="418"/>
      <c r="G4" s="419"/>
    </row>
    <row r="5" spans="1:7">
      <c r="A5" s="2254"/>
      <c r="B5" s="2256" t="s">
        <v>157</v>
      </c>
      <c r="C5" s="2256" t="s">
        <v>158</v>
      </c>
      <c r="D5" s="2256" t="s">
        <v>159</v>
      </c>
      <c r="E5" s="2256" t="s">
        <v>160</v>
      </c>
      <c r="F5" s="2256" t="s">
        <v>161</v>
      </c>
      <c r="G5" s="2258" t="s">
        <v>152</v>
      </c>
    </row>
    <row r="6" spans="1:7" ht="13.5" thickBot="1">
      <c r="A6" s="2255"/>
      <c r="B6" s="2257"/>
      <c r="C6" s="2257"/>
      <c r="D6" s="2257"/>
      <c r="E6" s="2257"/>
      <c r="F6" s="2257"/>
      <c r="G6" s="2259"/>
    </row>
    <row r="7" spans="1:7">
      <c r="A7" s="420"/>
      <c r="B7" s="421"/>
      <c r="C7" s="421"/>
      <c r="D7" s="421"/>
      <c r="E7" s="421"/>
      <c r="F7" s="421"/>
      <c r="G7" s="421"/>
    </row>
    <row r="8" spans="1:7" ht="51" customHeight="1">
      <c r="A8" s="422">
        <v>1</v>
      </c>
      <c r="B8" s="423" t="s">
        <v>162</v>
      </c>
      <c r="C8" s="424" t="s">
        <v>163</v>
      </c>
      <c r="D8" s="424" t="s">
        <v>164</v>
      </c>
      <c r="E8" s="422" t="s">
        <v>165</v>
      </c>
      <c r="F8" s="425">
        <v>43873</v>
      </c>
      <c r="G8" s="422">
        <v>99</v>
      </c>
    </row>
    <row r="9" spans="1:7">
      <c r="A9" s="426">
        <v>2</v>
      </c>
      <c r="B9" s="427" t="s">
        <v>166</v>
      </c>
      <c r="C9" s="428" t="s">
        <v>165</v>
      </c>
      <c r="D9" s="429" t="s">
        <v>167</v>
      </c>
      <c r="E9" s="426" t="s">
        <v>165</v>
      </c>
      <c r="F9" s="430">
        <v>43874</v>
      </c>
      <c r="G9" s="426">
        <v>364</v>
      </c>
    </row>
    <row r="10" spans="1:7" ht="60">
      <c r="A10" s="426">
        <v>3</v>
      </c>
      <c r="B10" s="431" t="s">
        <v>168</v>
      </c>
      <c r="C10" s="432" t="s">
        <v>169</v>
      </c>
      <c r="D10" s="426" t="s">
        <v>165</v>
      </c>
      <c r="E10" s="433" t="s">
        <v>170</v>
      </c>
      <c r="F10" s="430">
        <v>44020</v>
      </c>
      <c r="G10" s="426">
        <v>262</v>
      </c>
    </row>
    <row r="11" spans="1:7" ht="48">
      <c r="A11" s="426">
        <v>4</v>
      </c>
      <c r="B11" s="431" t="s">
        <v>168</v>
      </c>
      <c r="C11" s="432" t="s">
        <v>171</v>
      </c>
      <c r="D11" s="426" t="s">
        <v>165</v>
      </c>
      <c r="E11" s="433" t="s">
        <v>172</v>
      </c>
      <c r="F11" s="434">
        <v>44057</v>
      </c>
      <c r="G11" s="435">
        <v>277</v>
      </c>
    </row>
    <row r="12" spans="1:7" ht="48">
      <c r="A12" s="426">
        <v>5</v>
      </c>
      <c r="B12" s="431" t="s">
        <v>168</v>
      </c>
      <c r="C12" s="432" t="s">
        <v>173</v>
      </c>
      <c r="D12" s="426" t="s">
        <v>165</v>
      </c>
      <c r="E12" s="433" t="s">
        <v>174</v>
      </c>
      <c r="F12" s="434">
        <v>44083</v>
      </c>
      <c r="G12" s="436">
        <v>185</v>
      </c>
    </row>
    <row r="13" spans="1:7" ht="48">
      <c r="A13" s="426">
        <v>6</v>
      </c>
      <c r="B13" s="431" t="s">
        <v>168</v>
      </c>
      <c r="C13" s="432" t="s">
        <v>175</v>
      </c>
      <c r="D13" s="426" t="s">
        <v>165</v>
      </c>
      <c r="E13" s="433" t="s">
        <v>176</v>
      </c>
      <c r="F13" s="434">
        <v>44160</v>
      </c>
      <c r="G13" s="437">
        <v>80</v>
      </c>
    </row>
    <row r="14" spans="1:7" ht="51" customHeight="1">
      <c r="A14" s="438">
        <v>7</v>
      </c>
      <c r="B14" s="2245" t="s">
        <v>177</v>
      </c>
      <c r="C14" s="428" t="s">
        <v>178</v>
      </c>
      <c r="D14" s="439" t="s">
        <v>179</v>
      </c>
      <c r="E14" s="426" t="s">
        <v>165</v>
      </c>
      <c r="F14" s="434">
        <v>44091</v>
      </c>
      <c r="G14" s="2248">
        <v>141</v>
      </c>
    </row>
    <row r="15" spans="1:7" ht="51" customHeight="1">
      <c r="A15" s="440">
        <v>8</v>
      </c>
      <c r="B15" s="2246"/>
      <c r="C15" s="428" t="s">
        <v>180</v>
      </c>
      <c r="D15" s="429" t="s">
        <v>181</v>
      </c>
      <c r="E15" s="426" t="s">
        <v>165</v>
      </c>
      <c r="F15" s="434">
        <v>44102</v>
      </c>
      <c r="G15" s="2249"/>
    </row>
    <row r="16" spans="1:7" ht="51" customHeight="1" thickBot="1">
      <c r="A16" s="441">
        <v>9</v>
      </c>
      <c r="B16" s="2247"/>
      <c r="C16" s="442" t="s">
        <v>182</v>
      </c>
      <c r="D16" s="443" t="s">
        <v>183</v>
      </c>
      <c r="E16" s="441" t="s">
        <v>165</v>
      </c>
      <c r="F16" s="444">
        <v>44104</v>
      </c>
      <c r="G16" s="2250"/>
    </row>
    <row r="17" spans="1:7">
      <c r="A17" s="2251" t="s">
        <v>0</v>
      </c>
      <c r="B17" s="2251"/>
      <c r="C17" s="2251"/>
      <c r="D17" s="2251"/>
      <c r="E17" s="2251"/>
      <c r="F17" s="2251"/>
      <c r="G17" s="445">
        <f>SUM(G8:G16)</f>
        <v>1408</v>
      </c>
    </row>
    <row r="18" spans="1:7">
      <c r="A18" s="2252" t="s">
        <v>184</v>
      </c>
      <c r="B18" s="2252"/>
      <c r="C18" s="2252"/>
      <c r="D18" s="2252"/>
      <c r="E18" s="2252"/>
      <c r="F18" s="2252"/>
      <c r="G18" s="2252"/>
    </row>
  </sheetData>
  <mergeCells count="13">
    <mergeCell ref="B14:B16"/>
    <mergeCell ref="G14:G16"/>
    <mergeCell ref="A17:F17"/>
    <mergeCell ref="A18:G18"/>
    <mergeCell ref="A2:G2"/>
    <mergeCell ref="A3:G3"/>
    <mergeCell ref="A5:A6"/>
    <mergeCell ref="B5:B6"/>
    <mergeCell ref="C5:C6"/>
    <mergeCell ref="D5:D6"/>
    <mergeCell ref="E5:E6"/>
    <mergeCell ref="F5:F6"/>
    <mergeCell ref="G5:G6"/>
  </mergeCells>
  <pageMargins left="0.7" right="0.7" top="0.75" bottom="0.75" header="0.3" footer="0.3"/>
  <pageSetup scale="63" orientation="portrait"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5"/>
  <sheetViews>
    <sheetView view="pageBreakPreview" zoomScale="130" zoomScaleNormal="100" zoomScaleSheetLayoutView="130" workbookViewId="0">
      <selection activeCell="J12" sqref="J12:N26"/>
    </sheetView>
  </sheetViews>
  <sheetFormatPr baseColWidth="10" defaultRowHeight="12.75"/>
  <cols>
    <col min="1" max="1" width="1.5703125" style="326" customWidth="1"/>
    <col min="2" max="2" width="31.5703125" style="326" bestFit="1" customWidth="1"/>
    <col min="3" max="3" width="10.7109375" style="326" customWidth="1"/>
    <col min="4" max="4" width="3.7109375" style="326" customWidth="1"/>
    <col min="5" max="5" width="8.85546875" style="326" bestFit="1" customWidth="1"/>
    <col min="6" max="6" width="14.85546875" style="326" customWidth="1"/>
    <col min="7" max="7" width="1.5703125" style="326" customWidth="1"/>
    <col min="8" max="8" width="4.7109375" style="326" customWidth="1"/>
    <col min="9" max="9" width="11.7109375" style="326" customWidth="1"/>
    <col min="10" max="16384" width="11.42578125" style="326"/>
  </cols>
  <sheetData>
    <row r="1" spans="1:16" ht="12" customHeight="1">
      <c r="F1" s="358"/>
      <c r="G1" s="358"/>
    </row>
    <row r="2" spans="1:16" ht="3.75" customHeight="1">
      <c r="B2" s="357"/>
      <c r="C2" s="357"/>
      <c r="D2" s="357"/>
      <c r="E2" s="357"/>
      <c r="F2" s="357"/>
    </row>
    <row r="3" spans="1:16" ht="12" customHeight="1">
      <c r="B3" s="2263" t="s">
        <v>147</v>
      </c>
      <c r="C3" s="2263"/>
      <c r="D3" s="2263"/>
      <c r="E3" s="2263"/>
      <c r="F3" s="2263"/>
      <c r="G3" s="2261"/>
    </row>
    <row r="4" spans="1:16" ht="12" customHeight="1">
      <c r="B4" s="2263"/>
      <c r="C4" s="2263"/>
      <c r="D4" s="2263"/>
      <c r="E4" s="2263"/>
      <c r="F4" s="2263"/>
      <c r="G4" s="2261"/>
    </row>
    <row r="5" spans="1:16" ht="13.5" customHeight="1" thickBot="1">
      <c r="A5" s="349"/>
      <c r="B5" s="348"/>
      <c r="C5" s="347"/>
      <c r="D5" s="347"/>
      <c r="E5" s="347"/>
      <c r="F5" s="347"/>
    </row>
    <row r="6" spans="1:16" s="356" customFormat="1" ht="6.75" customHeight="1">
      <c r="B6" s="2264" t="s">
        <v>146</v>
      </c>
      <c r="C6" s="2265" t="s">
        <v>133</v>
      </c>
      <c r="D6" s="346"/>
      <c r="E6" s="2265" t="s">
        <v>132</v>
      </c>
      <c r="F6" s="2266" t="s">
        <v>0</v>
      </c>
    </row>
    <row r="7" spans="1:16" ht="12.2" customHeight="1">
      <c r="B7" s="2264"/>
      <c r="C7" s="2265"/>
      <c r="D7" s="344"/>
      <c r="E7" s="2265"/>
      <c r="F7" s="2266"/>
    </row>
    <row r="8" spans="1:16" ht="5.25" customHeight="1">
      <c r="B8" s="354"/>
      <c r="C8" s="341"/>
      <c r="D8" s="342"/>
      <c r="E8" s="341"/>
      <c r="F8" s="340"/>
    </row>
    <row r="9" spans="1:16" ht="12" customHeight="1">
      <c r="B9" s="338" t="s">
        <v>145</v>
      </c>
      <c r="C9" s="337">
        <v>18</v>
      </c>
      <c r="D9" s="337"/>
      <c r="E9" s="337">
        <v>12</v>
      </c>
      <c r="F9" s="336">
        <f>SUM(C9:E9)</f>
        <v>30</v>
      </c>
    </row>
    <row r="10" spans="1:16" ht="12" customHeight="1">
      <c r="B10" s="338" t="s">
        <v>144</v>
      </c>
      <c r="C10" s="337">
        <v>2</v>
      </c>
      <c r="D10" s="337"/>
      <c r="E10" s="337">
        <v>0</v>
      </c>
      <c r="F10" s="336">
        <f>SUM(C10:E10)</f>
        <v>2</v>
      </c>
    </row>
    <row r="11" spans="1:16" ht="12" customHeight="1">
      <c r="B11" s="338" t="s">
        <v>143</v>
      </c>
      <c r="C11" s="337">
        <v>2</v>
      </c>
      <c r="D11" s="337"/>
      <c r="E11" s="337">
        <v>0</v>
      </c>
      <c r="F11" s="336">
        <f>SUM(C11:E11)</f>
        <v>2</v>
      </c>
    </row>
    <row r="12" spans="1:16" ht="12" customHeight="1">
      <c r="B12" s="338" t="s">
        <v>142</v>
      </c>
      <c r="C12" s="337">
        <v>0</v>
      </c>
      <c r="D12" s="337"/>
      <c r="E12" s="337">
        <v>2</v>
      </c>
      <c r="F12" s="336">
        <f>SUM(C12:E12)</f>
        <v>2</v>
      </c>
      <c r="H12" s="351"/>
      <c r="J12" s="2260"/>
      <c r="K12" s="2260"/>
      <c r="L12" s="2260"/>
      <c r="M12" s="355"/>
      <c r="N12" s="355"/>
      <c r="O12" s="355"/>
      <c r="P12" s="355"/>
    </row>
    <row r="13" spans="1:16" ht="5.25" customHeight="1">
      <c r="B13" s="338"/>
      <c r="C13" s="337"/>
      <c r="D13" s="337"/>
      <c r="E13" s="337"/>
      <c r="F13" s="336"/>
      <c r="H13" s="351"/>
      <c r="J13" s="2260"/>
      <c r="K13" s="2260"/>
      <c r="L13" s="2260"/>
      <c r="M13" s="355"/>
      <c r="N13" s="355"/>
      <c r="O13" s="355"/>
      <c r="P13" s="355"/>
    </row>
    <row r="14" spans="1:16" ht="12" customHeight="1">
      <c r="B14" s="335" t="s">
        <v>0</v>
      </c>
      <c r="C14" s="334">
        <f>SUM(C9:C12)</f>
        <v>22</v>
      </c>
      <c r="D14" s="334"/>
      <c r="E14" s="334">
        <f>SUM(E9:E12)</f>
        <v>14</v>
      </c>
      <c r="F14" s="334">
        <f>SUM(F9:F12)</f>
        <v>36</v>
      </c>
      <c r="J14" s="2260"/>
      <c r="K14" s="2260"/>
      <c r="L14" s="2260"/>
      <c r="M14" s="355"/>
      <c r="N14" s="355"/>
      <c r="O14" s="355"/>
      <c r="P14" s="355"/>
    </row>
    <row r="15" spans="1:16" ht="12" customHeight="1">
      <c r="C15" s="356"/>
      <c r="D15" s="356"/>
      <c r="E15" s="356"/>
      <c r="F15" s="356"/>
      <c r="J15" s="2260"/>
      <c r="K15" s="2260"/>
      <c r="L15" s="2260"/>
      <c r="M15" s="355"/>
      <c r="N15" s="355"/>
      <c r="O15" s="355"/>
      <c r="P15" s="355"/>
    </row>
    <row r="16" spans="1:16" ht="12" customHeight="1">
      <c r="C16" s="356"/>
      <c r="D16" s="356"/>
      <c r="E16" s="356"/>
      <c r="F16" s="356"/>
      <c r="J16" s="2260"/>
      <c r="K16" s="2260"/>
      <c r="L16" s="2260"/>
      <c r="M16" s="355"/>
      <c r="N16" s="355"/>
      <c r="O16" s="355"/>
      <c r="P16" s="355"/>
    </row>
    <row r="17" spans="1:16" ht="12" customHeight="1">
      <c r="B17" s="2262" t="s">
        <v>141</v>
      </c>
      <c r="C17" s="2262"/>
      <c r="D17" s="2262"/>
      <c r="E17" s="2262"/>
      <c r="F17" s="2262"/>
      <c r="G17" s="350"/>
      <c r="J17" s="355"/>
      <c r="K17" s="355"/>
      <c r="L17" s="355"/>
      <c r="M17" s="355"/>
      <c r="N17" s="355"/>
      <c r="O17" s="355"/>
      <c r="P17" s="355"/>
    </row>
    <row r="18" spans="1:16" ht="13.5" customHeight="1" thickBot="1">
      <c r="A18" s="349"/>
      <c r="B18" s="348"/>
      <c r="C18" s="347"/>
      <c r="D18" s="347"/>
      <c r="E18" s="347"/>
      <c r="F18" s="347"/>
    </row>
    <row r="19" spans="1:16" ht="6.75" customHeight="1">
      <c r="A19" s="330"/>
      <c r="B19" s="2264" t="s">
        <v>140</v>
      </c>
      <c r="C19" s="2265" t="s">
        <v>133</v>
      </c>
      <c r="D19" s="346"/>
      <c r="E19" s="2265" t="s">
        <v>132</v>
      </c>
      <c r="F19" s="2266" t="s">
        <v>0</v>
      </c>
    </row>
    <row r="20" spans="1:16" ht="12" customHeight="1">
      <c r="B20" s="2264"/>
      <c r="C20" s="2265"/>
      <c r="D20" s="344"/>
      <c r="E20" s="2265"/>
      <c r="F20" s="2266"/>
    </row>
    <row r="21" spans="1:16" ht="5.25" customHeight="1">
      <c r="B21" s="354"/>
      <c r="C21" s="341"/>
      <c r="D21" s="342"/>
      <c r="E21" s="341"/>
      <c r="F21" s="340"/>
    </row>
    <row r="22" spans="1:16" ht="12" customHeight="1">
      <c r="B22" s="338" t="s">
        <v>139</v>
      </c>
      <c r="C22" s="337">
        <v>0</v>
      </c>
      <c r="D22" s="337"/>
      <c r="E22" s="337">
        <v>0</v>
      </c>
      <c r="F22" s="336">
        <f>SUM(C22:E22)</f>
        <v>0</v>
      </c>
    </row>
    <row r="23" spans="1:16" ht="12" customHeight="1">
      <c r="B23" s="338" t="s">
        <v>138</v>
      </c>
      <c r="C23" s="337">
        <v>1</v>
      </c>
      <c r="D23" s="337"/>
      <c r="E23" s="337">
        <v>0</v>
      </c>
      <c r="F23" s="336">
        <f>SUM(C23:E23)</f>
        <v>1</v>
      </c>
    </row>
    <row r="24" spans="1:16" ht="12" customHeight="1">
      <c r="B24" s="338" t="s">
        <v>137</v>
      </c>
      <c r="C24" s="337">
        <v>0</v>
      </c>
      <c r="D24" s="337"/>
      <c r="E24" s="337">
        <v>0</v>
      </c>
      <c r="F24" s="336">
        <f>SUM(C24:E24)</f>
        <v>0</v>
      </c>
      <c r="K24" s="353"/>
      <c r="L24" s="353"/>
    </row>
    <row r="25" spans="1:16" ht="12" customHeight="1">
      <c r="B25" s="338" t="s">
        <v>136</v>
      </c>
      <c r="C25" s="337">
        <v>0</v>
      </c>
      <c r="D25" s="337"/>
      <c r="E25" s="337">
        <v>0</v>
      </c>
      <c r="F25" s="336">
        <f>SUM(C25:E25)</f>
        <v>0</v>
      </c>
      <c r="K25" s="353"/>
      <c r="L25" s="353"/>
    </row>
    <row r="26" spans="1:16" ht="12" customHeight="1">
      <c r="B26" s="338" t="s">
        <v>135</v>
      </c>
      <c r="C26" s="337">
        <v>1</v>
      </c>
      <c r="D26" s="337"/>
      <c r="E26" s="337">
        <v>0</v>
      </c>
      <c r="F26" s="336">
        <f>SUM(C26:E26)</f>
        <v>1</v>
      </c>
      <c r="J26" s="352"/>
      <c r="K26" s="339"/>
      <c r="L26" s="339"/>
      <c r="M26" s="351"/>
      <c r="N26" s="351"/>
      <c r="O26" s="327"/>
    </row>
    <row r="27" spans="1:16" ht="5.25" customHeight="1">
      <c r="B27" s="338"/>
      <c r="C27" s="337"/>
      <c r="D27" s="337"/>
      <c r="E27" s="337"/>
      <c r="F27" s="336"/>
      <c r="J27" s="352"/>
      <c r="K27" s="339"/>
      <c r="L27" s="339"/>
      <c r="M27" s="351"/>
      <c r="N27" s="351"/>
      <c r="O27" s="327"/>
    </row>
    <row r="28" spans="1:16" ht="12" customHeight="1">
      <c r="B28" s="335" t="s">
        <v>0</v>
      </c>
      <c r="C28" s="334">
        <f>SUM(C22:C26)</f>
        <v>2</v>
      </c>
      <c r="D28" s="334"/>
      <c r="E28" s="334">
        <f>SUM(E22:E26)</f>
        <v>0</v>
      </c>
      <c r="F28" s="334">
        <f>SUM(F22:F26)</f>
        <v>2</v>
      </c>
      <c r="J28" s="352"/>
      <c r="K28" s="339"/>
      <c r="L28" s="339"/>
      <c r="M28" s="351"/>
      <c r="N28" s="351"/>
      <c r="O28" s="327"/>
    </row>
    <row r="29" spans="1:16" ht="12" customHeight="1">
      <c r="K29" s="339"/>
      <c r="L29" s="339"/>
      <c r="M29" s="351"/>
      <c r="N29" s="351"/>
      <c r="O29" s="327"/>
    </row>
    <row r="30" spans="1:16" ht="12" customHeight="1">
      <c r="J30" s="352"/>
      <c r="K30" s="339"/>
      <c r="L30" s="339"/>
      <c r="M30" s="351"/>
      <c r="N30" s="351"/>
      <c r="O30" s="327"/>
    </row>
    <row r="31" spans="1:16" ht="12" customHeight="1">
      <c r="B31" s="2262" t="s">
        <v>134</v>
      </c>
      <c r="C31" s="2262"/>
      <c r="D31" s="2262"/>
      <c r="E31" s="2262"/>
      <c r="F31" s="2262"/>
      <c r="G31" s="350"/>
    </row>
    <row r="32" spans="1:16" ht="13.5" customHeight="1" thickBot="1">
      <c r="A32" s="349"/>
      <c r="B32" s="348"/>
      <c r="C32" s="347"/>
      <c r="D32" s="347"/>
      <c r="E32" s="347"/>
      <c r="F32" s="347"/>
    </row>
    <row r="33" spans="2:15" ht="6.75" customHeight="1">
      <c r="B33" s="346"/>
      <c r="C33" s="2265" t="s">
        <v>133</v>
      </c>
      <c r="D33" s="346"/>
      <c r="E33" s="2265" t="s">
        <v>132</v>
      </c>
      <c r="F33" s="2266" t="s">
        <v>0</v>
      </c>
      <c r="K33" s="327"/>
      <c r="N33" s="327"/>
      <c r="O33" s="327"/>
    </row>
    <row r="34" spans="2:15" ht="12" customHeight="1">
      <c r="B34" s="345"/>
      <c r="C34" s="2265"/>
      <c r="D34" s="344"/>
      <c r="E34" s="2265"/>
      <c r="F34" s="2266"/>
      <c r="K34" s="339"/>
      <c r="L34" s="339"/>
      <c r="M34" s="339"/>
      <c r="N34" s="339"/>
      <c r="O34" s="327"/>
    </row>
    <row r="35" spans="2:15" ht="5.25" customHeight="1">
      <c r="B35" s="343"/>
      <c r="C35" s="341"/>
      <c r="D35" s="342"/>
      <c r="E35" s="341"/>
      <c r="F35" s="340"/>
      <c r="K35" s="339"/>
      <c r="L35" s="339"/>
      <c r="M35" s="339"/>
      <c r="N35" s="339"/>
      <c r="O35" s="327"/>
    </row>
    <row r="36" spans="2:15" ht="12" customHeight="1">
      <c r="B36" s="338" t="s">
        <v>131</v>
      </c>
      <c r="C36" s="337">
        <v>2</v>
      </c>
      <c r="D36" s="337"/>
      <c r="E36" s="337">
        <v>1</v>
      </c>
      <c r="F36" s="336">
        <f>SUM(C36:E36)</f>
        <v>3</v>
      </c>
      <c r="N36" s="327"/>
      <c r="O36" s="327"/>
    </row>
    <row r="37" spans="2:15" ht="12" customHeight="1">
      <c r="B37" s="338" t="s">
        <v>130</v>
      </c>
      <c r="C37" s="337">
        <v>1</v>
      </c>
      <c r="D37" s="337"/>
      <c r="E37" s="337">
        <v>0</v>
      </c>
      <c r="F37" s="336">
        <f>SUM(C37:E37)</f>
        <v>1</v>
      </c>
    </row>
    <row r="38" spans="2:15" ht="12" customHeight="1">
      <c r="B38" s="338" t="s">
        <v>129</v>
      </c>
      <c r="C38" s="337">
        <v>1</v>
      </c>
      <c r="D38" s="337"/>
      <c r="E38" s="337">
        <v>0</v>
      </c>
      <c r="F38" s="336">
        <f>SUM(C38:E38)</f>
        <v>1</v>
      </c>
    </row>
    <row r="39" spans="2:15" ht="12" customHeight="1">
      <c r="B39" s="338" t="s">
        <v>128</v>
      </c>
      <c r="C39" s="337">
        <v>1</v>
      </c>
      <c r="D39" s="337"/>
      <c r="E39" s="337">
        <v>1</v>
      </c>
      <c r="F39" s="336">
        <f>SUM(C39:E39)</f>
        <v>2</v>
      </c>
    </row>
    <row r="40" spans="2:15" ht="5.25" customHeight="1">
      <c r="B40" s="338"/>
      <c r="C40" s="337"/>
      <c r="D40" s="337"/>
      <c r="E40" s="337"/>
      <c r="F40" s="336"/>
    </row>
    <row r="41" spans="2:15" ht="12" customHeight="1">
      <c r="B41" s="335" t="s">
        <v>0</v>
      </c>
      <c r="C41" s="334">
        <f>SUM(C36:C39)</f>
        <v>5</v>
      </c>
      <c r="D41" s="334"/>
      <c r="E41" s="334">
        <f>SUM(E36:E39)</f>
        <v>2</v>
      </c>
      <c r="F41" s="334">
        <f>SUM(F36:F39)</f>
        <v>7</v>
      </c>
    </row>
    <row r="42" spans="2:15" ht="12.75" customHeight="1">
      <c r="B42" s="333" t="s">
        <v>127</v>
      </c>
    </row>
    <row r="43" spans="2:15" ht="15" customHeight="1">
      <c r="B43" s="2267"/>
      <c r="C43" s="2267"/>
      <c r="D43" s="2267"/>
      <c r="E43" s="2267"/>
      <c r="F43" s="2267"/>
    </row>
    <row r="44" spans="2:15" ht="12.75" customHeight="1">
      <c r="B44" s="2267"/>
      <c r="C44" s="2267"/>
      <c r="D44" s="2267"/>
      <c r="E44" s="2267"/>
      <c r="F44" s="2267"/>
    </row>
    <row r="45" spans="2:15" ht="12.75" customHeight="1">
      <c r="B45" s="332"/>
      <c r="C45" s="332"/>
      <c r="D45" s="332"/>
      <c r="E45" s="332"/>
      <c r="F45" s="332"/>
    </row>
    <row r="46" spans="2:15" ht="12.75" customHeight="1">
      <c r="B46" s="332"/>
      <c r="C46" s="332"/>
      <c r="D46" s="332"/>
      <c r="E46" s="332"/>
      <c r="F46" s="332"/>
    </row>
    <row r="47" spans="2:15" ht="12.75" customHeight="1">
      <c r="B47" s="332"/>
      <c r="C47" s="332"/>
      <c r="D47" s="332"/>
      <c r="E47" s="332"/>
      <c r="F47" s="332"/>
    </row>
    <row r="48" spans="2:15" ht="12.75" customHeight="1"/>
    <row r="49" spans="1:8" ht="12.75" customHeight="1">
      <c r="B49" s="331"/>
    </row>
    <row r="50" spans="1:8" ht="12.75" customHeight="1">
      <c r="B50" s="330"/>
    </row>
    <row r="51" spans="1:8" ht="12.75" customHeight="1"/>
    <row r="52" spans="1:8" ht="12.75" customHeight="1"/>
    <row r="53" spans="1:8" ht="12.75" customHeight="1"/>
    <row r="54" spans="1:8" ht="12.75" customHeight="1"/>
    <row r="55" spans="1:8" ht="12.75" customHeight="1"/>
    <row r="56" spans="1:8" ht="12.75" customHeight="1"/>
    <row r="57" spans="1:8" ht="12.75" customHeight="1"/>
    <row r="58" spans="1:8" ht="12.75" customHeight="1"/>
    <row r="59" spans="1:8" ht="14.1" customHeight="1">
      <c r="A59" s="328"/>
      <c r="G59" s="329"/>
      <c r="H59" s="328"/>
    </row>
    <row r="60" spans="1:8" ht="12.75" customHeight="1"/>
    <row r="61" spans="1:8" ht="12.75" customHeight="1"/>
    <row r="62" spans="1:8" ht="12.75" customHeight="1"/>
    <row r="63" spans="1:8" ht="12.75" customHeight="1"/>
    <row r="75" spans="12:13">
      <c r="L75" s="327"/>
      <c r="M75" s="327"/>
    </row>
  </sheetData>
  <mergeCells count="17">
    <mergeCell ref="B43:F44"/>
    <mergeCell ref="F19:F20"/>
    <mergeCell ref="E19:E20"/>
    <mergeCell ref="C19:C20"/>
    <mergeCell ref="C33:C34"/>
    <mergeCell ref="E33:E34"/>
    <mergeCell ref="F33:F34"/>
    <mergeCell ref="B31:F31"/>
    <mergeCell ref="B19:B20"/>
    <mergeCell ref="J12:L16"/>
    <mergeCell ref="G3:G4"/>
    <mergeCell ref="B17:F17"/>
    <mergeCell ref="B3:F4"/>
    <mergeCell ref="B6:B7"/>
    <mergeCell ref="C6:C7"/>
    <mergeCell ref="E6:E7"/>
    <mergeCell ref="F6:F7"/>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7"/>
  <sheetViews>
    <sheetView view="pageBreakPreview" zoomScaleNormal="100" zoomScaleSheetLayoutView="100" workbookViewId="0">
      <selection activeCell="G7" sqref="G7"/>
    </sheetView>
  </sheetViews>
  <sheetFormatPr baseColWidth="10" defaultRowHeight="12.75"/>
  <cols>
    <col min="2" max="2" width="2" customWidth="1"/>
    <col min="3" max="3" width="59.140625" bestFit="1" customWidth="1"/>
    <col min="4" max="10" width="7.5703125" customWidth="1"/>
  </cols>
  <sheetData>
    <row r="1" spans="1:10">
      <c r="A1" s="174"/>
      <c r="B1" s="73"/>
      <c r="C1" s="174"/>
      <c r="D1" s="175"/>
      <c r="E1" s="175"/>
      <c r="F1" s="175"/>
      <c r="G1" s="175"/>
      <c r="H1" s="175"/>
      <c r="I1" s="234"/>
      <c r="J1" s="234"/>
    </row>
    <row r="2" spans="1:10">
      <c r="A2" s="174"/>
      <c r="B2" s="174"/>
      <c r="C2" s="174"/>
      <c r="D2" s="175"/>
      <c r="E2" s="175"/>
      <c r="F2" s="175"/>
      <c r="G2" s="175"/>
      <c r="H2" s="175"/>
      <c r="I2" s="175"/>
      <c r="J2" s="175"/>
    </row>
    <row r="3" spans="1:10">
      <c r="A3" s="174"/>
      <c r="B3" s="174"/>
      <c r="C3" s="174"/>
      <c r="D3" s="175"/>
      <c r="E3" s="175"/>
      <c r="F3" s="175"/>
      <c r="G3" s="175"/>
      <c r="H3" s="175"/>
      <c r="I3" s="235"/>
      <c r="J3" s="175"/>
    </row>
    <row r="4" spans="1:10">
      <c r="A4" s="2268" t="s">
        <v>106</v>
      </c>
      <c r="B4" s="2268"/>
      <c r="C4" s="2268"/>
      <c r="D4" s="2268"/>
      <c r="E4" s="2268"/>
      <c r="F4" s="2268"/>
      <c r="G4" s="2268"/>
      <c r="H4" s="2268"/>
      <c r="I4" s="2268"/>
      <c r="J4" s="2268"/>
    </row>
    <row r="5" spans="1:10">
      <c r="A5" s="2268" t="s">
        <v>61</v>
      </c>
      <c r="B5" s="2268"/>
      <c r="C5" s="2268"/>
      <c r="D5" s="2268"/>
      <c r="E5" s="2268"/>
      <c r="F5" s="2268"/>
      <c r="G5" s="2268"/>
      <c r="H5" s="2268"/>
      <c r="I5" s="2268"/>
      <c r="J5" s="2268"/>
    </row>
    <row r="6" spans="1:10">
      <c r="A6" s="176"/>
      <c r="B6" s="176"/>
      <c r="C6" s="176"/>
      <c r="D6" s="176"/>
      <c r="E6" s="176"/>
      <c r="F6" s="176"/>
      <c r="G6" s="176"/>
      <c r="H6" s="176"/>
      <c r="I6" s="176"/>
      <c r="J6" s="176"/>
    </row>
    <row r="7" spans="1:10">
      <c r="A7" s="176"/>
      <c r="B7" s="176"/>
      <c r="C7" s="176"/>
      <c r="D7" s="176"/>
      <c r="E7" s="176"/>
      <c r="F7" s="176"/>
      <c r="G7" s="176"/>
      <c r="H7" s="176"/>
      <c r="I7" s="176"/>
      <c r="J7" s="176"/>
    </row>
    <row r="8" spans="1:10">
      <c r="A8" s="174"/>
      <c r="B8" s="177"/>
      <c r="C8" s="177"/>
      <c r="D8" s="178"/>
      <c r="E8" s="179"/>
      <c r="F8" s="179"/>
      <c r="G8" s="178"/>
      <c r="H8" s="178"/>
      <c r="I8" s="178"/>
      <c r="J8" s="178"/>
    </row>
    <row r="9" spans="1:10">
      <c r="A9" s="2269" t="s">
        <v>6</v>
      </c>
      <c r="B9" s="261"/>
      <c r="C9" s="262"/>
      <c r="D9" s="180"/>
      <c r="E9" s="181"/>
      <c r="F9" s="181"/>
      <c r="G9" s="180"/>
      <c r="H9" s="180"/>
      <c r="I9" s="180"/>
      <c r="J9" s="182"/>
    </row>
    <row r="10" spans="1:10">
      <c r="A10" s="2270"/>
      <c r="B10" s="2271" t="s">
        <v>87</v>
      </c>
      <c r="C10" s="2271"/>
      <c r="D10" s="2273" t="s">
        <v>88</v>
      </c>
      <c r="E10" s="2273"/>
      <c r="F10" s="2273"/>
      <c r="G10" s="238"/>
      <c r="H10" s="2273" t="s">
        <v>104</v>
      </c>
      <c r="I10" s="2273"/>
      <c r="J10" s="2273"/>
    </row>
    <row r="11" spans="1:10">
      <c r="A11" s="2270"/>
      <c r="B11" s="2272"/>
      <c r="C11" s="2272"/>
      <c r="D11" s="263" t="s">
        <v>72</v>
      </c>
      <c r="E11" s="263" t="s">
        <v>71</v>
      </c>
      <c r="F11" s="263" t="s">
        <v>0</v>
      </c>
      <c r="G11" s="263"/>
      <c r="H11" s="263" t="s">
        <v>72</v>
      </c>
      <c r="I11" s="263" t="s">
        <v>71</v>
      </c>
      <c r="J11" s="185" t="s">
        <v>0</v>
      </c>
    </row>
    <row r="12" spans="1:10">
      <c r="A12" s="2279">
        <v>1401</v>
      </c>
      <c r="B12" s="264" t="s">
        <v>1</v>
      </c>
      <c r="C12" s="265"/>
      <c r="D12" s="266">
        <f>SUM(D13)</f>
        <v>1</v>
      </c>
      <c r="E12" s="266">
        <f>SUM(E13)</f>
        <v>6</v>
      </c>
      <c r="F12" s="266">
        <f>D12+E12</f>
        <v>7</v>
      </c>
      <c r="G12" s="266"/>
      <c r="H12" s="266">
        <f>SUM(H13)</f>
        <v>5</v>
      </c>
      <c r="I12" s="266">
        <f>SUM(I13)</f>
        <v>1</v>
      </c>
      <c r="J12" s="267">
        <f>H12+I12</f>
        <v>6</v>
      </c>
    </row>
    <row r="13" spans="1:10">
      <c r="A13" s="2280"/>
      <c r="B13" s="268" t="s">
        <v>33</v>
      </c>
      <c r="C13" s="269"/>
      <c r="D13" s="270">
        <f>D14</f>
        <v>1</v>
      </c>
      <c r="E13" s="270">
        <f>E14</f>
        <v>6</v>
      </c>
      <c r="F13" s="270">
        <f t="shared" ref="F13:F25" si="0">SUM(D13:E13)</f>
        <v>7</v>
      </c>
      <c r="G13" s="270"/>
      <c r="H13" s="270">
        <f>H14</f>
        <v>5</v>
      </c>
      <c r="I13" s="270">
        <f>I14</f>
        <v>1</v>
      </c>
      <c r="J13" s="271">
        <f t="shared" ref="J13:J14" si="1">SUM(H13:I13)</f>
        <v>6</v>
      </c>
    </row>
    <row r="14" spans="1:10">
      <c r="A14" s="2280"/>
      <c r="B14" s="198"/>
      <c r="C14" s="79" t="s">
        <v>107</v>
      </c>
      <c r="D14" s="202">
        <v>1</v>
      </c>
      <c r="E14" s="202">
        <v>6</v>
      </c>
      <c r="F14" s="200">
        <f t="shared" si="0"/>
        <v>7</v>
      </c>
      <c r="G14" s="202"/>
      <c r="H14" s="202">
        <v>5</v>
      </c>
      <c r="I14" s="202">
        <v>1</v>
      </c>
      <c r="J14" s="245">
        <f t="shared" si="1"/>
        <v>6</v>
      </c>
    </row>
    <row r="15" spans="1:10">
      <c r="A15" s="2279">
        <v>1402</v>
      </c>
      <c r="B15" s="88" t="s">
        <v>2</v>
      </c>
      <c r="C15" s="272"/>
      <c r="D15" s="273">
        <f>SUM(D16+D21)</f>
        <v>5</v>
      </c>
      <c r="E15" s="273">
        <f>SUM(E16+E21)</f>
        <v>4</v>
      </c>
      <c r="F15" s="273">
        <f t="shared" si="0"/>
        <v>9</v>
      </c>
      <c r="G15" s="273"/>
      <c r="H15" s="273">
        <f>SUM(H16+H21)</f>
        <v>7</v>
      </c>
      <c r="I15" s="273">
        <f>SUM(I16+I21)</f>
        <v>2</v>
      </c>
      <c r="J15" s="274">
        <f>H15+I15</f>
        <v>9</v>
      </c>
    </row>
    <row r="16" spans="1:10">
      <c r="A16" s="2280"/>
      <c r="B16" s="190" t="s">
        <v>37</v>
      </c>
      <c r="C16" s="79"/>
      <c r="D16" s="191">
        <f>SUM(D17:D20)</f>
        <v>3</v>
      </c>
      <c r="E16" s="191">
        <f>SUM(E17:E20)</f>
        <v>4</v>
      </c>
      <c r="F16" s="191">
        <f>SUM(D16:E16)</f>
        <v>7</v>
      </c>
      <c r="G16" s="191"/>
      <c r="H16" s="191">
        <f>SUM(H17:H20)</f>
        <v>6</v>
      </c>
      <c r="I16" s="191">
        <f>SUM(I17:I20)</f>
        <v>1</v>
      </c>
      <c r="J16" s="275">
        <f t="shared" ref="J16:J52" si="2">H16+I16</f>
        <v>7</v>
      </c>
    </row>
    <row r="17" spans="1:10">
      <c r="A17" s="2280"/>
      <c r="B17" s="190"/>
      <c r="C17" s="79" t="s">
        <v>92</v>
      </c>
      <c r="D17" s="200">
        <v>2</v>
      </c>
      <c r="E17" s="200">
        <v>2</v>
      </c>
      <c r="F17" s="200">
        <f>SUM(D17:E17)</f>
        <v>4</v>
      </c>
      <c r="G17" s="191"/>
      <c r="H17" s="200">
        <v>4</v>
      </c>
      <c r="I17" s="200">
        <v>0</v>
      </c>
      <c r="J17" s="276">
        <f>SUM(H17:I17)</f>
        <v>4</v>
      </c>
    </row>
    <row r="18" spans="1:10">
      <c r="A18" s="2280"/>
      <c r="B18" s="198"/>
      <c r="C18" s="79" t="s">
        <v>89</v>
      </c>
      <c r="D18" s="199">
        <v>0</v>
      </c>
      <c r="E18" s="199">
        <v>1</v>
      </c>
      <c r="F18" s="200">
        <f t="shared" ref="F18:F22" si="3">SUM(D18:E18)</f>
        <v>1</v>
      </c>
      <c r="G18" s="202"/>
      <c r="H18" s="202">
        <v>1</v>
      </c>
      <c r="I18" s="202">
        <v>0</v>
      </c>
      <c r="J18" s="276">
        <f t="shared" ref="J18:J22" si="4">SUM(H18:I18)</f>
        <v>1</v>
      </c>
    </row>
    <row r="19" spans="1:10">
      <c r="A19" s="2280"/>
      <c r="B19" s="198"/>
      <c r="C19" s="79" t="s">
        <v>94</v>
      </c>
      <c r="D19" s="199">
        <v>1</v>
      </c>
      <c r="E19" s="199">
        <v>0</v>
      </c>
      <c r="F19" s="200">
        <f t="shared" si="3"/>
        <v>1</v>
      </c>
      <c r="G19" s="202"/>
      <c r="H19" s="202">
        <v>0</v>
      </c>
      <c r="I19" s="202">
        <v>1</v>
      </c>
      <c r="J19" s="276">
        <f t="shared" si="4"/>
        <v>1</v>
      </c>
    </row>
    <row r="20" spans="1:10">
      <c r="A20" s="2280"/>
      <c r="B20" s="198"/>
      <c r="C20" s="79" t="s">
        <v>91</v>
      </c>
      <c r="D20" s="199">
        <v>0</v>
      </c>
      <c r="E20" s="199">
        <v>1</v>
      </c>
      <c r="F20" s="200">
        <f t="shared" si="3"/>
        <v>1</v>
      </c>
      <c r="G20" s="202"/>
      <c r="H20" s="202">
        <v>1</v>
      </c>
      <c r="I20" s="202">
        <v>0</v>
      </c>
      <c r="J20" s="276">
        <f t="shared" si="4"/>
        <v>1</v>
      </c>
    </row>
    <row r="21" spans="1:10">
      <c r="A21" s="2280"/>
      <c r="B21" s="190" t="s">
        <v>108</v>
      </c>
      <c r="C21" s="79"/>
      <c r="D21" s="277">
        <f>SUM(D22)</f>
        <v>2</v>
      </c>
      <c r="E21" s="277">
        <f>SUM(E22)</f>
        <v>0</v>
      </c>
      <c r="F21" s="191">
        <f t="shared" si="3"/>
        <v>2</v>
      </c>
      <c r="G21" s="191"/>
      <c r="H21" s="191">
        <f>SUM(H22)</f>
        <v>1</v>
      </c>
      <c r="I21" s="191">
        <f>SUM(I22)</f>
        <v>1</v>
      </c>
      <c r="J21" s="278">
        <f t="shared" si="4"/>
        <v>2</v>
      </c>
    </row>
    <row r="22" spans="1:10">
      <c r="A22" s="2280"/>
      <c r="B22" s="198"/>
      <c r="C22" s="79" t="s">
        <v>109</v>
      </c>
      <c r="D22" s="199">
        <v>2</v>
      </c>
      <c r="E22" s="199">
        <v>0</v>
      </c>
      <c r="F22" s="200">
        <f t="shared" si="3"/>
        <v>2</v>
      </c>
      <c r="G22" s="202"/>
      <c r="H22" s="202">
        <v>1</v>
      </c>
      <c r="I22" s="202">
        <v>1</v>
      </c>
      <c r="J22" s="279">
        <f t="shared" si="4"/>
        <v>2</v>
      </c>
    </row>
    <row r="23" spans="1:10">
      <c r="A23" s="2279">
        <v>1403</v>
      </c>
      <c r="B23" s="88" t="s">
        <v>3</v>
      </c>
      <c r="C23" s="272"/>
      <c r="D23" s="273">
        <f>D24</f>
        <v>0</v>
      </c>
      <c r="E23" s="273">
        <f>E24</f>
        <v>0</v>
      </c>
      <c r="F23" s="273">
        <f t="shared" si="0"/>
        <v>0</v>
      </c>
      <c r="G23" s="273"/>
      <c r="H23" s="273">
        <f>H24</f>
        <v>0</v>
      </c>
      <c r="I23" s="273">
        <f>I24</f>
        <v>0</v>
      </c>
      <c r="J23" s="280">
        <f t="shared" si="2"/>
        <v>0</v>
      </c>
    </row>
    <row r="24" spans="1:10">
      <c r="A24" s="2280"/>
      <c r="B24" s="190" t="s">
        <v>110</v>
      </c>
      <c r="C24" s="79"/>
      <c r="D24" s="192">
        <f>D25</f>
        <v>0</v>
      </c>
      <c r="E24" s="192">
        <f>E25</f>
        <v>0</v>
      </c>
      <c r="F24" s="192">
        <f t="shared" si="0"/>
        <v>0</v>
      </c>
      <c r="G24" s="202"/>
      <c r="H24" s="191">
        <f>H25</f>
        <v>0</v>
      </c>
      <c r="I24" s="191">
        <f>I25</f>
        <v>0</v>
      </c>
      <c r="J24" s="275">
        <f t="shared" si="2"/>
        <v>0</v>
      </c>
    </row>
    <row r="25" spans="1:10">
      <c r="A25" s="2280"/>
      <c r="B25" s="177"/>
      <c r="C25" s="281" t="s">
        <v>96</v>
      </c>
      <c r="D25" s="282">
        <v>0</v>
      </c>
      <c r="E25" s="282">
        <v>0</v>
      </c>
      <c r="F25" s="218">
        <f t="shared" si="0"/>
        <v>0</v>
      </c>
      <c r="G25" s="283"/>
      <c r="H25" s="283">
        <v>0</v>
      </c>
      <c r="I25" s="283">
        <v>0</v>
      </c>
      <c r="J25" s="279">
        <f t="shared" si="2"/>
        <v>0</v>
      </c>
    </row>
    <row r="26" spans="1:10">
      <c r="A26" s="2274">
        <v>1404</v>
      </c>
      <c r="B26" s="88" t="s">
        <v>28</v>
      </c>
      <c r="C26" s="272"/>
      <c r="D26" s="284">
        <f>SUM(D29+D27)</f>
        <v>2</v>
      </c>
      <c r="E26" s="284">
        <f>SUM(E29+E27)</f>
        <v>5</v>
      </c>
      <c r="F26" s="284">
        <f>SUM(F27+F29)</f>
        <v>7</v>
      </c>
      <c r="G26" s="284"/>
      <c r="H26" s="284">
        <f>SUM(H29+H27)</f>
        <v>4</v>
      </c>
      <c r="I26" s="284">
        <f>SUM(I29+I27)</f>
        <v>3</v>
      </c>
      <c r="J26" s="274">
        <f t="shared" si="2"/>
        <v>7</v>
      </c>
    </row>
    <row r="27" spans="1:10">
      <c r="A27" s="2275"/>
      <c r="B27" s="190" t="s">
        <v>48</v>
      </c>
      <c r="C27" s="79"/>
      <c r="D27" s="192">
        <f>SUM(D28)</f>
        <v>0</v>
      </c>
      <c r="E27" s="192">
        <f t="shared" ref="E27" si="5">SUM(E28)</f>
        <v>3</v>
      </c>
      <c r="F27" s="191">
        <f t="shared" ref="F27:F29" si="6">D27+E27</f>
        <v>3</v>
      </c>
      <c r="G27" s="202"/>
      <c r="H27" s="191">
        <f>SUM(H28)</f>
        <v>2</v>
      </c>
      <c r="I27" s="191">
        <f t="shared" ref="I27" si="7">SUM(I28)</f>
        <v>1</v>
      </c>
      <c r="J27" s="278">
        <f>H27+I27</f>
        <v>3</v>
      </c>
    </row>
    <row r="28" spans="1:10">
      <c r="A28" s="2275"/>
      <c r="B28" s="286"/>
      <c r="C28" s="79" t="s">
        <v>111</v>
      </c>
      <c r="D28" s="200">
        <v>0</v>
      </c>
      <c r="E28" s="200">
        <v>3</v>
      </c>
      <c r="F28" s="200">
        <f t="shared" si="6"/>
        <v>3</v>
      </c>
      <c r="G28" s="200"/>
      <c r="H28" s="200">
        <v>2</v>
      </c>
      <c r="I28" s="200">
        <v>1</v>
      </c>
      <c r="J28" s="276">
        <f>H28+I28</f>
        <v>3</v>
      </c>
    </row>
    <row r="29" spans="1:10">
      <c r="A29" s="2275"/>
      <c r="B29" s="190" t="s">
        <v>49</v>
      </c>
      <c r="C29" s="79"/>
      <c r="D29" s="192">
        <f>D30</f>
        <v>2</v>
      </c>
      <c r="E29" s="192">
        <f>E30</f>
        <v>2</v>
      </c>
      <c r="F29" s="191">
        <f t="shared" si="6"/>
        <v>4</v>
      </c>
      <c r="G29" s="202"/>
      <c r="H29" s="191">
        <f>H30</f>
        <v>2</v>
      </c>
      <c r="I29" s="191">
        <f>I30</f>
        <v>2</v>
      </c>
      <c r="J29" s="278">
        <f>H29+I29</f>
        <v>4</v>
      </c>
    </row>
    <row r="30" spans="1:10">
      <c r="A30" s="2281"/>
      <c r="B30" s="286"/>
      <c r="C30" s="79" t="s">
        <v>112</v>
      </c>
      <c r="D30" s="200">
        <v>2</v>
      </c>
      <c r="E30" s="200">
        <v>2</v>
      </c>
      <c r="F30" s="200">
        <f>D30+E30</f>
        <v>4</v>
      </c>
      <c r="G30" s="200"/>
      <c r="H30" s="200">
        <v>2</v>
      </c>
      <c r="I30" s="200">
        <v>2</v>
      </c>
      <c r="J30" s="276">
        <f>H30+I30</f>
        <v>4</v>
      </c>
    </row>
    <row r="31" spans="1:10">
      <c r="A31" s="2274">
        <v>1405</v>
      </c>
      <c r="B31" s="88" t="s">
        <v>4</v>
      </c>
      <c r="C31" s="287"/>
      <c r="D31" s="273">
        <f>SUM(D32)</f>
        <v>2</v>
      </c>
      <c r="E31" s="273">
        <f>SUM(E32)</f>
        <v>7</v>
      </c>
      <c r="F31" s="273">
        <f>SUM(D31:E31)</f>
        <v>9</v>
      </c>
      <c r="G31" s="273"/>
      <c r="H31" s="273">
        <f>SUM(H32)</f>
        <v>7</v>
      </c>
      <c r="I31" s="273">
        <f>SUM(I32)</f>
        <v>2</v>
      </c>
      <c r="J31" s="274">
        <f t="shared" si="2"/>
        <v>9</v>
      </c>
    </row>
    <row r="32" spans="1:10">
      <c r="A32" s="2275"/>
      <c r="B32" s="268" t="s">
        <v>58</v>
      </c>
      <c r="C32" s="79"/>
      <c r="D32" s="277">
        <f>SUM(D33:D36)</f>
        <v>2</v>
      </c>
      <c r="E32" s="277">
        <f>SUM(E33:E36)</f>
        <v>7</v>
      </c>
      <c r="F32" s="288">
        <f t="shared" ref="F32:F52" si="8">SUM(D32:E32)</f>
        <v>9</v>
      </c>
      <c r="G32" s="277"/>
      <c r="H32" s="277">
        <f>SUM(H33:H36)</f>
        <v>7</v>
      </c>
      <c r="I32" s="277">
        <f>SUM(I33:I36)</f>
        <v>2</v>
      </c>
      <c r="J32" s="278">
        <f t="shared" si="2"/>
        <v>9</v>
      </c>
    </row>
    <row r="33" spans="1:10">
      <c r="A33" s="2275"/>
      <c r="B33" s="286"/>
      <c r="C33" s="79" t="s">
        <v>113</v>
      </c>
      <c r="D33" s="289">
        <v>0</v>
      </c>
      <c r="E33" s="289">
        <v>2</v>
      </c>
      <c r="F33" s="289">
        <f t="shared" si="8"/>
        <v>2</v>
      </c>
      <c r="G33" s="289"/>
      <c r="H33" s="289">
        <v>2</v>
      </c>
      <c r="I33" s="289">
        <v>0</v>
      </c>
      <c r="J33" s="276">
        <f t="shared" si="2"/>
        <v>2</v>
      </c>
    </row>
    <row r="34" spans="1:10">
      <c r="A34" s="2275"/>
      <c r="B34" s="286"/>
      <c r="C34" s="79" t="s">
        <v>114</v>
      </c>
      <c r="D34" s="289">
        <v>0</v>
      </c>
      <c r="E34" s="289">
        <v>1</v>
      </c>
      <c r="F34" s="289">
        <f t="shared" si="8"/>
        <v>1</v>
      </c>
      <c r="G34" s="289"/>
      <c r="H34" s="289">
        <v>1</v>
      </c>
      <c r="I34" s="289">
        <v>0</v>
      </c>
      <c r="J34" s="276">
        <f t="shared" si="2"/>
        <v>1</v>
      </c>
    </row>
    <row r="35" spans="1:10">
      <c r="A35" s="2275"/>
      <c r="B35" s="286"/>
      <c r="C35" s="79" t="s">
        <v>115</v>
      </c>
      <c r="D35" s="289">
        <v>0</v>
      </c>
      <c r="E35" s="289">
        <v>3</v>
      </c>
      <c r="F35" s="289">
        <f t="shared" si="8"/>
        <v>3</v>
      </c>
      <c r="G35" s="289"/>
      <c r="H35" s="289">
        <v>2</v>
      </c>
      <c r="I35" s="289">
        <v>1</v>
      </c>
      <c r="J35" s="276">
        <f t="shared" si="2"/>
        <v>3</v>
      </c>
    </row>
    <row r="36" spans="1:10">
      <c r="A36" s="2275"/>
      <c r="B36" s="290"/>
      <c r="C36" s="281" t="s">
        <v>116</v>
      </c>
      <c r="D36" s="291">
        <v>2</v>
      </c>
      <c r="E36" s="291">
        <v>1</v>
      </c>
      <c r="F36" s="291">
        <f t="shared" si="8"/>
        <v>3</v>
      </c>
      <c r="G36" s="291"/>
      <c r="H36" s="291">
        <v>2</v>
      </c>
      <c r="I36" s="291">
        <v>1</v>
      </c>
      <c r="J36" s="279">
        <f t="shared" si="2"/>
        <v>3</v>
      </c>
    </row>
    <row r="37" spans="1:10">
      <c r="A37" s="2279">
        <v>1406</v>
      </c>
      <c r="B37" s="88" t="s">
        <v>5</v>
      </c>
      <c r="C37" s="272"/>
      <c r="D37" s="284">
        <f>SUM(D38)</f>
        <v>2</v>
      </c>
      <c r="E37" s="284">
        <f t="shared" ref="E37:I37" si="9">SUM(E38)</f>
        <v>3</v>
      </c>
      <c r="F37" s="273">
        <f t="shared" si="8"/>
        <v>5</v>
      </c>
      <c r="G37" s="284"/>
      <c r="H37" s="284">
        <f t="shared" si="9"/>
        <v>1</v>
      </c>
      <c r="I37" s="284">
        <f t="shared" si="9"/>
        <v>2</v>
      </c>
      <c r="J37" s="274">
        <f t="shared" si="2"/>
        <v>3</v>
      </c>
    </row>
    <row r="38" spans="1:10">
      <c r="A38" s="2280"/>
      <c r="B38" s="190" t="s">
        <v>53</v>
      </c>
      <c r="C38" s="79"/>
      <c r="D38" s="192">
        <f>SUM(D39:D40)</f>
        <v>2</v>
      </c>
      <c r="E38" s="192">
        <f>SUM(E39:E40)</f>
        <v>3</v>
      </c>
      <c r="F38" s="288">
        <f t="shared" si="8"/>
        <v>5</v>
      </c>
      <c r="G38" s="202"/>
      <c r="H38" s="191">
        <f>SUM(H39:H40)</f>
        <v>1</v>
      </c>
      <c r="I38" s="191">
        <f>SUM(I39:I40)</f>
        <v>2</v>
      </c>
      <c r="J38" s="278">
        <f t="shared" si="2"/>
        <v>3</v>
      </c>
    </row>
    <row r="39" spans="1:10">
      <c r="A39" s="2280"/>
      <c r="B39" s="190"/>
      <c r="C39" s="79" t="s">
        <v>117</v>
      </c>
      <c r="D39" s="200">
        <v>0</v>
      </c>
      <c r="E39" s="200">
        <v>0</v>
      </c>
      <c r="F39" s="289">
        <f>SUM(D39:E39)</f>
        <v>0</v>
      </c>
      <c r="G39" s="200"/>
      <c r="H39" s="200">
        <v>0</v>
      </c>
      <c r="I39" s="200">
        <v>0</v>
      </c>
      <c r="J39" s="276">
        <f>SUM(H39:I39)</f>
        <v>0</v>
      </c>
    </row>
    <row r="40" spans="1:10">
      <c r="A40" s="2280"/>
      <c r="B40" s="220"/>
      <c r="C40" s="79" t="s">
        <v>118</v>
      </c>
      <c r="D40" s="199">
        <v>2</v>
      </c>
      <c r="E40" s="199">
        <v>3</v>
      </c>
      <c r="F40" s="291">
        <f t="shared" si="8"/>
        <v>5</v>
      </c>
      <c r="G40" s="202"/>
      <c r="H40" s="202">
        <v>1</v>
      </c>
      <c r="I40" s="202">
        <v>2</v>
      </c>
      <c r="J40" s="276">
        <f>SUM(H40:I40)</f>
        <v>3</v>
      </c>
    </row>
    <row r="41" spans="1:10">
      <c r="A41" s="2274">
        <v>1407</v>
      </c>
      <c r="B41" s="88" t="s">
        <v>62</v>
      </c>
      <c r="C41" s="292"/>
      <c r="D41" s="293">
        <f>SUM(D42)</f>
        <v>1</v>
      </c>
      <c r="E41" s="293">
        <f>SUM(E42)</f>
        <v>0</v>
      </c>
      <c r="F41" s="294">
        <f>SUM(D41:E41)</f>
        <v>1</v>
      </c>
      <c r="G41" s="295"/>
      <c r="H41" s="266">
        <f>SUM(H42)</f>
        <v>1</v>
      </c>
      <c r="I41" s="266">
        <f>SUM(I42)</f>
        <v>0</v>
      </c>
      <c r="J41" s="296">
        <f>SUM(H41:I41)</f>
        <v>1</v>
      </c>
    </row>
    <row r="42" spans="1:10">
      <c r="A42" s="2275"/>
      <c r="B42" s="268" t="s">
        <v>25</v>
      </c>
      <c r="C42" s="297"/>
      <c r="D42" s="298">
        <f>SUM(D43)</f>
        <v>1</v>
      </c>
      <c r="E42" s="298">
        <f>SUM(E43)</f>
        <v>0</v>
      </c>
      <c r="F42" s="288">
        <f>SUM(D42:E42)</f>
        <v>1</v>
      </c>
      <c r="G42" s="298"/>
      <c r="H42" s="298">
        <f>SUM(H43)</f>
        <v>1</v>
      </c>
      <c r="I42" s="298">
        <f>SUM(I43)</f>
        <v>0</v>
      </c>
      <c r="J42" s="275">
        <f>SUM(H42:I42)</f>
        <v>1</v>
      </c>
    </row>
    <row r="43" spans="1:10">
      <c r="A43" s="2275"/>
      <c r="B43" s="299"/>
      <c r="C43" s="281" t="s">
        <v>119</v>
      </c>
      <c r="D43" s="300">
        <v>1</v>
      </c>
      <c r="E43" s="300">
        <v>0</v>
      </c>
      <c r="F43" s="291">
        <f>SUM(D43:E43)</f>
        <v>1</v>
      </c>
      <c r="G43" s="300"/>
      <c r="H43" s="300">
        <v>1</v>
      </c>
      <c r="I43" s="300">
        <v>0</v>
      </c>
      <c r="J43" s="276">
        <f>SUM(H43:I43)</f>
        <v>1</v>
      </c>
    </row>
    <row r="44" spans="1:10">
      <c r="A44" s="2274">
        <v>1408</v>
      </c>
      <c r="B44" s="301" t="s">
        <v>63</v>
      </c>
      <c r="C44" s="302"/>
      <c r="D44" s="303">
        <f>SUM(D45+D47+D51)</f>
        <v>2</v>
      </c>
      <c r="E44" s="303">
        <f>SUM(E45+E47+E51)</f>
        <v>3</v>
      </c>
      <c r="F44" s="303">
        <f>SUM(D44:E44)</f>
        <v>5</v>
      </c>
      <c r="G44" s="303"/>
      <c r="H44" s="303">
        <f>SUM(H45+H47+H51)</f>
        <v>2</v>
      </c>
      <c r="I44" s="303">
        <f>SUM(I45+I47+I51)</f>
        <v>3</v>
      </c>
      <c r="J44" s="274">
        <f t="shared" si="2"/>
        <v>5</v>
      </c>
    </row>
    <row r="45" spans="1:10">
      <c r="A45" s="2275"/>
      <c r="B45" s="268" t="s">
        <v>120</v>
      </c>
      <c r="C45" s="304"/>
      <c r="D45" s="288">
        <f>D46</f>
        <v>1</v>
      </c>
      <c r="E45" s="288">
        <f>E46</f>
        <v>0</v>
      </c>
      <c r="F45" s="288">
        <f t="shared" si="8"/>
        <v>1</v>
      </c>
      <c r="G45" s="288"/>
      <c r="H45" s="288">
        <f>H46</f>
        <v>0</v>
      </c>
      <c r="I45" s="288">
        <f>I46</f>
        <v>1</v>
      </c>
      <c r="J45" s="278">
        <f t="shared" si="2"/>
        <v>1</v>
      </c>
    </row>
    <row r="46" spans="1:10">
      <c r="A46" s="2275"/>
      <c r="B46" s="286"/>
      <c r="C46" s="79" t="s">
        <v>121</v>
      </c>
      <c r="D46" s="289">
        <v>1</v>
      </c>
      <c r="E46" s="289">
        <v>0</v>
      </c>
      <c r="F46" s="289">
        <f t="shared" si="8"/>
        <v>1</v>
      </c>
      <c r="G46" s="289"/>
      <c r="H46" s="289">
        <v>0</v>
      </c>
      <c r="I46" s="289">
        <v>1</v>
      </c>
      <c r="J46" s="276">
        <f t="shared" si="2"/>
        <v>1</v>
      </c>
    </row>
    <row r="47" spans="1:10">
      <c r="A47" s="285"/>
      <c r="B47" s="190" t="s">
        <v>18</v>
      </c>
      <c r="C47" s="305"/>
      <c r="D47" s="277">
        <f>SUM(D48:D50)</f>
        <v>1</v>
      </c>
      <c r="E47" s="277">
        <f>SUM(E48:E50)</f>
        <v>2</v>
      </c>
      <c r="F47" s="277">
        <f t="shared" si="8"/>
        <v>3</v>
      </c>
      <c r="G47" s="277"/>
      <c r="H47" s="277">
        <f>SUM(H48:H50)</f>
        <v>2</v>
      </c>
      <c r="I47" s="277">
        <f>SUM(I48:I50)</f>
        <v>1</v>
      </c>
      <c r="J47" s="278">
        <f t="shared" si="2"/>
        <v>3</v>
      </c>
    </row>
    <row r="48" spans="1:10">
      <c r="A48" s="285"/>
      <c r="B48" s="286"/>
      <c r="C48" s="79" t="s">
        <v>122</v>
      </c>
      <c r="D48" s="289">
        <v>0</v>
      </c>
      <c r="E48" s="289">
        <v>1</v>
      </c>
      <c r="F48" s="289">
        <f t="shared" si="8"/>
        <v>1</v>
      </c>
      <c r="G48" s="289"/>
      <c r="H48" s="289">
        <v>1</v>
      </c>
      <c r="I48" s="289">
        <v>0</v>
      </c>
      <c r="J48" s="276">
        <f t="shared" si="2"/>
        <v>1</v>
      </c>
    </row>
    <row r="49" spans="1:10">
      <c r="A49" s="285"/>
      <c r="B49" s="190"/>
      <c r="C49" s="79" t="s">
        <v>123</v>
      </c>
      <c r="D49" s="289">
        <v>0</v>
      </c>
      <c r="E49" s="289">
        <v>1</v>
      </c>
      <c r="F49" s="289">
        <f t="shared" si="8"/>
        <v>1</v>
      </c>
      <c r="G49" s="289"/>
      <c r="H49" s="289">
        <v>1</v>
      </c>
      <c r="I49" s="289">
        <v>0</v>
      </c>
      <c r="J49" s="276">
        <f t="shared" si="2"/>
        <v>1</v>
      </c>
    </row>
    <row r="50" spans="1:10">
      <c r="A50" s="285"/>
      <c r="B50" s="286"/>
      <c r="C50" s="79" t="s">
        <v>124</v>
      </c>
      <c r="D50" s="289">
        <v>1</v>
      </c>
      <c r="E50" s="289">
        <v>0</v>
      </c>
      <c r="F50" s="289">
        <f t="shared" si="8"/>
        <v>1</v>
      </c>
      <c r="G50" s="289"/>
      <c r="H50" s="289">
        <v>0</v>
      </c>
      <c r="I50" s="289">
        <v>1</v>
      </c>
      <c r="J50" s="276">
        <f t="shared" si="2"/>
        <v>1</v>
      </c>
    </row>
    <row r="51" spans="1:10">
      <c r="A51" s="285"/>
      <c r="B51" s="190" t="s">
        <v>59</v>
      </c>
      <c r="C51" s="79"/>
      <c r="D51" s="277">
        <f>SUM(D52)</f>
        <v>0</v>
      </c>
      <c r="E51" s="277">
        <f>SUM(E52)</f>
        <v>1</v>
      </c>
      <c r="F51" s="277">
        <f t="shared" si="8"/>
        <v>1</v>
      </c>
      <c r="G51" s="277"/>
      <c r="H51" s="277">
        <f>SUM(H52)</f>
        <v>0</v>
      </c>
      <c r="I51" s="277">
        <f>SUM(I52)</f>
        <v>1</v>
      </c>
      <c r="J51" s="278">
        <f t="shared" si="2"/>
        <v>1</v>
      </c>
    </row>
    <row r="52" spans="1:10">
      <c r="A52" s="285"/>
      <c r="B52" s="290"/>
      <c r="C52" s="79" t="s">
        <v>125</v>
      </c>
      <c r="D52" s="289">
        <v>0</v>
      </c>
      <c r="E52" s="291">
        <v>1</v>
      </c>
      <c r="F52" s="291">
        <f t="shared" si="8"/>
        <v>1</v>
      </c>
      <c r="G52" s="291"/>
      <c r="H52" s="291">
        <v>0</v>
      </c>
      <c r="I52" s="289">
        <v>1</v>
      </c>
      <c r="J52" s="276">
        <f t="shared" si="2"/>
        <v>1</v>
      </c>
    </row>
    <row r="53" spans="1:10">
      <c r="A53" s="2274">
        <v>1624</v>
      </c>
      <c r="B53" s="302" t="s">
        <v>19</v>
      </c>
      <c r="C53" s="272"/>
      <c r="D53" s="306"/>
      <c r="E53" s="307"/>
      <c r="F53" s="308"/>
      <c r="G53" s="308"/>
      <c r="H53" s="308"/>
      <c r="I53" s="284"/>
      <c r="J53" s="274"/>
    </row>
    <row r="54" spans="1:10">
      <c r="A54" s="2276"/>
      <c r="B54" s="309"/>
      <c r="C54" s="310"/>
      <c r="D54" s="311"/>
      <c r="E54" s="311"/>
      <c r="F54" s="312"/>
      <c r="G54" s="313"/>
      <c r="H54" s="313"/>
      <c r="I54" s="313"/>
      <c r="J54" s="314"/>
    </row>
    <row r="55" spans="1:10">
      <c r="A55" s="174"/>
      <c r="B55" s="2277" t="s">
        <v>0</v>
      </c>
      <c r="C55" s="2278"/>
      <c r="D55" s="228">
        <f>SUM(D12+D15+D23+D26+D31+D37+D41+D44)</f>
        <v>15</v>
      </c>
      <c r="E55" s="228">
        <f t="shared" ref="E55:J55" si="10">SUM(E12+E15+E23+E26+E31+E37+E41+E44)</f>
        <v>28</v>
      </c>
      <c r="F55" s="228">
        <f t="shared" si="10"/>
        <v>43</v>
      </c>
      <c r="G55" s="228"/>
      <c r="H55" s="228">
        <f t="shared" si="10"/>
        <v>27</v>
      </c>
      <c r="I55" s="228">
        <f t="shared" si="10"/>
        <v>13</v>
      </c>
      <c r="J55" s="228">
        <f t="shared" si="10"/>
        <v>40</v>
      </c>
    </row>
    <row r="56" spans="1:10">
      <c r="A56" s="79"/>
      <c r="B56" s="230" t="s">
        <v>101</v>
      </c>
      <c r="C56" s="79"/>
      <c r="D56" s="231"/>
      <c r="E56" s="231"/>
      <c r="F56" s="231"/>
      <c r="G56" s="231"/>
      <c r="H56" s="231"/>
      <c r="I56" s="231"/>
      <c r="J56" s="231"/>
    </row>
    <row r="57" spans="1:10">
      <c r="A57" s="174"/>
      <c r="B57" s="232" t="s">
        <v>102</v>
      </c>
      <c r="C57" s="174"/>
      <c r="D57" s="175"/>
      <c r="E57" s="175"/>
      <c r="F57" s="175"/>
      <c r="G57" s="175"/>
      <c r="H57" s="175"/>
      <c r="I57" s="175"/>
      <c r="J57" s="175"/>
    </row>
  </sheetData>
  <mergeCells count="16">
    <mergeCell ref="A41:A43"/>
    <mergeCell ref="A44:A46"/>
    <mergeCell ref="A53:A54"/>
    <mergeCell ref="B55:C55"/>
    <mergeCell ref="A12:A14"/>
    <mergeCell ref="A15:A22"/>
    <mergeCell ref="A23:A25"/>
    <mergeCell ref="A26:A30"/>
    <mergeCell ref="A31:A36"/>
    <mergeCell ref="A37:A40"/>
    <mergeCell ref="A4:J4"/>
    <mergeCell ref="A5:J5"/>
    <mergeCell ref="A9:A11"/>
    <mergeCell ref="B10:C11"/>
    <mergeCell ref="D10:F10"/>
    <mergeCell ref="H10:J10"/>
  </mergeCells>
  <pageMargins left="0.7" right="0.7" top="0.75" bottom="0.75" header="0.3" footer="0.3"/>
  <pageSetup scale="73" orientation="portrait"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7"/>
  <sheetViews>
    <sheetView view="pageBreakPreview" zoomScaleNormal="100" zoomScaleSheetLayoutView="100" workbookViewId="0">
      <selection activeCell="L15" sqref="L15"/>
    </sheetView>
  </sheetViews>
  <sheetFormatPr baseColWidth="10" defaultRowHeight="12.75"/>
  <cols>
    <col min="2" max="2" width="3.85546875" customWidth="1"/>
    <col min="3" max="3" width="59.140625" bestFit="1" customWidth="1"/>
    <col min="4" max="6" width="6.85546875" customWidth="1"/>
    <col min="7" max="7" width="6.28515625" customWidth="1"/>
    <col min="8" max="10" width="7.42578125" customWidth="1"/>
  </cols>
  <sheetData>
    <row r="1" spans="1:10">
      <c r="A1" s="174"/>
      <c r="B1" s="174"/>
      <c r="C1" s="174"/>
      <c r="D1" s="175"/>
      <c r="E1" s="175"/>
      <c r="F1" s="175"/>
      <c r="G1" s="175"/>
      <c r="H1" s="175"/>
      <c r="I1" s="175"/>
      <c r="J1" s="175"/>
    </row>
    <row r="2" spans="1:10">
      <c r="A2" s="174"/>
      <c r="B2" s="174"/>
      <c r="C2" s="174"/>
      <c r="D2" s="175"/>
      <c r="E2" s="175"/>
      <c r="F2" s="175"/>
      <c r="G2" s="175"/>
      <c r="H2" s="175"/>
      <c r="I2" s="235"/>
      <c r="J2" s="175"/>
    </row>
    <row r="3" spans="1:10">
      <c r="A3" s="2268" t="s">
        <v>106</v>
      </c>
      <c r="B3" s="2268"/>
      <c r="C3" s="2268"/>
      <c r="D3" s="2268"/>
      <c r="E3" s="2268"/>
      <c r="F3" s="2268"/>
      <c r="G3" s="2268"/>
      <c r="H3" s="2268"/>
      <c r="I3" s="2268"/>
      <c r="J3" s="2268"/>
    </row>
    <row r="4" spans="1:10">
      <c r="A4" s="2268" t="s">
        <v>68</v>
      </c>
      <c r="B4" s="2268"/>
      <c r="C4" s="2268"/>
      <c r="D4" s="2268"/>
      <c r="E4" s="2268"/>
      <c r="F4" s="2268"/>
      <c r="G4" s="2268"/>
      <c r="H4" s="2268"/>
      <c r="I4" s="2268"/>
      <c r="J4" s="2268"/>
    </row>
    <row r="5" spans="1:10">
      <c r="A5" s="176"/>
      <c r="B5" s="176"/>
      <c r="C5" s="176"/>
      <c r="D5" s="176"/>
      <c r="E5" s="176"/>
      <c r="F5" s="176"/>
      <c r="G5" s="176"/>
      <c r="H5" s="176"/>
      <c r="I5" s="176"/>
      <c r="J5" s="176"/>
    </row>
    <row r="6" spans="1:10">
      <c r="A6" s="176"/>
      <c r="B6" s="176"/>
      <c r="C6" s="176"/>
      <c r="D6" s="176"/>
      <c r="E6" s="176"/>
      <c r="F6" s="176"/>
      <c r="G6" s="176"/>
      <c r="H6" s="176"/>
      <c r="I6" s="176"/>
      <c r="J6" s="176"/>
    </row>
    <row r="7" spans="1:10">
      <c r="A7" s="174"/>
      <c r="B7" s="177"/>
      <c r="C7" s="177"/>
      <c r="D7" s="178"/>
      <c r="E7" s="179"/>
      <c r="F7" s="179"/>
      <c r="G7" s="178"/>
      <c r="H7" s="178"/>
      <c r="I7" s="178"/>
      <c r="J7" s="178"/>
    </row>
    <row r="8" spans="1:10">
      <c r="A8" s="2269" t="s">
        <v>6</v>
      </c>
      <c r="B8" s="261"/>
      <c r="C8" s="262"/>
      <c r="D8" s="180"/>
      <c r="E8" s="181"/>
      <c r="F8" s="181"/>
      <c r="G8" s="180"/>
      <c r="H8" s="180"/>
      <c r="I8" s="180"/>
      <c r="J8" s="182"/>
    </row>
    <row r="9" spans="1:10">
      <c r="A9" s="2270"/>
      <c r="B9" s="2271" t="s">
        <v>87</v>
      </c>
      <c r="C9" s="2271"/>
      <c r="D9" s="2273" t="s">
        <v>88</v>
      </c>
      <c r="E9" s="2273"/>
      <c r="F9" s="2273"/>
      <c r="G9" s="238"/>
      <c r="H9" s="2273" t="s">
        <v>104</v>
      </c>
      <c r="I9" s="2273"/>
      <c r="J9" s="2273"/>
    </row>
    <row r="10" spans="1:10">
      <c r="A10" s="2270"/>
      <c r="B10" s="2272"/>
      <c r="C10" s="2272"/>
      <c r="D10" s="263" t="s">
        <v>72</v>
      </c>
      <c r="E10" s="263" t="s">
        <v>71</v>
      </c>
      <c r="F10" s="263" t="s">
        <v>0</v>
      </c>
      <c r="G10" s="263"/>
      <c r="H10" s="263" t="s">
        <v>72</v>
      </c>
      <c r="I10" s="263" t="s">
        <v>71</v>
      </c>
      <c r="J10" s="185" t="s">
        <v>0</v>
      </c>
    </row>
    <row r="11" spans="1:10">
      <c r="A11" s="2279">
        <v>1401</v>
      </c>
      <c r="B11" s="264" t="s">
        <v>1</v>
      </c>
      <c r="C11" s="265"/>
      <c r="D11" s="266">
        <f>SUM(D12)</f>
        <v>0</v>
      </c>
      <c r="E11" s="266">
        <f>SUM(E12)</f>
        <v>5</v>
      </c>
      <c r="F11" s="266">
        <f>D11+E11</f>
        <v>5</v>
      </c>
      <c r="G11" s="266"/>
      <c r="H11" s="266">
        <f>SUM(H12)</f>
        <v>4</v>
      </c>
      <c r="I11" s="266">
        <f>SUM(I12)</f>
        <v>1</v>
      </c>
      <c r="J11" s="267">
        <f>H11+I11</f>
        <v>5</v>
      </c>
    </row>
    <row r="12" spans="1:10">
      <c r="A12" s="2280"/>
      <c r="B12" s="268" t="s">
        <v>33</v>
      </c>
      <c r="C12" s="269"/>
      <c r="D12" s="270">
        <f>D13</f>
        <v>0</v>
      </c>
      <c r="E12" s="270">
        <f>E13</f>
        <v>5</v>
      </c>
      <c r="F12" s="270">
        <f t="shared" ref="F12:F24" si="0">SUM(D12:E12)</f>
        <v>5</v>
      </c>
      <c r="G12" s="270"/>
      <c r="H12" s="270">
        <f>H13</f>
        <v>4</v>
      </c>
      <c r="I12" s="270">
        <f>I13</f>
        <v>1</v>
      </c>
      <c r="J12" s="271">
        <f t="shared" ref="J12:J13" si="1">SUM(H12:I12)</f>
        <v>5</v>
      </c>
    </row>
    <row r="13" spans="1:10">
      <c r="A13" s="2280"/>
      <c r="B13" s="198"/>
      <c r="C13" s="79" t="s">
        <v>107</v>
      </c>
      <c r="D13" s="202">
        <v>0</v>
      </c>
      <c r="E13" s="202">
        <v>5</v>
      </c>
      <c r="F13" s="200">
        <f t="shared" si="0"/>
        <v>5</v>
      </c>
      <c r="G13" s="202"/>
      <c r="H13" s="202">
        <v>4</v>
      </c>
      <c r="I13" s="202">
        <v>1</v>
      </c>
      <c r="J13" s="245">
        <f t="shared" si="1"/>
        <v>5</v>
      </c>
    </row>
    <row r="14" spans="1:10">
      <c r="A14" s="2279">
        <v>1402</v>
      </c>
      <c r="B14" s="88" t="s">
        <v>2</v>
      </c>
      <c r="C14" s="272"/>
      <c r="D14" s="273">
        <f>SUM(D15+D20)</f>
        <v>4</v>
      </c>
      <c r="E14" s="273">
        <f>SUM(E15+E20)</f>
        <v>4</v>
      </c>
      <c r="F14" s="273">
        <f t="shared" si="0"/>
        <v>8</v>
      </c>
      <c r="G14" s="273"/>
      <c r="H14" s="273">
        <f>SUM(H15+H20)</f>
        <v>5</v>
      </c>
      <c r="I14" s="273">
        <f>SUM(I15+I20)</f>
        <v>3</v>
      </c>
      <c r="J14" s="274">
        <f>H14+I14</f>
        <v>8</v>
      </c>
    </row>
    <row r="15" spans="1:10">
      <c r="A15" s="2280"/>
      <c r="B15" s="190" t="s">
        <v>37</v>
      </c>
      <c r="C15" s="79"/>
      <c r="D15" s="191">
        <f>SUM(D16:D19)</f>
        <v>2</v>
      </c>
      <c r="E15" s="191">
        <f>SUM(E16:E19)</f>
        <v>4</v>
      </c>
      <c r="F15" s="191">
        <f>SUM(D15:E15)</f>
        <v>6</v>
      </c>
      <c r="G15" s="191"/>
      <c r="H15" s="191">
        <f>SUM(H16:H19)</f>
        <v>4</v>
      </c>
      <c r="I15" s="191">
        <f>SUM(I16:I19)</f>
        <v>2</v>
      </c>
      <c r="J15" s="275">
        <f t="shared" ref="J15:J51" si="2">H15+I15</f>
        <v>6</v>
      </c>
    </row>
    <row r="16" spans="1:10">
      <c r="A16" s="2280"/>
      <c r="B16" s="190"/>
      <c r="C16" s="79" t="s">
        <v>92</v>
      </c>
      <c r="D16" s="200">
        <v>1</v>
      </c>
      <c r="E16" s="200">
        <v>2</v>
      </c>
      <c r="F16" s="200">
        <f>SUM(D16:E16)</f>
        <v>3</v>
      </c>
      <c r="G16" s="191"/>
      <c r="H16" s="200">
        <v>3</v>
      </c>
      <c r="I16" s="200">
        <v>0</v>
      </c>
      <c r="J16" s="276">
        <f>SUM(H16:I16)</f>
        <v>3</v>
      </c>
    </row>
    <row r="17" spans="1:10">
      <c r="A17" s="2280"/>
      <c r="B17" s="198"/>
      <c r="C17" s="79" t="s">
        <v>89</v>
      </c>
      <c r="D17" s="199">
        <v>0</v>
      </c>
      <c r="E17" s="199">
        <v>1</v>
      </c>
      <c r="F17" s="200">
        <f t="shared" ref="F17:F21" si="3">SUM(D17:E17)</f>
        <v>1</v>
      </c>
      <c r="G17" s="202"/>
      <c r="H17" s="202">
        <v>0</v>
      </c>
      <c r="I17" s="202">
        <v>1</v>
      </c>
      <c r="J17" s="276">
        <f t="shared" ref="J17:J21" si="4">SUM(H17:I17)</f>
        <v>1</v>
      </c>
    </row>
    <row r="18" spans="1:10">
      <c r="A18" s="2280"/>
      <c r="B18" s="198"/>
      <c r="C18" s="79" t="s">
        <v>94</v>
      </c>
      <c r="D18" s="199">
        <v>1</v>
      </c>
      <c r="E18" s="199">
        <v>0</v>
      </c>
      <c r="F18" s="200">
        <f t="shared" si="3"/>
        <v>1</v>
      </c>
      <c r="G18" s="202"/>
      <c r="H18" s="202">
        <v>0</v>
      </c>
      <c r="I18" s="202">
        <v>1</v>
      </c>
      <c r="J18" s="276">
        <f t="shared" si="4"/>
        <v>1</v>
      </c>
    </row>
    <row r="19" spans="1:10">
      <c r="A19" s="2280"/>
      <c r="B19" s="198"/>
      <c r="C19" s="79" t="s">
        <v>91</v>
      </c>
      <c r="D19" s="199">
        <v>0</v>
      </c>
      <c r="E19" s="199">
        <v>1</v>
      </c>
      <c r="F19" s="200">
        <f t="shared" si="3"/>
        <v>1</v>
      </c>
      <c r="G19" s="202"/>
      <c r="H19" s="202">
        <v>1</v>
      </c>
      <c r="I19" s="202">
        <v>0</v>
      </c>
      <c r="J19" s="276">
        <f t="shared" si="4"/>
        <v>1</v>
      </c>
    </row>
    <row r="20" spans="1:10">
      <c r="A20" s="2280"/>
      <c r="B20" s="190" t="s">
        <v>108</v>
      </c>
      <c r="C20" s="79"/>
      <c r="D20" s="277">
        <f>SUM(D21)</f>
        <v>2</v>
      </c>
      <c r="E20" s="277">
        <f>SUM(E21)</f>
        <v>0</v>
      </c>
      <c r="F20" s="191">
        <f t="shared" si="3"/>
        <v>2</v>
      </c>
      <c r="G20" s="191"/>
      <c r="H20" s="191">
        <f>SUM(H21)</f>
        <v>1</v>
      </c>
      <c r="I20" s="191">
        <f>SUM(I21)</f>
        <v>1</v>
      </c>
      <c r="J20" s="278">
        <f t="shared" si="4"/>
        <v>2</v>
      </c>
    </row>
    <row r="21" spans="1:10">
      <c r="A21" s="2280"/>
      <c r="B21" s="198"/>
      <c r="C21" s="79" t="s">
        <v>109</v>
      </c>
      <c r="D21" s="199">
        <v>2</v>
      </c>
      <c r="E21" s="199">
        <v>0</v>
      </c>
      <c r="F21" s="200">
        <f t="shared" si="3"/>
        <v>2</v>
      </c>
      <c r="G21" s="202"/>
      <c r="H21" s="202">
        <v>1</v>
      </c>
      <c r="I21" s="202">
        <v>1</v>
      </c>
      <c r="J21" s="279">
        <f t="shared" si="4"/>
        <v>2</v>
      </c>
    </row>
    <row r="22" spans="1:10">
      <c r="A22" s="2279">
        <v>1403</v>
      </c>
      <c r="B22" s="88" t="s">
        <v>3</v>
      </c>
      <c r="C22" s="272"/>
      <c r="D22" s="273">
        <f>D23</f>
        <v>0</v>
      </c>
      <c r="E22" s="273">
        <f>E23</f>
        <v>0</v>
      </c>
      <c r="F22" s="273">
        <f t="shared" si="0"/>
        <v>0</v>
      </c>
      <c r="G22" s="273"/>
      <c r="H22" s="273">
        <f>H23</f>
        <v>0</v>
      </c>
      <c r="I22" s="273">
        <f>I23</f>
        <v>0</v>
      </c>
      <c r="J22" s="280">
        <f t="shared" si="2"/>
        <v>0</v>
      </c>
    </row>
    <row r="23" spans="1:10">
      <c r="A23" s="2280"/>
      <c r="B23" s="190" t="s">
        <v>110</v>
      </c>
      <c r="C23" s="79"/>
      <c r="D23" s="192">
        <f>D24</f>
        <v>0</v>
      </c>
      <c r="E23" s="192">
        <f>E24</f>
        <v>0</v>
      </c>
      <c r="F23" s="192">
        <f t="shared" si="0"/>
        <v>0</v>
      </c>
      <c r="G23" s="202"/>
      <c r="H23" s="191">
        <f>H24</f>
        <v>0</v>
      </c>
      <c r="I23" s="191">
        <f>I24</f>
        <v>0</v>
      </c>
      <c r="J23" s="275">
        <f t="shared" si="2"/>
        <v>0</v>
      </c>
    </row>
    <row r="24" spans="1:10">
      <c r="A24" s="2280"/>
      <c r="B24" s="177"/>
      <c r="C24" s="281" t="s">
        <v>96</v>
      </c>
      <c r="D24" s="282">
        <v>0</v>
      </c>
      <c r="E24" s="282">
        <v>0</v>
      </c>
      <c r="F24" s="218">
        <f t="shared" si="0"/>
        <v>0</v>
      </c>
      <c r="G24" s="283"/>
      <c r="H24" s="283">
        <v>0</v>
      </c>
      <c r="I24" s="283">
        <v>0</v>
      </c>
      <c r="J24" s="279">
        <f t="shared" si="2"/>
        <v>0</v>
      </c>
    </row>
    <row r="25" spans="1:10">
      <c r="A25" s="2274">
        <v>1404</v>
      </c>
      <c r="B25" s="88" t="s">
        <v>28</v>
      </c>
      <c r="C25" s="272"/>
      <c r="D25" s="284">
        <f>SUM(D28+D26)</f>
        <v>1</v>
      </c>
      <c r="E25" s="284">
        <f>SUM(E28+E26)</f>
        <v>4</v>
      </c>
      <c r="F25" s="284">
        <f>SUM(F26+F28)</f>
        <v>5</v>
      </c>
      <c r="G25" s="284"/>
      <c r="H25" s="284">
        <f>SUM(H28+H26)</f>
        <v>4</v>
      </c>
      <c r="I25" s="284">
        <f>SUM(I28+I26)</f>
        <v>1</v>
      </c>
      <c r="J25" s="274">
        <f t="shared" si="2"/>
        <v>5</v>
      </c>
    </row>
    <row r="26" spans="1:10">
      <c r="A26" s="2275"/>
      <c r="B26" s="190" t="s">
        <v>48</v>
      </c>
      <c r="C26" s="79"/>
      <c r="D26" s="192">
        <f>SUM(D27)</f>
        <v>0</v>
      </c>
      <c r="E26" s="192">
        <f t="shared" ref="E26" si="5">SUM(E27)</f>
        <v>2</v>
      </c>
      <c r="F26" s="191">
        <f t="shared" ref="F26:F28" si="6">D26+E26</f>
        <v>2</v>
      </c>
      <c r="G26" s="202"/>
      <c r="H26" s="191">
        <f>SUM(H27)</f>
        <v>2</v>
      </c>
      <c r="I26" s="191">
        <f t="shared" ref="I26" si="7">SUM(I27)</f>
        <v>0</v>
      </c>
      <c r="J26" s="278">
        <f>H26+I26</f>
        <v>2</v>
      </c>
    </row>
    <row r="27" spans="1:10">
      <c r="A27" s="2275"/>
      <c r="B27" s="286"/>
      <c r="C27" s="79" t="s">
        <v>111</v>
      </c>
      <c r="D27" s="200">
        <v>0</v>
      </c>
      <c r="E27" s="200">
        <v>2</v>
      </c>
      <c r="F27" s="200">
        <f t="shared" si="6"/>
        <v>2</v>
      </c>
      <c r="G27" s="200"/>
      <c r="H27" s="200">
        <v>2</v>
      </c>
      <c r="I27" s="200">
        <v>0</v>
      </c>
      <c r="J27" s="276">
        <f>H27+I27</f>
        <v>2</v>
      </c>
    </row>
    <row r="28" spans="1:10">
      <c r="A28" s="2275"/>
      <c r="B28" s="190" t="s">
        <v>49</v>
      </c>
      <c r="C28" s="79"/>
      <c r="D28" s="192">
        <f>D29</f>
        <v>1</v>
      </c>
      <c r="E28" s="192">
        <f>E29</f>
        <v>2</v>
      </c>
      <c r="F28" s="191">
        <f t="shared" si="6"/>
        <v>3</v>
      </c>
      <c r="G28" s="202"/>
      <c r="H28" s="191">
        <f>H29</f>
        <v>2</v>
      </c>
      <c r="I28" s="191">
        <f>I29</f>
        <v>1</v>
      </c>
      <c r="J28" s="278">
        <f>H28+I28</f>
        <v>3</v>
      </c>
    </row>
    <row r="29" spans="1:10">
      <c r="A29" s="2281"/>
      <c r="B29" s="286"/>
      <c r="C29" s="79" t="s">
        <v>112</v>
      </c>
      <c r="D29" s="200">
        <v>1</v>
      </c>
      <c r="E29" s="200">
        <v>2</v>
      </c>
      <c r="F29" s="200">
        <f>D29+E29</f>
        <v>3</v>
      </c>
      <c r="G29" s="200"/>
      <c r="H29" s="200">
        <v>2</v>
      </c>
      <c r="I29" s="200">
        <v>1</v>
      </c>
      <c r="J29" s="276">
        <f>H29+I29</f>
        <v>3</v>
      </c>
    </row>
    <row r="30" spans="1:10">
      <c r="A30" s="2274">
        <v>1405</v>
      </c>
      <c r="B30" s="88" t="s">
        <v>4</v>
      </c>
      <c r="C30" s="287"/>
      <c r="D30" s="273">
        <f>SUM(D31)</f>
        <v>0</v>
      </c>
      <c r="E30" s="273">
        <f>SUM(E31)</f>
        <v>7</v>
      </c>
      <c r="F30" s="273">
        <f>SUM(D30:E30)</f>
        <v>7</v>
      </c>
      <c r="G30" s="273"/>
      <c r="H30" s="273">
        <f>SUM(H31)</f>
        <v>5</v>
      </c>
      <c r="I30" s="273">
        <f>SUM(I31)</f>
        <v>2</v>
      </c>
      <c r="J30" s="274">
        <f t="shared" si="2"/>
        <v>7</v>
      </c>
    </row>
    <row r="31" spans="1:10">
      <c r="A31" s="2275"/>
      <c r="B31" s="268" t="s">
        <v>58</v>
      </c>
      <c r="C31" s="79"/>
      <c r="D31" s="277">
        <f>SUM(D32:D35)</f>
        <v>0</v>
      </c>
      <c r="E31" s="277">
        <f>SUM(E32:E35)</f>
        <v>7</v>
      </c>
      <c r="F31" s="288">
        <f t="shared" ref="F31:F51" si="8">SUM(D31:E31)</f>
        <v>7</v>
      </c>
      <c r="G31" s="277"/>
      <c r="H31" s="277">
        <f>SUM(H32:H35)</f>
        <v>5</v>
      </c>
      <c r="I31" s="277">
        <f>SUM(I32:I35)</f>
        <v>2</v>
      </c>
      <c r="J31" s="278">
        <f t="shared" si="2"/>
        <v>7</v>
      </c>
    </row>
    <row r="32" spans="1:10">
      <c r="A32" s="2275"/>
      <c r="B32" s="286"/>
      <c r="C32" s="79" t="s">
        <v>113</v>
      </c>
      <c r="D32" s="289">
        <v>0</v>
      </c>
      <c r="E32" s="289">
        <v>2</v>
      </c>
      <c r="F32" s="289">
        <f t="shared" si="8"/>
        <v>2</v>
      </c>
      <c r="G32" s="289"/>
      <c r="H32" s="289">
        <v>2</v>
      </c>
      <c r="I32" s="289">
        <v>0</v>
      </c>
      <c r="J32" s="276">
        <f t="shared" si="2"/>
        <v>2</v>
      </c>
    </row>
    <row r="33" spans="1:10">
      <c r="A33" s="2275"/>
      <c r="B33" s="286"/>
      <c r="C33" s="79" t="s">
        <v>114</v>
      </c>
      <c r="D33" s="289">
        <v>0</v>
      </c>
      <c r="E33" s="289">
        <v>1</v>
      </c>
      <c r="F33" s="289">
        <f t="shared" si="8"/>
        <v>1</v>
      </c>
      <c r="G33" s="289"/>
      <c r="H33" s="289">
        <v>1</v>
      </c>
      <c r="I33" s="289">
        <v>0</v>
      </c>
      <c r="J33" s="276">
        <f t="shared" si="2"/>
        <v>1</v>
      </c>
    </row>
    <row r="34" spans="1:10">
      <c r="A34" s="2275"/>
      <c r="B34" s="286"/>
      <c r="C34" s="79" t="s">
        <v>115</v>
      </c>
      <c r="D34" s="289">
        <v>0</v>
      </c>
      <c r="E34" s="289">
        <v>3</v>
      </c>
      <c r="F34" s="289">
        <f t="shared" si="8"/>
        <v>3</v>
      </c>
      <c r="G34" s="289"/>
      <c r="H34" s="289">
        <v>2</v>
      </c>
      <c r="I34" s="289">
        <v>1</v>
      </c>
      <c r="J34" s="276">
        <f t="shared" si="2"/>
        <v>3</v>
      </c>
    </row>
    <row r="35" spans="1:10">
      <c r="A35" s="2275"/>
      <c r="B35" s="290"/>
      <c r="C35" s="281" t="s">
        <v>116</v>
      </c>
      <c r="D35" s="291">
        <v>0</v>
      </c>
      <c r="E35" s="291">
        <v>1</v>
      </c>
      <c r="F35" s="291">
        <f t="shared" si="8"/>
        <v>1</v>
      </c>
      <c r="G35" s="291"/>
      <c r="H35" s="291">
        <v>0</v>
      </c>
      <c r="I35" s="291">
        <v>1</v>
      </c>
      <c r="J35" s="279">
        <f t="shared" si="2"/>
        <v>1</v>
      </c>
    </row>
    <row r="36" spans="1:10">
      <c r="A36" s="2279">
        <v>1406</v>
      </c>
      <c r="B36" s="88" t="s">
        <v>5</v>
      </c>
      <c r="C36" s="272"/>
      <c r="D36" s="284">
        <f>SUM(D37)</f>
        <v>1</v>
      </c>
      <c r="E36" s="284">
        <f t="shared" ref="E36:I36" si="9">SUM(E37)</f>
        <v>1</v>
      </c>
      <c r="F36" s="273">
        <f t="shared" si="8"/>
        <v>2</v>
      </c>
      <c r="G36" s="284"/>
      <c r="H36" s="284">
        <f t="shared" si="9"/>
        <v>0</v>
      </c>
      <c r="I36" s="284">
        <f t="shared" si="9"/>
        <v>1</v>
      </c>
      <c r="J36" s="274">
        <f t="shared" si="2"/>
        <v>1</v>
      </c>
    </row>
    <row r="37" spans="1:10">
      <c r="A37" s="2280"/>
      <c r="B37" s="190" t="s">
        <v>53</v>
      </c>
      <c r="C37" s="79"/>
      <c r="D37" s="192">
        <f>SUM(D38:D39)</f>
        <v>1</v>
      </c>
      <c r="E37" s="192">
        <f>SUM(E38:E39)</f>
        <v>1</v>
      </c>
      <c r="F37" s="288">
        <f t="shared" si="8"/>
        <v>2</v>
      </c>
      <c r="G37" s="202"/>
      <c r="H37" s="191">
        <f>SUM(H38:H39)</f>
        <v>0</v>
      </c>
      <c r="I37" s="191">
        <f>SUM(I38:I39)</f>
        <v>1</v>
      </c>
      <c r="J37" s="278">
        <f t="shared" si="2"/>
        <v>1</v>
      </c>
    </row>
    <row r="38" spans="1:10">
      <c r="A38" s="2280"/>
      <c r="B38" s="190"/>
      <c r="C38" s="79" t="s">
        <v>117</v>
      </c>
      <c r="D38" s="200">
        <v>0</v>
      </c>
      <c r="E38" s="200">
        <v>0</v>
      </c>
      <c r="F38" s="289">
        <f>SUM(D38:E38)</f>
        <v>0</v>
      </c>
      <c r="G38" s="200"/>
      <c r="H38" s="200">
        <v>0</v>
      </c>
      <c r="I38" s="200">
        <v>0</v>
      </c>
      <c r="J38" s="276">
        <f>SUM(H38:I38)</f>
        <v>0</v>
      </c>
    </row>
    <row r="39" spans="1:10">
      <c r="A39" s="2280"/>
      <c r="B39" s="220"/>
      <c r="C39" s="79" t="s">
        <v>118</v>
      </c>
      <c r="D39" s="199">
        <v>1</v>
      </c>
      <c r="E39" s="199">
        <v>1</v>
      </c>
      <c r="F39" s="291">
        <f t="shared" si="8"/>
        <v>2</v>
      </c>
      <c r="G39" s="202"/>
      <c r="H39" s="202">
        <v>0</v>
      </c>
      <c r="I39" s="202">
        <v>1</v>
      </c>
      <c r="J39" s="276">
        <f>SUM(H39:I39)</f>
        <v>1</v>
      </c>
    </row>
    <row r="40" spans="1:10">
      <c r="A40" s="2274">
        <v>1407</v>
      </c>
      <c r="B40" s="88" t="s">
        <v>62</v>
      </c>
      <c r="C40" s="292"/>
      <c r="D40" s="293">
        <f>SUM(D41)</f>
        <v>1</v>
      </c>
      <c r="E40" s="293">
        <f>SUM(E41)</f>
        <v>0</v>
      </c>
      <c r="F40" s="294">
        <f>SUM(D40:E40)</f>
        <v>1</v>
      </c>
      <c r="G40" s="295"/>
      <c r="H40" s="266">
        <f>SUM(H41)</f>
        <v>1</v>
      </c>
      <c r="I40" s="266">
        <f>SUM(I41)</f>
        <v>0</v>
      </c>
      <c r="J40" s="296">
        <f>SUM(H40:I40)</f>
        <v>1</v>
      </c>
    </row>
    <row r="41" spans="1:10">
      <c r="A41" s="2275"/>
      <c r="B41" s="268" t="s">
        <v>25</v>
      </c>
      <c r="C41" s="297"/>
      <c r="D41" s="298">
        <f>SUM(D42)</f>
        <v>1</v>
      </c>
      <c r="E41" s="298">
        <f>SUM(E42)</f>
        <v>0</v>
      </c>
      <c r="F41" s="288">
        <f>SUM(D41:E41)</f>
        <v>1</v>
      </c>
      <c r="G41" s="298"/>
      <c r="H41" s="298">
        <f>SUM(H42)</f>
        <v>1</v>
      </c>
      <c r="I41" s="298">
        <f>SUM(I42)</f>
        <v>0</v>
      </c>
      <c r="J41" s="275">
        <f>SUM(H41:I41)</f>
        <v>1</v>
      </c>
    </row>
    <row r="42" spans="1:10">
      <c r="A42" s="2275"/>
      <c r="B42" s="299"/>
      <c r="C42" s="281" t="s">
        <v>119</v>
      </c>
      <c r="D42" s="300">
        <v>1</v>
      </c>
      <c r="E42" s="300">
        <v>0</v>
      </c>
      <c r="F42" s="291">
        <f>SUM(D42:E42)</f>
        <v>1</v>
      </c>
      <c r="G42" s="300"/>
      <c r="H42" s="300">
        <v>1</v>
      </c>
      <c r="I42" s="300">
        <v>0</v>
      </c>
      <c r="J42" s="276">
        <f>SUM(H42:I42)</f>
        <v>1</v>
      </c>
    </row>
    <row r="43" spans="1:10">
      <c r="A43" s="2274">
        <v>1408</v>
      </c>
      <c r="B43" s="301" t="s">
        <v>63</v>
      </c>
      <c r="C43" s="302"/>
      <c r="D43" s="303">
        <f>SUM(D44+D46+D50)</f>
        <v>2</v>
      </c>
      <c r="E43" s="303">
        <f>SUM(E44+E46+E50)</f>
        <v>3</v>
      </c>
      <c r="F43" s="303">
        <f>SUM(D43:E43)</f>
        <v>5</v>
      </c>
      <c r="G43" s="303"/>
      <c r="H43" s="303">
        <f>SUM(H44+H46+H50)</f>
        <v>2</v>
      </c>
      <c r="I43" s="303">
        <f>SUM(I44+I46+I50)</f>
        <v>3</v>
      </c>
      <c r="J43" s="274">
        <f t="shared" si="2"/>
        <v>5</v>
      </c>
    </row>
    <row r="44" spans="1:10">
      <c r="A44" s="2275"/>
      <c r="B44" s="268" t="s">
        <v>120</v>
      </c>
      <c r="C44" s="304"/>
      <c r="D44" s="288">
        <f>D45</f>
        <v>1</v>
      </c>
      <c r="E44" s="288">
        <f>E45</f>
        <v>0</v>
      </c>
      <c r="F44" s="288">
        <f t="shared" si="8"/>
        <v>1</v>
      </c>
      <c r="G44" s="288"/>
      <c r="H44" s="288">
        <f>H45</f>
        <v>0</v>
      </c>
      <c r="I44" s="288">
        <f>I45</f>
        <v>1</v>
      </c>
      <c r="J44" s="278">
        <f t="shared" si="2"/>
        <v>1</v>
      </c>
    </row>
    <row r="45" spans="1:10">
      <c r="A45" s="2275"/>
      <c r="B45" s="286"/>
      <c r="C45" s="79" t="s">
        <v>121</v>
      </c>
      <c r="D45" s="289">
        <v>1</v>
      </c>
      <c r="E45" s="289">
        <v>0</v>
      </c>
      <c r="F45" s="289">
        <f t="shared" si="8"/>
        <v>1</v>
      </c>
      <c r="G45" s="289"/>
      <c r="H45" s="289">
        <v>0</v>
      </c>
      <c r="I45" s="289">
        <v>1</v>
      </c>
      <c r="J45" s="276">
        <f t="shared" si="2"/>
        <v>1</v>
      </c>
    </row>
    <row r="46" spans="1:10">
      <c r="A46" s="285"/>
      <c r="B46" s="190" t="s">
        <v>18</v>
      </c>
      <c r="C46" s="305"/>
      <c r="D46" s="277">
        <f>SUM(D47:D49)</f>
        <v>1</v>
      </c>
      <c r="E46" s="277">
        <f>SUM(E47:E49)</f>
        <v>2</v>
      </c>
      <c r="F46" s="277">
        <f t="shared" si="8"/>
        <v>3</v>
      </c>
      <c r="G46" s="277"/>
      <c r="H46" s="277">
        <f>SUM(H47:H49)</f>
        <v>2</v>
      </c>
      <c r="I46" s="277">
        <f>SUM(I47:I49)</f>
        <v>1</v>
      </c>
      <c r="J46" s="278">
        <f t="shared" si="2"/>
        <v>3</v>
      </c>
    </row>
    <row r="47" spans="1:10">
      <c r="A47" s="285"/>
      <c r="B47" s="286"/>
      <c r="C47" s="79" t="s">
        <v>122</v>
      </c>
      <c r="D47" s="289">
        <v>0</v>
      </c>
      <c r="E47" s="289">
        <v>1</v>
      </c>
      <c r="F47" s="289">
        <f t="shared" si="8"/>
        <v>1</v>
      </c>
      <c r="G47" s="289"/>
      <c r="H47" s="289">
        <v>1</v>
      </c>
      <c r="I47" s="289">
        <v>0</v>
      </c>
      <c r="J47" s="276">
        <f t="shared" si="2"/>
        <v>1</v>
      </c>
    </row>
    <row r="48" spans="1:10">
      <c r="A48" s="285"/>
      <c r="B48" s="190"/>
      <c r="C48" s="79" t="s">
        <v>123</v>
      </c>
      <c r="D48" s="289">
        <v>0</v>
      </c>
      <c r="E48" s="289">
        <v>1</v>
      </c>
      <c r="F48" s="289">
        <f t="shared" si="8"/>
        <v>1</v>
      </c>
      <c r="G48" s="289"/>
      <c r="H48" s="289">
        <v>1</v>
      </c>
      <c r="I48" s="289">
        <v>0</v>
      </c>
      <c r="J48" s="276">
        <f t="shared" si="2"/>
        <v>1</v>
      </c>
    </row>
    <row r="49" spans="1:10">
      <c r="A49" s="285"/>
      <c r="B49" s="286"/>
      <c r="C49" s="79" t="s">
        <v>124</v>
      </c>
      <c r="D49" s="289">
        <v>1</v>
      </c>
      <c r="E49" s="289">
        <v>0</v>
      </c>
      <c r="F49" s="289">
        <f t="shared" si="8"/>
        <v>1</v>
      </c>
      <c r="G49" s="289"/>
      <c r="H49" s="289">
        <v>0</v>
      </c>
      <c r="I49" s="289">
        <v>1</v>
      </c>
      <c r="J49" s="276">
        <f t="shared" si="2"/>
        <v>1</v>
      </c>
    </row>
    <row r="50" spans="1:10">
      <c r="A50" s="285"/>
      <c r="B50" s="190" t="s">
        <v>59</v>
      </c>
      <c r="C50" s="79"/>
      <c r="D50" s="277">
        <f>SUM(D51)</f>
        <v>0</v>
      </c>
      <c r="E50" s="277">
        <f>SUM(E51)</f>
        <v>1</v>
      </c>
      <c r="F50" s="277">
        <f t="shared" si="8"/>
        <v>1</v>
      </c>
      <c r="G50" s="277"/>
      <c r="H50" s="277">
        <f>SUM(H51)</f>
        <v>0</v>
      </c>
      <c r="I50" s="277">
        <f>SUM(I51)</f>
        <v>1</v>
      </c>
      <c r="J50" s="278">
        <f t="shared" si="2"/>
        <v>1</v>
      </c>
    </row>
    <row r="51" spans="1:10">
      <c r="A51" s="285"/>
      <c r="B51" s="290"/>
      <c r="C51" s="79" t="s">
        <v>125</v>
      </c>
      <c r="D51" s="289">
        <v>0</v>
      </c>
      <c r="E51" s="291">
        <v>1</v>
      </c>
      <c r="F51" s="291">
        <f t="shared" si="8"/>
        <v>1</v>
      </c>
      <c r="G51" s="291"/>
      <c r="H51" s="291">
        <v>0</v>
      </c>
      <c r="I51" s="289">
        <v>1</v>
      </c>
      <c r="J51" s="276">
        <f t="shared" si="2"/>
        <v>1</v>
      </c>
    </row>
    <row r="52" spans="1:10">
      <c r="A52" s="2274">
        <v>1624</v>
      </c>
      <c r="B52" s="302" t="s">
        <v>19</v>
      </c>
      <c r="C52" s="272"/>
      <c r="D52" s="306"/>
      <c r="E52" s="307"/>
      <c r="F52" s="308"/>
      <c r="G52" s="308"/>
      <c r="H52" s="308"/>
      <c r="I52" s="284"/>
      <c r="J52" s="274"/>
    </row>
    <row r="53" spans="1:10">
      <c r="A53" s="2276"/>
      <c r="B53" s="309"/>
      <c r="C53" s="310"/>
      <c r="D53" s="311"/>
      <c r="E53" s="311"/>
      <c r="F53" s="312"/>
      <c r="G53" s="313"/>
      <c r="H53" s="313"/>
      <c r="I53" s="313"/>
      <c r="J53" s="314"/>
    </row>
    <row r="54" spans="1:10">
      <c r="A54" s="174"/>
      <c r="B54" s="2277" t="s">
        <v>0</v>
      </c>
      <c r="C54" s="2278"/>
      <c r="D54" s="228">
        <f>SUM(D11+D14+D22+D25+D30+D36+D40+D43)</f>
        <v>9</v>
      </c>
      <c r="E54" s="228">
        <f t="shared" ref="E54:J54" si="10">SUM(E11+E14+E22+E25+E30+E36+E40+E43)</f>
        <v>24</v>
      </c>
      <c r="F54" s="228">
        <f t="shared" si="10"/>
        <v>33</v>
      </c>
      <c r="G54" s="228"/>
      <c r="H54" s="228">
        <f t="shared" si="10"/>
        <v>21</v>
      </c>
      <c r="I54" s="228">
        <f t="shared" si="10"/>
        <v>11</v>
      </c>
      <c r="J54" s="228">
        <f t="shared" si="10"/>
        <v>32</v>
      </c>
    </row>
    <row r="55" spans="1:10">
      <c r="A55" s="79"/>
      <c r="B55" s="230" t="s">
        <v>101</v>
      </c>
      <c r="C55" s="79"/>
      <c r="D55" s="231"/>
      <c r="E55" s="231"/>
      <c r="F55" s="231"/>
      <c r="G55" s="231"/>
      <c r="H55" s="231"/>
      <c r="I55" s="231"/>
      <c r="J55" s="231"/>
    </row>
    <row r="56" spans="1:10">
      <c r="A56" s="174"/>
      <c r="B56" s="232" t="s">
        <v>102</v>
      </c>
      <c r="C56" s="174"/>
      <c r="D56" s="175"/>
      <c r="E56" s="175"/>
      <c r="F56" s="175"/>
      <c r="G56" s="175"/>
      <c r="H56" s="175"/>
      <c r="I56" s="175"/>
      <c r="J56" s="175"/>
    </row>
    <row r="57" spans="1:10">
      <c r="A57" s="174"/>
      <c r="B57" s="174"/>
      <c r="C57" s="174"/>
      <c r="D57" s="175"/>
      <c r="E57" s="175"/>
      <c r="F57" s="175"/>
      <c r="G57" s="175"/>
      <c r="H57" s="175"/>
      <c r="I57" s="175"/>
      <c r="J57" s="175"/>
    </row>
  </sheetData>
  <mergeCells count="16">
    <mergeCell ref="A40:A42"/>
    <mergeCell ref="A43:A45"/>
    <mergeCell ref="A52:A53"/>
    <mergeCell ref="B54:C54"/>
    <mergeCell ref="A11:A13"/>
    <mergeCell ref="A14:A21"/>
    <mergeCell ref="A22:A24"/>
    <mergeCell ref="A25:A29"/>
    <mergeCell ref="A30:A35"/>
    <mergeCell ref="A36:A39"/>
    <mergeCell ref="A3:J3"/>
    <mergeCell ref="A4:J4"/>
    <mergeCell ref="A8:A10"/>
    <mergeCell ref="B9:C10"/>
    <mergeCell ref="D9:F9"/>
    <mergeCell ref="H9:J9"/>
  </mergeCells>
  <pageMargins left="0.7" right="0.7" top="0.75" bottom="0.75" header="0.3" footer="0.3"/>
  <pageSetup scale="74" orientation="portrait"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6"/>
  <sheetViews>
    <sheetView view="pageBreakPreview" zoomScaleNormal="100" zoomScaleSheetLayoutView="100" workbookViewId="0">
      <selection activeCell="K22" sqref="K21:K22"/>
    </sheetView>
  </sheetViews>
  <sheetFormatPr baseColWidth="10" defaultRowHeight="12.75"/>
  <cols>
    <col min="2" max="2" width="4" customWidth="1"/>
    <col min="3" max="3" width="51.7109375" customWidth="1"/>
    <col min="4" max="7" width="7.140625" customWidth="1"/>
  </cols>
  <sheetData>
    <row r="1" spans="1:7">
      <c r="A1" s="174"/>
      <c r="B1" s="73"/>
      <c r="C1" s="174"/>
      <c r="D1" s="175"/>
      <c r="E1" s="175"/>
      <c r="F1" s="175"/>
      <c r="G1" s="234"/>
    </row>
    <row r="2" spans="1:7">
      <c r="A2" s="174"/>
      <c r="B2" s="174"/>
      <c r="C2" s="174"/>
      <c r="D2" s="175"/>
      <c r="E2" s="175"/>
      <c r="F2" s="175"/>
      <c r="G2" s="175"/>
    </row>
    <row r="3" spans="1:7">
      <c r="A3" s="174"/>
      <c r="B3" s="174"/>
      <c r="C3" s="174"/>
      <c r="D3" s="175"/>
      <c r="E3" s="175"/>
      <c r="F3" s="175"/>
      <c r="G3" s="175"/>
    </row>
    <row r="4" spans="1:7">
      <c r="A4" s="2268" t="s">
        <v>126</v>
      </c>
      <c r="B4" s="2268"/>
      <c r="C4" s="2268"/>
      <c r="D4" s="2268"/>
      <c r="E4" s="2268"/>
      <c r="F4" s="2268"/>
      <c r="G4" s="2268"/>
    </row>
    <row r="5" spans="1:7">
      <c r="A5" s="2268" t="s">
        <v>61</v>
      </c>
      <c r="B5" s="2268"/>
      <c r="C5" s="2268"/>
      <c r="D5" s="2268"/>
      <c r="E5" s="2268"/>
      <c r="F5" s="2268"/>
      <c r="G5" s="2268"/>
    </row>
    <row r="6" spans="1:7">
      <c r="A6" s="174"/>
      <c r="B6" s="177"/>
      <c r="C6" s="177"/>
      <c r="D6" s="178"/>
      <c r="E6" s="179"/>
      <c r="F6" s="179"/>
      <c r="G6" s="178"/>
    </row>
    <row r="7" spans="1:7">
      <c r="A7" s="2269" t="s">
        <v>6</v>
      </c>
      <c r="B7" s="261"/>
      <c r="C7" s="262"/>
      <c r="D7" s="180"/>
      <c r="E7" s="181"/>
      <c r="F7" s="181"/>
      <c r="G7" s="182"/>
    </row>
    <row r="8" spans="1:7">
      <c r="A8" s="2270"/>
      <c r="B8" s="2271" t="s">
        <v>87</v>
      </c>
      <c r="C8" s="2271"/>
      <c r="D8" s="2273" t="s">
        <v>88</v>
      </c>
      <c r="E8" s="2273"/>
      <c r="F8" s="2273"/>
      <c r="G8" s="183"/>
    </row>
    <row r="9" spans="1:7">
      <c r="A9" s="2270"/>
      <c r="B9" s="2272"/>
      <c r="C9" s="2272"/>
      <c r="D9" s="184" t="s">
        <v>72</v>
      </c>
      <c r="E9" s="184" t="s">
        <v>71</v>
      </c>
      <c r="F9" s="184" t="s">
        <v>0</v>
      </c>
      <c r="G9" s="185"/>
    </row>
    <row r="10" spans="1:7">
      <c r="A10" s="2279">
        <v>1401</v>
      </c>
      <c r="B10" s="264" t="s">
        <v>1</v>
      </c>
      <c r="C10" s="265"/>
      <c r="D10" s="266">
        <f>SUM(D11)</f>
        <v>0</v>
      </c>
      <c r="E10" s="266">
        <f>SUM(E11)</f>
        <v>1</v>
      </c>
      <c r="F10" s="266">
        <f>D10+E10</f>
        <v>1</v>
      </c>
      <c r="G10" s="315"/>
    </row>
    <row r="11" spans="1:7">
      <c r="A11" s="2280"/>
      <c r="B11" s="268" t="s">
        <v>33</v>
      </c>
      <c r="C11" s="269"/>
      <c r="D11" s="270">
        <f>D12</f>
        <v>0</v>
      </c>
      <c r="E11" s="270">
        <f>E12</f>
        <v>1</v>
      </c>
      <c r="F11" s="270">
        <f t="shared" ref="F11:F21" si="0">SUM(D11:E11)</f>
        <v>1</v>
      </c>
      <c r="G11" s="316"/>
    </row>
    <row r="12" spans="1:7">
      <c r="A12" s="2280"/>
      <c r="B12" s="198"/>
      <c r="C12" s="79" t="s">
        <v>107</v>
      </c>
      <c r="D12" s="202">
        <v>0</v>
      </c>
      <c r="E12" s="202">
        <v>1</v>
      </c>
      <c r="F12" s="200">
        <f t="shared" si="0"/>
        <v>1</v>
      </c>
      <c r="G12" s="201"/>
    </row>
    <row r="13" spans="1:7">
      <c r="A13" s="2279">
        <v>1402</v>
      </c>
      <c r="B13" s="88" t="s">
        <v>2</v>
      </c>
      <c r="C13" s="272"/>
      <c r="D13" s="273">
        <f>SUM(D14)</f>
        <v>0</v>
      </c>
      <c r="E13" s="273">
        <f>SUM(E14)</f>
        <v>0</v>
      </c>
      <c r="F13" s="273">
        <f t="shared" si="0"/>
        <v>0</v>
      </c>
      <c r="G13" s="317"/>
    </row>
    <row r="14" spans="1:7">
      <c r="A14" s="2280"/>
      <c r="B14" s="190" t="s">
        <v>37</v>
      </c>
      <c r="C14" s="79"/>
      <c r="D14" s="191">
        <f>SUM(D15:D18)</f>
        <v>0</v>
      </c>
      <c r="E14" s="191">
        <f>SUM(E15:E18)</f>
        <v>0</v>
      </c>
      <c r="F14" s="191">
        <f>SUM(F16:F18)</f>
        <v>0</v>
      </c>
      <c r="G14" s="318"/>
    </row>
    <row r="15" spans="1:7">
      <c r="A15" s="2280"/>
      <c r="B15" s="190"/>
      <c r="C15" s="79" t="s">
        <v>92</v>
      </c>
      <c r="D15" s="200">
        <v>0</v>
      </c>
      <c r="E15" s="200">
        <v>0</v>
      </c>
      <c r="F15" s="200">
        <f>SUM(D15:E15)</f>
        <v>0</v>
      </c>
      <c r="G15" s="319"/>
    </row>
    <row r="16" spans="1:7">
      <c r="A16" s="2280"/>
      <c r="B16" s="198"/>
      <c r="C16" s="79" t="s">
        <v>89</v>
      </c>
      <c r="D16" s="199">
        <v>0</v>
      </c>
      <c r="E16" s="199">
        <v>0</v>
      </c>
      <c r="F16" s="200">
        <f t="shared" ref="F16:F17" si="1">SUM(D16:E16)</f>
        <v>0</v>
      </c>
      <c r="G16" s="319"/>
    </row>
    <row r="17" spans="1:7">
      <c r="A17" s="2280"/>
      <c r="B17" s="198"/>
      <c r="C17" s="79" t="s">
        <v>94</v>
      </c>
      <c r="D17" s="199">
        <v>0</v>
      </c>
      <c r="E17" s="199">
        <v>0</v>
      </c>
      <c r="F17" s="200">
        <f t="shared" si="1"/>
        <v>0</v>
      </c>
      <c r="G17" s="319"/>
    </row>
    <row r="18" spans="1:7">
      <c r="A18" s="2280"/>
      <c r="B18" s="198"/>
      <c r="C18" s="79" t="s">
        <v>91</v>
      </c>
      <c r="D18" s="199">
        <v>0</v>
      </c>
      <c r="E18" s="199">
        <v>0</v>
      </c>
      <c r="F18" s="200">
        <f t="shared" si="0"/>
        <v>0</v>
      </c>
      <c r="G18" s="320"/>
    </row>
    <row r="19" spans="1:7">
      <c r="A19" s="2279">
        <v>1403</v>
      </c>
      <c r="B19" s="88" t="s">
        <v>3</v>
      </c>
      <c r="C19" s="272"/>
      <c r="D19" s="273">
        <f>D20</f>
        <v>0</v>
      </c>
      <c r="E19" s="273">
        <f>E20</f>
        <v>0</v>
      </c>
      <c r="F19" s="273">
        <f t="shared" si="0"/>
        <v>0</v>
      </c>
      <c r="G19" s="321"/>
    </row>
    <row r="20" spans="1:7">
      <c r="A20" s="2280"/>
      <c r="B20" s="190" t="s">
        <v>110</v>
      </c>
      <c r="C20" s="79"/>
      <c r="D20" s="192">
        <f>D21</f>
        <v>0</v>
      </c>
      <c r="E20" s="192">
        <f>E21</f>
        <v>0</v>
      </c>
      <c r="F20" s="192">
        <f t="shared" si="0"/>
        <v>0</v>
      </c>
      <c r="G20" s="318"/>
    </row>
    <row r="21" spans="1:7">
      <c r="A21" s="2280"/>
      <c r="B21" s="177"/>
      <c r="C21" s="281" t="s">
        <v>96</v>
      </c>
      <c r="D21" s="282">
        <v>0</v>
      </c>
      <c r="E21" s="282">
        <v>0</v>
      </c>
      <c r="F21" s="218">
        <f t="shared" si="0"/>
        <v>0</v>
      </c>
      <c r="G21" s="320"/>
    </row>
    <row r="22" spans="1:7">
      <c r="A22" s="2274">
        <v>1404</v>
      </c>
      <c r="B22" s="88" t="s">
        <v>28</v>
      </c>
      <c r="C22" s="272"/>
      <c r="D22" s="284">
        <f>SUM(D25+D23)</f>
        <v>1</v>
      </c>
      <c r="E22" s="284">
        <f>SUM(E25+E23)</f>
        <v>0</v>
      </c>
      <c r="F22" s="284">
        <f>SUM(F23+F25)</f>
        <v>1</v>
      </c>
      <c r="G22" s="317"/>
    </row>
    <row r="23" spans="1:7">
      <c r="A23" s="2275"/>
      <c r="B23" s="190" t="s">
        <v>48</v>
      </c>
      <c r="C23" s="79"/>
      <c r="D23" s="192">
        <f>SUM(D24)</f>
        <v>0</v>
      </c>
      <c r="E23" s="192">
        <f t="shared" ref="E23" si="2">SUM(E24)</f>
        <v>0</v>
      </c>
      <c r="F23" s="191">
        <f t="shared" ref="F23:F25" si="3">D23+E23</f>
        <v>0</v>
      </c>
      <c r="G23" s="322"/>
    </row>
    <row r="24" spans="1:7">
      <c r="A24" s="2275"/>
      <c r="B24" s="286"/>
      <c r="C24" s="79" t="s">
        <v>111</v>
      </c>
      <c r="D24" s="200">
        <v>0</v>
      </c>
      <c r="E24" s="200">
        <v>0</v>
      </c>
      <c r="F24" s="200">
        <f t="shared" si="3"/>
        <v>0</v>
      </c>
      <c r="G24" s="319"/>
    </row>
    <row r="25" spans="1:7">
      <c r="A25" s="2275"/>
      <c r="B25" s="190" t="s">
        <v>49</v>
      </c>
      <c r="C25" s="79"/>
      <c r="D25" s="192">
        <f>D26</f>
        <v>1</v>
      </c>
      <c r="E25" s="192">
        <f>E26</f>
        <v>0</v>
      </c>
      <c r="F25" s="191">
        <f t="shared" si="3"/>
        <v>1</v>
      </c>
      <c r="G25" s="322"/>
    </row>
    <row r="26" spans="1:7">
      <c r="A26" s="2281"/>
      <c r="B26" s="286"/>
      <c r="C26" s="79" t="s">
        <v>112</v>
      </c>
      <c r="D26" s="200">
        <v>1</v>
      </c>
      <c r="E26" s="200">
        <v>0</v>
      </c>
      <c r="F26" s="200">
        <f>D26+E26</f>
        <v>1</v>
      </c>
      <c r="G26" s="319"/>
    </row>
    <row r="27" spans="1:7">
      <c r="A27" s="2274">
        <v>1405</v>
      </c>
      <c r="B27" s="88" t="s">
        <v>4</v>
      </c>
      <c r="C27" s="287"/>
      <c r="D27" s="273">
        <f>SUM(D28)</f>
        <v>0</v>
      </c>
      <c r="E27" s="273">
        <f>SUM(E28)</f>
        <v>0</v>
      </c>
      <c r="F27" s="273">
        <f>SUM(D27:E27)</f>
        <v>0</v>
      </c>
      <c r="G27" s="317"/>
    </row>
    <row r="28" spans="1:7">
      <c r="A28" s="2275"/>
      <c r="B28" s="268" t="s">
        <v>58</v>
      </c>
      <c r="C28" s="79"/>
      <c r="D28" s="277">
        <f>SUM(D29:D31)</f>
        <v>0</v>
      </c>
      <c r="E28" s="277">
        <f>SUM(E29:E31)</f>
        <v>0</v>
      </c>
      <c r="F28" s="288">
        <f t="shared" ref="F28:F41" si="4">SUM(D28:E28)</f>
        <v>0</v>
      </c>
      <c r="G28" s="322"/>
    </row>
    <row r="29" spans="1:7">
      <c r="A29" s="2275"/>
      <c r="B29" s="286"/>
      <c r="C29" s="79" t="s">
        <v>113</v>
      </c>
      <c r="D29" s="289">
        <v>0</v>
      </c>
      <c r="E29" s="289">
        <v>0</v>
      </c>
      <c r="F29" s="289">
        <f t="shared" si="4"/>
        <v>0</v>
      </c>
      <c r="G29" s="319"/>
    </row>
    <row r="30" spans="1:7">
      <c r="A30" s="2275"/>
      <c r="B30" s="286"/>
      <c r="C30" s="79" t="s">
        <v>114</v>
      </c>
      <c r="D30" s="289">
        <v>0</v>
      </c>
      <c r="E30" s="289">
        <v>0</v>
      </c>
      <c r="F30" s="289">
        <f t="shared" si="4"/>
        <v>0</v>
      </c>
      <c r="G30" s="319"/>
    </row>
    <row r="31" spans="1:7">
      <c r="A31" s="2275"/>
      <c r="B31" s="290"/>
      <c r="C31" s="281" t="s">
        <v>115</v>
      </c>
      <c r="D31" s="291">
        <v>0</v>
      </c>
      <c r="E31" s="291">
        <v>0</v>
      </c>
      <c r="F31" s="291">
        <f t="shared" si="4"/>
        <v>0</v>
      </c>
      <c r="G31" s="320"/>
    </row>
    <row r="32" spans="1:7">
      <c r="A32" s="2279">
        <v>1406</v>
      </c>
      <c r="B32" s="88" t="s">
        <v>5</v>
      </c>
      <c r="C32" s="272"/>
      <c r="D32" s="284">
        <f>SUM(D33)</f>
        <v>0</v>
      </c>
      <c r="E32" s="284">
        <f t="shared" ref="E32" si="5">SUM(E33)</f>
        <v>2</v>
      </c>
      <c r="F32" s="273">
        <f t="shared" si="4"/>
        <v>2</v>
      </c>
      <c r="G32" s="317"/>
    </row>
    <row r="33" spans="1:7">
      <c r="A33" s="2280"/>
      <c r="B33" s="190" t="s">
        <v>53</v>
      </c>
      <c r="C33" s="79"/>
      <c r="D33" s="192">
        <f>SUM(D34:D35)</f>
        <v>0</v>
      </c>
      <c r="E33" s="192">
        <f>SUM(E34:E35)</f>
        <v>2</v>
      </c>
      <c r="F33" s="288">
        <f t="shared" si="4"/>
        <v>2</v>
      </c>
      <c r="G33" s="322"/>
    </row>
    <row r="34" spans="1:7">
      <c r="A34" s="2280"/>
      <c r="B34" s="190"/>
      <c r="C34" s="79" t="s">
        <v>117</v>
      </c>
      <c r="D34" s="200">
        <v>0</v>
      </c>
      <c r="E34" s="200">
        <v>0</v>
      </c>
      <c r="F34" s="289">
        <f>SUM(D34:E34)</f>
        <v>0</v>
      </c>
      <c r="G34" s="319"/>
    </row>
    <row r="35" spans="1:7">
      <c r="A35" s="2280"/>
      <c r="B35" s="220"/>
      <c r="C35" s="79" t="s">
        <v>118</v>
      </c>
      <c r="D35" s="199">
        <v>0</v>
      </c>
      <c r="E35" s="199">
        <v>2</v>
      </c>
      <c r="F35" s="291">
        <f t="shared" si="4"/>
        <v>2</v>
      </c>
      <c r="G35" s="319"/>
    </row>
    <row r="36" spans="1:7">
      <c r="A36" s="2274">
        <v>1407</v>
      </c>
      <c r="B36" s="88" t="s">
        <v>62</v>
      </c>
      <c r="C36" s="292"/>
      <c r="D36" s="293">
        <f>SUM(D37)</f>
        <v>1</v>
      </c>
      <c r="E36" s="293">
        <f>SUM(E37)</f>
        <v>0</v>
      </c>
      <c r="F36" s="294">
        <f>SUM(D36:E36)</f>
        <v>1</v>
      </c>
      <c r="G36" s="323"/>
    </row>
    <row r="37" spans="1:7">
      <c r="A37" s="2275"/>
      <c r="B37" s="268" t="s">
        <v>25</v>
      </c>
      <c r="C37" s="297"/>
      <c r="D37" s="298">
        <f>SUM(D38)</f>
        <v>1</v>
      </c>
      <c r="E37" s="298">
        <f>SUM(E38)</f>
        <v>0</v>
      </c>
      <c r="F37" s="288">
        <f>SUM(D37:E37)</f>
        <v>1</v>
      </c>
      <c r="G37" s="318"/>
    </row>
    <row r="38" spans="1:7">
      <c r="A38" s="2281"/>
      <c r="B38" s="299"/>
      <c r="C38" s="281" t="s">
        <v>119</v>
      </c>
      <c r="D38" s="324">
        <v>1</v>
      </c>
      <c r="E38" s="324">
        <v>0</v>
      </c>
      <c r="F38" s="289">
        <f>SUM(D38:E38)</f>
        <v>1</v>
      </c>
      <c r="G38" s="319"/>
    </row>
    <row r="39" spans="1:7">
      <c r="A39" s="2274">
        <v>1408</v>
      </c>
      <c r="B39" s="301" t="s">
        <v>63</v>
      </c>
      <c r="C39" s="302"/>
      <c r="D39" s="273">
        <f>SUM(D40)</f>
        <v>0</v>
      </c>
      <c r="E39" s="273">
        <f>SUM(E40)</f>
        <v>0</v>
      </c>
      <c r="F39" s="273">
        <f>SUM(D39:E39)</f>
        <v>0</v>
      </c>
      <c r="G39" s="317"/>
    </row>
    <row r="40" spans="1:7">
      <c r="A40" s="2275"/>
      <c r="B40" s="268" t="s">
        <v>120</v>
      </c>
      <c r="C40" s="304"/>
      <c r="D40" s="288">
        <f>D41</f>
        <v>0</v>
      </c>
      <c r="E40" s="288">
        <f>E41</f>
        <v>0</v>
      </c>
      <c r="F40" s="288">
        <f t="shared" si="4"/>
        <v>0</v>
      </c>
      <c r="G40" s="322"/>
    </row>
    <row r="41" spans="1:7">
      <c r="A41" s="2275"/>
      <c r="B41" s="290"/>
      <c r="C41" s="79" t="s">
        <v>121</v>
      </c>
      <c r="D41" s="289">
        <v>0</v>
      </c>
      <c r="E41" s="289">
        <v>0</v>
      </c>
      <c r="F41" s="291">
        <f t="shared" si="4"/>
        <v>0</v>
      </c>
      <c r="G41" s="319"/>
    </row>
    <row r="42" spans="1:7">
      <c r="A42" s="2274">
        <v>1624</v>
      </c>
      <c r="B42" s="302" t="s">
        <v>19</v>
      </c>
      <c r="C42" s="272"/>
      <c r="D42" s="306"/>
      <c r="E42" s="306"/>
      <c r="F42" s="308"/>
      <c r="G42" s="317"/>
    </row>
    <row r="43" spans="1:7">
      <c r="A43" s="2276"/>
      <c r="B43" s="309"/>
      <c r="C43" s="310"/>
      <c r="D43" s="311"/>
      <c r="E43" s="311"/>
      <c r="F43" s="312"/>
      <c r="G43" s="325"/>
    </row>
    <row r="44" spans="1:7">
      <c r="A44" s="174"/>
      <c r="B44" s="2277" t="s">
        <v>0</v>
      </c>
      <c r="C44" s="2278"/>
      <c r="D44" s="228">
        <f>SUM(D10+D13+D19+D22+D27+D32+D36+D39+D43)</f>
        <v>2</v>
      </c>
      <c r="E44" s="228">
        <f>SUM(E10+E13+E19+E22+E27+E32+E36+E39+E43)</f>
        <v>3</v>
      </c>
      <c r="F44" s="228">
        <f>SUM(F10+F13+F19+F22+F27+F32+F36+F39+F43)</f>
        <v>5</v>
      </c>
      <c r="G44" s="229"/>
    </row>
    <row r="45" spans="1:7">
      <c r="A45" s="79"/>
      <c r="B45" s="230" t="s">
        <v>101</v>
      </c>
      <c r="C45" s="79"/>
      <c r="D45" s="231"/>
      <c r="E45" s="231"/>
      <c r="F45" s="231"/>
      <c r="G45" s="231"/>
    </row>
    <row r="46" spans="1:7">
      <c r="A46" s="174"/>
      <c r="B46" s="232" t="s">
        <v>102</v>
      </c>
      <c r="C46" s="174"/>
      <c r="D46" s="175"/>
      <c r="E46" s="175"/>
      <c r="F46" s="175"/>
      <c r="G46" s="175"/>
    </row>
  </sheetData>
  <mergeCells count="15">
    <mergeCell ref="A39:A41"/>
    <mergeCell ref="A42:A43"/>
    <mergeCell ref="B44:C44"/>
    <mergeCell ref="A13:A18"/>
    <mergeCell ref="A19:A21"/>
    <mergeCell ref="A22:A26"/>
    <mergeCell ref="A27:A31"/>
    <mergeCell ref="A32:A35"/>
    <mergeCell ref="A36:A38"/>
    <mergeCell ref="A10:A12"/>
    <mergeCell ref="A4:G4"/>
    <mergeCell ref="A5:G5"/>
    <mergeCell ref="A7:A9"/>
    <mergeCell ref="B8:C9"/>
    <mergeCell ref="D8:F8"/>
  </mergeCells>
  <pageMargins left="0.7" right="0.7" top="0.75" bottom="0.75" header="0.3" footer="0.3"/>
  <pageSetup scale="96" orientation="portrait"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9"/>
  <sheetViews>
    <sheetView view="pageBreakPreview" zoomScaleNormal="100" zoomScaleSheetLayoutView="100" workbookViewId="0">
      <selection activeCell="O3" sqref="O3"/>
    </sheetView>
  </sheetViews>
  <sheetFormatPr baseColWidth="10" defaultRowHeight="12.75"/>
  <cols>
    <col min="2" max="2" width="3.28515625" customWidth="1"/>
    <col min="3" max="3" width="43.5703125" customWidth="1"/>
    <col min="4" max="7" width="9.28515625" customWidth="1"/>
  </cols>
  <sheetData>
    <row r="1" spans="1:7">
      <c r="A1" s="174"/>
      <c r="B1" s="73"/>
      <c r="C1" s="174"/>
      <c r="D1" s="175"/>
      <c r="E1" s="175"/>
      <c r="F1" s="175"/>
      <c r="G1" s="234"/>
    </row>
    <row r="2" spans="1:7">
      <c r="A2" s="174"/>
      <c r="B2" s="174"/>
      <c r="C2" s="174"/>
      <c r="D2" s="175"/>
      <c r="E2" s="175"/>
      <c r="F2" s="175"/>
      <c r="G2" s="175"/>
    </row>
    <row r="3" spans="1:7">
      <c r="A3" s="174"/>
      <c r="B3" s="174"/>
      <c r="C3" s="174"/>
      <c r="D3" s="175"/>
      <c r="E3" s="175"/>
      <c r="F3" s="175"/>
      <c r="G3" s="175"/>
    </row>
    <row r="4" spans="1:7">
      <c r="A4" s="2268" t="s">
        <v>126</v>
      </c>
      <c r="B4" s="2268"/>
      <c r="C4" s="2268"/>
      <c r="D4" s="2268"/>
      <c r="E4" s="2268"/>
      <c r="F4" s="2268"/>
      <c r="G4" s="2268"/>
    </row>
    <row r="5" spans="1:7">
      <c r="A5" s="2268" t="s">
        <v>68</v>
      </c>
      <c r="B5" s="2268"/>
      <c r="C5" s="2268"/>
      <c r="D5" s="2268"/>
      <c r="E5" s="2268"/>
      <c r="F5" s="2268"/>
      <c r="G5" s="2268"/>
    </row>
    <row r="6" spans="1:7">
      <c r="A6" s="176"/>
      <c r="B6" s="176"/>
      <c r="C6" s="176"/>
      <c r="D6" s="176"/>
      <c r="E6" s="176"/>
      <c r="F6" s="176"/>
      <c r="G6" s="176"/>
    </row>
    <row r="7" spans="1:7">
      <c r="A7" s="176"/>
      <c r="B7" s="176"/>
      <c r="C7" s="176"/>
      <c r="D7" s="176"/>
      <c r="E7" s="176"/>
      <c r="F7" s="176"/>
      <c r="G7" s="176"/>
    </row>
    <row r="8" spans="1:7">
      <c r="A8" s="174"/>
      <c r="B8" s="177"/>
      <c r="C8" s="177"/>
      <c r="D8" s="178"/>
      <c r="E8" s="179"/>
      <c r="F8" s="179"/>
      <c r="G8" s="178"/>
    </row>
    <row r="9" spans="1:7">
      <c r="A9" s="2269" t="s">
        <v>6</v>
      </c>
      <c r="B9" s="261"/>
      <c r="C9" s="262"/>
      <c r="D9" s="180"/>
      <c r="E9" s="181"/>
      <c r="F9" s="181"/>
      <c r="G9" s="182"/>
    </row>
    <row r="10" spans="1:7">
      <c r="A10" s="2270"/>
      <c r="B10" s="2271" t="s">
        <v>87</v>
      </c>
      <c r="C10" s="2271"/>
      <c r="D10" s="2273" t="s">
        <v>88</v>
      </c>
      <c r="E10" s="2273"/>
      <c r="F10" s="2273"/>
      <c r="G10" s="183"/>
    </row>
    <row r="11" spans="1:7">
      <c r="A11" s="2270"/>
      <c r="B11" s="2272"/>
      <c r="C11" s="2272"/>
      <c r="D11" s="184" t="s">
        <v>72</v>
      </c>
      <c r="E11" s="184" t="s">
        <v>71</v>
      </c>
      <c r="F11" s="184" t="s">
        <v>0</v>
      </c>
      <c r="G11" s="185"/>
    </row>
    <row r="12" spans="1:7">
      <c r="A12" s="2279">
        <v>1401</v>
      </c>
      <c r="B12" s="264" t="s">
        <v>1</v>
      </c>
      <c r="C12" s="265"/>
      <c r="D12" s="266">
        <f>SUM(D13)</f>
        <v>1</v>
      </c>
      <c r="E12" s="266">
        <f>SUM(E13)</f>
        <v>1</v>
      </c>
      <c r="F12" s="266">
        <f>D12+E12</f>
        <v>2</v>
      </c>
      <c r="G12" s="315"/>
    </row>
    <row r="13" spans="1:7">
      <c r="A13" s="2280"/>
      <c r="B13" s="268" t="s">
        <v>33</v>
      </c>
      <c r="C13" s="269"/>
      <c r="D13" s="270">
        <f>D14</f>
        <v>1</v>
      </c>
      <c r="E13" s="270">
        <f>E14</f>
        <v>1</v>
      </c>
      <c r="F13" s="270">
        <f t="shared" ref="F13:F23" si="0">SUM(D13:E13)</f>
        <v>2</v>
      </c>
      <c r="G13" s="316"/>
    </row>
    <row r="14" spans="1:7">
      <c r="A14" s="2280"/>
      <c r="B14" s="198"/>
      <c r="C14" s="79" t="s">
        <v>107</v>
      </c>
      <c r="D14" s="202">
        <v>1</v>
      </c>
      <c r="E14" s="202">
        <v>1</v>
      </c>
      <c r="F14" s="200">
        <f t="shared" si="0"/>
        <v>2</v>
      </c>
      <c r="G14" s="201"/>
    </row>
    <row r="15" spans="1:7">
      <c r="A15" s="2279">
        <v>1402</v>
      </c>
      <c r="B15" s="88" t="s">
        <v>2</v>
      </c>
      <c r="C15" s="272"/>
      <c r="D15" s="273">
        <f>SUM(D16)</f>
        <v>1</v>
      </c>
      <c r="E15" s="273">
        <f>SUM(E16)</f>
        <v>0</v>
      </c>
      <c r="F15" s="273">
        <f t="shared" si="0"/>
        <v>1</v>
      </c>
      <c r="G15" s="317"/>
    </row>
    <row r="16" spans="1:7">
      <c r="A16" s="2280"/>
      <c r="B16" s="190" t="s">
        <v>37</v>
      </c>
      <c r="C16" s="79"/>
      <c r="D16" s="191">
        <f>SUM(D17:D20)</f>
        <v>1</v>
      </c>
      <c r="E16" s="191">
        <f>SUM(E17:E20)</f>
        <v>0</v>
      </c>
      <c r="F16" s="191">
        <f>SUM(F18:F20)</f>
        <v>1</v>
      </c>
      <c r="G16" s="318"/>
    </row>
    <row r="17" spans="1:7">
      <c r="A17" s="2280"/>
      <c r="B17" s="190"/>
      <c r="C17" s="79" t="s">
        <v>92</v>
      </c>
      <c r="D17" s="200">
        <v>0</v>
      </c>
      <c r="E17" s="200">
        <v>0</v>
      </c>
      <c r="F17" s="200">
        <f>SUM(D17:E17)</f>
        <v>0</v>
      </c>
      <c r="G17" s="319"/>
    </row>
    <row r="18" spans="1:7">
      <c r="A18" s="2280"/>
      <c r="B18" s="198"/>
      <c r="C18" s="79" t="s">
        <v>89</v>
      </c>
      <c r="D18" s="199">
        <v>0</v>
      </c>
      <c r="E18" s="199">
        <v>0</v>
      </c>
      <c r="F18" s="200">
        <f t="shared" ref="F18:F19" si="1">SUM(D18:E18)</f>
        <v>0</v>
      </c>
      <c r="G18" s="319"/>
    </row>
    <row r="19" spans="1:7">
      <c r="A19" s="2280"/>
      <c r="B19" s="198"/>
      <c r="C19" s="79" t="s">
        <v>94</v>
      </c>
      <c r="D19" s="199">
        <v>1</v>
      </c>
      <c r="E19" s="199">
        <v>0</v>
      </c>
      <c r="F19" s="200">
        <f t="shared" si="1"/>
        <v>1</v>
      </c>
      <c r="G19" s="319"/>
    </row>
    <row r="20" spans="1:7">
      <c r="A20" s="2280"/>
      <c r="B20" s="198"/>
      <c r="C20" s="79" t="s">
        <v>91</v>
      </c>
      <c r="D20" s="199">
        <v>0</v>
      </c>
      <c r="E20" s="199">
        <v>0</v>
      </c>
      <c r="F20" s="200">
        <f t="shared" si="0"/>
        <v>0</v>
      </c>
      <c r="G20" s="320"/>
    </row>
    <row r="21" spans="1:7">
      <c r="A21" s="2279">
        <v>1403</v>
      </c>
      <c r="B21" s="88" t="s">
        <v>3</v>
      </c>
      <c r="C21" s="272"/>
      <c r="D21" s="273">
        <f>D22</f>
        <v>0</v>
      </c>
      <c r="E21" s="273">
        <f>E22</f>
        <v>0</v>
      </c>
      <c r="F21" s="273">
        <f t="shared" si="0"/>
        <v>0</v>
      </c>
      <c r="G21" s="321"/>
    </row>
    <row r="22" spans="1:7">
      <c r="A22" s="2280"/>
      <c r="B22" s="190" t="s">
        <v>110</v>
      </c>
      <c r="C22" s="79"/>
      <c r="D22" s="192">
        <f>D23</f>
        <v>0</v>
      </c>
      <c r="E22" s="192">
        <f>E23</f>
        <v>0</v>
      </c>
      <c r="F22" s="192">
        <f t="shared" si="0"/>
        <v>0</v>
      </c>
      <c r="G22" s="318"/>
    </row>
    <row r="23" spans="1:7">
      <c r="A23" s="2280"/>
      <c r="B23" s="177"/>
      <c r="C23" s="281" t="s">
        <v>96</v>
      </c>
      <c r="D23" s="282">
        <v>0</v>
      </c>
      <c r="E23" s="282">
        <v>0</v>
      </c>
      <c r="F23" s="218">
        <f t="shared" si="0"/>
        <v>0</v>
      </c>
      <c r="G23" s="320"/>
    </row>
    <row r="24" spans="1:7">
      <c r="A24" s="2274">
        <v>1404</v>
      </c>
      <c r="B24" s="88" t="s">
        <v>28</v>
      </c>
      <c r="C24" s="272"/>
      <c r="D24" s="284">
        <f>SUM(D27+D25)</f>
        <v>0</v>
      </c>
      <c r="E24" s="284">
        <f>SUM(E27+E25)</f>
        <v>0</v>
      </c>
      <c r="F24" s="284">
        <f>SUM(F25+F27)</f>
        <v>0</v>
      </c>
      <c r="G24" s="317"/>
    </row>
    <row r="25" spans="1:7">
      <c r="A25" s="2275"/>
      <c r="B25" s="190" t="s">
        <v>48</v>
      </c>
      <c r="C25" s="79"/>
      <c r="D25" s="192">
        <f>SUM(D26)</f>
        <v>0</v>
      </c>
      <c r="E25" s="192">
        <f t="shared" ref="E25" si="2">SUM(E26)</f>
        <v>0</v>
      </c>
      <c r="F25" s="191">
        <f t="shared" ref="F25:F27" si="3">D25+E25</f>
        <v>0</v>
      </c>
      <c r="G25" s="322"/>
    </row>
    <row r="26" spans="1:7">
      <c r="A26" s="2275"/>
      <c r="B26" s="286"/>
      <c r="C26" s="79" t="s">
        <v>111</v>
      </c>
      <c r="D26" s="200">
        <v>0</v>
      </c>
      <c r="E26" s="200">
        <v>0</v>
      </c>
      <c r="F26" s="200">
        <f t="shared" si="3"/>
        <v>0</v>
      </c>
      <c r="G26" s="319"/>
    </row>
    <row r="27" spans="1:7">
      <c r="A27" s="2275"/>
      <c r="B27" s="190" t="s">
        <v>49</v>
      </c>
      <c r="C27" s="79"/>
      <c r="D27" s="192">
        <f>D28</f>
        <v>0</v>
      </c>
      <c r="E27" s="192">
        <f>E28</f>
        <v>0</v>
      </c>
      <c r="F27" s="191">
        <f t="shared" si="3"/>
        <v>0</v>
      </c>
      <c r="G27" s="322"/>
    </row>
    <row r="28" spans="1:7">
      <c r="A28" s="2281"/>
      <c r="B28" s="286"/>
      <c r="C28" s="79" t="s">
        <v>112</v>
      </c>
      <c r="D28" s="200">
        <v>0</v>
      </c>
      <c r="E28" s="200">
        <v>0</v>
      </c>
      <c r="F28" s="200">
        <f>D28+E28</f>
        <v>0</v>
      </c>
      <c r="G28" s="319"/>
    </row>
    <row r="29" spans="1:7">
      <c r="A29" s="2274">
        <v>1405</v>
      </c>
      <c r="B29" s="88" t="s">
        <v>4</v>
      </c>
      <c r="C29" s="287"/>
      <c r="D29" s="273">
        <f>SUM(D30)</f>
        <v>0</v>
      </c>
      <c r="E29" s="273">
        <f>SUM(E30)</f>
        <v>1</v>
      </c>
      <c r="F29" s="273">
        <f>SUM(D29:E29)</f>
        <v>1</v>
      </c>
      <c r="G29" s="317"/>
    </row>
    <row r="30" spans="1:7">
      <c r="A30" s="2275"/>
      <c r="B30" s="268" t="s">
        <v>58</v>
      </c>
      <c r="C30" s="79"/>
      <c r="D30" s="277">
        <f>SUM(D31:D33)</f>
        <v>0</v>
      </c>
      <c r="E30" s="277">
        <f>SUM(E31:E33)</f>
        <v>1</v>
      </c>
      <c r="F30" s="288">
        <f t="shared" ref="F30:F43" si="4">SUM(D30:E30)</f>
        <v>1</v>
      </c>
      <c r="G30" s="322"/>
    </row>
    <row r="31" spans="1:7">
      <c r="A31" s="2275"/>
      <c r="B31" s="286"/>
      <c r="C31" s="79" t="s">
        <v>113</v>
      </c>
      <c r="D31" s="289">
        <v>0</v>
      </c>
      <c r="E31" s="289">
        <v>1</v>
      </c>
      <c r="F31" s="289">
        <f t="shared" si="4"/>
        <v>1</v>
      </c>
      <c r="G31" s="319"/>
    </row>
    <row r="32" spans="1:7">
      <c r="A32" s="2275"/>
      <c r="B32" s="286"/>
      <c r="C32" s="79" t="s">
        <v>114</v>
      </c>
      <c r="D32" s="289">
        <v>0</v>
      </c>
      <c r="E32" s="289">
        <v>0</v>
      </c>
      <c r="F32" s="289">
        <f t="shared" si="4"/>
        <v>0</v>
      </c>
      <c r="G32" s="319"/>
    </row>
    <row r="33" spans="1:7">
      <c r="A33" s="2275"/>
      <c r="B33" s="290"/>
      <c r="C33" s="281" t="s">
        <v>115</v>
      </c>
      <c r="D33" s="291">
        <v>0</v>
      </c>
      <c r="E33" s="291">
        <v>0</v>
      </c>
      <c r="F33" s="291">
        <f t="shared" si="4"/>
        <v>0</v>
      </c>
      <c r="G33" s="320"/>
    </row>
    <row r="34" spans="1:7">
      <c r="A34" s="2279">
        <v>1406</v>
      </c>
      <c r="B34" s="88" t="s">
        <v>5</v>
      </c>
      <c r="C34" s="272"/>
      <c r="D34" s="284">
        <f>SUM(D35)</f>
        <v>0</v>
      </c>
      <c r="E34" s="284">
        <f t="shared" ref="E34" si="5">SUM(E35)</f>
        <v>0</v>
      </c>
      <c r="F34" s="273">
        <f t="shared" si="4"/>
        <v>0</v>
      </c>
      <c r="G34" s="317"/>
    </row>
    <row r="35" spans="1:7">
      <c r="A35" s="2280"/>
      <c r="B35" s="190" t="s">
        <v>53</v>
      </c>
      <c r="C35" s="79"/>
      <c r="D35" s="192">
        <f>SUM(D36:D37)</f>
        <v>0</v>
      </c>
      <c r="E35" s="192">
        <f>SUM(E36:E37)</f>
        <v>0</v>
      </c>
      <c r="F35" s="288">
        <f t="shared" si="4"/>
        <v>0</v>
      </c>
      <c r="G35" s="322"/>
    </row>
    <row r="36" spans="1:7">
      <c r="A36" s="2280"/>
      <c r="B36" s="190"/>
      <c r="C36" s="79" t="s">
        <v>117</v>
      </c>
      <c r="D36" s="200">
        <v>0</v>
      </c>
      <c r="E36" s="200">
        <v>0</v>
      </c>
      <c r="F36" s="289">
        <f>SUM(D36:E36)</f>
        <v>0</v>
      </c>
      <c r="G36" s="319"/>
    </row>
    <row r="37" spans="1:7">
      <c r="A37" s="2280"/>
      <c r="B37" s="220"/>
      <c r="C37" s="79" t="s">
        <v>118</v>
      </c>
      <c r="D37" s="199">
        <v>0</v>
      </c>
      <c r="E37" s="199">
        <v>0</v>
      </c>
      <c r="F37" s="291">
        <f t="shared" si="4"/>
        <v>0</v>
      </c>
      <c r="G37" s="319"/>
    </row>
    <row r="38" spans="1:7">
      <c r="A38" s="2274">
        <v>1407</v>
      </c>
      <c r="B38" s="88" t="s">
        <v>62</v>
      </c>
      <c r="C38" s="292"/>
      <c r="D38" s="293">
        <f>SUM(D39)</f>
        <v>0</v>
      </c>
      <c r="E38" s="293">
        <f>SUM(E39)</f>
        <v>0</v>
      </c>
      <c r="F38" s="294">
        <f>SUM(D38:E38)</f>
        <v>0</v>
      </c>
      <c r="G38" s="323"/>
    </row>
    <row r="39" spans="1:7">
      <c r="A39" s="2275"/>
      <c r="B39" s="268" t="s">
        <v>25</v>
      </c>
      <c r="C39" s="297"/>
      <c r="D39" s="298">
        <f>SUM(D40)</f>
        <v>0</v>
      </c>
      <c r="E39" s="298">
        <f>SUM(E40)</f>
        <v>0</v>
      </c>
      <c r="F39" s="288">
        <f>SUM(D39:E39)</f>
        <v>0</v>
      </c>
      <c r="G39" s="318"/>
    </row>
    <row r="40" spans="1:7">
      <c r="A40" s="2281"/>
      <c r="B40" s="299"/>
      <c r="C40" s="281" t="s">
        <v>119</v>
      </c>
      <c r="D40" s="324">
        <v>0</v>
      </c>
      <c r="E40" s="324">
        <v>0</v>
      </c>
      <c r="F40" s="289">
        <f>SUM(D40:E40)</f>
        <v>0</v>
      </c>
      <c r="G40" s="319"/>
    </row>
    <row r="41" spans="1:7">
      <c r="A41" s="2274">
        <v>1408</v>
      </c>
      <c r="B41" s="301" t="s">
        <v>63</v>
      </c>
      <c r="C41" s="302"/>
      <c r="D41" s="273">
        <f>SUM(D42)</f>
        <v>0</v>
      </c>
      <c r="E41" s="273">
        <f>SUM(E42)</f>
        <v>0</v>
      </c>
      <c r="F41" s="273">
        <f>SUM(D41:E41)</f>
        <v>0</v>
      </c>
      <c r="G41" s="317"/>
    </row>
    <row r="42" spans="1:7">
      <c r="A42" s="2275"/>
      <c r="B42" s="268" t="s">
        <v>120</v>
      </c>
      <c r="C42" s="304"/>
      <c r="D42" s="288">
        <f>D43</f>
        <v>0</v>
      </c>
      <c r="E42" s="288">
        <f>E43</f>
        <v>0</v>
      </c>
      <c r="F42" s="288">
        <f t="shared" si="4"/>
        <v>0</v>
      </c>
      <c r="G42" s="322"/>
    </row>
    <row r="43" spans="1:7">
      <c r="A43" s="2275"/>
      <c r="B43" s="286"/>
      <c r="C43" s="79" t="s">
        <v>121</v>
      </c>
      <c r="D43" s="289">
        <v>0</v>
      </c>
      <c r="E43" s="289">
        <v>0</v>
      </c>
      <c r="F43" s="291">
        <f t="shared" si="4"/>
        <v>0</v>
      </c>
      <c r="G43" s="319"/>
    </row>
    <row r="44" spans="1:7">
      <c r="A44" s="2274">
        <v>1624</v>
      </c>
      <c r="B44" s="88" t="s">
        <v>19</v>
      </c>
      <c r="C44" s="272"/>
      <c r="D44" s="306"/>
      <c r="E44" s="306"/>
      <c r="F44" s="308"/>
      <c r="G44" s="317"/>
    </row>
    <row r="45" spans="1:7">
      <c r="A45" s="2276"/>
      <c r="B45" s="309"/>
      <c r="C45" s="310"/>
      <c r="D45" s="311"/>
      <c r="E45" s="311"/>
      <c r="F45" s="312"/>
      <c r="G45" s="325"/>
    </row>
    <row r="46" spans="1:7">
      <c r="A46" s="174"/>
      <c r="B46" s="2277" t="s">
        <v>0</v>
      </c>
      <c r="C46" s="2278"/>
      <c r="D46" s="228">
        <f>SUM(D12+D15+D21+D24+D29+D34+D38+D41+D45)</f>
        <v>2</v>
      </c>
      <c r="E46" s="228">
        <f>SUM(E12+E15+E21+E24+E29+E34+E38+E41+E45)</f>
        <v>2</v>
      </c>
      <c r="F46" s="228">
        <f>SUM(F12+F15+F21+F24+F29+F34+F38+F41+F45)</f>
        <v>4</v>
      </c>
      <c r="G46" s="229"/>
    </row>
    <row r="47" spans="1:7">
      <c r="A47" s="79"/>
      <c r="B47" s="230" t="s">
        <v>101</v>
      </c>
      <c r="C47" s="79"/>
      <c r="D47" s="231"/>
      <c r="E47" s="231"/>
      <c r="F47" s="231"/>
      <c r="G47" s="231"/>
    </row>
    <row r="48" spans="1:7">
      <c r="A48" s="174"/>
      <c r="B48" s="232" t="s">
        <v>102</v>
      </c>
      <c r="C48" s="174"/>
      <c r="D48" s="175"/>
      <c r="E48" s="175"/>
      <c r="F48" s="175"/>
      <c r="G48" s="175"/>
    </row>
    <row r="49" spans="1:7">
      <c r="A49" s="174"/>
      <c r="B49" s="174"/>
      <c r="C49" s="174"/>
      <c r="D49" s="175"/>
      <c r="E49" s="175"/>
      <c r="F49" s="175"/>
      <c r="G49" s="175"/>
    </row>
  </sheetData>
  <mergeCells count="15">
    <mergeCell ref="A41:A43"/>
    <mergeCell ref="A44:A45"/>
    <mergeCell ref="B46:C46"/>
    <mergeCell ref="A15:A20"/>
    <mergeCell ref="A21:A23"/>
    <mergeCell ref="A24:A28"/>
    <mergeCell ref="A29:A33"/>
    <mergeCell ref="A34:A37"/>
    <mergeCell ref="A38:A40"/>
    <mergeCell ref="A12:A14"/>
    <mergeCell ref="A4:G4"/>
    <mergeCell ref="A5:G5"/>
    <mergeCell ref="A9:A11"/>
    <mergeCell ref="B10:C11"/>
    <mergeCell ref="D10:F10"/>
  </mergeCells>
  <pageMargins left="0.7" right="0.7" top="0.75" bottom="0.75" header="0.3" footer="0.3"/>
  <pageSetup scale="96" orientation="portrait" verticalDpi="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7"/>
  <sheetViews>
    <sheetView view="pageBreakPreview" zoomScaleNormal="100" zoomScaleSheetLayoutView="100" workbookViewId="0">
      <selection activeCell="Q21" sqref="Q21"/>
    </sheetView>
  </sheetViews>
  <sheetFormatPr baseColWidth="10" defaultRowHeight="12.75"/>
  <cols>
    <col min="1" max="3" width="1.28515625" customWidth="1"/>
    <col min="5" max="5" width="2.7109375" customWidth="1"/>
    <col min="6" max="6" width="48.5703125" bestFit="1" customWidth="1"/>
    <col min="7" max="9" width="7.85546875" customWidth="1"/>
    <col min="10" max="10" width="7" customWidth="1"/>
    <col min="11" max="13" width="6.85546875" customWidth="1"/>
  </cols>
  <sheetData>
    <row r="1" spans="1:13">
      <c r="A1" s="79"/>
      <c r="B1" s="79"/>
      <c r="C1" s="233"/>
      <c r="D1" s="174"/>
      <c r="E1" s="73"/>
      <c r="F1" s="174"/>
      <c r="G1" s="175"/>
      <c r="H1" s="175"/>
      <c r="I1" s="175"/>
      <c r="J1" s="175"/>
      <c r="K1" s="175"/>
      <c r="L1" s="234"/>
      <c r="M1" s="234"/>
    </row>
    <row r="2" spans="1:13">
      <c r="A2" s="79"/>
      <c r="B2" s="79"/>
      <c r="C2" s="233"/>
      <c r="D2" s="174"/>
      <c r="E2" s="174"/>
      <c r="F2" s="174"/>
      <c r="G2" s="175"/>
      <c r="H2" s="175"/>
      <c r="I2" s="175"/>
      <c r="J2" s="175"/>
      <c r="K2" s="175"/>
      <c r="L2" s="175"/>
      <c r="M2" s="175"/>
    </row>
    <row r="3" spans="1:13">
      <c r="A3" s="79"/>
      <c r="B3" s="79"/>
      <c r="C3" s="233"/>
      <c r="D3" s="174"/>
      <c r="E3" s="174"/>
      <c r="F3" s="174"/>
      <c r="G3" s="175"/>
      <c r="H3" s="175"/>
      <c r="I3" s="175"/>
      <c r="J3" s="175"/>
      <c r="K3" s="175"/>
      <c r="L3" s="235"/>
      <c r="M3" s="175"/>
    </row>
    <row r="4" spans="1:13">
      <c r="A4" s="198"/>
      <c r="B4" s="198"/>
      <c r="C4" s="233"/>
      <c r="D4" s="2268" t="s">
        <v>103</v>
      </c>
      <c r="E4" s="2268"/>
      <c r="F4" s="2268"/>
      <c r="G4" s="2268"/>
      <c r="H4" s="2268"/>
      <c r="I4" s="2268"/>
      <c r="J4" s="2268"/>
      <c r="K4" s="2268"/>
      <c r="L4" s="2268"/>
      <c r="M4" s="2268"/>
    </row>
    <row r="5" spans="1:13">
      <c r="A5" s="236"/>
      <c r="B5" s="236"/>
      <c r="C5" s="237"/>
      <c r="D5" s="2282" t="s">
        <v>61</v>
      </c>
      <c r="E5" s="2282"/>
      <c r="F5" s="2282"/>
      <c r="G5" s="2282"/>
      <c r="H5" s="2282"/>
      <c r="I5" s="2282"/>
      <c r="J5" s="2282"/>
      <c r="K5" s="2282"/>
      <c r="L5" s="2282"/>
      <c r="M5" s="2282"/>
    </row>
    <row r="6" spans="1:13">
      <c r="A6" s="236"/>
      <c r="B6" s="236"/>
      <c r="C6" s="237"/>
      <c r="D6" s="176"/>
      <c r="E6" s="176"/>
      <c r="F6" s="176"/>
      <c r="G6" s="176"/>
      <c r="H6" s="176"/>
      <c r="I6" s="176"/>
      <c r="J6" s="176"/>
      <c r="K6" s="176"/>
      <c r="L6" s="176"/>
      <c r="M6" s="176"/>
    </row>
    <row r="7" spans="1:13">
      <c r="A7" s="236"/>
      <c r="B7" s="236"/>
      <c r="C7" s="237"/>
      <c r="D7" s="176"/>
      <c r="E7" s="176"/>
      <c r="F7" s="176"/>
      <c r="G7" s="176"/>
      <c r="H7" s="176"/>
      <c r="I7" s="176"/>
      <c r="J7" s="176"/>
      <c r="K7" s="176"/>
      <c r="L7" s="176"/>
      <c r="M7" s="176"/>
    </row>
    <row r="8" spans="1:13">
      <c r="A8" s="198"/>
      <c r="B8" s="198"/>
      <c r="C8" s="233"/>
      <c r="D8" s="174"/>
      <c r="E8" s="177"/>
      <c r="F8" s="177"/>
      <c r="G8" s="178"/>
      <c r="H8" s="179"/>
      <c r="I8" s="179"/>
      <c r="J8" s="178"/>
      <c r="K8" s="178"/>
      <c r="L8" s="178"/>
      <c r="M8" s="178"/>
    </row>
    <row r="9" spans="1:13">
      <c r="A9" s="198"/>
      <c r="B9" s="198"/>
      <c r="C9" s="233"/>
      <c r="D9" s="2269" t="s">
        <v>6</v>
      </c>
      <c r="E9" s="2283" t="s">
        <v>87</v>
      </c>
      <c r="F9" s="2284"/>
      <c r="G9" s="180"/>
      <c r="H9" s="181"/>
      <c r="I9" s="181"/>
      <c r="J9" s="180"/>
      <c r="K9" s="180"/>
      <c r="L9" s="180"/>
      <c r="M9" s="182"/>
    </row>
    <row r="10" spans="1:13">
      <c r="A10" s="231"/>
      <c r="B10" s="231"/>
      <c r="C10" s="233"/>
      <c r="D10" s="2270"/>
      <c r="E10" s="2271"/>
      <c r="F10" s="2271"/>
      <c r="G10" s="2273" t="s">
        <v>88</v>
      </c>
      <c r="H10" s="2273"/>
      <c r="I10" s="2273"/>
      <c r="J10" s="238"/>
      <c r="K10" s="2273" t="s">
        <v>104</v>
      </c>
      <c r="L10" s="2273"/>
      <c r="M10" s="2285"/>
    </row>
    <row r="11" spans="1:13">
      <c r="A11" s="198"/>
      <c r="B11" s="198"/>
      <c r="C11" s="233"/>
      <c r="D11" s="2270"/>
      <c r="E11" s="2272"/>
      <c r="F11" s="2272"/>
      <c r="G11" s="184" t="s">
        <v>72</v>
      </c>
      <c r="H11" s="184" t="s">
        <v>71</v>
      </c>
      <c r="I11" s="184" t="s">
        <v>0</v>
      </c>
      <c r="J11" s="184"/>
      <c r="K11" s="184" t="s">
        <v>72</v>
      </c>
      <c r="L11" s="184" t="s">
        <v>71</v>
      </c>
      <c r="M11" s="239" t="s">
        <v>0</v>
      </c>
    </row>
    <row r="12" spans="1:13">
      <c r="A12" s="240"/>
      <c r="B12" s="240"/>
      <c r="C12" s="233"/>
      <c r="D12" s="2290">
        <v>1401</v>
      </c>
      <c r="E12" s="186" t="s">
        <v>1</v>
      </c>
      <c r="F12" s="187"/>
      <c r="G12" s="188"/>
      <c r="H12" s="188"/>
      <c r="I12" s="188"/>
      <c r="J12" s="188"/>
      <c r="K12" s="188"/>
      <c r="L12" s="188"/>
      <c r="M12" s="241"/>
    </row>
    <row r="13" spans="1:13">
      <c r="A13" s="231"/>
      <c r="B13" s="231"/>
      <c r="C13" s="233"/>
      <c r="D13" s="2291"/>
      <c r="E13" s="190"/>
      <c r="F13" s="79"/>
      <c r="G13" s="191"/>
      <c r="H13" s="191"/>
      <c r="I13" s="192"/>
      <c r="J13" s="202"/>
      <c r="K13" s="191"/>
      <c r="L13" s="191"/>
      <c r="M13" s="242"/>
    </row>
    <row r="14" spans="1:13">
      <c r="A14" s="198"/>
      <c r="B14" s="198"/>
      <c r="C14" s="233"/>
      <c r="D14" s="2290">
        <v>1402</v>
      </c>
      <c r="E14" s="186" t="s">
        <v>2</v>
      </c>
      <c r="F14" s="194"/>
      <c r="G14" s="195">
        <f>SUM(G15,G19,G23)</f>
        <v>2</v>
      </c>
      <c r="H14" s="195">
        <f>SUM(H15,H19,H23)</f>
        <v>12</v>
      </c>
      <c r="I14" s="195">
        <f>SUM(G14:H14)</f>
        <v>14</v>
      </c>
      <c r="J14" s="195"/>
      <c r="K14" s="195">
        <f>SUM(K15,K19,K23)</f>
        <v>9</v>
      </c>
      <c r="L14" s="195">
        <f>SUM(L15,L19,L23)</f>
        <v>5</v>
      </c>
      <c r="M14" s="243">
        <f>K14+L14</f>
        <v>14</v>
      </c>
    </row>
    <row r="15" spans="1:13">
      <c r="A15" s="231"/>
      <c r="B15" s="231"/>
      <c r="C15" s="231"/>
      <c r="D15" s="2291"/>
      <c r="E15" s="190" t="s">
        <v>38</v>
      </c>
      <c r="F15" s="79"/>
      <c r="G15" s="191">
        <f>SUM(G16:G18)</f>
        <v>1</v>
      </c>
      <c r="H15" s="191">
        <f>SUM(H16:H18)</f>
        <v>6</v>
      </c>
      <c r="I15" s="191">
        <f t="shared" ref="I15:I24" si="0">SUM(G15:H15)</f>
        <v>7</v>
      </c>
      <c r="J15" s="191"/>
      <c r="K15" s="191">
        <f>SUM(K16:K18)</f>
        <v>5</v>
      </c>
      <c r="L15" s="191">
        <f>SUM(L16:L18)</f>
        <v>2</v>
      </c>
      <c r="M15" s="244">
        <f t="shared" ref="M15:M24" si="1">SUM(K15:L15)</f>
        <v>7</v>
      </c>
    </row>
    <row r="16" spans="1:13">
      <c r="A16" s="231"/>
      <c r="B16" s="231"/>
      <c r="C16" s="231"/>
      <c r="D16" s="2291"/>
      <c r="E16" s="198"/>
      <c r="F16" s="79" t="s">
        <v>89</v>
      </c>
      <c r="G16" s="199">
        <v>0</v>
      </c>
      <c r="H16" s="199">
        <v>3</v>
      </c>
      <c r="I16" s="200">
        <f t="shared" si="0"/>
        <v>3</v>
      </c>
      <c r="J16" s="202"/>
      <c r="K16" s="202">
        <v>2</v>
      </c>
      <c r="L16" s="202">
        <v>1</v>
      </c>
      <c r="M16" s="245">
        <f t="shared" si="1"/>
        <v>3</v>
      </c>
    </row>
    <row r="17" spans="1:13">
      <c r="A17" s="231"/>
      <c r="B17" s="231"/>
      <c r="C17" s="231"/>
      <c r="D17" s="2291"/>
      <c r="E17" s="198"/>
      <c r="F17" s="79" t="s">
        <v>90</v>
      </c>
      <c r="G17" s="199">
        <v>1</v>
      </c>
      <c r="H17" s="199">
        <v>1</v>
      </c>
      <c r="I17" s="200">
        <f t="shared" si="0"/>
        <v>2</v>
      </c>
      <c r="J17" s="202"/>
      <c r="K17" s="202">
        <v>2</v>
      </c>
      <c r="L17" s="202">
        <v>0</v>
      </c>
      <c r="M17" s="245">
        <f t="shared" si="1"/>
        <v>2</v>
      </c>
    </row>
    <row r="18" spans="1:13">
      <c r="A18" s="231"/>
      <c r="B18" s="231"/>
      <c r="C18" s="231"/>
      <c r="D18" s="2291"/>
      <c r="E18" s="198"/>
      <c r="F18" s="79" t="s">
        <v>91</v>
      </c>
      <c r="G18" s="199">
        <v>0</v>
      </c>
      <c r="H18" s="199">
        <v>2</v>
      </c>
      <c r="I18" s="200">
        <f t="shared" si="0"/>
        <v>2</v>
      </c>
      <c r="J18" s="202"/>
      <c r="K18" s="202">
        <v>1</v>
      </c>
      <c r="L18" s="202">
        <v>1</v>
      </c>
      <c r="M18" s="245">
        <f t="shared" si="1"/>
        <v>2</v>
      </c>
    </row>
    <row r="19" spans="1:13">
      <c r="A19" s="231"/>
      <c r="B19" s="231"/>
      <c r="C19" s="231"/>
      <c r="D19" s="2291"/>
      <c r="E19" s="190" t="s">
        <v>39</v>
      </c>
      <c r="F19" s="79"/>
      <c r="G19" s="191">
        <f>SUM(G20:G22)</f>
        <v>1</v>
      </c>
      <c r="H19" s="191">
        <f>SUM(H20:H22)</f>
        <v>5</v>
      </c>
      <c r="I19" s="191">
        <f t="shared" si="0"/>
        <v>6</v>
      </c>
      <c r="J19" s="191"/>
      <c r="K19" s="191">
        <f>SUM(K20:K22)</f>
        <v>3</v>
      </c>
      <c r="L19" s="191">
        <f>SUM(L20:L22)</f>
        <v>3</v>
      </c>
      <c r="M19" s="244">
        <f t="shared" si="1"/>
        <v>6</v>
      </c>
    </row>
    <row r="20" spans="1:13">
      <c r="A20" s="231"/>
      <c r="B20" s="231"/>
      <c r="C20" s="231"/>
      <c r="D20" s="2291"/>
      <c r="E20" s="198"/>
      <c r="F20" s="79" t="s">
        <v>92</v>
      </c>
      <c r="G20" s="202">
        <v>1</v>
      </c>
      <c r="H20" s="202">
        <v>3</v>
      </c>
      <c r="I20" s="200">
        <f t="shared" si="0"/>
        <v>4</v>
      </c>
      <c r="J20" s="202"/>
      <c r="K20" s="202">
        <v>1</v>
      </c>
      <c r="L20" s="202">
        <v>3</v>
      </c>
      <c r="M20" s="245">
        <f t="shared" si="1"/>
        <v>4</v>
      </c>
    </row>
    <row r="21" spans="1:13">
      <c r="A21" s="231"/>
      <c r="B21" s="231"/>
      <c r="C21" s="231"/>
      <c r="D21" s="2291"/>
      <c r="E21" s="198"/>
      <c r="F21" s="79" t="s">
        <v>93</v>
      </c>
      <c r="G21" s="202">
        <v>0</v>
      </c>
      <c r="H21" s="202">
        <v>1</v>
      </c>
      <c r="I21" s="200">
        <f t="shared" si="0"/>
        <v>1</v>
      </c>
      <c r="J21" s="202"/>
      <c r="K21" s="202">
        <v>1</v>
      </c>
      <c r="L21" s="202">
        <v>0</v>
      </c>
      <c r="M21" s="245">
        <f t="shared" si="1"/>
        <v>1</v>
      </c>
    </row>
    <row r="22" spans="1:13">
      <c r="A22" s="231"/>
      <c r="B22" s="231"/>
      <c r="C22" s="231"/>
      <c r="D22" s="2291"/>
      <c r="E22" s="198"/>
      <c r="F22" s="79" t="s">
        <v>94</v>
      </c>
      <c r="G22" s="202">
        <v>0</v>
      </c>
      <c r="H22" s="202">
        <v>1</v>
      </c>
      <c r="I22" s="200">
        <f t="shared" si="0"/>
        <v>1</v>
      </c>
      <c r="J22" s="202"/>
      <c r="K22" s="202">
        <v>1</v>
      </c>
      <c r="L22" s="202">
        <v>0</v>
      </c>
      <c r="M22" s="245">
        <f t="shared" si="1"/>
        <v>1</v>
      </c>
    </row>
    <row r="23" spans="1:13">
      <c r="A23" s="231"/>
      <c r="B23" s="231"/>
      <c r="C23" s="231"/>
      <c r="D23" s="2291"/>
      <c r="E23" s="190" t="s">
        <v>44</v>
      </c>
      <c r="F23" s="246"/>
      <c r="G23" s="191">
        <f>SUM(G24)</f>
        <v>0</v>
      </c>
      <c r="H23" s="191">
        <f>SUM(H24)</f>
        <v>1</v>
      </c>
      <c r="I23" s="191">
        <f t="shared" si="0"/>
        <v>1</v>
      </c>
      <c r="J23" s="191"/>
      <c r="K23" s="191">
        <f>SUM(K24)</f>
        <v>1</v>
      </c>
      <c r="L23" s="191">
        <f>SUM(L24)</f>
        <v>0</v>
      </c>
      <c r="M23" s="244">
        <f t="shared" si="1"/>
        <v>1</v>
      </c>
    </row>
    <row r="24" spans="1:13">
      <c r="A24" s="231"/>
      <c r="B24" s="231"/>
      <c r="C24" s="231"/>
      <c r="D24" s="2292"/>
      <c r="E24" s="198"/>
      <c r="F24" s="79" t="s">
        <v>105</v>
      </c>
      <c r="G24" s="199">
        <v>0</v>
      </c>
      <c r="H24" s="199">
        <v>1</v>
      </c>
      <c r="I24" s="200">
        <f t="shared" si="0"/>
        <v>1</v>
      </c>
      <c r="J24" s="202"/>
      <c r="K24" s="202">
        <v>1</v>
      </c>
      <c r="L24" s="202">
        <v>0</v>
      </c>
      <c r="M24" s="245">
        <f t="shared" si="1"/>
        <v>1</v>
      </c>
    </row>
    <row r="25" spans="1:13">
      <c r="A25" s="198"/>
      <c r="B25" s="198"/>
      <c r="C25" s="233"/>
      <c r="D25" s="2290">
        <v>1403</v>
      </c>
      <c r="E25" s="186" t="s">
        <v>3</v>
      </c>
      <c r="F25" s="194"/>
      <c r="G25" s="188">
        <f>SUM(G26)</f>
        <v>0</v>
      </c>
      <c r="H25" s="188">
        <f>SUM(H26)</f>
        <v>2</v>
      </c>
      <c r="I25" s="195">
        <f>SUM(G25:H25)</f>
        <v>2</v>
      </c>
      <c r="J25" s="195"/>
      <c r="K25" s="195">
        <f>SUM(K26)</f>
        <v>0</v>
      </c>
      <c r="L25" s="195">
        <f>SUM(L26)</f>
        <v>2</v>
      </c>
      <c r="M25" s="243">
        <f>SUM(K25:L25)</f>
        <v>2</v>
      </c>
    </row>
    <row r="26" spans="1:13">
      <c r="A26" s="198"/>
      <c r="B26" s="198"/>
      <c r="C26" s="233"/>
      <c r="D26" s="2291"/>
      <c r="E26" s="203" t="s">
        <v>95</v>
      </c>
      <c r="F26" s="204"/>
      <c r="G26" s="205">
        <f>SUM(G27)</f>
        <v>0</v>
      </c>
      <c r="H26" s="205">
        <f>SUM(H27)</f>
        <v>2</v>
      </c>
      <c r="I26" s="206">
        <f>SUM(G26:H26)</f>
        <v>2</v>
      </c>
      <c r="J26" s="206"/>
      <c r="K26" s="206">
        <f>SUM(K27)</f>
        <v>0</v>
      </c>
      <c r="L26" s="206">
        <f>SUM(L27)</f>
        <v>2</v>
      </c>
      <c r="M26" s="251">
        <f>SUM(K26:L26)</f>
        <v>2</v>
      </c>
    </row>
    <row r="27" spans="1:13">
      <c r="A27" s="231"/>
      <c r="B27" s="231"/>
      <c r="C27" s="231"/>
      <c r="D27" s="2291"/>
      <c r="E27" s="190"/>
      <c r="F27" s="208" t="s">
        <v>96</v>
      </c>
      <c r="G27" s="200">
        <v>0</v>
      </c>
      <c r="H27" s="200">
        <v>2</v>
      </c>
      <c r="I27" s="200">
        <f>SUM(G27:H27)</f>
        <v>2</v>
      </c>
      <c r="J27" s="200"/>
      <c r="K27" s="200">
        <v>0</v>
      </c>
      <c r="L27" s="200">
        <v>2</v>
      </c>
      <c r="M27" s="252">
        <f>SUM(K27:L27)</f>
        <v>2</v>
      </c>
    </row>
    <row r="28" spans="1:13">
      <c r="A28" s="231"/>
      <c r="B28" s="231"/>
      <c r="C28" s="231"/>
      <c r="D28" s="2287">
        <v>1404</v>
      </c>
      <c r="E28" s="186" t="s">
        <v>28</v>
      </c>
      <c r="F28" s="194"/>
      <c r="G28" s="188"/>
      <c r="H28" s="188"/>
      <c r="I28" s="188"/>
      <c r="J28" s="188"/>
      <c r="K28" s="188"/>
      <c r="L28" s="188"/>
      <c r="M28" s="241"/>
    </row>
    <row r="29" spans="1:13">
      <c r="A29" s="231"/>
      <c r="B29" s="231"/>
      <c r="C29" s="231"/>
      <c r="D29" s="2286"/>
      <c r="E29" s="210"/>
      <c r="F29" s="211"/>
      <c r="G29" s="212"/>
      <c r="H29" s="212"/>
      <c r="I29" s="213"/>
      <c r="J29" s="253"/>
      <c r="K29" s="254"/>
      <c r="L29" s="254"/>
      <c r="M29" s="255"/>
    </row>
    <row r="30" spans="1:13">
      <c r="A30" s="231"/>
      <c r="B30" s="231"/>
      <c r="C30" s="231"/>
      <c r="D30" s="2290">
        <v>1405</v>
      </c>
      <c r="E30" s="186" t="s">
        <v>4</v>
      </c>
      <c r="F30" s="187"/>
      <c r="G30" s="195">
        <f>SUM(G31)</f>
        <v>0</v>
      </c>
      <c r="H30" s="195">
        <f>SUM(H31)</f>
        <v>4</v>
      </c>
      <c r="I30" s="195">
        <f>SUM(G30:H30)</f>
        <v>4</v>
      </c>
      <c r="J30" s="195"/>
      <c r="K30" s="195">
        <f>SUM(K31)</f>
        <v>3</v>
      </c>
      <c r="L30" s="195">
        <f>SUM(L31)</f>
        <v>1</v>
      </c>
      <c r="M30" s="243">
        <f>SUM(K30:L30)</f>
        <v>4</v>
      </c>
    </row>
    <row r="31" spans="1:13">
      <c r="A31" s="231"/>
      <c r="B31" s="231"/>
      <c r="C31" s="231"/>
      <c r="D31" s="2291"/>
      <c r="E31" s="203" t="s">
        <v>51</v>
      </c>
      <c r="F31" s="215"/>
      <c r="G31" s="216">
        <f>SUM(G32)</f>
        <v>0</v>
      </c>
      <c r="H31" s="216">
        <f>SUM(H32)</f>
        <v>4</v>
      </c>
      <c r="I31" s="192">
        <f t="shared" ref="I31:I32" si="2">SUM(G31:H31)</f>
        <v>4</v>
      </c>
      <c r="J31" s="202"/>
      <c r="K31" s="191">
        <f>SUM(K32)</f>
        <v>3</v>
      </c>
      <c r="L31" s="191">
        <f>SUM(L32)</f>
        <v>1</v>
      </c>
      <c r="M31" s="244">
        <f t="shared" ref="M31:M32" si="3">SUM(K31:L31)</f>
        <v>4</v>
      </c>
    </row>
    <row r="32" spans="1:13">
      <c r="A32" s="231"/>
      <c r="B32" s="231"/>
      <c r="C32" s="231"/>
      <c r="D32" s="2291"/>
      <c r="E32" s="198"/>
      <c r="F32" s="79" t="s">
        <v>97</v>
      </c>
      <c r="G32" s="217">
        <v>0</v>
      </c>
      <c r="H32" s="217">
        <v>4</v>
      </c>
      <c r="I32" s="218">
        <f t="shared" si="2"/>
        <v>4</v>
      </c>
      <c r="J32" s="202"/>
      <c r="K32" s="202">
        <v>3</v>
      </c>
      <c r="L32" s="202">
        <v>1</v>
      </c>
      <c r="M32" s="245">
        <f t="shared" si="3"/>
        <v>4</v>
      </c>
    </row>
    <row r="33" spans="1:13">
      <c r="A33" s="198"/>
      <c r="B33" s="198"/>
      <c r="C33" s="233"/>
      <c r="D33" s="2290">
        <v>1406</v>
      </c>
      <c r="E33" s="186" t="s">
        <v>5</v>
      </c>
      <c r="F33" s="194"/>
      <c r="G33" s="188">
        <f>SUM(G34+G36)</f>
        <v>2</v>
      </c>
      <c r="H33" s="188">
        <f>SUM(H34+H36)</f>
        <v>4</v>
      </c>
      <c r="I33" s="188">
        <f t="shared" ref="I33" si="4">SUM(G33:H33)</f>
        <v>6</v>
      </c>
      <c r="J33" s="256"/>
      <c r="K33" s="188">
        <f>SUM(K34+K36)</f>
        <v>4</v>
      </c>
      <c r="L33" s="188">
        <f>SUM(L34+L36)</f>
        <v>2</v>
      </c>
      <c r="M33" s="241">
        <f>SUM(K33:L33)</f>
        <v>6</v>
      </c>
    </row>
    <row r="34" spans="1:13">
      <c r="A34" s="198"/>
      <c r="B34" s="198"/>
      <c r="C34" s="233"/>
      <c r="D34" s="2291"/>
      <c r="E34" s="190" t="s">
        <v>54</v>
      </c>
      <c r="F34" s="79"/>
      <c r="G34" s="191">
        <f>SUM(G35)</f>
        <v>1</v>
      </c>
      <c r="H34" s="191">
        <f>SUM(H35)</f>
        <v>4</v>
      </c>
      <c r="I34" s="192">
        <f t="shared" ref="I34:I40" si="5">SUM(G34:H34)</f>
        <v>5</v>
      </c>
      <c r="J34" s="202"/>
      <c r="K34" s="191">
        <f>SUM(K35)</f>
        <v>3</v>
      </c>
      <c r="L34" s="191">
        <f>SUM(L35)</f>
        <v>2</v>
      </c>
      <c r="M34" s="244">
        <f t="shared" ref="M34:M35" si="6">SUM(K34:L34)</f>
        <v>5</v>
      </c>
    </row>
    <row r="35" spans="1:13">
      <c r="A35" s="198"/>
      <c r="B35" s="198"/>
      <c r="C35" s="233"/>
      <c r="D35" s="2291"/>
      <c r="E35" s="198"/>
      <c r="F35" s="198" t="s">
        <v>98</v>
      </c>
      <c r="G35" s="219">
        <v>1</v>
      </c>
      <c r="H35" s="219">
        <v>4</v>
      </c>
      <c r="I35" s="200">
        <f t="shared" si="5"/>
        <v>5</v>
      </c>
      <c r="J35" s="202"/>
      <c r="K35" s="219">
        <v>3</v>
      </c>
      <c r="L35" s="219">
        <v>2</v>
      </c>
      <c r="M35" s="245">
        <f t="shared" si="6"/>
        <v>5</v>
      </c>
    </row>
    <row r="36" spans="1:13">
      <c r="A36" s="198"/>
      <c r="B36" s="198"/>
      <c r="C36" s="233"/>
      <c r="D36" s="2291"/>
      <c r="E36" s="190" t="s">
        <v>55</v>
      </c>
      <c r="F36" s="79"/>
      <c r="G36" s="191">
        <f>SUM(G37)</f>
        <v>1</v>
      </c>
      <c r="H36" s="191">
        <f>SUM(H37)</f>
        <v>0</v>
      </c>
      <c r="I36" s="192">
        <f t="shared" si="5"/>
        <v>1</v>
      </c>
      <c r="J36" s="202"/>
      <c r="K36" s="191">
        <f>SUM(K37)</f>
        <v>1</v>
      </c>
      <c r="L36" s="191">
        <f>SUM(L37)</f>
        <v>0</v>
      </c>
      <c r="M36" s="244">
        <f>SUM(K36:L36)</f>
        <v>1</v>
      </c>
    </row>
    <row r="37" spans="1:13">
      <c r="A37" s="198"/>
      <c r="B37" s="198"/>
      <c r="C37" s="233"/>
      <c r="D37" s="2292"/>
      <c r="E37" s="220"/>
      <c r="F37" s="79" t="s">
        <v>99</v>
      </c>
      <c r="G37" s="199">
        <v>1</v>
      </c>
      <c r="H37" s="199">
        <v>0</v>
      </c>
      <c r="I37" s="200">
        <f t="shared" si="5"/>
        <v>1</v>
      </c>
      <c r="J37" s="202"/>
      <c r="K37" s="202">
        <v>1</v>
      </c>
      <c r="L37" s="202">
        <v>0</v>
      </c>
      <c r="M37" s="245">
        <f>SUM(K37:L37)</f>
        <v>1</v>
      </c>
    </row>
    <row r="38" spans="1:13">
      <c r="A38" s="198"/>
      <c r="B38" s="198"/>
      <c r="C38" s="233"/>
      <c r="D38" s="2286">
        <v>1407</v>
      </c>
      <c r="E38" s="186" t="s">
        <v>62</v>
      </c>
      <c r="F38" s="194"/>
      <c r="G38" s="221">
        <f>SUM(G39)</f>
        <v>0</v>
      </c>
      <c r="H38" s="221">
        <f>SUM(H39)</f>
        <v>0</v>
      </c>
      <c r="I38" s="188">
        <f t="shared" si="5"/>
        <v>0</v>
      </c>
      <c r="J38" s="256"/>
      <c r="K38" s="188">
        <f>SUM(K39)</f>
        <v>0</v>
      </c>
      <c r="L38" s="188">
        <f>SUM(L39)</f>
        <v>0</v>
      </c>
      <c r="M38" s="241">
        <f>SUM(K38:L38)</f>
        <v>0</v>
      </c>
    </row>
    <row r="39" spans="1:13">
      <c r="A39" s="198"/>
      <c r="B39" s="198"/>
      <c r="C39" s="233"/>
      <c r="D39" s="2286"/>
      <c r="E39" s="203" t="s">
        <v>56</v>
      </c>
      <c r="F39" s="204"/>
      <c r="G39" s="222">
        <f>SUM(G40)</f>
        <v>0</v>
      </c>
      <c r="H39" s="222">
        <f>SUM(H40)</f>
        <v>0</v>
      </c>
      <c r="I39" s="205">
        <f t="shared" si="5"/>
        <v>0</v>
      </c>
      <c r="J39" s="257"/>
      <c r="K39" s="205">
        <f>SUM(K40)</f>
        <v>0</v>
      </c>
      <c r="L39" s="205">
        <f>SUM(L40)</f>
        <v>0</v>
      </c>
      <c r="M39" s="258">
        <f>SUM(K39:L39)</f>
        <v>0</v>
      </c>
    </row>
    <row r="40" spans="1:13">
      <c r="A40" s="198"/>
      <c r="B40" s="198"/>
      <c r="C40" s="233"/>
      <c r="D40" s="2286"/>
      <c r="E40" s="210"/>
      <c r="F40" s="224" t="s">
        <v>100</v>
      </c>
      <c r="G40" s="225">
        <v>0</v>
      </c>
      <c r="H40" s="225">
        <v>0</v>
      </c>
      <c r="I40" s="226">
        <f t="shared" si="5"/>
        <v>0</v>
      </c>
      <c r="J40" s="226"/>
      <c r="K40" s="226">
        <v>0</v>
      </c>
      <c r="L40" s="226">
        <v>0</v>
      </c>
      <c r="M40" s="259">
        <f>SUM(K40:L40)</f>
        <v>0</v>
      </c>
    </row>
    <row r="41" spans="1:13">
      <c r="A41" s="198"/>
      <c r="B41" s="198"/>
      <c r="C41" s="233"/>
      <c r="D41" s="2287">
        <v>1408</v>
      </c>
      <c r="E41" s="186" t="s">
        <v>63</v>
      </c>
      <c r="F41" s="186"/>
      <c r="G41" s="195"/>
      <c r="H41" s="195"/>
      <c r="I41" s="188"/>
      <c r="J41" s="256"/>
      <c r="K41" s="188"/>
      <c r="L41" s="188"/>
      <c r="M41" s="241"/>
    </row>
    <row r="42" spans="1:13">
      <c r="A42" s="198"/>
      <c r="B42" s="198"/>
      <c r="C42" s="233"/>
      <c r="D42" s="2288"/>
      <c r="E42" s="210"/>
      <c r="F42" s="211"/>
      <c r="G42" s="212"/>
      <c r="H42" s="212"/>
      <c r="I42" s="213"/>
      <c r="J42" s="253"/>
      <c r="K42" s="254"/>
      <c r="L42" s="254"/>
      <c r="M42" s="255"/>
    </row>
    <row r="43" spans="1:13">
      <c r="A43" s="231"/>
      <c r="B43" s="231"/>
      <c r="C43" s="231"/>
      <c r="D43" s="2287">
        <v>1624</v>
      </c>
      <c r="E43" s="186" t="s">
        <v>19</v>
      </c>
      <c r="F43" s="194"/>
      <c r="G43" s="221"/>
      <c r="H43" s="221"/>
      <c r="I43" s="188"/>
      <c r="J43" s="188"/>
      <c r="K43" s="188"/>
      <c r="L43" s="188"/>
      <c r="M43" s="241"/>
    </row>
    <row r="44" spans="1:13">
      <c r="A44" s="231"/>
      <c r="B44" s="231"/>
      <c r="C44" s="231"/>
      <c r="D44" s="2289"/>
      <c r="E44" s="210"/>
      <c r="F44" s="211"/>
      <c r="G44" s="212"/>
      <c r="H44" s="212"/>
      <c r="I44" s="213"/>
      <c r="J44" s="253"/>
      <c r="K44" s="254"/>
      <c r="L44" s="254"/>
      <c r="M44" s="255"/>
    </row>
    <row r="45" spans="1:13">
      <c r="A45" s="79"/>
      <c r="B45" s="79"/>
      <c r="C45" s="233"/>
      <c r="D45" s="174"/>
      <c r="E45" s="2277" t="s">
        <v>0</v>
      </c>
      <c r="F45" s="2278"/>
      <c r="G45" s="228">
        <f>SUM(G12+G14+G25+G29+G30+G33+G40+G42+G43)</f>
        <v>4</v>
      </c>
      <c r="H45" s="228">
        <f>SUM(H12+H14+H25+H29+H30+H33+H40+H42+H43)</f>
        <v>22</v>
      </c>
      <c r="I45" s="228">
        <f>SUM(I12+I14+I25+I29+I30+I33+I40+I42+I43)</f>
        <v>26</v>
      </c>
      <c r="J45" s="228"/>
      <c r="K45" s="228">
        <f>SUM(K12+K14+K25+K29+K30+K33+K40+K42+K43)</f>
        <v>16</v>
      </c>
      <c r="L45" s="228">
        <f>SUM(L12+L14+L25+L29+L30+L33+L40+L42+L43)</f>
        <v>10</v>
      </c>
      <c r="M45" s="260">
        <f>SUM(M12+M14+M25+M29+M30+M33+M40+M42+M43)</f>
        <v>26</v>
      </c>
    </row>
    <row r="46" spans="1:13">
      <c r="A46" s="79"/>
      <c r="B46" s="79"/>
      <c r="C46" s="233"/>
      <c r="D46" s="79"/>
      <c r="E46" s="230" t="s">
        <v>101</v>
      </c>
      <c r="F46" s="79"/>
      <c r="G46" s="231"/>
      <c r="H46" s="231"/>
      <c r="I46" s="231"/>
      <c r="J46" s="231"/>
      <c r="K46" s="231"/>
      <c r="L46" s="231"/>
      <c r="M46" s="231"/>
    </row>
    <row r="47" spans="1:13">
      <c r="A47" s="79"/>
      <c r="B47" s="79"/>
      <c r="C47" s="233"/>
      <c r="D47" s="174"/>
      <c r="E47" s="232" t="s">
        <v>102</v>
      </c>
      <c r="F47" s="174"/>
      <c r="G47" s="175"/>
      <c r="H47" s="175"/>
      <c r="I47" s="175"/>
      <c r="J47" s="175"/>
      <c r="K47" s="175"/>
      <c r="L47" s="175"/>
      <c r="M47" s="175"/>
    </row>
  </sheetData>
  <mergeCells count="16">
    <mergeCell ref="D38:D40"/>
    <mergeCell ref="D41:D42"/>
    <mergeCell ref="D43:D44"/>
    <mergeCell ref="E45:F45"/>
    <mergeCell ref="D12:D13"/>
    <mergeCell ref="D14:D24"/>
    <mergeCell ref="D25:D27"/>
    <mergeCell ref="D28:D29"/>
    <mergeCell ref="D30:D32"/>
    <mergeCell ref="D33:D37"/>
    <mergeCell ref="D4:M4"/>
    <mergeCell ref="D5:M5"/>
    <mergeCell ref="D9:D11"/>
    <mergeCell ref="E9:F11"/>
    <mergeCell ref="G10:I10"/>
    <mergeCell ref="K10:M10"/>
  </mergeCells>
  <pageMargins left="0.7" right="0.7" top="0.75" bottom="0.75" header="0.3" footer="0.3"/>
  <pageSetup scale="75" orientation="portrait"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view="pageBreakPreview" topLeftCell="D3" zoomScaleNormal="100" zoomScaleSheetLayoutView="100" workbookViewId="0">
      <selection activeCell="Q14" sqref="Q14"/>
    </sheetView>
  </sheetViews>
  <sheetFormatPr baseColWidth="10" defaultRowHeight="12.75"/>
  <cols>
    <col min="1" max="3" width="2" hidden="1" customWidth="1"/>
    <col min="5" max="5" width="3" customWidth="1"/>
    <col min="6" max="6" width="48.5703125" bestFit="1" customWidth="1"/>
    <col min="7" max="9" width="6.42578125" customWidth="1"/>
    <col min="10" max="10" width="5.85546875" customWidth="1"/>
    <col min="11" max="13" width="5.5703125" customWidth="1"/>
  </cols>
  <sheetData>
    <row r="1" spans="1:13">
      <c r="A1" s="79"/>
      <c r="B1" s="79"/>
      <c r="C1" s="233"/>
      <c r="D1" s="174"/>
      <c r="E1" s="73"/>
      <c r="F1" s="174"/>
      <c r="G1" s="175"/>
      <c r="H1" s="175"/>
      <c r="I1" s="175"/>
      <c r="J1" s="175"/>
      <c r="K1" s="175"/>
      <c r="L1" s="234"/>
      <c r="M1" s="234"/>
    </row>
    <row r="2" spans="1:13">
      <c r="A2" s="79"/>
      <c r="B2" s="79"/>
      <c r="C2" s="233"/>
      <c r="D2" s="174"/>
      <c r="E2" s="174"/>
      <c r="F2" s="174"/>
      <c r="G2" s="175"/>
      <c r="H2" s="175"/>
      <c r="I2" s="175"/>
      <c r="J2" s="175"/>
      <c r="K2" s="175"/>
      <c r="L2" s="175"/>
      <c r="M2" s="175"/>
    </row>
    <row r="3" spans="1:13">
      <c r="A3" s="79"/>
      <c r="B3" s="79"/>
      <c r="C3" s="233"/>
      <c r="D3" s="174"/>
      <c r="E3" s="174"/>
      <c r="F3" s="174"/>
      <c r="G3" s="175"/>
      <c r="H3" s="175"/>
      <c r="I3" s="175"/>
      <c r="J3" s="175"/>
      <c r="K3" s="175"/>
      <c r="L3" s="235"/>
      <c r="M3" s="175"/>
    </row>
    <row r="4" spans="1:13">
      <c r="A4" s="198"/>
      <c r="B4" s="198"/>
      <c r="C4" s="233"/>
      <c r="D4" s="2268" t="s">
        <v>103</v>
      </c>
      <c r="E4" s="2268"/>
      <c r="F4" s="2268"/>
      <c r="G4" s="2268"/>
      <c r="H4" s="2268"/>
      <c r="I4" s="2268"/>
      <c r="J4" s="2268"/>
      <c r="K4" s="2268"/>
      <c r="L4" s="2268"/>
      <c r="M4" s="2268"/>
    </row>
    <row r="5" spans="1:13">
      <c r="A5" s="236"/>
      <c r="B5" s="236"/>
      <c r="C5" s="237"/>
      <c r="D5" s="2282" t="s">
        <v>68</v>
      </c>
      <c r="E5" s="2282"/>
      <c r="F5" s="2282"/>
      <c r="G5" s="2282"/>
      <c r="H5" s="2282"/>
      <c r="I5" s="2282"/>
      <c r="J5" s="2282"/>
      <c r="K5" s="2282"/>
      <c r="L5" s="2282"/>
      <c r="M5" s="2282"/>
    </row>
    <row r="6" spans="1:13">
      <c r="A6" s="236"/>
      <c r="B6" s="236"/>
      <c r="C6" s="237"/>
      <c r="D6" s="176"/>
      <c r="E6" s="176"/>
      <c r="F6" s="176"/>
      <c r="G6" s="176"/>
      <c r="H6" s="176"/>
      <c r="I6" s="176"/>
      <c r="J6" s="176"/>
      <c r="K6" s="176"/>
      <c r="L6" s="176"/>
      <c r="M6" s="176"/>
    </row>
    <row r="7" spans="1:13">
      <c r="A7" s="198"/>
      <c r="B7" s="198"/>
      <c r="C7" s="233"/>
      <c r="D7" s="2269" t="s">
        <v>6</v>
      </c>
      <c r="E7" s="2283" t="s">
        <v>87</v>
      </c>
      <c r="F7" s="2284"/>
      <c r="G7" s="180"/>
      <c r="H7" s="181"/>
      <c r="I7" s="181"/>
      <c r="J7" s="180"/>
      <c r="K7" s="180"/>
      <c r="L7" s="180"/>
      <c r="M7" s="182"/>
    </row>
    <row r="8" spans="1:13">
      <c r="A8" s="231"/>
      <c r="B8" s="231"/>
      <c r="C8" s="233"/>
      <c r="D8" s="2270"/>
      <c r="E8" s="2271"/>
      <c r="F8" s="2271"/>
      <c r="G8" s="2273" t="s">
        <v>88</v>
      </c>
      <c r="H8" s="2273"/>
      <c r="I8" s="2273"/>
      <c r="J8" s="238"/>
      <c r="K8" s="2273" t="s">
        <v>104</v>
      </c>
      <c r="L8" s="2273"/>
      <c r="M8" s="2285"/>
    </row>
    <row r="9" spans="1:13">
      <c r="A9" s="198"/>
      <c r="B9" s="198"/>
      <c r="C9" s="233"/>
      <c r="D9" s="2270"/>
      <c r="E9" s="2272"/>
      <c r="F9" s="2272"/>
      <c r="G9" s="184" t="s">
        <v>72</v>
      </c>
      <c r="H9" s="184" t="s">
        <v>71</v>
      </c>
      <c r="I9" s="184" t="s">
        <v>0</v>
      </c>
      <c r="J9" s="184"/>
      <c r="K9" s="184" t="s">
        <v>72</v>
      </c>
      <c r="L9" s="184" t="s">
        <v>71</v>
      </c>
      <c r="M9" s="239" t="s">
        <v>0</v>
      </c>
    </row>
    <row r="10" spans="1:13">
      <c r="A10" s="240"/>
      <c r="B10" s="240"/>
      <c r="C10" s="233"/>
      <c r="D10" s="2290">
        <v>1401</v>
      </c>
      <c r="E10" s="186" t="s">
        <v>1</v>
      </c>
      <c r="F10" s="187"/>
      <c r="G10" s="188"/>
      <c r="H10" s="188"/>
      <c r="I10" s="188"/>
      <c r="J10" s="188"/>
      <c r="K10" s="188"/>
      <c r="L10" s="188"/>
      <c r="M10" s="241"/>
    </row>
    <row r="11" spans="1:13">
      <c r="A11" s="231"/>
      <c r="B11" s="231"/>
      <c r="C11" s="233"/>
      <c r="D11" s="2291"/>
      <c r="E11" s="190"/>
      <c r="F11" s="79"/>
      <c r="G11" s="191"/>
      <c r="H11" s="191"/>
      <c r="I11" s="192"/>
      <c r="J11" s="202"/>
      <c r="K11" s="191"/>
      <c r="L11" s="191"/>
      <c r="M11" s="242"/>
    </row>
    <row r="12" spans="1:13">
      <c r="A12" s="198"/>
      <c r="B12" s="198"/>
      <c r="C12" s="233"/>
      <c r="D12" s="2290">
        <v>1402</v>
      </c>
      <c r="E12" s="186" t="s">
        <v>2</v>
      </c>
      <c r="F12" s="194"/>
      <c r="G12" s="195">
        <f>SUM(G13,G17,G21)</f>
        <v>2</v>
      </c>
      <c r="H12" s="195">
        <f>SUM(H13,H17,H21)</f>
        <v>11</v>
      </c>
      <c r="I12" s="195">
        <f>SUM(G12:H12)</f>
        <v>13</v>
      </c>
      <c r="J12" s="195"/>
      <c r="K12" s="195">
        <f>SUM(K13,K17,K21)</f>
        <v>9</v>
      </c>
      <c r="L12" s="195">
        <f>SUM(L13,L17,L21)</f>
        <v>4</v>
      </c>
      <c r="M12" s="243">
        <f>K12+L12</f>
        <v>13</v>
      </c>
    </row>
    <row r="13" spans="1:13">
      <c r="A13" s="231"/>
      <c r="B13" s="231"/>
      <c r="C13" s="231"/>
      <c r="D13" s="2291"/>
      <c r="E13" s="190" t="s">
        <v>38</v>
      </c>
      <c r="F13" s="79"/>
      <c r="G13" s="191">
        <f>SUM(G14:G16)</f>
        <v>1</v>
      </c>
      <c r="H13" s="191">
        <f>SUM(H14:H16)</f>
        <v>6</v>
      </c>
      <c r="I13" s="191">
        <f t="shared" ref="I13:I22" si="0">SUM(G13:H13)</f>
        <v>7</v>
      </c>
      <c r="J13" s="191"/>
      <c r="K13" s="191">
        <f>SUM(K14:K16)</f>
        <v>5</v>
      </c>
      <c r="L13" s="191">
        <f>SUM(L14:L16)</f>
        <v>2</v>
      </c>
      <c r="M13" s="244">
        <f t="shared" ref="M13:M22" si="1">SUM(K13:L13)</f>
        <v>7</v>
      </c>
    </row>
    <row r="14" spans="1:13">
      <c r="A14" s="231"/>
      <c r="B14" s="231"/>
      <c r="C14" s="231"/>
      <c r="D14" s="2291"/>
      <c r="E14" s="198"/>
      <c r="F14" s="79" t="s">
        <v>89</v>
      </c>
      <c r="G14" s="199">
        <v>0</v>
      </c>
      <c r="H14" s="199">
        <v>3</v>
      </c>
      <c r="I14" s="200">
        <f t="shared" si="0"/>
        <v>3</v>
      </c>
      <c r="J14" s="202"/>
      <c r="K14" s="202">
        <v>2</v>
      </c>
      <c r="L14" s="202">
        <v>1</v>
      </c>
      <c r="M14" s="245">
        <f t="shared" si="1"/>
        <v>3</v>
      </c>
    </row>
    <row r="15" spans="1:13">
      <c r="A15" s="231"/>
      <c r="B15" s="231"/>
      <c r="C15" s="231"/>
      <c r="D15" s="2291"/>
      <c r="E15" s="198"/>
      <c r="F15" s="79" t="s">
        <v>90</v>
      </c>
      <c r="G15" s="199">
        <v>1</v>
      </c>
      <c r="H15" s="199">
        <v>1</v>
      </c>
      <c r="I15" s="200">
        <f t="shared" si="0"/>
        <v>2</v>
      </c>
      <c r="J15" s="202"/>
      <c r="K15" s="202">
        <v>2</v>
      </c>
      <c r="L15" s="202">
        <v>0</v>
      </c>
      <c r="M15" s="245">
        <f t="shared" si="1"/>
        <v>2</v>
      </c>
    </row>
    <row r="16" spans="1:13">
      <c r="A16" s="231"/>
      <c r="B16" s="231"/>
      <c r="C16" s="231"/>
      <c r="D16" s="2291"/>
      <c r="E16" s="198"/>
      <c r="F16" s="79" t="s">
        <v>91</v>
      </c>
      <c r="G16" s="199">
        <v>0</v>
      </c>
      <c r="H16" s="199">
        <v>2</v>
      </c>
      <c r="I16" s="200">
        <f t="shared" si="0"/>
        <v>2</v>
      </c>
      <c r="J16" s="202"/>
      <c r="K16" s="202">
        <v>1</v>
      </c>
      <c r="L16" s="202">
        <v>1</v>
      </c>
      <c r="M16" s="245">
        <f t="shared" si="1"/>
        <v>2</v>
      </c>
    </row>
    <row r="17" spans="1:13">
      <c r="A17" s="231"/>
      <c r="B17" s="231"/>
      <c r="C17" s="231"/>
      <c r="D17" s="2291"/>
      <c r="E17" s="190" t="s">
        <v>39</v>
      </c>
      <c r="F17" s="79"/>
      <c r="G17" s="191">
        <f>SUM(G18:G20)</f>
        <v>1</v>
      </c>
      <c r="H17" s="191">
        <f>SUM(H18:H20)</f>
        <v>4</v>
      </c>
      <c r="I17" s="191">
        <f t="shared" si="0"/>
        <v>5</v>
      </c>
      <c r="J17" s="191"/>
      <c r="K17" s="191">
        <f>SUM(K18:K20)</f>
        <v>3</v>
      </c>
      <c r="L17" s="191">
        <f>SUM(L18:L20)</f>
        <v>2</v>
      </c>
      <c r="M17" s="244">
        <f t="shared" si="1"/>
        <v>5</v>
      </c>
    </row>
    <row r="18" spans="1:13">
      <c r="A18" s="231"/>
      <c r="B18" s="231"/>
      <c r="C18" s="231"/>
      <c r="D18" s="2291"/>
      <c r="E18" s="198"/>
      <c r="F18" s="79" t="s">
        <v>92</v>
      </c>
      <c r="G18" s="202">
        <v>1</v>
      </c>
      <c r="H18" s="202">
        <v>2</v>
      </c>
      <c r="I18" s="200">
        <f t="shared" si="0"/>
        <v>3</v>
      </c>
      <c r="J18" s="202"/>
      <c r="K18" s="202">
        <v>1</v>
      </c>
      <c r="L18" s="202">
        <v>2</v>
      </c>
      <c r="M18" s="245">
        <f t="shared" si="1"/>
        <v>3</v>
      </c>
    </row>
    <row r="19" spans="1:13">
      <c r="A19" s="231"/>
      <c r="B19" s="231"/>
      <c r="C19" s="231"/>
      <c r="D19" s="2291"/>
      <c r="E19" s="198"/>
      <c r="F19" s="79" t="s">
        <v>93</v>
      </c>
      <c r="G19" s="202">
        <v>0</v>
      </c>
      <c r="H19" s="202">
        <v>1</v>
      </c>
      <c r="I19" s="200">
        <f t="shared" si="0"/>
        <v>1</v>
      </c>
      <c r="J19" s="202"/>
      <c r="K19" s="202">
        <v>1</v>
      </c>
      <c r="L19" s="202">
        <v>0</v>
      </c>
      <c r="M19" s="245">
        <f t="shared" si="1"/>
        <v>1</v>
      </c>
    </row>
    <row r="20" spans="1:13">
      <c r="A20" s="231"/>
      <c r="B20" s="231"/>
      <c r="C20" s="231"/>
      <c r="D20" s="2291"/>
      <c r="E20" s="198"/>
      <c r="F20" s="79" t="s">
        <v>94</v>
      </c>
      <c r="G20" s="202">
        <v>0</v>
      </c>
      <c r="H20" s="202">
        <v>1</v>
      </c>
      <c r="I20" s="200">
        <f t="shared" si="0"/>
        <v>1</v>
      </c>
      <c r="J20" s="202"/>
      <c r="K20" s="202">
        <v>1</v>
      </c>
      <c r="L20" s="202">
        <v>0</v>
      </c>
      <c r="M20" s="245">
        <f t="shared" si="1"/>
        <v>1</v>
      </c>
    </row>
    <row r="21" spans="1:13">
      <c r="A21" s="231"/>
      <c r="B21" s="231"/>
      <c r="C21" s="231"/>
      <c r="D21" s="2291"/>
      <c r="E21" s="190" t="s">
        <v>44</v>
      </c>
      <c r="F21" s="246"/>
      <c r="G21" s="191">
        <f>SUM(G22)</f>
        <v>0</v>
      </c>
      <c r="H21" s="191">
        <f>SUM(H22)</f>
        <v>1</v>
      </c>
      <c r="I21" s="191">
        <f t="shared" si="0"/>
        <v>1</v>
      </c>
      <c r="J21" s="191"/>
      <c r="K21" s="191">
        <f>SUM(K22)</f>
        <v>1</v>
      </c>
      <c r="L21" s="191">
        <f>SUM(L22)</f>
        <v>0</v>
      </c>
      <c r="M21" s="244">
        <f t="shared" si="1"/>
        <v>1</v>
      </c>
    </row>
    <row r="22" spans="1:13">
      <c r="A22" s="231"/>
      <c r="B22" s="231"/>
      <c r="C22" s="231"/>
      <c r="D22" s="2292"/>
      <c r="E22" s="198"/>
      <c r="F22" s="79" t="s">
        <v>105</v>
      </c>
      <c r="G22" s="247">
        <v>0</v>
      </c>
      <c r="H22" s="247">
        <v>1</v>
      </c>
      <c r="I22" s="248">
        <f t="shared" si="0"/>
        <v>1</v>
      </c>
      <c r="J22" s="249"/>
      <c r="K22" s="249">
        <v>1</v>
      </c>
      <c r="L22" s="249">
        <v>0</v>
      </c>
      <c r="M22" s="250">
        <f t="shared" si="1"/>
        <v>1</v>
      </c>
    </row>
    <row r="23" spans="1:13">
      <c r="A23" s="198"/>
      <c r="B23" s="198"/>
      <c r="C23" s="233"/>
      <c r="D23" s="2290">
        <v>1403</v>
      </c>
      <c r="E23" s="186" t="s">
        <v>3</v>
      </c>
      <c r="F23" s="194"/>
      <c r="G23" s="188">
        <f>SUM(G24)</f>
        <v>0</v>
      </c>
      <c r="H23" s="188">
        <f>SUM(H24)</f>
        <v>2</v>
      </c>
      <c r="I23" s="195">
        <f>SUM(G23:H23)</f>
        <v>2</v>
      </c>
      <c r="J23" s="195"/>
      <c r="K23" s="195">
        <f>SUM(K24)</f>
        <v>0</v>
      </c>
      <c r="L23" s="195">
        <f>SUM(L24)</f>
        <v>2</v>
      </c>
      <c r="M23" s="243">
        <f>SUM(K23:L23)</f>
        <v>2</v>
      </c>
    </row>
    <row r="24" spans="1:13">
      <c r="A24" s="198"/>
      <c r="B24" s="198"/>
      <c r="C24" s="233"/>
      <c r="D24" s="2291"/>
      <c r="E24" s="203" t="s">
        <v>95</v>
      </c>
      <c r="F24" s="204"/>
      <c r="G24" s="205">
        <f>SUM(G25)</f>
        <v>0</v>
      </c>
      <c r="H24" s="205">
        <f>SUM(H25)</f>
        <v>2</v>
      </c>
      <c r="I24" s="206">
        <f>SUM(G24:H24)</f>
        <v>2</v>
      </c>
      <c r="J24" s="206"/>
      <c r="K24" s="206">
        <f>SUM(K25)</f>
        <v>0</v>
      </c>
      <c r="L24" s="206">
        <f>SUM(L25)</f>
        <v>2</v>
      </c>
      <c r="M24" s="251">
        <f>SUM(K24:L24)</f>
        <v>2</v>
      </c>
    </row>
    <row r="25" spans="1:13">
      <c r="A25" s="231"/>
      <c r="B25" s="231"/>
      <c r="C25" s="231"/>
      <c r="D25" s="2291"/>
      <c r="E25" s="190"/>
      <c r="F25" s="208" t="s">
        <v>96</v>
      </c>
      <c r="G25" s="200">
        <v>0</v>
      </c>
      <c r="H25" s="200">
        <v>2</v>
      </c>
      <c r="I25" s="200">
        <f>SUM(G25:H25)</f>
        <v>2</v>
      </c>
      <c r="J25" s="200"/>
      <c r="K25" s="200">
        <v>0</v>
      </c>
      <c r="L25" s="200">
        <v>2</v>
      </c>
      <c r="M25" s="252">
        <f>SUM(K25:L25)</f>
        <v>2</v>
      </c>
    </row>
    <row r="26" spans="1:13">
      <c r="A26" s="231"/>
      <c r="B26" s="231"/>
      <c r="C26" s="231"/>
      <c r="D26" s="2287">
        <v>1404</v>
      </c>
      <c r="E26" s="186" t="s">
        <v>28</v>
      </c>
      <c r="F26" s="194"/>
      <c r="G26" s="188"/>
      <c r="H26" s="188"/>
      <c r="I26" s="188"/>
      <c r="J26" s="188"/>
      <c r="K26" s="188"/>
      <c r="L26" s="188"/>
      <c r="M26" s="241"/>
    </row>
    <row r="27" spans="1:13">
      <c r="A27" s="231"/>
      <c r="B27" s="231"/>
      <c r="C27" s="231"/>
      <c r="D27" s="2286"/>
      <c r="E27" s="210"/>
      <c r="F27" s="211"/>
      <c r="G27" s="212"/>
      <c r="H27" s="212"/>
      <c r="I27" s="213"/>
      <c r="J27" s="253"/>
      <c r="K27" s="254"/>
      <c r="L27" s="254"/>
      <c r="M27" s="255"/>
    </row>
    <row r="28" spans="1:13">
      <c r="A28" s="231"/>
      <c r="B28" s="231"/>
      <c r="C28" s="231"/>
      <c r="D28" s="2290">
        <v>1405</v>
      </c>
      <c r="E28" s="186" t="s">
        <v>4</v>
      </c>
      <c r="F28" s="187"/>
      <c r="G28" s="195">
        <f>SUM(G29)</f>
        <v>0</v>
      </c>
      <c r="H28" s="195">
        <f>SUM(H29)</f>
        <v>4</v>
      </c>
      <c r="I28" s="195">
        <f>SUM(G28:H28)</f>
        <v>4</v>
      </c>
      <c r="J28" s="195"/>
      <c r="K28" s="195">
        <f>SUM(K29)</f>
        <v>3</v>
      </c>
      <c r="L28" s="195">
        <f>SUM(L29)</f>
        <v>1</v>
      </c>
      <c r="M28" s="243">
        <f>SUM(K28:L28)</f>
        <v>4</v>
      </c>
    </row>
    <row r="29" spans="1:13">
      <c r="A29" s="231"/>
      <c r="B29" s="231"/>
      <c r="C29" s="231"/>
      <c r="D29" s="2291"/>
      <c r="E29" s="203" t="s">
        <v>51</v>
      </c>
      <c r="F29" s="215"/>
      <c r="G29" s="216">
        <f>SUM(G30)</f>
        <v>0</v>
      </c>
      <c r="H29" s="216">
        <f>SUM(H30)</f>
        <v>4</v>
      </c>
      <c r="I29" s="192">
        <f t="shared" ref="I29:I30" si="2">SUM(G29:H29)</f>
        <v>4</v>
      </c>
      <c r="J29" s="202"/>
      <c r="K29" s="191">
        <f>SUM(K30)</f>
        <v>3</v>
      </c>
      <c r="L29" s="191">
        <f>SUM(L30)</f>
        <v>1</v>
      </c>
      <c r="M29" s="244">
        <f t="shared" ref="M29:M30" si="3">SUM(K29:L29)</f>
        <v>4</v>
      </c>
    </row>
    <row r="30" spans="1:13">
      <c r="A30" s="231"/>
      <c r="B30" s="231"/>
      <c r="C30" s="231"/>
      <c r="D30" s="2291"/>
      <c r="E30" s="198"/>
      <c r="F30" s="79" t="s">
        <v>97</v>
      </c>
      <c r="G30" s="217">
        <v>0</v>
      </c>
      <c r="H30" s="217">
        <v>4</v>
      </c>
      <c r="I30" s="218">
        <f t="shared" si="2"/>
        <v>4</v>
      </c>
      <c r="J30" s="202"/>
      <c r="K30" s="202">
        <v>3</v>
      </c>
      <c r="L30" s="202">
        <v>1</v>
      </c>
      <c r="M30" s="245">
        <f t="shared" si="3"/>
        <v>4</v>
      </c>
    </row>
    <row r="31" spans="1:13">
      <c r="A31" s="198"/>
      <c r="B31" s="198"/>
      <c r="C31" s="233"/>
      <c r="D31" s="2290">
        <v>1406</v>
      </c>
      <c r="E31" s="186" t="s">
        <v>5</v>
      </c>
      <c r="F31" s="194"/>
      <c r="G31" s="188">
        <f>SUM(G32+G34)</f>
        <v>2</v>
      </c>
      <c r="H31" s="188">
        <f>SUM(H32+H34)</f>
        <v>4</v>
      </c>
      <c r="I31" s="188">
        <f t="shared" ref="I31" si="4">SUM(G31:H31)</f>
        <v>6</v>
      </c>
      <c r="J31" s="256"/>
      <c r="K31" s="188">
        <f>SUM(K32+K34)</f>
        <v>4</v>
      </c>
      <c r="L31" s="188">
        <f>SUM(L32+L34)</f>
        <v>2</v>
      </c>
      <c r="M31" s="241">
        <f>SUM(K31:L31)</f>
        <v>6</v>
      </c>
    </row>
    <row r="32" spans="1:13">
      <c r="A32" s="198"/>
      <c r="B32" s="198"/>
      <c r="C32" s="233"/>
      <c r="D32" s="2291"/>
      <c r="E32" s="190" t="s">
        <v>54</v>
      </c>
      <c r="F32" s="79"/>
      <c r="G32" s="191">
        <f>SUM(G33)</f>
        <v>1</v>
      </c>
      <c r="H32" s="191">
        <f>SUM(H33)</f>
        <v>4</v>
      </c>
      <c r="I32" s="192">
        <f t="shared" ref="I32:I38" si="5">SUM(G32:H32)</f>
        <v>5</v>
      </c>
      <c r="J32" s="202"/>
      <c r="K32" s="191">
        <f>SUM(K33)</f>
        <v>3</v>
      </c>
      <c r="L32" s="191">
        <f>SUM(L33)</f>
        <v>2</v>
      </c>
      <c r="M32" s="244">
        <f t="shared" ref="M32:M33" si="6">SUM(K32:L32)</f>
        <v>5</v>
      </c>
    </row>
    <row r="33" spans="1:13">
      <c r="A33" s="198"/>
      <c r="B33" s="198"/>
      <c r="C33" s="233"/>
      <c r="D33" s="2291"/>
      <c r="E33" s="198"/>
      <c r="F33" s="198" t="s">
        <v>98</v>
      </c>
      <c r="G33" s="219">
        <v>1</v>
      </c>
      <c r="H33" s="219">
        <v>4</v>
      </c>
      <c r="I33" s="200">
        <f t="shared" si="5"/>
        <v>5</v>
      </c>
      <c r="J33" s="202"/>
      <c r="K33" s="219">
        <v>3</v>
      </c>
      <c r="L33" s="219">
        <v>2</v>
      </c>
      <c r="M33" s="245">
        <f t="shared" si="6"/>
        <v>5</v>
      </c>
    </row>
    <row r="34" spans="1:13">
      <c r="A34" s="198"/>
      <c r="B34" s="198"/>
      <c r="C34" s="233"/>
      <c r="D34" s="2291"/>
      <c r="E34" s="190" t="s">
        <v>55</v>
      </c>
      <c r="F34" s="79"/>
      <c r="G34" s="191">
        <f>SUM(G35)</f>
        <v>1</v>
      </c>
      <c r="H34" s="191">
        <f>SUM(H35)</f>
        <v>0</v>
      </c>
      <c r="I34" s="192">
        <f t="shared" si="5"/>
        <v>1</v>
      </c>
      <c r="J34" s="202"/>
      <c r="K34" s="191">
        <f>SUM(K35)</f>
        <v>1</v>
      </c>
      <c r="L34" s="191">
        <f>SUM(L35)</f>
        <v>0</v>
      </c>
      <c r="M34" s="244">
        <f>SUM(K34:L34)</f>
        <v>1</v>
      </c>
    </row>
    <row r="35" spans="1:13">
      <c r="A35" s="198"/>
      <c r="B35" s="198"/>
      <c r="C35" s="233"/>
      <c r="D35" s="2292"/>
      <c r="E35" s="220"/>
      <c r="F35" s="79" t="s">
        <v>99</v>
      </c>
      <c r="G35" s="199">
        <v>1</v>
      </c>
      <c r="H35" s="199">
        <v>0</v>
      </c>
      <c r="I35" s="200">
        <f t="shared" si="5"/>
        <v>1</v>
      </c>
      <c r="J35" s="202"/>
      <c r="K35" s="202">
        <v>1</v>
      </c>
      <c r="L35" s="202">
        <v>0</v>
      </c>
      <c r="M35" s="245">
        <f>SUM(K35:L35)</f>
        <v>1</v>
      </c>
    </row>
    <row r="36" spans="1:13">
      <c r="A36" s="198"/>
      <c r="B36" s="198"/>
      <c r="C36" s="233"/>
      <c r="D36" s="2286">
        <v>1407</v>
      </c>
      <c r="E36" s="186" t="s">
        <v>62</v>
      </c>
      <c r="F36" s="194"/>
      <c r="G36" s="221">
        <f>SUM(G37)</f>
        <v>0</v>
      </c>
      <c r="H36" s="221">
        <f>SUM(H37)</f>
        <v>0</v>
      </c>
      <c r="I36" s="188">
        <f t="shared" si="5"/>
        <v>0</v>
      </c>
      <c r="J36" s="256"/>
      <c r="K36" s="188">
        <f>SUM(K37)</f>
        <v>0</v>
      </c>
      <c r="L36" s="188">
        <f>SUM(L37)</f>
        <v>0</v>
      </c>
      <c r="M36" s="241">
        <f>SUM(K36:L36)</f>
        <v>0</v>
      </c>
    </row>
    <row r="37" spans="1:13">
      <c r="A37" s="198"/>
      <c r="B37" s="198"/>
      <c r="C37" s="233"/>
      <c r="D37" s="2286"/>
      <c r="E37" s="203" t="s">
        <v>56</v>
      </c>
      <c r="F37" s="204"/>
      <c r="G37" s="222">
        <f>SUM(G38)</f>
        <v>0</v>
      </c>
      <c r="H37" s="222">
        <f>SUM(H38)</f>
        <v>0</v>
      </c>
      <c r="I37" s="205">
        <f t="shared" si="5"/>
        <v>0</v>
      </c>
      <c r="J37" s="257"/>
      <c r="K37" s="205">
        <f>SUM(K38)</f>
        <v>0</v>
      </c>
      <c r="L37" s="205">
        <f>SUM(L38)</f>
        <v>0</v>
      </c>
      <c r="M37" s="258">
        <f>SUM(K37:L37)</f>
        <v>0</v>
      </c>
    </row>
    <row r="38" spans="1:13">
      <c r="A38" s="198"/>
      <c r="B38" s="198"/>
      <c r="C38" s="233"/>
      <c r="D38" s="2286"/>
      <c r="E38" s="210"/>
      <c r="F38" s="224" t="s">
        <v>100</v>
      </c>
      <c r="G38" s="225">
        <v>0</v>
      </c>
      <c r="H38" s="225">
        <v>0</v>
      </c>
      <c r="I38" s="226">
        <f t="shared" si="5"/>
        <v>0</v>
      </c>
      <c r="J38" s="226"/>
      <c r="K38" s="226">
        <v>0</v>
      </c>
      <c r="L38" s="226">
        <v>0</v>
      </c>
      <c r="M38" s="259">
        <f>SUM(K38:L38)</f>
        <v>0</v>
      </c>
    </row>
    <row r="39" spans="1:13">
      <c r="A39" s="198"/>
      <c r="B39" s="198"/>
      <c r="C39" s="233"/>
      <c r="D39" s="2287">
        <v>1408</v>
      </c>
      <c r="E39" s="186" t="s">
        <v>63</v>
      </c>
      <c r="F39" s="186"/>
      <c r="G39" s="195"/>
      <c r="H39" s="195"/>
      <c r="I39" s="188"/>
      <c r="J39" s="256"/>
      <c r="K39" s="188"/>
      <c r="L39" s="188"/>
      <c r="M39" s="241"/>
    </row>
    <row r="40" spans="1:13">
      <c r="A40" s="198"/>
      <c r="B40" s="198"/>
      <c r="C40" s="233"/>
      <c r="D40" s="2288"/>
      <c r="E40" s="210"/>
      <c r="F40" s="211"/>
      <c r="G40" s="212"/>
      <c r="H40" s="212"/>
      <c r="I40" s="213"/>
      <c r="J40" s="253"/>
      <c r="K40" s="254"/>
      <c r="L40" s="254"/>
      <c r="M40" s="255"/>
    </row>
    <row r="41" spans="1:13">
      <c r="A41" s="231"/>
      <c r="B41" s="231"/>
      <c r="C41" s="231"/>
      <c r="D41" s="2287">
        <v>1624</v>
      </c>
      <c r="E41" s="186" t="s">
        <v>19</v>
      </c>
      <c r="F41" s="194"/>
      <c r="G41" s="221"/>
      <c r="H41" s="221"/>
      <c r="I41" s="188"/>
      <c r="J41" s="188"/>
      <c r="K41" s="188"/>
      <c r="L41" s="188"/>
      <c r="M41" s="241"/>
    </row>
    <row r="42" spans="1:13">
      <c r="A42" s="231"/>
      <c r="B42" s="231"/>
      <c r="C42" s="231"/>
      <c r="D42" s="2289"/>
      <c r="E42" s="210"/>
      <c r="F42" s="211"/>
      <c r="G42" s="212"/>
      <c r="H42" s="212"/>
      <c r="I42" s="213"/>
      <c r="J42" s="253"/>
      <c r="K42" s="254"/>
      <c r="L42" s="254"/>
      <c r="M42" s="255"/>
    </row>
    <row r="43" spans="1:13">
      <c r="A43" s="79"/>
      <c r="B43" s="79"/>
      <c r="C43" s="233"/>
      <c r="D43" s="174"/>
      <c r="E43" s="2277" t="s">
        <v>0</v>
      </c>
      <c r="F43" s="2278"/>
      <c r="G43" s="228">
        <f>SUM(G10+G12+G23+G27+G28+G31+G38+G40+G41)</f>
        <v>4</v>
      </c>
      <c r="H43" s="228">
        <f>SUM(H10+H12+H23+H27+H28+H31+H38+H40+H41)</f>
        <v>21</v>
      </c>
      <c r="I43" s="228">
        <f>SUM(I10+I12+I23+I27+I28+I31+I38+I40+I41)</f>
        <v>25</v>
      </c>
      <c r="J43" s="228"/>
      <c r="K43" s="228">
        <f>SUM(K10+K12+K23+K27+K28+K31+K38+K40+K41)</f>
        <v>16</v>
      </c>
      <c r="L43" s="228">
        <f>SUM(L10+L12+L23+L27+L28+L31+L38+L40+L41)</f>
        <v>9</v>
      </c>
      <c r="M43" s="260">
        <f>SUM(M10+M12+M23+M27+M28+M31+M38+M40+M41)</f>
        <v>25</v>
      </c>
    </row>
    <row r="44" spans="1:13">
      <c r="A44" s="79"/>
      <c r="B44" s="79"/>
      <c r="C44" s="233"/>
      <c r="D44" s="79"/>
      <c r="E44" s="230" t="s">
        <v>101</v>
      </c>
      <c r="F44" s="79"/>
      <c r="G44" s="231"/>
      <c r="H44" s="231"/>
      <c r="I44" s="231"/>
      <c r="J44" s="231"/>
      <c r="K44" s="231"/>
      <c r="L44" s="231"/>
      <c r="M44" s="231"/>
    </row>
    <row r="45" spans="1:13">
      <c r="A45" s="79"/>
      <c r="B45" s="79"/>
      <c r="C45" s="233"/>
      <c r="D45" s="174"/>
      <c r="E45" s="232" t="s">
        <v>102</v>
      </c>
      <c r="F45" s="174"/>
      <c r="G45" s="175"/>
      <c r="H45" s="175"/>
      <c r="I45" s="175"/>
      <c r="J45" s="175"/>
      <c r="K45" s="175"/>
      <c r="L45" s="175"/>
      <c r="M45" s="175"/>
    </row>
  </sheetData>
  <mergeCells count="16">
    <mergeCell ref="D36:D38"/>
    <mergeCell ref="D39:D40"/>
    <mergeCell ref="D41:D42"/>
    <mergeCell ref="E43:F43"/>
    <mergeCell ref="D10:D11"/>
    <mergeCell ref="D12:D22"/>
    <mergeCell ref="D23:D25"/>
    <mergeCell ref="D26:D27"/>
    <mergeCell ref="D28:D30"/>
    <mergeCell ref="D31:D35"/>
    <mergeCell ref="D4:M4"/>
    <mergeCell ref="D5:M5"/>
    <mergeCell ref="D7:D9"/>
    <mergeCell ref="E7:F9"/>
    <mergeCell ref="G8:I8"/>
    <mergeCell ref="K8:M8"/>
  </mergeCells>
  <pageMargins left="0.7" right="0.7" top="0.75" bottom="0.75" header="0.3" footer="0.3"/>
  <pageSetup scale="76" orientation="portrait" verticalDpi="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3"/>
  <sheetViews>
    <sheetView view="pageBreakPreview" zoomScaleNormal="100" zoomScaleSheetLayoutView="100" workbookViewId="0">
      <selection activeCell="K20" sqref="K20"/>
    </sheetView>
  </sheetViews>
  <sheetFormatPr baseColWidth="10" defaultRowHeight="12.75"/>
  <cols>
    <col min="1" max="3" width="1.140625" customWidth="1"/>
    <col min="5" max="5" width="2" customWidth="1"/>
    <col min="6" max="6" width="39.7109375" customWidth="1"/>
    <col min="7" max="10" width="8.28515625" customWidth="1"/>
  </cols>
  <sheetData>
    <row r="1" spans="1:10">
      <c r="A1" s="79"/>
      <c r="B1" s="79"/>
      <c r="C1" s="233"/>
      <c r="D1" s="174"/>
      <c r="E1" s="73"/>
      <c r="F1" s="174"/>
      <c r="G1" s="175"/>
      <c r="H1" s="175"/>
      <c r="I1" s="175"/>
      <c r="J1" s="234"/>
    </row>
    <row r="2" spans="1:10">
      <c r="A2" s="79"/>
      <c r="B2" s="79"/>
      <c r="C2" s="233"/>
      <c r="D2" s="174"/>
      <c r="E2" s="174"/>
      <c r="F2" s="174"/>
      <c r="G2" s="175"/>
      <c r="H2" s="175"/>
      <c r="I2" s="175"/>
      <c r="J2" s="175"/>
    </row>
    <row r="3" spans="1:10">
      <c r="A3" s="79"/>
      <c r="B3" s="79"/>
      <c r="C3" s="233"/>
      <c r="D3" s="174"/>
      <c r="E3" s="174"/>
      <c r="F3" s="174"/>
      <c r="G3" s="175"/>
      <c r="H3" s="175"/>
      <c r="I3" s="175"/>
      <c r="J3" s="175"/>
    </row>
    <row r="4" spans="1:10">
      <c r="A4" s="198"/>
      <c r="B4" s="198"/>
      <c r="C4" s="233"/>
      <c r="D4" s="2268" t="s">
        <v>86</v>
      </c>
      <c r="E4" s="2268"/>
      <c r="F4" s="2268"/>
      <c r="G4" s="2268"/>
      <c r="H4" s="2268"/>
      <c r="I4" s="2268"/>
      <c r="J4" s="2268"/>
    </row>
    <row r="5" spans="1:10">
      <c r="A5" s="236"/>
      <c r="B5" s="236"/>
      <c r="C5" s="237"/>
      <c r="D5" s="2282" t="s">
        <v>61</v>
      </c>
      <c r="E5" s="2282"/>
      <c r="F5" s="2282"/>
      <c r="G5" s="2282"/>
      <c r="H5" s="2282"/>
      <c r="I5" s="2282"/>
      <c r="J5" s="2282"/>
    </row>
    <row r="6" spans="1:10">
      <c r="A6" s="198"/>
      <c r="B6" s="198"/>
      <c r="C6" s="233"/>
      <c r="D6" s="174"/>
      <c r="E6" s="177"/>
      <c r="F6" s="177"/>
      <c r="G6" s="178"/>
      <c r="H6" s="179"/>
      <c r="I6" s="179"/>
      <c r="J6" s="178"/>
    </row>
    <row r="7" spans="1:10">
      <c r="A7" s="198"/>
      <c r="B7" s="198"/>
      <c r="C7" s="233"/>
      <c r="D7" s="2269" t="s">
        <v>6</v>
      </c>
      <c r="E7" s="2283" t="s">
        <v>87</v>
      </c>
      <c r="F7" s="2284"/>
      <c r="G7" s="180"/>
      <c r="H7" s="181"/>
      <c r="I7" s="181"/>
      <c r="J7" s="182"/>
    </row>
    <row r="8" spans="1:10">
      <c r="A8" s="231"/>
      <c r="B8" s="231"/>
      <c r="C8" s="233"/>
      <c r="D8" s="2270"/>
      <c r="E8" s="2271"/>
      <c r="F8" s="2271"/>
      <c r="G8" s="2273" t="s">
        <v>88</v>
      </c>
      <c r="H8" s="2273"/>
      <c r="I8" s="2273"/>
      <c r="J8" s="183"/>
    </row>
    <row r="9" spans="1:10">
      <c r="A9" s="198"/>
      <c r="B9" s="198"/>
      <c r="C9" s="233"/>
      <c r="D9" s="2270"/>
      <c r="E9" s="2272"/>
      <c r="F9" s="2272"/>
      <c r="G9" s="184" t="s">
        <v>72</v>
      </c>
      <c r="H9" s="184" t="s">
        <v>71</v>
      </c>
      <c r="I9" s="184" t="s">
        <v>0</v>
      </c>
      <c r="J9" s="239"/>
    </row>
    <row r="10" spans="1:10">
      <c r="A10" s="240"/>
      <c r="B10" s="240"/>
      <c r="C10" s="233"/>
      <c r="D10" s="2290">
        <v>1401</v>
      </c>
      <c r="E10" s="186" t="s">
        <v>1</v>
      </c>
      <c r="F10" s="187"/>
      <c r="G10" s="188"/>
      <c r="H10" s="188"/>
      <c r="I10" s="188"/>
      <c r="J10" s="241"/>
    </row>
    <row r="11" spans="1:10">
      <c r="A11" s="231"/>
      <c r="B11" s="231"/>
      <c r="C11" s="233"/>
      <c r="D11" s="2291"/>
      <c r="E11" s="190"/>
      <c r="F11" s="79"/>
      <c r="G11" s="191"/>
      <c r="H11" s="191"/>
      <c r="I11" s="192"/>
      <c r="J11" s="242"/>
    </row>
    <row r="12" spans="1:10">
      <c r="A12" s="198"/>
      <c r="B12" s="198"/>
      <c r="C12" s="233"/>
      <c r="D12" s="2290">
        <v>1402</v>
      </c>
      <c r="E12" s="186" t="s">
        <v>2</v>
      </c>
      <c r="F12" s="194"/>
      <c r="G12" s="195">
        <f>SUM(G13,G17)</f>
        <v>0</v>
      </c>
      <c r="H12" s="195">
        <f>SUM(H13,H17)</f>
        <v>0</v>
      </c>
      <c r="I12" s="195">
        <f>SUM(G12:H12)</f>
        <v>0</v>
      </c>
      <c r="J12" s="243"/>
    </row>
    <row r="13" spans="1:10">
      <c r="A13" s="231"/>
      <c r="B13" s="231"/>
      <c r="C13" s="231"/>
      <c r="D13" s="2291"/>
      <c r="E13" s="190" t="s">
        <v>38</v>
      </c>
      <c r="F13" s="79"/>
      <c r="G13" s="191">
        <f>SUM(G14:G16)</f>
        <v>0</v>
      </c>
      <c r="H13" s="191">
        <f>SUM(H14:H16)</f>
        <v>0</v>
      </c>
      <c r="I13" s="191">
        <f t="shared" ref="I13:I20" si="0">SUM(G13:H13)</f>
        <v>0</v>
      </c>
      <c r="J13" s="244"/>
    </row>
    <row r="14" spans="1:10">
      <c r="A14" s="231"/>
      <c r="B14" s="231"/>
      <c r="C14" s="231"/>
      <c r="D14" s="2291"/>
      <c r="E14" s="198"/>
      <c r="F14" s="79" t="s">
        <v>89</v>
      </c>
      <c r="G14" s="199">
        <v>0</v>
      </c>
      <c r="H14" s="199">
        <v>0</v>
      </c>
      <c r="I14" s="200">
        <f t="shared" si="0"/>
        <v>0</v>
      </c>
      <c r="J14" s="245"/>
    </row>
    <row r="15" spans="1:10">
      <c r="A15" s="231"/>
      <c r="B15" s="231"/>
      <c r="C15" s="231"/>
      <c r="D15" s="2291"/>
      <c r="E15" s="198"/>
      <c r="F15" s="79" t="s">
        <v>90</v>
      </c>
      <c r="G15" s="199">
        <v>0</v>
      </c>
      <c r="H15" s="199">
        <v>0</v>
      </c>
      <c r="I15" s="200">
        <f t="shared" si="0"/>
        <v>0</v>
      </c>
      <c r="J15" s="245"/>
    </row>
    <row r="16" spans="1:10">
      <c r="A16" s="231"/>
      <c r="B16" s="231"/>
      <c r="C16" s="231"/>
      <c r="D16" s="2291"/>
      <c r="E16" s="198"/>
      <c r="F16" s="79" t="s">
        <v>91</v>
      </c>
      <c r="G16" s="199">
        <v>0</v>
      </c>
      <c r="H16" s="199">
        <v>0</v>
      </c>
      <c r="I16" s="200">
        <f t="shared" si="0"/>
        <v>0</v>
      </c>
      <c r="J16" s="245"/>
    </row>
    <row r="17" spans="1:10">
      <c r="A17" s="231"/>
      <c r="B17" s="231"/>
      <c r="C17" s="231"/>
      <c r="D17" s="2291"/>
      <c r="E17" s="190" t="s">
        <v>39</v>
      </c>
      <c r="F17" s="79"/>
      <c r="G17" s="191">
        <f>SUM(G18:G20)</f>
        <v>0</v>
      </c>
      <c r="H17" s="191">
        <f>SUM(H18:H20)</f>
        <v>0</v>
      </c>
      <c r="I17" s="191">
        <f t="shared" si="0"/>
        <v>0</v>
      </c>
      <c r="J17" s="244"/>
    </row>
    <row r="18" spans="1:10">
      <c r="A18" s="231"/>
      <c r="B18" s="231"/>
      <c r="C18" s="231"/>
      <c r="D18" s="2291"/>
      <c r="E18" s="198"/>
      <c r="F18" s="79" t="s">
        <v>92</v>
      </c>
      <c r="G18" s="202">
        <v>0</v>
      </c>
      <c r="H18" s="202">
        <v>0</v>
      </c>
      <c r="I18" s="200">
        <f t="shared" si="0"/>
        <v>0</v>
      </c>
      <c r="J18" s="245"/>
    </row>
    <row r="19" spans="1:10">
      <c r="A19" s="231"/>
      <c r="B19" s="231"/>
      <c r="C19" s="231"/>
      <c r="D19" s="2291"/>
      <c r="E19" s="198"/>
      <c r="F19" s="79" t="s">
        <v>93</v>
      </c>
      <c r="G19" s="202">
        <v>0</v>
      </c>
      <c r="H19" s="202">
        <v>0</v>
      </c>
      <c r="I19" s="200">
        <f t="shared" si="0"/>
        <v>0</v>
      </c>
      <c r="J19" s="245"/>
    </row>
    <row r="20" spans="1:10">
      <c r="A20" s="231"/>
      <c r="B20" s="231"/>
      <c r="C20" s="231"/>
      <c r="D20" s="2292"/>
      <c r="E20" s="198"/>
      <c r="F20" s="79" t="s">
        <v>94</v>
      </c>
      <c r="G20" s="199">
        <v>0</v>
      </c>
      <c r="H20" s="199">
        <v>0</v>
      </c>
      <c r="I20" s="200">
        <f t="shared" si="0"/>
        <v>0</v>
      </c>
      <c r="J20" s="245"/>
    </row>
    <row r="21" spans="1:10">
      <c r="A21" s="198"/>
      <c r="B21" s="198"/>
      <c r="C21" s="233"/>
      <c r="D21" s="2290">
        <v>1403</v>
      </c>
      <c r="E21" s="186" t="s">
        <v>3</v>
      </c>
      <c r="F21" s="194"/>
      <c r="G21" s="188">
        <f>SUM(G22)</f>
        <v>0</v>
      </c>
      <c r="H21" s="188">
        <f>SUM(H22)</f>
        <v>0</v>
      </c>
      <c r="I21" s="195">
        <f>SUM(G21:H21)</f>
        <v>0</v>
      </c>
      <c r="J21" s="243"/>
    </row>
    <row r="22" spans="1:10">
      <c r="A22" s="198"/>
      <c r="B22" s="198"/>
      <c r="C22" s="233"/>
      <c r="D22" s="2291"/>
      <c r="E22" s="203" t="s">
        <v>95</v>
      </c>
      <c r="F22" s="204"/>
      <c r="G22" s="205">
        <f>SUM(G23)</f>
        <v>0</v>
      </c>
      <c r="H22" s="205">
        <f>SUM(H23)</f>
        <v>0</v>
      </c>
      <c r="I22" s="206">
        <f>SUM(G22:H22)</f>
        <v>0</v>
      </c>
      <c r="J22" s="251"/>
    </row>
    <row r="23" spans="1:10">
      <c r="A23" s="231"/>
      <c r="B23" s="231"/>
      <c r="C23" s="231"/>
      <c r="D23" s="2291"/>
      <c r="E23" s="190"/>
      <c r="F23" s="208" t="s">
        <v>96</v>
      </c>
      <c r="G23" s="200">
        <v>0</v>
      </c>
      <c r="H23" s="200">
        <v>0</v>
      </c>
      <c r="I23" s="200">
        <f>SUM(G23:H23)</f>
        <v>0</v>
      </c>
      <c r="J23" s="252"/>
    </row>
    <row r="24" spans="1:10">
      <c r="A24" s="231"/>
      <c r="B24" s="231"/>
      <c r="C24" s="231"/>
      <c r="D24" s="2287">
        <v>1404</v>
      </c>
      <c r="E24" s="186" t="s">
        <v>28</v>
      </c>
      <c r="F24" s="194"/>
      <c r="G24" s="188"/>
      <c r="H24" s="188"/>
      <c r="I24" s="188"/>
      <c r="J24" s="241"/>
    </row>
    <row r="25" spans="1:10">
      <c r="A25" s="231"/>
      <c r="B25" s="231"/>
      <c r="C25" s="231"/>
      <c r="D25" s="2286"/>
      <c r="E25" s="210"/>
      <c r="F25" s="211"/>
      <c r="G25" s="212"/>
      <c r="H25" s="212"/>
      <c r="I25" s="213"/>
      <c r="J25" s="255"/>
    </row>
    <row r="26" spans="1:10">
      <c r="A26" s="231"/>
      <c r="B26" s="231"/>
      <c r="C26" s="231"/>
      <c r="D26" s="2290">
        <v>1405</v>
      </c>
      <c r="E26" s="186" t="s">
        <v>4</v>
      </c>
      <c r="F26" s="187"/>
      <c r="G26" s="195">
        <f>SUM(G27)</f>
        <v>0</v>
      </c>
      <c r="H26" s="195">
        <f>SUM(H27)</f>
        <v>1</v>
      </c>
      <c r="I26" s="195">
        <f>SUM(G26:H26)</f>
        <v>1</v>
      </c>
      <c r="J26" s="243"/>
    </row>
    <row r="27" spans="1:10">
      <c r="A27" s="231"/>
      <c r="B27" s="231"/>
      <c r="C27" s="231"/>
      <c r="D27" s="2291"/>
      <c r="E27" s="203" t="s">
        <v>51</v>
      </c>
      <c r="F27" s="215"/>
      <c r="G27" s="216">
        <f>SUM(G28)</f>
        <v>0</v>
      </c>
      <c r="H27" s="216">
        <f>SUM(H28)</f>
        <v>1</v>
      </c>
      <c r="I27" s="192">
        <f t="shared" ref="I27:I28" si="1">SUM(G27:H27)</f>
        <v>1</v>
      </c>
      <c r="J27" s="244"/>
    </row>
    <row r="28" spans="1:10">
      <c r="A28" s="231"/>
      <c r="B28" s="231"/>
      <c r="C28" s="231"/>
      <c r="D28" s="2291"/>
      <c r="E28" s="198"/>
      <c r="F28" s="79" t="s">
        <v>97</v>
      </c>
      <c r="G28" s="217">
        <v>0</v>
      </c>
      <c r="H28" s="217">
        <v>1</v>
      </c>
      <c r="I28" s="218">
        <f t="shared" si="1"/>
        <v>1</v>
      </c>
      <c r="J28" s="245"/>
    </row>
    <row r="29" spans="1:10">
      <c r="A29" s="198"/>
      <c r="B29" s="198"/>
      <c r="C29" s="233"/>
      <c r="D29" s="2290">
        <v>1406</v>
      </c>
      <c r="E29" s="186" t="s">
        <v>5</v>
      </c>
      <c r="F29" s="194"/>
      <c r="G29" s="188">
        <f>SUM(G30+G32)</f>
        <v>1</v>
      </c>
      <c r="H29" s="188">
        <f>SUM(H30+H32)</f>
        <v>0</v>
      </c>
      <c r="I29" s="188">
        <f t="shared" ref="I29" si="2">SUM(G29:H29)</f>
        <v>1</v>
      </c>
      <c r="J29" s="241"/>
    </row>
    <row r="30" spans="1:10">
      <c r="A30" s="198"/>
      <c r="B30" s="198"/>
      <c r="C30" s="233"/>
      <c r="D30" s="2291"/>
      <c r="E30" s="190" t="s">
        <v>54</v>
      </c>
      <c r="F30" s="79"/>
      <c r="G30" s="191">
        <f>SUM(G31)</f>
        <v>1</v>
      </c>
      <c r="H30" s="191">
        <f>SUM(H31)</f>
        <v>0</v>
      </c>
      <c r="I30" s="192">
        <f t="shared" ref="I30:I36" si="3">SUM(G30:H30)</f>
        <v>1</v>
      </c>
      <c r="J30" s="244"/>
    </row>
    <row r="31" spans="1:10">
      <c r="A31" s="198"/>
      <c r="B31" s="198"/>
      <c r="C31" s="233"/>
      <c r="D31" s="2291"/>
      <c r="E31" s="198"/>
      <c r="F31" s="198" t="s">
        <v>98</v>
      </c>
      <c r="G31" s="219">
        <v>1</v>
      </c>
      <c r="H31" s="219">
        <v>0</v>
      </c>
      <c r="I31" s="200">
        <f t="shared" si="3"/>
        <v>1</v>
      </c>
      <c r="J31" s="245"/>
    </row>
    <row r="32" spans="1:10">
      <c r="A32" s="198"/>
      <c r="B32" s="198"/>
      <c r="C32" s="233"/>
      <c r="D32" s="2291"/>
      <c r="E32" s="190" t="s">
        <v>55</v>
      </c>
      <c r="F32" s="79"/>
      <c r="G32" s="191">
        <f>SUM(G33)</f>
        <v>0</v>
      </c>
      <c r="H32" s="191">
        <f>SUM(H33)</f>
        <v>0</v>
      </c>
      <c r="I32" s="192">
        <f t="shared" si="3"/>
        <v>0</v>
      </c>
      <c r="J32" s="244"/>
    </row>
    <row r="33" spans="1:10">
      <c r="A33" s="198"/>
      <c r="B33" s="198"/>
      <c r="C33" s="233"/>
      <c r="D33" s="2292"/>
      <c r="E33" s="220"/>
      <c r="F33" s="79" t="s">
        <v>99</v>
      </c>
      <c r="G33" s="199">
        <v>0</v>
      </c>
      <c r="H33" s="199">
        <v>0</v>
      </c>
      <c r="I33" s="200">
        <f t="shared" si="3"/>
        <v>0</v>
      </c>
      <c r="J33" s="245"/>
    </row>
    <row r="34" spans="1:10">
      <c r="A34" s="198"/>
      <c r="B34" s="198"/>
      <c r="C34" s="233"/>
      <c r="D34" s="2286">
        <v>1407</v>
      </c>
      <c r="E34" s="186" t="s">
        <v>62</v>
      </c>
      <c r="F34" s="194"/>
      <c r="G34" s="221">
        <f>SUM(G35)</f>
        <v>0</v>
      </c>
      <c r="H34" s="221">
        <f>SUM(H35)</f>
        <v>0</v>
      </c>
      <c r="I34" s="188">
        <f t="shared" si="3"/>
        <v>0</v>
      </c>
      <c r="J34" s="241"/>
    </row>
    <row r="35" spans="1:10">
      <c r="A35" s="198"/>
      <c r="B35" s="198"/>
      <c r="C35" s="233"/>
      <c r="D35" s="2286"/>
      <c r="E35" s="203" t="s">
        <v>56</v>
      </c>
      <c r="F35" s="204"/>
      <c r="G35" s="222">
        <f>SUM(G36)</f>
        <v>0</v>
      </c>
      <c r="H35" s="222">
        <f>SUM(H36)</f>
        <v>0</v>
      </c>
      <c r="I35" s="205">
        <f t="shared" si="3"/>
        <v>0</v>
      </c>
      <c r="J35" s="258"/>
    </row>
    <row r="36" spans="1:10">
      <c r="A36" s="198"/>
      <c r="B36" s="198"/>
      <c r="C36" s="233"/>
      <c r="D36" s="2286"/>
      <c r="E36" s="210"/>
      <c r="F36" s="224" t="s">
        <v>100</v>
      </c>
      <c r="G36" s="225">
        <v>0</v>
      </c>
      <c r="H36" s="225">
        <v>0</v>
      </c>
      <c r="I36" s="226">
        <f t="shared" si="3"/>
        <v>0</v>
      </c>
      <c r="J36" s="259"/>
    </row>
    <row r="37" spans="1:10">
      <c r="A37" s="198"/>
      <c r="B37" s="198"/>
      <c r="C37" s="233"/>
      <c r="D37" s="2287">
        <v>1408</v>
      </c>
      <c r="E37" s="186" t="s">
        <v>63</v>
      </c>
      <c r="F37" s="186"/>
      <c r="G37" s="195"/>
      <c r="H37" s="195"/>
      <c r="I37" s="188"/>
      <c r="J37" s="241"/>
    </row>
    <row r="38" spans="1:10">
      <c r="A38" s="198"/>
      <c r="B38" s="198"/>
      <c r="C38" s="233"/>
      <c r="D38" s="2288"/>
      <c r="E38" s="210"/>
      <c r="F38" s="211"/>
      <c r="G38" s="212"/>
      <c r="H38" s="212"/>
      <c r="I38" s="213"/>
      <c r="J38" s="255"/>
    </row>
    <row r="39" spans="1:10">
      <c r="A39" s="231"/>
      <c r="B39" s="231"/>
      <c r="C39" s="231"/>
      <c r="D39" s="2287">
        <v>1624</v>
      </c>
      <c r="E39" s="186" t="s">
        <v>19</v>
      </c>
      <c r="F39" s="194"/>
      <c r="G39" s="221"/>
      <c r="H39" s="221"/>
      <c r="I39" s="188"/>
      <c r="J39" s="241"/>
    </row>
    <row r="40" spans="1:10">
      <c r="A40" s="231"/>
      <c r="B40" s="231"/>
      <c r="C40" s="231"/>
      <c r="D40" s="2289"/>
      <c r="E40" s="210"/>
      <c r="F40" s="211"/>
      <c r="G40" s="212"/>
      <c r="H40" s="212"/>
      <c r="I40" s="213"/>
      <c r="J40" s="255"/>
    </row>
    <row r="41" spans="1:10">
      <c r="A41" s="79"/>
      <c r="B41" s="79"/>
      <c r="C41" s="233"/>
      <c r="D41" s="174"/>
      <c r="E41" s="2277" t="s">
        <v>0</v>
      </c>
      <c r="F41" s="2278"/>
      <c r="G41" s="228">
        <f>SUM(G10+G12+G21+G25+G26+G29+G36+G38+G39)</f>
        <v>1</v>
      </c>
      <c r="H41" s="228">
        <f>SUM(H10+H12+H21+H25+H26+H29+H36+H38+H39)</f>
        <v>1</v>
      </c>
      <c r="I41" s="228">
        <f>SUM(I10+I12+I21+I25+I26+I29+I36+I38+I39)</f>
        <v>2</v>
      </c>
      <c r="J41" s="260"/>
    </row>
    <row r="42" spans="1:10">
      <c r="A42" s="79"/>
      <c r="B42" s="79"/>
      <c r="C42" s="233"/>
      <c r="D42" s="79"/>
      <c r="E42" s="230" t="s">
        <v>101</v>
      </c>
      <c r="F42" s="79"/>
      <c r="G42" s="231"/>
      <c r="H42" s="231"/>
      <c r="I42" s="231"/>
      <c r="J42" s="231"/>
    </row>
    <row r="43" spans="1:10">
      <c r="A43" s="79"/>
      <c r="B43" s="79"/>
      <c r="C43" s="233"/>
      <c r="D43" s="174"/>
      <c r="E43" s="232" t="s">
        <v>102</v>
      </c>
      <c r="F43" s="174"/>
      <c r="G43" s="175"/>
      <c r="H43" s="175"/>
      <c r="I43" s="175"/>
      <c r="J43" s="175"/>
    </row>
  </sheetData>
  <mergeCells count="15">
    <mergeCell ref="D37:D38"/>
    <mergeCell ref="D39:D40"/>
    <mergeCell ref="E41:F41"/>
    <mergeCell ref="D12:D20"/>
    <mergeCell ref="D21:D23"/>
    <mergeCell ref="D24:D25"/>
    <mergeCell ref="D26:D28"/>
    <mergeCell ref="D29:D33"/>
    <mergeCell ref="D34:D36"/>
    <mergeCell ref="D10:D11"/>
    <mergeCell ref="D4:J4"/>
    <mergeCell ref="D5:J5"/>
    <mergeCell ref="D7:D9"/>
    <mergeCell ref="E7:F9"/>
    <mergeCell ref="G8:I8"/>
  </mergeCells>
  <pageMargins left="0.7" right="0.7" top="0.75" bottom="0.75" header="0.3" footer="0.3"/>
  <pageSetup orientation="portrait"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4"/>
  <sheetViews>
    <sheetView view="pageBreakPreview" zoomScaleNormal="100" zoomScaleSheetLayoutView="100" workbookViewId="0">
      <selection activeCell="J37" sqref="J37"/>
    </sheetView>
  </sheetViews>
  <sheetFormatPr baseColWidth="10" defaultRowHeight="12.75"/>
  <cols>
    <col min="2" max="2" width="3" customWidth="1"/>
    <col min="3" max="3" width="54.28515625" customWidth="1"/>
    <col min="4" max="7" width="5.42578125" customWidth="1"/>
  </cols>
  <sheetData>
    <row r="1" spans="1:7">
      <c r="A1" s="174"/>
      <c r="B1" s="174"/>
      <c r="C1" s="174"/>
      <c r="D1" s="175"/>
      <c r="E1" s="175"/>
      <c r="F1" s="175"/>
      <c r="G1" s="175"/>
    </row>
    <row r="2" spans="1:7">
      <c r="A2" s="2268" t="s">
        <v>86</v>
      </c>
      <c r="B2" s="2268"/>
      <c r="C2" s="2268"/>
      <c r="D2" s="2268"/>
      <c r="E2" s="2268"/>
      <c r="F2" s="2268"/>
      <c r="G2" s="2268"/>
    </row>
    <row r="3" spans="1:7">
      <c r="A3" s="2282" t="s">
        <v>68</v>
      </c>
      <c r="B3" s="2282"/>
      <c r="C3" s="2282"/>
      <c r="D3" s="2282"/>
      <c r="E3" s="2282"/>
      <c r="F3" s="2282"/>
      <c r="G3" s="2282"/>
    </row>
    <row r="4" spans="1:7">
      <c r="A4" s="176"/>
      <c r="B4" s="176"/>
      <c r="C4" s="176"/>
      <c r="D4" s="176"/>
      <c r="E4" s="176"/>
      <c r="F4" s="176"/>
      <c r="G4" s="176"/>
    </row>
    <row r="5" spans="1:7">
      <c r="A5" s="176"/>
      <c r="B5" s="176"/>
      <c r="C5" s="176"/>
      <c r="D5" s="176"/>
      <c r="E5" s="176"/>
      <c r="F5" s="176"/>
      <c r="G5" s="176"/>
    </row>
    <row r="6" spans="1:7">
      <c r="A6" s="174"/>
      <c r="B6" s="177"/>
      <c r="C6" s="177"/>
      <c r="D6" s="178"/>
      <c r="E6" s="179"/>
      <c r="F6" s="179"/>
      <c r="G6" s="178"/>
    </row>
    <row r="7" spans="1:7">
      <c r="A7" s="2269" t="s">
        <v>6</v>
      </c>
      <c r="B7" s="2283" t="s">
        <v>87</v>
      </c>
      <c r="C7" s="2284"/>
      <c r="D7" s="180"/>
      <c r="E7" s="181"/>
      <c r="F7" s="181"/>
      <c r="G7" s="182"/>
    </row>
    <row r="8" spans="1:7">
      <c r="A8" s="2270"/>
      <c r="B8" s="2271"/>
      <c r="C8" s="2271"/>
      <c r="D8" s="2273" t="s">
        <v>88</v>
      </c>
      <c r="E8" s="2273"/>
      <c r="F8" s="2273"/>
      <c r="G8" s="183"/>
    </row>
    <row r="9" spans="1:7">
      <c r="A9" s="2270"/>
      <c r="B9" s="2272"/>
      <c r="C9" s="2272"/>
      <c r="D9" s="184" t="s">
        <v>72</v>
      </c>
      <c r="E9" s="184" t="s">
        <v>71</v>
      </c>
      <c r="F9" s="184" t="s">
        <v>0</v>
      </c>
      <c r="G9" s="185"/>
    </row>
    <row r="10" spans="1:7">
      <c r="A10" s="2290">
        <v>1401</v>
      </c>
      <c r="B10" s="186" t="s">
        <v>1</v>
      </c>
      <c r="C10" s="187"/>
      <c r="D10" s="188"/>
      <c r="E10" s="188"/>
      <c r="F10" s="188"/>
      <c r="G10" s="189"/>
    </row>
    <row r="11" spans="1:7">
      <c r="A11" s="2291"/>
      <c r="B11" s="190"/>
      <c r="C11" s="79"/>
      <c r="D11" s="191"/>
      <c r="E11" s="191"/>
      <c r="F11" s="192"/>
      <c r="G11" s="193"/>
    </row>
    <row r="12" spans="1:7">
      <c r="A12" s="2290">
        <v>1402</v>
      </c>
      <c r="B12" s="186" t="s">
        <v>2</v>
      </c>
      <c r="C12" s="194"/>
      <c r="D12" s="195">
        <f>SUM(D13,D17)</f>
        <v>1</v>
      </c>
      <c r="E12" s="195">
        <f>SUM(E13,E17)</f>
        <v>3</v>
      </c>
      <c r="F12" s="195">
        <f>SUM(D12:E12)</f>
        <v>4</v>
      </c>
      <c r="G12" s="196"/>
    </row>
    <row r="13" spans="1:7">
      <c r="A13" s="2291"/>
      <c r="B13" s="190" t="s">
        <v>38</v>
      </c>
      <c r="C13" s="79"/>
      <c r="D13" s="191">
        <f>SUM(D14:D16)</f>
        <v>0</v>
      </c>
      <c r="E13" s="191">
        <f>SUM(E14:E16)</f>
        <v>3</v>
      </c>
      <c r="F13" s="191">
        <f t="shared" ref="F13:F20" si="0">SUM(D13:E13)</f>
        <v>3</v>
      </c>
      <c r="G13" s="197"/>
    </row>
    <row r="14" spans="1:7">
      <c r="A14" s="2291"/>
      <c r="B14" s="198"/>
      <c r="C14" s="79" t="s">
        <v>89</v>
      </c>
      <c r="D14" s="199">
        <v>0</v>
      </c>
      <c r="E14" s="199">
        <v>1</v>
      </c>
      <c r="F14" s="200">
        <f t="shared" si="0"/>
        <v>1</v>
      </c>
      <c r="G14" s="201"/>
    </row>
    <row r="15" spans="1:7">
      <c r="A15" s="2291"/>
      <c r="B15" s="198"/>
      <c r="C15" s="79" t="s">
        <v>90</v>
      </c>
      <c r="D15" s="199">
        <v>0</v>
      </c>
      <c r="E15" s="199">
        <v>0</v>
      </c>
      <c r="F15" s="200">
        <f t="shared" si="0"/>
        <v>0</v>
      </c>
      <c r="G15" s="201"/>
    </row>
    <row r="16" spans="1:7">
      <c r="A16" s="2291"/>
      <c r="B16" s="198"/>
      <c r="C16" s="79" t="s">
        <v>91</v>
      </c>
      <c r="D16" s="199">
        <v>0</v>
      </c>
      <c r="E16" s="199">
        <v>2</v>
      </c>
      <c r="F16" s="200">
        <f t="shared" si="0"/>
        <v>2</v>
      </c>
      <c r="G16" s="201"/>
    </row>
    <row r="17" spans="1:7">
      <c r="A17" s="2291"/>
      <c r="B17" s="190" t="s">
        <v>39</v>
      </c>
      <c r="C17" s="79"/>
      <c r="D17" s="191">
        <f>SUM(D18:D20)</f>
        <v>1</v>
      </c>
      <c r="E17" s="191">
        <f>SUM(E18:E20)</f>
        <v>0</v>
      </c>
      <c r="F17" s="191">
        <f t="shared" si="0"/>
        <v>1</v>
      </c>
      <c r="G17" s="197"/>
    </row>
    <row r="18" spans="1:7">
      <c r="A18" s="2291"/>
      <c r="B18" s="198"/>
      <c r="C18" s="79" t="s">
        <v>92</v>
      </c>
      <c r="D18" s="202">
        <v>1</v>
      </c>
      <c r="E18" s="202">
        <v>0</v>
      </c>
      <c r="F18" s="200">
        <f t="shared" si="0"/>
        <v>1</v>
      </c>
      <c r="G18" s="201"/>
    </row>
    <row r="19" spans="1:7">
      <c r="A19" s="2291"/>
      <c r="B19" s="198"/>
      <c r="C19" s="79" t="s">
        <v>93</v>
      </c>
      <c r="D19" s="202">
        <v>0</v>
      </c>
      <c r="E19" s="202">
        <v>0</v>
      </c>
      <c r="F19" s="200">
        <f t="shared" si="0"/>
        <v>0</v>
      </c>
      <c r="G19" s="201"/>
    </row>
    <row r="20" spans="1:7">
      <c r="A20" s="2292"/>
      <c r="B20" s="198"/>
      <c r="C20" s="79" t="s">
        <v>94</v>
      </c>
      <c r="D20" s="199">
        <v>0</v>
      </c>
      <c r="E20" s="199">
        <v>0</v>
      </c>
      <c r="F20" s="200">
        <f t="shared" si="0"/>
        <v>0</v>
      </c>
      <c r="G20" s="201"/>
    </row>
    <row r="21" spans="1:7">
      <c r="A21" s="2290">
        <v>1403</v>
      </c>
      <c r="B21" s="186" t="s">
        <v>3</v>
      </c>
      <c r="C21" s="194"/>
      <c r="D21" s="188">
        <f>SUM(D22)</f>
        <v>0</v>
      </c>
      <c r="E21" s="188">
        <f>SUM(E22)</f>
        <v>0</v>
      </c>
      <c r="F21" s="195">
        <f>SUM(D21:E21)</f>
        <v>0</v>
      </c>
      <c r="G21" s="196"/>
    </row>
    <row r="22" spans="1:7">
      <c r="A22" s="2291"/>
      <c r="B22" s="203" t="s">
        <v>95</v>
      </c>
      <c r="C22" s="204"/>
      <c r="D22" s="205">
        <f>SUM(D23)</f>
        <v>0</v>
      </c>
      <c r="E22" s="205">
        <f>SUM(E23)</f>
        <v>0</v>
      </c>
      <c r="F22" s="206">
        <f>SUM(D22:E22)</f>
        <v>0</v>
      </c>
      <c r="G22" s="207"/>
    </row>
    <row r="23" spans="1:7">
      <c r="A23" s="2291"/>
      <c r="B23" s="190"/>
      <c r="C23" s="208" t="s">
        <v>96</v>
      </c>
      <c r="D23" s="200">
        <v>0</v>
      </c>
      <c r="E23" s="200">
        <v>0</v>
      </c>
      <c r="F23" s="200">
        <f>SUM(D23:E23)</f>
        <v>0</v>
      </c>
      <c r="G23" s="209"/>
    </row>
    <row r="24" spans="1:7">
      <c r="A24" s="2287">
        <v>1404</v>
      </c>
      <c r="B24" s="186" t="s">
        <v>28</v>
      </c>
      <c r="C24" s="194"/>
      <c r="D24" s="188"/>
      <c r="E24" s="188"/>
      <c r="F24" s="188"/>
      <c r="G24" s="189"/>
    </row>
    <row r="25" spans="1:7">
      <c r="A25" s="2286"/>
      <c r="B25" s="210"/>
      <c r="C25" s="211"/>
      <c r="D25" s="212"/>
      <c r="E25" s="212"/>
      <c r="F25" s="213"/>
      <c r="G25" s="214"/>
    </row>
    <row r="26" spans="1:7">
      <c r="A26" s="2290">
        <v>1405</v>
      </c>
      <c r="B26" s="186" t="s">
        <v>4</v>
      </c>
      <c r="C26" s="187"/>
      <c r="D26" s="195">
        <f>SUM(D27)</f>
        <v>0</v>
      </c>
      <c r="E26" s="195">
        <f>SUM(E27)</f>
        <v>1</v>
      </c>
      <c r="F26" s="195">
        <f>SUM(D26:E26)</f>
        <v>1</v>
      </c>
      <c r="G26" s="196"/>
    </row>
    <row r="27" spans="1:7">
      <c r="A27" s="2291"/>
      <c r="B27" s="203" t="s">
        <v>51</v>
      </c>
      <c r="C27" s="215"/>
      <c r="D27" s="216">
        <f>SUM(D28)</f>
        <v>0</v>
      </c>
      <c r="E27" s="216">
        <f>SUM(E28)</f>
        <v>1</v>
      </c>
      <c r="F27" s="192">
        <f t="shared" ref="F27:F28" si="1">SUM(D27:E27)</f>
        <v>1</v>
      </c>
      <c r="G27" s="197"/>
    </row>
    <row r="28" spans="1:7">
      <c r="A28" s="2291"/>
      <c r="B28" s="198"/>
      <c r="C28" s="79" t="s">
        <v>97</v>
      </c>
      <c r="D28" s="217">
        <v>0</v>
      </c>
      <c r="E28" s="217">
        <v>1</v>
      </c>
      <c r="F28" s="218">
        <f t="shared" si="1"/>
        <v>1</v>
      </c>
      <c r="G28" s="201"/>
    </row>
    <row r="29" spans="1:7">
      <c r="A29" s="2290">
        <v>1406</v>
      </c>
      <c r="B29" s="186" t="s">
        <v>5</v>
      </c>
      <c r="C29" s="194"/>
      <c r="D29" s="188">
        <f>SUM(D30+D32)</f>
        <v>0</v>
      </c>
      <c r="E29" s="188">
        <f>SUM(E30+E32)</f>
        <v>0</v>
      </c>
      <c r="F29" s="188">
        <f t="shared" ref="F29" si="2">SUM(D29:E29)</f>
        <v>0</v>
      </c>
      <c r="G29" s="189"/>
    </row>
    <row r="30" spans="1:7">
      <c r="A30" s="2291"/>
      <c r="B30" s="190" t="s">
        <v>54</v>
      </c>
      <c r="C30" s="79"/>
      <c r="D30" s="191">
        <f>SUM(D31)</f>
        <v>0</v>
      </c>
      <c r="E30" s="191">
        <f>SUM(E31)</f>
        <v>0</v>
      </c>
      <c r="F30" s="192">
        <f t="shared" ref="F30:F36" si="3">SUM(D30:E30)</f>
        <v>0</v>
      </c>
      <c r="G30" s="197"/>
    </row>
    <row r="31" spans="1:7">
      <c r="A31" s="2291"/>
      <c r="B31" s="198"/>
      <c r="C31" s="198" t="s">
        <v>98</v>
      </c>
      <c r="D31" s="219">
        <v>0</v>
      </c>
      <c r="E31" s="219">
        <v>0</v>
      </c>
      <c r="F31" s="200">
        <f t="shared" si="3"/>
        <v>0</v>
      </c>
      <c r="G31" s="201"/>
    </row>
    <row r="32" spans="1:7">
      <c r="A32" s="2291"/>
      <c r="B32" s="190" t="s">
        <v>55</v>
      </c>
      <c r="C32" s="79"/>
      <c r="D32" s="191">
        <f>SUM(D33)</f>
        <v>0</v>
      </c>
      <c r="E32" s="191">
        <f>SUM(E33)</f>
        <v>0</v>
      </c>
      <c r="F32" s="192">
        <f t="shared" si="3"/>
        <v>0</v>
      </c>
      <c r="G32" s="197"/>
    </row>
    <row r="33" spans="1:7">
      <c r="A33" s="2292"/>
      <c r="B33" s="220"/>
      <c r="C33" s="79" t="s">
        <v>99</v>
      </c>
      <c r="D33" s="199">
        <v>0</v>
      </c>
      <c r="E33" s="199">
        <v>0</v>
      </c>
      <c r="F33" s="200">
        <f t="shared" si="3"/>
        <v>0</v>
      </c>
      <c r="G33" s="201"/>
    </row>
    <row r="34" spans="1:7">
      <c r="A34" s="2286">
        <v>1407</v>
      </c>
      <c r="B34" s="186" t="s">
        <v>62</v>
      </c>
      <c r="C34" s="194"/>
      <c r="D34" s="221">
        <f>SUM(D35)</f>
        <v>0</v>
      </c>
      <c r="E34" s="221">
        <f>SUM(E35)</f>
        <v>0</v>
      </c>
      <c r="F34" s="188">
        <f t="shared" si="3"/>
        <v>0</v>
      </c>
      <c r="G34" s="189"/>
    </row>
    <row r="35" spans="1:7">
      <c r="A35" s="2286"/>
      <c r="B35" s="203" t="s">
        <v>56</v>
      </c>
      <c r="C35" s="204"/>
      <c r="D35" s="222">
        <f>SUM(D36)</f>
        <v>0</v>
      </c>
      <c r="E35" s="222">
        <f>SUM(E36)</f>
        <v>0</v>
      </c>
      <c r="F35" s="205">
        <f t="shared" si="3"/>
        <v>0</v>
      </c>
      <c r="G35" s="223"/>
    </row>
    <row r="36" spans="1:7">
      <c r="A36" s="2286"/>
      <c r="B36" s="210"/>
      <c r="C36" s="224" t="s">
        <v>100</v>
      </c>
      <c r="D36" s="225">
        <v>0</v>
      </c>
      <c r="E36" s="225">
        <v>0</v>
      </c>
      <c r="F36" s="226">
        <f t="shared" si="3"/>
        <v>0</v>
      </c>
      <c r="G36" s="227"/>
    </row>
    <row r="37" spans="1:7">
      <c r="A37" s="2287">
        <v>1408</v>
      </c>
      <c r="B37" s="186" t="s">
        <v>63</v>
      </c>
      <c r="C37" s="186"/>
      <c r="D37" s="195"/>
      <c r="E37" s="195"/>
      <c r="F37" s="188"/>
      <c r="G37" s="189"/>
    </row>
    <row r="38" spans="1:7">
      <c r="A38" s="2288"/>
      <c r="B38" s="210"/>
      <c r="C38" s="211"/>
      <c r="D38" s="212"/>
      <c r="E38" s="212"/>
      <c r="F38" s="213"/>
      <c r="G38" s="214"/>
    </row>
    <row r="39" spans="1:7">
      <c r="A39" s="2287">
        <v>1624</v>
      </c>
      <c r="B39" s="186" t="s">
        <v>19</v>
      </c>
      <c r="C39" s="194"/>
      <c r="D39" s="221"/>
      <c r="E39" s="221"/>
      <c r="F39" s="188"/>
      <c r="G39" s="189"/>
    </row>
    <row r="40" spans="1:7">
      <c r="A40" s="2289"/>
      <c r="B40" s="210"/>
      <c r="C40" s="211"/>
      <c r="D40" s="212"/>
      <c r="E40" s="212"/>
      <c r="F40" s="213"/>
      <c r="G40" s="214"/>
    </row>
    <row r="41" spans="1:7">
      <c r="A41" s="174"/>
      <c r="B41" s="2277" t="s">
        <v>0</v>
      </c>
      <c r="C41" s="2278"/>
      <c r="D41" s="228">
        <f>SUM(D10+D12+D21+D25+D26+D29+D36+D38+D39)</f>
        <v>1</v>
      </c>
      <c r="E41" s="228">
        <f>SUM(E10+E12+E21+E25+E26+E29+E36+E38+E39)</f>
        <v>4</v>
      </c>
      <c r="F41" s="228">
        <f>SUM(F10+F12+F21+F25+F26+F29+F36+F38+F39)</f>
        <v>5</v>
      </c>
      <c r="G41" s="229"/>
    </row>
    <row r="42" spans="1:7">
      <c r="A42" s="79"/>
      <c r="B42" s="230" t="s">
        <v>101</v>
      </c>
      <c r="C42" s="79"/>
      <c r="D42" s="231"/>
      <c r="E42" s="231"/>
      <c r="F42" s="231"/>
      <c r="G42" s="231"/>
    </row>
    <row r="43" spans="1:7">
      <c r="A43" s="174"/>
      <c r="B43" s="232" t="s">
        <v>102</v>
      </c>
      <c r="C43" s="174"/>
      <c r="D43" s="175"/>
      <c r="E43" s="175"/>
      <c r="F43" s="175"/>
      <c r="G43" s="175"/>
    </row>
    <row r="44" spans="1:7">
      <c r="A44" s="174"/>
      <c r="B44" s="174"/>
      <c r="C44" s="174"/>
      <c r="D44" s="175"/>
      <c r="E44" s="175"/>
      <c r="F44" s="175"/>
      <c r="G44" s="175"/>
    </row>
  </sheetData>
  <mergeCells count="15">
    <mergeCell ref="A37:A38"/>
    <mergeCell ref="A39:A40"/>
    <mergeCell ref="B41:C41"/>
    <mergeCell ref="A12:A20"/>
    <mergeCell ref="A21:A23"/>
    <mergeCell ref="A24:A25"/>
    <mergeCell ref="A26:A28"/>
    <mergeCell ref="A29:A33"/>
    <mergeCell ref="A34:A36"/>
    <mergeCell ref="A10:A11"/>
    <mergeCell ref="A2:G2"/>
    <mergeCell ref="A3:G3"/>
    <mergeCell ref="A7:A9"/>
    <mergeCell ref="B7:C9"/>
    <mergeCell ref="D8:F8"/>
  </mergeCells>
  <pageMargins left="0.7" right="0.7" top="0.75" bottom="0.75" header="0.3" footer="0.3"/>
  <pageSetup scale="95"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7129C-BEA9-4222-9E0D-B9CB420CB5F1}">
  <dimension ref="A1:AJ490"/>
  <sheetViews>
    <sheetView view="pageBreakPreview" topLeftCell="E1" zoomScaleNormal="115" zoomScaleSheetLayoutView="100" workbookViewId="0">
      <selection activeCell="Q16" sqref="Q16:U32"/>
    </sheetView>
  </sheetViews>
  <sheetFormatPr baseColWidth="10" defaultRowHeight="12.75"/>
  <cols>
    <col min="1" max="1" width="2.42578125" style="5" hidden="1" customWidth="1"/>
    <col min="2" max="2" width="2.28515625" style="5" hidden="1" customWidth="1"/>
    <col min="3" max="3" width="2.85546875" style="5" hidden="1" customWidth="1"/>
    <col min="4" max="4" width="0.85546875" style="5" hidden="1" customWidth="1"/>
    <col min="5" max="5" width="7.5703125" style="1" customWidth="1"/>
    <col min="6" max="6" width="1.5703125" style="1" customWidth="1"/>
    <col min="7" max="7" width="63.7109375" style="1" customWidth="1"/>
    <col min="8" max="8" width="11.28515625" style="1" customWidth="1"/>
    <col min="9" max="9" width="1" style="1" customWidth="1"/>
    <col min="10" max="10" width="7.7109375" style="1" customWidth="1"/>
    <col min="11" max="11" width="9.42578125" style="1" customWidth="1"/>
    <col min="12" max="12" width="10.5703125" style="1" customWidth="1"/>
    <col min="13" max="13" width="8.5703125" style="1" customWidth="1"/>
    <col min="14" max="14" width="7.85546875" style="1" customWidth="1"/>
    <col min="15" max="15" width="7" style="1" customWidth="1"/>
    <col min="16" max="17" width="11.42578125" style="1"/>
    <col min="18" max="18" width="4.7109375" style="1" customWidth="1"/>
    <col min="19" max="19" width="5" style="1" customWidth="1"/>
    <col min="20" max="20" width="2.28515625" style="1" customWidth="1"/>
    <col min="21" max="21" width="6.5703125" style="1" customWidth="1"/>
    <col min="22" max="22" width="8" style="1" customWidth="1"/>
    <col min="23" max="23" width="4.28515625" style="1" customWidth="1"/>
    <col min="24" max="24" width="6.7109375" style="1" customWidth="1"/>
    <col min="25" max="25" width="5.42578125" style="1" customWidth="1"/>
    <col min="26" max="26" width="6.7109375" style="1" customWidth="1"/>
    <col min="27" max="27" width="6.140625" style="1" customWidth="1"/>
    <col min="28" max="28" width="6.7109375" style="1" customWidth="1"/>
    <col min="29" max="29" width="5.85546875" style="1" customWidth="1"/>
    <col min="30" max="30" width="6.7109375" style="1" customWidth="1"/>
    <col min="31" max="31" width="1" style="1" customWidth="1"/>
    <col min="32" max="32" width="6.7109375" style="1" customWidth="1"/>
    <col min="33" max="33" width="1" style="1" customWidth="1"/>
    <col min="34" max="35" width="6.7109375" style="1" customWidth="1"/>
    <col min="36" max="16384" width="11.42578125" style="1"/>
  </cols>
  <sheetData>
    <row r="1" spans="1:36" ht="9" customHeight="1">
      <c r="H1" s="389"/>
      <c r="I1" s="389"/>
      <c r="J1" s="389"/>
      <c r="K1" s="389"/>
      <c r="L1" s="389"/>
      <c r="M1" s="389"/>
      <c r="N1" s="389"/>
      <c r="O1" s="389"/>
      <c r="P1" s="389"/>
      <c r="Q1" s="389"/>
    </row>
    <row r="2" spans="1:36" ht="12.75" customHeight="1">
      <c r="E2" s="1888" t="s">
        <v>924</v>
      </c>
      <c r="F2" s="1888"/>
      <c r="G2" s="1888"/>
      <c r="H2" s="1888"/>
      <c r="I2" s="1888"/>
      <c r="J2" s="1888"/>
      <c r="K2" s="1888"/>
      <c r="L2" s="1888"/>
      <c r="M2" s="1888"/>
      <c r="N2" s="1888"/>
      <c r="O2" s="1888"/>
      <c r="P2" s="389"/>
      <c r="S2" s="1888"/>
      <c r="T2" s="1888"/>
      <c r="U2" s="1888"/>
      <c r="V2" s="1888"/>
      <c r="W2" s="1888"/>
      <c r="X2" s="1888"/>
      <c r="Y2" s="1888"/>
      <c r="Z2" s="1888"/>
      <c r="AA2" s="1888"/>
      <c r="AB2" s="1888"/>
      <c r="AC2" s="1888"/>
      <c r="AD2" s="1888"/>
      <c r="AE2" s="1888"/>
      <c r="AF2" s="1888"/>
      <c r="AG2" s="1888"/>
    </row>
    <row r="3" spans="1:36" ht="12.75" customHeight="1">
      <c r="B3" s="719"/>
      <c r="C3" s="719"/>
      <c r="D3" s="719"/>
      <c r="E3" s="1888" t="s">
        <v>68</v>
      </c>
      <c r="F3" s="1888"/>
      <c r="G3" s="1888"/>
      <c r="H3" s="1888"/>
      <c r="I3" s="1888"/>
      <c r="J3" s="1888"/>
      <c r="K3" s="1888"/>
      <c r="L3" s="1888"/>
      <c r="M3" s="1888"/>
      <c r="N3" s="1888"/>
      <c r="O3" s="1888"/>
      <c r="P3" s="389"/>
      <c r="Q3" s="414"/>
      <c r="R3" s="414"/>
      <c r="S3" s="413"/>
      <c r="AI3" s="2"/>
      <c r="AJ3" s="2"/>
    </row>
    <row r="4" spans="1:36" ht="3" customHeight="1">
      <c r="F4" s="4"/>
      <c r="G4" s="4"/>
      <c r="H4" s="4"/>
      <c r="I4" s="4"/>
      <c r="J4" s="2444"/>
      <c r="K4" s="2444"/>
      <c r="L4" s="720"/>
      <c r="M4" s="720"/>
      <c r="N4" s="720"/>
      <c r="O4" s="720"/>
      <c r="P4" s="389"/>
      <c r="S4" s="4"/>
    </row>
    <row r="5" spans="1:36" ht="12" customHeight="1">
      <c r="E5" s="1934" t="s">
        <v>6</v>
      </c>
      <c r="F5" s="1915" t="s">
        <v>87</v>
      </c>
      <c r="G5" s="1915"/>
      <c r="H5" s="26"/>
      <c r="I5" s="26"/>
      <c r="J5" s="26"/>
      <c r="K5" s="2560"/>
      <c r="L5" s="2559"/>
      <c r="M5" s="2559"/>
      <c r="N5" s="2559"/>
      <c r="O5" s="2478"/>
    </row>
    <row r="6" spans="1:36" ht="12" customHeight="1">
      <c r="E6" s="1925"/>
      <c r="F6" s="1916"/>
      <c r="G6" s="1916"/>
      <c r="H6" s="448" t="s">
        <v>133</v>
      </c>
      <c r="I6" s="663"/>
      <c r="J6" s="2047" t="s">
        <v>132</v>
      </c>
      <c r="K6" s="2047"/>
      <c r="L6" s="2047"/>
      <c r="M6" s="2047"/>
      <c r="N6" s="2047"/>
      <c r="O6" s="2022" t="s">
        <v>0</v>
      </c>
    </row>
    <row r="7" spans="1:36" ht="22.5" customHeight="1">
      <c r="A7" s="5" t="s">
        <v>12</v>
      </c>
      <c r="B7" s="5" t="s">
        <v>13</v>
      </c>
      <c r="C7" s="5" t="s">
        <v>14</v>
      </c>
      <c r="E7" s="1925"/>
      <c r="F7" s="1917"/>
      <c r="G7" s="1917"/>
      <c r="H7" s="786" t="s">
        <v>923</v>
      </c>
      <c r="I7" s="2553"/>
      <c r="J7" s="786" t="s">
        <v>922</v>
      </c>
      <c r="K7" s="786" t="s">
        <v>921</v>
      </c>
      <c r="L7" s="786" t="s">
        <v>920</v>
      </c>
      <c r="M7" s="786" t="s">
        <v>919</v>
      </c>
      <c r="N7" s="786" t="s">
        <v>237</v>
      </c>
      <c r="O7" s="2552"/>
    </row>
    <row r="8" spans="1:36">
      <c r="E8" s="1891">
        <v>1401</v>
      </c>
      <c r="F8" s="1313" t="s">
        <v>1</v>
      </c>
      <c r="G8" s="396"/>
      <c r="H8" s="2551">
        <f>SUM(H9,H13,H17,H21,H30,H34,H36+H38)</f>
        <v>142</v>
      </c>
      <c r="I8" s="2551"/>
      <c r="J8" s="2551">
        <f>SUM(J9,J13,J17,J21,J30,J34,J36+J38)</f>
        <v>70</v>
      </c>
      <c r="K8" s="2551">
        <f>SUM(K9,K13,K17,K21,K30,K34,K36+K38)</f>
        <v>93</v>
      </c>
      <c r="L8" s="2551">
        <f>SUM(L9,L13,L17,L21,L30,L34,L36+L38)</f>
        <v>0</v>
      </c>
      <c r="M8" s="2551">
        <f>SUM(M9,M13,M17,M21,M30,M34,M36+M38)</f>
        <v>17</v>
      </c>
      <c r="N8" s="2551">
        <f>SUM(J8:M8)</f>
        <v>180</v>
      </c>
      <c r="O8" s="2550">
        <f>SUM(H8,N8)</f>
        <v>322</v>
      </c>
      <c r="P8" s="389"/>
    </row>
    <row r="9" spans="1:36" ht="12" customHeight="1">
      <c r="E9" s="1892"/>
      <c r="F9" s="1680" t="s">
        <v>33</v>
      </c>
      <c r="G9" s="1121"/>
      <c r="H9" s="1746">
        <f>SUM(H10:H12)</f>
        <v>32</v>
      </c>
      <c r="I9" s="1746"/>
      <c r="J9" s="1746">
        <f>SUM(J10:J12)</f>
        <v>45</v>
      </c>
      <c r="K9" s="1746">
        <f>SUM(K10:K12)</f>
        <v>35</v>
      </c>
      <c r="L9" s="1746">
        <f>SUM(L10:L12)</f>
        <v>0</v>
      </c>
      <c r="M9" s="1746">
        <f>SUM(M10:M12)</f>
        <v>3</v>
      </c>
      <c r="N9" s="2545">
        <f>SUM(J9:M9)</f>
        <v>83</v>
      </c>
      <c r="O9" s="2567">
        <f>SUM(H9,N9)</f>
        <v>115</v>
      </c>
      <c r="P9" s="389"/>
      <c r="Q9" s="389"/>
    </row>
    <row r="10" spans="1:36" ht="12" customHeight="1">
      <c r="A10" s="5">
        <v>1</v>
      </c>
      <c r="B10" s="5">
        <v>1</v>
      </c>
      <c r="C10" s="5">
        <v>11</v>
      </c>
      <c r="E10" s="1892"/>
      <c r="F10" s="622"/>
      <c r="G10" s="4" t="s">
        <v>926</v>
      </c>
      <c r="H10" s="35">
        <v>14</v>
      </c>
      <c r="I10" s="35"/>
      <c r="J10" s="35">
        <v>44</v>
      </c>
      <c r="K10" s="35">
        <v>35</v>
      </c>
      <c r="L10" s="35">
        <v>0</v>
      </c>
      <c r="M10" s="35">
        <v>2</v>
      </c>
      <c r="N10" s="2536">
        <f>SUM(J10:M10)</f>
        <v>81</v>
      </c>
      <c r="O10" s="2565">
        <f>SUM(H10,N10)</f>
        <v>95</v>
      </c>
      <c r="P10" s="389"/>
      <c r="Q10" s="389"/>
    </row>
    <row r="11" spans="1:36" ht="12" customHeight="1">
      <c r="A11" s="5">
        <v>1</v>
      </c>
      <c r="B11" s="5">
        <v>1</v>
      </c>
      <c r="C11" s="5">
        <v>11</v>
      </c>
      <c r="E11" s="1892"/>
      <c r="F11" s="4"/>
      <c r="G11" s="4" t="s">
        <v>404</v>
      </c>
      <c r="H11" s="2537">
        <v>1</v>
      </c>
      <c r="I11" s="2537"/>
      <c r="J11" s="2537">
        <v>0</v>
      </c>
      <c r="K11" s="2537">
        <v>0</v>
      </c>
      <c r="L11" s="2537">
        <v>0</v>
      </c>
      <c r="M11" s="2537">
        <v>0</v>
      </c>
      <c r="N11" s="2536">
        <f>SUM(J11:M11)</f>
        <v>0</v>
      </c>
      <c r="O11" s="2565">
        <f>SUM(H11,N11)</f>
        <v>1</v>
      </c>
      <c r="P11" s="389"/>
      <c r="Q11" s="389"/>
    </row>
    <row r="12" spans="1:36" ht="12" customHeight="1">
      <c r="A12" s="5">
        <v>1</v>
      </c>
      <c r="B12" s="5">
        <v>1</v>
      </c>
      <c r="C12" s="5">
        <v>7</v>
      </c>
      <c r="E12" s="1892"/>
      <c r="F12" s="4"/>
      <c r="G12" s="370" t="s">
        <v>925</v>
      </c>
      <c r="H12" s="2537">
        <v>17</v>
      </c>
      <c r="I12" s="2537"/>
      <c r="J12" s="2537">
        <v>1</v>
      </c>
      <c r="K12" s="2537">
        <v>0</v>
      </c>
      <c r="L12" s="2537">
        <v>0</v>
      </c>
      <c r="M12" s="2537">
        <v>1</v>
      </c>
      <c r="N12" s="2536">
        <f>SUM(J12:M12)</f>
        <v>2</v>
      </c>
      <c r="O12" s="2565">
        <f>SUM(H12,N12)</f>
        <v>19</v>
      </c>
      <c r="P12" s="389"/>
      <c r="Q12" s="389"/>
    </row>
    <row r="13" spans="1:36" ht="12" customHeight="1">
      <c r="E13" s="1892"/>
      <c r="F13" s="490" t="s">
        <v>34</v>
      </c>
      <c r="G13" s="490"/>
      <c r="H13" s="2540">
        <f>SUM(H14:H16)</f>
        <v>20</v>
      </c>
      <c r="I13" s="2540"/>
      <c r="J13" s="2540">
        <f>SUM(J14:J16)</f>
        <v>7</v>
      </c>
      <c r="K13" s="2540">
        <f>SUM(K14:K16)</f>
        <v>10</v>
      </c>
      <c r="L13" s="2540">
        <f>SUM(L14:L16)</f>
        <v>0</v>
      </c>
      <c r="M13" s="2540">
        <f>SUM(M14:M16)</f>
        <v>0</v>
      </c>
      <c r="N13" s="2545">
        <f>SUM(J13:M13)</f>
        <v>17</v>
      </c>
      <c r="O13" s="2567">
        <f>SUM(H13,N13)</f>
        <v>37</v>
      </c>
      <c r="P13" s="389"/>
      <c r="Q13" s="389"/>
    </row>
    <row r="14" spans="1:36" ht="12" customHeight="1">
      <c r="A14" s="5">
        <v>1</v>
      </c>
      <c r="B14" s="5">
        <v>1</v>
      </c>
      <c r="C14" s="5">
        <v>5</v>
      </c>
      <c r="E14" s="1892"/>
      <c r="F14" s="4"/>
      <c r="G14" s="370" t="s">
        <v>409</v>
      </c>
      <c r="H14" s="1065">
        <v>0</v>
      </c>
      <c r="I14" s="1065"/>
      <c r="J14" s="1065">
        <v>0</v>
      </c>
      <c r="K14" s="1065">
        <v>0</v>
      </c>
      <c r="L14" s="1065">
        <v>0</v>
      </c>
      <c r="M14" s="1065">
        <v>0</v>
      </c>
      <c r="N14" s="2536">
        <f>SUM(J14:M14)</f>
        <v>0</v>
      </c>
      <c r="O14" s="2565">
        <f>SUM(H14,N14)</f>
        <v>0</v>
      </c>
      <c r="P14" s="389"/>
      <c r="Q14" s="389"/>
    </row>
    <row r="15" spans="1:36" ht="12" customHeight="1">
      <c r="A15" s="5">
        <v>1</v>
      </c>
      <c r="B15" s="5">
        <v>1</v>
      </c>
      <c r="C15" s="5">
        <v>5</v>
      </c>
      <c r="E15" s="1892"/>
      <c r="F15" s="4"/>
      <c r="G15" s="370" t="s">
        <v>411</v>
      </c>
      <c r="H15" s="2537">
        <v>15</v>
      </c>
      <c r="I15" s="2537"/>
      <c r="J15" s="2537">
        <v>2</v>
      </c>
      <c r="K15" s="2537">
        <v>7</v>
      </c>
      <c r="L15" s="2537">
        <v>0</v>
      </c>
      <c r="M15" s="2537">
        <v>0</v>
      </c>
      <c r="N15" s="2536">
        <f>SUM(J15:M15)</f>
        <v>9</v>
      </c>
      <c r="O15" s="2565">
        <f>SUM(H15,N15)</f>
        <v>24</v>
      </c>
      <c r="P15" s="389"/>
      <c r="Q15" s="389"/>
    </row>
    <row r="16" spans="1:36" ht="12" customHeight="1">
      <c r="A16" s="5">
        <v>1</v>
      </c>
      <c r="B16" s="5">
        <v>1</v>
      </c>
      <c r="C16" s="5">
        <v>5</v>
      </c>
      <c r="E16" s="1892"/>
      <c r="F16" s="4"/>
      <c r="G16" s="370" t="s">
        <v>410</v>
      </c>
      <c r="H16" s="2537">
        <v>5</v>
      </c>
      <c r="I16" s="2537"/>
      <c r="J16" s="2537">
        <v>5</v>
      </c>
      <c r="K16" s="2537">
        <v>3</v>
      </c>
      <c r="L16" s="2537">
        <v>0</v>
      </c>
      <c r="M16" s="2537">
        <v>0</v>
      </c>
      <c r="N16" s="2536">
        <f>SUM(J16:M16)</f>
        <v>8</v>
      </c>
      <c r="O16" s="2565">
        <f>SUM(H16,N16)</f>
        <v>13</v>
      </c>
      <c r="P16" s="389"/>
      <c r="Q16" s="389"/>
    </row>
    <row r="17" spans="1:21" ht="12" customHeight="1">
      <c r="E17" s="1892"/>
      <c r="F17" s="490" t="s">
        <v>35</v>
      </c>
      <c r="G17" s="490"/>
      <c r="H17" s="2548">
        <f>SUM(H18:H20)</f>
        <v>9</v>
      </c>
      <c r="I17" s="2548"/>
      <c r="J17" s="2548">
        <f>SUM(J18:J20)</f>
        <v>0</v>
      </c>
      <c r="K17" s="2548">
        <f>SUM(K18:K20)</f>
        <v>1</v>
      </c>
      <c r="L17" s="2548">
        <f>SUM(L18:L20)</f>
        <v>0</v>
      </c>
      <c r="M17" s="2548">
        <f>SUM(M18:M20)</f>
        <v>0</v>
      </c>
      <c r="N17" s="2545">
        <f>SUM(J17:M17)</f>
        <v>1</v>
      </c>
      <c r="O17" s="2567">
        <f>SUM(H17,N17)</f>
        <v>10</v>
      </c>
      <c r="P17" s="389"/>
      <c r="Q17" s="389"/>
    </row>
    <row r="18" spans="1:21" ht="12" customHeight="1">
      <c r="A18" s="5">
        <v>1</v>
      </c>
      <c r="B18" s="5">
        <v>1</v>
      </c>
      <c r="C18" s="5">
        <v>12</v>
      </c>
      <c r="E18" s="1892"/>
      <c r="F18" s="490"/>
      <c r="G18" s="370" t="s">
        <v>673</v>
      </c>
      <c r="H18" s="2537">
        <v>9</v>
      </c>
      <c r="I18" s="2537"/>
      <c r="J18" s="2537">
        <v>0</v>
      </c>
      <c r="K18" s="2537">
        <v>1</v>
      </c>
      <c r="L18" s="2537">
        <v>0</v>
      </c>
      <c r="M18" s="2537">
        <v>0</v>
      </c>
      <c r="N18" s="2536">
        <f>SUM(J18:M18)</f>
        <v>1</v>
      </c>
      <c r="O18" s="2565">
        <f>SUM(H18,N18)</f>
        <v>10</v>
      </c>
      <c r="P18" s="389"/>
      <c r="Q18" s="389"/>
    </row>
    <row r="19" spans="1:21" ht="12" customHeight="1">
      <c r="A19" s="5">
        <v>1</v>
      </c>
      <c r="B19" s="5">
        <v>1</v>
      </c>
      <c r="C19" s="5">
        <v>12</v>
      </c>
      <c r="E19" s="1892"/>
      <c r="F19" s="490"/>
      <c r="G19" s="370" t="s">
        <v>427</v>
      </c>
      <c r="H19" s="1065">
        <v>0</v>
      </c>
      <c r="I19" s="1065"/>
      <c r="J19" s="1065">
        <v>0</v>
      </c>
      <c r="K19" s="1065">
        <v>0</v>
      </c>
      <c r="L19" s="1065">
        <v>0</v>
      </c>
      <c r="M19" s="1065">
        <v>0</v>
      </c>
      <c r="N19" s="2536">
        <f>SUM(J19:M19)</f>
        <v>0</v>
      </c>
      <c r="O19" s="2565">
        <f>SUM(H19,N19)</f>
        <v>0</v>
      </c>
      <c r="P19" s="389"/>
      <c r="Q19" s="389"/>
    </row>
    <row r="20" spans="1:21" ht="12" customHeight="1">
      <c r="A20" s="5">
        <v>1</v>
      </c>
      <c r="B20" s="5">
        <v>1</v>
      </c>
      <c r="C20" s="5">
        <v>12</v>
      </c>
      <c r="E20" s="1892"/>
      <c r="F20" s="490"/>
      <c r="G20" s="370" t="s">
        <v>426</v>
      </c>
      <c r="H20" s="1065">
        <v>0</v>
      </c>
      <c r="I20" s="1065"/>
      <c r="J20" s="1065">
        <v>0</v>
      </c>
      <c r="K20" s="1065">
        <v>0</v>
      </c>
      <c r="L20" s="1065">
        <v>0</v>
      </c>
      <c r="M20" s="1065">
        <v>0</v>
      </c>
      <c r="N20" s="2536">
        <f>SUM(J20:M20)</f>
        <v>0</v>
      </c>
      <c r="O20" s="2565">
        <f>SUM(H20,N20)</f>
        <v>0</v>
      </c>
      <c r="P20" s="389"/>
      <c r="Q20" s="389"/>
    </row>
    <row r="21" spans="1:21" ht="12" customHeight="1">
      <c r="E21" s="1892"/>
      <c r="F21" s="633" t="s">
        <v>27</v>
      </c>
      <c r="G21" s="490"/>
      <c r="H21" s="2548">
        <f>SUM(H22:H29)</f>
        <v>67</v>
      </c>
      <c r="I21" s="2548"/>
      <c r="J21" s="2548">
        <f>SUM(J22:J29)</f>
        <v>10</v>
      </c>
      <c r="K21" s="2548">
        <f>SUM(K22:K29)</f>
        <v>19</v>
      </c>
      <c r="L21" s="2548">
        <f>SUM(L22:L29)</f>
        <v>0</v>
      </c>
      <c r="M21" s="2548">
        <f>SUM(M22:M29)</f>
        <v>5</v>
      </c>
      <c r="N21" s="2545">
        <f>SUM(J21:M21)</f>
        <v>34</v>
      </c>
      <c r="O21" s="2567">
        <f>SUM(H21,N21)</f>
        <v>101</v>
      </c>
      <c r="P21" s="389"/>
      <c r="Q21" s="2558"/>
      <c r="R21" s="2558"/>
      <c r="S21" s="2558"/>
      <c r="T21" s="2558"/>
      <c r="U21" s="2558"/>
    </row>
    <row r="22" spans="1:21" ht="12" customHeight="1">
      <c r="A22" s="5">
        <v>1</v>
      </c>
      <c r="B22" s="5">
        <v>1</v>
      </c>
      <c r="C22" s="5">
        <v>2</v>
      </c>
      <c r="E22" s="1892"/>
      <c r="F22" s="4"/>
      <c r="G22" s="370" t="s">
        <v>673</v>
      </c>
      <c r="H22" s="1065">
        <v>0</v>
      </c>
      <c r="I22" s="1065"/>
      <c r="J22" s="1065">
        <v>0</v>
      </c>
      <c r="K22" s="1065">
        <v>0</v>
      </c>
      <c r="L22" s="1065">
        <v>0</v>
      </c>
      <c r="M22" s="1065">
        <v>0</v>
      </c>
      <c r="N22" s="2536">
        <f>SUM(J22:M22)</f>
        <v>0</v>
      </c>
      <c r="O22" s="2565">
        <f>SUM(H22,N22)</f>
        <v>0</v>
      </c>
      <c r="P22" s="389"/>
      <c r="Q22" s="2558"/>
      <c r="R22" s="2558"/>
      <c r="S22" s="2558"/>
      <c r="T22" s="2558"/>
      <c r="U22" s="2558"/>
    </row>
    <row r="23" spans="1:21" ht="12" customHeight="1">
      <c r="A23" s="5">
        <v>1</v>
      </c>
      <c r="B23" s="5">
        <v>1</v>
      </c>
      <c r="C23" s="5">
        <v>2</v>
      </c>
      <c r="E23" s="1892"/>
      <c r="F23" s="4"/>
      <c r="G23" s="370" t="s">
        <v>405</v>
      </c>
      <c r="H23" s="2537">
        <v>18</v>
      </c>
      <c r="I23" s="2537"/>
      <c r="J23" s="2537">
        <v>2</v>
      </c>
      <c r="K23" s="2537">
        <v>3</v>
      </c>
      <c r="L23" s="2537">
        <v>0</v>
      </c>
      <c r="M23" s="2537">
        <v>0</v>
      </c>
      <c r="N23" s="2536">
        <f>SUM(J23:M23)</f>
        <v>5</v>
      </c>
      <c r="O23" s="2565">
        <f>SUM(H23,N23)</f>
        <v>23</v>
      </c>
      <c r="P23" s="389"/>
      <c r="Q23" s="2558"/>
      <c r="R23" s="2558"/>
      <c r="S23" s="2558"/>
      <c r="T23" s="2558"/>
      <c r="U23" s="2558"/>
    </row>
    <row r="24" spans="1:21" ht="12" customHeight="1">
      <c r="A24" s="5">
        <v>1</v>
      </c>
      <c r="B24" s="5">
        <v>1</v>
      </c>
      <c r="C24" s="5">
        <v>2</v>
      </c>
      <c r="E24" s="1892"/>
      <c r="F24" s="4"/>
      <c r="G24" s="370" t="s">
        <v>425</v>
      </c>
      <c r="H24" s="2537">
        <v>4</v>
      </c>
      <c r="I24" s="2537"/>
      <c r="J24" s="2537">
        <v>0</v>
      </c>
      <c r="K24" s="2537">
        <v>0</v>
      </c>
      <c r="L24" s="2537">
        <v>0</v>
      </c>
      <c r="M24" s="2537">
        <v>0</v>
      </c>
      <c r="N24" s="2536">
        <f>SUM(J24:M24)</f>
        <v>0</v>
      </c>
      <c r="O24" s="2565">
        <f>SUM(H24,N24)</f>
        <v>4</v>
      </c>
      <c r="P24" s="389"/>
      <c r="Q24" s="2558"/>
      <c r="R24" s="2558"/>
      <c r="S24" s="2558"/>
      <c r="T24" s="2558"/>
      <c r="U24" s="2558"/>
    </row>
    <row r="25" spans="1:21" ht="12" customHeight="1">
      <c r="A25" s="5">
        <v>1</v>
      </c>
      <c r="B25" s="5">
        <v>1</v>
      </c>
      <c r="C25" s="5">
        <v>2</v>
      </c>
      <c r="E25" s="1892"/>
      <c r="F25" s="4"/>
      <c r="G25" s="370" t="s">
        <v>408</v>
      </c>
      <c r="H25" s="2537">
        <v>12</v>
      </c>
      <c r="I25" s="2537"/>
      <c r="J25" s="2537">
        <v>0</v>
      </c>
      <c r="K25" s="2537">
        <v>1</v>
      </c>
      <c r="L25" s="2537">
        <v>0</v>
      </c>
      <c r="M25" s="2537">
        <v>0</v>
      </c>
      <c r="N25" s="2536">
        <f>SUM(J25:M25)</f>
        <v>1</v>
      </c>
      <c r="O25" s="2565">
        <f>SUM(H25,N25)</f>
        <v>13</v>
      </c>
      <c r="P25" s="389"/>
      <c r="Q25" s="2558"/>
      <c r="R25" s="2558"/>
      <c r="S25" s="2558"/>
      <c r="T25" s="2558"/>
      <c r="U25" s="2558"/>
    </row>
    <row r="26" spans="1:21" ht="12" customHeight="1">
      <c r="A26" s="5">
        <v>1</v>
      </c>
      <c r="B26" s="5">
        <v>1</v>
      </c>
      <c r="C26" s="5">
        <v>2</v>
      </c>
      <c r="E26" s="1892"/>
      <c r="F26" s="4"/>
      <c r="G26" s="370" t="s">
        <v>407</v>
      </c>
      <c r="H26" s="2537">
        <v>4</v>
      </c>
      <c r="I26" s="2537"/>
      <c r="J26" s="2537">
        <v>4</v>
      </c>
      <c r="K26" s="2537">
        <v>0</v>
      </c>
      <c r="L26" s="2537">
        <v>0</v>
      </c>
      <c r="M26" s="2537">
        <v>3</v>
      </c>
      <c r="N26" s="2536">
        <f>SUM(J26:M26)</f>
        <v>7</v>
      </c>
      <c r="O26" s="2565">
        <f>SUM(H26,N26)</f>
        <v>11</v>
      </c>
      <c r="P26" s="389"/>
      <c r="Q26" s="2558"/>
      <c r="R26" s="2558"/>
      <c r="S26" s="2558"/>
      <c r="T26" s="2558"/>
      <c r="U26" s="2558"/>
    </row>
    <row r="27" spans="1:21" ht="12" customHeight="1">
      <c r="A27" s="5">
        <v>1</v>
      </c>
      <c r="B27" s="5">
        <v>1</v>
      </c>
      <c r="C27" s="5">
        <v>2</v>
      </c>
      <c r="E27" s="1892"/>
      <c r="F27" s="4"/>
      <c r="G27" s="370" t="s">
        <v>410</v>
      </c>
      <c r="H27" s="1065">
        <v>0</v>
      </c>
      <c r="I27" s="1065"/>
      <c r="J27" s="1065">
        <v>0</v>
      </c>
      <c r="K27" s="1065">
        <v>0</v>
      </c>
      <c r="L27" s="1065">
        <v>0</v>
      </c>
      <c r="M27" s="1065">
        <v>0</v>
      </c>
      <c r="N27" s="2536">
        <f>SUM(J27:M27)</f>
        <v>0</v>
      </c>
      <c r="O27" s="2565">
        <f>SUM(H27,N27)</f>
        <v>0</v>
      </c>
      <c r="P27" s="389"/>
      <c r="Q27" s="2558"/>
      <c r="R27" s="2558"/>
      <c r="S27" s="2558"/>
      <c r="T27" s="2558"/>
      <c r="U27" s="2558"/>
    </row>
    <row r="28" spans="1:21" ht="12" customHeight="1">
      <c r="A28" s="5">
        <v>1</v>
      </c>
      <c r="B28" s="5">
        <v>1</v>
      </c>
      <c r="C28" s="5">
        <v>2</v>
      </c>
      <c r="E28" s="1892"/>
      <c r="F28" s="4"/>
      <c r="G28" s="370" t="s">
        <v>107</v>
      </c>
      <c r="H28" s="2537">
        <v>27</v>
      </c>
      <c r="I28" s="2537"/>
      <c r="J28" s="2537">
        <v>4</v>
      </c>
      <c r="K28" s="2537">
        <v>15</v>
      </c>
      <c r="L28" s="2537">
        <v>0</v>
      </c>
      <c r="M28" s="2537">
        <v>2</v>
      </c>
      <c r="N28" s="2536">
        <f>SUM(J28:M28)</f>
        <v>21</v>
      </c>
      <c r="O28" s="2565">
        <f>SUM(H28,N28)</f>
        <v>48</v>
      </c>
      <c r="P28" s="389"/>
      <c r="Q28" s="2558"/>
      <c r="R28" s="2558"/>
      <c r="S28" s="2558"/>
      <c r="T28" s="2558"/>
      <c r="U28" s="2558"/>
    </row>
    <row r="29" spans="1:21" ht="12" customHeight="1">
      <c r="A29" s="5">
        <v>1</v>
      </c>
      <c r="B29" s="5">
        <v>1</v>
      </c>
      <c r="C29" s="5">
        <v>2</v>
      </c>
      <c r="E29" s="1892"/>
      <c r="F29" s="4"/>
      <c r="G29" s="370" t="s">
        <v>406</v>
      </c>
      <c r="H29" s="2537">
        <v>2</v>
      </c>
      <c r="I29" s="2537"/>
      <c r="J29" s="2537">
        <v>0</v>
      </c>
      <c r="K29" s="2537">
        <v>0</v>
      </c>
      <c r="L29" s="2537">
        <v>0</v>
      </c>
      <c r="M29" s="2537">
        <v>0</v>
      </c>
      <c r="N29" s="2536">
        <f>SUM(J29:M29)</f>
        <v>0</v>
      </c>
      <c r="O29" s="2565">
        <f>SUM(H29,N29)</f>
        <v>2</v>
      </c>
      <c r="P29" s="389"/>
      <c r="Q29" s="389"/>
    </row>
    <row r="30" spans="1:21" ht="12" customHeight="1">
      <c r="E30" s="1892"/>
      <c r="F30" s="633" t="s">
        <v>10</v>
      </c>
      <c r="G30" s="490"/>
      <c r="H30" s="2540">
        <f>SUM(H31:H33)</f>
        <v>14</v>
      </c>
      <c r="I30" s="2540"/>
      <c r="J30" s="2540">
        <f>SUM(J31:J33)</f>
        <v>5</v>
      </c>
      <c r="K30" s="2540">
        <f>SUM(K31:K33)</f>
        <v>17</v>
      </c>
      <c r="L30" s="2540">
        <f>SUM(L31:L33)</f>
        <v>0</v>
      </c>
      <c r="M30" s="2540">
        <f>SUM(M31:M33)</f>
        <v>9</v>
      </c>
      <c r="N30" s="1678">
        <f>SUM(J30:M30)</f>
        <v>31</v>
      </c>
      <c r="O30" s="2566">
        <f>SUM(H30,N30)</f>
        <v>45</v>
      </c>
      <c r="P30" s="389"/>
      <c r="Q30" s="389"/>
    </row>
    <row r="31" spans="1:21" ht="12" customHeight="1">
      <c r="A31" s="5">
        <v>1</v>
      </c>
      <c r="B31" s="5">
        <v>1</v>
      </c>
      <c r="C31" s="5">
        <v>4</v>
      </c>
      <c r="E31" s="1892"/>
      <c r="F31" s="4"/>
      <c r="G31" s="370" t="s">
        <v>673</v>
      </c>
      <c r="H31" s="1065">
        <v>0</v>
      </c>
      <c r="I31" s="1065"/>
      <c r="J31" s="1065">
        <v>0</v>
      </c>
      <c r="K31" s="1065">
        <v>0</v>
      </c>
      <c r="L31" s="1065">
        <v>0</v>
      </c>
      <c r="M31" s="1065">
        <v>0</v>
      </c>
      <c r="N31" s="2536">
        <f>SUM(J31:M31)</f>
        <v>0</v>
      </c>
      <c r="O31" s="2565">
        <f>SUM(H31,N31)</f>
        <v>0</v>
      </c>
      <c r="P31" s="389"/>
      <c r="Q31" s="389"/>
    </row>
    <row r="32" spans="1:21" ht="12" customHeight="1">
      <c r="A32" s="5">
        <v>1</v>
      </c>
      <c r="B32" s="5">
        <v>1</v>
      </c>
      <c r="C32" s="5">
        <v>4</v>
      </c>
      <c r="E32" s="1892"/>
      <c r="F32" s="4"/>
      <c r="G32" s="370" t="s">
        <v>405</v>
      </c>
      <c r="H32" s="2537">
        <v>8</v>
      </c>
      <c r="I32" s="2537"/>
      <c r="J32" s="2537">
        <v>1</v>
      </c>
      <c r="K32" s="2537">
        <v>7</v>
      </c>
      <c r="L32" s="2537">
        <v>0</v>
      </c>
      <c r="M32" s="2537">
        <v>0</v>
      </c>
      <c r="N32" s="2536">
        <f>SUM(J32:M32)</f>
        <v>8</v>
      </c>
      <c r="O32" s="2565">
        <f>SUM(H32,N32)</f>
        <v>16</v>
      </c>
      <c r="P32" s="389"/>
      <c r="Q32" s="389"/>
    </row>
    <row r="33" spans="1:17" ht="12" customHeight="1">
      <c r="A33" s="5">
        <v>1</v>
      </c>
      <c r="B33" s="5">
        <v>1</v>
      </c>
      <c r="C33" s="5">
        <v>4</v>
      </c>
      <c r="E33" s="1892"/>
      <c r="F33" s="4"/>
      <c r="G33" s="20" t="s">
        <v>404</v>
      </c>
      <c r="H33" s="2537">
        <v>6</v>
      </c>
      <c r="I33" s="2537"/>
      <c r="J33" s="2537">
        <v>4</v>
      </c>
      <c r="K33" s="2537">
        <v>10</v>
      </c>
      <c r="L33" s="2537">
        <v>0</v>
      </c>
      <c r="M33" s="2537">
        <v>9</v>
      </c>
      <c r="N33" s="2536">
        <f>SUM(J33:M33)</f>
        <v>23</v>
      </c>
      <c r="O33" s="2565">
        <f>SUM(H33,N33)</f>
        <v>29</v>
      </c>
      <c r="P33" s="389"/>
      <c r="Q33" s="389"/>
    </row>
    <row r="34" spans="1:17" ht="12" customHeight="1">
      <c r="E34" s="1892"/>
      <c r="F34" s="622" t="s">
        <v>36</v>
      </c>
      <c r="G34" s="20"/>
      <c r="H34" s="2548">
        <f>SUM(H35)</f>
        <v>0</v>
      </c>
      <c r="I34" s="2548"/>
      <c r="J34" s="2548">
        <f>SUM(J35)</f>
        <v>0</v>
      </c>
      <c r="K34" s="2548">
        <f>SUM(K35)</f>
        <v>1</v>
      </c>
      <c r="L34" s="2548">
        <f>SUM(L35)</f>
        <v>0</v>
      </c>
      <c r="M34" s="2548">
        <f>SUM(M35)</f>
        <v>0</v>
      </c>
      <c r="N34" s="2545">
        <f>SUM(J34:M34)</f>
        <v>1</v>
      </c>
      <c r="O34" s="2567">
        <f>SUM(H34,N34)</f>
        <v>1</v>
      </c>
      <c r="P34" s="389"/>
      <c r="Q34" s="389"/>
    </row>
    <row r="35" spans="1:17" ht="12" customHeight="1">
      <c r="A35" s="5">
        <v>1</v>
      </c>
      <c r="B35" s="5">
        <v>1</v>
      </c>
      <c r="C35" s="5">
        <v>1</v>
      </c>
      <c r="E35" s="1892"/>
      <c r="F35" s="4"/>
      <c r="G35" s="20" t="s">
        <v>403</v>
      </c>
      <c r="H35" s="2537">
        <v>0</v>
      </c>
      <c r="I35" s="2537"/>
      <c r="J35" s="2537">
        <v>0</v>
      </c>
      <c r="K35" s="2537">
        <v>1</v>
      </c>
      <c r="L35" s="2537">
        <v>0</v>
      </c>
      <c r="M35" s="2537">
        <v>0</v>
      </c>
      <c r="N35" s="2536">
        <f>SUM(J35:M35)</f>
        <v>1</v>
      </c>
      <c r="O35" s="2565">
        <f>SUM(H35,N35)</f>
        <v>1</v>
      </c>
      <c r="P35" s="389"/>
      <c r="Q35" s="389"/>
    </row>
    <row r="36" spans="1:17" ht="12" customHeight="1">
      <c r="E36" s="1892"/>
      <c r="F36" s="622" t="s">
        <v>24</v>
      </c>
      <c r="G36" s="20"/>
      <c r="H36" s="1072">
        <f>SUM(H37)</f>
        <v>0</v>
      </c>
      <c r="I36" s="1072"/>
      <c r="J36" s="1072">
        <f>SUM(J37)</f>
        <v>3</v>
      </c>
      <c r="K36" s="1072">
        <f>SUM(K37)</f>
        <v>10</v>
      </c>
      <c r="L36" s="1072">
        <f>SUM(L37)</f>
        <v>0</v>
      </c>
      <c r="M36" s="1072">
        <f>SUM(M37)</f>
        <v>0</v>
      </c>
      <c r="N36" s="1678">
        <f>SUM(J36:M36)</f>
        <v>13</v>
      </c>
      <c r="O36" s="2566">
        <f>SUM(H36,N36)</f>
        <v>13</v>
      </c>
      <c r="P36" s="389"/>
      <c r="Q36" s="389"/>
    </row>
    <row r="37" spans="1:17" ht="12" customHeight="1">
      <c r="A37" s="5">
        <v>1</v>
      </c>
      <c r="B37" s="5">
        <v>1</v>
      </c>
      <c r="C37" s="5">
        <v>14</v>
      </c>
      <c r="E37" s="1892"/>
      <c r="F37" s="4"/>
      <c r="G37" s="20" t="s">
        <v>424</v>
      </c>
      <c r="H37" s="2537">
        <v>0</v>
      </c>
      <c r="I37" s="2537"/>
      <c r="J37" s="2537">
        <v>3</v>
      </c>
      <c r="K37" s="2537">
        <v>10</v>
      </c>
      <c r="L37" s="2537">
        <v>0</v>
      </c>
      <c r="M37" s="2537">
        <v>0</v>
      </c>
      <c r="N37" s="2536">
        <f>SUM(J37:M37)</f>
        <v>13</v>
      </c>
      <c r="O37" s="2565">
        <f>SUM(H37,N37)</f>
        <v>13</v>
      </c>
      <c r="P37" s="389"/>
      <c r="Q37" s="389"/>
    </row>
    <row r="38" spans="1:17" ht="12" customHeight="1">
      <c r="E38" s="1892"/>
      <c r="F38" s="622" t="s">
        <v>32</v>
      </c>
      <c r="G38" s="490"/>
      <c r="H38" s="1072">
        <f>SUM(H39)</f>
        <v>0</v>
      </c>
      <c r="I38" s="1072"/>
      <c r="J38" s="1072">
        <f>SUM(J39)</f>
        <v>0</v>
      </c>
      <c r="K38" s="1072">
        <f>SUM(K39)</f>
        <v>0</v>
      </c>
      <c r="L38" s="1072">
        <f>SUM(L39)</f>
        <v>0</v>
      </c>
      <c r="M38" s="1072">
        <f>SUM(M39)</f>
        <v>0</v>
      </c>
      <c r="N38" s="1678">
        <f>SUM(J38:M38)</f>
        <v>0</v>
      </c>
      <c r="O38" s="2546">
        <f>SUM(H38,N38)</f>
        <v>0</v>
      </c>
      <c r="P38" s="389"/>
      <c r="Q38" s="389"/>
    </row>
    <row r="39" spans="1:17" ht="12" customHeight="1">
      <c r="A39" s="1806">
        <v>1</v>
      </c>
      <c r="B39" s="1806">
        <v>6</v>
      </c>
      <c r="C39" s="1806">
        <v>10</v>
      </c>
      <c r="E39" s="1893"/>
      <c r="F39" s="4"/>
      <c r="G39" s="20" t="s">
        <v>402</v>
      </c>
      <c r="H39" s="1065">
        <v>0</v>
      </c>
      <c r="I39" s="1065"/>
      <c r="J39" s="1065">
        <v>0</v>
      </c>
      <c r="K39" s="1065">
        <v>0</v>
      </c>
      <c r="L39" s="1065">
        <v>0</v>
      </c>
      <c r="M39" s="1065">
        <v>0</v>
      </c>
      <c r="N39" s="2536">
        <f>SUM(J39:M39)</f>
        <v>0</v>
      </c>
      <c r="O39" s="1718">
        <f>SUM(H39,N39)</f>
        <v>0</v>
      </c>
      <c r="P39" s="389"/>
      <c r="Q39" s="389"/>
    </row>
    <row r="40" spans="1:17">
      <c r="E40" s="1891">
        <v>1402</v>
      </c>
      <c r="F40" s="373" t="s">
        <v>2</v>
      </c>
      <c r="G40" s="372"/>
      <c r="H40" s="377">
        <f>SUM(H41+H47+H51+H56+H59+H63+H66+H69)</f>
        <v>353</v>
      </c>
      <c r="I40" s="377"/>
      <c r="J40" s="377">
        <f>SUM(J41+J47+J51+J56+J59+J63+J66+J69)</f>
        <v>220</v>
      </c>
      <c r="K40" s="377">
        <f>SUM(K41+K47+K51+K56+K59+K63+K66+K69)</f>
        <v>107</v>
      </c>
      <c r="L40" s="377">
        <f>SUM(L41+L47+L51+L56+L59+L63+L66+L69)</f>
        <v>0</v>
      </c>
      <c r="M40" s="377">
        <f>SUM(M41+M47+M51+M56+M59+M63+M66+M69)</f>
        <v>16</v>
      </c>
      <c r="N40" s="377">
        <f>SUM(J40:M40)</f>
        <v>343</v>
      </c>
      <c r="O40" s="376">
        <f>SUM(H40,N40)</f>
        <v>696</v>
      </c>
      <c r="P40" s="389"/>
      <c r="Q40" s="389"/>
    </row>
    <row r="41" spans="1:17" ht="12" customHeight="1">
      <c r="E41" s="1892"/>
      <c r="F41" s="490" t="s">
        <v>37</v>
      </c>
      <c r="G41" s="20"/>
      <c r="H41" s="2548">
        <f>SUM(H42:H46)</f>
        <v>141</v>
      </c>
      <c r="I41" s="2548"/>
      <c r="J41" s="2540">
        <f>SUM(J42:J46)</f>
        <v>120</v>
      </c>
      <c r="K41" s="2540">
        <f>SUM(K42:K46)</f>
        <v>66</v>
      </c>
      <c r="L41" s="2548">
        <f>SUM(L42:L46)</f>
        <v>0</v>
      </c>
      <c r="M41" s="2548">
        <f>SUM(M42:M46)</f>
        <v>3</v>
      </c>
      <c r="N41" s="2539">
        <f>SUM(J41:M41)</f>
        <v>189</v>
      </c>
      <c r="O41" s="1058">
        <f>SUM(H41,N41)</f>
        <v>330</v>
      </c>
      <c r="P41" s="389"/>
      <c r="Q41" s="389"/>
    </row>
    <row r="42" spans="1:17" ht="12" customHeight="1">
      <c r="A42" s="5">
        <v>2</v>
      </c>
      <c r="B42" s="5">
        <v>4</v>
      </c>
      <c r="C42" s="5">
        <v>11</v>
      </c>
      <c r="E42" s="1892"/>
      <c r="F42" s="4"/>
      <c r="G42" s="20" t="s">
        <v>92</v>
      </c>
      <c r="H42" s="2537">
        <v>35</v>
      </c>
      <c r="I42" s="2537"/>
      <c r="J42" s="2537">
        <v>48</v>
      </c>
      <c r="K42" s="2537">
        <v>4</v>
      </c>
      <c r="L42" s="2537">
        <v>0</v>
      </c>
      <c r="M42" s="2537">
        <v>2</v>
      </c>
      <c r="N42" s="2536">
        <f>SUM(J42:M42)</f>
        <v>54</v>
      </c>
      <c r="O42" s="2356">
        <f>SUM(H42,N42)</f>
        <v>89</v>
      </c>
      <c r="P42" s="389"/>
      <c r="Q42" s="389"/>
    </row>
    <row r="43" spans="1:17" ht="12" customHeight="1">
      <c r="A43" s="5">
        <v>2</v>
      </c>
      <c r="B43" s="5">
        <v>4</v>
      </c>
      <c r="C43" s="5">
        <v>11</v>
      </c>
      <c r="E43" s="1892"/>
      <c r="F43" s="4"/>
      <c r="G43" s="20" t="s">
        <v>89</v>
      </c>
      <c r="H43" s="2537">
        <v>34</v>
      </c>
      <c r="I43" s="2537"/>
      <c r="J43" s="2537">
        <v>42</v>
      </c>
      <c r="K43" s="2537">
        <v>35</v>
      </c>
      <c r="L43" s="2537">
        <v>0</v>
      </c>
      <c r="M43" s="2537">
        <v>1</v>
      </c>
      <c r="N43" s="2536">
        <f>SUM(J43:M43)</f>
        <v>78</v>
      </c>
      <c r="O43" s="2356">
        <f>SUM(H43,N43)</f>
        <v>112</v>
      </c>
      <c r="P43" s="389"/>
      <c r="Q43" s="389"/>
    </row>
    <row r="44" spans="1:17" ht="12" customHeight="1">
      <c r="A44" s="5">
        <v>2</v>
      </c>
      <c r="B44" s="5">
        <v>4</v>
      </c>
      <c r="C44" s="5">
        <v>11</v>
      </c>
      <c r="E44" s="1892"/>
      <c r="F44" s="4"/>
      <c r="G44" s="20" t="s">
        <v>400</v>
      </c>
      <c r="H44" s="2537">
        <v>49</v>
      </c>
      <c r="I44" s="2537"/>
      <c r="J44" s="2537">
        <v>28</v>
      </c>
      <c r="K44" s="2537">
        <v>20</v>
      </c>
      <c r="L44" s="2537">
        <v>0</v>
      </c>
      <c r="M44" s="2537">
        <v>0</v>
      </c>
      <c r="N44" s="2536">
        <f>SUM(J44:M44)</f>
        <v>48</v>
      </c>
      <c r="O44" s="2565">
        <f>SUM(H44,N44)</f>
        <v>97</v>
      </c>
      <c r="P44" s="389"/>
      <c r="Q44" s="389"/>
    </row>
    <row r="45" spans="1:17" ht="12" customHeight="1">
      <c r="A45" s="5">
        <v>2</v>
      </c>
      <c r="B45" s="5">
        <v>6</v>
      </c>
      <c r="C45" s="5">
        <v>11</v>
      </c>
      <c r="E45" s="1892"/>
      <c r="F45" s="4"/>
      <c r="G45" s="20" t="s">
        <v>90</v>
      </c>
      <c r="H45" s="2537">
        <v>7</v>
      </c>
      <c r="I45" s="2537"/>
      <c r="J45" s="2537">
        <v>0</v>
      </c>
      <c r="K45" s="2537">
        <v>0</v>
      </c>
      <c r="L45" s="2537">
        <v>0</v>
      </c>
      <c r="M45" s="2537">
        <v>0</v>
      </c>
      <c r="N45" s="2536">
        <f>SUM(J45:M45)</f>
        <v>0</v>
      </c>
      <c r="O45" s="2565">
        <f>SUM(H45,N45)</f>
        <v>7</v>
      </c>
      <c r="P45" s="389"/>
      <c r="Q45" s="389"/>
    </row>
    <row r="46" spans="1:17" ht="12" customHeight="1">
      <c r="A46" s="5">
        <v>2</v>
      </c>
      <c r="B46" s="5">
        <v>6</v>
      </c>
      <c r="C46" s="5">
        <v>11</v>
      </c>
      <c r="E46" s="1892"/>
      <c r="F46" s="4"/>
      <c r="G46" s="20" t="s">
        <v>91</v>
      </c>
      <c r="H46" s="2537">
        <v>16</v>
      </c>
      <c r="I46" s="2537"/>
      <c r="J46" s="2537">
        <v>2</v>
      </c>
      <c r="K46" s="2537">
        <v>7</v>
      </c>
      <c r="L46" s="2537">
        <v>0</v>
      </c>
      <c r="M46" s="2537">
        <v>0</v>
      </c>
      <c r="N46" s="2536">
        <f>SUM(J46:M46)</f>
        <v>9</v>
      </c>
      <c r="O46" s="2565">
        <f>SUM(H46,N46)</f>
        <v>25</v>
      </c>
      <c r="P46" s="389"/>
      <c r="Q46" s="389"/>
    </row>
    <row r="47" spans="1:17" ht="12" customHeight="1">
      <c r="E47" s="1892"/>
      <c r="F47" s="490" t="s">
        <v>38</v>
      </c>
      <c r="G47" s="490"/>
      <c r="H47" s="2540">
        <f>SUM(H48:H50)</f>
        <v>47</v>
      </c>
      <c r="I47" s="2540"/>
      <c r="J47" s="2540">
        <f>SUM(J48:J50)</f>
        <v>8</v>
      </c>
      <c r="K47" s="2540">
        <f>SUM(K48:K50)</f>
        <v>3</v>
      </c>
      <c r="L47" s="2540">
        <f>SUM(L48:L50)</f>
        <v>0</v>
      </c>
      <c r="M47" s="2540">
        <f>SUM(M48:M50)</f>
        <v>0</v>
      </c>
      <c r="N47" s="2539">
        <f>SUM(J47:M47)</f>
        <v>11</v>
      </c>
      <c r="O47" s="2566">
        <f>SUM(H47,N47)</f>
        <v>58</v>
      </c>
      <c r="P47" s="389"/>
      <c r="Q47" s="389"/>
    </row>
    <row r="48" spans="1:17" ht="12" customHeight="1">
      <c r="A48" s="5">
        <v>2</v>
      </c>
      <c r="B48" s="5">
        <v>4</v>
      </c>
      <c r="C48" s="5">
        <v>10</v>
      </c>
      <c r="E48" s="1892"/>
      <c r="F48" s="4"/>
      <c r="G48" s="20" t="s">
        <v>89</v>
      </c>
      <c r="H48" s="2537">
        <v>22</v>
      </c>
      <c r="I48" s="2537"/>
      <c r="J48" s="2537">
        <v>4</v>
      </c>
      <c r="K48" s="2537">
        <v>3</v>
      </c>
      <c r="L48" s="2537">
        <v>0</v>
      </c>
      <c r="M48" s="2537">
        <v>0</v>
      </c>
      <c r="N48" s="2536">
        <f>SUM(J48:M48)</f>
        <v>7</v>
      </c>
      <c r="O48" s="2565">
        <f>SUM(H48,N48)</f>
        <v>29</v>
      </c>
      <c r="P48" s="389"/>
      <c r="Q48" s="389"/>
    </row>
    <row r="49" spans="1:26" ht="12" customHeight="1">
      <c r="A49" s="5">
        <v>2</v>
      </c>
      <c r="B49" s="5">
        <v>6</v>
      </c>
      <c r="C49" s="5">
        <v>10</v>
      </c>
      <c r="E49" s="1892"/>
      <c r="F49" s="4"/>
      <c r="G49" s="20" t="s">
        <v>90</v>
      </c>
      <c r="H49" s="1065">
        <v>0</v>
      </c>
      <c r="I49" s="1065"/>
      <c r="J49" s="1065">
        <v>0</v>
      </c>
      <c r="K49" s="1065">
        <v>0</v>
      </c>
      <c r="L49" s="1065">
        <v>0</v>
      </c>
      <c r="M49" s="1065">
        <v>0</v>
      </c>
      <c r="N49" s="2536">
        <f>SUM(J49:M49)</f>
        <v>0</v>
      </c>
      <c r="O49" s="2565">
        <f>SUM(H49,N49)</f>
        <v>0</v>
      </c>
      <c r="P49" s="389"/>
      <c r="Q49" s="389"/>
    </row>
    <row r="50" spans="1:26" ht="12" customHeight="1">
      <c r="A50" s="5">
        <v>2</v>
      </c>
      <c r="B50" s="5">
        <v>6</v>
      </c>
      <c r="C50" s="5">
        <v>10</v>
      </c>
      <c r="E50" s="1892"/>
      <c r="F50" s="4"/>
      <c r="G50" s="20" t="s">
        <v>91</v>
      </c>
      <c r="H50" s="2537">
        <v>25</v>
      </c>
      <c r="I50" s="2537"/>
      <c r="J50" s="2537">
        <v>4</v>
      </c>
      <c r="K50" s="2537">
        <v>0</v>
      </c>
      <c r="L50" s="2537">
        <v>0</v>
      </c>
      <c r="M50" s="2537">
        <v>0</v>
      </c>
      <c r="N50" s="2536">
        <f>SUM(J50:M50)</f>
        <v>4</v>
      </c>
      <c r="O50" s="2565">
        <f>SUM(H50,N50)</f>
        <v>29</v>
      </c>
      <c r="P50" s="389"/>
      <c r="Q50" s="389"/>
    </row>
    <row r="51" spans="1:26" ht="12" customHeight="1">
      <c r="E51" s="1892"/>
      <c r="F51" s="490" t="s">
        <v>39</v>
      </c>
      <c r="G51" s="20"/>
      <c r="H51" s="2540">
        <f>SUM(H52:H55)</f>
        <v>63</v>
      </c>
      <c r="I51" s="2540"/>
      <c r="J51" s="2540">
        <f>SUM(J52:J55)</f>
        <v>26</v>
      </c>
      <c r="K51" s="2540">
        <f>SUM(K52:K55)</f>
        <v>33</v>
      </c>
      <c r="L51" s="2540">
        <f>SUM(L52:L55)</f>
        <v>0</v>
      </c>
      <c r="M51" s="2540">
        <f>SUM(M52:M55)</f>
        <v>5</v>
      </c>
      <c r="N51" s="2539">
        <f>SUM(J51:M51)</f>
        <v>64</v>
      </c>
      <c r="O51" s="2566">
        <f>SUM(H51,N51)</f>
        <v>127</v>
      </c>
      <c r="P51" s="389"/>
      <c r="Q51" s="389"/>
    </row>
    <row r="52" spans="1:26" ht="12" customHeight="1">
      <c r="A52" s="5">
        <v>2</v>
      </c>
      <c r="B52" s="5">
        <v>4</v>
      </c>
      <c r="C52" s="5">
        <v>10</v>
      </c>
      <c r="E52" s="1892"/>
      <c r="F52" s="4"/>
      <c r="G52" s="20" t="s">
        <v>92</v>
      </c>
      <c r="H52" s="2537">
        <v>29</v>
      </c>
      <c r="I52" s="2537"/>
      <c r="J52" s="2537">
        <v>14</v>
      </c>
      <c r="K52" s="2537">
        <v>6</v>
      </c>
      <c r="L52" s="2537">
        <v>0</v>
      </c>
      <c r="M52" s="2537">
        <v>0</v>
      </c>
      <c r="N52" s="2536">
        <f>SUM(J52:M52)</f>
        <v>20</v>
      </c>
      <c r="O52" s="2565">
        <f>SUM(H52,N52)</f>
        <v>49</v>
      </c>
      <c r="P52" s="389"/>
      <c r="Q52" s="389"/>
      <c r="U52" s="1415"/>
      <c r="V52" s="1415"/>
      <c r="W52" s="1415"/>
      <c r="X52" s="1415"/>
      <c r="Y52" s="1415"/>
      <c r="Z52" s="1415"/>
    </row>
    <row r="53" spans="1:26" ht="12" customHeight="1">
      <c r="A53" s="5">
        <v>2</v>
      </c>
      <c r="B53" s="5">
        <v>4</v>
      </c>
      <c r="C53" s="5">
        <v>10</v>
      </c>
      <c r="E53" s="1892"/>
      <c r="F53" s="4"/>
      <c r="G53" s="20" t="s">
        <v>93</v>
      </c>
      <c r="H53" s="2537">
        <v>1</v>
      </c>
      <c r="I53" s="2537"/>
      <c r="J53" s="2537">
        <v>5</v>
      </c>
      <c r="K53" s="2537">
        <v>6</v>
      </c>
      <c r="L53" s="2537">
        <v>0</v>
      </c>
      <c r="M53" s="2537">
        <v>0</v>
      </c>
      <c r="N53" s="2536">
        <f>SUM(J53:M53)</f>
        <v>11</v>
      </c>
      <c r="O53" s="2565">
        <f>SUM(H53,N53)</f>
        <v>12</v>
      </c>
      <c r="P53" s="389"/>
      <c r="Q53" s="389"/>
    </row>
    <row r="54" spans="1:26" ht="12" customHeight="1">
      <c r="A54" s="5">
        <v>2</v>
      </c>
      <c r="B54" s="5">
        <v>4</v>
      </c>
      <c r="C54" s="5">
        <v>10</v>
      </c>
      <c r="E54" s="1892"/>
      <c r="F54" s="4"/>
      <c r="G54" s="20" t="s">
        <v>398</v>
      </c>
      <c r="H54" s="2537">
        <v>3</v>
      </c>
      <c r="I54" s="2537"/>
      <c r="J54" s="2537">
        <v>2</v>
      </c>
      <c r="K54" s="2537">
        <v>8</v>
      </c>
      <c r="L54" s="2537">
        <v>0</v>
      </c>
      <c r="M54" s="2537">
        <v>0</v>
      </c>
      <c r="N54" s="2536">
        <f>SUM(J54:M54)</f>
        <v>10</v>
      </c>
      <c r="O54" s="2565">
        <f>SUM(H54,N54)</f>
        <v>13</v>
      </c>
      <c r="P54" s="389"/>
      <c r="Q54" s="389"/>
    </row>
    <row r="55" spans="1:26" ht="12" customHeight="1">
      <c r="A55" s="5">
        <v>2</v>
      </c>
      <c r="B55" s="5">
        <v>4</v>
      </c>
      <c r="C55" s="5">
        <v>10</v>
      </c>
      <c r="E55" s="1892"/>
      <c r="F55" s="4"/>
      <c r="G55" s="20" t="s">
        <v>94</v>
      </c>
      <c r="H55" s="2537">
        <v>30</v>
      </c>
      <c r="I55" s="2537"/>
      <c r="J55" s="2537">
        <v>5</v>
      </c>
      <c r="K55" s="2537">
        <v>13</v>
      </c>
      <c r="L55" s="2537">
        <v>0</v>
      </c>
      <c r="M55" s="2537">
        <v>5</v>
      </c>
      <c r="N55" s="2536">
        <f>SUM(J55:M55)</f>
        <v>23</v>
      </c>
      <c r="O55" s="2565">
        <f>SUM(H55,N55)</f>
        <v>53</v>
      </c>
      <c r="P55" s="389"/>
      <c r="Q55" s="389"/>
    </row>
    <row r="56" spans="1:26" ht="12" customHeight="1">
      <c r="E56" s="1892"/>
      <c r="F56" s="490" t="s">
        <v>40</v>
      </c>
      <c r="G56" s="20"/>
      <c r="H56" s="2548">
        <f>SUM(H57:H58)</f>
        <v>54</v>
      </c>
      <c r="I56" s="2548"/>
      <c r="J56" s="2548">
        <f>SUM(J57:J58)</f>
        <v>13</v>
      </c>
      <c r="K56" s="2540">
        <f>SUM(K57:K58)</f>
        <v>1</v>
      </c>
      <c r="L56" s="2540">
        <f>SUM(L57:L58)</f>
        <v>0</v>
      </c>
      <c r="M56" s="2540">
        <f>SUM(M57:M58)</f>
        <v>0</v>
      </c>
      <c r="N56" s="2539">
        <f>SUM(J56:M56)</f>
        <v>14</v>
      </c>
      <c r="O56" s="2566">
        <f>SUM(H56,N56)</f>
        <v>68</v>
      </c>
      <c r="P56" s="389"/>
      <c r="Q56" s="389"/>
      <c r="U56" s="1415"/>
      <c r="V56" s="1415"/>
      <c r="W56" s="1415"/>
      <c r="X56" s="1415"/>
      <c r="Y56" s="1415"/>
      <c r="Z56" s="1415"/>
    </row>
    <row r="57" spans="1:26" ht="12" customHeight="1">
      <c r="A57" s="5">
        <v>2</v>
      </c>
      <c r="B57" s="5">
        <v>4</v>
      </c>
      <c r="C57" s="5">
        <v>3</v>
      </c>
      <c r="E57" s="1892"/>
      <c r="F57" s="4"/>
      <c r="G57" s="370" t="s">
        <v>92</v>
      </c>
      <c r="H57" s="2537">
        <v>40</v>
      </c>
      <c r="I57" s="2537"/>
      <c r="J57" s="2537">
        <v>13</v>
      </c>
      <c r="K57" s="2537">
        <v>1</v>
      </c>
      <c r="L57" s="2537">
        <v>0</v>
      </c>
      <c r="M57" s="2537">
        <v>0</v>
      </c>
      <c r="N57" s="2536">
        <f>SUM(J57:M57)</f>
        <v>14</v>
      </c>
      <c r="O57" s="2565">
        <f>SUM(H57,N57)</f>
        <v>54</v>
      </c>
      <c r="P57" s="389"/>
      <c r="Q57" s="389"/>
    </row>
    <row r="58" spans="1:26" ht="12" customHeight="1">
      <c r="A58" s="5">
        <v>2</v>
      </c>
      <c r="B58" s="5">
        <v>4</v>
      </c>
      <c r="C58" s="5">
        <v>3</v>
      </c>
      <c r="E58" s="1892"/>
      <c r="F58" s="4"/>
      <c r="G58" s="370" t="s">
        <v>89</v>
      </c>
      <c r="H58" s="2537">
        <v>14</v>
      </c>
      <c r="I58" s="2537"/>
      <c r="J58" s="2537">
        <v>0</v>
      </c>
      <c r="K58" s="2537">
        <v>0</v>
      </c>
      <c r="L58" s="2537">
        <v>0</v>
      </c>
      <c r="M58" s="2537">
        <v>0</v>
      </c>
      <c r="N58" s="2536">
        <f>SUM(J58:M58)</f>
        <v>0</v>
      </c>
      <c r="O58" s="2565">
        <f>SUM(H58,N58)</f>
        <v>14</v>
      </c>
      <c r="P58" s="389"/>
      <c r="Q58" s="389"/>
    </row>
    <row r="59" spans="1:26" ht="12" customHeight="1">
      <c r="E59" s="1892"/>
      <c r="F59" s="490" t="s">
        <v>41</v>
      </c>
      <c r="G59" s="20"/>
      <c r="H59" s="2540">
        <f>SUM(H60:H62)</f>
        <v>21</v>
      </c>
      <c r="I59" s="2540"/>
      <c r="J59" s="2540">
        <f>SUM(J60:J62)</f>
        <v>11</v>
      </c>
      <c r="K59" s="2540">
        <f>SUM(K60:K62)</f>
        <v>1</v>
      </c>
      <c r="L59" s="2540">
        <f>SUM(L60:L62)</f>
        <v>0</v>
      </c>
      <c r="M59" s="2540">
        <f>SUM(M60:M62)</f>
        <v>2</v>
      </c>
      <c r="N59" s="2539">
        <f>SUM(J59:M59)</f>
        <v>14</v>
      </c>
      <c r="O59" s="2566">
        <f>SUM(H59,N59)</f>
        <v>35</v>
      </c>
      <c r="P59" s="389"/>
      <c r="Q59" s="389"/>
    </row>
    <row r="60" spans="1:26" ht="12" customHeight="1">
      <c r="A60" s="5">
        <v>2</v>
      </c>
      <c r="B60" s="5">
        <v>4</v>
      </c>
      <c r="C60" s="5">
        <v>7</v>
      </c>
      <c r="E60" s="1892"/>
      <c r="F60" s="4"/>
      <c r="G60" s="20" t="s">
        <v>92</v>
      </c>
      <c r="H60" s="2537">
        <v>7</v>
      </c>
      <c r="I60" s="2537"/>
      <c r="J60" s="2537">
        <v>6</v>
      </c>
      <c r="K60" s="2537">
        <v>0</v>
      </c>
      <c r="L60" s="2537">
        <v>0</v>
      </c>
      <c r="M60" s="2537">
        <v>2</v>
      </c>
      <c r="N60" s="2536">
        <f>SUM(J60:M60)</f>
        <v>8</v>
      </c>
      <c r="O60" s="2565">
        <f>SUM(H60,N60)</f>
        <v>15</v>
      </c>
      <c r="P60" s="389"/>
      <c r="Q60" s="389"/>
    </row>
    <row r="61" spans="1:26" ht="12" customHeight="1">
      <c r="A61" s="5">
        <v>2</v>
      </c>
      <c r="B61" s="5">
        <v>4</v>
      </c>
      <c r="C61" s="5">
        <v>7</v>
      </c>
      <c r="E61" s="1892"/>
      <c r="F61" s="4"/>
      <c r="G61" s="20" t="s">
        <v>423</v>
      </c>
      <c r="H61" s="1065">
        <v>0</v>
      </c>
      <c r="I61" s="1065"/>
      <c r="J61" s="1065">
        <v>0</v>
      </c>
      <c r="K61" s="1065">
        <v>0</v>
      </c>
      <c r="L61" s="1065">
        <v>0</v>
      </c>
      <c r="M61" s="1065">
        <v>0</v>
      </c>
      <c r="N61" s="2536">
        <f>SUM(J61:M61)</f>
        <v>0</v>
      </c>
      <c r="O61" s="2565">
        <f>SUM(H61,N61)</f>
        <v>0</v>
      </c>
      <c r="P61" s="389"/>
      <c r="Q61" s="389"/>
    </row>
    <row r="62" spans="1:26" ht="12" customHeight="1">
      <c r="A62" s="5">
        <v>2</v>
      </c>
      <c r="B62" s="5">
        <v>4</v>
      </c>
      <c r="C62" s="5">
        <v>7</v>
      </c>
      <c r="E62" s="1892"/>
      <c r="F62" s="4"/>
      <c r="G62" s="20" t="s">
        <v>89</v>
      </c>
      <c r="H62" s="2537">
        <v>14</v>
      </c>
      <c r="I62" s="2537"/>
      <c r="J62" s="2537">
        <v>5</v>
      </c>
      <c r="K62" s="2537">
        <v>1</v>
      </c>
      <c r="L62" s="2537">
        <v>0</v>
      </c>
      <c r="M62" s="2537">
        <v>0</v>
      </c>
      <c r="N62" s="2536">
        <f>SUM(J62:M62)</f>
        <v>6</v>
      </c>
      <c r="O62" s="2565">
        <f>SUM(H62,N62)</f>
        <v>20</v>
      </c>
      <c r="P62" s="389"/>
      <c r="Q62" s="389"/>
    </row>
    <row r="63" spans="1:26" ht="12" customHeight="1">
      <c r="E63" s="1892"/>
      <c r="F63" s="490" t="s">
        <v>42</v>
      </c>
      <c r="G63" s="20"/>
      <c r="H63" s="2548">
        <f>SUM(H64:H65)</f>
        <v>9</v>
      </c>
      <c r="I63" s="2548"/>
      <c r="J63" s="2548">
        <f>SUM(J64:J65)</f>
        <v>28</v>
      </c>
      <c r="K63" s="2540">
        <f>SUM(K64:K65)</f>
        <v>0</v>
      </c>
      <c r="L63" s="2548">
        <f>SUM(L64:L65)</f>
        <v>0</v>
      </c>
      <c r="M63" s="2548">
        <f>SUM(M64:M65)</f>
        <v>4</v>
      </c>
      <c r="N63" s="2539">
        <f>SUM(J63:M63)</f>
        <v>32</v>
      </c>
      <c r="O63" s="2566">
        <f>SUM(H63,N63)</f>
        <v>41</v>
      </c>
      <c r="P63" s="389"/>
      <c r="Q63" s="389"/>
    </row>
    <row r="64" spans="1:26" ht="12" customHeight="1">
      <c r="A64" s="5">
        <v>2</v>
      </c>
      <c r="B64" s="5">
        <v>4</v>
      </c>
      <c r="C64" s="5">
        <v>1</v>
      </c>
      <c r="E64" s="1892"/>
      <c r="F64" s="4"/>
      <c r="G64" s="20" t="s">
        <v>92</v>
      </c>
      <c r="H64" s="2537">
        <v>9</v>
      </c>
      <c r="I64" s="2537"/>
      <c r="J64" s="2537">
        <v>28</v>
      </c>
      <c r="K64" s="2537">
        <v>0</v>
      </c>
      <c r="L64" s="2537">
        <v>0</v>
      </c>
      <c r="M64" s="2537">
        <v>4</v>
      </c>
      <c r="N64" s="2536">
        <f>SUM(J64:M64)</f>
        <v>32</v>
      </c>
      <c r="O64" s="2565">
        <f>SUM(H64,N64)</f>
        <v>41</v>
      </c>
      <c r="P64" s="389"/>
      <c r="Q64" s="389"/>
    </row>
    <row r="65" spans="1:17" ht="12" customHeight="1">
      <c r="A65" s="5">
        <v>2</v>
      </c>
      <c r="B65" s="5">
        <v>4</v>
      </c>
      <c r="C65" s="5">
        <v>1</v>
      </c>
      <c r="E65" s="1892"/>
      <c r="F65" s="4"/>
      <c r="G65" s="20" t="s">
        <v>89</v>
      </c>
      <c r="H65" s="1065">
        <v>0</v>
      </c>
      <c r="I65" s="1065"/>
      <c r="J65" s="1065">
        <v>0</v>
      </c>
      <c r="K65" s="1065">
        <v>0</v>
      </c>
      <c r="L65" s="1065">
        <v>0</v>
      </c>
      <c r="M65" s="1065">
        <v>0</v>
      </c>
      <c r="N65" s="2536">
        <f>SUM(J65:M65)</f>
        <v>0</v>
      </c>
      <c r="O65" s="2565">
        <f>SUM(H65,N65)</f>
        <v>0</v>
      </c>
      <c r="P65" s="389"/>
      <c r="Q65" s="389"/>
    </row>
    <row r="66" spans="1:17" ht="12" customHeight="1">
      <c r="E66" s="1892"/>
      <c r="F66" s="490" t="s">
        <v>43</v>
      </c>
      <c r="G66" s="20"/>
      <c r="H66" s="2547">
        <f>SUM(H67:H68)</f>
        <v>5</v>
      </c>
      <c r="I66" s="2547"/>
      <c r="J66" s="2547">
        <f>SUM(J67:J68)</f>
        <v>12</v>
      </c>
      <c r="K66" s="1072">
        <f>SUM(K67:K68)</f>
        <v>1</v>
      </c>
      <c r="L66" s="2547">
        <f>SUM(L67:L68)</f>
        <v>0</v>
      </c>
      <c r="M66" s="2547">
        <f>SUM(M67:M68)</f>
        <v>2</v>
      </c>
      <c r="N66" s="2539">
        <f>SUM(J66:M66)</f>
        <v>15</v>
      </c>
      <c r="O66" s="2566">
        <f>SUM(H66,N66)</f>
        <v>20</v>
      </c>
      <c r="P66" s="389"/>
      <c r="Q66" s="389"/>
    </row>
    <row r="67" spans="1:17" ht="12" customHeight="1">
      <c r="A67" s="5">
        <v>2</v>
      </c>
      <c r="B67" s="5">
        <v>4</v>
      </c>
      <c r="C67" s="5">
        <v>9</v>
      </c>
      <c r="E67" s="1892"/>
      <c r="G67" s="20" t="s">
        <v>92</v>
      </c>
      <c r="H67" s="2537">
        <v>3</v>
      </c>
      <c r="I67" s="2537"/>
      <c r="J67" s="2537">
        <v>10</v>
      </c>
      <c r="K67" s="2537">
        <v>1</v>
      </c>
      <c r="L67" s="2537">
        <v>0</v>
      </c>
      <c r="M67" s="2537">
        <v>2</v>
      </c>
      <c r="N67" s="2536">
        <f>SUM(J67:M67)</f>
        <v>13</v>
      </c>
      <c r="O67" s="2565">
        <f>SUM(H67,N67)</f>
        <v>16</v>
      </c>
      <c r="P67" s="389"/>
      <c r="Q67" s="389"/>
    </row>
    <row r="68" spans="1:17" ht="12" customHeight="1">
      <c r="A68" s="5">
        <v>2</v>
      </c>
      <c r="B68" s="5">
        <v>4</v>
      </c>
      <c r="C68" s="5">
        <v>9</v>
      </c>
      <c r="E68" s="1892"/>
      <c r="G68" s="20" t="s">
        <v>89</v>
      </c>
      <c r="H68" s="2537">
        <v>2</v>
      </c>
      <c r="I68" s="2537"/>
      <c r="J68" s="2537">
        <v>2</v>
      </c>
      <c r="K68" s="2537">
        <v>0</v>
      </c>
      <c r="L68" s="2537">
        <v>0</v>
      </c>
      <c r="M68" s="2537">
        <v>0</v>
      </c>
      <c r="N68" s="2536">
        <f>SUM(J68:M68)</f>
        <v>2</v>
      </c>
      <c r="O68" s="2565">
        <f>SUM(H68,N68)</f>
        <v>4</v>
      </c>
      <c r="P68" s="389"/>
      <c r="Q68" s="389"/>
    </row>
    <row r="69" spans="1:17" ht="12" customHeight="1">
      <c r="E69" s="1892"/>
      <c r="F69" s="622" t="s">
        <v>44</v>
      </c>
      <c r="G69" s="490"/>
      <c r="H69" s="2548">
        <f>SUM(H70)</f>
        <v>13</v>
      </c>
      <c r="I69" s="2548"/>
      <c r="J69" s="2548">
        <f>SUM(J70)</f>
        <v>2</v>
      </c>
      <c r="K69" s="2548">
        <f>SUM(K70)</f>
        <v>2</v>
      </c>
      <c r="L69" s="2548">
        <f>SUM(L70)</f>
        <v>0</v>
      </c>
      <c r="M69" s="2548">
        <f>SUM(M70)</f>
        <v>0</v>
      </c>
      <c r="N69" s="2539">
        <f>SUM(J69:M69)</f>
        <v>4</v>
      </c>
      <c r="O69" s="2566">
        <f>SUM(H69,N69)</f>
        <v>17</v>
      </c>
      <c r="P69" s="389"/>
      <c r="Q69" s="389"/>
    </row>
    <row r="70" spans="1:17" ht="12" customHeight="1">
      <c r="A70" s="5">
        <v>2</v>
      </c>
      <c r="B70" s="5">
        <v>4</v>
      </c>
      <c r="C70" s="5">
        <v>11</v>
      </c>
      <c r="E70" s="1893"/>
      <c r="F70" s="4"/>
      <c r="G70" s="20" t="s">
        <v>109</v>
      </c>
      <c r="H70" s="2537">
        <v>13</v>
      </c>
      <c r="I70" s="2537"/>
      <c r="J70" s="2537">
        <v>2</v>
      </c>
      <c r="K70" s="2537">
        <v>2</v>
      </c>
      <c r="L70" s="2537">
        <v>0</v>
      </c>
      <c r="M70" s="2537">
        <v>0</v>
      </c>
      <c r="N70" s="2536">
        <f>SUM(J70:M70)</f>
        <v>4</v>
      </c>
      <c r="O70" s="2565">
        <f>SUM(H70,N70)</f>
        <v>17</v>
      </c>
      <c r="P70" s="389"/>
      <c r="Q70" s="389"/>
    </row>
    <row r="71" spans="1:17">
      <c r="E71" s="1891">
        <v>1403</v>
      </c>
      <c r="F71" s="373" t="s">
        <v>3</v>
      </c>
      <c r="G71" s="372"/>
      <c r="H71" s="377">
        <f>SUM(H72+H74+H76)</f>
        <v>49</v>
      </c>
      <c r="I71" s="377"/>
      <c r="J71" s="377">
        <f>SUM(J72+J74+J76)</f>
        <v>17</v>
      </c>
      <c r="K71" s="377">
        <f>SUM(K72+K74+K76)</f>
        <v>5</v>
      </c>
      <c r="L71" s="377">
        <f>SUM(L72+L74+L76)</f>
        <v>0</v>
      </c>
      <c r="M71" s="377">
        <f>SUM(M72+M74+M76)</f>
        <v>0</v>
      </c>
      <c r="N71" s="2542">
        <f>SUM(J71:M71)</f>
        <v>22</v>
      </c>
      <c r="O71" s="1653">
        <f>SUM(H71,N71)</f>
        <v>71</v>
      </c>
      <c r="P71" s="389"/>
      <c r="Q71" s="389"/>
    </row>
    <row r="72" spans="1:17" ht="12" customHeight="1">
      <c r="E72" s="1892"/>
      <c r="F72" s="622" t="s">
        <v>45</v>
      </c>
      <c r="G72" s="20"/>
      <c r="H72" s="2540">
        <f>SUM(H73:H73)</f>
        <v>18</v>
      </c>
      <c r="I72" s="2540"/>
      <c r="J72" s="2540">
        <f>SUM(J73:J73)</f>
        <v>0</v>
      </c>
      <c r="K72" s="2548">
        <f>SUM(K73:K73)</f>
        <v>0</v>
      </c>
      <c r="L72" s="2540">
        <f>SUM(L73:L73)</f>
        <v>0</v>
      </c>
      <c r="M72" s="2540">
        <f>SUM(M73:M73)</f>
        <v>0</v>
      </c>
      <c r="N72" s="2539">
        <f>SUM(J72:M72)</f>
        <v>0</v>
      </c>
      <c r="O72" s="2566">
        <f>SUM(H72,N72)</f>
        <v>18</v>
      </c>
      <c r="P72" s="389"/>
      <c r="Q72" s="389"/>
    </row>
    <row r="73" spans="1:17" ht="12" customHeight="1">
      <c r="A73" s="5">
        <v>3</v>
      </c>
      <c r="B73" s="5">
        <v>5</v>
      </c>
      <c r="C73" s="5">
        <v>11</v>
      </c>
      <c r="E73" s="1892"/>
      <c r="F73" s="4"/>
      <c r="G73" s="20" t="s">
        <v>96</v>
      </c>
      <c r="H73" s="2537">
        <v>18</v>
      </c>
      <c r="I73" s="2537"/>
      <c r="J73" s="2537">
        <v>0</v>
      </c>
      <c r="K73" s="2537">
        <v>0</v>
      </c>
      <c r="L73" s="2537">
        <v>0</v>
      </c>
      <c r="M73" s="2537">
        <v>0</v>
      </c>
      <c r="N73" s="2536">
        <f>SUM(J73:M73)</f>
        <v>0</v>
      </c>
      <c r="O73" s="2565">
        <f>SUM(H73,N73)</f>
        <v>18</v>
      </c>
      <c r="P73" s="389"/>
      <c r="Q73" s="389"/>
    </row>
    <row r="74" spans="1:17" ht="12" customHeight="1">
      <c r="E74" s="1892"/>
      <c r="F74" s="622" t="s">
        <v>46</v>
      </c>
      <c r="G74" s="20"/>
      <c r="H74" s="2548">
        <f>SUM(H75)</f>
        <v>7</v>
      </c>
      <c r="I74" s="2548"/>
      <c r="J74" s="2548">
        <f>SUM(J75)</f>
        <v>12</v>
      </c>
      <c r="K74" s="2548">
        <f>SUM(K75)</f>
        <v>5</v>
      </c>
      <c r="L74" s="2540">
        <f>SUM(L75)</f>
        <v>0</v>
      </c>
      <c r="M74" s="2540">
        <f>SUM(M75)</f>
        <v>0</v>
      </c>
      <c r="N74" s="2539">
        <f>SUM(J74:M74)</f>
        <v>17</v>
      </c>
      <c r="O74" s="2566">
        <f>SUM(H74,N74)</f>
        <v>24</v>
      </c>
      <c r="P74" s="389"/>
      <c r="Q74" s="389"/>
    </row>
    <row r="75" spans="1:17" ht="12" customHeight="1">
      <c r="A75" s="5">
        <v>3</v>
      </c>
      <c r="B75" s="5">
        <v>5</v>
      </c>
      <c r="C75" s="5">
        <v>8</v>
      </c>
      <c r="E75" s="1892"/>
      <c r="F75" s="4"/>
      <c r="G75" s="20" t="s">
        <v>96</v>
      </c>
      <c r="H75" s="2537">
        <v>7</v>
      </c>
      <c r="I75" s="2537"/>
      <c r="J75" s="2537">
        <v>12</v>
      </c>
      <c r="K75" s="2537">
        <v>5</v>
      </c>
      <c r="L75" s="2537">
        <v>0</v>
      </c>
      <c r="M75" s="2537">
        <v>0</v>
      </c>
      <c r="N75" s="2536">
        <f>SUM(J75:M75)</f>
        <v>17</v>
      </c>
      <c r="O75" s="2565">
        <f>SUM(H75,N75)</f>
        <v>24</v>
      </c>
      <c r="P75" s="389"/>
      <c r="Q75" s="389"/>
    </row>
    <row r="76" spans="1:17" ht="12" customHeight="1">
      <c r="E76" s="1892"/>
      <c r="F76" s="622" t="s">
        <v>47</v>
      </c>
      <c r="G76" s="20"/>
      <c r="H76" s="2540">
        <f>SUM(H77:H78)</f>
        <v>24</v>
      </c>
      <c r="I76" s="2540"/>
      <c r="J76" s="2540">
        <f>SUM(J77:J78)</f>
        <v>5</v>
      </c>
      <c r="K76" s="2540">
        <f>SUM(K77:K78)</f>
        <v>0</v>
      </c>
      <c r="L76" s="2540">
        <f>SUM(L77:L78)</f>
        <v>0</v>
      </c>
      <c r="M76" s="2540">
        <f>SUM(M77:M78)</f>
        <v>0</v>
      </c>
      <c r="N76" s="2539">
        <f>SUM(J76:M76)</f>
        <v>5</v>
      </c>
      <c r="O76" s="2566">
        <f>SUM(H76,N76)</f>
        <v>29</v>
      </c>
      <c r="P76" s="389"/>
      <c r="Q76" s="389"/>
    </row>
    <row r="77" spans="1:17" ht="12" customHeight="1">
      <c r="A77" s="5">
        <v>3</v>
      </c>
      <c r="B77" s="5">
        <v>5</v>
      </c>
      <c r="C77" s="5">
        <v>10</v>
      </c>
      <c r="E77" s="1892"/>
      <c r="F77" s="4"/>
      <c r="G77" s="20" t="s">
        <v>96</v>
      </c>
      <c r="H77" s="2537">
        <v>11</v>
      </c>
      <c r="I77" s="2537"/>
      <c r="J77" s="2537">
        <v>5</v>
      </c>
      <c r="K77" s="2537">
        <v>0</v>
      </c>
      <c r="L77" s="2537">
        <v>0</v>
      </c>
      <c r="M77" s="2537">
        <v>0</v>
      </c>
      <c r="N77" s="2536">
        <f>SUM(J77:M77)</f>
        <v>5</v>
      </c>
      <c r="O77" s="2565">
        <f>SUM(H77,N77)</f>
        <v>16</v>
      </c>
      <c r="P77" s="389"/>
      <c r="Q77" s="389"/>
    </row>
    <row r="78" spans="1:17" ht="12" customHeight="1">
      <c r="A78" s="5">
        <v>3</v>
      </c>
      <c r="B78" s="5">
        <v>5</v>
      </c>
      <c r="C78" s="5">
        <v>10</v>
      </c>
      <c r="E78" s="1892"/>
      <c r="F78" s="3"/>
      <c r="G78" s="3" t="s">
        <v>397</v>
      </c>
      <c r="H78" s="2537">
        <v>13</v>
      </c>
      <c r="I78" s="2537"/>
      <c r="J78" s="2537">
        <v>0</v>
      </c>
      <c r="K78" s="2537">
        <v>0</v>
      </c>
      <c r="L78" s="2537">
        <v>0</v>
      </c>
      <c r="M78" s="2537">
        <v>0</v>
      </c>
      <c r="N78" s="2557">
        <f>SUM(J78:M78)</f>
        <v>0</v>
      </c>
      <c r="O78" s="2564">
        <f>SUM(H78,N78)</f>
        <v>13</v>
      </c>
      <c r="P78" s="389"/>
      <c r="Q78" s="389"/>
    </row>
    <row r="79" spans="1:17" ht="12" customHeight="1">
      <c r="E79" s="2399"/>
      <c r="F79" s="1121"/>
      <c r="G79" s="1121"/>
      <c r="H79" s="1121"/>
      <c r="I79" s="1121"/>
      <c r="J79" s="1121"/>
      <c r="K79" s="2563"/>
      <c r="L79" s="2563"/>
      <c r="M79" s="1121"/>
      <c r="N79" s="4"/>
      <c r="O79" s="2" t="s">
        <v>386</v>
      </c>
      <c r="P79" s="389"/>
      <c r="Q79" s="389"/>
    </row>
    <row r="80" spans="1:17" ht="12" customHeight="1">
      <c r="E80" s="6"/>
      <c r="F80" s="4"/>
      <c r="G80" s="4"/>
      <c r="H80" s="4"/>
      <c r="I80" s="4"/>
      <c r="J80" s="2444"/>
      <c r="K80" s="720"/>
      <c r="L80" s="720"/>
      <c r="M80" s="720"/>
      <c r="O80" s="2" t="s">
        <v>420</v>
      </c>
    </row>
    <row r="81" spans="1:15" ht="12" customHeight="1">
      <c r="E81" s="1934" t="s">
        <v>6</v>
      </c>
      <c r="F81" s="1915" t="s">
        <v>87</v>
      </c>
      <c r="G81" s="1915"/>
      <c r="H81" s="26"/>
      <c r="I81" s="26"/>
      <c r="J81" s="26"/>
      <c r="K81" s="2560"/>
      <c r="L81" s="2559"/>
      <c r="M81" s="2559"/>
      <c r="N81" s="2559"/>
      <c r="O81" s="2478"/>
    </row>
    <row r="82" spans="1:15" ht="12" customHeight="1">
      <c r="E82" s="1925"/>
      <c r="F82" s="1916"/>
      <c r="G82" s="1916"/>
      <c r="H82" s="448" t="s">
        <v>133</v>
      </c>
      <c r="I82" s="663"/>
      <c r="J82" s="2047" t="s">
        <v>132</v>
      </c>
      <c r="K82" s="2047"/>
      <c r="L82" s="2047"/>
      <c r="M82" s="2047"/>
      <c r="N82" s="2047"/>
      <c r="O82" s="2022" t="s">
        <v>0</v>
      </c>
    </row>
    <row r="83" spans="1:15" ht="22.5" customHeight="1">
      <c r="A83" s="5" t="s">
        <v>12</v>
      </c>
      <c r="B83" s="5" t="s">
        <v>13</v>
      </c>
      <c r="C83" s="5" t="s">
        <v>14</v>
      </c>
      <c r="E83" s="1925"/>
      <c r="F83" s="1917"/>
      <c r="G83" s="1917"/>
      <c r="H83" s="786" t="s">
        <v>923</v>
      </c>
      <c r="I83" s="2553"/>
      <c r="J83" s="786" t="s">
        <v>922</v>
      </c>
      <c r="K83" s="786" t="s">
        <v>921</v>
      </c>
      <c r="L83" s="786" t="s">
        <v>920</v>
      </c>
      <c r="M83" s="786" t="s">
        <v>919</v>
      </c>
      <c r="N83" s="786" t="s">
        <v>237</v>
      </c>
      <c r="O83" s="2552"/>
    </row>
    <row r="84" spans="1:15">
      <c r="A84" s="1806"/>
      <c r="B84" s="1806"/>
      <c r="C84" s="1806"/>
      <c r="D84" s="1806"/>
      <c r="E84" s="1894">
        <v>1404</v>
      </c>
      <c r="F84" s="373" t="s">
        <v>28</v>
      </c>
      <c r="G84" s="372"/>
      <c r="H84" s="2542">
        <f>SUM(H87,H85)</f>
        <v>145</v>
      </c>
      <c r="I84" s="2542"/>
      <c r="J84" s="2551">
        <f>SUM(J87,J85)</f>
        <v>25</v>
      </c>
      <c r="K84" s="2551">
        <f>SUM(K87,K85)</f>
        <v>30</v>
      </c>
      <c r="L84" s="2551">
        <f>SUM(L87,L85)</f>
        <v>0</v>
      </c>
      <c r="M84" s="2551">
        <f>SUM(M87,M85)</f>
        <v>1</v>
      </c>
      <c r="N84" s="2551">
        <f>SUM(J84:M84)</f>
        <v>56</v>
      </c>
      <c r="O84" s="2550">
        <f>SUM(H84,N84)</f>
        <v>201</v>
      </c>
    </row>
    <row r="85" spans="1:15" ht="12" customHeight="1">
      <c r="A85" s="1806"/>
      <c r="B85" s="1806"/>
      <c r="C85" s="1806"/>
      <c r="D85" s="1806"/>
      <c r="E85" s="1895"/>
      <c r="F85" s="490" t="s">
        <v>48</v>
      </c>
      <c r="G85" s="20"/>
      <c r="H85" s="2548">
        <f>SUM(H86)</f>
        <v>92</v>
      </c>
      <c r="I85" s="2548"/>
      <c r="J85" s="2548">
        <f>SUM(J86)</f>
        <v>8</v>
      </c>
      <c r="K85" s="2548">
        <f>SUM(K86)</f>
        <v>16</v>
      </c>
      <c r="L85" s="2548">
        <f>SUM(L86)</f>
        <v>0</v>
      </c>
      <c r="M85" s="2548">
        <f>SUM(M86)</f>
        <v>1</v>
      </c>
      <c r="N85" s="2539">
        <f>SUM(J85:M85)</f>
        <v>25</v>
      </c>
      <c r="O85" s="2538">
        <f>SUM(H85,N85)</f>
        <v>117</v>
      </c>
    </row>
    <row r="86" spans="1:15" ht="12" customHeight="1">
      <c r="A86" s="1806">
        <v>4</v>
      </c>
      <c r="B86" s="1806">
        <v>6</v>
      </c>
      <c r="C86" s="1806">
        <v>11</v>
      </c>
      <c r="D86" s="1806"/>
      <c r="E86" s="1895"/>
      <c r="F86" s="4"/>
      <c r="G86" s="20" t="s">
        <v>111</v>
      </c>
      <c r="H86" s="2537">
        <v>92</v>
      </c>
      <c r="I86" s="2537"/>
      <c r="J86" s="2537">
        <v>8</v>
      </c>
      <c r="K86" s="2537">
        <v>16</v>
      </c>
      <c r="L86" s="2537">
        <v>0</v>
      </c>
      <c r="M86" s="2537">
        <v>1</v>
      </c>
      <c r="N86" s="2536">
        <f>SUM(J86:M86)</f>
        <v>25</v>
      </c>
      <c r="O86" s="1718">
        <f>SUM(H86,N86)</f>
        <v>117</v>
      </c>
    </row>
    <row r="87" spans="1:15" ht="12" customHeight="1">
      <c r="A87" s="1806"/>
      <c r="B87" s="1806"/>
      <c r="C87" s="1806"/>
      <c r="D87" s="1806"/>
      <c r="E87" s="1895"/>
      <c r="F87" s="490" t="s">
        <v>49</v>
      </c>
      <c r="G87" s="4"/>
      <c r="H87" s="1746">
        <f>SUM(H88:H90)</f>
        <v>53</v>
      </c>
      <c r="I87" s="1746"/>
      <c r="J87" s="1746">
        <f>SUM(J88:J90)</f>
        <v>17</v>
      </c>
      <c r="K87" s="1746">
        <f>SUM(K88:K90)</f>
        <v>14</v>
      </c>
      <c r="L87" s="1746">
        <f>SUM(L88:L90)</f>
        <v>0</v>
      </c>
      <c r="M87" s="1746">
        <f>SUM(M88:M90)</f>
        <v>0</v>
      </c>
      <c r="N87" s="2539">
        <f>SUM(J87:M87)</f>
        <v>31</v>
      </c>
      <c r="O87" s="2538">
        <f>SUM(H87,N87)</f>
        <v>84</v>
      </c>
    </row>
    <row r="88" spans="1:15" ht="12" customHeight="1">
      <c r="A88" s="1806">
        <v>4</v>
      </c>
      <c r="B88" s="1806">
        <v>6</v>
      </c>
      <c r="C88" s="1806">
        <v>11</v>
      </c>
      <c r="D88" s="1806"/>
      <c r="E88" s="1895"/>
      <c r="F88" s="4"/>
      <c r="G88" s="20" t="s">
        <v>112</v>
      </c>
      <c r="H88" s="2537">
        <v>53</v>
      </c>
      <c r="I88" s="2537"/>
      <c r="J88" s="2537">
        <v>17</v>
      </c>
      <c r="K88" s="2537">
        <v>14</v>
      </c>
      <c r="L88" s="2537">
        <v>0</v>
      </c>
      <c r="M88" s="2537">
        <v>0</v>
      </c>
      <c r="N88" s="2536">
        <f>SUM(J88:M88)</f>
        <v>31</v>
      </c>
      <c r="O88" s="1718">
        <f>SUM(H88,N88)</f>
        <v>84</v>
      </c>
    </row>
    <row r="89" spans="1:15" ht="12" customHeight="1">
      <c r="A89" s="1806">
        <v>4</v>
      </c>
      <c r="B89" s="1806">
        <v>6</v>
      </c>
      <c r="C89" s="1806">
        <v>11</v>
      </c>
      <c r="D89" s="1806"/>
      <c r="E89" s="1895"/>
      <c r="F89" s="4"/>
      <c r="G89" s="20" t="s">
        <v>422</v>
      </c>
      <c r="H89" s="1065">
        <v>0</v>
      </c>
      <c r="I89" s="1065"/>
      <c r="J89" s="1065">
        <v>0</v>
      </c>
      <c r="K89" s="1065">
        <v>0</v>
      </c>
      <c r="L89" s="1065">
        <v>0</v>
      </c>
      <c r="M89" s="1065">
        <v>0</v>
      </c>
      <c r="N89" s="2536">
        <f>SUM(J89:M89)</f>
        <v>0</v>
      </c>
      <c r="O89" s="1718">
        <f>SUM(H89,N89)</f>
        <v>0</v>
      </c>
    </row>
    <row r="90" spans="1:15" ht="12" customHeight="1">
      <c r="A90" s="1806">
        <v>4</v>
      </c>
      <c r="B90" s="1806">
        <v>6</v>
      </c>
      <c r="C90" s="1806">
        <v>11</v>
      </c>
      <c r="D90" s="1806"/>
      <c r="E90" s="1896"/>
      <c r="F90" s="4"/>
      <c r="G90" s="20" t="s">
        <v>421</v>
      </c>
      <c r="H90" s="1065">
        <v>0</v>
      </c>
      <c r="I90" s="1065"/>
      <c r="J90" s="1065">
        <v>0</v>
      </c>
      <c r="K90" s="1065">
        <v>0</v>
      </c>
      <c r="L90" s="1065">
        <v>0</v>
      </c>
      <c r="M90" s="1065">
        <v>0</v>
      </c>
      <c r="N90" s="2536">
        <f>SUM(J90:M90)</f>
        <v>0</v>
      </c>
      <c r="O90" s="1718">
        <f>SUM(H90,N90)</f>
        <v>0</v>
      </c>
    </row>
    <row r="91" spans="1:15">
      <c r="A91" s="1806"/>
      <c r="B91" s="1806"/>
      <c r="C91" s="1806"/>
      <c r="D91" s="1806"/>
      <c r="E91" s="1891">
        <v>1405</v>
      </c>
      <c r="F91" s="373" t="s">
        <v>4</v>
      </c>
      <c r="G91" s="491"/>
      <c r="H91" s="377">
        <f>SUM(H92,H97,H104,H106)</f>
        <v>245</v>
      </c>
      <c r="I91" s="377"/>
      <c r="J91" s="377">
        <f>SUM(J92,J97,J104,J106)</f>
        <v>49</v>
      </c>
      <c r="K91" s="377">
        <f>SUM(K92,K97,K104,K106)</f>
        <v>30</v>
      </c>
      <c r="L91" s="377">
        <f>SUM(L92,L97,L104,L106)</f>
        <v>0</v>
      </c>
      <c r="M91" s="377">
        <f>SUM(M92,M97,M104,M106)</f>
        <v>1</v>
      </c>
      <c r="N91" s="2542">
        <f>SUM(J91:M91)</f>
        <v>80</v>
      </c>
      <c r="O91" s="2541">
        <f>SUM(H91,N91)</f>
        <v>325</v>
      </c>
    </row>
    <row r="92" spans="1:15" ht="12" customHeight="1">
      <c r="A92" s="1806"/>
      <c r="B92" s="1806"/>
      <c r="C92" s="1806"/>
      <c r="D92" s="1806"/>
      <c r="E92" s="1892"/>
      <c r="F92" s="490" t="s">
        <v>50</v>
      </c>
      <c r="G92" s="4"/>
      <c r="H92" s="2540">
        <f>SUM(H93:H96)</f>
        <v>17</v>
      </c>
      <c r="I92" s="2540"/>
      <c r="J92" s="2540">
        <f>SUM(J93:J96)</f>
        <v>3</v>
      </c>
      <c r="K92" s="2540">
        <f>SUM(K93:K96)</f>
        <v>1</v>
      </c>
      <c r="L92" s="2540">
        <f>SUM(L93:L96)</f>
        <v>0</v>
      </c>
      <c r="M92" s="2540">
        <f>SUM(M93:M96)</f>
        <v>1</v>
      </c>
      <c r="N92" s="2539">
        <f>SUM(J92:M92)</f>
        <v>5</v>
      </c>
      <c r="O92" s="2538">
        <f>SUM(H92,N92)</f>
        <v>22</v>
      </c>
    </row>
    <row r="93" spans="1:15" ht="12" customHeight="1">
      <c r="A93" s="1806">
        <v>5</v>
      </c>
      <c r="B93" s="1806">
        <v>4</v>
      </c>
      <c r="C93" s="1806">
        <v>8</v>
      </c>
      <c r="D93" s="1806"/>
      <c r="E93" s="1892"/>
      <c r="F93" s="4"/>
      <c r="G93" s="4" t="s">
        <v>395</v>
      </c>
      <c r="H93" s="2537">
        <v>4</v>
      </c>
      <c r="I93" s="2537"/>
      <c r="J93" s="2537">
        <v>1</v>
      </c>
      <c r="K93" s="2537">
        <v>1</v>
      </c>
      <c r="L93" s="2537">
        <v>0</v>
      </c>
      <c r="M93" s="2537">
        <v>1</v>
      </c>
      <c r="N93" s="2536">
        <f>SUM(J93:M93)</f>
        <v>3</v>
      </c>
      <c r="O93" s="1718">
        <f>SUM(H93,N93)</f>
        <v>7</v>
      </c>
    </row>
    <row r="94" spans="1:15" ht="12" customHeight="1">
      <c r="A94" s="1806">
        <v>5</v>
      </c>
      <c r="B94" s="1806">
        <v>4</v>
      </c>
      <c r="C94" s="1806">
        <v>8</v>
      </c>
      <c r="D94" s="1806"/>
      <c r="E94" s="1892"/>
      <c r="F94" s="4"/>
      <c r="G94" s="4" t="s">
        <v>394</v>
      </c>
      <c r="H94" s="2537">
        <v>10</v>
      </c>
      <c r="I94" s="2537"/>
      <c r="J94" s="2537">
        <v>1</v>
      </c>
      <c r="K94" s="2537">
        <v>0</v>
      </c>
      <c r="L94" s="2537">
        <v>0</v>
      </c>
      <c r="M94" s="2537">
        <v>0</v>
      </c>
      <c r="N94" s="2536">
        <f>SUM(J94:M94)</f>
        <v>1</v>
      </c>
      <c r="O94" s="1718">
        <f>SUM(H94,N94)</f>
        <v>11</v>
      </c>
    </row>
    <row r="95" spans="1:15" ht="12" customHeight="1">
      <c r="A95" s="1806">
        <v>5</v>
      </c>
      <c r="B95" s="1806">
        <v>4</v>
      </c>
      <c r="C95" s="1806">
        <v>8</v>
      </c>
      <c r="D95" s="1806"/>
      <c r="E95" s="1892"/>
      <c r="F95" s="4"/>
      <c r="G95" s="4" t="s">
        <v>393</v>
      </c>
      <c r="H95" s="2537">
        <v>1</v>
      </c>
      <c r="I95" s="2537"/>
      <c r="J95" s="2537">
        <v>1</v>
      </c>
      <c r="K95" s="2537">
        <v>0</v>
      </c>
      <c r="L95" s="2537">
        <v>0</v>
      </c>
      <c r="M95" s="2537">
        <v>0</v>
      </c>
      <c r="N95" s="2536">
        <f>SUM(J95:M95)</f>
        <v>1</v>
      </c>
      <c r="O95" s="1718">
        <f>SUM(H95,N95)</f>
        <v>2</v>
      </c>
    </row>
    <row r="96" spans="1:15" ht="12" customHeight="1">
      <c r="A96" s="1806">
        <v>5</v>
      </c>
      <c r="B96" s="1806">
        <v>4</v>
      </c>
      <c r="C96" s="1806">
        <v>8</v>
      </c>
      <c r="D96" s="1806"/>
      <c r="E96" s="1892"/>
      <c r="F96" s="4"/>
      <c r="G96" s="4" t="s">
        <v>392</v>
      </c>
      <c r="H96" s="2537">
        <v>2</v>
      </c>
      <c r="I96" s="2537"/>
      <c r="J96" s="2537">
        <v>0</v>
      </c>
      <c r="K96" s="2537">
        <v>0</v>
      </c>
      <c r="L96" s="2537">
        <v>0</v>
      </c>
      <c r="M96" s="2537">
        <v>0</v>
      </c>
      <c r="N96" s="2536">
        <f>SUM(J96:M96)</f>
        <v>0</v>
      </c>
      <c r="O96" s="1718">
        <f>SUM(H96,N96)</f>
        <v>2</v>
      </c>
    </row>
    <row r="97" spans="1:15" ht="12" customHeight="1">
      <c r="A97" s="1806"/>
      <c r="B97" s="1806"/>
      <c r="C97" s="1806"/>
      <c r="D97" s="1806"/>
      <c r="E97" s="1892"/>
      <c r="F97" s="490" t="s">
        <v>58</v>
      </c>
      <c r="G97" s="4"/>
      <c r="H97" s="1072">
        <f>SUM(H98:I103)</f>
        <v>163</v>
      </c>
      <c r="I97" s="1072"/>
      <c r="J97" s="1072">
        <f>SUM(J98:J103)</f>
        <v>26</v>
      </c>
      <c r="K97" s="1072">
        <f>SUM(K98:K103)</f>
        <v>25</v>
      </c>
      <c r="L97" s="1072">
        <f>SUM(L98:L103)</f>
        <v>0</v>
      </c>
      <c r="M97" s="1072">
        <f>SUM(M98:M103)</f>
        <v>0</v>
      </c>
      <c r="N97" s="1678">
        <f>SUM(J97:M97)</f>
        <v>51</v>
      </c>
      <c r="O97" s="2546">
        <f>SUM(H97,N97)</f>
        <v>214</v>
      </c>
    </row>
    <row r="98" spans="1:15" ht="12" customHeight="1">
      <c r="A98" s="1806">
        <v>5</v>
      </c>
      <c r="B98" s="1806">
        <v>5</v>
      </c>
      <c r="C98" s="1806">
        <v>11</v>
      </c>
      <c r="D98" s="1806"/>
      <c r="E98" s="1892"/>
      <c r="F98" s="4"/>
      <c r="G98" s="4" t="s">
        <v>113</v>
      </c>
      <c r="H98" s="1065">
        <v>0</v>
      </c>
      <c r="I98" s="1065"/>
      <c r="J98" s="1065">
        <v>0</v>
      </c>
      <c r="K98" s="1065">
        <v>0</v>
      </c>
      <c r="L98" s="1065">
        <v>0</v>
      </c>
      <c r="M98" s="1065">
        <v>0</v>
      </c>
      <c r="N98" s="2536">
        <f>SUM(J98:M98)</f>
        <v>0</v>
      </c>
      <c r="O98" s="1718">
        <f>SUM(H98,N98)</f>
        <v>0</v>
      </c>
    </row>
    <row r="99" spans="1:15" ht="12" customHeight="1">
      <c r="A99" s="1806">
        <v>5</v>
      </c>
      <c r="B99" s="1806">
        <v>5</v>
      </c>
      <c r="C99" s="1806">
        <v>11</v>
      </c>
      <c r="D99" s="1806"/>
      <c r="E99" s="1892"/>
      <c r="F99" s="4"/>
      <c r="G99" s="4" t="s">
        <v>391</v>
      </c>
      <c r="H99" s="2537">
        <v>53</v>
      </c>
      <c r="I99" s="2537"/>
      <c r="J99" s="2537">
        <v>9</v>
      </c>
      <c r="K99" s="2537">
        <v>12</v>
      </c>
      <c r="L99" s="2537">
        <v>0</v>
      </c>
      <c r="M99" s="2537">
        <v>0</v>
      </c>
      <c r="N99" s="2536">
        <f>SUM(J99:M99)</f>
        <v>21</v>
      </c>
      <c r="O99" s="1718">
        <f>SUM(H99,N99)</f>
        <v>74</v>
      </c>
    </row>
    <row r="100" spans="1:15" ht="12" customHeight="1">
      <c r="A100" s="1806">
        <v>5</v>
      </c>
      <c r="B100" s="1806">
        <v>5</v>
      </c>
      <c r="C100" s="1806">
        <v>11</v>
      </c>
      <c r="D100" s="1806"/>
      <c r="E100" s="1892"/>
      <c r="F100" s="4"/>
      <c r="G100" s="4" t="s">
        <v>390</v>
      </c>
      <c r="H100" s="2537">
        <v>3</v>
      </c>
      <c r="I100" s="2537"/>
      <c r="J100" s="2537">
        <v>0</v>
      </c>
      <c r="K100" s="2537">
        <v>0</v>
      </c>
      <c r="L100" s="2537">
        <v>0</v>
      </c>
      <c r="M100" s="2537">
        <v>0</v>
      </c>
      <c r="N100" s="2536">
        <f>SUM(J100:M100)</f>
        <v>0</v>
      </c>
      <c r="O100" s="1718">
        <f>SUM(H100,N100)</f>
        <v>3</v>
      </c>
    </row>
    <row r="101" spans="1:15" ht="12" customHeight="1">
      <c r="A101" s="1806">
        <v>5</v>
      </c>
      <c r="B101" s="1806">
        <v>5</v>
      </c>
      <c r="C101" s="1806">
        <v>11</v>
      </c>
      <c r="D101" s="1806"/>
      <c r="E101" s="1892"/>
      <c r="F101" s="4"/>
      <c r="G101" s="4" t="s">
        <v>389</v>
      </c>
      <c r="H101" s="2537">
        <v>14</v>
      </c>
      <c r="I101" s="2537"/>
      <c r="J101" s="2537">
        <v>0</v>
      </c>
      <c r="K101" s="2537">
        <v>1</v>
      </c>
      <c r="L101" s="2537">
        <v>0</v>
      </c>
      <c r="M101" s="2537">
        <v>0</v>
      </c>
      <c r="N101" s="2536">
        <f>SUM(J101:M101)</f>
        <v>1</v>
      </c>
      <c r="O101" s="1718">
        <f>SUM(H101,N101)</f>
        <v>15</v>
      </c>
    </row>
    <row r="102" spans="1:15" ht="12" customHeight="1">
      <c r="A102" s="1806">
        <v>5</v>
      </c>
      <c r="B102" s="1806">
        <v>5</v>
      </c>
      <c r="C102" s="1806">
        <v>11</v>
      </c>
      <c r="D102" s="1806"/>
      <c r="E102" s="1892"/>
      <c r="F102" s="4"/>
      <c r="G102" s="4" t="s">
        <v>444</v>
      </c>
      <c r="H102" s="2537">
        <v>89</v>
      </c>
      <c r="I102" s="2537"/>
      <c r="J102" s="2537">
        <v>17</v>
      </c>
      <c r="K102" s="2537">
        <v>12</v>
      </c>
      <c r="L102" s="2537">
        <v>0</v>
      </c>
      <c r="M102" s="2537">
        <v>0</v>
      </c>
      <c r="N102" s="2536">
        <f>SUM(J102:M102)</f>
        <v>29</v>
      </c>
      <c r="O102" s="1718">
        <f>SUM(H102,N102)</f>
        <v>118</v>
      </c>
    </row>
    <row r="103" spans="1:15" ht="12" customHeight="1">
      <c r="A103" s="1806">
        <v>5</v>
      </c>
      <c r="B103" s="1806">
        <v>5</v>
      </c>
      <c r="C103" s="1806">
        <v>11</v>
      </c>
      <c r="D103" s="1806"/>
      <c r="E103" s="1892"/>
      <c r="F103" s="4"/>
      <c r="G103" s="594" t="s">
        <v>388</v>
      </c>
      <c r="H103" s="2537">
        <v>4</v>
      </c>
      <c r="I103" s="2537"/>
      <c r="J103" s="2537">
        <v>0</v>
      </c>
      <c r="K103" s="2537">
        <v>0</v>
      </c>
      <c r="L103" s="2537">
        <v>0</v>
      </c>
      <c r="M103" s="2537">
        <v>0</v>
      </c>
      <c r="N103" s="2536">
        <f>SUM(J103:M103)</f>
        <v>0</v>
      </c>
      <c r="O103" s="1718">
        <f>SUM(H103,N103)</f>
        <v>4</v>
      </c>
    </row>
    <row r="104" spans="1:15" ht="12" customHeight="1">
      <c r="A104" s="1806"/>
      <c r="B104" s="1806"/>
      <c r="C104" s="1806"/>
      <c r="D104" s="1806"/>
      <c r="E104" s="1892"/>
      <c r="F104" s="479" t="s">
        <v>51</v>
      </c>
      <c r="G104" s="457"/>
      <c r="H104" s="2547">
        <f>SUM(H105)</f>
        <v>46</v>
      </c>
      <c r="I104" s="2547"/>
      <c r="J104" s="2547">
        <f>SUM(J105)</f>
        <v>10</v>
      </c>
      <c r="K104" s="2547">
        <f>SUM(K105)</f>
        <v>4</v>
      </c>
      <c r="L104" s="2547">
        <f>SUM(L105)</f>
        <v>0</v>
      </c>
      <c r="M104" s="2547">
        <f>SUM(M105)</f>
        <v>0</v>
      </c>
      <c r="N104" s="2539">
        <f>SUM(J104:M104)</f>
        <v>14</v>
      </c>
      <c r="O104" s="2538">
        <f>SUM(H104,N104)</f>
        <v>60</v>
      </c>
    </row>
    <row r="105" spans="1:15" ht="12" customHeight="1">
      <c r="A105" s="1806">
        <v>5</v>
      </c>
      <c r="B105" s="1806">
        <v>5</v>
      </c>
      <c r="C105" s="1806">
        <v>10</v>
      </c>
      <c r="D105" s="1806"/>
      <c r="E105" s="1892"/>
      <c r="F105" s="4"/>
      <c r="G105" s="4" t="s">
        <v>97</v>
      </c>
      <c r="H105" s="2537">
        <v>46</v>
      </c>
      <c r="I105" s="2537"/>
      <c r="J105" s="2537">
        <v>10</v>
      </c>
      <c r="K105" s="2537">
        <v>4</v>
      </c>
      <c r="L105" s="2537">
        <v>0</v>
      </c>
      <c r="M105" s="2537">
        <v>0</v>
      </c>
      <c r="N105" s="2536">
        <f>SUM(J105:M105)</f>
        <v>14</v>
      </c>
      <c r="O105" s="1718">
        <f>SUM(H105,N105)</f>
        <v>60</v>
      </c>
    </row>
    <row r="106" spans="1:15" ht="12" customHeight="1">
      <c r="A106" s="1806"/>
      <c r="B106" s="1806"/>
      <c r="C106" s="1806"/>
      <c r="D106" s="1806"/>
      <c r="E106" s="1892"/>
      <c r="F106" s="622" t="s">
        <v>52</v>
      </c>
      <c r="G106" s="490"/>
      <c r="H106" s="1072">
        <f>SUM(H107:H108)</f>
        <v>19</v>
      </c>
      <c r="I106" s="1072"/>
      <c r="J106" s="1072">
        <f>SUM(J107:J108)</f>
        <v>10</v>
      </c>
      <c r="K106" s="1072">
        <f>SUM(K107:K108)</f>
        <v>0</v>
      </c>
      <c r="L106" s="1072">
        <f>SUM(L107:L108)</f>
        <v>0</v>
      </c>
      <c r="M106" s="1072">
        <f>SUM(M107:M108)</f>
        <v>0</v>
      </c>
      <c r="N106" s="2539">
        <f>SUM(J106:M106)</f>
        <v>10</v>
      </c>
      <c r="O106" s="2538">
        <f>SUM(H106,N106)</f>
        <v>29</v>
      </c>
    </row>
    <row r="107" spans="1:15" ht="12" customHeight="1">
      <c r="A107" s="1806">
        <v>5</v>
      </c>
      <c r="B107" s="1806">
        <v>5</v>
      </c>
      <c r="C107" s="1806">
        <v>13</v>
      </c>
      <c r="D107" s="1806"/>
      <c r="E107" s="1892"/>
      <c r="F107" s="622"/>
      <c r="G107" s="370" t="s">
        <v>115</v>
      </c>
      <c r="H107" s="2537">
        <v>6</v>
      </c>
      <c r="I107" s="2537"/>
      <c r="J107" s="2537">
        <v>10</v>
      </c>
      <c r="K107" s="2537">
        <v>0</v>
      </c>
      <c r="L107" s="2537">
        <v>0</v>
      </c>
      <c r="M107" s="2537">
        <v>0</v>
      </c>
      <c r="N107" s="2536">
        <f>SUM(J107:M107)</f>
        <v>10</v>
      </c>
      <c r="O107" s="1718">
        <f>SUM(H107,N107)</f>
        <v>16</v>
      </c>
    </row>
    <row r="108" spans="1:15" ht="12" customHeight="1">
      <c r="A108" s="1806">
        <v>5</v>
      </c>
      <c r="B108" s="1806">
        <v>5</v>
      </c>
      <c r="C108" s="1806">
        <v>13</v>
      </c>
      <c r="D108" s="1806"/>
      <c r="E108" s="1892"/>
      <c r="F108" s="4"/>
      <c r="G108" s="4" t="s">
        <v>387</v>
      </c>
      <c r="H108" s="2537">
        <v>13</v>
      </c>
      <c r="I108" s="2537"/>
      <c r="J108" s="2537">
        <v>0</v>
      </c>
      <c r="K108" s="2537">
        <v>0</v>
      </c>
      <c r="L108" s="2537">
        <v>0</v>
      </c>
      <c r="M108" s="2537">
        <v>0</v>
      </c>
      <c r="N108" s="2536">
        <f>SUM(J108:M108)</f>
        <v>0</v>
      </c>
      <c r="O108" s="1718">
        <f>SUM(H108,N108)</f>
        <v>13</v>
      </c>
    </row>
    <row r="109" spans="1:15">
      <c r="A109" s="1806"/>
      <c r="B109" s="1806"/>
      <c r="C109" s="1806"/>
      <c r="D109" s="1806"/>
      <c r="E109" s="1891">
        <v>1406</v>
      </c>
      <c r="F109" s="373" t="s">
        <v>5</v>
      </c>
      <c r="G109" s="372"/>
      <c r="H109" s="48">
        <f>SUM(H110,H113,H117,H115)</f>
        <v>59</v>
      </c>
      <c r="I109" s="48"/>
      <c r="J109" s="48">
        <f>SUM(J110,J113,J117,J115)</f>
        <v>43</v>
      </c>
      <c r="K109" s="48">
        <f>SUM(K110,K113,K117,K115)</f>
        <v>20</v>
      </c>
      <c r="L109" s="48">
        <f>SUM(L110,L113,L117,L115)</f>
        <v>187</v>
      </c>
      <c r="M109" s="48">
        <f>SUM(M110,M113,M117,M115)</f>
        <v>0</v>
      </c>
      <c r="N109" s="2542">
        <f>SUM(J109:M109)</f>
        <v>250</v>
      </c>
      <c r="O109" s="2541">
        <f>SUM(H109,N109)</f>
        <v>309</v>
      </c>
    </row>
    <row r="110" spans="1:15" ht="12" customHeight="1">
      <c r="A110" s="1806"/>
      <c r="B110" s="1806"/>
      <c r="C110" s="1806"/>
      <c r="D110" s="1806"/>
      <c r="E110" s="1892"/>
      <c r="F110" s="490" t="s">
        <v>53</v>
      </c>
      <c r="G110" s="20"/>
      <c r="H110" s="2548">
        <f>SUM(H111:H112)</f>
        <v>11</v>
      </c>
      <c r="I110" s="2548"/>
      <c r="J110" s="2548">
        <f>SUM(J111:J112)</f>
        <v>12</v>
      </c>
      <c r="K110" s="2548">
        <f>SUM(K111:K112)</f>
        <v>9</v>
      </c>
      <c r="L110" s="2548">
        <f>SUM(L111:L112)</f>
        <v>138</v>
      </c>
      <c r="M110" s="2548">
        <f>SUM(M111:M112)</f>
        <v>0</v>
      </c>
      <c r="N110" s="2539">
        <f>SUM(J110:M110)</f>
        <v>159</v>
      </c>
      <c r="O110" s="2538">
        <f>SUM(H110,N110)</f>
        <v>170</v>
      </c>
    </row>
    <row r="111" spans="1:15" ht="12" customHeight="1">
      <c r="A111" s="1806">
        <v>6</v>
      </c>
      <c r="B111" s="1806">
        <v>2</v>
      </c>
      <c r="C111" s="1806">
        <v>11</v>
      </c>
      <c r="D111" s="1806"/>
      <c r="E111" s="1892"/>
      <c r="F111" s="720"/>
      <c r="G111" s="20" t="s">
        <v>443</v>
      </c>
      <c r="H111" s="2537">
        <v>11</v>
      </c>
      <c r="I111" s="2537"/>
      <c r="J111" s="2537">
        <v>12</v>
      </c>
      <c r="K111" s="2537">
        <v>9</v>
      </c>
      <c r="L111" s="2537">
        <v>0</v>
      </c>
      <c r="M111" s="2537">
        <v>0</v>
      </c>
      <c r="N111" s="2536">
        <f>SUM(J111:M111)</f>
        <v>21</v>
      </c>
      <c r="O111" s="1718">
        <f>SUM(H111,N111)</f>
        <v>32</v>
      </c>
    </row>
    <row r="112" spans="1:15" ht="12" customHeight="1">
      <c r="A112" s="1806">
        <v>6</v>
      </c>
      <c r="B112" s="1806">
        <v>2</v>
      </c>
      <c r="C112" s="1806">
        <v>11</v>
      </c>
      <c r="D112" s="1806"/>
      <c r="E112" s="1892"/>
      <c r="F112" s="720"/>
      <c r="G112" s="20" t="s">
        <v>98</v>
      </c>
      <c r="H112" s="1065">
        <v>0</v>
      </c>
      <c r="I112" s="1065"/>
      <c r="J112" s="1065">
        <v>0</v>
      </c>
      <c r="K112" s="1065">
        <v>0</v>
      </c>
      <c r="L112" s="1065">
        <v>138</v>
      </c>
      <c r="M112" s="1065">
        <v>0</v>
      </c>
      <c r="N112" s="2536">
        <f>SUM(J112:M112)</f>
        <v>138</v>
      </c>
      <c r="O112" s="1718">
        <f>SUM(H112,N112)</f>
        <v>138</v>
      </c>
    </row>
    <row r="113" spans="1:15" ht="12" customHeight="1">
      <c r="A113" s="1806"/>
      <c r="B113" s="1806"/>
      <c r="C113" s="1806"/>
      <c r="D113" s="1806"/>
      <c r="E113" s="1892"/>
      <c r="F113" s="490" t="s">
        <v>54</v>
      </c>
      <c r="G113" s="20"/>
      <c r="H113" s="2540">
        <f>SUM(H114)</f>
        <v>0</v>
      </c>
      <c r="I113" s="2540"/>
      <c r="J113" s="2540">
        <f>SUM(J114)</f>
        <v>0</v>
      </c>
      <c r="K113" s="2540">
        <f>SUM(K114)</f>
        <v>0</v>
      </c>
      <c r="L113" s="2540">
        <f>SUM(L114)</f>
        <v>49</v>
      </c>
      <c r="M113" s="2540">
        <f>SUM(M114)</f>
        <v>0</v>
      </c>
      <c r="N113" s="2539">
        <f>SUM(J113:M113)</f>
        <v>49</v>
      </c>
      <c r="O113" s="2538">
        <f>SUM(H113,N113)</f>
        <v>49</v>
      </c>
    </row>
    <row r="114" spans="1:15" ht="12" customHeight="1">
      <c r="A114" s="1806">
        <v>6</v>
      </c>
      <c r="B114" s="1806">
        <v>2</v>
      </c>
      <c r="C114" s="1806">
        <v>10</v>
      </c>
      <c r="D114" s="1806"/>
      <c r="E114" s="1892"/>
      <c r="F114" s="720"/>
      <c r="G114" s="20" t="s">
        <v>118</v>
      </c>
      <c r="H114" s="2371">
        <v>0</v>
      </c>
      <c r="I114" s="2371"/>
      <c r="J114" s="2371">
        <v>0</v>
      </c>
      <c r="K114" s="2371">
        <v>0</v>
      </c>
      <c r="L114" s="2371">
        <v>49</v>
      </c>
      <c r="M114" s="2371">
        <v>0</v>
      </c>
      <c r="N114" s="2536">
        <f>SUM(J114:M114)</f>
        <v>49</v>
      </c>
      <c r="O114" s="1718">
        <f>SUM(H114,N114)</f>
        <v>49</v>
      </c>
    </row>
    <row r="115" spans="1:15" ht="12" customHeight="1">
      <c r="A115" s="1806"/>
      <c r="B115" s="1806"/>
      <c r="C115" s="1806"/>
      <c r="D115" s="1806"/>
      <c r="E115" s="1892"/>
      <c r="F115" s="490" t="s">
        <v>55</v>
      </c>
      <c r="G115" s="20"/>
      <c r="H115" s="2547">
        <f>SUM(H116)</f>
        <v>40</v>
      </c>
      <c r="I115" s="2547"/>
      <c r="J115" s="2547">
        <f>SUM(J116)</f>
        <v>15</v>
      </c>
      <c r="K115" s="2547">
        <f>SUM(K116)</f>
        <v>4</v>
      </c>
      <c r="L115" s="2547">
        <f>SUM(L116)</f>
        <v>0</v>
      </c>
      <c r="M115" s="2547">
        <f>SUM(M116)</f>
        <v>0</v>
      </c>
      <c r="N115" s="1678">
        <f>SUM(J115:M115)</f>
        <v>19</v>
      </c>
      <c r="O115" s="2546">
        <f>SUM(H115,N115)</f>
        <v>59</v>
      </c>
    </row>
    <row r="116" spans="1:15" ht="12" customHeight="1">
      <c r="A116" s="1806">
        <v>6</v>
      </c>
      <c r="B116" s="1806">
        <v>2</v>
      </c>
      <c r="C116" s="1806">
        <v>10</v>
      </c>
      <c r="D116" s="1806"/>
      <c r="E116" s="1892"/>
      <c r="F116" s="4"/>
      <c r="G116" s="20" t="s">
        <v>380</v>
      </c>
      <c r="H116" s="2537">
        <v>40</v>
      </c>
      <c r="I116" s="2537"/>
      <c r="J116" s="2537">
        <v>15</v>
      </c>
      <c r="K116" s="2537">
        <v>4</v>
      </c>
      <c r="L116" s="2537">
        <v>0</v>
      </c>
      <c r="M116" s="2537">
        <v>0</v>
      </c>
      <c r="N116" s="2536">
        <f>SUM(J116:M116)</f>
        <v>19</v>
      </c>
      <c r="O116" s="1718">
        <f>SUM(H116,N116)</f>
        <v>59</v>
      </c>
    </row>
    <row r="117" spans="1:15" ht="12" customHeight="1">
      <c r="A117" s="1806"/>
      <c r="B117" s="1806"/>
      <c r="C117" s="1806"/>
      <c r="D117" s="1806"/>
      <c r="E117" s="1892"/>
      <c r="F117" s="490" t="s">
        <v>26</v>
      </c>
      <c r="G117" s="20"/>
      <c r="H117" s="2540">
        <f>SUM(H118)</f>
        <v>8</v>
      </c>
      <c r="I117" s="2540"/>
      <c r="J117" s="2540">
        <f>SUM(J118)</f>
        <v>16</v>
      </c>
      <c r="K117" s="2540">
        <f>SUM(K118)</f>
        <v>7</v>
      </c>
      <c r="L117" s="2540">
        <f>SUM(L118)</f>
        <v>0</v>
      </c>
      <c r="M117" s="2540">
        <f>SUM(M118)</f>
        <v>0</v>
      </c>
      <c r="N117" s="2539">
        <f>SUM(J117:M117)</f>
        <v>23</v>
      </c>
      <c r="O117" s="2538">
        <f>SUM(H117,N117)</f>
        <v>31</v>
      </c>
    </row>
    <row r="118" spans="1:15" ht="12" customHeight="1">
      <c r="A118" s="1806">
        <v>6</v>
      </c>
      <c r="B118" s="1806">
        <v>2</v>
      </c>
      <c r="C118" s="1806">
        <v>6</v>
      </c>
      <c r="D118" s="1806"/>
      <c r="E118" s="1892"/>
      <c r="F118" s="4"/>
      <c r="G118" s="20" t="s">
        <v>380</v>
      </c>
      <c r="H118" s="2537">
        <v>8</v>
      </c>
      <c r="I118" s="2537"/>
      <c r="J118" s="2537">
        <v>16</v>
      </c>
      <c r="K118" s="2537">
        <v>7</v>
      </c>
      <c r="L118" s="2537">
        <v>0</v>
      </c>
      <c r="M118" s="2537">
        <v>0</v>
      </c>
      <c r="N118" s="2536">
        <f>SUM(J118:M118)</f>
        <v>23</v>
      </c>
      <c r="O118" s="1718">
        <f>SUM(H118,N118)</f>
        <v>31</v>
      </c>
    </row>
    <row r="119" spans="1:15">
      <c r="A119" s="1806"/>
      <c r="B119" s="1806"/>
      <c r="C119" s="1806"/>
      <c r="D119" s="1806"/>
      <c r="E119" s="1894">
        <v>1407</v>
      </c>
      <c r="F119" s="373" t="s">
        <v>62</v>
      </c>
      <c r="G119" s="372"/>
      <c r="H119" s="48">
        <f>SUM(H122+H120)</f>
        <v>36</v>
      </c>
      <c r="I119" s="48"/>
      <c r="J119" s="48">
        <f>SUM(J122+J120)</f>
        <v>4</v>
      </c>
      <c r="K119" s="48">
        <f>SUM(K122+K120)</f>
        <v>12</v>
      </c>
      <c r="L119" s="48">
        <f>SUM(L122+L120)</f>
        <v>0</v>
      </c>
      <c r="M119" s="48">
        <f>SUM(M122+M120)</f>
        <v>0</v>
      </c>
      <c r="N119" s="2542">
        <f>SUM(J119:M119)</f>
        <v>16</v>
      </c>
      <c r="O119" s="2541">
        <f>SUM(H119,N119)</f>
        <v>52</v>
      </c>
    </row>
    <row r="120" spans="1:15" ht="12" customHeight="1">
      <c r="A120" s="1806"/>
      <c r="B120" s="1806"/>
      <c r="C120" s="1806"/>
      <c r="D120" s="1806"/>
      <c r="E120" s="1895"/>
      <c r="F120" s="622" t="s">
        <v>56</v>
      </c>
      <c r="G120" s="490"/>
      <c r="H120" s="2540">
        <f>SUM(H121)</f>
        <v>21</v>
      </c>
      <c r="I120" s="2540"/>
      <c r="J120" s="2540">
        <f>SUM(J121)</f>
        <v>1</v>
      </c>
      <c r="K120" s="2540">
        <f>SUM(K121)</f>
        <v>12</v>
      </c>
      <c r="L120" s="2540">
        <f>SUM(L121)</f>
        <v>0</v>
      </c>
      <c r="M120" s="2540">
        <f>SUM(M121)</f>
        <v>0</v>
      </c>
      <c r="N120" s="2539">
        <f>SUM(J120:M120)</f>
        <v>13</v>
      </c>
      <c r="O120" s="2538">
        <f>SUM(H120,N120)</f>
        <v>34</v>
      </c>
    </row>
    <row r="121" spans="1:15" ht="12" customHeight="1">
      <c r="A121" s="1806">
        <v>7</v>
      </c>
      <c r="B121" s="1806">
        <v>6</v>
      </c>
      <c r="C121" s="1806">
        <v>10</v>
      </c>
      <c r="D121" s="1806"/>
      <c r="E121" s="1895"/>
      <c r="F121" s="4"/>
      <c r="G121" s="20" t="s">
        <v>100</v>
      </c>
      <c r="H121" s="2537">
        <v>21</v>
      </c>
      <c r="I121" s="2537"/>
      <c r="J121" s="2537">
        <v>1</v>
      </c>
      <c r="K121" s="2537">
        <v>12</v>
      </c>
      <c r="L121" s="2537">
        <v>0</v>
      </c>
      <c r="M121" s="2537">
        <v>0</v>
      </c>
      <c r="N121" s="2536">
        <f>SUM(J121:M121)</f>
        <v>13</v>
      </c>
      <c r="O121" s="1718">
        <f>SUM(H121,N121)</f>
        <v>34</v>
      </c>
    </row>
    <row r="122" spans="1:15" ht="12" customHeight="1">
      <c r="A122" s="1806"/>
      <c r="B122" s="1806"/>
      <c r="C122" s="1806"/>
      <c r="D122" s="1806"/>
      <c r="E122" s="1895"/>
      <c r="F122" s="490" t="s">
        <v>25</v>
      </c>
      <c r="G122" s="20"/>
      <c r="H122" s="2540">
        <f>SUM(H123:H126)</f>
        <v>15</v>
      </c>
      <c r="I122" s="2540"/>
      <c r="J122" s="2540">
        <f>SUM(J123:J126)</f>
        <v>3</v>
      </c>
      <c r="K122" s="2540">
        <f>SUM(K123:K126)</f>
        <v>0</v>
      </c>
      <c r="L122" s="2540">
        <f>SUM(L123:L126)</f>
        <v>0</v>
      </c>
      <c r="M122" s="2540">
        <f>SUM(M123:M126)</f>
        <v>0</v>
      </c>
      <c r="N122" s="2539">
        <f>SUM(J122:M122)</f>
        <v>3</v>
      </c>
      <c r="O122" s="2538">
        <f>SUM(H122,N122)</f>
        <v>18</v>
      </c>
    </row>
    <row r="123" spans="1:15" ht="12" customHeight="1">
      <c r="A123" s="1806">
        <v>7</v>
      </c>
      <c r="B123" s="1806">
        <v>3</v>
      </c>
      <c r="C123" s="1806">
        <v>11</v>
      </c>
      <c r="D123" s="1806"/>
      <c r="E123" s="1895"/>
      <c r="F123" s="622"/>
      <c r="G123" s="20" t="s">
        <v>119</v>
      </c>
      <c r="H123" s="2537">
        <v>6</v>
      </c>
      <c r="I123" s="2537"/>
      <c r="J123" s="2537">
        <v>1</v>
      </c>
      <c r="K123" s="2537">
        <v>0</v>
      </c>
      <c r="L123" s="2537">
        <v>0</v>
      </c>
      <c r="M123" s="2537">
        <v>0</v>
      </c>
      <c r="N123" s="2536">
        <f>SUM(J123:M123)</f>
        <v>1</v>
      </c>
      <c r="O123" s="1718">
        <f>SUM(H123,N123)</f>
        <v>7</v>
      </c>
    </row>
    <row r="124" spans="1:15" ht="12" customHeight="1">
      <c r="A124" s="1806">
        <v>7</v>
      </c>
      <c r="B124" s="1806">
        <v>3</v>
      </c>
      <c r="C124" s="1806">
        <v>11</v>
      </c>
      <c r="D124" s="1806"/>
      <c r="E124" s="1895"/>
      <c r="F124" s="622"/>
      <c r="G124" s="20" t="s">
        <v>379</v>
      </c>
      <c r="H124" s="2537">
        <v>7</v>
      </c>
      <c r="I124" s="2537"/>
      <c r="J124" s="2537">
        <v>0</v>
      </c>
      <c r="K124" s="2537">
        <v>0</v>
      </c>
      <c r="L124" s="2537">
        <v>0</v>
      </c>
      <c r="M124" s="2537">
        <v>0</v>
      </c>
      <c r="N124" s="2536">
        <f>SUM(J124:M124)</f>
        <v>0</v>
      </c>
      <c r="O124" s="1718">
        <f>SUM(H124,N124)</f>
        <v>7</v>
      </c>
    </row>
    <row r="125" spans="1:15" ht="12" customHeight="1">
      <c r="A125" s="1806">
        <v>7</v>
      </c>
      <c r="B125" s="1806">
        <v>3</v>
      </c>
      <c r="C125" s="1806">
        <v>11</v>
      </c>
      <c r="D125" s="1806"/>
      <c r="E125" s="1895"/>
      <c r="F125" s="622"/>
      <c r="G125" s="20" t="s">
        <v>378</v>
      </c>
      <c r="H125" s="2537">
        <v>2</v>
      </c>
      <c r="I125" s="2537"/>
      <c r="J125" s="2537">
        <v>2</v>
      </c>
      <c r="K125" s="2537">
        <v>0</v>
      </c>
      <c r="L125" s="2537">
        <v>0</v>
      </c>
      <c r="M125" s="2537">
        <v>0</v>
      </c>
      <c r="N125" s="2536">
        <f>SUM(J125:M125)</f>
        <v>2</v>
      </c>
      <c r="O125" s="1718">
        <f>SUM(H125,N125)</f>
        <v>4</v>
      </c>
    </row>
    <row r="126" spans="1:15" ht="12" customHeight="1">
      <c r="A126" s="1806">
        <v>7</v>
      </c>
      <c r="B126" s="1806">
        <v>3</v>
      </c>
      <c r="C126" s="1806">
        <v>11</v>
      </c>
      <c r="D126" s="1806"/>
      <c r="E126" s="1896"/>
      <c r="F126" s="4"/>
      <c r="G126" s="20" t="s">
        <v>415</v>
      </c>
      <c r="H126" s="1065">
        <v>0</v>
      </c>
      <c r="I126" s="1065"/>
      <c r="J126" s="1065">
        <v>0</v>
      </c>
      <c r="K126" s="1065">
        <v>0</v>
      </c>
      <c r="L126" s="1065">
        <v>0</v>
      </c>
      <c r="M126" s="1065">
        <v>0</v>
      </c>
      <c r="N126" s="2536">
        <f>SUM(J126:M126)</f>
        <v>0</v>
      </c>
      <c r="O126" s="1718">
        <f>SUM(H126,N126)</f>
        <v>0</v>
      </c>
    </row>
    <row r="127" spans="1:15">
      <c r="A127" s="1806"/>
      <c r="B127" s="1806"/>
      <c r="C127" s="1806"/>
      <c r="D127" s="1806"/>
      <c r="E127" s="1894">
        <v>1408</v>
      </c>
      <c r="F127" s="373" t="s">
        <v>63</v>
      </c>
      <c r="G127" s="373"/>
      <c r="H127" s="377">
        <f>SUM(H130,H132,H136,H128)</f>
        <v>37</v>
      </c>
      <c r="I127" s="377"/>
      <c r="J127" s="377">
        <f>SUM(J130,J132,J136,J128)</f>
        <v>47</v>
      </c>
      <c r="K127" s="377">
        <f>SUM(K130,K132,K136,K128)</f>
        <v>21</v>
      </c>
      <c r="L127" s="377">
        <f>SUM(L130,L132,L136,L128)</f>
        <v>0</v>
      </c>
      <c r="M127" s="377">
        <f>SUM(M130,M132,M136,M128)</f>
        <v>2</v>
      </c>
      <c r="N127" s="2542">
        <f>SUM(J127:M127)</f>
        <v>70</v>
      </c>
      <c r="O127" s="2541">
        <f>SUM(H127,N127)</f>
        <v>107</v>
      </c>
    </row>
    <row r="128" spans="1:15" ht="12" customHeight="1">
      <c r="E128" s="1895"/>
      <c r="F128" s="622" t="s">
        <v>16</v>
      </c>
      <c r="G128" s="4"/>
      <c r="H128" s="2540">
        <f>SUM(H129)</f>
        <v>7</v>
      </c>
      <c r="I128" s="2540"/>
      <c r="J128" s="2540">
        <f>SUM(J129)</f>
        <v>0</v>
      </c>
      <c r="K128" s="2540">
        <f>SUM(K129)</f>
        <v>0</v>
      </c>
      <c r="L128" s="2540">
        <f>SUM(L129)</f>
        <v>0</v>
      </c>
      <c r="M128" s="2540">
        <f>SUM(M129)</f>
        <v>0</v>
      </c>
      <c r="N128" s="2539">
        <f>SUM(J128:M128)</f>
        <v>0</v>
      </c>
      <c r="O128" s="2538">
        <f>SUM(H128,N128)</f>
        <v>7</v>
      </c>
    </row>
    <row r="129" spans="1:18" ht="12" customHeight="1">
      <c r="A129" s="5">
        <v>8</v>
      </c>
      <c r="B129" s="5">
        <v>4</v>
      </c>
      <c r="C129" s="5">
        <v>6</v>
      </c>
      <c r="E129" s="1895"/>
      <c r="F129" s="4"/>
      <c r="G129" s="4" t="s">
        <v>414</v>
      </c>
      <c r="H129" s="2537">
        <v>7</v>
      </c>
      <c r="I129" s="2537"/>
      <c r="J129" s="2537">
        <v>0</v>
      </c>
      <c r="K129" s="2537">
        <v>0</v>
      </c>
      <c r="L129" s="2537">
        <v>0</v>
      </c>
      <c r="M129" s="2537">
        <v>0</v>
      </c>
      <c r="N129" s="2536">
        <f>SUM(J129:M129)</f>
        <v>0</v>
      </c>
      <c r="O129" s="1718">
        <f>SUM(H129,N129)</f>
        <v>7</v>
      </c>
    </row>
    <row r="130" spans="1:18" ht="12" customHeight="1">
      <c r="E130" s="1895"/>
      <c r="F130" s="490" t="s">
        <v>57</v>
      </c>
      <c r="G130" s="4"/>
      <c r="H130" s="2540">
        <f>SUM(H131)</f>
        <v>17</v>
      </c>
      <c r="I130" s="2540"/>
      <c r="J130" s="2540">
        <f>SUM(J131)</f>
        <v>34</v>
      </c>
      <c r="K130" s="2540">
        <f>SUM(K131)</f>
        <v>20</v>
      </c>
      <c r="L130" s="2540">
        <f>SUM(L131)</f>
        <v>0</v>
      </c>
      <c r="M130" s="2540">
        <f>SUM(M131)</f>
        <v>2</v>
      </c>
      <c r="N130" s="2539">
        <f>SUM(J130:M130)</f>
        <v>56</v>
      </c>
      <c r="O130" s="2538">
        <f>SUM(H130,N130)</f>
        <v>73</v>
      </c>
    </row>
    <row r="131" spans="1:18" ht="12" customHeight="1">
      <c r="A131" s="5">
        <v>8</v>
      </c>
      <c r="B131" s="5">
        <v>4</v>
      </c>
      <c r="C131" s="5">
        <v>8</v>
      </c>
      <c r="E131" s="1895"/>
      <c r="F131" s="4"/>
      <c r="G131" s="4" t="s">
        <v>121</v>
      </c>
      <c r="H131" s="2537">
        <v>17</v>
      </c>
      <c r="I131" s="2537"/>
      <c r="J131" s="2537">
        <v>34</v>
      </c>
      <c r="K131" s="2537">
        <v>20</v>
      </c>
      <c r="L131" s="2537">
        <v>0</v>
      </c>
      <c r="M131" s="2537">
        <v>2</v>
      </c>
      <c r="N131" s="2536">
        <f>SUM(J131:M131)</f>
        <v>56</v>
      </c>
      <c r="O131" s="1718">
        <f>SUM(H131,N131)</f>
        <v>73</v>
      </c>
    </row>
    <row r="132" spans="1:18" ht="12" customHeight="1">
      <c r="E132" s="1895"/>
      <c r="F132" s="622" t="s">
        <v>18</v>
      </c>
      <c r="G132" s="4"/>
      <c r="H132" s="1072">
        <f>SUM(H133:H135)</f>
        <v>8</v>
      </c>
      <c r="I132" s="1072"/>
      <c r="J132" s="1072">
        <f>SUM(J133:J135)</f>
        <v>1</v>
      </c>
      <c r="K132" s="1072">
        <f>SUM(K133:K135)</f>
        <v>1</v>
      </c>
      <c r="L132" s="1072">
        <f>SUM(L133:L135)</f>
        <v>0</v>
      </c>
      <c r="M132" s="1072">
        <f>SUM(M133:M135)</f>
        <v>0</v>
      </c>
      <c r="N132" s="2545">
        <f>SUM(J132:M132)</f>
        <v>2</v>
      </c>
      <c r="O132" s="2538">
        <f>SUM(H132,N132)</f>
        <v>10</v>
      </c>
    </row>
    <row r="133" spans="1:18" ht="12" customHeight="1">
      <c r="A133" s="5">
        <v>8</v>
      </c>
      <c r="B133" s="5">
        <v>4</v>
      </c>
      <c r="C133" s="5">
        <v>11</v>
      </c>
      <c r="E133" s="1895"/>
      <c r="F133" s="622"/>
      <c r="G133" s="4" t="s">
        <v>122</v>
      </c>
      <c r="H133" s="2562">
        <v>4</v>
      </c>
      <c r="I133" s="2562"/>
      <c r="J133" s="2562">
        <v>1</v>
      </c>
      <c r="K133" s="2562">
        <v>0</v>
      </c>
      <c r="L133" s="2562">
        <v>0</v>
      </c>
      <c r="M133" s="2562">
        <v>0</v>
      </c>
      <c r="N133" s="2536">
        <f>SUM(J133:M133)</f>
        <v>1</v>
      </c>
      <c r="O133" s="1718">
        <f>SUM(H133,N133)</f>
        <v>5</v>
      </c>
    </row>
    <row r="134" spans="1:18" ht="12" customHeight="1">
      <c r="A134" s="5">
        <v>8</v>
      </c>
      <c r="B134" s="5">
        <v>3</v>
      </c>
      <c r="C134" s="5">
        <v>11</v>
      </c>
      <c r="E134" s="1895"/>
      <c r="F134" s="622"/>
      <c r="G134" s="4" t="s">
        <v>123</v>
      </c>
      <c r="H134" s="2562">
        <v>0</v>
      </c>
      <c r="I134" s="2562"/>
      <c r="J134" s="2562">
        <v>0</v>
      </c>
      <c r="K134" s="2562">
        <v>1</v>
      </c>
      <c r="L134" s="2562">
        <v>0</v>
      </c>
      <c r="M134" s="2562">
        <v>0</v>
      </c>
      <c r="N134" s="2536">
        <f>SUM(J134:M134)</f>
        <v>1</v>
      </c>
      <c r="O134" s="1718">
        <f>SUM(H134,N134)</f>
        <v>1</v>
      </c>
      <c r="R134" s="2543"/>
    </row>
    <row r="135" spans="1:18" ht="12" customHeight="1">
      <c r="A135" s="5">
        <v>8</v>
      </c>
      <c r="B135" s="5">
        <v>4</v>
      </c>
      <c r="C135" s="5">
        <v>11</v>
      </c>
      <c r="E135" s="1895"/>
      <c r="F135" s="622"/>
      <c r="G135" s="4" t="s">
        <v>377</v>
      </c>
      <c r="H135" s="2562">
        <v>4</v>
      </c>
      <c r="I135" s="2562"/>
      <c r="J135" s="2562">
        <v>0</v>
      </c>
      <c r="K135" s="2562">
        <v>0</v>
      </c>
      <c r="L135" s="2562">
        <v>0</v>
      </c>
      <c r="M135" s="2562">
        <v>0</v>
      </c>
      <c r="N135" s="2536">
        <f>SUM(J135:M135)</f>
        <v>0</v>
      </c>
      <c r="O135" s="1718">
        <f>SUM(H135,N135)</f>
        <v>4</v>
      </c>
    </row>
    <row r="136" spans="1:18" ht="12" customHeight="1">
      <c r="E136" s="1895"/>
      <c r="F136" s="622" t="s">
        <v>59</v>
      </c>
      <c r="G136" s="490"/>
      <c r="H136" s="2540">
        <f>SUM(H137)</f>
        <v>5</v>
      </c>
      <c r="I136" s="2540"/>
      <c r="J136" s="2540">
        <f>SUM(J137)</f>
        <v>12</v>
      </c>
      <c r="K136" s="2540">
        <f>SUM(K137)</f>
        <v>0</v>
      </c>
      <c r="L136" s="2540">
        <f>SUM(L137)</f>
        <v>0</v>
      </c>
      <c r="M136" s="2540">
        <f>SUM(M137)</f>
        <v>0</v>
      </c>
      <c r="N136" s="2539">
        <f>SUM(J136:M136)</f>
        <v>12</v>
      </c>
      <c r="O136" s="2538">
        <f>SUM(H136,N136)</f>
        <v>17</v>
      </c>
    </row>
    <row r="137" spans="1:18" ht="12" customHeight="1">
      <c r="A137" s="5">
        <v>8</v>
      </c>
      <c r="B137" s="5">
        <v>4</v>
      </c>
      <c r="C137" s="5">
        <v>11</v>
      </c>
      <c r="E137" s="1895"/>
      <c r="F137" s="4"/>
      <c r="G137" s="4" t="s">
        <v>125</v>
      </c>
      <c r="H137" s="2537">
        <v>5</v>
      </c>
      <c r="I137" s="2537"/>
      <c r="J137" s="2537">
        <v>12</v>
      </c>
      <c r="K137" s="2537">
        <v>0</v>
      </c>
      <c r="L137" s="2537">
        <v>0</v>
      </c>
      <c r="M137" s="2537">
        <v>0</v>
      </c>
      <c r="N137" s="2536">
        <f>SUM(J137:M137)</f>
        <v>12</v>
      </c>
      <c r="O137" s="1718">
        <f>SUM(H137,N137)</f>
        <v>17</v>
      </c>
    </row>
    <row r="138" spans="1:18" ht="12.75" customHeight="1">
      <c r="E138" s="1894">
        <v>1624</v>
      </c>
      <c r="F138" s="373" t="s">
        <v>19</v>
      </c>
      <c r="G138" s="372"/>
      <c r="H138" s="48">
        <f>SUM(H139,H141)</f>
        <v>0</v>
      </c>
      <c r="I138" s="48"/>
      <c r="J138" s="48">
        <f>SUM(J139,J141)</f>
        <v>0</v>
      </c>
      <c r="K138" s="48">
        <f>SUM(K139,K141)</f>
        <v>1</v>
      </c>
      <c r="L138" s="48">
        <f>SUM(L139,L141)</f>
        <v>0</v>
      </c>
      <c r="M138" s="48">
        <f>SUM(M139,M141)</f>
        <v>0</v>
      </c>
      <c r="N138" s="2542">
        <f>SUM(J138:M138)</f>
        <v>1</v>
      </c>
      <c r="O138" s="2541">
        <f>SUM(H138,N138)</f>
        <v>1</v>
      </c>
    </row>
    <row r="139" spans="1:18" ht="12" customHeight="1">
      <c r="E139" s="1895"/>
      <c r="F139" s="479" t="s">
        <v>149</v>
      </c>
      <c r="G139" s="594"/>
      <c r="H139" s="2540">
        <f>SUM(H140)</f>
        <v>0</v>
      </c>
      <c r="I139" s="2540"/>
      <c r="J139" s="2540">
        <f>SUM(J140)</f>
        <v>0</v>
      </c>
      <c r="K139" s="2540">
        <f>SUM(K140)</f>
        <v>1</v>
      </c>
      <c r="L139" s="2540">
        <f>SUM(L140)</f>
        <v>0</v>
      </c>
      <c r="M139" s="2540">
        <f>SUM(M140)</f>
        <v>0</v>
      </c>
      <c r="N139" s="2539">
        <f>SUM(J139:M139)</f>
        <v>1</v>
      </c>
      <c r="O139" s="2538">
        <f>SUM(H139,N139)</f>
        <v>1</v>
      </c>
    </row>
    <row r="140" spans="1:18" ht="12" customHeight="1">
      <c r="A140" s="5">
        <v>9</v>
      </c>
      <c r="B140" s="5">
        <v>4</v>
      </c>
      <c r="C140" s="5">
        <v>8</v>
      </c>
      <c r="E140" s="1895"/>
      <c r="F140" s="4"/>
      <c r="G140" s="4" t="s">
        <v>376</v>
      </c>
      <c r="H140" s="2537">
        <v>0</v>
      </c>
      <c r="I140" s="2537"/>
      <c r="J140" s="2537">
        <v>0</v>
      </c>
      <c r="K140" s="2537">
        <v>1</v>
      </c>
      <c r="L140" s="2537">
        <v>0</v>
      </c>
      <c r="M140" s="2537">
        <v>0</v>
      </c>
      <c r="N140" s="2536">
        <f>SUM(J140:M140)</f>
        <v>1</v>
      </c>
      <c r="O140" s="1718">
        <f>SUM(H140,N140)</f>
        <v>1</v>
      </c>
    </row>
    <row r="141" spans="1:18" ht="12" customHeight="1">
      <c r="E141" s="1895"/>
      <c r="F141" s="490" t="s">
        <v>22</v>
      </c>
      <c r="G141" s="4"/>
      <c r="H141" s="2540">
        <f>SUM(H142)</f>
        <v>0</v>
      </c>
      <c r="I141" s="2540"/>
      <c r="J141" s="2540">
        <f>SUM(J142)</f>
        <v>0</v>
      </c>
      <c r="K141" s="2540">
        <f>SUM(K142)</f>
        <v>0</v>
      </c>
      <c r="L141" s="2540">
        <f>SUM(L142)</f>
        <v>0</v>
      </c>
      <c r="M141" s="2540">
        <f>SUM(M142)</f>
        <v>0</v>
      </c>
      <c r="N141" s="2539">
        <f>SUM(J141:M141)</f>
        <v>0</v>
      </c>
      <c r="O141" s="2538">
        <f>SUM(H141,N141)</f>
        <v>0</v>
      </c>
    </row>
    <row r="142" spans="1:18" ht="12" customHeight="1">
      <c r="A142" s="5">
        <v>9</v>
      </c>
      <c r="B142" s="5">
        <v>5</v>
      </c>
      <c r="C142" s="5">
        <v>11</v>
      </c>
      <c r="E142" s="1923"/>
      <c r="F142" s="3"/>
      <c r="G142" s="3" t="s">
        <v>375</v>
      </c>
      <c r="H142" s="1065">
        <v>0</v>
      </c>
      <c r="I142" s="1065"/>
      <c r="J142" s="1065">
        <v>0</v>
      </c>
      <c r="K142" s="1065">
        <v>0</v>
      </c>
      <c r="L142" s="1065">
        <v>0</v>
      </c>
      <c r="M142" s="1065">
        <v>0</v>
      </c>
      <c r="N142" s="2536">
        <f>SUM(J142:M142)</f>
        <v>0</v>
      </c>
      <c r="O142" s="1718">
        <f>SUM(H142,N142)</f>
        <v>0</v>
      </c>
    </row>
    <row r="143" spans="1:18">
      <c r="E143" s="29"/>
      <c r="F143" s="1885" t="s">
        <v>0</v>
      </c>
      <c r="G143" s="1886"/>
      <c r="H143" s="363">
        <f>SUM(H8+H40+H71+H84+H91+H109+H119+H127+H138)</f>
        <v>1066</v>
      </c>
      <c r="I143" s="363"/>
      <c r="J143" s="363">
        <f>SUM(J8+J40+J71+J84+J91+J109+J119+J127+J138)</f>
        <v>475</v>
      </c>
      <c r="K143" s="363">
        <f>SUM(K8+K40+K71+K84+K91+K109+K119+K127+K138)</f>
        <v>319</v>
      </c>
      <c r="L143" s="363">
        <f>SUM(L8+L40+L71+L84+L91+L109+L119+L127+L138)</f>
        <v>187</v>
      </c>
      <c r="M143" s="363">
        <f>SUM(M8+M40+M71+M84+M91+M109+M119+M127+M138)</f>
        <v>37</v>
      </c>
      <c r="N143" s="363">
        <f>SUM(J143:M143)</f>
        <v>1018</v>
      </c>
      <c r="O143" s="1631">
        <f>SUM(H143,N143)</f>
        <v>2084</v>
      </c>
    </row>
    <row r="144" spans="1:18" ht="10.5" customHeight="1">
      <c r="F144" s="10" t="s">
        <v>148</v>
      </c>
      <c r="H144" s="4"/>
      <c r="I144" s="4"/>
      <c r="J144" s="4"/>
      <c r="K144" s="4"/>
      <c r="L144" s="4"/>
      <c r="M144" s="4"/>
      <c r="N144" s="4"/>
      <c r="O144" s="4"/>
    </row>
    <row r="145" spans="6:13" ht="9" customHeight="1"/>
    <row r="146" spans="6:13" ht="9" customHeight="1">
      <c r="F146" s="2561"/>
      <c r="G146" s="2561"/>
      <c r="H146" s="2561"/>
      <c r="I146" s="2561"/>
      <c r="J146" s="2561"/>
      <c r="K146" s="2561"/>
      <c r="L146" s="2561"/>
      <c r="M146" s="2561"/>
    </row>
    <row r="147" spans="6:13" ht="9" customHeight="1">
      <c r="F147" s="2561"/>
      <c r="G147" s="2561"/>
      <c r="H147" s="2561"/>
      <c r="I147" s="2561"/>
      <c r="J147" s="2561"/>
      <c r="K147" s="2561"/>
      <c r="L147" s="2561"/>
      <c r="M147" s="2561"/>
    </row>
    <row r="148" spans="6:13" ht="9" customHeight="1">
      <c r="F148" s="2561"/>
      <c r="G148" s="2561"/>
      <c r="H148" s="2561"/>
      <c r="I148" s="2561"/>
      <c r="J148" s="2561"/>
      <c r="K148" s="2561"/>
      <c r="L148" s="2561"/>
      <c r="M148" s="2561"/>
    </row>
    <row r="149" spans="6:13" ht="9" customHeight="1">
      <c r="F149" s="2561"/>
      <c r="G149" s="2561"/>
      <c r="H149" s="2561"/>
      <c r="I149" s="2561"/>
      <c r="J149" s="2561"/>
      <c r="K149" s="2561"/>
      <c r="L149" s="2561"/>
      <c r="M149" s="2561"/>
    </row>
    <row r="150" spans="6:13" ht="9" customHeight="1">
      <c r="F150" s="2561"/>
      <c r="G150" s="2561"/>
      <c r="H150" s="2561"/>
      <c r="I150" s="2561"/>
      <c r="J150" s="2561"/>
      <c r="K150" s="2561"/>
      <c r="L150" s="2561"/>
      <c r="M150" s="2561"/>
    </row>
    <row r="151" spans="6:13" ht="9" customHeight="1">
      <c r="F151" s="2561"/>
      <c r="G151" s="2561"/>
      <c r="H151" s="2561"/>
      <c r="I151" s="2561"/>
      <c r="J151" s="2561"/>
      <c r="K151" s="2561"/>
      <c r="L151" s="2561"/>
      <c r="M151" s="2561"/>
    </row>
    <row r="152" spans="6:13" ht="9" customHeight="1"/>
    <row r="153" spans="6:13" ht="9" customHeight="1"/>
    <row r="154" spans="6:13" ht="9" customHeight="1"/>
    <row r="155" spans="6:13" ht="9" customHeight="1"/>
    <row r="156" spans="6:13" ht="9" customHeight="1"/>
    <row r="157" spans="6:13" ht="9" customHeight="1"/>
    <row r="158" spans="6:13" ht="9" customHeight="1"/>
    <row r="159" spans="6:13" ht="9" customHeight="1"/>
    <row r="160" spans="6:13"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15" ht="9" customHeight="1">
      <c r="F225" s="4"/>
      <c r="G225" s="4"/>
      <c r="H225" s="360"/>
      <c r="I225" s="360"/>
      <c r="J225" s="360"/>
      <c r="K225" s="361"/>
      <c r="L225" s="360"/>
      <c r="M225" s="360"/>
      <c r="N225" s="360"/>
      <c r="O225" s="360"/>
    </row>
    <row r="226" spans="6:15" ht="9" customHeight="1"/>
    <row r="227" spans="6:15" ht="9" customHeight="1"/>
    <row r="228" spans="6:15" ht="9" customHeight="1"/>
    <row r="229" spans="6:15" ht="9" customHeight="1"/>
    <row r="230" spans="6:15" ht="9" customHeight="1"/>
    <row r="231" spans="6:15" ht="9" customHeight="1"/>
    <row r="232" spans="6:15" ht="9" customHeight="1"/>
    <row r="233" spans="6:15" ht="9" customHeight="1"/>
    <row r="234" spans="6:15" ht="9" customHeight="1"/>
    <row r="235" spans="6:15" ht="9" customHeight="1"/>
    <row r="236" spans="6:15" ht="9" customHeight="1"/>
    <row r="237" spans="6:15" ht="9" customHeight="1"/>
    <row r="238" spans="6:15" ht="9" customHeight="1"/>
    <row r="239" spans="6:15" ht="9" customHeight="1"/>
    <row r="240" spans="6:15"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sheetData>
  <mergeCells count="22">
    <mergeCell ref="S2:AG2"/>
    <mergeCell ref="E5:E7"/>
    <mergeCell ref="E3:O3"/>
    <mergeCell ref="F5:G7"/>
    <mergeCell ref="E2:O2"/>
    <mergeCell ref="J6:N6"/>
    <mergeCell ref="O6:O7"/>
    <mergeCell ref="E8:E39"/>
    <mergeCell ref="Q21:U28"/>
    <mergeCell ref="E40:E70"/>
    <mergeCell ref="E71:E78"/>
    <mergeCell ref="E81:E83"/>
    <mergeCell ref="F81:G83"/>
    <mergeCell ref="J82:N82"/>
    <mergeCell ref="O82:O83"/>
    <mergeCell ref="F143:G143"/>
    <mergeCell ref="E84:E90"/>
    <mergeCell ref="E91:E108"/>
    <mergeCell ref="E109:E118"/>
    <mergeCell ref="E127:E137"/>
    <mergeCell ref="E138:E142"/>
    <mergeCell ref="E119:E126"/>
  </mergeCells>
  <printOptions horizontalCentered="1"/>
  <pageMargins left="0.51" right="0.43" top="0.52" bottom="0.94488188976377963" header="0.51181102362204722" footer="0.51181102362204722"/>
  <pageSetup scale="68" orientation="portrait" r:id="rId1"/>
  <headerFooter alignWithMargins="0">
    <oddFooter>&amp;F</oddFooter>
  </headerFooter>
  <rowBreaks count="1" manualBreakCount="1">
    <brk id="79" max="14"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AI405"/>
  <sheetViews>
    <sheetView view="pageBreakPreview" topLeftCell="E1" zoomScaleNormal="115" zoomScaleSheetLayoutView="100" workbookViewId="0">
      <selection activeCell="O17" sqref="O17:Y35"/>
    </sheetView>
  </sheetViews>
  <sheetFormatPr baseColWidth="10" defaultRowHeight="12.75"/>
  <cols>
    <col min="1" max="1" width="2" style="68" hidden="1" customWidth="1"/>
    <col min="2" max="2" width="2.28515625" style="68" hidden="1" customWidth="1"/>
    <col min="3" max="3" width="1.7109375" style="68" hidden="1" customWidth="1"/>
    <col min="4" max="4" width="2.140625" style="67" hidden="1" customWidth="1"/>
    <col min="5" max="5" width="6.7109375" style="64" customWidth="1"/>
    <col min="6" max="6" width="1.5703125" style="64" customWidth="1"/>
    <col min="7" max="7" width="58.28515625" style="64" customWidth="1"/>
    <col min="8" max="10" width="4.7109375" style="65" customWidth="1"/>
    <col min="11" max="11" width="1" style="66" customWidth="1"/>
    <col min="12" max="14" width="4.7109375" style="65" customWidth="1"/>
    <col min="15" max="16" width="11.42578125" style="64"/>
    <col min="17" max="17" width="4.7109375" style="64" customWidth="1"/>
    <col min="18" max="18" width="5" style="64" customWidth="1"/>
    <col min="19" max="19" width="2.28515625" style="64" customWidth="1"/>
    <col min="20" max="20" width="26" style="64" customWidth="1"/>
    <col min="21" max="21" width="8" style="64" customWidth="1"/>
    <col min="22" max="22" width="1" style="64" customWidth="1"/>
    <col min="23" max="23" width="6.7109375" style="64" customWidth="1"/>
    <col min="24" max="24" width="1" style="64" customWidth="1"/>
    <col min="25" max="25" width="6.7109375" style="64" customWidth="1"/>
    <col min="26" max="26" width="1" style="64" customWidth="1"/>
    <col min="27" max="27" width="6.7109375" style="64" customWidth="1"/>
    <col min="28" max="28" width="1" style="64" customWidth="1"/>
    <col min="29" max="29" width="6.7109375" style="64" customWidth="1"/>
    <col min="30" max="30" width="1" style="64" customWidth="1"/>
    <col min="31" max="31" width="6.7109375" style="64" customWidth="1"/>
    <col min="32" max="32" width="1" style="64" customWidth="1"/>
    <col min="33" max="34" width="6.7109375" style="64" customWidth="1"/>
    <col min="35" max="16384" width="11.42578125" style="64"/>
  </cols>
  <sheetData>
    <row r="2" spans="2:35" ht="12.75" customHeight="1">
      <c r="E2" s="2078" t="s">
        <v>85</v>
      </c>
      <c r="F2" s="2078"/>
      <c r="G2" s="2078"/>
      <c r="H2" s="2078"/>
      <c r="I2" s="2078"/>
      <c r="J2" s="2078"/>
      <c r="K2" s="2078"/>
      <c r="L2" s="2078"/>
      <c r="M2" s="2078"/>
      <c r="N2" s="2078"/>
      <c r="O2" s="96"/>
      <c r="R2" s="2078"/>
      <c r="S2" s="2078"/>
      <c r="T2" s="2078"/>
      <c r="U2" s="2078"/>
      <c r="V2" s="2078"/>
      <c r="W2" s="2078"/>
      <c r="X2" s="2078"/>
      <c r="Y2" s="2078"/>
      <c r="Z2" s="2078"/>
      <c r="AA2" s="2078"/>
      <c r="AB2" s="2078"/>
      <c r="AC2" s="2078"/>
      <c r="AD2" s="2078"/>
      <c r="AE2" s="2078"/>
      <c r="AF2" s="2078"/>
    </row>
    <row r="3" spans="2:35" ht="12.75" customHeight="1">
      <c r="B3" s="121"/>
      <c r="C3" s="121"/>
      <c r="D3" s="122"/>
      <c r="E3" s="2078" t="s">
        <v>68</v>
      </c>
      <c r="F3" s="2078"/>
      <c r="G3" s="2078"/>
      <c r="H3" s="2078"/>
      <c r="I3" s="2078"/>
      <c r="J3" s="2078"/>
      <c r="K3" s="2078"/>
      <c r="L3" s="2078"/>
      <c r="M3" s="2078"/>
      <c r="N3" s="2078"/>
      <c r="O3" s="96"/>
      <c r="P3" s="121"/>
      <c r="Q3" s="121"/>
      <c r="R3" s="120"/>
      <c r="AH3" s="119"/>
      <c r="AI3" s="119"/>
    </row>
    <row r="4" spans="2:35" ht="3" customHeight="1">
      <c r="F4" s="69"/>
      <c r="G4" s="69"/>
      <c r="H4" s="70"/>
      <c r="I4" s="70"/>
      <c r="J4" s="70"/>
      <c r="K4" s="118"/>
      <c r="L4" s="117"/>
      <c r="M4" s="117"/>
      <c r="N4" s="117"/>
      <c r="O4" s="96"/>
      <c r="R4" s="69"/>
    </row>
    <row r="5" spans="2:35" ht="12" customHeight="1">
      <c r="E5" s="116"/>
      <c r="F5" s="69"/>
      <c r="G5" s="115"/>
      <c r="H5" s="114"/>
      <c r="I5" s="114"/>
      <c r="J5" s="114"/>
      <c r="K5" s="113"/>
      <c r="L5" s="112"/>
      <c r="M5" s="112"/>
      <c r="N5" s="112"/>
      <c r="O5" s="96"/>
      <c r="R5" s="69"/>
    </row>
    <row r="6" spans="2:35" ht="12" customHeight="1">
      <c r="B6" s="72"/>
      <c r="C6" s="72"/>
      <c r="D6" s="71"/>
      <c r="E6" s="2080" t="s">
        <v>6</v>
      </c>
      <c r="F6" s="2073" t="s">
        <v>60</v>
      </c>
      <c r="G6" s="2073"/>
      <c r="H6" s="2293" t="s">
        <v>83</v>
      </c>
      <c r="I6" s="2293"/>
      <c r="J6" s="2293"/>
      <c r="K6" s="2293"/>
      <c r="L6" s="2293"/>
      <c r="M6" s="2293"/>
      <c r="N6" s="2294"/>
      <c r="O6" s="106"/>
      <c r="P6" s="72"/>
    </row>
    <row r="7" spans="2:35" ht="12" customHeight="1">
      <c r="B7" s="72"/>
      <c r="C7" s="72"/>
      <c r="D7" s="71"/>
      <c r="E7" s="2081"/>
      <c r="F7" s="2074"/>
      <c r="G7" s="2074"/>
      <c r="H7" s="2295" t="s">
        <v>82</v>
      </c>
      <c r="I7" s="2295"/>
      <c r="J7" s="2295"/>
      <c r="K7" s="155"/>
      <c r="L7" s="2296" t="s">
        <v>81</v>
      </c>
      <c r="M7" s="2296"/>
      <c r="N7" s="2297"/>
      <c r="O7" s="106"/>
      <c r="P7" s="72"/>
    </row>
    <row r="8" spans="2:35" ht="12" customHeight="1">
      <c r="E8" s="2091"/>
      <c r="F8" s="2075"/>
      <c r="G8" s="2075"/>
      <c r="H8" s="153" t="s">
        <v>72</v>
      </c>
      <c r="I8" s="153" t="s">
        <v>71</v>
      </c>
      <c r="J8" s="153" t="s">
        <v>0</v>
      </c>
      <c r="K8" s="154"/>
      <c r="L8" s="153" t="s">
        <v>72</v>
      </c>
      <c r="M8" s="153" t="s">
        <v>71</v>
      </c>
      <c r="N8" s="152" t="s">
        <v>0</v>
      </c>
      <c r="O8" s="96"/>
    </row>
    <row r="9" spans="2:35">
      <c r="E9" s="2068">
        <v>1401</v>
      </c>
      <c r="F9" s="103" t="s">
        <v>1</v>
      </c>
      <c r="G9" s="102"/>
      <c r="H9" s="150">
        <f>SUM(H10:H17)</f>
        <v>0</v>
      </c>
      <c r="I9" s="150">
        <f>SUM(I10:I17)</f>
        <v>0</v>
      </c>
      <c r="J9" s="150">
        <f t="shared" ref="J9:J55" si="0">SUM(H9:I9)</f>
        <v>0</v>
      </c>
      <c r="K9" s="151"/>
      <c r="L9" s="150">
        <f>SUM(L10:L17)</f>
        <v>0</v>
      </c>
      <c r="M9" s="150">
        <f>SUM(M10:M17)</f>
        <v>0</v>
      </c>
      <c r="N9" s="149">
        <f t="shared" ref="N9:N55" si="1">SUM(L9:M9)</f>
        <v>0</v>
      </c>
      <c r="O9" s="96"/>
    </row>
    <row r="10" spans="2:35" ht="12" customHeight="1">
      <c r="E10" s="2068"/>
      <c r="F10" s="98" t="s">
        <v>33</v>
      </c>
      <c r="G10" s="97"/>
      <c r="H10" s="132">
        <v>0</v>
      </c>
      <c r="I10" s="132">
        <v>0</v>
      </c>
      <c r="J10" s="132">
        <f t="shared" si="0"/>
        <v>0</v>
      </c>
      <c r="K10" s="132"/>
      <c r="L10" s="128">
        <v>0</v>
      </c>
      <c r="M10" s="128">
        <v>0</v>
      </c>
      <c r="N10" s="148">
        <f t="shared" si="1"/>
        <v>0</v>
      </c>
      <c r="O10" s="96"/>
      <c r="P10" s="96"/>
    </row>
    <row r="11" spans="2:35" ht="12" customHeight="1">
      <c r="E11" s="2068"/>
      <c r="F11" s="92" t="s">
        <v>34</v>
      </c>
      <c r="G11" s="89"/>
      <c r="H11" s="128">
        <v>0</v>
      </c>
      <c r="I11" s="128">
        <v>0</v>
      </c>
      <c r="J11" s="128">
        <f t="shared" si="0"/>
        <v>0</v>
      </c>
      <c r="K11" s="128"/>
      <c r="L11" s="128">
        <v>0</v>
      </c>
      <c r="M11" s="128">
        <v>0</v>
      </c>
      <c r="N11" s="130">
        <f t="shared" si="1"/>
        <v>0</v>
      </c>
      <c r="O11" s="96"/>
      <c r="P11" s="96"/>
    </row>
    <row r="12" spans="2:35" ht="12" customHeight="1">
      <c r="E12" s="2068"/>
      <c r="F12" s="92" t="s">
        <v>35</v>
      </c>
      <c r="G12" s="89"/>
      <c r="H12" s="128">
        <v>0</v>
      </c>
      <c r="I12" s="128">
        <v>0</v>
      </c>
      <c r="J12" s="128">
        <f t="shared" si="0"/>
        <v>0</v>
      </c>
      <c r="K12" s="128"/>
      <c r="L12" s="128">
        <v>0</v>
      </c>
      <c r="M12" s="128">
        <v>0</v>
      </c>
      <c r="N12" s="130">
        <f t="shared" si="1"/>
        <v>0</v>
      </c>
      <c r="O12" s="96"/>
      <c r="P12" s="96"/>
    </row>
    <row r="13" spans="2:35" ht="12" customHeight="1">
      <c r="E13" s="2068"/>
      <c r="F13" s="92" t="s">
        <v>27</v>
      </c>
      <c r="G13" s="89"/>
      <c r="H13" s="128">
        <v>0</v>
      </c>
      <c r="I13" s="128">
        <v>0</v>
      </c>
      <c r="J13" s="128">
        <f t="shared" si="0"/>
        <v>0</v>
      </c>
      <c r="K13" s="128"/>
      <c r="L13" s="128">
        <v>0</v>
      </c>
      <c r="M13" s="128">
        <v>0</v>
      </c>
      <c r="N13" s="130">
        <f t="shared" si="1"/>
        <v>0</v>
      </c>
      <c r="O13" s="96"/>
      <c r="P13" s="96"/>
    </row>
    <row r="14" spans="2:35" ht="12" customHeight="1">
      <c r="E14" s="2068"/>
      <c r="F14" s="92" t="s">
        <v>10</v>
      </c>
      <c r="G14" s="89"/>
      <c r="H14" s="128">
        <v>0</v>
      </c>
      <c r="I14" s="128">
        <v>0</v>
      </c>
      <c r="J14" s="128">
        <f t="shared" si="0"/>
        <v>0</v>
      </c>
      <c r="K14" s="128"/>
      <c r="L14" s="128">
        <v>0</v>
      </c>
      <c r="M14" s="128">
        <v>0</v>
      </c>
      <c r="N14" s="130">
        <f t="shared" si="1"/>
        <v>0</v>
      </c>
      <c r="O14" s="96"/>
      <c r="P14" s="96"/>
    </row>
    <row r="15" spans="2:35" ht="12" customHeight="1">
      <c r="E15" s="2068"/>
      <c r="F15" s="92" t="s">
        <v>36</v>
      </c>
      <c r="G15" s="89"/>
      <c r="H15" s="128">
        <v>0</v>
      </c>
      <c r="I15" s="128">
        <v>0</v>
      </c>
      <c r="J15" s="128">
        <f t="shared" si="0"/>
        <v>0</v>
      </c>
      <c r="K15" s="128"/>
      <c r="L15" s="128">
        <v>0</v>
      </c>
      <c r="M15" s="128">
        <v>0</v>
      </c>
      <c r="N15" s="130">
        <f t="shared" si="1"/>
        <v>0</v>
      </c>
      <c r="O15" s="96"/>
      <c r="P15" s="96"/>
    </row>
    <row r="16" spans="2:35" ht="12" customHeight="1">
      <c r="E16" s="2068"/>
      <c r="F16" s="92" t="s">
        <v>24</v>
      </c>
      <c r="G16" s="89"/>
      <c r="H16" s="128">
        <v>0</v>
      </c>
      <c r="I16" s="128">
        <v>0</v>
      </c>
      <c r="J16" s="128">
        <f t="shared" si="0"/>
        <v>0</v>
      </c>
      <c r="K16" s="128"/>
      <c r="L16" s="128">
        <v>0</v>
      </c>
      <c r="M16" s="128">
        <v>0</v>
      </c>
      <c r="N16" s="130">
        <f t="shared" si="1"/>
        <v>0</v>
      </c>
      <c r="O16" s="96"/>
      <c r="P16" s="96"/>
    </row>
    <row r="17" spans="5:20" ht="12" customHeight="1">
      <c r="E17" s="2069"/>
      <c r="F17" s="79" t="s">
        <v>32</v>
      </c>
      <c r="G17" s="89"/>
      <c r="H17" s="128">
        <v>0</v>
      </c>
      <c r="I17" s="128">
        <v>0</v>
      </c>
      <c r="J17" s="129">
        <f t="shared" si="0"/>
        <v>0</v>
      </c>
      <c r="K17" s="128"/>
      <c r="L17" s="128">
        <v>0</v>
      </c>
      <c r="M17" s="128">
        <v>0</v>
      </c>
      <c r="N17" s="127">
        <f t="shared" si="1"/>
        <v>0</v>
      </c>
      <c r="O17" s="96"/>
      <c r="P17" s="96"/>
    </row>
    <row r="18" spans="5:20">
      <c r="E18" s="2068">
        <v>1402</v>
      </c>
      <c r="F18" s="91" t="s">
        <v>2</v>
      </c>
      <c r="G18" s="87"/>
      <c r="H18" s="134">
        <f>SUM(H19:H26)</f>
        <v>0</v>
      </c>
      <c r="I18" s="134">
        <f>SUM(I19:I26)</f>
        <v>0</v>
      </c>
      <c r="J18" s="135">
        <f t="shared" si="0"/>
        <v>0</v>
      </c>
      <c r="K18" s="134"/>
      <c r="L18" s="134">
        <f>SUM(L19:L26)</f>
        <v>1</v>
      </c>
      <c r="M18" s="134">
        <f>SUM(M19:M26)</f>
        <v>1</v>
      </c>
      <c r="N18" s="133">
        <f t="shared" si="1"/>
        <v>2</v>
      </c>
      <c r="O18" s="96"/>
      <c r="P18" s="96"/>
    </row>
    <row r="19" spans="5:20" ht="12" customHeight="1">
      <c r="E19" s="2068"/>
      <c r="F19" s="92" t="s">
        <v>37</v>
      </c>
      <c r="G19" s="89"/>
      <c r="H19" s="128">
        <v>0</v>
      </c>
      <c r="I19" s="128">
        <v>0</v>
      </c>
      <c r="J19" s="132">
        <f t="shared" si="0"/>
        <v>0</v>
      </c>
      <c r="K19" s="128"/>
      <c r="L19" s="128">
        <v>0</v>
      </c>
      <c r="M19" s="128">
        <v>1</v>
      </c>
      <c r="N19" s="130">
        <f t="shared" si="1"/>
        <v>1</v>
      </c>
      <c r="O19" s="96"/>
      <c r="P19" s="2085"/>
      <c r="Q19" s="2085"/>
      <c r="R19" s="2085"/>
      <c r="S19" s="2085"/>
      <c r="T19" s="2085"/>
    </row>
    <row r="20" spans="5:20" ht="12" customHeight="1">
      <c r="E20" s="2068"/>
      <c r="F20" s="92" t="s">
        <v>38</v>
      </c>
      <c r="G20" s="89"/>
      <c r="H20" s="128">
        <v>0</v>
      </c>
      <c r="I20" s="128">
        <v>0</v>
      </c>
      <c r="J20" s="128">
        <f t="shared" si="0"/>
        <v>0</v>
      </c>
      <c r="K20" s="128"/>
      <c r="L20" s="128">
        <v>0</v>
      </c>
      <c r="M20" s="128">
        <v>0</v>
      </c>
      <c r="N20" s="130">
        <f t="shared" si="1"/>
        <v>0</v>
      </c>
      <c r="O20" s="96"/>
      <c r="P20" s="2085"/>
      <c r="Q20" s="2085"/>
      <c r="R20" s="2085"/>
      <c r="S20" s="2085"/>
      <c r="T20" s="2085"/>
    </row>
    <row r="21" spans="5:20" ht="12" customHeight="1">
      <c r="E21" s="2068"/>
      <c r="F21" s="92" t="s">
        <v>39</v>
      </c>
      <c r="G21" s="89"/>
      <c r="H21" s="128">
        <v>0</v>
      </c>
      <c r="I21" s="128">
        <v>0</v>
      </c>
      <c r="J21" s="128">
        <f t="shared" si="0"/>
        <v>0</v>
      </c>
      <c r="K21" s="128"/>
      <c r="L21" s="128">
        <v>1</v>
      </c>
      <c r="M21" s="128">
        <v>0</v>
      </c>
      <c r="N21" s="130">
        <f t="shared" si="1"/>
        <v>1</v>
      </c>
      <c r="O21" s="96"/>
      <c r="P21" s="2085"/>
      <c r="Q21" s="2085"/>
      <c r="R21" s="2085"/>
      <c r="S21" s="2085"/>
      <c r="T21" s="2085"/>
    </row>
    <row r="22" spans="5:20" ht="12" customHeight="1">
      <c r="E22" s="2068"/>
      <c r="F22" s="92" t="s">
        <v>40</v>
      </c>
      <c r="G22" s="89"/>
      <c r="H22" s="128">
        <v>0</v>
      </c>
      <c r="I22" s="128">
        <v>0</v>
      </c>
      <c r="J22" s="128">
        <f t="shared" si="0"/>
        <v>0</v>
      </c>
      <c r="K22" s="128"/>
      <c r="L22" s="128">
        <v>0</v>
      </c>
      <c r="M22" s="128">
        <v>0</v>
      </c>
      <c r="N22" s="130">
        <f t="shared" si="1"/>
        <v>0</v>
      </c>
      <c r="O22" s="96"/>
      <c r="P22" s="2085"/>
      <c r="Q22" s="2085"/>
      <c r="R22" s="2085"/>
      <c r="S22" s="2085"/>
      <c r="T22" s="2085"/>
    </row>
    <row r="23" spans="5:20" ht="12" customHeight="1">
      <c r="E23" s="2068"/>
      <c r="F23" s="92" t="s">
        <v>41</v>
      </c>
      <c r="G23" s="89"/>
      <c r="H23" s="128">
        <v>0</v>
      </c>
      <c r="I23" s="128">
        <v>0</v>
      </c>
      <c r="J23" s="128">
        <f t="shared" si="0"/>
        <v>0</v>
      </c>
      <c r="K23" s="128"/>
      <c r="L23" s="128">
        <v>0</v>
      </c>
      <c r="M23" s="128">
        <v>0</v>
      </c>
      <c r="N23" s="130">
        <f t="shared" si="1"/>
        <v>0</v>
      </c>
      <c r="O23" s="96"/>
      <c r="P23" s="2085"/>
      <c r="Q23" s="2085"/>
      <c r="R23" s="2085"/>
      <c r="S23" s="2085"/>
      <c r="T23" s="2085"/>
    </row>
    <row r="24" spans="5:20" ht="12" customHeight="1">
      <c r="E24" s="2068"/>
      <c r="F24" s="92" t="s">
        <v>42</v>
      </c>
      <c r="G24" s="89"/>
      <c r="H24" s="128">
        <v>0</v>
      </c>
      <c r="I24" s="128">
        <v>0</v>
      </c>
      <c r="J24" s="128">
        <f t="shared" si="0"/>
        <v>0</v>
      </c>
      <c r="K24" s="128"/>
      <c r="L24" s="128">
        <v>0</v>
      </c>
      <c r="M24" s="128">
        <v>0</v>
      </c>
      <c r="N24" s="130">
        <f t="shared" si="1"/>
        <v>0</v>
      </c>
      <c r="O24" s="96"/>
      <c r="P24" s="2085"/>
      <c r="Q24" s="2085"/>
      <c r="R24" s="2085"/>
      <c r="S24" s="2085"/>
      <c r="T24" s="2085"/>
    </row>
    <row r="25" spans="5:20" ht="12" customHeight="1">
      <c r="E25" s="2068"/>
      <c r="F25" s="92" t="s">
        <v>43</v>
      </c>
      <c r="G25" s="89"/>
      <c r="H25" s="128">
        <v>0</v>
      </c>
      <c r="I25" s="128">
        <v>0</v>
      </c>
      <c r="J25" s="128">
        <f t="shared" si="0"/>
        <v>0</v>
      </c>
      <c r="K25" s="128"/>
      <c r="L25" s="128">
        <v>0</v>
      </c>
      <c r="M25" s="128">
        <v>0</v>
      </c>
      <c r="N25" s="130">
        <f t="shared" si="1"/>
        <v>0</v>
      </c>
      <c r="O25" s="96"/>
      <c r="P25" s="2085"/>
      <c r="Q25" s="2085"/>
      <c r="R25" s="2085"/>
      <c r="S25" s="2085"/>
      <c r="T25" s="2085"/>
    </row>
    <row r="26" spans="5:20" ht="12" customHeight="1">
      <c r="E26" s="2068"/>
      <c r="F26" s="92" t="s">
        <v>44</v>
      </c>
      <c r="G26" s="89"/>
      <c r="H26" s="128">
        <v>0</v>
      </c>
      <c r="I26" s="128">
        <v>0</v>
      </c>
      <c r="J26" s="128">
        <f t="shared" si="0"/>
        <v>0</v>
      </c>
      <c r="K26" s="128"/>
      <c r="L26" s="128">
        <v>0</v>
      </c>
      <c r="M26" s="128">
        <v>0</v>
      </c>
      <c r="N26" s="130">
        <f t="shared" si="1"/>
        <v>0</v>
      </c>
      <c r="O26" s="96"/>
      <c r="P26" s="96"/>
    </row>
    <row r="27" spans="5:20">
      <c r="E27" s="2067">
        <v>1403</v>
      </c>
      <c r="F27" s="91" t="s">
        <v>3</v>
      </c>
      <c r="G27" s="87"/>
      <c r="H27" s="134">
        <f>SUM(H28:H30)</f>
        <v>0</v>
      </c>
      <c r="I27" s="134">
        <f>SUM(I28:I30)</f>
        <v>0</v>
      </c>
      <c r="J27" s="135">
        <f t="shared" si="0"/>
        <v>0</v>
      </c>
      <c r="K27" s="134"/>
      <c r="L27" s="134">
        <f>SUM(L28:L30)</f>
        <v>0</v>
      </c>
      <c r="M27" s="134">
        <f>SUM(M28:M30)</f>
        <v>0</v>
      </c>
      <c r="N27" s="133">
        <f t="shared" si="1"/>
        <v>0</v>
      </c>
      <c r="O27" s="96"/>
      <c r="P27" s="96"/>
    </row>
    <row r="28" spans="5:20" ht="12" customHeight="1">
      <c r="E28" s="2068"/>
      <c r="F28" s="92" t="s">
        <v>45</v>
      </c>
      <c r="G28" s="89"/>
      <c r="H28" s="128">
        <v>0</v>
      </c>
      <c r="I28" s="128">
        <v>0</v>
      </c>
      <c r="J28" s="132">
        <f t="shared" si="0"/>
        <v>0</v>
      </c>
      <c r="K28" s="128"/>
      <c r="L28" s="128">
        <v>0</v>
      </c>
      <c r="M28" s="128">
        <v>0</v>
      </c>
      <c r="N28" s="130">
        <f t="shared" si="1"/>
        <v>0</v>
      </c>
      <c r="O28" s="96"/>
      <c r="P28" s="96"/>
    </row>
    <row r="29" spans="5:20" ht="12" customHeight="1">
      <c r="E29" s="2068"/>
      <c r="F29" s="92" t="s">
        <v>46</v>
      </c>
      <c r="G29" s="89"/>
      <c r="H29" s="128">
        <v>0</v>
      </c>
      <c r="I29" s="128">
        <v>0</v>
      </c>
      <c r="J29" s="128">
        <f t="shared" si="0"/>
        <v>0</v>
      </c>
      <c r="K29" s="128"/>
      <c r="L29" s="128">
        <v>0</v>
      </c>
      <c r="M29" s="128">
        <v>0</v>
      </c>
      <c r="N29" s="130">
        <f t="shared" si="1"/>
        <v>0</v>
      </c>
      <c r="O29" s="96"/>
      <c r="P29" s="96"/>
    </row>
    <row r="30" spans="5:20" ht="12" customHeight="1">
      <c r="E30" s="2068"/>
      <c r="F30" s="92" t="s">
        <v>47</v>
      </c>
      <c r="G30" s="89"/>
      <c r="H30" s="128">
        <v>0</v>
      </c>
      <c r="I30" s="128">
        <v>0</v>
      </c>
      <c r="J30" s="128">
        <f t="shared" si="0"/>
        <v>0</v>
      </c>
      <c r="K30" s="128"/>
      <c r="L30" s="128">
        <v>0</v>
      </c>
      <c r="M30" s="128">
        <v>0</v>
      </c>
      <c r="N30" s="130">
        <f t="shared" si="1"/>
        <v>0</v>
      </c>
      <c r="O30" s="96"/>
      <c r="P30" s="96"/>
    </row>
    <row r="31" spans="5:20">
      <c r="E31" s="2086">
        <v>1404</v>
      </c>
      <c r="F31" s="91" t="s">
        <v>28</v>
      </c>
      <c r="G31" s="87"/>
      <c r="H31" s="134">
        <f>SUM(H32:H33)</f>
        <v>0</v>
      </c>
      <c r="I31" s="134">
        <f>SUM(I32:I33)</f>
        <v>0</v>
      </c>
      <c r="J31" s="135">
        <f t="shared" si="0"/>
        <v>0</v>
      </c>
      <c r="K31" s="135"/>
      <c r="L31" s="142">
        <f>SUM(L32:L33)</f>
        <v>0</v>
      </c>
      <c r="M31" s="142">
        <f>SUM(M32:M33)</f>
        <v>0</v>
      </c>
      <c r="N31" s="173">
        <f t="shared" si="1"/>
        <v>0</v>
      </c>
    </row>
    <row r="32" spans="5:20">
      <c r="E32" s="2087"/>
      <c r="F32" s="92" t="s">
        <v>48</v>
      </c>
      <c r="G32" s="89"/>
      <c r="H32" s="128">
        <v>0</v>
      </c>
      <c r="I32" s="128">
        <v>0</v>
      </c>
      <c r="J32" s="172">
        <f t="shared" si="0"/>
        <v>0</v>
      </c>
      <c r="K32" s="172"/>
      <c r="L32" s="128">
        <v>0</v>
      </c>
      <c r="M32" s="128">
        <v>0</v>
      </c>
      <c r="N32" s="171">
        <f t="shared" si="1"/>
        <v>0</v>
      </c>
    </row>
    <row r="33" spans="5:14">
      <c r="E33" s="2087"/>
      <c r="F33" s="92" t="s">
        <v>49</v>
      </c>
      <c r="G33" s="89"/>
      <c r="H33" s="128">
        <v>0</v>
      </c>
      <c r="I33" s="128">
        <v>0</v>
      </c>
      <c r="J33" s="141">
        <f t="shared" si="0"/>
        <v>0</v>
      </c>
      <c r="K33" s="141"/>
      <c r="L33" s="141">
        <v>0</v>
      </c>
      <c r="M33" s="141">
        <v>0</v>
      </c>
      <c r="N33" s="170">
        <f t="shared" si="1"/>
        <v>0</v>
      </c>
    </row>
    <row r="34" spans="5:14" ht="12.75" customHeight="1">
      <c r="E34" s="2067">
        <v>1405</v>
      </c>
      <c r="F34" s="91" t="s">
        <v>4</v>
      </c>
      <c r="G34" s="94"/>
      <c r="H34" s="134">
        <f>SUM(H35:H38)</f>
        <v>0</v>
      </c>
      <c r="I34" s="134">
        <f>SUM(I35:I38)</f>
        <v>0</v>
      </c>
      <c r="J34" s="145">
        <f t="shared" si="0"/>
        <v>0</v>
      </c>
      <c r="K34" s="169"/>
      <c r="L34" s="137">
        <f>SUM(L35:L38)</f>
        <v>0</v>
      </c>
      <c r="M34" s="137">
        <f>SUM(M35:M38)</f>
        <v>1</v>
      </c>
      <c r="N34" s="136">
        <f t="shared" si="1"/>
        <v>1</v>
      </c>
    </row>
    <row r="35" spans="5:14" ht="12.75" customHeight="1">
      <c r="E35" s="2068"/>
      <c r="F35" s="92" t="s">
        <v>50</v>
      </c>
      <c r="G35" s="89"/>
      <c r="H35" s="128">
        <v>0</v>
      </c>
      <c r="I35" s="128">
        <v>0</v>
      </c>
      <c r="J35" s="132">
        <f t="shared" si="0"/>
        <v>0</v>
      </c>
      <c r="K35" s="128"/>
      <c r="L35" s="128">
        <v>0</v>
      </c>
      <c r="M35" s="128">
        <v>0</v>
      </c>
      <c r="N35" s="130">
        <f t="shared" si="1"/>
        <v>0</v>
      </c>
    </row>
    <row r="36" spans="5:14" ht="12.75" customHeight="1">
      <c r="E36" s="2068"/>
      <c r="F36" s="92" t="s">
        <v>58</v>
      </c>
      <c r="G36" s="89"/>
      <c r="H36" s="128">
        <v>0</v>
      </c>
      <c r="I36" s="128">
        <v>0</v>
      </c>
      <c r="J36" s="128">
        <f t="shared" si="0"/>
        <v>0</v>
      </c>
      <c r="K36" s="128"/>
      <c r="L36" s="128">
        <v>0</v>
      </c>
      <c r="M36" s="128">
        <v>1</v>
      </c>
      <c r="N36" s="130">
        <f t="shared" si="1"/>
        <v>1</v>
      </c>
    </row>
    <row r="37" spans="5:14" ht="12.75" customHeight="1">
      <c r="E37" s="2068"/>
      <c r="F37" s="92" t="s">
        <v>51</v>
      </c>
      <c r="G37" s="89"/>
      <c r="H37" s="128">
        <v>0</v>
      </c>
      <c r="I37" s="128">
        <v>0</v>
      </c>
      <c r="J37" s="128">
        <f t="shared" si="0"/>
        <v>0</v>
      </c>
      <c r="K37" s="128"/>
      <c r="L37" s="128">
        <v>0</v>
      </c>
      <c r="M37" s="128">
        <v>0</v>
      </c>
      <c r="N37" s="130">
        <f t="shared" si="1"/>
        <v>0</v>
      </c>
    </row>
    <row r="38" spans="5:14" ht="12.75" customHeight="1">
      <c r="E38" s="2068"/>
      <c r="F38" s="92" t="s">
        <v>52</v>
      </c>
      <c r="G38" s="93"/>
      <c r="H38" s="128">
        <v>0</v>
      </c>
      <c r="I38" s="128">
        <v>0</v>
      </c>
      <c r="J38" s="128">
        <f t="shared" si="0"/>
        <v>0</v>
      </c>
      <c r="K38" s="143"/>
      <c r="L38" s="128">
        <v>0</v>
      </c>
      <c r="M38" s="128">
        <v>0</v>
      </c>
      <c r="N38" s="130">
        <f t="shared" si="1"/>
        <v>0</v>
      </c>
    </row>
    <row r="39" spans="5:14" ht="12.75" customHeight="1">
      <c r="E39" s="2067">
        <v>1406</v>
      </c>
      <c r="F39" s="91" t="s">
        <v>5</v>
      </c>
      <c r="G39" s="87"/>
      <c r="H39" s="134">
        <f>SUM(H40:H44)</f>
        <v>0</v>
      </c>
      <c r="I39" s="134">
        <f>SUM(I40:I44)</f>
        <v>0</v>
      </c>
      <c r="J39" s="135">
        <f t="shared" si="0"/>
        <v>0</v>
      </c>
      <c r="K39" s="134"/>
      <c r="L39" s="134">
        <f>SUM(L40:L44)</f>
        <v>0</v>
      </c>
      <c r="M39" s="134">
        <f>SUM(M40:M44)</f>
        <v>0</v>
      </c>
      <c r="N39" s="133">
        <f t="shared" si="1"/>
        <v>0</v>
      </c>
    </row>
    <row r="40" spans="5:14" ht="12.75" customHeight="1">
      <c r="E40" s="2068"/>
      <c r="F40" s="92" t="s">
        <v>53</v>
      </c>
      <c r="G40" s="89"/>
      <c r="H40" s="128">
        <v>0</v>
      </c>
      <c r="I40" s="128">
        <v>0</v>
      </c>
      <c r="J40" s="132">
        <f t="shared" si="0"/>
        <v>0</v>
      </c>
      <c r="K40" s="128"/>
      <c r="L40" s="128">
        <v>0</v>
      </c>
      <c r="M40" s="128">
        <v>0</v>
      </c>
      <c r="N40" s="130">
        <f t="shared" si="1"/>
        <v>0</v>
      </c>
    </row>
    <row r="41" spans="5:14" ht="12.75" customHeight="1">
      <c r="E41" s="2068"/>
      <c r="F41" s="92" t="s">
        <v>54</v>
      </c>
      <c r="G41" s="89"/>
      <c r="H41" s="128">
        <v>0</v>
      </c>
      <c r="I41" s="128">
        <v>0</v>
      </c>
      <c r="J41" s="128">
        <f t="shared" si="0"/>
        <v>0</v>
      </c>
      <c r="K41" s="128"/>
      <c r="L41" s="128">
        <v>0</v>
      </c>
      <c r="M41" s="128">
        <v>0</v>
      </c>
      <c r="N41" s="130">
        <f t="shared" si="1"/>
        <v>0</v>
      </c>
    </row>
    <row r="42" spans="5:14" ht="12.75" customHeight="1">
      <c r="E42" s="2068"/>
      <c r="F42" s="92" t="s">
        <v>55</v>
      </c>
      <c r="G42" s="89"/>
      <c r="H42" s="128">
        <v>0</v>
      </c>
      <c r="I42" s="128">
        <v>0</v>
      </c>
      <c r="J42" s="128">
        <f t="shared" si="0"/>
        <v>0</v>
      </c>
      <c r="K42" s="128"/>
      <c r="L42" s="128">
        <v>0</v>
      </c>
      <c r="M42" s="128">
        <v>0</v>
      </c>
      <c r="N42" s="130">
        <f t="shared" si="1"/>
        <v>0</v>
      </c>
    </row>
    <row r="43" spans="5:14" ht="12.75" customHeight="1">
      <c r="E43" s="2068"/>
      <c r="F43" s="92" t="s">
        <v>70</v>
      </c>
      <c r="G43" s="89"/>
      <c r="H43" s="128">
        <v>0</v>
      </c>
      <c r="I43" s="128">
        <v>0</v>
      </c>
      <c r="J43" s="128">
        <f t="shared" si="0"/>
        <v>0</v>
      </c>
      <c r="K43" s="128"/>
      <c r="L43" s="128">
        <v>0</v>
      </c>
      <c r="M43" s="128">
        <v>0</v>
      </c>
      <c r="N43" s="130">
        <f t="shared" si="1"/>
        <v>0</v>
      </c>
    </row>
    <row r="44" spans="5:14" ht="12.75" customHeight="1">
      <c r="E44" s="2068"/>
      <c r="F44" s="92" t="s">
        <v>15</v>
      </c>
      <c r="G44" s="89"/>
      <c r="H44" s="128">
        <v>0</v>
      </c>
      <c r="I44" s="128">
        <v>0</v>
      </c>
      <c r="J44" s="128">
        <f t="shared" si="0"/>
        <v>0</v>
      </c>
      <c r="K44" s="128"/>
      <c r="L44" s="128">
        <v>0</v>
      </c>
      <c r="M44" s="128">
        <v>0</v>
      </c>
      <c r="N44" s="130">
        <f t="shared" si="1"/>
        <v>0</v>
      </c>
    </row>
    <row r="45" spans="5:14" ht="12.75" customHeight="1">
      <c r="E45" s="2086">
        <v>1407</v>
      </c>
      <c r="F45" s="88" t="s">
        <v>62</v>
      </c>
      <c r="G45" s="87"/>
      <c r="H45" s="134">
        <f>SUM(H46:H47)</f>
        <v>0</v>
      </c>
      <c r="I45" s="134">
        <f>SUM(I46:I47)</f>
        <v>0</v>
      </c>
      <c r="J45" s="142">
        <f t="shared" si="0"/>
        <v>0</v>
      </c>
      <c r="K45" s="134"/>
      <c r="L45" s="134">
        <f>SUM(L46:L47)</f>
        <v>0</v>
      </c>
      <c r="M45" s="134">
        <f>SUM(M46:M47)</f>
        <v>0</v>
      </c>
      <c r="N45" s="133">
        <f t="shared" si="1"/>
        <v>0</v>
      </c>
    </row>
    <row r="46" spans="5:14" ht="12.75" customHeight="1">
      <c r="E46" s="2087"/>
      <c r="F46" s="79" t="s">
        <v>56</v>
      </c>
      <c r="G46" s="89"/>
      <c r="H46" s="128">
        <v>0</v>
      </c>
      <c r="I46" s="128">
        <v>0</v>
      </c>
      <c r="J46" s="128">
        <f t="shared" si="0"/>
        <v>0</v>
      </c>
      <c r="K46" s="128"/>
      <c r="L46" s="128">
        <v>0</v>
      </c>
      <c r="M46" s="128">
        <v>0</v>
      </c>
      <c r="N46" s="168">
        <f t="shared" si="1"/>
        <v>0</v>
      </c>
    </row>
    <row r="47" spans="5:14" ht="12.75" customHeight="1">
      <c r="E47" s="2087"/>
      <c r="F47" s="79" t="s">
        <v>25</v>
      </c>
      <c r="G47" s="89"/>
      <c r="H47" s="128">
        <v>0</v>
      </c>
      <c r="I47" s="128">
        <v>0</v>
      </c>
      <c r="J47" s="141">
        <f t="shared" si="0"/>
        <v>0</v>
      </c>
      <c r="K47" s="141"/>
      <c r="L47" s="141">
        <v>0</v>
      </c>
      <c r="M47" s="141">
        <v>0</v>
      </c>
      <c r="N47" s="140">
        <f t="shared" si="1"/>
        <v>0</v>
      </c>
    </row>
    <row r="48" spans="5:14" ht="12.75" customHeight="1">
      <c r="E48" s="2086">
        <v>1408</v>
      </c>
      <c r="F48" s="91" t="s">
        <v>63</v>
      </c>
      <c r="G48" s="90"/>
      <c r="H48" s="134">
        <f>SUM(H49:H52)</f>
        <v>0</v>
      </c>
      <c r="I48" s="134">
        <f>SUM(I49:I52)</f>
        <v>0</v>
      </c>
      <c r="J48" s="139">
        <f t="shared" si="0"/>
        <v>0</v>
      </c>
      <c r="K48" s="138"/>
      <c r="L48" s="137">
        <f>SUM(L49:L52)</f>
        <v>1</v>
      </c>
      <c r="M48" s="137">
        <f>SUM(M49:M52)</f>
        <v>0</v>
      </c>
      <c r="N48" s="136">
        <f t="shared" si="1"/>
        <v>1</v>
      </c>
    </row>
    <row r="49" spans="1:14" ht="12" customHeight="1">
      <c r="E49" s="2087"/>
      <c r="F49" s="79" t="s">
        <v>16</v>
      </c>
      <c r="G49" s="89"/>
      <c r="H49" s="128">
        <v>0</v>
      </c>
      <c r="I49" s="128">
        <v>0</v>
      </c>
      <c r="J49" s="128">
        <f t="shared" si="0"/>
        <v>0</v>
      </c>
      <c r="K49" s="128"/>
      <c r="L49" s="128">
        <v>0</v>
      </c>
      <c r="M49" s="128">
        <v>0</v>
      </c>
      <c r="N49" s="130">
        <f t="shared" si="1"/>
        <v>0</v>
      </c>
    </row>
    <row r="50" spans="1:14" ht="12" customHeight="1">
      <c r="E50" s="2087"/>
      <c r="F50" s="79" t="s">
        <v>57</v>
      </c>
      <c r="G50" s="89"/>
      <c r="H50" s="128">
        <v>0</v>
      </c>
      <c r="I50" s="128">
        <v>0</v>
      </c>
      <c r="J50" s="128">
        <f t="shared" si="0"/>
        <v>0</v>
      </c>
      <c r="K50" s="128"/>
      <c r="L50" s="128">
        <v>1</v>
      </c>
      <c r="M50" s="128">
        <v>0</v>
      </c>
      <c r="N50" s="130">
        <f t="shared" si="1"/>
        <v>1</v>
      </c>
    </row>
    <row r="51" spans="1:14">
      <c r="E51" s="2087"/>
      <c r="F51" s="79" t="s">
        <v>18</v>
      </c>
      <c r="G51" s="89"/>
      <c r="H51" s="128">
        <v>0</v>
      </c>
      <c r="I51" s="128">
        <v>0</v>
      </c>
      <c r="J51" s="128">
        <f t="shared" si="0"/>
        <v>0</v>
      </c>
      <c r="K51" s="128"/>
      <c r="L51" s="128">
        <v>0</v>
      </c>
      <c r="M51" s="128">
        <v>0</v>
      </c>
      <c r="N51" s="130">
        <f t="shared" si="1"/>
        <v>0</v>
      </c>
    </row>
    <row r="52" spans="1:14">
      <c r="E52" s="2087"/>
      <c r="F52" s="79" t="s">
        <v>59</v>
      </c>
      <c r="G52" s="89"/>
      <c r="H52" s="128">
        <v>0</v>
      </c>
      <c r="I52" s="128">
        <v>0</v>
      </c>
      <c r="J52" s="128">
        <f t="shared" si="0"/>
        <v>0</v>
      </c>
      <c r="K52" s="128"/>
      <c r="L52" s="128">
        <v>0</v>
      </c>
      <c r="M52" s="128">
        <v>0</v>
      </c>
      <c r="N52" s="130">
        <f t="shared" si="1"/>
        <v>0</v>
      </c>
    </row>
    <row r="53" spans="1:14">
      <c r="E53" s="2086">
        <v>1624</v>
      </c>
      <c r="F53" s="88" t="s">
        <v>19</v>
      </c>
      <c r="G53" s="87"/>
      <c r="H53" s="134">
        <f>SUM(H54:H55)</f>
        <v>0</v>
      </c>
      <c r="I53" s="134">
        <f>SUM(I54:I55)</f>
        <v>0</v>
      </c>
      <c r="J53" s="135">
        <f t="shared" si="0"/>
        <v>0</v>
      </c>
      <c r="K53" s="134"/>
      <c r="L53" s="134">
        <f>SUM(L54:L55)</f>
        <v>0</v>
      </c>
      <c r="M53" s="134">
        <f>SUM(M54:M55)</f>
        <v>0</v>
      </c>
      <c r="N53" s="133">
        <f t="shared" si="1"/>
        <v>0</v>
      </c>
    </row>
    <row r="54" spans="1:14" ht="12.75" customHeight="1">
      <c r="E54" s="2087"/>
      <c r="F54" s="79" t="s">
        <v>20</v>
      </c>
      <c r="G54" s="81"/>
      <c r="H54" s="128">
        <v>0</v>
      </c>
      <c r="I54" s="128">
        <v>0</v>
      </c>
      <c r="J54" s="132">
        <f t="shared" si="0"/>
        <v>0</v>
      </c>
      <c r="K54" s="131"/>
      <c r="L54" s="128">
        <v>0</v>
      </c>
      <c r="M54" s="128">
        <v>0</v>
      </c>
      <c r="N54" s="130">
        <f t="shared" si="1"/>
        <v>0</v>
      </c>
    </row>
    <row r="55" spans="1:14">
      <c r="E55" s="2088"/>
      <c r="F55" s="79" t="s">
        <v>22</v>
      </c>
      <c r="G55" s="78"/>
      <c r="H55" s="128">
        <v>0</v>
      </c>
      <c r="I55" s="128">
        <v>0</v>
      </c>
      <c r="J55" s="129">
        <f t="shared" si="0"/>
        <v>0</v>
      </c>
      <c r="K55" s="129"/>
      <c r="L55" s="128">
        <v>0</v>
      </c>
      <c r="M55" s="128">
        <v>0</v>
      </c>
      <c r="N55" s="127">
        <f t="shared" si="1"/>
        <v>0</v>
      </c>
    </row>
    <row r="56" spans="1:14" ht="15" customHeight="1">
      <c r="F56" s="2090" t="s">
        <v>0</v>
      </c>
      <c r="G56" s="2090"/>
      <c r="H56" s="126">
        <f>SUM(H9+H18+H27+H31+H34+H39+H45+H48+H53)</f>
        <v>0</v>
      </c>
      <c r="I56" s="126">
        <f>SUM(I9+I18+I27+I31+I34+I39+I45+I48+I53)</f>
        <v>0</v>
      </c>
      <c r="J56" s="126">
        <f>SUM(J9+J18+J27+J31+J34+J39+J45+J48+J53)</f>
        <v>0</v>
      </c>
      <c r="K56" s="126"/>
      <c r="L56" s="126">
        <f>SUM(L9+L18+L27+L31+L34+L39+L45+L48+L53)</f>
        <v>2</v>
      </c>
      <c r="M56" s="126">
        <f>SUM(M9+M18+M27+M31+M34+M39+M45+M48+M53)</f>
        <v>2</v>
      </c>
      <c r="N56" s="125">
        <f>SUM(N9+N18+N27+N31+N34+N39+N45+N48+N53)</f>
        <v>4</v>
      </c>
    </row>
    <row r="57" spans="1:14" s="69" customFormat="1" ht="12" customHeight="1">
      <c r="A57" s="72"/>
      <c r="B57" s="72"/>
      <c r="C57" s="72"/>
      <c r="D57" s="71"/>
      <c r="F57" s="73" t="s">
        <v>69</v>
      </c>
      <c r="H57" s="70"/>
      <c r="I57" s="70"/>
      <c r="J57" s="70"/>
      <c r="K57" s="70"/>
      <c r="L57" s="70"/>
      <c r="M57" s="70"/>
      <c r="N57" s="70"/>
    </row>
    <row r="58" spans="1:14" s="69" customFormat="1" ht="12" customHeight="1">
      <c r="A58" s="72"/>
      <c r="B58" s="72"/>
      <c r="C58" s="72"/>
      <c r="D58" s="71"/>
      <c r="H58" s="70"/>
      <c r="I58" s="70"/>
      <c r="J58" s="70"/>
      <c r="K58" s="70"/>
      <c r="L58" s="70"/>
      <c r="M58" s="70"/>
      <c r="N58" s="70"/>
    </row>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sheetData>
  <sheetProtection selectLockedCells="1" selectUnlockedCells="1"/>
  <mergeCells count="19">
    <mergeCell ref="P19:T25"/>
    <mergeCell ref="E39:E44"/>
    <mergeCell ref="E45:E47"/>
    <mergeCell ref="E48:E52"/>
    <mergeCell ref="E53:E55"/>
    <mergeCell ref="F56:G56"/>
    <mergeCell ref="E27:E30"/>
    <mergeCell ref="E31:E33"/>
    <mergeCell ref="E34:E38"/>
    <mergeCell ref="E18:E26"/>
    <mergeCell ref="E9:E17"/>
    <mergeCell ref="R2:AF2"/>
    <mergeCell ref="E3:N3"/>
    <mergeCell ref="E6:E8"/>
    <mergeCell ref="H6:N6"/>
    <mergeCell ref="H7:J7"/>
    <mergeCell ref="L7:N7"/>
    <mergeCell ref="F6:G8"/>
    <mergeCell ref="E2:N2"/>
  </mergeCells>
  <printOptions horizontalCentered="1"/>
  <pageMargins left="0.50972222222222219" right="0.42986111111111114" top="0.52013888888888893" bottom="0.94513888888888886" header="0.51180555555555551" footer="0.51180555555555551"/>
  <pageSetup firstPageNumber="0" fitToHeight="0" orientation="portrait" r:id="rId1"/>
  <headerFooter alignWithMargins="0">
    <oddFooter>&amp;C&amp;F</oddFooter>
  </headerFooter>
  <rowBreaks count="1" manualBreakCount="1">
    <brk id="70" max="16383"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U405"/>
  <sheetViews>
    <sheetView view="pageBreakPreview" topLeftCell="E1" zoomScaleNormal="115" zoomScaleSheetLayoutView="100" workbookViewId="0">
      <selection activeCell="AB16" sqref="AB16:AG30"/>
    </sheetView>
  </sheetViews>
  <sheetFormatPr baseColWidth="10" defaultRowHeight="12.75"/>
  <cols>
    <col min="1" max="1" width="2" style="68" hidden="1" customWidth="1"/>
    <col min="2" max="2" width="2.28515625" style="68" hidden="1" customWidth="1"/>
    <col min="3" max="3" width="1.7109375" style="68" hidden="1" customWidth="1"/>
    <col min="4" max="4" width="2.140625" style="67" hidden="1" customWidth="1"/>
    <col min="5" max="5" width="6.7109375" style="64" customWidth="1"/>
    <col min="6" max="6" width="1.5703125" style="64" customWidth="1"/>
    <col min="7" max="7" width="58.28515625" style="64" customWidth="1"/>
    <col min="8" max="11" width="5.7109375" style="65" customWidth="1"/>
    <col min="12" max="13" width="6.7109375" style="66" customWidth="1"/>
    <col min="14" max="25" width="5.7109375" style="65" customWidth="1"/>
    <col min="26" max="26" width="8.140625" style="65" customWidth="1"/>
    <col min="27" max="28" width="11.42578125" style="64"/>
    <col min="29" max="29" width="4.7109375" style="64" customWidth="1"/>
    <col min="30" max="30" width="5" style="64" customWidth="1"/>
    <col min="31" max="31" width="2.28515625" style="64" customWidth="1"/>
    <col min="32" max="32" width="26" style="64" customWidth="1"/>
    <col min="33" max="33" width="8" style="64" customWidth="1"/>
    <col min="34" max="34" width="1" style="64" customWidth="1"/>
    <col min="35" max="35" width="6.7109375" style="64" customWidth="1"/>
    <col min="36" max="36" width="1" style="64" customWidth="1"/>
    <col min="37" max="37" width="6.7109375" style="64" customWidth="1"/>
    <col min="38" max="38" width="1" style="64" customWidth="1"/>
    <col min="39" max="39" width="6.7109375" style="64" customWidth="1"/>
    <col min="40" max="40" width="1" style="64" customWidth="1"/>
    <col min="41" max="41" width="6.7109375" style="64" customWidth="1"/>
    <col min="42" max="42" width="1" style="64" customWidth="1"/>
    <col min="43" max="43" width="6.7109375" style="64" customWidth="1"/>
    <col min="44" max="44" width="1" style="64" customWidth="1"/>
    <col min="45" max="46" width="6.7109375" style="64" customWidth="1"/>
    <col min="47" max="16384" width="11.42578125" style="64"/>
  </cols>
  <sheetData>
    <row r="2" spans="2:47" ht="12.75" customHeight="1">
      <c r="E2" s="2078" t="s">
        <v>80</v>
      </c>
      <c r="F2" s="2078"/>
      <c r="G2" s="2078"/>
      <c r="H2" s="2078"/>
      <c r="I2" s="2078"/>
      <c r="J2" s="2078"/>
      <c r="K2" s="2078"/>
      <c r="L2" s="2078"/>
      <c r="M2" s="2078"/>
      <c r="N2" s="2078"/>
      <c r="O2" s="2078"/>
      <c r="P2" s="2078"/>
      <c r="Q2" s="2078"/>
      <c r="R2" s="2078"/>
      <c r="S2" s="2078"/>
      <c r="T2" s="2078"/>
      <c r="U2" s="2078"/>
      <c r="V2" s="2078"/>
      <c r="W2" s="2078"/>
      <c r="X2" s="2078"/>
      <c r="Y2" s="2078"/>
      <c r="Z2" s="2078"/>
      <c r="AA2" s="96"/>
      <c r="AD2" s="2078"/>
      <c r="AE2" s="2078"/>
      <c r="AF2" s="2078"/>
      <c r="AG2" s="2078"/>
      <c r="AH2" s="2078"/>
      <c r="AI2" s="2078"/>
      <c r="AJ2" s="2078"/>
      <c r="AK2" s="2078"/>
      <c r="AL2" s="2078"/>
      <c r="AM2" s="2078"/>
      <c r="AN2" s="2078"/>
      <c r="AO2" s="2078"/>
      <c r="AP2" s="2078"/>
      <c r="AQ2" s="2078"/>
      <c r="AR2" s="2078"/>
    </row>
    <row r="3" spans="2:47" ht="12.75" customHeight="1">
      <c r="B3" s="121"/>
      <c r="C3" s="121"/>
      <c r="D3" s="122"/>
      <c r="E3" s="2078" t="s">
        <v>68</v>
      </c>
      <c r="F3" s="2078"/>
      <c r="G3" s="2078"/>
      <c r="H3" s="2078"/>
      <c r="I3" s="2078"/>
      <c r="J3" s="2078"/>
      <c r="K3" s="2078"/>
      <c r="L3" s="2078"/>
      <c r="M3" s="2078"/>
      <c r="N3" s="2078"/>
      <c r="O3" s="2078"/>
      <c r="P3" s="2078"/>
      <c r="Q3" s="2078"/>
      <c r="R3" s="2078"/>
      <c r="S3" s="2078"/>
      <c r="T3" s="2078"/>
      <c r="U3" s="2078"/>
      <c r="V3" s="2078"/>
      <c r="W3" s="2078"/>
      <c r="X3" s="2078"/>
      <c r="Y3" s="2078"/>
      <c r="Z3" s="2078"/>
      <c r="AA3" s="96"/>
      <c r="AB3" s="121"/>
      <c r="AC3" s="121"/>
      <c r="AD3" s="120"/>
      <c r="AT3" s="119"/>
      <c r="AU3" s="119"/>
    </row>
    <row r="4" spans="2:47" ht="3" customHeight="1">
      <c r="F4" s="69"/>
      <c r="G4" s="69"/>
      <c r="H4" s="70"/>
      <c r="I4" s="70"/>
      <c r="J4" s="70"/>
      <c r="K4" s="70"/>
      <c r="L4" s="118"/>
      <c r="M4" s="118"/>
      <c r="N4" s="117"/>
      <c r="O4" s="117"/>
      <c r="P4" s="117"/>
      <c r="Q4" s="117"/>
      <c r="R4" s="117"/>
      <c r="S4" s="117"/>
      <c r="T4" s="117"/>
      <c r="U4" s="117"/>
      <c r="V4" s="117"/>
      <c r="W4" s="117"/>
      <c r="X4" s="117"/>
      <c r="Y4" s="117"/>
      <c r="Z4" s="117"/>
      <c r="AA4" s="96"/>
      <c r="AD4" s="69"/>
    </row>
    <row r="5" spans="2:47" ht="12" customHeight="1">
      <c r="E5" s="116"/>
      <c r="F5" s="69"/>
      <c r="G5" s="115"/>
      <c r="H5" s="114"/>
      <c r="I5" s="114"/>
      <c r="J5" s="114"/>
      <c r="K5" s="114"/>
      <c r="L5" s="113"/>
      <c r="M5" s="113"/>
      <c r="N5" s="112"/>
      <c r="O5" s="112"/>
      <c r="P5" s="112"/>
      <c r="Q5" s="112"/>
      <c r="R5" s="112"/>
      <c r="S5" s="112"/>
      <c r="T5" s="112"/>
      <c r="U5" s="112"/>
      <c r="V5" s="112"/>
      <c r="W5" s="112"/>
      <c r="X5" s="112"/>
      <c r="Y5" s="112"/>
      <c r="Z5" s="112"/>
      <c r="AA5" s="96"/>
      <c r="AD5" s="69"/>
    </row>
    <row r="6" spans="2:47" ht="12" customHeight="1">
      <c r="B6" s="72"/>
      <c r="C6" s="72"/>
      <c r="D6" s="71"/>
      <c r="E6" s="2080" t="s">
        <v>6</v>
      </c>
      <c r="F6" s="2073" t="s">
        <v>60</v>
      </c>
      <c r="G6" s="2073"/>
      <c r="H6" s="2298" t="s">
        <v>78</v>
      </c>
      <c r="I6" s="2298"/>
      <c r="J6" s="110"/>
      <c r="K6" s="2298" t="s">
        <v>77</v>
      </c>
      <c r="L6" s="2298"/>
      <c r="M6" s="110"/>
      <c r="N6" s="2298" t="s">
        <v>76</v>
      </c>
      <c r="O6" s="2298"/>
      <c r="P6" s="110"/>
      <c r="Q6" s="111"/>
      <c r="R6" s="111"/>
      <c r="S6" s="111"/>
      <c r="T6" s="2298" t="s">
        <v>75</v>
      </c>
      <c r="U6" s="2298"/>
      <c r="V6" s="110"/>
      <c r="W6" s="2298" t="s">
        <v>74</v>
      </c>
      <c r="X6" s="2298"/>
      <c r="Y6" s="109"/>
      <c r="Z6" s="2300" t="s">
        <v>0</v>
      </c>
      <c r="AA6" s="106"/>
      <c r="AB6" s="72"/>
    </row>
    <row r="7" spans="2:47" ht="12" customHeight="1">
      <c r="B7" s="72"/>
      <c r="C7" s="72"/>
      <c r="D7" s="71"/>
      <c r="E7" s="2081"/>
      <c r="F7" s="2074"/>
      <c r="G7" s="2074"/>
      <c r="H7" s="2299"/>
      <c r="I7" s="2299"/>
      <c r="J7" s="108"/>
      <c r="K7" s="2299"/>
      <c r="L7" s="2299"/>
      <c r="M7" s="108"/>
      <c r="N7" s="2299"/>
      <c r="O7" s="2299"/>
      <c r="P7" s="108"/>
      <c r="Q7" s="2299" t="s">
        <v>73</v>
      </c>
      <c r="R7" s="2299"/>
      <c r="S7" s="108"/>
      <c r="T7" s="2299"/>
      <c r="U7" s="2299"/>
      <c r="V7" s="108"/>
      <c r="W7" s="2299"/>
      <c r="X7" s="2299"/>
      <c r="Y7" s="107"/>
      <c r="Z7" s="2301"/>
      <c r="AA7" s="106"/>
      <c r="AB7" s="72"/>
    </row>
    <row r="8" spans="2:47" ht="12" customHeight="1">
      <c r="E8" s="2081"/>
      <c r="F8" s="2075"/>
      <c r="G8" s="2075"/>
      <c r="H8" s="105" t="s">
        <v>72</v>
      </c>
      <c r="I8" s="105" t="s">
        <v>71</v>
      </c>
      <c r="J8" s="104" t="s">
        <v>0</v>
      </c>
      <c r="K8" s="105" t="s">
        <v>72</v>
      </c>
      <c r="L8" s="105" t="s">
        <v>71</v>
      </c>
      <c r="M8" s="104" t="s">
        <v>0</v>
      </c>
      <c r="N8" s="105" t="s">
        <v>72</v>
      </c>
      <c r="O8" s="105" t="s">
        <v>71</v>
      </c>
      <c r="P8" s="104" t="s">
        <v>0</v>
      </c>
      <c r="Q8" s="105" t="s">
        <v>72</v>
      </c>
      <c r="R8" s="105" t="s">
        <v>71</v>
      </c>
      <c r="S8" s="104" t="s">
        <v>0</v>
      </c>
      <c r="T8" s="105" t="s">
        <v>72</v>
      </c>
      <c r="U8" s="105" t="s">
        <v>71</v>
      </c>
      <c r="V8" s="104" t="s">
        <v>0</v>
      </c>
      <c r="W8" s="105" t="s">
        <v>72</v>
      </c>
      <c r="X8" s="105" t="s">
        <v>71</v>
      </c>
      <c r="Y8" s="104" t="s">
        <v>0</v>
      </c>
      <c r="Z8" s="2302"/>
      <c r="AA8" s="96"/>
    </row>
    <row r="9" spans="2:47">
      <c r="E9" s="2067">
        <v>1401</v>
      </c>
      <c r="F9" s="103" t="s">
        <v>1</v>
      </c>
      <c r="G9" s="102"/>
      <c r="H9" s="101">
        <f>SUM(H10:H17)</f>
        <v>0</v>
      </c>
      <c r="I9" s="101">
        <f>SUM(I10:I17)</f>
        <v>0</v>
      </c>
      <c r="J9" s="101">
        <f t="shared" ref="J9:J55" si="0">SUM(H9:I9)</f>
        <v>0</v>
      </c>
      <c r="K9" s="101">
        <f>SUM(K10:K17)</f>
        <v>0</v>
      </c>
      <c r="L9" s="101">
        <f>SUM(L10:L17)</f>
        <v>0</v>
      </c>
      <c r="M9" s="101">
        <f t="shared" ref="M9:M55" si="1">SUM(K9:L9)</f>
        <v>0</v>
      </c>
      <c r="N9" s="101">
        <f>SUM(N10:N17)</f>
        <v>0</v>
      </c>
      <c r="O9" s="101">
        <f>SUM(O10:O17)</f>
        <v>0</v>
      </c>
      <c r="P9" s="100">
        <f t="shared" ref="P9:P55" si="2">SUM(N9:O9)</f>
        <v>0</v>
      </c>
      <c r="Q9" s="100">
        <f>SUM(Q10:Q17)</f>
        <v>0</v>
      </c>
      <c r="R9" s="100">
        <f>SUM(R10:R17)</f>
        <v>0</v>
      </c>
      <c r="S9" s="100">
        <f t="shared" ref="S9:S55" si="3">SUM(Q9:R9)</f>
        <v>0</v>
      </c>
      <c r="T9" s="100">
        <f>SUM(T10:T17)</f>
        <v>0</v>
      </c>
      <c r="U9" s="100">
        <f>SUM(U10:U17)</f>
        <v>0</v>
      </c>
      <c r="V9" s="100">
        <f t="shared" ref="V9:V55" si="4">SUM(T9:U9)</f>
        <v>0</v>
      </c>
      <c r="W9" s="100">
        <f>SUM(W10:W17)</f>
        <v>0</v>
      </c>
      <c r="X9" s="100">
        <f>SUM(X10:X17)</f>
        <v>0</v>
      </c>
      <c r="Y9" s="100">
        <f t="shared" ref="Y9:Y55" si="5">SUM(W9:X9)</f>
        <v>0</v>
      </c>
      <c r="Z9" s="99">
        <f>SUM(Y9,V9,S9,P9,M9,J9)</f>
        <v>0</v>
      </c>
      <c r="AA9" s="96"/>
    </row>
    <row r="10" spans="2:47" ht="12" customHeight="1">
      <c r="E10" s="2068"/>
      <c r="F10" s="98" t="s">
        <v>33</v>
      </c>
      <c r="G10" s="97"/>
      <c r="H10" s="80">
        <v>0</v>
      </c>
      <c r="I10" s="80">
        <v>0</v>
      </c>
      <c r="J10" s="80">
        <f t="shared" si="0"/>
        <v>0</v>
      </c>
      <c r="K10" s="80">
        <v>0</v>
      </c>
      <c r="L10" s="80">
        <v>0</v>
      </c>
      <c r="M10" s="77">
        <f t="shared" si="1"/>
        <v>0</v>
      </c>
      <c r="N10" s="80">
        <v>0</v>
      </c>
      <c r="O10" s="80">
        <v>0</v>
      </c>
      <c r="P10" s="77">
        <f t="shared" si="2"/>
        <v>0</v>
      </c>
      <c r="Q10" s="80">
        <v>0</v>
      </c>
      <c r="R10" s="80">
        <v>0</v>
      </c>
      <c r="S10" s="77">
        <f t="shared" si="3"/>
        <v>0</v>
      </c>
      <c r="T10" s="80">
        <v>0</v>
      </c>
      <c r="U10" s="80">
        <v>0</v>
      </c>
      <c r="V10" s="77">
        <f t="shared" si="4"/>
        <v>0</v>
      </c>
      <c r="W10" s="80">
        <v>0</v>
      </c>
      <c r="X10" s="80">
        <v>0</v>
      </c>
      <c r="Y10" s="77">
        <f t="shared" si="5"/>
        <v>0</v>
      </c>
      <c r="Z10" s="76">
        <f t="shared" ref="Z10:Z55" si="6">SUM(J10+M10+P10+S10+V10+Y10)</f>
        <v>0</v>
      </c>
      <c r="AA10" s="167"/>
      <c r="AB10" s="96"/>
    </row>
    <row r="11" spans="2:47" ht="12" customHeight="1">
      <c r="E11" s="2068"/>
      <c r="F11" s="92" t="s">
        <v>34</v>
      </c>
      <c r="G11" s="89"/>
      <c r="H11" s="77">
        <v>0</v>
      </c>
      <c r="I11" s="77">
        <v>0</v>
      </c>
      <c r="J11" s="77">
        <f t="shared" si="0"/>
        <v>0</v>
      </c>
      <c r="K11" s="77">
        <v>0</v>
      </c>
      <c r="L11" s="77">
        <v>0</v>
      </c>
      <c r="M11" s="77">
        <f t="shared" si="1"/>
        <v>0</v>
      </c>
      <c r="N11" s="77">
        <v>0</v>
      </c>
      <c r="O11" s="77">
        <v>0</v>
      </c>
      <c r="P11" s="77">
        <f t="shared" si="2"/>
        <v>0</v>
      </c>
      <c r="Q11" s="77">
        <v>0</v>
      </c>
      <c r="R11" s="77">
        <v>0</v>
      </c>
      <c r="S11" s="77">
        <f t="shared" si="3"/>
        <v>0</v>
      </c>
      <c r="T11" s="77">
        <v>0</v>
      </c>
      <c r="U11" s="77">
        <v>0</v>
      </c>
      <c r="V11" s="77">
        <f t="shared" si="4"/>
        <v>0</v>
      </c>
      <c r="W11" s="77">
        <v>0</v>
      </c>
      <c r="X11" s="77">
        <v>0</v>
      </c>
      <c r="Y11" s="77">
        <f t="shared" si="5"/>
        <v>0</v>
      </c>
      <c r="Z11" s="76">
        <f t="shared" si="6"/>
        <v>0</v>
      </c>
      <c r="AA11" s="96"/>
      <c r="AB11" s="96"/>
    </row>
    <row r="12" spans="2:47" ht="12" customHeight="1">
      <c r="E12" s="2068"/>
      <c r="F12" s="92" t="s">
        <v>35</v>
      </c>
      <c r="G12" s="89"/>
      <c r="H12" s="77">
        <v>0</v>
      </c>
      <c r="I12" s="77">
        <v>0</v>
      </c>
      <c r="J12" s="77">
        <f t="shared" si="0"/>
        <v>0</v>
      </c>
      <c r="K12" s="77">
        <v>0</v>
      </c>
      <c r="L12" s="77">
        <v>0</v>
      </c>
      <c r="M12" s="77">
        <f t="shared" si="1"/>
        <v>0</v>
      </c>
      <c r="N12" s="77">
        <v>0</v>
      </c>
      <c r="O12" s="77">
        <v>0</v>
      </c>
      <c r="P12" s="77">
        <f t="shared" si="2"/>
        <v>0</v>
      </c>
      <c r="Q12" s="77">
        <v>0</v>
      </c>
      <c r="R12" s="77">
        <v>0</v>
      </c>
      <c r="S12" s="77">
        <f t="shared" si="3"/>
        <v>0</v>
      </c>
      <c r="T12" s="77">
        <v>0</v>
      </c>
      <c r="U12" s="77">
        <v>0</v>
      </c>
      <c r="V12" s="77">
        <f t="shared" si="4"/>
        <v>0</v>
      </c>
      <c r="W12" s="77">
        <v>0</v>
      </c>
      <c r="X12" s="77">
        <v>0</v>
      </c>
      <c r="Y12" s="77">
        <f t="shared" si="5"/>
        <v>0</v>
      </c>
      <c r="Z12" s="76">
        <f t="shared" si="6"/>
        <v>0</v>
      </c>
      <c r="AA12" s="96"/>
      <c r="AB12" s="96"/>
    </row>
    <row r="13" spans="2:47" ht="12" customHeight="1">
      <c r="E13" s="2068"/>
      <c r="F13" s="92" t="s">
        <v>27</v>
      </c>
      <c r="G13" s="89"/>
      <c r="H13" s="77">
        <v>0</v>
      </c>
      <c r="I13" s="77">
        <v>0</v>
      </c>
      <c r="J13" s="77">
        <f t="shared" si="0"/>
        <v>0</v>
      </c>
      <c r="K13" s="77">
        <v>0</v>
      </c>
      <c r="L13" s="77">
        <v>0</v>
      </c>
      <c r="M13" s="77">
        <f t="shared" si="1"/>
        <v>0</v>
      </c>
      <c r="N13" s="77">
        <v>0</v>
      </c>
      <c r="O13" s="77">
        <v>0</v>
      </c>
      <c r="P13" s="77">
        <f t="shared" si="2"/>
        <v>0</v>
      </c>
      <c r="Q13" s="77">
        <v>0</v>
      </c>
      <c r="R13" s="77">
        <v>0</v>
      </c>
      <c r="S13" s="77">
        <f t="shared" si="3"/>
        <v>0</v>
      </c>
      <c r="T13" s="77">
        <v>0</v>
      </c>
      <c r="U13" s="77">
        <v>0</v>
      </c>
      <c r="V13" s="77">
        <f t="shared" si="4"/>
        <v>0</v>
      </c>
      <c r="W13" s="77">
        <v>0</v>
      </c>
      <c r="X13" s="77">
        <v>0</v>
      </c>
      <c r="Y13" s="77">
        <f t="shared" si="5"/>
        <v>0</v>
      </c>
      <c r="Z13" s="76">
        <f t="shared" si="6"/>
        <v>0</v>
      </c>
      <c r="AA13" s="96"/>
      <c r="AB13" s="96"/>
    </row>
    <row r="14" spans="2:47" ht="12" customHeight="1">
      <c r="E14" s="2068"/>
      <c r="F14" s="92" t="s">
        <v>10</v>
      </c>
      <c r="G14" s="89"/>
      <c r="H14" s="77">
        <v>0</v>
      </c>
      <c r="I14" s="77">
        <v>0</v>
      </c>
      <c r="J14" s="77">
        <f t="shared" si="0"/>
        <v>0</v>
      </c>
      <c r="K14" s="77">
        <v>0</v>
      </c>
      <c r="L14" s="77">
        <v>0</v>
      </c>
      <c r="M14" s="77">
        <f t="shared" si="1"/>
        <v>0</v>
      </c>
      <c r="N14" s="77">
        <v>0</v>
      </c>
      <c r="O14" s="77">
        <v>0</v>
      </c>
      <c r="P14" s="77">
        <f t="shared" si="2"/>
        <v>0</v>
      </c>
      <c r="Q14" s="77">
        <v>0</v>
      </c>
      <c r="R14" s="77">
        <v>0</v>
      </c>
      <c r="S14" s="77">
        <f t="shared" si="3"/>
        <v>0</v>
      </c>
      <c r="T14" s="77">
        <v>0</v>
      </c>
      <c r="U14" s="77">
        <v>0</v>
      </c>
      <c r="V14" s="77">
        <f t="shared" si="4"/>
        <v>0</v>
      </c>
      <c r="W14" s="77">
        <v>0</v>
      </c>
      <c r="X14" s="77">
        <v>0</v>
      </c>
      <c r="Y14" s="77">
        <f t="shared" si="5"/>
        <v>0</v>
      </c>
      <c r="Z14" s="76">
        <f t="shared" si="6"/>
        <v>0</v>
      </c>
      <c r="AA14" s="96"/>
      <c r="AB14" s="96"/>
    </row>
    <row r="15" spans="2:47" ht="12" customHeight="1">
      <c r="E15" s="2068"/>
      <c r="F15" s="92" t="s">
        <v>36</v>
      </c>
      <c r="G15" s="89"/>
      <c r="H15" s="77">
        <v>0</v>
      </c>
      <c r="I15" s="77">
        <v>0</v>
      </c>
      <c r="J15" s="77">
        <f t="shared" si="0"/>
        <v>0</v>
      </c>
      <c r="K15" s="77">
        <v>0</v>
      </c>
      <c r="L15" s="77">
        <v>0</v>
      </c>
      <c r="M15" s="77">
        <f t="shared" si="1"/>
        <v>0</v>
      </c>
      <c r="N15" s="77">
        <v>0</v>
      </c>
      <c r="O15" s="77">
        <v>0</v>
      </c>
      <c r="P15" s="77">
        <f t="shared" si="2"/>
        <v>0</v>
      </c>
      <c r="Q15" s="77">
        <v>0</v>
      </c>
      <c r="R15" s="77">
        <v>0</v>
      </c>
      <c r="S15" s="77">
        <f t="shared" si="3"/>
        <v>0</v>
      </c>
      <c r="T15" s="77">
        <v>0</v>
      </c>
      <c r="U15" s="77">
        <v>0</v>
      </c>
      <c r="V15" s="77">
        <f t="shared" si="4"/>
        <v>0</v>
      </c>
      <c r="W15" s="77">
        <v>0</v>
      </c>
      <c r="X15" s="77">
        <v>0</v>
      </c>
      <c r="Y15" s="77">
        <f t="shared" si="5"/>
        <v>0</v>
      </c>
      <c r="Z15" s="76">
        <f t="shared" si="6"/>
        <v>0</v>
      </c>
      <c r="AA15" s="96"/>
      <c r="AB15" s="96"/>
    </row>
    <row r="16" spans="2:47" ht="12" customHeight="1">
      <c r="E16" s="2068"/>
      <c r="F16" s="92" t="s">
        <v>24</v>
      </c>
      <c r="G16" s="89"/>
      <c r="H16" s="77">
        <v>0</v>
      </c>
      <c r="I16" s="77">
        <v>0</v>
      </c>
      <c r="J16" s="77">
        <f t="shared" si="0"/>
        <v>0</v>
      </c>
      <c r="K16" s="77">
        <v>0</v>
      </c>
      <c r="L16" s="77">
        <v>0</v>
      </c>
      <c r="M16" s="77">
        <f t="shared" si="1"/>
        <v>0</v>
      </c>
      <c r="N16" s="77">
        <v>0</v>
      </c>
      <c r="O16" s="77">
        <v>0</v>
      </c>
      <c r="P16" s="77">
        <f t="shared" si="2"/>
        <v>0</v>
      </c>
      <c r="Q16" s="77">
        <v>0</v>
      </c>
      <c r="R16" s="77">
        <v>0</v>
      </c>
      <c r="S16" s="77">
        <f t="shared" si="3"/>
        <v>0</v>
      </c>
      <c r="T16" s="77">
        <v>0</v>
      </c>
      <c r="U16" s="77">
        <v>0</v>
      </c>
      <c r="V16" s="77">
        <f t="shared" si="4"/>
        <v>0</v>
      </c>
      <c r="W16" s="77">
        <v>0</v>
      </c>
      <c r="X16" s="77">
        <v>0</v>
      </c>
      <c r="Y16" s="77">
        <f t="shared" si="5"/>
        <v>0</v>
      </c>
      <c r="Z16" s="76">
        <f t="shared" si="6"/>
        <v>0</v>
      </c>
      <c r="AA16" s="96"/>
      <c r="AB16" s="96"/>
    </row>
    <row r="17" spans="5:32" ht="12" customHeight="1">
      <c r="E17" s="2069"/>
      <c r="F17" s="79" t="s">
        <v>32</v>
      </c>
      <c r="G17" s="89"/>
      <c r="H17" s="77">
        <v>0</v>
      </c>
      <c r="I17" s="77">
        <v>0</v>
      </c>
      <c r="J17" s="77">
        <f t="shared" si="0"/>
        <v>0</v>
      </c>
      <c r="K17" s="77">
        <v>0</v>
      </c>
      <c r="L17" s="77">
        <v>0</v>
      </c>
      <c r="M17" s="77">
        <f t="shared" si="1"/>
        <v>0</v>
      </c>
      <c r="N17" s="77">
        <v>0</v>
      </c>
      <c r="O17" s="77">
        <v>0</v>
      </c>
      <c r="P17" s="77">
        <f t="shared" si="2"/>
        <v>0</v>
      </c>
      <c r="Q17" s="77">
        <v>0</v>
      </c>
      <c r="R17" s="77">
        <v>0</v>
      </c>
      <c r="S17" s="77">
        <f t="shared" si="3"/>
        <v>0</v>
      </c>
      <c r="T17" s="77">
        <v>0</v>
      </c>
      <c r="U17" s="77">
        <v>0</v>
      </c>
      <c r="V17" s="77">
        <f t="shared" si="4"/>
        <v>0</v>
      </c>
      <c r="W17" s="77">
        <v>0</v>
      </c>
      <c r="X17" s="77">
        <v>0</v>
      </c>
      <c r="Y17" s="77">
        <f t="shared" si="5"/>
        <v>0</v>
      </c>
      <c r="Z17" s="76">
        <f t="shared" si="6"/>
        <v>0</v>
      </c>
      <c r="AA17" s="96"/>
      <c r="AB17" s="96"/>
    </row>
    <row r="18" spans="5:32">
      <c r="E18" s="2068">
        <v>1402</v>
      </c>
      <c r="F18" s="91" t="s">
        <v>2</v>
      </c>
      <c r="G18" s="87"/>
      <c r="H18" s="84">
        <f>SUM(H19:H26)</f>
        <v>0</v>
      </c>
      <c r="I18" s="84">
        <f>SUM(I19:I26)</f>
        <v>0</v>
      </c>
      <c r="J18" s="86">
        <f t="shared" si="0"/>
        <v>0</v>
      </c>
      <c r="K18" s="85">
        <f>SUM(K19:K26)</f>
        <v>0</v>
      </c>
      <c r="L18" s="86">
        <f>SUM(L19:L26)</f>
        <v>0</v>
      </c>
      <c r="M18" s="84">
        <f t="shared" si="1"/>
        <v>0</v>
      </c>
      <c r="N18" s="84">
        <f>SUM(N19:N26)</f>
        <v>0</v>
      </c>
      <c r="O18" s="84">
        <f>SUM(O19:O26)</f>
        <v>0</v>
      </c>
      <c r="P18" s="84">
        <f t="shared" si="2"/>
        <v>0</v>
      </c>
      <c r="Q18" s="84">
        <f>SUM(Q19:Q26)</f>
        <v>0</v>
      </c>
      <c r="R18" s="84">
        <f>SUM(R19:R26)</f>
        <v>0</v>
      </c>
      <c r="S18" s="83">
        <f t="shared" si="3"/>
        <v>0</v>
      </c>
      <c r="T18" s="83">
        <f>SUM(T19:T26)</f>
        <v>0</v>
      </c>
      <c r="U18" s="83">
        <f>SUM(U19:U26)</f>
        <v>1</v>
      </c>
      <c r="V18" s="83">
        <f t="shared" si="4"/>
        <v>1</v>
      </c>
      <c r="W18" s="83">
        <f>SUM(W19:W26)</f>
        <v>0</v>
      </c>
      <c r="X18" s="83">
        <f>SUM(X19:X26)</f>
        <v>0</v>
      </c>
      <c r="Y18" s="83">
        <f t="shared" si="5"/>
        <v>0</v>
      </c>
      <c r="Z18" s="82">
        <f t="shared" si="6"/>
        <v>1</v>
      </c>
      <c r="AA18" s="96"/>
      <c r="AB18" s="96"/>
    </row>
    <row r="19" spans="5:32" ht="12" customHeight="1">
      <c r="E19" s="2068"/>
      <c r="F19" s="92" t="s">
        <v>37</v>
      </c>
      <c r="G19" s="89"/>
      <c r="H19" s="80">
        <v>0</v>
      </c>
      <c r="I19" s="80">
        <v>0</v>
      </c>
      <c r="J19" s="77">
        <f t="shared" si="0"/>
        <v>0</v>
      </c>
      <c r="K19" s="80">
        <v>0</v>
      </c>
      <c r="L19" s="80">
        <v>0</v>
      </c>
      <c r="M19" s="77">
        <f t="shared" si="1"/>
        <v>0</v>
      </c>
      <c r="N19" s="80">
        <v>0</v>
      </c>
      <c r="O19" s="80">
        <v>0</v>
      </c>
      <c r="P19" s="77">
        <f t="shared" si="2"/>
        <v>0</v>
      </c>
      <c r="Q19" s="80">
        <v>0</v>
      </c>
      <c r="R19" s="80">
        <v>0</v>
      </c>
      <c r="S19" s="77">
        <f t="shared" si="3"/>
        <v>0</v>
      </c>
      <c r="T19" s="80">
        <v>0</v>
      </c>
      <c r="U19" s="80">
        <v>1</v>
      </c>
      <c r="V19" s="77">
        <f t="shared" si="4"/>
        <v>1</v>
      </c>
      <c r="W19" s="77">
        <v>0</v>
      </c>
      <c r="X19" s="77">
        <v>0</v>
      </c>
      <c r="Y19" s="77">
        <f t="shared" si="5"/>
        <v>0</v>
      </c>
      <c r="Z19" s="76">
        <f t="shared" si="6"/>
        <v>1</v>
      </c>
      <c r="AA19" s="96"/>
      <c r="AB19" s="2085"/>
      <c r="AC19" s="2085"/>
      <c r="AD19" s="2085"/>
      <c r="AE19" s="2085"/>
      <c r="AF19" s="2085"/>
    </row>
    <row r="20" spans="5:32" ht="12" customHeight="1">
      <c r="E20" s="2068"/>
      <c r="F20" s="92" t="s">
        <v>38</v>
      </c>
      <c r="G20" s="89"/>
      <c r="H20" s="77">
        <v>0</v>
      </c>
      <c r="I20" s="77">
        <v>0</v>
      </c>
      <c r="J20" s="77">
        <f t="shared" si="0"/>
        <v>0</v>
      </c>
      <c r="K20" s="77">
        <v>0</v>
      </c>
      <c r="L20" s="77">
        <v>0</v>
      </c>
      <c r="M20" s="77">
        <f t="shared" si="1"/>
        <v>0</v>
      </c>
      <c r="N20" s="77">
        <v>0</v>
      </c>
      <c r="O20" s="77">
        <v>0</v>
      </c>
      <c r="P20" s="77">
        <f t="shared" si="2"/>
        <v>0</v>
      </c>
      <c r="Q20" s="77">
        <v>0</v>
      </c>
      <c r="R20" s="77">
        <v>0</v>
      </c>
      <c r="S20" s="77">
        <f t="shared" si="3"/>
        <v>0</v>
      </c>
      <c r="T20" s="77">
        <v>0</v>
      </c>
      <c r="U20" s="77">
        <v>0</v>
      </c>
      <c r="V20" s="77">
        <f t="shared" si="4"/>
        <v>0</v>
      </c>
      <c r="W20" s="77">
        <v>0</v>
      </c>
      <c r="X20" s="77">
        <v>0</v>
      </c>
      <c r="Y20" s="77">
        <f t="shared" si="5"/>
        <v>0</v>
      </c>
      <c r="Z20" s="76">
        <f t="shared" si="6"/>
        <v>0</v>
      </c>
      <c r="AA20" s="96"/>
      <c r="AB20" s="2085"/>
      <c r="AC20" s="2085"/>
      <c r="AD20" s="2085"/>
      <c r="AE20" s="2085"/>
      <c r="AF20" s="2085"/>
    </row>
    <row r="21" spans="5:32" ht="12" customHeight="1">
      <c r="E21" s="2068"/>
      <c r="F21" s="92" t="s">
        <v>39</v>
      </c>
      <c r="G21" s="89"/>
      <c r="H21" s="77">
        <v>0</v>
      </c>
      <c r="I21" s="77">
        <v>0</v>
      </c>
      <c r="J21" s="77">
        <f t="shared" si="0"/>
        <v>0</v>
      </c>
      <c r="K21" s="77">
        <v>0</v>
      </c>
      <c r="L21" s="77">
        <v>0</v>
      </c>
      <c r="M21" s="77">
        <f t="shared" si="1"/>
        <v>0</v>
      </c>
      <c r="N21" s="77">
        <v>0</v>
      </c>
      <c r="O21" s="77">
        <v>0</v>
      </c>
      <c r="P21" s="77">
        <f t="shared" si="2"/>
        <v>0</v>
      </c>
      <c r="Q21" s="77">
        <v>0</v>
      </c>
      <c r="R21" s="77">
        <v>0</v>
      </c>
      <c r="S21" s="77">
        <f t="shared" si="3"/>
        <v>0</v>
      </c>
      <c r="T21" s="77">
        <v>0</v>
      </c>
      <c r="U21" s="77">
        <v>0</v>
      </c>
      <c r="V21" s="77">
        <f t="shared" si="4"/>
        <v>0</v>
      </c>
      <c r="W21" s="77">
        <v>0</v>
      </c>
      <c r="X21" s="77">
        <v>0</v>
      </c>
      <c r="Y21" s="77">
        <f t="shared" si="5"/>
        <v>0</v>
      </c>
      <c r="Z21" s="76">
        <f t="shared" si="6"/>
        <v>0</v>
      </c>
      <c r="AA21" s="96"/>
      <c r="AB21" s="2085"/>
      <c r="AC21" s="2085"/>
      <c r="AD21" s="2085"/>
      <c r="AE21" s="2085"/>
      <c r="AF21" s="2085"/>
    </row>
    <row r="22" spans="5:32" ht="12" customHeight="1">
      <c r="E22" s="2068"/>
      <c r="F22" s="92" t="s">
        <v>40</v>
      </c>
      <c r="G22" s="89"/>
      <c r="H22" s="77">
        <v>0</v>
      </c>
      <c r="I22" s="77">
        <v>0</v>
      </c>
      <c r="J22" s="77">
        <f t="shared" si="0"/>
        <v>0</v>
      </c>
      <c r="K22" s="77">
        <v>0</v>
      </c>
      <c r="L22" s="77">
        <v>0</v>
      </c>
      <c r="M22" s="77">
        <f t="shared" si="1"/>
        <v>0</v>
      </c>
      <c r="N22" s="77">
        <v>0</v>
      </c>
      <c r="O22" s="77">
        <v>0</v>
      </c>
      <c r="P22" s="77">
        <f t="shared" si="2"/>
        <v>0</v>
      </c>
      <c r="Q22" s="77">
        <v>0</v>
      </c>
      <c r="R22" s="77">
        <v>0</v>
      </c>
      <c r="S22" s="77">
        <f t="shared" si="3"/>
        <v>0</v>
      </c>
      <c r="T22" s="77">
        <v>0</v>
      </c>
      <c r="U22" s="77">
        <v>0</v>
      </c>
      <c r="V22" s="77">
        <f t="shared" si="4"/>
        <v>0</v>
      </c>
      <c r="W22" s="77">
        <v>0</v>
      </c>
      <c r="X22" s="77">
        <v>0</v>
      </c>
      <c r="Y22" s="77">
        <f t="shared" si="5"/>
        <v>0</v>
      </c>
      <c r="Z22" s="76">
        <f t="shared" si="6"/>
        <v>0</v>
      </c>
      <c r="AA22" s="96"/>
      <c r="AB22" s="2085"/>
      <c r="AC22" s="2085"/>
      <c r="AD22" s="2085"/>
      <c r="AE22" s="2085"/>
      <c r="AF22" s="2085"/>
    </row>
    <row r="23" spans="5:32" ht="12" customHeight="1">
      <c r="E23" s="2068"/>
      <c r="F23" s="92" t="s">
        <v>41</v>
      </c>
      <c r="G23" s="89"/>
      <c r="H23" s="77">
        <v>0</v>
      </c>
      <c r="I23" s="77">
        <v>0</v>
      </c>
      <c r="J23" s="77">
        <f t="shared" si="0"/>
        <v>0</v>
      </c>
      <c r="K23" s="77">
        <v>0</v>
      </c>
      <c r="L23" s="77">
        <v>0</v>
      </c>
      <c r="M23" s="77">
        <f t="shared" si="1"/>
        <v>0</v>
      </c>
      <c r="N23" s="77">
        <v>0</v>
      </c>
      <c r="O23" s="77">
        <v>0</v>
      </c>
      <c r="P23" s="77">
        <f t="shared" si="2"/>
        <v>0</v>
      </c>
      <c r="Q23" s="77">
        <v>0</v>
      </c>
      <c r="R23" s="77">
        <v>0</v>
      </c>
      <c r="S23" s="77">
        <f t="shared" si="3"/>
        <v>0</v>
      </c>
      <c r="T23" s="77">
        <v>0</v>
      </c>
      <c r="U23" s="77">
        <v>0</v>
      </c>
      <c r="V23" s="77">
        <f t="shared" si="4"/>
        <v>0</v>
      </c>
      <c r="W23" s="77">
        <v>0</v>
      </c>
      <c r="X23" s="77">
        <v>0</v>
      </c>
      <c r="Y23" s="77">
        <f t="shared" si="5"/>
        <v>0</v>
      </c>
      <c r="Z23" s="76">
        <f t="shared" si="6"/>
        <v>0</v>
      </c>
      <c r="AA23" s="96"/>
      <c r="AB23" s="2085"/>
      <c r="AC23" s="2085"/>
      <c r="AD23" s="2085"/>
      <c r="AE23" s="2085"/>
      <c r="AF23" s="2085"/>
    </row>
    <row r="24" spans="5:32" ht="12" customHeight="1">
      <c r="E24" s="2068"/>
      <c r="F24" s="92" t="s">
        <v>42</v>
      </c>
      <c r="G24" s="89"/>
      <c r="H24" s="77">
        <v>0</v>
      </c>
      <c r="I24" s="77">
        <v>0</v>
      </c>
      <c r="J24" s="77">
        <f t="shared" si="0"/>
        <v>0</v>
      </c>
      <c r="K24" s="77">
        <v>0</v>
      </c>
      <c r="L24" s="77">
        <v>0</v>
      </c>
      <c r="M24" s="77">
        <f t="shared" si="1"/>
        <v>0</v>
      </c>
      <c r="N24" s="77">
        <v>0</v>
      </c>
      <c r="O24" s="77">
        <v>0</v>
      </c>
      <c r="P24" s="77">
        <f t="shared" si="2"/>
        <v>0</v>
      </c>
      <c r="Q24" s="77">
        <v>0</v>
      </c>
      <c r="R24" s="77">
        <v>0</v>
      </c>
      <c r="S24" s="77">
        <f t="shared" si="3"/>
        <v>0</v>
      </c>
      <c r="T24" s="77">
        <v>0</v>
      </c>
      <c r="U24" s="77">
        <v>0</v>
      </c>
      <c r="V24" s="77">
        <f t="shared" si="4"/>
        <v>0</v>
      </c>
      <c r="W24" s="77">
        <v>0</v>
      </c>
      <c r="X24" s="77">
        <v>0</v>
      </c>
      <c r="Y24" s="77">
        <f t="shared" si="5"/>
        <v>0</v>
      </c>
      <c r="Z24" s="76">
        <f t="shared" si="6"/>
        <v>0</v>
      </c>
      <c r="AA24" s="96"/>
      <c r="AB24" s="2085"/>
      <c r="AC24" s="2085"/>
      <c r="AD24" s="2085"/>
      <c r="AE24" s="2085"/>
      <c r="AF24" s="2085"/>
    </row>
    <row r="25" spans="5:32" ht="12" customHeight="1">
      <c r="E25" s="2068"/>
      <c r="F25" s="92" t="s">
        <v>43</v>
      </c>
      <c r="G25" s="89"/>
      <c r="H25" s="77">
        <v>0</v>
      </c>
      <c r="I25" s="77">
        <v>0</v>
      </c>
      <c r="J25" s="77">
        <f t="shared" si="0"/>
        <v>0</v>
      </c>
      <c r="K25" s="77">
        <v>0</v>
      </c>
      <c r="L25" s="77">
        <v>0</v>
      </c>
      <c r="M25" s="77">
        <f t="shared" si="1"/>
        <v>0</v>
      </c>
      <c r="N25" s="77">
        <v>0</v>
      </c>
      <c r="O25" s="77">
        <v>0</v>
      </c>
      <c r="P25" s="77">
        <f t="shared" si="2"/>
        <v>0</v>
      </c>
      <c r="Q25" s="77">
        <v>0</v>
      </c>
      <c r="R25" s="77">
        <v>0</v>
      </c>
      <c r="S25" s="77">
        <f t="shared" si="3"/>
        <v>0</v>
      </c>
      <c r="T25" s="77">
        <v>0</v>
      </c>
      <c r="U25" s="77">
        <v>0</v>
      </c>
      <c r="V25" s="77">
        <f t="shared" si="4"/>
        <v>0</v>
      </c>
      <c r="W25" s="77">
        <v>0</v>
      </c>
      <c r="X25" s="77">
        <v>0</v>
      </c>
      <c r="Y25" s="77">
        <f t="shared" si="5"/>
        <v>0</v>
      </c>
      <c r="Z25" s="76">
        <f t="shared" si="6"/>
        <v>0</v>
      </c>
      <c r="AA25" s="96"/>
      <c r="AB25" s="2085"/>
      <c r="AC25" s="2085"/>
      <c r="AD25" s="2085"/>
      <c r="AE25" s="2085"/>
      <c r="AF25" s="2085"/>
    </row>
    <row r="26" spans="5:32" ht="12" customHeight="1">
      <c r="E26" s="2068"/>
      <c r="F26" s="92" t="s">
        <v>44</v>
      </c>
      <c r="G26" s="89"/>
      <c r="H26" s="77">
        <v>0</v>
      </c>
      <c r="I26" s="77">
        <v>0</v>
      </c>
      <c r="J26" s="77">
        <f t="shared" si="0"/>
        <v>0</v>
      </c>
      <c r="K26" s="77">
        <v>0</v>
      </c>
      <c r="L26" s="77">
        <v>0</v>
      </c>
      <c r="M26" s="77">
        <f t="shared" si="1"/>
        <v>0</v>
      </c>
      <c r="N26" s="77">
        <v>0</v>
      </c>
      <c r="O26" s="77">
        <v>0</v>
      </c>
      <c r="P26" s="77">
        <f t="shared" si="2"/>
        <v>0</v>
      </c>
      <c r="Q26" s="77">
        <v>0</v>
      </c>
      <c r="R26" s="77">
        <v>0</v>
      </c>
      <c r="S26" s="77">
        <f t="shared" si="3"/>
        <v>0</v>
      </c>
      <c r="T26" s="77">
        <v>0</v>
      </c>
      <c r="U26" s="77">
        <v>0</v>
      </c>
      <c r="V26" s="77">
        <f t="shared" si="4"/>
        <v>0</v>
      </c>
      <c r="W26" s="77">
        <v>0</v>
      </c>
      <c r="X26" s="77">
        <v>0</v>
      </c>
      <c r="Y26" s="77">
        <f t="shared" si="5"/>
        <v>0</v>
      </c>
      <c r="Z26" s="76">
        <f t="shared" si="6"/>
        <v>0</v>
      </c>
      <c r="AA26" s="96"/>
      <c r="AB26" s="96"/>
    </row>
    <row r="27" spans="5:32">
      <c r="E27" s="2067">
        <v>1403</v>
      </c>
      <c r="F27" s="91" t="s">
        <v>3</v>
      </c>
      <c r="G27" s="87"/>
      <c r="H27" s="84">
        <f>SUM(H28:H30)</f>
        <v>0</v>
      </c>
      <c r="I27" s="84">
        <f>SUM(I28:I30)</f>
        <v>0</v>
      </c>
      <c r="J27" s="86">
        <f t="shared" si="0"/>
        <v>0</v>
      </c>
      <c r="K27" s="85">
        <f>SUM(K28:K30)</f>
        <v>0</v>
      </c>
      <c r="L27" s="86">
        <f>SUM(L28:L30)</f>
        <v>0</v>
      </c>
      <c r="M27" s="84">
        <f t="shared" si="1"/>
        <v>0</v>
      </c>
      <c r="N27" s="84">
        <f>SUM(N28:N30)</f>
        <v>0</v>
      </c>
      <c r="O27" s="84">
        <f>SUM(O28:O30)</f>
        <v>0</v>
      </c>
      <c r="P27" s="84">
        <f t="shared" si="2"/>
        <v>0</v>
      </c>
      <c r="Q27" s="84">
        <f>SUM(Q28:Q30)</f>
        <v>0</v>
      </c>
      <c r="R27" s="84">
        <f>SUM(R28:R30)</f>
        <v>0</v>
      </c>
      <c r="S27" s="83">
        <f t="shared" si="3"/>
        <v>0</v>
      </c>
      <c r="T27" s="83">
        <f>SUM(T28:T30)</f>
        <v>0</v>
      </c>
      <c r="U27" s="83">
        <f>SUM(U28:U30)</f>
        <v>0</v>
      </c>
      <c r="V27" s="83">
        <f t="shared" si="4"/>
        <v>0</v>
      </c>
      <c r="W27" s="83">
        <f>SUM(W28:W30)</f>
        <v>0</v>
      </c>
      <c r="X27" s="83">
        <f>SUM(X28:X30)</f>
        <v>0</v>
      </c>
      <c r="Y27" s="83">
        <f t="shared" si="5"/>
        <v>0</v>
      </c>
      <c r="Z27" s="82">
        <f t="shared" si="6"/>
        <v>0</v>
      </c>
      <c r="AA27" s="96"/>
      <c r="AB27" s="96"/>
    </row>
    <row r="28" spans="5:32" ht="12" customHeight="1">
      <c r="E28" s="2068"/>
      <c r="F28" s="92" t="s">
        <v>45</v>
      </c>
      <c r="G28" s="89"/>
      <c r="H28" s="80">
        <v>0</v>
      </c>
      <c r="I28" s="80">
        <v>0</v>
      </c>
      <c r="J28" s="77">
        <f t="shared" si="0"/>
        <v>0</v>
      </c>
      <c r="K28" s="80">
        <v>0</v>
      </c>
      <c r="L28" s="80">
        <v>0</v>
      </c>
      <c r="M28" s="77">
        <f t="shared" si="1"/>
        <v>0</v>
      </c>
      <c r="N28" s="80">
        <v>0</v>
      </c>
      <c r="O28" s="80">
        <v>0</v>
      </c>
      <c r="P28" s="77">
        <f t="shared" si="2"/>
        <v>0</v>
      </c>
      <c r="Q28" s="80">
        <v>0</v>
      </c>
      <c r="R28" s="80">
        <v>0</v>
      </c>
      <c r="S28" s="77">
        <f t="shared" si="3"/>
        <v>0</v>
      </c>
      <c r="T28" s="80">
        <v>0</v>
      </c>
      <c r="U28" s="80">
        <v>0</v>
      </c>
      <c r="V28" s="77">
        <f t="shared" si="4"/>
        <v>0</v>
      </c>
      <c r="W28" s="80">
        <v>0</v>
      </c>
      <c r="X28" s="80">
        <v>0</v>
      </c>
      <c r="Y28" s="77">
        <f t="shared" si="5"/>
        <v>0</v>
      </c>
      <c r="Z28" s="76">
        <f t="shared" si="6"/>
        <v>0</v>
      </c>
      <c r="AA28" s="96"/>
      <c r="AB28" s="96"/>
    </row>
    <row r="29" spans="5:32" ht="12" customHeight="1">
      <c r="E29" s="2068"/>
      <c r="F29" s="92" t="s">
        <v>46</v>
      </c>
      <c r="G29" s="89"/>
      <c r="H29" s="77">
        <v>0</v>
      </c>
      <c r="I29" s="77">
        <v>0</v>
      </c>
      <c r="J29" s="77">
        <f t="shared" si="0"/>
        <v>0</v>
      </c>
      <c r="K29" s="77">
        <v>0</v>
      </c>
      <c r="L29" s="77">
        <v>0</v>
      </c>
      <c r="M29" s="77">
        <f t="shared" si="1"/>
        <v>0</v>
      </c>
      <c r="N29" s="77">
        <v>0</v>
      </c>
      <c r="O29" s="77">
        <v>0</v>
      </c>
      <c r="P29" s="77">
        <f t="shared" si="2"/>
        <v>0</v>
      </c>
      <c r="Q29" s="77">
        <v>0</v>
      </c>
      <c r="R29" s="77">
        <v>0</v>
      </c>
      <c r="S29" s="77">
        <f t="shared" si="3"/>
        <v>0</v>
      </c>
      <c r="T29" s="77">
        <v>0</v>
      </c>
      <c r="U29" s="77">
        <v>0</v>
      </c>
      <c r="V29" s="77">
        <f t="shared" si="4"/>
        <v>0</v>
      </c>
      <c r="W29" s="77">
        <v>0</v>
      </c>
      <c r="X29" s="77">
        <v>0</v>
      </c>
      <c r="Y29" s="77">
        <f t="shared" si="5"/>
        <v>0</v>
      </c>
      <c r="Z29" s="76">
        <f t="shared" si="6"/>
        <v>0</v>
      </c>
      <c r="AA29" s="96"/>
      <c r="AB29" s="96"/>
    </row>
    <row r="30" spans="5:32" ht="12" customHeight="1">
      <c r="E30" s="2069"/>
      <c r="F30" s="92" t="s">
        <v>47</v>
      </c>
      <c r="G30" s="89"/>
      <c r="H30" s="77">
        <v>0</v>
      </c>
      <c r="I30" s="77">
        <v>0</v>
      </c>
      <c r="J30" s="77">
        <f t="shared" si="0"/>
        <v>0</v>
      </c>
      <c r="K30" s="77">
        <v>0</v>
      </c>
      <c r="L30" s="77">
        <v>0</v>
      </c>
      <c r="M30" s="77">
        <f t="shared" si="1"/>
        <v>0</v>
      </c>
      <c r="N30" s="77">
        <v>0</v>
      </c>
      <c r="O30" s="77">
        <v>0</v>
      </c>
      <c r="P30" s="77">
        <f t="shared" si="2"/>
        <v>0</v>
      </c>
      <c r="Q30" s="77">
        <v>0</v>
      </c>
      <c r="R30" s="77">
        <v>0</v>
      </c>
      <c r="S30" s="77">
        <f t="shared" si="3"/>
        <v>0</v>
      </c>
      <c r="T30" s="77">
        <v>0</v>
      </c>
      <c r="U30" s="77">
        <v>0</v>
      </c>
      <c r="V30" s="77">
        <f t="shared" si="4"/>
        <v>0</v>
      </c>
      <c r="W30" s="77">
        <v>0</v>
      </c>
      <c r="X30" s="77">
        <v>0</v>
      </c>
      <c r="Y30" s="77">
        <f t="shared" si="5"/>
        <v>0</v>
      </c>
      <c r="Z30" s="76">
        <f t="shared" si="6"/>
        <v>0</v>
      </c>
      <c r="AA30" s="96"/>
      <c r="AB30" s="96"/>
    </row>
    <row r="31" spans="5:32">
      <c r="E31" s="2087">
        <v>1404</v>
      </c>
      <c r="F31" s="91" t="s">
        <v>28</v>
      </c>
      <c r="G31" s="87"/>
      <c r="H31" s="84">
        <f>SUM(H32:H33)</f>
        <v>0</v>
      </c>
      <c r="I31" s="84">
        <f>SUM(I32:I33)</f>
        <v>0</v>
      </c>
      <c r="J31" s="86">
        <f t="shared" si="0"/>
        <v>0</v>
      </c>
      <c r="K31" s="85">
        <f>SUM(K32:K33)</f>
        <v>0</v>
      </c>
      <c r="L31" s="86">
        <f>SUM(L32:L33)</f>
        <v>0</v>
      </c>
      <c r="M31" s="84">
        <f t="shared" si="1"/>
        <v>0</v>
      </c>
      <c r="N31" s="84">
        <f>SUM(N32:N33)</f>
        <v>0</v>
      </c>
      <c r="O31" s="84">
        <f>SUM(O32:O33)</f>
        <v>0</v>
      </c>
      <c r="P31" s="84">
        <f t="shared" si="2"/>
        <v>0</v>
      </c>
      <c r="Q31" s="84">
        <f>SUM(Q32:Q33)</f>
        <v>0</v>
      </c>
      <c r="R31" s="84">
        <f>SUM(R32:R33)</f>
        <v>0</v>
      </c>
      <c r="S31" s="83">
        <f t="shared" si="3"/>
        <v>0</v>
      </c>
      <c r="T31" s="83">
        <f>SUM(T32:T33)</f>
        <v>0</v>
      </c>
      <c r="U31" s="83">
        <f>SUM(U32:U33)</f>
        <v>0</v>
      </c>
      <c r="V31" s="83">
        <f t="shared" si="4"/>
        <v>0</v>
      </c>
      <c r="W31" s="83">
        <f>SUM(W32:W33)</f>
        <v>0</v>
      </c>
      <c r="X31" s="83">
        <f>SUM(X32:X33)</f>
        <v>0</v>
      </c>
      <c r="Y31" s="83">
        <f t="shared" si="5"/>
        <v>0</v>
      </c>
      <c r="Z31" s="82">
        <f t="shared" si="6"/>
        <v>0</v>
      </c>
    </row>
    <row r="32" spans="5:32">
      <c r="E32" s="2087"/>
      <c r="F32" s="92" t="s">
        <v>48</v>
      </c>
      <c r="G32" s="89"/>
      <c r="H32" s="80">
        <v>0</v>
      </c>
      <c r="I32" s="80">
        <v>0</v>
      </c>
      <c r="J32" s="77">
        <f t="shared" si="0"/>
        <v>0</v>
      </c>
      <c r="K32" s="80">
        <v>0</v>
      </c>
      <c r="L32" s="80">
        <v>0</v>
      </c>
      <c r="M32" s="77">
        <f t="shared" si="1"/>
        <v>0</v>
      </c>
      <c r="N32" s="80">
        <v>0</v>
      </c>
      <c r="O32" s="80">
        <v>0</v>
      </c>
      <c r="P32" s="77">
        <f t="shared" si="2"/>
        <v>0</v>
      </c>
      <c r="Q32" s="80">
        <v>0</v>
      </c>
      <c r="R32" s="80">
        <v>0</v>
      </c>
      <c r="S32" s="77">
        <f t="shared" si="3"/>
        <v>0</v>
      </c>
      <c r="T32" s="80">
        <v>0</v>
      </c>
      <c r="U32" s="80">
        <v>0</v>
      </c>
      <c r="V32" s="77">
        <f t="shared" si="4"/>
        <v>0</v>
      </c>
      <c r="W32" s="80">
        <v>0</v>
      </c>
      <c r="X32" s="80">
        <v>0</v>
      </c>
      <c r="Y32" s="77">
        <f t="shared" si="5"/>
        <v>0</v>
      </c>
      <c r="Z32" s="76">
        <f t="shared" si="6"/>
        <v>0</v>
      </c>
    </row>
    <row r="33" spans="5:26" ht="12.75" customHeight="1">
      <c r="E33" s="2087"/>
      <c r="F33" s="92" t="s">
        <v>49</v>
      </c>
      <c r="G33" s="89"/>
      <c r="H33" s="77">
        <v>0</v>
      </c>
      <c r="I33" s="77">
        <v>0</v>
      </c>
      <c r="J33" s="77">
        <f t="shared" si="0"/>
        <v>0</v>
      </c>
      <c r="K33" s="95">
        <v>0</v>
      </c>
      <c r="L33" s="77">
        <v>0</v>
      </c>
      <c r="M33" s="77">
        <f t="shared" si="1"/>
        <v>0</v>
      </c>
      <c r="N33" s="77">
        <v>0</v>
      </c>
      <c r="O33" s="77">
        <v>0</v>
      </c>
      <c r="P33" s="77">
        <f t="shared" si="2"/>
        <v>0</v>
      </c>
      <c r="Q33" s="77">
        <v>0</v>
      </c>
      <c r="R33" s="77">
        <v>0</v>
      </c>
      <c r="S33" s="77">
        <f t="shared" si="3"/>
        <v>0</v>
      </c>
      <c r="T33" s="77">
        <v>0</v>
      </c>
      <c r="U33" s="77">
        <v>0</v>
      </c>
      <c r="V33" s="77">
        <f t="shared" si="4"/>
        <v>0</v>
      </c>
      <c r="W33" s="77">
        <v>0</v>
      </c>
      <c r="X33" s="77">
        <v>0</v>
      </c>
      <c r="Y33" s="77">
        <f t="shared" si="5"/>
        <v>0</v>
      </c>
      <c r="Z33" s="76">
        <f t="shared" si="6"/>
        <v>0</v>
      </c>
    </row>
    <row r="34" spans="5:26" ht="12.75" customHeight="1">
      <c r="E34" s="2067">
        <v>1405</v>
      </c>
      <c r="F34" s="91" t="s">
        <v>4</v>
      </c>
      <c r="G34" s="94"/>
      <c r="H34" s="84">
        <f>SUM(H35:H38)</f>
        <v>0</v>
      </c>
      <c r="I34" s="84">
        <f>SUM(I35:I38)</f>
        <v>0</v>
      </c>
      <c r="J34" s="86">
        <f t="shared" si="0"/>
        <v>0</v>
      </c>
      <c r="K34" s="123">
        <f>SUM(K35:K38)</f>
        <v>0</v>
      </c>
      <c r="L34" s="83">
        <f>SUM(L35:L38)</f>
        <v>0</v>
      </c>
      <c r="M34" s="84">
        <f t="shared" si="1"/>
        <v>0</v>
      </c>
      <c r="N34" s="84">
        <f>SUM(N35:N38)</f>
        <v>0</v>
      </c>
      <c r="O34" s="84">
        <f>SUM(O35:O38)</f>
        <v>0</v>
      </c>
      <c r="P34" s="84">
        <f t="shared" si="2"/>
        <v>0</v>
      </c>
      <c r="Q34" s="84">
        <f>SUM(Q35:Q38)</f>
        <v>0</v>
      </c>
      <c r="R34" s="84">
        <f>SUM(R35:R38)</f>
        <v>0</v>
      </c>
      <c r="S34" s="83">
        <f t="shared" si="3"/>
        <v>0</v>
      </c>
      <c r="T34" s="83">
        <f>SUM(T35:T38)</f>
        <v>1</v>
      </c>
      <c r="U34" s="83">
        <f>SUM(U35:U38)</f>
        <v>0</v>
      </c>
      <c r="V34" s="83">
        <f t="shared" si="4"/>
        <v>1</v>
      </c>
      <c r="W34" s="83">
        <f>SUM(W35:W38)</f>
        <v>0</v>
      </c>
      <c r="X34" s="83">
        <f>SUM(X35:X38)</f>
        <v>0</v>
      </c>
      <c r="Y34" s="83">
        <f t="shared" si="5"/>
        <v>0</v>
      </c>
      <c r="Z34" s="82">
        <f t="shared" si="6"/>
        <v>1</v>
      </c>
    </row>
    <row r="35" spans="5:26" ht="12.75" customHeight="1">
      <c r="E35" s="2068"/>
      <c r="F35" s="92" t="s">
        <v>50</v>
      </c>
      <c r="G35" s="89"/>
      <c r="H35" s="80">
        <v>0</v>
      </c>
      <c r="I35" s="80">
        <v>0</v>
      </c>
      <c r="J35" s="77">
        <f t="shared" si="0"/>
        <v>0</v>
      </c>
      <c r="K35" s="80">
        <v>0</v>
      </c>
      <c r="L35" s="80">
        <v>0</v>
      </c>
      <c r="M35" s="77">
        <f t="shared" si="1"/>
        <v>0</v>
      </c>
      <c r="N35" s="80">
        <v>0</v>
      </c>
      <c r="O35" s="80">
        <v>0</v>
      </c>
      <c r="P35" s="77">
        <f t="shared" si="2"/>
        <v>0</v>
      </c>
      <c r="Q35" s="80">
        <v>0</v>
      </c>
      <c r="R35" s="80">
        <v>0</v>
      </c>
      <c r="S35" s="77">
        <f t="shared" si="3"/>
        <v>0</v>
      </c>
      <c r="T35" s="80">
        <v>1</v>
      </c>
      <c r="U35" s="80">
        <v>0</v>
      </c>
      <c r="V35" s="77">
        <f t="shared" si="4"/>
        <v>1</v>
      </c>
      <c r="W35" s="77">
        <v>0</v>
      </c>
      <c r="X35" s="77">
        <v>0</v>
      </c>
      <c r="Y35" s="77">
        <f t="shared" si="5"/>
        <v>0</v>
      </c>
      <c r="Z35" s="76">
        <f t="shared" si="6"/>
        <v>1</v>
      </c>
    </row>
    <row r="36" spans="5:26" ht="12.75" customHeight="1">
      <c r="E36" s="2068"/>
      <c r="F36" s="92" t="s">
        <v>58</v>
      </c>
      <c r="G36" s="89"/>
      <c r="H36" s="77">
        <v>0</v>
      </c>
      <c r="I36" s="77">
        <v>0</v>
      </c>
      <c r="J36" s="77">
        <f t="shared" si="0"/>
        <v>0</v>
      </c>
      <c r="K36" s="77">
        <v>0</v>
      </c>
      <c r="L36" s="77">
        <v>0</v>
      </c>
      <c r="M36" s="77">
        <f t="shared" si="1"/>
        <v>0</v>
      </c>
      <c r="N36" s="77">
        <v>0</v>
      </c>
      <c r="O36" s="77">
        <v>0</v>
      </c>
      <c r="P36" s="77">
        <f t="shared" si="2"/>
        <v>0</v>
      </c>
      <c r="Q36" s="77">
        <v>0</v>
      </c>
      <c r="R36" s="77">
        <v>0</v>
      </c>
      <c r="S36" s="77">
        <f t="shared" si="3"/>
        <v>0</v>
      </c>
      <c r="T36" s="77">
        <v>0</v>
      </c>
      <c r="U36" s="77">
        <v>0</v>
      </c>
      <c r="V36" s="77">
        <f t="shared" si="4"/>
        <v>0</v>
      </c>
      <c r="W36" s="77">
        <v>0</v>
      </c>
      <c r="X36" s="77">
        <v>0</v>
      </c>
      <c r="Y36" s="77">
        <f t="shared" si="5"/>
        <v>0</v>
      </c>
      <c r="Z36" s="76">
        <f t="shared" si="6"/>
        <v>0</v>
      </c>
    </row>
    <row r="37" spans="5:26" ht="12.75" customHeight="1">
      <c r="E37" s="2068"/>
      <c r="F37" s="92" t="s">
        <v>51</v>
      </c>
      <c r="G37" s="89"/>
      <c r="H37" s="77">
        <v>0</v>
      </c>
      <c r="I37" s="77">
        <v>0</v>
      </c>
      <c r="J37" s="77">
        <f t="shared" si="0"/>
        <v>0</v>
      </c>
      <c r="K37" s="77">
        <v>0</v>
      </c>
      <c r="L37" s="77">
        <v>0</v>
      </c>
      <c r="M37" s="77">
        <f t="shared" si="1"/>
        <v>0</v>
      </c>
      <c r="N37" s="77">
        <v>0</v>
      </c>
      <c r="O37" s="77">
        <v>0</v>
      </c>
      <c r="P37" s="77">
        <f t="shared" si="2"/>
        <v>0</v>
      </c>
      <c r="Q37" s="77">
        <v>0</v>
      </c>
      <c r="R37" s="77">
        <v>0</v>
      </c>
      <c r="S37" s="77">
        <f t="shared" si="3"/>
        <v>0</v>
      </c>
      <c r="T37" s="77">
        <v>0</v>
      </c>
      <c r="U37" s="77">
        <v>0</v>
      </c>
      <c r="V37" s="77">
        <f t="shared" si="4"/>
        <v>0</v>
      </c>
      <c r="W37" s="77">
        <v>0</v>
      </c>
      <c r="X37" s="77">
        <v>0</v>
      </c>
      <c r="Y37" s="77">
        <f t="shared" si="5"/>
        <v>0</v>
      </c>
      <c r="Z37" s="76">
        <f t="shared" si="6"/>
        <v>0</v>
      </c>
    </row>
    <row r="38" spans="5:26" ht="12.75" customHeight="1">
      <c r="E38" s="2069"/>
      <c r="F38" s="92" t="s">
        <v>52</v>
      </c>
      <c r="G38" s="93"/>
      <c r="H38" s="77">
        <v>0</v>
      </c>
      <c r="I38" s="77">
        <v>0</v>
      </c>
      <c r="J38" s="77">
        <f t="shared" si="0"/>
        <v>0</v>
      </c>
      <c r="K38" s="77">
        <v>0</v>
      </c>
      <c r="L38" s="77">
        <v>0</v>
      </c>
      <c r="M38" s="77">
        <f t="shared" si="1"/>
        <v>0</v>
      </c>
      <c r="N38" s="77">
        <v>0</v>
      </c>
      <c r="O38" s="77">
        <v>0</v>
      </c>
      <c r="P38" s="77">
        <f t="shared" si="2"/>
        <v>0</v>
      </c>
      <c r="Q38" s="77">
        <v>0</v>
      </c>
      <c r="R38" s="77">
        <v>0</v>
      </c>
      <c r="S38" s="77">
        <f t="shared" si="3"/>
        <v>0</v>
      </c>
      <c r="T38" s="77">
        <v>0</v>
      </c>
      <c r="U38" s="77">
        <v>0</v>
      </c>
      <c r="V38" s="77">
        <f t="shared" si="4"/>
        <v>0</v>
      </c>
      <c r="W38" s="77">
        <v>0</v>
      </c>
      <c r="X38" s="77">
        <v>0</v>
      </c>
      <c r="Y38" s="77">
        <f t="shared" si="5"/>
        <v>0</v>
      </c>
      <c r="Z38" s="76">
        <f t="shared" si="6"/>
        <v>0</v>
      </c>
    </row>
    <row r="39" spans="5:26" ht="12.75" customHeight="1">
      <c r="E39" s="2067">
        <v>1406</v>
      </c>
      <c r="F39" s="91" t="s">
        <v>5</v>
      </c>
      <c r="G39" s="87"/>
      <c r="H39" s="84">
        <f>SUM(H40:H44)</f>
        <v>0</v>
      </c>
      <c r="I39" s="84">
        <f>SUM(I40:I44)</f>
        <v>0</v>
      </c>
      <c r="J39" s="86">
        <f t="shared" si="0"/>
        <v>0</v>
      </c>
      <c r="K39" s="85">
        <f>SUM(K40:K44)</f>
        <v>0</v>
      </c>
      <c r="L39" s="86">
        <f>SUM(L40:L44)</f>
        <v>0</v>
      </c>
      <c r="M39" s="84">
        <f t="shared" si="1"/>
        <v>0</v>
      </c>
      <c r="N39" s="84">
        <f>SUM(N40:N44)</f>
        <v>0</v>
      </c>
      <c r="O39" s="84">
        <f>SUM(O40:O44)</f>
        <v>0</v>
      </c>
      <c r="P39" s="84">
        <f t="shared" si="2"/>
        <v>0</v>
      </c>
      <c r="Q39" s="84">
        <f>SUM(Q40:Q44)</f>
        <v>0</v>
      </c>
      <c r="R39" s="84">
        <f>SUM(R40:R44)</f>
        <v>0</v>
      </c>
      <c r="S39" s="83">
        <f t="shared" si="3"/>
        <v>0</v>
      </c>
      <c r="T39" s="83">
        <f>SUM(T40:T44)</f>
        <v>0</v>
      </c>
      <c r="U39" s="83">
        <f>SUM(U40:U44)</f>
        <v>0</v>
      </c>
      <c r="V39" s="83">
        <f t="shared" si="4"/>
        <v>0</v>
      </c>
      <c r="W39" s="83">
        <f>SUM(W40:W44)</f>
        <v>0</v>
      </c>
      <c r="X39" s="83">
        <f>SUM(X40:X44)</f>
        <v>0</v>
      </c>
      <c r="Y39" s="83">
        <f t="shared" si="5"/>
        <v>0</v>
      </c>
      <c r="Z39" s="82">
        <f t="shared" si="6"/>
        <v>0</v>
      </c>
    </row>
    <row r="40" spans="5:26" ht="12.75" customHeight="1">
      <c r="E40" s="2068"/>
      <c r="F40" s="92" t="s">
        <v>53</v>
      </c>
      <c r="G40" s="89"/>
      <c r="H40" s="80">
        <v>0</v>
      </c>
      <c r="I40" s="80">
        <v>0</v>
      </c>
      <c r="J40" s="77">
        <f t="shared" si="0"/>
        <v>0</v>
      </c>
      <c r="K40" s="80">
        <v>0</v>
      </c>
      <c r="L40" s="80">
        <v>0</v>
      </c>
      <c r="M40" s="77">
        <f t="shared" si="1"/>
        <v>0</v>
      </c>
      <c r="N40" s="80">
        <v>0</v>
      </c>
      <c r="O40" s="80">
        <v>0</v>
      </c>
      <c r="P40" s="77">
        <f t="shared" si="2"/>
        <v>0</v>
      </c>
      <c r="Q40" s="80">
        <v>0</v>
      </c>
      <c r="R40" s="80">
        <v>0</v>
      </c>
      <c r="S40" s="77">
        <f t="shared" si="3"/>
        <v>0</v>
      </c>
      <c r="T40" s="80">
        <v>0</v>
      </c>
      <c r="U40" s="80">
        <v>0</v>
      </c>
      <c r="V40" s="77">
        <f t="shared" si="4"/>
        <v>0</v>
      </c>
      <c r="W40" s="80">
        <v>0</v>
      </c>
      <c r="X40" s="80">
        <v>0</v>
      </c>
      <c r="Y40" s="77">
        <f t="shared" si="5"/>
        <v>0</v>
      </c>
      <c r="Z40" s="76">
        <f t="shared" si="6"/>
        <v>0</v>
      </c>
    </row>
    <row r="41" spans="5:26" ht="12.75" customHeight="1">
      <c r="E41" s="2068"/>
      <c r="F41" s="92" t="s">
        <v>54</v>
      </c>
      <c r="G41" s="89"/>
      <c r="H41" s="77">
        <v>0</v>
      </c>
      <c r="I41" s="77">
        <v>0</v>
      </c>
      <c r="J41" s="77">
        <f t="shared" si="0"/>
        <v>0</v>
      </c>
      <c r="K41" s="77">
        <v>0</v>
      </c>
      <c r="L41" s="77">
        <v>0</v>
      </c>
      <c r="M41" s="77">
        <f t="shared" si="1"/>
        <v>0</v>
      </c>
      <c r="N41" s="77">
        <v>0</v>
      </c>
      <c r="O41" s="77">
        <v>0</v>
      </c>
      <c r="P41" s="77">
        <f t="shared" si="2"/>
        <v>0</v>
      </c>
      <c r="Q41" s="77">
        <v>0</v>
      </c>
      <c r="R41" s="77">
        <v>0</v>
      </c>
      <c r="S41" s="77">
        <f t="shared" si="3"/>
        <v>0</v>
      </c>
      <c r="T41" s="77">
        <v>0</v>
      </c>
      <c r="U41" s="77">
        <v>0</v>
      </c>
      <c r="V41" s="77">
        <f t="shared" si="4"/>
        <v>0</v>
      </c>
      <c r="W41" s="77">
        <v>0</v>
      </c>
      <c r="X41" s="77">
        <v>0</v>
      </c>
      <c r="Y41" s="77">
        <f t="shared" si="5"/>
        <v>0</v>
      </c>
      <c r="Z41" s="76">
        <f t="shared" si="6"/>
        <v>0</v>
      </c>
    </row>
    <row r="42" spans="5:26" ht="12.75" customHeight="1">
      <c r="E42" s="2068"/>
      <c r="F42" s="92" t="s">
        <v>55</v>
      </c>
      <c r="G42" s="89"/>
      <c r="H42" s="77">
        <v>0</v>
      </c>
      <c r="I42" s="77">
        <v>0</v>
      </c>
      <c r="J42" s="77">
        <f t="shared" si="0"/>
        <v>0</v>
      </c>
      <c r="K42" s="77">
        <v>0</v>
      </c>
      <c r="L42" s="77">
        <v>0</v>
      </c>
      <c r="M42" s="77">
        <f t="shared" si="1"/>
        <v>0</v>
      </c>
      <c r="N42" s="77">
        <v>0</v>
      </c>
      <c r="O42" s="77">
        <v>0</v>
      </c>
      <c r="P42" s="77">
        <f t="shared" si="2"/>
        <v>0</v>
      </c>
      <c r="Q42" s="77">
        <v>0</v>
      </c>
      <c r="R42" s="77">
        <v>0</v>
      </c>
      <c r="S42" s="77">
        <f t="shared" si="3"/>
        <v>0</v>
      </c>
      <c r="T42" s="77">
        <v>0</v>
      </c>
      <c r="U42" s="77">
        <v>0</v>
      </c>
      <c r="V42" s="77">
        <f t="shared" si="4"/>
        <v>0</v>
      </c>
      <c r="W42" s="77">
        <v>0</v>
      </c>
      <c r="X42" s="77">
        <v>0</v>
      </c>
      <c r="Y42" s="77">
        <f t="shared" si="5"/>
        <v>0</v>
      </c>
      <c r="Z42" s="76">
        <f t="shared" si="6"/>
        <v>0</v>
      </c>
    </row>
    <row r="43" spans="5:26" ht="12.75" customHeight="1">
      <c r="E43" s="2068"/>
      <c r="F43" s="92" t="s">
        <v>70</v>
      </c>
      <c r="G43" s="89"/>
      <c r="H43" s="77">
        <v>0</v>
      </c>
      <c r="I43" s="77">
        <v>0</v>
      </c>
      <c r="J43" s="77">
        <f t="shared" si="0"/>
        <v>0</v>
      </c>
      <c r="K43" s="77">
        <v>0</v>
      </c>
      <c r="L43" s="77">
        <v>0</v>
      </c>
      <c r="M43" s="77">
        <f t="shared" si="1"/>
        <v>0</v>
      </c>
      <c r="N43" s="77">
        <v>0</v>
      </c>
      <c r="O43" s="77">
        <v>0</v>
      </c>
      <c r="P43" s="77">
        <f t="shared" si="2"/>
        <v>0</v>
      </c>
      <c r="Q43" s="77">
        <v>0</v>
      </c>
      <c r="R43" s="77">
        <v>0</v>
      </c>
      <c r="S43" s="77">
        <f t="shared" si="3"/>
        <v>0</v>
      </c>
      <c r="T43" s="77">
        <v>0</v>
      </c>
      <c r="U43" s="77">
        <v>0</v>
      </c>
      <c r="V43" s="77">
        <f t="shared" si="4"/>
        <v>0</v>
      </c>
      <c r="W43" s="77">
        <v>0</v>
      </c>
      <c r="X43" s="77">
        <v>0</v>
      </c>
      <c r="Y43" s="77">
        <f t="shared" si="5"/>
        <v>0</v>
      </c>
      <c r="Z43" s="76">
        <f t="shared" si="6"/>
        <v>0</v>
      </c>
    </row>
    <row r="44" spans="5:26" ht="12.75" customHeight="1">
      <c r="E44" s="2069"/>
      <c r="F44" s="92" t="s">
        <v>15</v>
      </c>
      <c r="G44" s="89"/>
      <c r="H44" s="77">
        <v>0</v>
      </c>
      <c r="I44" s="77">
        <v>0</v>
      </c>
      <c r="J44" s="77">
        <f t="shared" si="0"/>
        <v>0</v>
      </c>
      <c r="K44" s="77">
        <v>0</v>
      </c>
      <c r="L44" s="77">
        <v>0</v>
      </c>
      <c r="M44" s="77">
        <f t="shared" si="1"/>
        <v>0</v>
      </c>
      <c r="N44" s="77">
        <v>0</v>
      </c>
      <c r="O44" s="77">
        <v>0</v>
      </c>
      <c r="P44" s="77">
        <f t="shared" si="2"/>
        <v>0</v>
      </c>
      <c r="Q44" s="77">
        <v>0</v>
      </c>
      <c r="R44" s="77">
        <v>0</v>
      </c>
      <c r="S44" s="77">
        <f t="shared" si="3"/>
        <v>0</v>
      </c>
      <c r="T44" s="77">
        <v>0</v>
      </c>
      <c r="U44" s="77">
        <v>0</v>
      </c>
      <c r="V44" s="77">
        <f t="shared" si="4"/>
        <v>0</v>
      </c>
      <c r="W44" s="77">
        <v>0</v>
      </c>
      <c r="X44" s="77">
        <v>0</v>
      </c>
      <c r="Y44" s="77">
        <f t="shared" si="5"/>
        <v>0</v>
      </c>
      <c r="Z44" s="76">
        <f t="shared" si="6"/>
        <v>0</v>
      </c>
    </row>
    <row r="45" spans="5:26" ht="12.75" customHeight="1">
      <c r="E45" s="2086">
        <v>1407</v>
      </c>
      <c r="F45" s="88" t="s">
        <v>62</v>
      </c>
      <c r="G45" s="87"/>
      <c r="H45" s="84">
        <f>SUM(H46:H47)</f>
        <v>0</v>
      </c>
      <c r="I45" s="84">
        <f>SUM(I46:I47)</f>
        <v>0</v>
      </c>
      <c r="J45" s="86">
        <f t="shared" si="0"/>
        <v>0</v>
      </c>
      <c r="K45" s="86">
        <f>SUM(K46:K47)</f>
        <v>0</v>
      </c>
      <c r="L45" s="86">
        <f>SUM(L46:L47)</f>
        <v>0</v>
      </c>
      <c r="M45" s="84">
        <f t="shared" si="1"/>
        <v>0</v>
      </c>
      <c r="N45" s="84">
        <f>SUM(N46:N47)</f>
        <v>0</v>
      </c>
      <c r="O45" s="84">
        <f>SUM(O46:O47)</f>
        <v>0</v>
      </c>
      <c r="P45" s="84">
        <f t="shared" si="2"/>
        <v>0</v>
      </c>
      <c r="Q45" s="84">
        <f>SUM(Q46:Q47)</f>
        <v>0</v>
      </c>
      <c r="R45" s="84">
        <f>SUM(R46:R47)</f>
        <v>0</v>
      </c>
      <c r="S45" s="83">
        <f t="shared" si="3"/>
        <v>0</v>
      </c>
      <c r="T45" s="83">
        <f>SUM(T46:T47)</f>
        <v>1</v>
      </c>
      <c r="U45" s="83">
        <f>SUM(U46:U47)</f>
        <v>0</v>
      </c>
      <c r="V45" s="83">
        <f t="shared" si="4"/>
        <v>1</v>
      </c>
      <c r="W45" s="83">
        <f>SUM(W46:W47)</f>
        <v>0</v>
      </c>
      <c r="X45" s="83">
        <f>SUM(X46:X47)</f>
        <v>0</v>
      </c>
      <c r="Y45" s="83">
        <f t="shared" si="5"/>
        <v>0</v>
      </c>
      <c r="Z45" s="82">
        <f t="shared" si="6"/>
        <v>1</v>
      </c>
    </row>
    <row r="46" spans="5:26" ht="12.75" customHeight="1">
      <c r="E46" s="2087"/>
      <c r="F46" s="79" t="s">
        <v>56</v>
      </c>
      <c r="G46" s="89"/>
      <c r="H46" s="80">
        <v>0</v>
      </c>
      <c r="I46" s="80">
        <v>0</v>
      </c>
      <c r="J46" s="77">
        <f t="shared" si="0"/>
        <v>0</v>
      </c>
      <c r="K46" s="80">
        <v>0</v>
      </c>
      <c r="L46" s="80">
        <v>0</v>
      </c>
      <c r="M46" s="77">
        <f t="shared" si="1"/>
        <v>0</v>
      </c>
      <c r="N46" s="80">
        <v>0</v>
      </c>
      <c r="O46" s="80">
        <v>0</v>
      </c>
      <c r="P46" s="77">
        <f t="shared" si="2"/>
        <v>0</v>
      </c>
      <c r="Q46" s="80">
        <v>0</v>
      </c>
      <c r="R46" s="80">
        <v>0</v>
      </c>
      <c r="S46" s="77">
        <f t="shared" si="3"/>
        <v>0</v>
      </c>
      <c r="T46" s="80">
        <v>1</v>
      </c>
      <c r="U46" s="80">
        <v>0</v>
      </c>
      <c r="V46" s="77">
        <f t="shared" si="4"/>
        <v>1</v>
      </c>
      <c r="W46" s="77">
        <v>0</v>
      </c>
      <c r="X46" s="77">
        <v>0</v>
      </c>
      <c r="Y46" s="77">
        <f t="shared" si="5"/>
        <v>0</v>
      </c>
      <c r="Z46" s="76">
        <f t="shared" si="6"/>
        <v>1</v>
      </c>
    </row>
    <row r="47" spans="5:26" ht="12.75" customHeight="1">
      <c r="E47" s="2087"/>
      <c r="F47" s="79" t="s">
        <v>25</v>
      </c>
      <c r="G47" s="89"/>
      <c r="H47" s="77">
        <v>0</v>
      </c>
      <c r="I47" s="77">
        <v>0</v>
      </c>
      <c r="J47" s="77">
        <f t="shared" si="0"/>
        <v>0</v>
      </c>
      <c r="K47" s="95">
        <v>0</v>
      </c>
      <c r="L47" s="77">
        <v>0</v>
      </c>
      <c r="M47" s="77">
        <f t="shared" si="1"/>
        <v>0</v>
      </c>
      <c r="N47" s="77">
        <v>0</v>
      </c>
      <c r="O47" s="77">
        <v>0</v>
      </c>
      <c r="P47" s="77">
        <f t="shared" si="2"/>
        <v>0</v>
      </c>
      <c r="Q47" s="77">
        <v>0</v>
      </c>
      <c r="R47" s="77">
        <v>0</v>
      </c>
      <c r="S47" s="77">
        <f t="shared" si="3"/>
        <v>0</v>
      </c>
      <c r="T47" s="77">
        <v>0</v>
      </c>
      <c r="U47" s="77">
        <v>0</v>
      </c>
      <c r="V47" s="77">
        <f t="shared" si="4"/>
        <v>0</v>
      </c>
      <c r="W47" s="77">
        <v>0</v>
      </c>
      <c r="X47" s="77">
        <v>0</v>
      </c>
      <c r="Y47" s="77">
        <f t="shared" si="5"/>
        <v>0</v>
      </c>
      <c r="Z47" s="76">
        <f t="shared" si="6"/>
        <v>0</v>
      </c>
    </row>
    <row r="48" spans="5:26" ht="12.75" customHeight="1">
      <c r="E48" s="2067">
        <v>1408</v>
      </c>
      <c r="F48" s="91" t="s">
        <v>63</v>
      </c>
      <c r="G48" s="90"/>
      <c r="H48" s="84">
        <f>SUM(H49:H52)</f>
        <v>0</v>
      </c>
      <c r="I48" s="84">
        <f>SUM(I49:I52)</f>
        <v>0</v>
      </c>
      <c r="J48" s="86">
        <f t="shared" si="0"/>
        <v>0</v>
      </c>
      <c r="K48" s="166">
        <f>SUM(K49:K52)</f>
        <v>0</v>
      </c>
      <c r="L48" s="83">
        <f>SUM(L49:L52)</f>
        <v>0</v>
      </c>
      <c r="M48" s="84">
        <f t="shared" si="1"/>
        <v>0</v>
      </c>
      <c r="N48" s="84">
        <f>SUM(N49:N52)</f>
        <v>0</v>
      </c>
      <c r="O48" s="84">
        <f>SUM(O49:O52)</f>
        <v>0</v>
      </c>
      <c r="P48" s="84">
        <f t="shared" si="2"/>
        <v>0</v>
      </c>
      <c r="Q48" s="84">
        <f>SUM(Q49:Q52)</f>
        <v>0</v>
      </c>
      <c r="R48" s="84">
        <f>SUM(R49:R52)</f>
        <v>0</v>
      </c>
      <c r="S48" s="83">
        <f t="shared" si="3"/>
        <v>0</v>
      </c>
      <c r="T48" s="83">
        <f>SUM(T49:T52)</f>
        <v>0</v>
      </c>
      <c r="U48" s="83">
        <f>SUM(U49:U52)</f>
        <v>0</v>
      </c>
      <c r="V48" s="83">
        <f t="shared" si="4"/>
        <v>0</v>
      </c>
      <c r="W48" s="83">
        <f>SUM(W49:W52)</f>
        <v>0</v>
      </c>
      <c r="X48" s="83">
        <f>SUM(X49:X52)</f>
        <v>0</v>
      </c>
      <c r="Y48" s="83">
        <f t="shared" si="5"/>
        <v>0</v>
      </c>
      <c r="Z48" s="82">
        <f t="shared" si="6"/>
        <v>0</v>
      </c>
    </row>
    <row r="49" spans="1:26" ht="12" customHeight="1">
      <c r="E49" s="2068"/>
      <c r="F49" s="79" t="s">
        <v>16</v>
      </c>
      <c r="G49" s="89"/>
      <c r="H49" s="80">
        <v>0</v>
      </c>
      <c r="I49" s="80">
        <v>0</v>
      </c>
      <c r="J49" s="77">
        <f t="shared" si="0"/>
        <v>0</v>
      </c>
      <c r="K49" s="80">
        <v>0</v>
      </c>
      <c r="L49" s="80">
        <v>0</v>
      </c>
      <c r="M49" s="77">
        <f t="shared" si="1"/>
        <v>0</v>
      </c>
      <c r="N49" s="80">
        <v>0</v>
      </c>
      <c r="O49" s="80">
        <v>0</v>
      </c>
      <c r="P49" s="77">
        <f t="shared" si="2"/>
        <v>0</v>
      </c>
      <c r="Q49" s="80">
        <v>0</v>
      </c>
      <c r="R49" s="80">
        <v>0</v>
      </c>
      <c r="S49" s="77">
        <f t="shared" si="3"/>
        <v>0</v>
      </c>
      <c r="T49" s="80">
        <v>0</v>
      </c>
      <c r="U49" s="80">
        <v>0</v>
      </c>
      <c r="V49" s="77">
        <f t="shared" si="4"/>
        <v>0</v>
      </c>
      <c r="W49" s="80">
        <v>0</v>
      </c>
      <c r="X49" s="80">
        <v>0</v>
      </c>
      <c r="Y49" s="77">
        <f t="shared" si="5"/>
        <v>0</v>
      </c>
      <c r="Z49" s="76">
        <f t="shared" si="6"/>
        <v>0</v>
      </c>
    </row>
    <row r="50" spans="1:26" ht="12" customHeight="1">
      <c r="E50" s="2068"/>
      <c r="F50" s="79" t="s">
        <v>57</v>
      </c>
      <c r="G50" s="89"/>
      <c r="H50" s="77">
        <v>0</v>
      </c>
      <c r="I50" s="77">
        <v>0</v>
      </c>
      <c r="J50" s="77">
        <f t="shared" si="0"/>
        <v>0</v>
      </c>
      <c r="K50" s="77">
        <v>0</v>
      </c>
      <c r="L50" s="77">
        <v>0</v>
      </c>
      <c r="M50" s="77">
        <f t="shared" si="1"/>
        <v>0</v>
      </c>
      <c r="N50" s="77">
        <v>0</v>
      </c>
      <c r="O50" s="77">
        <v>0</v>
      </c>
      <c r="P50" s="77">
        <f t="shared" si="2"/>
        <v>0</v>
      </c>
      <c r="Q50" s="77">
        <v>0</v>
      </c>
      <c r="R50" s="77">
        <v>0</v>
      </c>
      <c r="S50" s="77">
        <f t="shared" si="3"/>
        <v>0</v>
      </c>
      <c r="T50" s="77">
        <v>0</v>
      </c>
      <c r="U50" s="77">
        <v>0</v>
      </c>
      <c r="V50" s="77">
        <f t="shared" si="4"/>
        <v>0</v>
      </c>
      <c r="W50" s="77">
        <v>0</v>
      </c>
      <c r="X50" s="77">
        <v>0</v>
      </c>
      <c r="Y50" s="77">
        <f t="shared" si="5"/>
        <v>0</v>
      </c>
      <c r="Z50" s="76">
        <f t="shared" si="6"/>
        <v>0</v>
      </c>
    </row>
    <row r="51" spans="1:26">
      <c r="E51" s="2068"/>
      <c r="F51" s="79" t="s">
        <v>18</v>
      </c>
      <c r="G51" s="89"/>
      <c r="H51" s="77">
        <v>0</v>
      </c>
      <c r="I51" s="77">
        <v>0</v>
      </c>
      <c r="J51" s="77">
        <f t="shared" si="0"/>
        <v>0</v>
      </c>
      <c r="K51" s="77">
        <v>0</v>
      </c>
      <c r="L51" s="77">
        <v>0</v>
      </c>
      <c r="M51" s="77">
        <f t="shared" si="1"/>
        <v>0</v>
      </c>
      <c r="N51" s="77">
        <v>0</v>
      </c>
      <c r="O51" s="77">
        <v>0</v>
      </c>
      <c r="P51" s="77">
        <f t="shared" si="2"/>
        <v>0</v>
      </c>
      <c r="Q51" s="77">
        <v>0</v>
      </c>
      <c r="R51" s="77">
        <v>0</v>
      </c>
      <c r="S51" s="77">
        <f t="shared" si="3"/>
        <v>0</v>
      </c>
      <c r="T51" s="77">
        <v>0</v>
      </c>
      <c r="U51" s="77">
        <v>0</v>
      </c>
      <c r="V51" s="77">
        <f t="shared" si="4"/>
        <v>0</v>
      </c>
      <c r="W51" s="77">
        <v>0</v>
      </c>
      <c r="X51" s="77">
        <v>0</v>
      </c>
      <c r="Y51" s="77">
        <f t="shared" si="5"/>
        <v>0</v>
      </c>
      <c r="Z51" s="76">
        <f t="shared" si="6"/>
        <v>0</v>
      </c>
    </row>
    <row r="52" spans="1:26">
      <c r="E52" s="2069"/>
      <c r="F52" s="79" t="s">
        <v>59</v>
      </c>
      <c r="G52" s="89"/>
      <c r="H52" s="77">
        <v>0</v>
      </c>
      <c r="I52" s="77">
        <v>0</v>
      </c>
      <c r="J52" s="77">
        <f t="shared" si="0"/>
        <v>0</v>
      </c>
      <c r="K52" s="77">
        <v>0</v>
      </c>
      <c r="L52" s="77">
        <v>0</v>
      </c>
      <c r="M52" s="77">
        <f t="shared" si="1"/>
        <v>0</v>
      </c>
      <c r="N52" s="77">
        <v>0</v>
      </c>
      <c r="O52" s="77">
        <v>0</v>
      </c>
      <c r="P52" s="77">
        <f t="shared" si="2"/>
        <v>0</v>
      </c>
      <c r="Q52" s="77">
        <v>0</v>
      </c>
      <c r="R52" s="77">
        <v>0</v>
      </c>
      <c r="S52" s="77">
        <f t="shared" si="3"/>
        <v>0</v>
      </c>
      <c r="T52" s="77">
        <v>0</v>
      </c>
      <c r="U52" s="77">
        <v>0</v>
      </c>
      <c r="V52" s="77">
        <f t="shared" si="4"/>
        <v>0</v>
      </c>
      <c r="W52" s="77">
        <v>0</v>
      </c>
      <c r="X52" s="77">
        <v>0</v>
      </c>
      <c r="Y52" s="77">
        <f t="shared" si="5"/>
        <v>0</v>
      </c>
      <c r="Z52" s="76">
        <f t="shared" si="6"/>
        <v>0</v>
      </c>
    </row>
    <row r="53" spans="1:26">
      <c r="E53" s="2086">
        <v>1624</v>
      </c>
      <c r="F53" s="88" t="s">
        <v>19</v>
      </c>
      <c r="G53" s="87"/>
      <c r="H53" s="84">
        <f>SUM(H54:H55)</f>
        <v>0</v>
      </c>
      <c r="I53" s="84">
        <f>SUM(I54:I55)</f>
        <v>0</v>
      </c>
      <c r="J53" s="86">
        <f t="shared" si="0"/>
        <v>0</v>
      </c>
      <c r="K53" s="85">
        <f>SUM(K54:K55)</f>
        <v>0</v>
      </c>
      <c r="L53" s="85">
        <f>SUM(L54:L55)</f>
        <v>0</v>
      </c>
      <c r="M53" s="84">
        <f t="shared" si="1"/>
        <v>0</v>
      </c>
      <c r="N53" s="84">
        <f>SUM(N54:N55)</f>
        <v>0</v>
      </c>
      <c r="O53" s="84">
        <f>SUM(O54:O55)</f>
        <v>0</v>
      </c>
      <c r="P53" s="84">
        <f t="shared" si="2"/>
        <v>0</v>
      </c>
      <c r="Q53" s="84">
        <f>SUM(Q54:Q55)</f>
        <v>0</v>
      </c>
      <c r="R53" s="84">
        <f>SUM(R54:R55)</f>
        <v>0</v>
      </c>
      <c r="S53" s="83">
        <f t="shared" si="3"/>
        <v>0</v>
      </c>
      <c r="T53" s="83">
        <f>SUM(T54:T55)</f>
        <v>0</v>
      </c>
      <c r="U53" s="83">
        <f>SUM(U54:U55)</f>
        <v>0</v>
      </c>
      <c r="V53" s="83">
        <f t="shared" si="4"/>
        <v>0</v>
      </c>
      <c r="W53" s="83">
        <f>SUM(W54:W55)</f>
        <v>0</v>
      </c>
      <c r="X53" s="83">
        <f>SUM(X54:X55)</f>
        <v>0</v>
      </c>
      <c r="Y53" s="83">
        <f t="shared" si="5"/>
        <v>0</v>
      </c>
      <c r="Z53" s="82">
        <f t="shared" si="6"/>
        <v>0</v>
      </c>
    </row>
    <row r="54" spans="1:26" ht="12.75" customHeight="1">
      <c r="E54" s="2087"/>
      <c r="F54" s="79" t="s">
        <v>20</v>
      </c>
      <c r="G54" s="81"/>
      <c r="H54" s="80">
        <v>0</v>
      </c>
      <c r="I54" s="80">
        <v>0</v>
      </c>
      <c r="J54" s="77">
        <f t="shared" si="0"/>
        <v>0</v>
      </c>
      <c r="K54" s="80">
        <v>0</v>
      </c>
      <c r="L54" s="80">
        <v>0</v>
      </c>
      <c r="M54" s="77">
        <f t="shared" si="1"/>
        <v>0</v>
      </c>
      <c r="N54" s="80">
        <v>0</v>
      </c>
      <c r="O54" s="80">
        <v>0</v>
      </c>
      <c r="P54" s="77">
        <f t="shared" si="2"/>
        <v>0</v>
      </c>
      <c r="Q54" s="80">
        <v>0</v>
      </c>
      <c r="R54" s="80">
        <v>0</v>
      </c>
      <c r="S54" s="77">
        <f t="shared" si="3"/>
        <v>0</v>
      </c>
      <c r="T54" s="80">
        <v>0</v>
      </c>
      <c r="U54" s="80">
        <v>0</v>
      </c>
      <c r="V54" s="77">
        <f t="shared" si="4"/>
        <v>0</v>
      </c>
      <c r="W54" s="80">
        <v>0</v>
      </c>
      <c r="X54" s="80">
        <v>0</v>
      </c>
      <c r="Y54" s="77">
        <f t="shared" si="5"/>
        <v>0</v>
      </c>
      <c r="Z54" s="76">
        <f t="shared" si="6"/>
        <v>0</v>
      </c>
    </row>
    <row r="55" spans="1:26">
      <c r="E55" s="2088"/>
      <c r="F55" s="79" t="s">
        <v>22</v>
      </c>
      <c r="G55" s="78"/>
      <c r="H55" s="77">
        <v>0</v>
      </c>
      <c r="I55" s="77">
        <v>0</v>
      </c>
      <c r="J55" s="77">
        <f t="shared" si="0"/>
        <v>0</v>
      </c>
      <c r="K55" s="77">
        <v>0</v>
      </c>
      <c r="L55" s="77">
        <v>0</v>
      </c>
      <c r="M55" s="77">
        <f t="shared" si="1"/>
        <v>0</v>
      </c>
      <c r="N55" s="77">
        <v>0</v>
      </c>
      <c r="O55" s="77">
        <v>0</v>
      </c>
      <c r="P55" s="77">
        <f t="shared" si="2"/>
        <v>0</v>
      </c>
      <c r="Q55" s="77">
        <v>0</v>
      </c>
      <c r="R55" s="77">
        <v>0</v>
      </c>
      <c r="S55" s="77">
        <f t="shared" si="3"/>
        <v>0</v>
      </c>
      <c r="T55" s="77">
        <v>0</v>
      </c>
      <c r="U55" s="77">
        <v>0</v>
      </c>
      <c r="V55" s="77">
        <f t="shared" si="4"/>
        <v>0</v>
      </c>
      <c r="W55" s="77">
        <v>0</v>
      </c>
      <c r="X55" s="77">
        <v>0</v>
      </c>
      <c r="Y55" s="77">
        <f t="shared" si="5"/>
        <v>0</v>
      </c>
      <c r="Z55" s="76">
        <f t="shared" si="6"/>
        <v>0</v>
      </c>
    </row>
    <row r="56" spans="1:26" ht="15" customHeight="1">
      <c r="E56" s="75"/>
      <c r="F56" s="2090" t="s">
        <v>0</v>
      </c>
      <c r="G56" s="2090"/>
      <c r="H56" s="74">
        <f t="shared" ref="H56:Z56" si="7">SUM(H9+H18+H27+H31+H34+H39+H45+H48+H53)</f>
        <v>0</v>
      </c>
      <c r="I56" s="74">
        <f t="shared" si="7"/>
        <v>0</v>
      </c>
      <c r="J56" s="74">
        <f t="shared" si="7"/>
        <v>0</v>
      </c>
      <c r="K56" s="74">
        <f t="shared" si="7"/>
        <v>0</v>
      </c>
      <c r="L56" s="74">
        <f t="shared" si="7"/>
        <v>0</v>
      </c>
      <c r="M56" s="74">
        <f t="shared" si="7"/>
        <v>0</v>
      </c>
      <c r="N56" s="74">
        <f t="shared" si="7"/>
        <v>0</v>
      </c>
      <c r="O56" s="74">
        <f t="shared" si="7"/>
        <v>0</v>
      </c>
      <c r="P56" s="74">
        <f t="shared" si="7"/>
        <v>0</v>
      </c>
      <c r="Q56" s="74">
        <f t="shared" si="7"/>
        <v>0</v>
      </c>
      <c r="R56" s="74">
        <f t="shared" si="7"/>
        <v>0</v>
      </c>
      <c r="S56" s="74">
        <f t="shared" si="7"/>
        <v>0</v>
      </c>
      <c r="T56" s="74">
        <f t="shared" si="7"/>
        <v>2</v>
      </c>
      <c r="U56" s="74">
        <f t="shared" si="7"/>
        <v>1</v>
      </c>
      <c r="V56" s="74">
        <f t="shared" si="7"/>
        <v>3</v>
      </c>
      <c r="W56" s="74">
        <f t="shared" si="7"/>
        <v>0</v>
      </c>
      <c r="X56" s="74">
        <f t="shared" si="7"/>
        <v>0</v>
      </c>
      <c r="Y56" s="74">
        <f t="shared" si="7"/>
        <v>0</v>
      </c>
      <c r="Z56" s="74">
        <f t="shared" si="7"/>
        <v>3</v>
      </c>
    </row>
    <row r="57" spans="1:26" s="69" customFormat="1" ht="12" customHeight="1">
      <c r="A57" s="72"/>
      <c r="B57" s="72"/>
      <c r="C57" s="72"/>
      <c r="D57" s="71"/>
      <c r="F57" s="73" t="s">
        <v>69</v>
      </c>
      <c r="H57" s="70"/>
      <c r="I57" s="70"/>
      <c r="J57" s="70"/>
      <c r="K57" s="70"/>
      <c r="L57" s="70"/>
      <c r="M57" s="70"/>
      <c r="N57" s="70"/>
      <c r="O57" s="70"/>
      <c r="P57" s="70"/>
      <c r="Q57" s="70"/>
      <c r="R57" s="70"/>
      <c r="S57" s="70"/>
      <c r="T57" s="70"/>
      <c r="U57" s="70"/>
      <c r="V57" s="70"/>
      <c r="W57" s="70"/>
      <c r="X57" s="70"/>
      <c r="Y57" s="70"/>
      <c r="Z57" s="70"/>
    </row>
    <row r="58" spans="1:26" s="69" customFormat="1" ht="12" customHeight="1">
      <c r="A58" s="72"/>
      <c r="B58" s="72"/>
      <c r="C58" s="72"/>
      <c r="D58" s="71"/>
      <c r="H58" s="70"/>
      <c r="I58" s="70"/>
      <c r="J58" s="70"/>
      <c r="K58" s="70"/>
      <c r="L58" s="70"/>
      <c r="M58" s="70"/>
      <c r="N58" s="70"/>
      <c r="O58" s="70"/>
      <c r="P58" s="70"/>
      <c r="Q58" s="70"/>
      <c r="R58" s="70"/>
      <c r="S58" s="70"/>
      <c r="T58" s="70"/>
      <c r="U58" s="70"/>
      <c r="V58" s="70"/>
      <c r="W58" s="70"/>
      <c r="X58" s="70"/>
      <c r="Y58" s="70"/>
      <c r="Z58" s="70"/>
    </row>
    <row r="59" spans="1:26" ht="9" customHeight="1"/>
    <row r="60" spans="1:26" ht="9" customHeight="1"/>
    <row r="61" spans="1:26" ht="9" customHeight="1"/>
    <row r="62" spans="1:26" ht="9" customHeight="1"/>
    <row r="63" spans="1:26" ht="9" customHeight="1"/>
    <row r="64" spans="1:26"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sheetData>
  <sheetProtection selectLockedCells="1" selectUnlockedCells="1"/>
  <mergeCells count="23">
    <mergeCell ref="F56:G56"/>
    <mergeCell ref="E27:E30"/>
    <mergeCell ref="E31:E33"/>
    <mergeCell ref="E34:E38"/>
    <mergeCell ref="E39:E44"/>
    <mergeCell ref="E48:E52"/>
    <mergeCell ref="E45:E47"/>
    <mergeCell ref="N6:O7"/>
    <mergeCell ref="Q7:R7"/>
    <mergeCell ref="E53:E55"/>
    <mergeCell ref="AB19:AF25"/>
    <mergeCell ref="E9:E17"/>
    <mergeCell ref="E18:E26"/>
    <mergeCell ref="AD2:AR2"/>
    <mergeCell ref="E6:E8"/>
    <mergeCell ref="F6:G8"/>
    <mergeCell ref="T6:U7"/>
    <mergeCell ref="W6:X7"/>
    <mergeCell ref="Z6:Z8"/>
    <mergeCell ref="E2:Z2"/>
    <mergeCell ref="E3:Z3"/>
    <mergeCell ref="H6:I7"/>
    <mergeCell ref="K6:L7"/>
  </mergeCells>
  <printOptions horizontalCentered="1"/>
  <pageMargins left="0.50972222222222219" right="0.42986111111111114" top="0.52013888888888893" bottom="0.94513888888888886" header="0.51180555555555551" footer="0.51180555555555551"/>
  <pageSetup scale="72" firstPageNumber="0" fitToHeight="0" orientation="landscape" r:id="rId1"/>
  <headerFooter alignWithMargins="0">
    <oddFooter>&amp;C&amp;F</oddFooter>
  </headerFooter>
  <rowBreaks count="1" manualBreakCount="1">
    <brk id="72" max="16383"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I405"/>
  <sheetViews>
    <sheetView view="pageBreakPreview" topLeftCell="E1" zoomScaleNormal="115" zoomScaleSheetLayoutView="100" workbookViewId="0">
      <selection activeCell="P19" sqref="P19:T31"/>
    </sheetView>
  </sheetViews>
  <sheetFormatPr baseColWidth="10" defaultRowHeight="12.75"/>
  <cols>
    <col min="1" max="1" width="2" style="68" hidden="1" customWidth="1"/>
    <col min="2" max="2" width="2.28515625" style="68" hidden="1" customWidth="1"/>
    <col min="3" max="3" width="1.7109375" style="68" hidden="1" customWidth="1"/>
    <col min="4" max="4" width="2.140625" style="67" hidden="1" customWidth="1"/>
    <col min="5" max="5" width="6.7109375" style="64" customWidth="1"/>
    <col min="6" max="6" width="1.5703125" style="64" customWidth="1"/>
    <col min="7" max="7" width="58.28515625" style="64" customWidth="1"/>
    <col min="8" max="10" width="4.7109375" style="65" customWidth="1"/>
    <col min="11" max="11" width="1" style="66" customWidth="1"/>
    <col min="12" max="14" width="4.7109375" style="65" customWidth="1"/>
    <col min="15" max="16" width="11.42578125" style="64"/>
    <col min="17" max="17" width="4.7109375" style="64" customWidth="1"/>
    <col min="18" max="18" width="5" style="64" customWidth="1"/>
    <col min="19" max="19" width="2.28515625" style="64" customWidth="1"/>
    <col min="20" max="20" width="26" style="64" customWidth="1"/>
    <col min="21" max="21" width="8" style="64" customWidth="1"/>
    <col min="22" max="22" width="1" style="64" customWidth="1"/>
    <col min="23" max="23" width="6.7109375" style="64" customWidth="1"/>
    <col min="24" max="24" width="1" style="64" customWidth="1"/>
    <col min="25" max="25" width="6.7109375" style="64" customWidth="1"/>
    <col min="26" max="26" width="1" style="64" customWidth="1"/>
    <col min="27" max="27" width="6.7109375" style="64" customWidth="1"/>
    <col min="28" max="28" width="1" style="64" customWidth="1"/>
    <col min="29" max="29" width="6.7109375" style="64" customWidth="1"/>
    <col min="30" max="30" width="1" style="64" customWidth="1"/>
    <col min="31" max="31" width="6.7109375" style="64" customWidth="1"/>
    <col min="32" max="32" width="1" style="64" customWidth="1"/>
    <col min="33" max="34" width="6.7109375" style="64" customWidth="1"/>
    <col min="35" max="16384" width="11.42578125" style="64"/>
  </cols>
  <sheetData>
    <row r="2" spans="2:35" ht="12.75" customHeight="1">
      <c r="E2" s="2078" t="s">
        <v>84</v>
      </c>
      <c r="F2" s="2078"/>
      <c r="G2" s="2078"/>
      <c r="H2" s="2078"/>
      <c r="I2" s="2078"/>
      <c r="J2" s="2078"/>
      <c r="K2" s="2078"/>
      <c r="L2" s="2078"/>
      <c r="M2" s="2078"/>
      <c r="N2" s="2078"/>
      <c r="O2" s="96"/>
      <c r="R2" s="2078"/>
      <c r="S2" s="2078"/>
      <c r="T2" s="2078"/>
      <c r="U2" s="2078"/>
      <c r="V2" s="2078"/>
      <c r="W2" s="2078"/>
      <c r="X2" s="2078"/>
      <c r="Y2" s="2078"/>
      <c r="Z2" s="2078"/>
      <c r="AA2" s="2078"/>
      <c r="AB2" s="2078"/>
      <c r="AC2" s="2078"/>
      <c r="AD2" s="2078"/>
      <c r="AE2" s="2078"/>
      <c r="AF2" s="2078"/>
    </row>
    <row r="3" spans="2:35" ht="12.75" customHeight="1">
      <c r="B3" s="121"/>
      <c r="C3" s="121"/>
      <c r="D3" s="122"/>
      <c r="E3" s="2078" t="s">
        <v>61</v>
      </c>
      <c r="F3" s="2078"/>
      <c r="G3" s="2078"/>
      <c r="H3" s="2078"/>
      <c r="I3" s="2078"/>
      <c r="J3" s="2078"/>
      <c r="K3" s="2078"/>
      <c r="L3" s="2078"/>
      <c r="M3" s="2078"/>
      <c r="N3" s="2078"/>
      <c r="O3" s="96"/>
      <c r="P3" s="121"/>
      <c r="Q3" s="121"/>
      <c r="R3" s="120"/>
      <c r="AH3" s="119"/>
      <c r="AI3" s="119"/>
    </row>
    <row r="4" spans="2:35" ht="3" customHeight="1">
      <c r="F4" s="69"/>
      <c r="G4" s="69"/>
      <c r="H4" s="70"/>
      <c r="I4" s="70"/>
      <c r="J4" s="70"/>
      <c r="K4" s="118"/>
      <c r="L4" s="117"/>
      <c r="M4" s="117"/>
      <c r="N4" s="117"/>
      <c r="O4" s="96"/>
      <c r="R4" s="69"/>
    </row>
    <row r="5" spans="2:35" ht="12" customHeight="1">
      <c r="E5" s="116"/>
      <c r="F5" s="69"/>
      <c r="G5" s="115"/>
      <c r="H5" s="114"/>
      <c r="I5" s="114"/>
      <c r="J5" s="114"/>
      <c r="K5" s="113"/>
      <c r="L5" s="112"/>
      <c r="M5" s="112"/>
      <c r="N5" s="112"/>
      <c r="O5" s="96"/>
      <c r="R5" s="69"/>
    </row>
    <row r="6" spans="2:35" ht="12" customHeight="1">
      <c r="B6" s="72"/>
      <c r="C6" s="72"/>
      <c r="D6" s="71"/>
      <c r="E6" s="2080" t="s">
        <v>6</v>
      </c>
      <c r="F6" s="2073" t="s">
        <v>60</v>
      </c>
      <c r="G6" s="2073"/>
      <c r="H6" s="2293" t="s">
        <v>83</v>
      </c>
      <c r="I6" s="2293"/>
      <c r="J6" s="2293"/>
      <c r="K6" s="2293"/>
      <c r="L6" s="2293"/>
      <c r="M6" s="2293"/>
      <c r="N6" s="2294"/>
      <c r="O6" s="106"/>
      <c r="P6" s="72"/>
    </row>
    <row r="7" spans="2:35" ht="12" customHeight="1">
      <c r="B7" s="72"/>
      <c r="C7" s="72"/>
      <c r="D7" s="71"/>
      <c r="E7" s="2081"/>
      <c r="F7" s="2074"/>
      <c r="G7" s="2074"/>
      <c r="H7" s="2295" t="s">
        <v>82</v>
      </c>
      <c r="I7" s="2295"/>
      <c r="J7" s="2295"/>
      <c r="K7" s="155"/>
      <c r="L7" s="2296" t="s">
        <v>81</v>
      </c>
      <c r="M7" s="2296"/>
      <c r="N7" s="2297"/>
      <c r="O7" s="106"/>
      <c r="P7" s="72"/>
    </row>
    <row r="8" spans="2:35" ht="12" customHeight="1">
      <c r="E8" s="2081"/>
      <c r="F8" s="2075"/>
      <c r="G8" s="2075"/>
      <c r="H8" s="153" t="s">
        <v>72</v>
      </c>
      <c r="I8" s="153" t="s">
        <v>71</v>
      </c>
      <c r="J8" s="153" t="s">
        <v>0</v>
      </c>
      <c r="K8" s="154"/>
      <c r="L8" s="153" t="s">
        <v>72</v>
      </c>
      <c r="M8" s="153" t="s">
        <v>71</v>
      </c>
      <c r="N8" s="152" t="s">
        <v>0</v>
      </c>
      <c r="O8" s="96"/>
    </row>
    <row r="9" spans="2:35">
      <c r="E9" s="2067">
        <v>1401</v>
      </c>
      <c r="F9" s="103" t="s">
        <v>1</v>
      </c>
      <c r="G9" s="102"/>
      <c r="H9" s="150">
        <f>SUM(H10:H17)</f>
        <v>1</v>
      </c>
      <c r="I9" s="150">
        <f>SUM(I10:I17)</f>
        <v>0</v>
      </c>
      <c r="J9" s="150">
        <f t="shared" ref="J9:J55" si="0">SUM(H9:I9)</f>
        <v>1</v>
      </c>
      <c r="K9" s="151"/>
      <c r="L9" s="150">
        <f>SUM(L10:L17)</f>
        <v>0</v>
      </c>
      <c r="M9" s="150">
        <f>SUM(M10:M17)</f>
        <v>4</v>
      </c>
      <c r="N9" s="149">
        <f t="shared" ref="N9:N55" si="1">SUM(L9:M9)</f>
        <v>4</v>
      </c>
      <c r="O9" s="96"/>
    </row>
    <row r="10" spans="2:35" ht="12" customHeight="1">
      <c r="E10" s="2068"/>
      <c r="F10" s="98" t="s">
        <v>33</v>
      </c>
      <c r="G10" s="97"/>
      <c r="H10" s="132">
        <v>0</v>
      </c>
      <c r="I10" s="132">
        <v>0</v>
      </c>
      <c r="J10" s="132">
        <f t="shared" si="0"/>
        <v>0</v>
      </c>
      <c r="K10" s="132"/>
      <c r="L10" s="128">
        <v>0</v>
      </c>
      <c r="M10" s="128">
        <v>2</v>
      </c>
      <c r="N10" s="148">
        <f t="shared" si="1"/>
        <v>2</v>
      </c>
      <c r="O10" s="96"/>
      <c r="P10" s="96"/>
    </row>
    <row r="11" spans="2:35" ht="12" customHeight="1">
      <c r="E11" s="2068"/>
      <c r="F11" s="92" t="s">
        <v>34</v>
      </c>
      <c r="G11" s="89"/>
      <c r="H11" s="128">
        <v>1</v>
      </c>
      <c r="I11" s="128">
        <v>0</v>
      </c>
      <c r="J11" s="128">
        <f t="shared" si="0"/>
        <v>1</v>
      </c>
      <c r="K11" s="128"/>
      <c r="L11" s="128">
        <v>0</v>
      </c>
      <c r="M11" s="128">
        <v>0</v>
      </c>
      <c r="N11" s="130">
        <f t="shared" si="1"/>
        <v>0</v>
      </c>
      <c r="O11" s="96"/>
      <c r="P11" s="96"/>
    </row>
    <row r="12" spans="2:35" ht="12" customHeight="1">
      <c r="E12" s="2068"/>
      <c r="F12" s="92" t="s">
        <v>35</v>
      </c>
      <c r="G12" s="89"/>
      <c r="H12" s="128">
        <v>0</v>
      </c>
      <c r="I12" s="128">
        <v>0</v>
      </c>
      <c r="J12" s="128">
        <f t="shared" si="0"/>
        <v>0</v>
      </c>
      <c r="K12" s="128"/>
      <c r="L12" s="128">
        <v>0</v>
      </c>
      <c r="M12" s="128">
        <v>1</v>
      </c>
      <c r="N12" s="130">
        <f t="shared" si="1"/>
        <v>1</v>
      </c>
      <c r="O12" s="96"/>
      <c r="P12" s="96"/>
    </row>
    <row r="13" spans="2:35" ht="12" customHeight="1">
      <c r="E13" s="2068"/>
      <c r="F13" s="92" t="s">
        <v>27</v>
      </c>
      <c r="G13" s="89"/>
      <c r="H13" s="128">
        <v>0</v>
      </c>
      <c r="I13" s="128">
        <v>0</v>
      </c>
      <c r="J13" s="128">
        <f t="shared" si="0"/>
        <v>0</v>
      </c>
      <c r="K13" s="128"/>
      <c r="L13" s="128">
        <v>0</v>
      </c>
      <c r="M13" s="128">
        <v>0</v>
      </c>
      <c r="N13" s="130">
        <f t="shared" si="1"/>
        <v>0</v>
      </c>
      <c r="O13" s="96"/>
      <c r="P13" s="96"/>
    </row>
    <row r="14" spans="2:35" ht="12" customHeight="1">
      <c r="E14" s="2068"/>
      <c r="F14" s="92" t="s">
        <v>10</v>
      </c>
      <c r="G14" s="89"/>
      <c r="H14" s="128">
        <v>0</v>
      </c>
      <c r="I14" s="128">
        <v>0</v>
      </c>
      <c r="J14" s="128">
        <f t="shared" si="0"/>
        <v>0</v>
      </c>
      <c r="K14" s="128"/>
      <c r="L14" s="128">
        <v>0</v>
      </c>
      <c r="M14" s="128">
        <v>0</v>
      </c>
      <c r="N14" s="130">
        <f t="shared" si="1"/>
        <v>0</v>
      </c>
      <c r="O14" s="96"/>
      <c r="P14" s="96"/>
    </row>
    <row r="15" spans="2:35" ht="12" customHeight="1">
      <c r="E15" s="2068"/>
      <c r="F15" s="92" t="s">
        <v>36</v>
      </c>
      <c r="G15" s="89"/>
      <c r="H15" s="128">
        <v>0</v>
      </c>
      <c r="I15" s="128">
        <v>0</v>
      </c>
      <c r="J15" s="128">
        <f t="shared" si="0"/>
        <v>0</v>
      </c>
      <c r="K15" s="128"/>
      <c r="L15" s="128">
        <v>0</v>
      </c>
      <c r="M15" s="128">
        <v>1</v>
      </c>
      <c r="N15" s="130">
        <f t="shared" si="1"/>
        <v>1</v>
      </c>
      <c r="O15" s="96"/>
      <c r="P15" s="96"/>
    </row>
    <row r="16" spans="2:35" ht="12" customHeight="1">
      <c r="E16" s="2068"/>
      <c r="F16" s="92" t="s">
        <v>24</v>
      </c>
      <c r="G16" s="89"/>
      <c r="H16" s="128">
        <v>0</v>
      </c>
      <c r="I16" s="128">
        <v>0</v>
      </c>
      <c r="J16" s="128">
        <f t="shared" si="0"/>
        <v>0</v>
      </c>
      <c r="K16" s="128"/>
      <c r="L16" s="128">
        <v>0</v>
      </c>
      <c r="M16" s="128">
        <v>0</v>
      </c>
      <c r="N16" s="130">
        <f t="shared" si="1"/>
        <v>0</v>
      </c>
      <c r="O16" s="96"/>
      <c r="P16" s="96"/>
    </row>
    <row r="17" spans="5:20" ht="12" customHeight="1">
      <c r="E17" s="2069"/>
      <c r="F17" s="79" t="s">
        <v>32</v>
      </c>
      <c r="G17" s="89"/>
      <c r="H17" s="128">
        <v>0</v>
      </c>
      <c r="I17" s="128">
        <v>0</v>
      </c>
      <c r="J17" s="129">
        <f t="shared" si="0"/>
        <v>0</v>
      </c>
      <c r="K17" s="128"/>
      <c r="L17" s="128">
        <v>0</v>
      </c>
      <c r="M17" s="128">
        <v>0</v>
      </c>
      <c r="N17" s="127">
        <f t="shared" si="1"/>
        <v>0</v>
      </c>
      <c r="O17" s="96"/>
      <c r="P17" s="96"/>
    </row>
    <row r="18" spans="5:20">
      <c r="E18" s="2068">
        <v>1402</v>
      </c>
      <c r="F18" s="91" t="s">
        <v>2</v>
      </c>
      <c r="G18" s="87"/>
      <c r="H18" s="134">
        <f>SUM(H19:H26)</f>
        <v>0</v>
      </c>
      <c r="I18" s="134">
        <f>SUM(I19:I26)</f>
        <v>0</v>
      </c>
      <c r="J18" s="135">
        <f t="shared" si="0"/>
        <v>0</v>
      </c>
      <c r="K18" s="134"/>
      <c r="L18" s="134">
        <f>SUM(L19:L26)</f>
        <v>1</v>
      </c>
      <c r="M18" s="134">
        <f>SUM(M19:M26)</f>
        <v>3</v>
      </c>
      <c r="N18" s="133">
        <f t="shared" si="1"/>
        <v>4</v>
      </c>
      <c r="O18" s="96"/>
      <c r="P18" s="96"/>
    </row>
    <row r="19" spans="5:20" ht="12" customHeight="1">
      <c r="E19" s="2068"/>
      <c r="F19" s="92" t="s">
        <v>37</v>
      </c>
      <c r="G19" s="89"/>
      <c r="H19" s="128">
        <v>0</v>
      </c>
      <c r="I19" s="128">
        <v>0</v>
      </c>
      <c r="J19" s="132">
        <f t="shared" si="0"/>
        <v>0</v>
      </c>
      <c r="K19" s="128"/>
      <c r="L19" s="128">
        <v>0</v>
      </c>
      <c r="M19" s="128">
        <v>3</v>
      </c>
      <c r="N19" s="130">
        <f t="shared" si="1"/>
        <v>3</v>
      </c>
      <c r="O19" s="96"/>
      <c r="P19" s="2085"/>
      <c r="Q19" s="2085"/>
      <c r="R19" s="2085"/>
      <c r="S19" s="2085"/>
      <c r="T19" s="2085"/>
    </row>
    <row r="20" spans="5:20" ht="12" customHeight="1">
      <c r="E20" s="2068"/>
      <c r="F20" s="92" t="s">
        <v>38</v>
      </c>
      <c r="G20" s="89"/>
      <c r="H20" s="128">
        <v>0</v>
      </c>
      <c r="I20" s="128">
        <v>0</v>
      </c>
      <c r="J20" s="128">
        <f t="shared" si="0"/>
        <v>0</v>
      </c>
      <c r="K20" s="128"/>
      <c r="L20" s="128">
        <v>0</v>
      </c>
      <c r="M20" s="128">
        <v>0</v>
      </c>
      <c r="N20" s="130">
        <f t="shared" si="1"/>
        <v>0</v>
      </c>
      <c r="O20" s="96"/>
      <c r="P20" s="2085"/>
      <c r="Q20" s="2085"/>
      <c r="R20" s="2085"/>
      <c r="S20" s="2085"/>
      <c r="T20" s="2085"/>
    </row>
    <row r="21" spans="5:20" ht="12" customHeight="1">
      <c r="E21" s="2068"/>
      <c r="F21" s="92" t="s">
        <v>39</v>
      </c>
      <c r="G21" s="89"/>
      <c r="H21" s="128">
        <v>0</v>
      </c>
      <c r="I21" s="128">
        <v>0</v>
      </c>
      <c r="J21" s="128">
        <f t="shared" si="0"/>
        <v>0</v>
      </c>
      <c r="K21" s="128"/>
      <c r="L21" s="128">
        <v>0</v>
      </c>
      <c r="M21" s="128">
        <v>0</v>
      </c>
      <c r="N21" s="130">
        <f t="shared" si="1"/>
        <v>0</v>
      </c>
      <c r="O21" s="96"/>
      <c r="P21" s="2085"/>
      <c r="Q21" s="2085"/>
      <c r="R21" s="2085"/>
      <c r="S21" s="2085"/>
      <c r="T21" s="2085"/>
    </row>
    <row r="22" spans="5:20" ht="12" customHeight="1">
      <c r="E22" s="2068"/>
      <c r="F22" s="92" t="s">
        <v>40</v>
      </c>
      <c r="G22" s="89"/>
      <c r="H22" s="128">
        <v>0</v>
      </c>
      <c r="I22" s="128">
        <v>0</v>
      </c>
      <c r="J22" s="128">
        <f t="shared" si="0"/>
        <v>0</v>
      </c>
      <c r="K22" s="128"/>
      <c r="L22" s="128">
        <v>1</v>
      </c>
      <c r="M22" s="128">
        <v>0</v>
      </c>
      <c r="N22" s="130">
        <f t="shared" si="1"/>
        <v>1</v>
      </c>
      <c r="O22" s="96"/>
      <c r="P22" s="2085"/>
      <c r="Q22" s="2085"/>
      <c r="R22" s="2085"/>
      <c r="S22" s="2085"/>
      <c r="T22" s="2085"/>
    </row>
    <row r="23" spans="5:20" ht="12" customHeight="1">
      <c r="E23" s="2068"/>
      <c r="F23" s="92" t="s">
        <v>41</v>
      </c>
      <c r="G23" s="89"/>
      <c r="H23" s="128">
        <v>0</v>
      </c>
      <c r="I23" s="128">
        <v>0</v>
      </c>
      <c r="J23" s="128">
        <f t="shared" si="0"/>
        <v>0</v>
      </c>
      <c r="K23" s="128"/>
      <c r="L23" s="128">
        <v>0</v>
      </c>
      <c r="M23" s="128">
        <v>0</v>
      </c>
      <c r="N23" s="130">
        <f t="shared" si="1"/>
        <v>0</v>
      </c>
      <c r="O23" s="96"/>
      <c r="P23" s="2085"/>
      <c r="Q23" s="2085"/>
      <c r="R23" s="2085"/>
      <c r="S23" s="2085"/>
      <c r="T23" s="2085"/>
    </row>
    <row r="24" spans="5:20" ht="12" customHeight="1">
      <c r="E24" s="2068"/>
      <c r="F24" s="92" t="s">
        <v>42</v>
      </c>
      <c r="G24" s="89"/>
      <c r="H24" s="128">
        <v>0</v>
      </c>
      <c r="I24" s="128">
        <v>0</v>
      </c>
      <c r="J24" s="128">
        <f t="shared" si="0"/>
        <v>0</v>
      </c>
      <c r="K24" s="128"/>
      <c r="L24" s="128">
        <v>0</v>
      </c>
      <c r="M24" s="128">
        <v>0</v>
      </c>
      <c r="N24" s="130">
        <f t="shared" si="1"/>
        <v>0</v>
      </c>
      <c r="O24" s="96"/>
      <c r="P24" s="2085"/>
      <c r="Q24" s="2085"/>
      <c r="R24" s="2085"/>
      <c r="S24" s="2085"/>
      <c r="T24" s="2085"/>
    </row>
    <row r="25" spans="5:20" ht="12" customHeight="1">
      <c r="E25" s="2068"/>
      <c r="F25" s="92" t="s">
        <v>43</v>
      </c>
      <c r="G25" s="89"/>
      <c r="H25" s="128">
        <v>0</v>
      </c>
      <c r="I25" s="128">
        <v>0</v>
      </c>
      <c r="J25" s="128">
        <f t="shared" si="0"/>
        <v>0</v>
      </c>
      <c r="K25" s="128"/>
      <c r="L25" s="128">
        <v>0</v>
      </c>
      <c r="M25" s="128">
        <v>0</v>
      </c>
      <c r="N25" s="130">
        <f t="shared" si="1"/>
        <v>0</v>
      </c>
      <c r="O25" s="96"/>
      <c r="P25" s="2085"/>
      <c r="Q25" s="2085"/>
      <c r="R25" s="2085"/>
      <c r="S25" s="2085"/>
      <c r="T25" s="2085"/>
    </row>
    <row r="26" spans="5:20" ht="12" customHeight="1">
      <c r="E26" s="2068"/>
      <c r="F26" s="92" t="s">
        <v>44</v>
      </c>
      <c r="G26" s="89"/>
      <c r="H26" s="128">
        <v>0</v>
      </c>
      <c r="I26" s="128">
        <v>0</v>
      </c>
      <c r="J26" s="128">
        <f t="shared" si="0"/>
        <v>0</v>
      </c>
      <c r="K26" s="128"/>
      <c r="L26" s="128">
        <v>0</v>
      </c>
      <c r="M26" s="128">
        <v>0</v>
      </c>
      <c r="N26" s="130">
        <f t="shared" si="1"/>
        <v>0</v>
      </c>
      <c r="O26" s="96"/>
      <c r="P26" s="96"/>
    </row>
    <row r="27" spans="5:20">
      <c r="E27" s="2067">
        <v>1403</v>
      </c>
      <c r="F27" s="91" t="s">
        <v>3</v>
      </c>
      <c r="G27" s="87"/>
      <c r="H27" s="134">
        <f>SUM(H28:H30)</f>
        <v>0</v>
      </c>
      <c r="I27" s="134">
        <f>SUM(I28:I30)</f>
        <v>0</v>
      </c>
      <c r="J27" s="135">
        <f t="shared" si="0"/>
        <v>0</v>
      </c>
      <c r="K27" s="134"/>
      <c r="L27" s="134">
        <f>SUM(L28:L30)</f>
        <v>0</v>
      </c>
      <c r="M27" s="134">
        <f>SUM(M28:M30)</f>
        <v>0</v>
      </c>
      <c r="N27" s="133">
        <f t="shared" si="1"/>
        <v>0</v>
      </c>
      <c r="O27" s="96"/>
      <c r="P27" s="96"/>
    </row>
    <row r="28" spans="5:20" ht="12" customHeight="1">
      <c r="E28" s="2068"/>
      <c r="F28" s="92" t="s">
        <v>45</v>
      </c>
      <c r="G28" s="89"/>
      <c r="H28" s="128">
        <v>0</v>
      </c>
      <c r="I28" s="128">
        <v>0</v>
      </c>
      <c r="J28" s="132">
        <f t="shared" si="0"/>
        <v>0</v>
      </c>
      <c r="K28" s="128"/>
      <c r="L28" s="128">
        <v>0</v>
      </c>
      <c r="M28" s="128">
        <v>0</v>
      </c>
      <c r="N28" s="130">
        <f t="shared" si="1"/>
        <v>0</v>
      </c>
      <c r="O28" s="96"/>
      <c r="P28" s="96"/>
    </row>
    <row r="29" spans="5:20" ht="12" customHeight="1">
      <c r="E29" s="2068"/>
      <c r="F29" s="92" t="s">
        <v>46</v>
      </c>
      <c r="G29" s="89"/>
      <c r="H29" s="128">
        <v>0</v>
      </c>
      <c r="I29" s="128">
        <v>0</v>
      </c>
      <c r="J29" s="128">
        <f t="shared" si="0"/>
        <v>0</v>
      </c>
      <c r="K29" s="128"/>
      <c r="L29" s="128">
        <v>0</v>
      </c>
      <c r="M29" s="128">
        <v>0</v>
      </c>
      <c r="N29" s="130">
        <f t="shared" si="1"/>
        <v>0</v>
      </c>
      <c r="O29" s="96"/>
      <c r="P29" s="96"/>
    </row>
    <row r="30" spans="5:20" ht="12" customHeight="1">
      <c r="E30" s="2069"/>
      <c r="F30" s="92" t="s">
        <v>47</v>
      </c>
      <c r="G30" s="89"/>
      <c r="H30" s="128">
        <v>0</v>
      </c>
      <c r="I30" s="128">
        <v>0</v>
      </c>
      <c r="J30" s="128">
        <f t="shared" si="0"/>
        <v>0</v>
      </c>
      <c r="K30" s="128"/>
      <c r="L30" s="128">
        <v>0</v>
      </c>
      <c r="M30" s="128">
        <v>0</v>
      </c>
      <c r="N30" s="130">
        <f t="shared" si="1"/>
        <v>0</v>
      </c>
      <c r="O30" s="96"/>
      <c r="P30" s="96"/>
    </row>
    <row r="31" spans="5:20">
      <c r="E31" s="2087">
        <v>1404</v>
      </c>
      <c r="F31" s="91" t="s">
        <v>28</v>
      </c>
      <c r="G31" s="87"/>
      <c r="H31" s="134">
        <f>SUM(H32:H33)</f>
        <v>1</v>
      </c>
      <c r="I31" s="134">
        <f>SUM(I32:I33)</f>
        <v>0</v>
      </c>
      <c r="J31" s="135">
        <f t="shared" si="0"/>
        <v>1</v>
      </c>
      <c r="K31" s="134"/>
      <c r="L31" s="134">
        <f>SUM(L32:L33)</f>
        <v>2</v>
      </c>
      <c r="M31" s="134">
        <f>SUM(M32:M33)</f>
        <v>1</v>
      </c>
      <c r="N31" s="133">
        <f t="shared" si="1"/>
        <v>3</v>
      </c>
    </row>
    <row r="32" spans="5:20">
      <c r="E32" s="2087"/>
      <c r="F32" s="92" t="s">
        <v>48</v>
      </c>
      <c r="G32" s="89"/>
      <c r="H32" s="128">
        <v>0</v>
      </c>
      <c r="I32" s="128">
        <v>0</v>
      </c>
      <c r="J32" s="132">
        <f t="shared" si="0"/>
        <v>0</v>
      </c>
      <c r="K32" s="128"/>
      <c r="L32" s="128">
        <v>0</v>
      </c>
      <c r="M32" s="128">
        <v>1</v>
      </c>
      <c r="N32" s="147">
        <f t="shared" si="1"/>
        <v>1</v>
      </c>
    </row>
    <row r="33" spans="5:14" ht="12.75" customHeight="1">
      <c r="E33" s="2087"/>
      <c r="F33" s="92" t="s">
        <v>49</v>
      </c>
      <c r="G33" s="89"/>
      <c r="H33" s="128">
        <v>1</v>
      </c>
      <c r="I33" s="128">
        <v>0</v>
      </c>
      <c r="J33" s="129">
        <f t="shared" si="0"/>
        <v>1</v>
      </c>
      <c r="K33" s="128"/>
      <c r="L33" s="128">
        <v>2</v>
      </c>
      <c r="M33" s="128">
        <v>0</v>
      </c>
      <c r="N33" s="146">
        <f t="shared" si="1"/>
        <v>2</v>
      </c>
    </row>
    <row r="34" spans="5:14" ht="12.75" customHeight="1">
      <c r="E34" s="2067">
        <v>1405</v>
      </c>
      <c r="F34" s="91" t="s">
        <v>4</v>
      </c>
      <c r="G34" s="94"/>
      <c r="H34" s="134">
        <f>SUM(H35:H38)</f>
        <v>0</v>
      </c>
      <c r="I34" s="134">
        <f>SUM(I35:I38)</f>
        <v>1</v>
      </c>
      <c r="J34" s="145">
        <f t="shared" si="0"/>
        <v>1</v>
      </c>
      <c r="K34" s="144"/>
      <c r="L34" s="134">
        <f>SUM(L35:L38)</f>
        <v>2</v>
      </c>
      <c r="M34" s="134">
        <f>SUM(M35:M38)</f>
        <v>3</v>
      </c>
      <c r="N34" s="136">
        <f t="shared" si="1"/>
        <v>5</v>
      </c>
    </row>
    <row r="35" spans="5:14" ht="12.75" customHeight="1">
      <c r="E35" s="2068"/>
      <c r="F35" s="92" t="s">
        <v>50</v>
      </c>
      <c r="G35" s="89"/>
      <c r="H35" s="128">
        <v>0</v>
      </c>
      <c r="I35" s="128">
        <v>1</v>
      </c>
      <c r="J35" s="132">
        <f t="shared" si="0"/>
        <v>1</v>
      </c>
      <c r="K35" s="128"/>
      <c r="L35" s="128">
        <v>2</v>
      </c>
      <c r="M35" s="128">
        <v>2</v>
      </c>
      <c r="N35" s="130">
        <f t="shared" si="1"/>
        <v>4</v>
      </c>
    </row>
    <row r="36" spans="5:14" ht="12.75" customHeight="1">
      <c r="E36" s="2068"/>
      <c r="F36" s="92" t="s">
        <v>58</v>
      </c>
      <c r="G36" s="89"/>
      <c r="H36" s="128">
        <v>0</v>
      </c>
      <c r="I36" s="128">
        <v>0</v>
      </c>
      <c r="J36" s="128">
        <f t="shared" si="0"/>
        <v>0</v>
      </c>
      <c r="K36" s="128"/>
      <c r="L36" s="128">
        <v>0</v>
      </c>
      <c r="M36" s="128">
        <v>1</v>
      </c>
      <c r="N36" s="130">
        <f t="shared" si="1"/>
        <v>1</v>
      </c>
    </row>
    <row r="37" spans="5:14" ht="12.75" customHeight="1">
      <c r="E37" s="2068"/>
      <c r="F37" s="92" t="s">
        <v>51</v>
      </c>
      <c r="G37" s="89"/>
      <c r="H37" s="128">
        <v>0</v>
      </c>
      <c r="I37" s="128">
        <v>0</v>
      </c>
      <c r="J37" s="128">
        <f t="shared" si="0"/>
        <v>0</v>
      </c>
      <c r="K37" s="128"/>
      <c r="L37" s="128">
        <v>0</v>
      </c>
      <c r="M37" s="128">
        <v>0</v>
      </c>
      <c r="N37" s="130">
        <f t="shared" si="1"/>
        <v>0</v>
      </c>
    </row>
    <row r="38" spans="5:14" ht="12.75" customHeight="1">
      <c r="E38" s="2069"/>
      <c r="F38" s="92" t="s">
        <v>52</v>
      </c>
      <c r="G38" s="93"/>
      <c r="H38" s="128">
        <v>0</v>
      </c>
      <c r="I38" s="128">
        <v>0</v>
      </c>
      <c r="J38" s="128">
        <f t="shared" si="0"/>
        <v>0</v>
      </c>
      <c r="K38" s="143"/>
      <c r="L38" s="128">
        <v>0</v>
      </c>
      <c r="M38" s="128">
        <v>0</v>
      </c>
      <c r="N38" s="130">
        <f t="shared" si="1"/>
        <v>0</v>
      </c>
    </row>
    <row r="39" spans="5:14" ht="12.75" customHeight="1">
      <c r="E39" s="2067">
        <v>1406</v>
      </c>
      <c r="F39" s="91" t="s">
        <v>5</v>
      </c>
      <c r="G39" s="87"/>
      <c r="H39" s="134">
        <f>SUM(H40:H44)</f>
        <v>0</v>
      </c>
      <c r="I39" s="134">
        <f>SUM(I40:I44)</f>
        <v>0</v>
      </c>
      <c r="J39" s="135">
        <f t="shared" si="0"/>
        <v>0</v>
      </c>
      <c r="K39" s="134"/>
      <c r="L39" s="134">
        <f>SUM(L40:L44)</f>
        <v>0</v>
      </c>
      <c r="M39" s="134">
        <f>SUM(M40:M44)</f>
        <v>1</v>
      </c>
      <c r="N39" s="133">
        <f t="shared" si="1"/>
        <v>1</v>
      </c>
    </row>
    <row r="40" spans="5:14" ht="12.75" customHeight="1">
      <c r="E40" s="2068"/>
      <c r="F40" s="92" t="s">
        <v>53</v>
      </c>
      <c r="G40" s="89"/>
      <c r="H40" s="128">
        <v>0</v>
      </c>
      <c r="I40" s="128">
        <v>0</v>
      </c>
      <c r="J40" s="132">
        <f t="shared" si="0"/>
        <v>0</v>
      </c>
      <c r="K40" s="128"/>
      <c r="L40" s="128">
        <v>0</v>
      </c>
      <c r="M40" s="128">
        <v>0</v>
      </c>
      <c r="N40" s="130">
        <f t="shared" si="1"/>
        <v>0</v>
      </c>
    </row>
    <row r="41" spans="5:14" ht="12.75" customHeight="1">
      <c r="E41" s="2068"/>
      <c r="F41" s="92" t="s">
        <v>54</v>
      </c>
      <c r="G41" s="89"/>
      <c r="H41" s="128">
        <v>0</v>
      </c>
      <c r="I41" s="128">
        <v>0</v>
      </c>
      <c r="J41" s="128">
        <f t="shared" si="0"/>
        <v>0</v>
      </c>
      <c r="K41" s="128"/>
      <c r="L41" s="128">
        <v>0</v>
      </c>
      <c r="M41" s="128">
        <v>1</v>
      </c>
      <c r="N41" s="130">
        <f t="shared" si="1"/>
        <v>1</v>
      </c>
    </row>
    <row r="42" spans="5:14" ht="12.75" customHeight="1">
      <c r="E42" s="2068"/>
      <c r="F42" s="92" t="s">
        <v>55</v>
      </c>
      <c r="G42" s="89"/>
      <c r="H42" s="128">
        <v>0</v>
      </c>
      <c r="I42" s="128">
        <v>0</v>
      </c>
      <c r="J42" s="128">
        <f t="shared" si="0"/>
        <v>0</v>
      </c>
      <c r="K42" s="128"/>
      <c r="L42" s="128">
        <v>0</v>
      </c>
      <c r="M42" s="128">
        <v>0</v>
      </c>
      <c r="N42" s="130">
        <f t="shared" si="1"/>
        <v>0</v>
      </c>
    </row>
    <row r="43" spans="5:14" ht="12.75" customHeight="1">
      <c r="E43" s="2068"/>
      <c r="F43" s="92" t="s">
        <v>70</v>
      </c>
      <c r="G43" s="89"/>
      <c r="H43" s="128">
        <v>0</v>
      </c>
      <c r="I43" s="128">
        <v>0</v>
      </c>
      <c r="J43" s="128">
        <f t="shared" si="0"/>
        <v>0</v>
      </c>
      <c r="K43" s="128"/>
      <c r="L43" s="128">
        <v>0</v>
      </c>
      <c r="M43" s="128">
        <v>0</v>
      </c>
      <c r="N43" s="130">
        <f t="shared" si="1"/>
        <v>0</v>
      </c>
    </row>
    <row r="44" spans="5:14" ht="12.75" customHeight="1">
      <c r="E44" s="2069"/>
      <c r="F44" s="92" t="s">
        <v>15</v>
      </c>
      <c r="G44" s="89"/>
      <c r="H44" s="128">
        <v>0</v>
      </c>
      <c r="I44" s="128">
        <v>0</v>
      </c>
      <c r="J44" s="128">
        <f t="shared" si="0"/>
        <v>0</v>
      </c>
      <c r="K44" s="128"/>
      <c r="L44" s="128">
        <v>0</v>
      </c>
      <c r="M44" s="128">
        <v>0</v>
      </c>
      <c r="N44" s="130">
        <f t="shared" si="1"/>
        <v>0</v>
      </c>
    </row>
    <row r="45" spans="5:14" ht="12.75" customHeight="1">
      <c r="E45" s="2086">
        <v>1407</v>
      </c>
      <c r="F45" s="88" t="s">
        <v>62</v>
      </c>
      <c r="G45" s="87"/>
      <c r="H45" s="134">
        <f>SUM(H46:H47)</f>
        <v>0</v>
      </c>
      <c r="I45" s="134">
        <f>SUM(I46:I47)</f>
        <v>0</v>
      </c>
      <c r="J45" s="142">
        <f t="shared" si="0"/>
        <v>0</v>
      </c>
      <c r="K45" s="134"/>
      <c r="L45" s="134">
        <f>SUM(L46:L47)</f>
        <v>0</v>
      </c>
      <c r="M45" s="134">
        <f>SUM(M46:M47)</f>
        <v>0</v>
      </c>
      <c r="N45" s="133">
        <f t="shared" si="1"/>
        <v>0</v>
      </c>
    </row>
    <row r="46" spans="5:14" ht="12.75" customHeight="1">
      <c r="E46" s="2087"/>
      <c r="F46" s="79" t="s">
        <v>56</v>
      </c>
      <c r="G46" s="89"/>
      <c r="H46" s="128">
        <v>0</v>
      </c>
      <c r="I46" s="128">
        <v>0</v>
      </c>
      <c r="J46" s="128">
        <f t="shared" si="0"/>
        <v>0</v>
      </c>
      <c r="K46" s="128"/>
      <c r="L46" s="128">
        <v>0</v>
      </c>
      <c r="M46" s="128">
        <v>0</v>
      </c>
      <c r="N46" s="130">
        <f t="shared" si="1"/>
        <v>0</v>
      </c>
    </row>
    <row r="47" spans="5:14" ht="12.75" customHeight="1">
      <c r="E47" s="2087"/>
      <c r="F47" s="79" t="s">
        <v>25</v>
      </c>
      <c r="G47" s="89"/>
      <c r="H47" s="128">
        <v>0</v>
      </c>
      <c r="I47" s="128">
        <v>0</v>
      </c>
      <c r="J47" s="141">
        <f t="shared" si="0"/>
        <v>0</v>
      </c>
      <c r="K47" s="141"/>
      <c r="L47" s="141">
        <v>0</v>
      </c>
      <c r="M47" s="141">
        <v>0</v>
      </c>
      <c r="N47" s="140">
        <f t="shared" si="1"/>
        <v>0</v>
      </c>
    </row>
    <row r="48" spans="5:14" ht="12.75" customHeight="1">
      <c r="E48" s="2067">
        <v>1408</v>
      </c>
      <c r="F48" s="91" t="s">
        <v>63</v>
      </c>
      <c r="G48" s="90"/>
      <c r="H48" s="134">
        <f>SUM(H49:H52)</f>
        <v>0</v>
      </c>
      <c r="I48" s="134">
        <f>SUM(I49:I52)</f>
        <v>0</v>
      </c>
      <c r="J48" s="139">
        <f t="shared" si="0"/>
        <v>0</v>
      </c>
      <c r="K48" s="138"/>
      <c r="L48" s="137">
        <f>SUM(L49:L52)</f>
        <v>0</v>
      </c>
      <c r="M48" s="137">
        <f>SUM(M49:M52)</f>
        <v>2</v>
      </c>
      <c r="N48" s="136">
        <f t="shared" si="1"/>
        <v>2</v>
      </c>
    </row>
    <row r="49" spans="1:14" ht="12.75" customHeight="1">
      <c r="E49" s="2068"/>
      <c r="F49" s="79" t="s">
        <v>16</v>
      </c>
      <c r="G49" s="89"/>
      <c r="H49" s="128">
        <v>0</v>
      </c>
      <c r="I49" s="128">
        <v>0</v>
      </c>
      <c r="J49" s="128">
        <f t="shared" si="0"/>
        <v>0</v>
      </c>
      <c r="K49" s="128"/>
      <c r="L49" s="128">
        <v>0</v>
      </c>
      <c r="M49" s="128">
        <v>0</v>
      </c>
      <c r="N49" s="130">
        <f t="shared" si="1"/>
        <v>0</v>
      </c>
    </row>
    <row r="50" spans="1:14" ht="12.75" customHeight="1">
      <c r="E50" s="2068"/>
      <c r="F50" s="79" t="s">
        <v>57</v>
      </c>
      <c r="G50" s="89"/>
      <c r="H50" s="128">
        <v>0</v>
      </c>
      <c r="I50" s="128">
        <v>0</v>
      </c>
      <c r="J50" s="128">
        <f t="shared" si="0"/>
        <v>0</v>
      </c>
      <c r="K50" s="128"/>
      <c r="L50" s="128">
        <v>0</v>
      </c>
      <c r="M50" s="128">
        <v>2</v>
      </c>
      <c r="N50" s="130">
        <f t="shared" si="1"/>
        <v>2</v>
      </c>
    </row>
    <row r="51" spans="1:14">
      <c r="E51" s="2068"/>
      <c r="F51" s="79" t="s">
        <v>18</v>
      </c>
      <c r="G51" s="89"/>
      <c r="H51" s="128">
        <v>0</v>
      </c>
      <c r="I51" s="128">
        <v>0</v>
      </c>
      <c r="J51" s="128">
        <f t="shared" si="0"/>
        <v>0</v>
      </c>
      <c r="K51" s="128"/>
      <c r="L51" s="128">
        <v>0</v>
      </c>
      <c r="M51" s="128">
        <v>0</v>
      </c>
      <c r="N51" s="130">
        <f t="shared" si="1"/>
        <v>0</v>
      </c>
    </row>
    <row r="52" spans="1:14">
      <c r="E52" s="2069"/>
      <c r="F52" s="79" t="s">
        <v>59</v>
      </c>
      <c r="G52" s="89"/>
      <c r="H52" s="128">
        <v>0</v>
      </c>
      <c r="I52" s="128">
        <v>0</v>
      </c>
      <c r="J52" s="128">
        <f t="shared" si="0"/>
        <v>0</v>
      </c>
      <c r="K52" s="128"/>
      <c r="L52" s="128">
        <v>0</v>
      </c>
      <c r="M52" s="128">
        <v>0</v>
      </c>
      <c r="N52" s="130">
        <f t="shared" si="1"/>
        <v>0</v>
      </c>
    </row>
    <row r="53" spans="1:14">
      <c r="E53" s="2086">
        <v>1624</v>
      </c>
      <c r="F53" s="88" t="s">
        <v>19</v>
      </c>
      <c r="G53" s="87"/>
      <c r="H53" s="134">
        <f>SUM(H54:H55)</f>
        <v>0</v>
      </c>
      <c r="I53" s="134">
        <f>SUM(I54:I55)</f>
        <v>0</v>
      </c>
      <c r="J53" s="135">
        <f t="shared" si="0"/>
        <v>0</v>
      </c>
      <c r="K53" s="134"/>
      <c r="L53" s="134">
        <f>SUM(L54:L55)</f>
        <v>0</v>
      </c>
      <c r="M53" s="134">
        <f>SUM(M54:M55)</f>
        <v>0</v>
      </c>
      <c r="N53" s="133">
        <f t="shared" si="1"/>
        <v>0</v>
      </c>
    </row>
    <row r="54" spans="1:14" ht="12.75" customHeight="1">
      <c r="E54" s="2087"/>
      <c r="F54" s="79" t="s">
        <v>20</v>
      </c>
      <c r="G54" s="81"/>
      <c r="H54" s="128">
        <v>0</v>
      </c>
      <c r="I54" s="128">
        <v>0</v>
      </c>
      <c r="J54" s="132">
        <f t="shared" si="0"/>
        <v>0</v>
      </c>
      <c r="K54" s="131"/>
      <c r="L54" s="128">
        <v>0</v>
      </c>
      <c r="M54" s="128">
        <v>0</v>
      </c>
      <c r="N54" s="130">
        <f t="shared" si="1"/>
        <v>0</v>
      </c>
    </row>
    <row r="55" spans="1:14">
      <c r="E55" s="2088"/>
      <c r="F55" s="79" t="s">
        <v>22</v>
      </c>
      <c r="G55" s="78"/>
      <c r="H55" s="128">
        <v>0</v>
      </c>
      <c r="I55" s="128">
        <v>0</v>
      </c>
      <c r="J55" s="129">
        <f t="shared" si="0"/>
        <v>0</v>
      </c>
      <c r="K55" s="129"/>
      <c r="L55" s="128">
        <v>0</v>
      </c>
      <c r="M55" s="128">
        <v>0</v>
      </c>
      <c r="N55" s="127">
        <f t="shared" si="1"/>
        <v>0</v>
      </c>
    </row>
    <row r="56" spans="1:14" ht="15" customHeight="1">
      <c r="E56" s="75"/>
      <c r="F56" s="2090" t="s">
        <v>0</v>
      </c>
      <c r="G56" s="2090"/>
      <c r="H56" s="126">
        <f>SUM(H9+H18+H27+H31+H34+H39+H45+H48+H53)</f>
        <v>2</v>
      </c>
      <c r="I56" s="126">
        <f>SUM(I9+I18+I27+I31+I34+I39+I45+I48+I53)</f>
        <v>1</v>
      </c>
      <c r="J56" s="126">
        <f>SUM(J9+J18+J27+J31+J34+J39+J45+J48+J53)</f>
        <v>3</v>
      </c>
      <c r="K56" s="126"/>
      <c r="L56" s="126">
        <f>SUM(L9+L18+L27+L31+L34+L39+L45+L48+L53)</f>
        <v>5</v>
      </c>
      <c r="M56" s="126">
        <f>SUM(M9+M18+M27+M31+M34+M39+M45+M48+M53)</f>
        <v>14</v>
      </c>
      <c r="N56" s="125">
        <f>SUM(N9+N18+N27+N31+N34+N39+N45+N48+N53)</f>
        <v>19</v>
      </c>
    </row>
    <row r="57" spans="1:14" s="69" customFormat="1" ht="12" customHeight="1">
      <c r="A57" s="72"/>
      <c r="B57" s="72"/>
      <c r="C57" s="72"/>
      <c r="D57" s="71"/>
      <c r="F57" s="73" t="s">
        <v>69</v>
      </c>
      <c r="H57" s="70"/>
      <c r="I57" s="70"/>
      <c r="J57" s="70"/>
      <c r="K57" s="70"/>
      <c r="L57" s="70"/>
      <c r="M57" s="70"/>
      <c r="N57" s="70"/>
    </row>
    <row r="58" spans="1:14" s="69" customFormat="1" ht="12" customHeight="1">
      <c r="A58" s="72"/>
      <c r="B58" s="72"/>
      <c r="C58" s="72"/>
      <c r="D58" s="71"/>
      <c r="H58" s="70"/>
      <c r="I58" s="70"/>
      <c r="J58" s="70"/>
      <c r="K58" s="70"/>
      <c r="L58" s="70"/>
      <c r="M58" s="70"/>
      <c r="N58" s="70"/>
    </row>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sheetData>
  <sheetProtection selectLockedCells="1" selectUnlockedCells="1"/>
  <mergeCells count="19">
    <mergeCell ref="P19:T25"/>
    <mergeCell ref="E9:E17"/>
    <mergeCell ref="E18:E26"/>
    <mergeCell ref="E2:N2"/>
    <mergeCell ref="R2:AF2"/>
    <mergeCell ref="E3:N3"/>
    <mergeCell ref="E6:E8"/>
    <mergeCell ref="H6:N6"/>
    <mergeCell ref="H7:J7"/>
    <mergeCell ref="L7:N7"/>
    <mergeCell ref="F6:G8"/>
    <mergeCell ref="E48:E52"/>
    <mergeCell ref="E45:E47"/>
    <mergeCell ref="E53:E55"/>
    <mergeCell ref="F56:G56"/>
    <mergeCell ref="E27:E30"/>
    <mergeCell ref="E31:E33"/>
    <mergeCell ref="E34:E38"/>
    <mergeCell ref="E39:E44"/>
  </mergeCells>
  <printOptions horizontalCentered="1"/>
  <pageMargins left="0.50972222222222219" right="0.42986111111111114" top="0.52013888888888893" bottom="0.94513888888888886" header="0.51180555555555551" footer="0.51180555555555551"/>
  <pageSetup firstPageNumber="0" fitToHeight="0" orientation="portrait" r:id="rId1"/>
  <headerFooter alignWithMargins="0">
    <oddFooter>&amp;C&amp;F</oddFooter>
  </headerFooter>
  <rowBreaks count="1" manualBreakCount="1">
    <brk id="72" max="16383"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AU405"/>
  <sheetViews>
    <sheetView view="pageBreakPreview" topLeftCell="F1" zoomScaleNormal="115" zoomScaleSheetLayoutView="100" workbookViewId="0">
      <selection activeCell="AC31" sqref="AC31"/>
    </sheetView>
  </sheetViews>
  <sheetFormatPr baseColWidth="10" defaultRowHeight="12.75"/>
  <cols>
    <col min="1" max="1" width="2" style="68" hidden="1" customWidth="1"/>
    <col min="2" max="2" width="2.28515625" style="68" hidden="1" customWidth="1"/>
    <col min="3" max="3" width="1.7109375" style="68" hidden="1" customWidth="1"/>
    <col min="4" max="4" width="2.140625" style="67" hidden="1" customWidth="1"/>
    <col min="5" max="5" width="6.7109375" style="64" customWidth="1"/>
    <col min="6" max="6" width="1.5703125" style="64" customWidth="1"/>
    <col min="7" max="7" width="58.28515625" style="64" customWidth="1"/>
    <col min="8" max="11" width="5.7109375" style="65" customWidth="1"/>
    <col min="12" max="13" width="6.7109375" style="66" customWidth="1"/>
    <col min="14" max="25" width="5.7109375" style="65" customWidth="1"/>
    <col min="26" max="26" width="8.140625" style="65" customWidth="1"/>
    <col min="27" max="28" width="11.42578125" style="64"/>
    <col min="29" max="29" width="4.7109375" style="64" customWidth="1"/>
    <col min="30" max="30" width="5" style="64" customWidth="1"/>
    <col min="31" max="31" width="2.28515625" style="64" customWidth="1"/>
    <col min="32" max="32" width="26" style="64" customWidth="1"/>
    <col min="33" max="33" width="8" style="64" customWidth="1"/>
    <col min="34" max="34" width="1" style="64" customWidth="1"/>
    <col min="35" max="35" width="6.7109375" style="64" customWidth="1"/>
    <col min="36" max="36" width="1" style="64" customWidth="1"/>
    <col min="37" max="37" width="6.7109375" style="64" customWidth="1"/>
    <col min="38" max="38" width="1" style="64" customWidth="1"/>
    <col min="39" max="39" width="6.7109375" style="64" customWidth="1"/>
    <col min="40" max="40" width="1" style="64" customWidth="1"/>
    <col min="41" max="41" width="6.7109375" style="64" customWidth="1"/>
    <col min="42" max="42" width="1" style="64" customWidth="1"/>
    <col min="43" max="43" width="6.7109375" style="64" customWidth="1"/>
    <col min="44" max="44" width="1" style="64" customWidth="1"/>
    <col min="45" max="46" width="6.7109375" style="64" customWidth="1"/>
    <col min="47" max="16384" width="11.42578125" style="64"/>
  </cols>
  <sheetData>
    <row r="2" spans="2:47" ht="12.75" customHeight="1">
      <c r="E2" s="2078" t="s">
        <v>80</v>
      </c>
      <c r="F2" s="2078"/>
      <c r="G2" s="2078"/>
      <c r="H2" s="2078"/>
      <c r="I2" s="2078"/>
      <c r="J2" s="2078"/>
      <c r="K2" s="2078"/>
      <c r="L2" s="2078"/>
      <c r="M2" s="2078"/>
      <c r="N2" s="2078"/>
      <c r="O2" s="2078"/>
      <c r="P2" s="2078"/>
      <c r="Q2" s="2078"/>
      <c r="R2" s="2078"/>
      <c r="S2" s="2078"/>
      <c r="T2" s="2078"/>
      <c r="U2" s="2078"/>
      <c r="V2" s="2078"/>
      <c r="W2" s="2078"/>
      <c r="X2" s="2078"/>
      <c r="Y2" s="2078"/>
      <c r="Z2" s="2078"/>
      <c r="AA2" s="96"/>
      <c r="AD2" s="2078"/>
      <c r="AE2" s="2078"/>
      <c r="AF2" s="2078"/>
      <c r="AG2" s="2078"/>
      <c r="AH2" s="2078"/>
      <c r="AI2" s="2078"/>
      <c r="AJ2" s="2078"/>
      <c r="AK2" s="2078"/>
      <c r="AL2" s="2078"/>
      <c r="AM2" s="2078"/>
      <c r="AN2" s="2078"/>
      <c r="AO2" s="2078"/>
      <c r="AP2" s="2078"/>
      <c r="AQ2" s="2078"/>
      <c r="AR2" s="2078"/>
    </row>
    <row r="3" spans="2:47" ht="12.75" customHeight="1">
      <c r="B3" s="121"/>
      <c r="C3" s="121"/>
      <c r="D3" s="122"/>
      <c r="E3" s="2078" t="s">
        <v>61</v>
      </c>
      <c r="F3" s="2078"/>
      <c r="G3" s="2078"/>
      <c r="H3" s="2078"/>
      <c r="I3" s="2078"/>
      <c r="J3" s="2078"/>
      <c r="K3" s="2078"/>
      <c r="L3" s="2078"/>
      <c r="M3" s="2078"/>
      <c r="N3" s="2078"/>
      <c r="O3" s="2078"/>
      <c r="P3" s="2078"/>
      <c r="Q3" s="2078"/>
      <c r="R3" s="2078"/>
      <c r="S3" s="2078"/>
      <c r="T3" s="2078"/>
      <c r="U3" s="2078"/>
      <c r="V3" s="2078"/>
      <c r="W3" s="2078"/>
      <c r="X3" s="2078"/>
      <c r="Y3" s="2078"/>
      <c r="Z3" s="2078"/>
      <c r="AA3" s="96"/>
      <c r="AB3" s="121"/>
      <c r="AC3" s="121"/>
      <c r="AD3" s="120"/>
      <c r="AT3" s="119"/>
      <c r="AU3" s="119"/>
    </row>
    <row r="4" spans="2:47" ht="3" customHeight="1">
      <c r="F4" s="69"/>
      <c r="G4" s="69"/>
      <c r="H4" s="70"/>
      <c r="I4" s="70"/>
      <c r="J4" s="70"/>
      <c r="K4" s="70"/>
      <c r="L4" s="118"/>
      <c r="M4" s="118"/>
      <c r="N4" s="117"/>
      <c r="O4" s="117"/>
      <c r="P4" s="117"/>
      <c r="Q4" s="117"/>
      <c r="R4" s="117"/>
      <c r="S4" s="117"/>
      <c r="T4" s="117"/>
      <c r="U4" s="117"/>
      <c r="V4" s="117"/>
      <c r="W4" s="117"/>
      <c r="X4" s="117"/>
      <c r="Y4" s="117"/>
      <c r="Z4" s="117"/>
      <c r="AA4" s="96"/>
      <c r="AD4" s="69"/>
    </row>
    <row r="5" spans="2:47" ht="12" customHeight="1">
      <c r="E5" s="116"/>
      <c r="F5" s="69"/>
      <c r="G5" s="115"/>
      <c r="H5" s="114"/>
      <c r="I5" s="114"/>
      <c r="J5" s="114"/>
      <c r="K5" s="114"/>
      <c r="L5" s="113"/>
      <c r="M5" s="113"/>
      <c r="N5" s="112"/>
      <c r="O5" s="112"/>
      <c r="P5" s="112"/>
      <c r="Q5" s="112"/>
      <c r="R5" s="112"/>
      <c r="S5" s="112"/>
      <c r="T5" s="112"/>
      <c r="U5" s="112"/>
      <c r="V5" s="112"/>
      <c r="W5" s="112"/>
      <c r="X5" s="112"/>
      <c r="Y5" s="112"/>
      <c r="Z5" s="112"/>
      <c r="AA5" s="96"/>
      <c r="AD5" s="69"/>
    </row>
    <row r="6" spans="2:47" ht="12" customHeight="1">
      <c r="B6" s="72"/>
      <c r="C6" s="72"/>
      <c r="D6" s="71"/>
      <c r="E6" s="2080" t="s">
        <v>6</v>
      </c>
      <c r="F6" s="2073" t="s">
        <v>60</v>
      </c>
      <c r="G6" s="2073"/>
      <c r="H6" s="2298" t="s">
        <v>78</v>
      </c>
      <c r="I6" s="2298"/>
      <c r="J6" s="110"/>
      <c r="K6" s="2298" t="s">
        <v>77</v>
      </c>
      <c r="L6" s="2298"/>
      <c r="M6" s="110"/>
      <c r="N6" s="2298" t="s">
        <v>76</v>
      </c>
      <c r="O6" s="2298"/>
      <c r="P6" s="110"/>
      <c r="Q6" s="111"/>
      <c r="R6" s="111"/>
      <c r="S6" s="111"/>
      <c r="T6" s="2298" t="s">
        <v>75</v>
      </c>
      <c r="U6" s="2298"/>
      <c r="V6" s="110"/>
      <c r="W6" s="2298" t="s">
        <v>74</v>
      </c>
      <c r="X6" s="2298"/>
      <c r="Y6" s="109"/>
      <c r="Z6" s="2300" t="s">
        <v>0</v>
      </c>
      <c r="AA6" s="106"/>
      <c r="AB6" s="72"/>
    </row>
    <row r="7" spans="2:47" ht="12" customHeight="1">
      <c r="B7" s="72"/>
      <c r="C7" s="72"/>
      <c r="D7" s="71"/>
      <c r="E7" s="2081"/>
      <c r="F7" s="2074"/>
      <c r="G7" s="2074"/>
      <c r="H7" s="2299"/>
      <c r="I7" s="2299"/>
      <c r="J7" s="108"/>
      <c r="K7" s="2299"/>
      <c r="L7" s="2299"/>
      <c r="M7" s="108"/>
      <c r="N7" s="2299"/>
      <c r="O7" s="2299"/>
      <c r="P7" s="108"/>
      <c r="Q7" s="2299" t="s">
        <v>73</v>
      </c>
      <c r="R7" s="2299"/>
      <c r="S7" s="108"/>
      <c r="T7" s="2299"/>
      <c r="U7" s="2299"/>
      <c r="V7" s="108"/>
      <c r="W7" s="2299"/>
      <c r="X7" s="2299"/>
      <c r="Y7" s="107"/>
      <c r="Z7" s="2301"/>
      <c r="AA7" s="106"/>
      <c r="AB7" s="72"/>
    </row>
    <row r="8" spans="2:47" ht="12" customHeight="1">
      <c r="E8" s="2081"/>
      <c r="F8" s="2075"/>
      <c r="G8" s="2075"/>
      <c r="H8" s="105" t="s">
        <v>72</v>
      </c>
      <c r="I8" s="105" t="s">
        <v>71</v>
      </c>
      <c r="J8" s="104" t="s">
        <v>0</v>
      </c>
      <c r="K8" s="105" t="s">
        <v>72</v>
      </c>
      <c r="L8" s="105" t="s">
        <v>71</v>
      </c>
      <c r="M8" s="104" t="s">
        <v>0</v>
      </c>
      <c r="N8" s="105" t="s">
        <v>72</v>
      </c>
      <c r="O8" s="105" t="s">
        <v>71</v>
      </c>
      <c r="P8" s="104" t="s">
        <v>0</v>
      </c>
      <c r="Q8" s="105" t="s">
        <v>72</v>
      </c>
      <c r="R8" s="105" t="s">
        <v>71</v>
      </c>
      <c r="S8" s="104" t="s">
        <v>0</v>
      </c>
      <c r="T8" s="105" t="s">
        <v>72</v>
      </c>
      <c r="U8" s="105" t="s">
        <v>71</v>
      </c>
      <c r="V8" s="104" t="s">
        <v>0</v>
      </c>
      <c r="W8" s="105" t="s">
        <v>72</v>
      </c>
      <c r="X8" s="105" t="s">
        <v>71</v>
      </c>
      <c r="Y8" s="104" t="s">
        <v>0</v>
      </c>
      <c r="Z8" s="2302"/>
      <c r="AA8" s="96"/>
    </row>
    <row r="9" spans="2:47">
      <c r="E9" s="2067">
        <v>1401</v>
      </c>
      <c r="F9" s="103" t="s">
        <v>1</v>
      </c>
      <c r="G9" s="102"/>
      <c r="H9" s="101">
        <f>SUM(H10:H17)</f>
        <v>0</v>
      </c>
      <c r="I9" s="101">
        <f>SUM(I10:I17)</f>
        <v>0</v>
      </c>
      <c r="J9" s="101">
        <f t="shared" ref="J9:J55" si="0">SUM(H9:I9)</f>
        <v>0</v>
      </c>
      <c r="K9" s="101">
        <f>SUM(K10:K17)</f>
        <v>0</v>
      </c>
      <c r="L9" s="101">
        <f>SUM(L10:L17)</f>
        <v>0</v>
      </c>
      <c r="M9" s="101">
        <f t="shared" ref="M9:M55" si="1">SUM(K9:L9)</f>
        <v>0</v>
      </c>
      <c r="N9" s="101">
        <f>SUM(N10:N17)</f>
        <v>0</v>
      </c>
      <c r="O9" s="101">
        <f>SUM(O10:O17)</f>
        <v>0</v>
      </c>
      <c r="P9" s="100">
        <f t="shared" ref="P9:P55" si="2">SUM(N9:O9)</f>
        <v>0</v>
      </c>
      <c r="Q9" s="100">
        <f>SUM(Q10:Q17)</f>
        <v>0</v>
      </c>
      <c r="R9" s="100">
        <f>SUM(R10:R17)</f>
        <v>1</v>
      </c>
      <c r="S9" s="100">
        <f t="shared" ref="S9:S55" si="3">SUM(Q9:R9)</f>
        <v>1</v>
      </c>
      <c r="T9" s="100">
        <f>SUM(T10:T17)</f>
        <v>4</v>
      </c>
      <c r="U9" s="100">
        <f>SUM(U10:U17)</f>
        <v>2</v>
      </c>
      <c r="V9" s="100">
        <f t="shared" ref="V9:V55" si="4">SUM(T9:U9)</f>
        <v>6</v>
      </c>
      <c r="W9" s="100">
        <f>SUM(W10:W17)</f>
        <v>0</v>
      </c>
      <c r="X9" s="100">
        <f>SUM(X10:X17)</f>
        <v>0</v>
      </c>
      <c r="Y9" s="100">
        <f t="shared" ref="Y9:Y55" si="5">SUM(W9:X9)</f>
        <v>0</v>
      </c>
      <c r="Z9" s="99">
        <f>SUM(Y9,V9,S9,P9,M9,J9)</f>
        <v>7</v>
      </c>
      <c r="AA9" s="96"/>
    </row>
    <row r="10" spans="2:47" ht="12" customHeight="1">
      <c r="E10" s="2068"/>
      <c r="F10" s="98" t="s">
        <v>33</v>
      </c>
      <c r="G10" s="97"/>
      <c r="H10" s="80">
        <v>0</v>
      </c>
      <c r="I10" s="80">
        <v>0</v>
      </c>
      <c r="J10" s="80">
        <f t="shared" si="0"/>
        <v>0</v>
      </c>
      <c r="K10" s="80">
        <v>0</v>
      </c>
      <c r="L10" s="80">
        <v>0</v>
      </c>
      <c r="M10" s="77">
        <f t="shared" si="1"/>
        <v>0</v>
      </c>
      <c r="N10" s="80">
        <v>0</v>
      </c>
      <c r="O10" s="80">
        <v>0</v>
      </c>
      <c r="P10" s="77">
        <f t="shared" si="2"/>
        <v>0</v>
      </c>
      <c r="Q10" s="77">
        <v>0</v>
      </c>
      <c r="R10" s="77">
        <v>0</v>
      </c>
      <c r="S10" s="77">
        <f t="shared" si="3"/>
        <v>0</v>
      </c>
      <c r="T10" s="77">
        <v>0</v>
      </c>
      <c r="U10" s="77">
        <v>0</v>
      </c>
      <c r="V10" s="77">
        <f t="shared" si="4"/>
        <v>0</v>
      </c>
      <c r="W10" s="80">
        <v>0</v>
      </c>
      <c r="X10" s="80">
        <v>0</v>
      </c>
      <c r="Y10" s="77">
        <f t="shared" si="5"/>
        <v>0</v>
      </c>
      <c r="Z10" s="76">
        <f t="shared" ref="Z10:Z55" si="6">SUM(J10+M10+P10+S10+V10+Y10)</f>
        <v>0</v>
      </c>
      <c r="AA10" s="96"/>
      <c r="AB10" s="96"/>
    </row>
    <row r="11" spans="2:47" ht="12" customHeight="1">
      <c r="E11" s="2068"/>
      <c r="F11" s="92" t="s">
        <v>34</v>
      </c>
      <c r="G11" s="89"/>
      <c r="H11" s="77">
        <v>0</v>
      </c>
      <c r="I11" s="77">
        <v>0</v>
      </c>
      <c r="J11" s="77">
        <f t="shared" si="0"/>
        <v>0</v>
      </c>
      <c r="K11" s="77">
        <v>0</v>
      </c>
      <c r="L11" s="77">
        <v>0</v>
      </c>
      <c r="M11" s="77">
        <f t="shared" si="1"/>
        <v>0</v>
      </c>
      <c r="N11" s="77">
        <v>0</v>
      </c>
      <c r="O11" s="77">
        <v>0</v>
      </c>
      <c r="P11" s="77">
        <f t="shared" si="2"/>
        <v>0</v>
      </c>
      <c r="Q11" s="77">
        <v>0</v>
      </c>
      <c r="R11" s="77">
        <v>0</v>
      </c>
      <c r="S11" s="77">
        <f t="shared" si="3"/>
        <v>0</v>
      </c>
      <c r="T11" s="77">
        <v>0</v>
      </c>
      <c r="U11" s="77">
        <v>0</v>
      </c>
      <c r="V11" s="77">
        <f t="shared" si="4"/>
        <v>0</v>
      </c>
      <c r="W11" s="77">
        <v>0</v>
      </c>
      <c r="X11" s="77">
        <v>0</v>
      </c>
      <c r="Y11" s="77">
        <f t="shared" si="5"/>
        <v>0</v>
      </c>
      <c r="Z11" s="76">
        <f t="shared" si="6"/>
        <v>0</v>
      </c>
      <c r="AA11" s="96"/>
      <c r="AB11" s="96"/>
    </row>
    <row r="12" spans="2:47" ht="12" customHeight="1">
      <c r="E12" s="2068"/>
      <c r="F12" s="92" t="s">
        <v>35</v>
      </c>
      <c r="G12" s="89"/>
      <c r="H12" s="77">
        <v>0</v>
      </c>
      <c r="I12" s="77">
        <v>0</v>
      </c>
      <c r="J12" s="77">
        <f t="shared" si="0"/>
        <v>0</v>
      </c>
      <c r="K12" s="77">
        <v>0</v>
      </c>
      <c r="L12" s="77">
        <v>0</v>
      </c>
      <c r="M12" s="77">
        <f t="shared" si="1"/>
        <v>0</v>
      </c>
      <c r="N12" s="77">
        <v>0</v>
      </c>
      <c r="O12" s="77">
        <v>0</v>
      </c>
      <c r="P12" s="77">
        <f t="shared" si="2"/>
        <v>0</v>
      </c>
      <c r="Q12" s="77">
        <v>0</v>
      </c>
      <c r="R12" s="77">
        <v>0</v>
      </c>
      <c r="S12" s="77">
        <f t="shared" si="3"/>
        <v>0</v>
      </c>
      <c r="T12" s="77">
        <v>1</v>
      </c>
      <c r="U12" s="77">
        <v>0</v>
      </c>
      <c r="V12" s="77">
        <f t="shared" si="4"/>
        <v>1</v>
      </c>
      <c r="W12" s="77">
        <v>0</v>
      </c>
      <c r="X12" s="77">
        <v>0</v>
      </c>
      <c r="Y12" s="77">
        <f t="shared" si="5"/>
        <v>0</v>
      </c>
      <c r="Z12" s="76">
        <f t="shared" si="6"/>
        <v>1</v>
      </c>
      <c r="AA12" s="96"/>
      <c r="AB12" s="96"/>
    </row>
    <row r="13" spans="2:47" ht="12" customHeight="1">
      <c r="E13" s="2068"/>
      <c r="F13" s="92" t="s">
        <v>27</v>
      </c>
      <c r="G13" s="89"/>
      <c r="H13" s="77">
        <v>0</v>
      </c>
      <c r="I13" s="77">
        <v>0</v>
      </c>
      <c r="J13" s="77">
        <f t="shared" si="0"/>
        <v>0</v>
      </c>
      <c r="K13" s="77">
        <v>0</v>
      </c>
      <c r="L13" s="77">
        <v>0</v>
      </c>
      <c r="M13" s="77">
        <f t="shared" si="1"/>
        <v>0</v>
      </c>
      <c r="N13" s="77">
        <v>0</v>
      </c>
      <c r="O13" s="77">
        <v>0</v>
      </c>
      <c r="P13" s="77">
        <f t="shared" si="2"/>
        <v>0</v>
      </c>
      <c r="Q13" s="77">
        <v>0</v>
      </c>
      <c r="R13" s="77">
        <v>1</v>
      </c>
      <c r="S13" s="77">
        <f t="shared" si="3"/>
        <v>1</v>
      </c>
      <c r="T13" s="77">
        <v>3</v>
      </c>
      <c r="U13" s="77">
        <v>2</v>
      </c>
      <c r="V13" s="77">
        <f t="shared" si="4"/>
        <v>5</v>
      </c>
      <c r="W13" s="77">
        <v>0</v>
      </c>
      <c r="X13" s="77">
        <v>0</v>
      </c>
      <c r="Y13" s="77">
        <f t="shared" si="5"/>
        <v>0</v>
      </c>
      <c r="Z13" s="76">
        <f t="shared" si="6"/>
        <v>6</v>
      </c>
      <c r="AA13" s="96"/>
      <c r="AB13" s="96"/>
    </row>
    <row r="14" spans="2:47" ht="12" customHeight="1">
      <c r="E14" s="2068"/>
      <c r="F14" s="92" t="s">
        <v>10</v>
      </c>
      <c r="G14" s="89"/>
      <c r="H14" s="77">
        <v>0</v>
      </c>
      <c r="I14" s="77">
        <v>0</v>
      </c>
      <c r="J14" s="77">
        <f t="shared" si="0"/>
        <v>0</v>
      </c>
      <c r="K14" s="77">
        <v>0</v>
      </c>
      <c r="L14" s="77">
        <v>0</v>
      </c>
      <c r="M14" s="77">
        <f t="shared" si="1"/>
        <v>0</v>
      </c>
      <c r="N14" s="77">
        <v>0</v>
      </c>
      <c r="O14" s="77">
        <v>0</v>
      </c>
      <c r="P14" s="77">
        <f t="shared" si="2"/>
        <v>0</v>
      </c>
      <c r="Q14" s="77">
        <v>0</v>
      </c>
      <c r="R14" s="77">
        <v>0</v>
      </c>
      <c r="S14" s="77">
        <f t="shared" si="3"/>
        <v>0</v>
      </c>
      <c r="T14" s="77">
        <v>0</v>
      </c>
      <c r="U14" s="77">
        <v>0</v>
      </c>
      <c r="V14" s="77">
        <f t="shared" si="4"/>
        <v>0</v>
      </c>
      <c r="W14" s="77">
        <v>0</v>
      </c>
      <c r="X14" s="77">
        <v>0</v>
      </c>
      <c r="Y14" s="77">
        <f t="shared" si="5"/>
        <v>0</v>
      </c>
      <c r="Z14" s="76">
        <f t="shared" si="6"/>
        <v>0</v>
      </c>
      <c r="AA14" s="96"/>
      <c r="AB14" s="96"/>
    </row>
    <row r="15" spans="2:47" ht="12" customHeight="1">
      <c r="E15" s="2068"/>
      <c r="F15" s="92" t="s">
        <v>36</v>
      </c>
      <c r="G15" s="89"/>
      <c r="H15" s="77">
        <v>0</v>
      </c>
      <c r="I15" s="77">
        <v>0</v>
      </c>
      <c r="J15" s="77">
        <f t="shared" si="0"/>
        <v>0</v>
      </c>
      <c r="K15" s="77">
        <v>0</v>
      </c>
      <c r="L15" s="77">
        <v>0</v>
      </c>
      <c r="M15" s="77">
        <f t="shared" si="1"/>
        <v>0</v>
      </c>
      <c r="N15" s="77">
        <v>0</v>
      </c>
      <c r="O15" s="77">
        <v>0</v>
      </c>
      <c r="P15" s="77">
        <f t="shared" si="2"/>
        <v>0</v>
      </c>
      <c r="Q15" s="77">
        <v>0</v>
      </c>
      <c r="R15" s="77">
        <v>0</v>
      </c>
      <c r="S15" s="77">
        <f t="shared" si="3"/>
        <v>0</v>
      </c>
      <c r="T15" s="77">
        <v>0</v>
      </c>
      <c r="U15" s="77">
        <v>0</v>
      </c>
      <c r="V15" s="77">
        <f t="shared" si="4"/>
        <v>0</v>
      </c>
      <c r="W15" s="77">
        <v>0</v>
      </c>
      <c r="X15" s="77">
        <v>0</v>
      </c>
      <c r="Y15" s="77">
        <f t="shared" si="5"/>
        <v>0</v>
      </c>
      <c r="Z15" s="76">
        <f t="shared" si="6"/>
        <v>0</v>
      </c>
      <c r="AA15" s="96"/>
      <c r="AB15" s="96"/>
    </row>
    <row r="16" spans="2:47" ht="12" customHeight="1">
      <c r="E16" s="2068"/>
      <c r="F16" s="92" t="s">
        <v>24</v>
      </c>
      <c r="G16" s="89"/>
      <c r="H16" s="77">
        <v>0</v>
      </c>
      <c r="I16" s="77">
        <v>0</v>
      </c>
      <c r="J16" s="77">
        <f t="shared" si="0"/>
        <v>0</v>
      </c>
      <c r="K16" s="77">
        <v>0</v>
      </c>
      <c r="L16" s="77">
        <v>0</v>
      </c>
      <c r="M16" s="77">
        <f t="shared" si="1"/>
        <v>0</v>
      </c>
      <c r="N16" s="77">
        <v>0</v>
      </c>
      <c r="O16" s="77">
        <v>0</v>
      </c>
      <c r="P16" s="77">
        <f t="shared" si="2"/>
        <v>0</v>
      </c>
      <c r="Q16" s="77">
        <v>0</v>
      </c>
      <c r="R16" s="77">
        <v>0</v>
      </c>
      <c r="S16" s="77">
        <f t="shared" si="3"/>
        <v>0</v>
      </c>
      <c r="T16" s="77">
        <v>0</v>
      </c>
      <c r="U16" s="77">
        <v>0</v>
      </c>
      <c r="V16" s="77">
        <f t="shared" si="4"/>
        <v>0</v>
      </c>
      <c r="W16" s="77">
        <v>0</v>
      </c>
      <c r="X16" s="77">
        <v>0</v>
      </c>
      <c r="Y16" s="77">
        <f t="shared" si="5"/>
        <v>0</v>
      </c>
      <c r="Z16" s="76">
        <f t="shared" si="6"/>
        <v>0</v>
      </c>
      <c r="AA16" s="96"/>
      <c r="AB16" s="96"/>
    </row>
    <row r="17" spans="5:32" ht="12" customHeight="1">
      <c r="E17" s="2069"/>
      <c r="F17" s="79" t="s">
        <v>32</v>
      </c>
      <c r="G17" s="89"/>
      <c r="H17" s="77">
        <v>0</v>
      </c>
      <c r="I17" s="77">
        <v>0</v>
      </c>
      <c r="J17" s="77">
        <f t="shared" si="0"/>
        <v>0</v>
      </c>
      <c r="K17" s="77">
        <v>0</v>
      </c>
      <c r="L17" s="77">
        <v>0</v>
      </c>
      <c r="M17" s="77">
        <f t="shared" si="1"/>
        <v>0</v>
      </c>
      <c r="N17" s="77">
        <v>0</v>
      </c>
      <c r="O17" s="77">
        <v>0</v>
      </c>
      <c r="P17" s="77">
        <f t="shared" si="2"/>
        <v>0</v>
      </c>
      <c r="Q17" s="124">
        <v>0</v>
      </c>
      <c r="R17" s="95">
        <v>0</v>
      </c>
      <c r="S17" s="77">
        <f t="shared" si="3"/>
        <v>0</v>
      </c>
      <c r="T17" s="95">
        <v>0</v>
      </c>
      <c r="U17" s="95">
        <v>0</v>
      </c>
      <c r="V17" s="77">
        <f t="shared" si="4"/>
        <v>0</v>
      </c>
      <c r="W17" s="77">
        <v>0</v>
      </c>
      <c r="X17" s="77">
        <v>0</v>
      </c>
      <c r="Y17" s="77">
        <f t="shared" si="5"/>
        <v>0</v>
      </c>
      <c r="Z17" s="76">
        <f t="shared" si="6"/>
        <v>0</v>
      </c>
      <c r="AA17" s="96"/>
      <c r="AB17" s="96"/>
    </row>
    <row r="18" spans="5:32">
      <c r="E18" s="2068">
        <v>1402</v>
      </c>
      <c r="F18" s="91" t="s">
        <v>2</v>
      </c>
      <c r="G18" s="87"/>
      <c r="H18" s="84">
        <f>SUM(H19:H26)</f>
        <v>0</v>
      </c>
      <c r="I18" s="84">
        <f>SUM(I19:I26)</f>
        <v>0</v>
      </c>
      <c r="J18" s="86">
        <f t="shared" si="0"/>
        <v>0</v>
      </c>
      <c r="K18" s="85">
        <f>SUM(K19:K26)</f>
        <v>0</v>
      </c>
      <c r="L18" s="86">
        <f>SUM(L19:L26)</f>
        <v>0</v>
      </c>
      <c r="M18" s="84">
        <f t="shared" si="1"/>
        <v>0</v>
      </c>
      <c r="N18" s="84">
        <f>SUM(N19:N26)</f>
        <v>0</v>
      </c>
      <c r="O18" s="84">
        <f>SUM(O19:O26)</f>
        <v>0</v>
      </c>
      <c r="P18" s="84">
        <f t="shared" si="2"/>
        <v>0</v>
      </c>
      <c r="Q18" s="84">
        <f>SUM(Q19:Q26)</f>
        <v>3</v>
      </c>
      <c r="R18" s="84">
        <f>SUM(R19:R26)</f>
        <v>0</v>
      </c>
      <c r="S18" s="83">
        <f t="shared" si="3"/>
        <v>3</v>
      </c>
      <c r="T18" s="83">
        <f>SUM(T19:T26)</f>
        <v>7</v>
      </c>
      <c r="U18" s="83">
        <f>SUM(U19:U26)</f>
        <v>7</v>
      </c>
      <c r="V18" s="83">
        <f t="shared" si="4"/>
        <v>14</v>
      </c>
      <c r="W18" s="83">
        <f>SUM(W19:W26)</f>
        <v>0</v>
      </c>
      <c r="X18" s="83">
        <f>SUM(X19:X26)</f>
        <v>2</v>
      </c>
      <c r="Y18" s="83">
        <f t="shared" si="5"/>
        <v>2</v>
      </c>
      <c r="Z18" s="82">
        <f t="shared" si="6"/>
        <v>19</v>
      </c>
      <c r="AA18" s="96"/>
      <c r="AB18" s="96"/>
    </row>
    <row r="19" spans="5:32" ht="12" customHeight="1">
      <c r="E19" s="2068"/>
      <c r="F19" s="92" t="s">
        <v>37</v>
      </c>
      <c r="G19" s="89"/>
      <c r="H19" s="80">
        <v>0</v>
      </c>
      <c r="I19" s="80">
        <v>0</v>
      </c>
      <c r="J19" s="77">
        <f t="shared" si="0"/>
        <v>0</v>
      </c>
      <c r="K19" s="80">
        <v>0</v>
      </c>
      <c r="L19" s="80">
        <v>0</v>
      </c>
      <c r="M19" s="77">
        <f t="shared" si="1"/>
        <v>0</v>
      </c>
      <c r="N19" s="80">
        <v>0</v>
      </c>
      <c r="O19" s="80">
        <v>0</v>
      </c>
      <c r="P19" s="77">
        <f t="shared" si="2"/>
        <v>0</v>
      </c>
      <c r="Q19" s="77">
        <v>2</v>
      </c>
      <c r="R19" s="77">
        <v>0</v>
      </c>
      <c r="S19" s="77">
        <f t="shared" si="3"/>
        <v>2</v>
      </c>
      <c r="T19" s="77">
        <v>2</v>
      </c>
      <c r="U19" s="77">
        <v>2</v>
      </c>
      <c r="V19" s="77">
        <f t="shared" si="4"/>
        <v>4</v>
      </c>
      <c r="W19" s="77">
        <v>0</v>
      </c>
      <c r="X19" s="77">
        <v>1</v>
      </c>
      <c r="Y19" s="77">
        <f t="shared" si="5"/>
        <v>1</v>
      </c>
      <c r="Z19" s="76">
        <f t="shared" si="6"/>
        <v>7</v>
      </c>
      <c r="AA19" s="96"/>
      <c r="AB19" s="2085"/>
      <c r="AC19" s="2085"/>
      <c r="AD19" s="2085"/>
      <c r="AE19" s="2085"/>
      <c r="AF19" s="2085"/>
    </row>
    <row r="20" spans="5:32" ht="12" customHeight="1">
      <c r="E20" s="2068"/>
      <c r="F20" s="92" t="s">
        <v>38</v>
      </c>
      <c r="G20" s="89"/>
      <c r="H20" s="77">
        <v>0</v>
      </c>
      <c r="I20" s="77">
        <v>0</v>
      </c>
      <c r="J20" s="77">
        <f t="shared" si="0"/>
        <v>0</v>
      </c>
      <c r="K20" s="77">
        <v>0</v>
      </c>
      <c r="L20" s="77">
        <v>0</v>
      </c>
      <c r="M20" s="77">
        <f t="shared" si="1"/>
        <v>0</v>
      </c>
      <c r="N20" s="77">
        <v>0</v>
      </c>
      <c r="O20" s="77">
        <v>0</v>
      </c>
      <c r="P20" s="77">
        <f t="shared" si="2"/>
        <v>0</v>
      </c>
      <c r="Q20" s="77">
        <v>0</v>
      </c>
      <c r="R20" s="77">
        <v>0</v>
      </c>
      <c r="S20" s="77">
        <f t="shared" si="3"/>
        <v>0</v>
      </c>
      <c r="T20" s="77">
        <v>0</v>
      </c>
      <c r="U20" s="77">
        <v>1</v>
      </c>
      <c r="V20" s="77">
        <f t="shared" si="4"/>
        <v>1</v>
      </c>
      <c r="W20" s="77">
        <v>0</v>
      </c>
      <c r="X20" s="77">
        <v>0</v>
      </c>
      <c r="Y20" s="77">
        <f t="shared" si="5"/>
        <v>0</v>
      </c>
      <c r="Z20" s="76">
        <f t="shared" si="6"/>
        <v>1</v>
      </c>
      <c r="AA20" s="96"/>
      <c r="AB20" s="2085"/>
      <c r="AC20" s="2085"/>
      <c r="AD20" s="2085"/>
      <c r="AE20" s="2085"/>
      <c r="AF20" s="2085"/>
    </row>
    <row r="21" spans="5:32" ht="12" customHeight="1">
      <c r="E21" s="2068"/>
      <c r="F21" s="92" t="s">
        <v>39</v>
      </c>
      <c r="G21" s="89"/>
      <c r="H21" s="77">
        <v>0</v>
      </c>
      <c r="I21" s="77">
        <v>0</v>
      </c>
      <c r="J21" s="77">
        <f t="shared" si="0"/>
        <v>0</v>
      </c>
      <c r="K21" s="77">
        <v>0</v>
      </c>
      <c r="L21" s="77">
        <v>0</v>
      </c>
      <c r="M21" s="77">
        <f t="shared" si="1"/>
        <v>0</v>
      </c>
      <c r="N21" s="77">
        <v>0</v>
      </c>
      <c r="O21" s="77">
        <v>0</v>
      </c>
      <c r="P21" s="77">
        <f t="shared" si="2"/>
        <v>0</v>
      </c>
      <c r="Q21" s="77">
        <v>0</v>
      </c>
      <c r="R21" s="77">
        <v>0</v>
      </c>
      <c r="S21" s="77">
        <f t="shared" si="3"/>
        <v>0</v>
      </c>
      <c r="T21" s="77">
        <v>0</v>
      </c>
      <c r="U21" s="77">
        <v>2</v>
      </c>
      <c r="V21" s="77">
        <f t="shared" si="4"/>
        <v>2</v>
      </c>
      <c r="W21" s="77">
        <v>0</v>
      </c>
      <c r="X21" s="77">
        <v>0</v>
      </c>
      <c r="Y21" s="77">
        <f t="shared" si="5"/>
        <v>0</v>
      </c>
      <c r="Z21" s="76">
        <f t="shared" si="6"/>
        <v>2</v>
      </c>
      <c r="AA21" s="96"/>
      <c r="AB21" s="2085"/>
      <c r="AC21" s="2085"/>
      <c r="AD21" s="2085"/>
      <c r="AE21" s="2085"/>
      <c r="AF21" s="2085"/>
    </row>
    <row r="22" spans="5:32" ht="12" customHeight="1">
      <c r="E22" s="2068"/>
      <c r="F22" s="92" t="s">
        <v>40</v>
      </c>
      <c r="G22" s="89"/>
      <c r="H22" s="77">
        <v>0</v>
      </c>
      <c r="I22" s="77">
        <v>0</v>
      </c>
      <c r="J22" s="77">
        <f t="shared" si="0"/>
        <v>0</v>
      </c>
      <c r="K22" s="77">
        <v>0</v>
      </c>
      <c r="L22" s="77">
        <v>0</v>
      </c>
      <c r="M22" s="77">
        <f t="shared" si="1"/>
        <v>0</v>
      </c>
      <c r="N22" s="77">
        <v>0</v>
      </c>
      <c r="O22" s="77">
        <v>0</v>
      </c>
      <c r="P22" s="77">
        <f t="shared" si="2"/>
        <v>0</v>
      </c>
      <c r="Q22" s="77">
        <v>0</v>
      </c>
      <c r="R22" s="77">
        <v>0</v>
      </c>
      <c r="S22" s="77">
        <f t="shared" si="3"/>
        <v>0</v>
      </c>
      <c r="T22" s="77">
        <v>1</v>
      </c>
      <c r="U22" s="77">
        <v>1</v>
      </c>
      <c r="V22" s="77">
        <f t="shared" si="4"/>
        <v>2</v>
      </c>
      <c r="W22" s="77">
        <v>0</v>
      </c>
      <c r="X22" s="77">
        <v>0</v>
      </c>
      <c r="Y22" s="77">
        <f t="shared" si="5"/>
        <v>0</v>
      </c>
      <c r="Z22" s="76">
        <f t="shared" si="6"/>
        <v>2</v>
      </c>
      <c r="AA22" s="96"/>
      <c r="AB22" s="2085"/>
      <c r="AC22" s="2085"/>
      <c r="AD22" s="2085"/>
      <c r="AE22" s="2085"/>
      <c r="AF22" s="2085"/>
    </row>
    <row r="23" spans="5:32" ht="12" customHeight="1">
      <c r="E23" s="2068"/>
      <c r="F23" s="92" t="s">
        <v>41</v>
      </c>
      <c r="G23" s="89"/>
      <c r="H23" s="77">
        <v>0</v>
      </c>
      <c r="I23" s="77">
        <v>0</v>
      </c>
      <c r="J23" s="77">
        <f t="shared" si="0"/>
        <v>0</v>
      </c>
      <c r="K23" s="77">
        <v>0</v>
      </c>
      <c r="L23" s="77">
        <v>0</v>
      </c>
      <c r="M23" s="77">
        <f t="shared" si="1"/>
        <v>0</v>
      </c>
      <c r="N23" s="77">
        <v>0</v>
      </c>
      <c r="O23" s="77">
        <v>0</v>
      </c>
      <c r="P23" s="77">
        <f t="shared" si="2"/>
        <v>0</v>
      </c>
      <c r="Q23" s="77">
        <v>0</v>
      </c>
      <c r="R23" s="77">
        <v>0</v>
      </c>
      <c r="S23" s="77">
        <f t="shared" si="3"/>
        <v>0</v>
      </c>
      <c r="T23" s="77">
        <v>0</v>
      </c>
      <c r="U23" s="77">
        <v>0</v>
      </c>
      <c r="V23" s="77">
        <f t="shared" si="4"/>
        <v>0</v>
      </c>
      <c r="W23" s="77">
        <v>0</v>
      </c>
      <c r="X23" s="77">
        <v>1</v>
      </c>
      <c r="Y23" s="77">
        <f t="shared" si="5"/>
        <v>1</v>
      </c>
      <c r="Z23" s="76">
        <f t="shared" si="6"/>
        <v>1</v>
      </c>
      <c r="AA23" s="96"/>
      <c r="AB23" s="2085"/>
      <c r="AC23" s="2085"/>
      <c r="AD23" s="2085"/>
      <c r="AE23" s="2085"/>
      <c r="AF23" s="2085"/>
    </row>
    <row r="24" spans="5:32" ht="12" customHeight="1">
      <c r="E24" s="2068"/>
      <c r="F24" s="92" t="s">
        <v>42</v>
      </c>
      <c r="G24" s="89"/>
      <c r="H24" s="77">
        <v>0</v>
      </c>
      <c r="I24" s="77">
        <v>0</v>
      </c>
      <c r="J24" s="77">
        <f t="shared" si="0"/>
        <v>0</v>
      </c>
      <c r="K24" s="77">
        <v>0</v>
      </c>
      <c r="L24" s="77">
        <v>0</v>
      </c>
      <c r="M24" s="77">
        <f t="shared" si="1"/>
        <v>0</v>
      </c>
      <c r="N24" s="77">
        <v>0</v>
      </c>
      <c r="O24" s="77">
        <v>0</v>
      </c>
      <c r="P24" s="77">
        <f t="shared" si="2"/>
        <v>0</v>
      </c>
      <c r="Q24" s="77">
        <v>1</v>
      </c>
      <c r="R24" s="77">
        <v>0</v>
      </c>
      <c r="S24" s="77">
        <f t="shared" si="3"/>
        <v>1</v>
      </c>
      <c r="T24" s="77">
        <v>4</v>
      </c>
      <c r="U24" s="77">
        <v>1</v>
      </c>
      <c r="V24" s="77">
        <f t="shared" si="4"/>
        <v>5</v>
      </c>
      <c r="W24" s="77">
        <v>0</v>
      </c>
      <c r="X24" s="77">
        <v>0</v>
      </c>
      <c r="Y24" s="77">
        <f t="shared" si="5"/>
        <v>0</v>
      </c>
      <c r="Z24" s="76">
        <f t="shared" si="6"/>
        <v>6</v>
      </c>
      <c r="AA24" s="96"/>
      <c r="AB24" s="2085"/>
      <c r="AC24" s="2085"/>
      <c r="AD24" s="2085"/>
      <c r="AE24" s="2085"/>
      <c r="AF24" s="2085"/>
    </row>
    <row r="25" spans="5:32" ht="12" customHeight="1">
      <c r="E25" s="2068"/>
      <c r="F25" s="92" t="s">
        <v>43</v>
      </c>
      <c r="G25" s="89"/>
      <c r="H25" s="77">
        <v>0</v>
      </c>
      <c r="I25" s="77">
        <v>0</v>
      </c>
      <c r="J25" s="77">
        <f t="shared" si="0"/>
        <v>0</v>
      </c>
      <c r="K25" s="77">
        <v>0</v>
      </c>
      <c r="L25" s="77">
        <v>0</v>
      </c>
      <c r="M25" s="77">
        <f t="shared" si="1"/>
        <v>0</v>
      </c>
      <c r="N25" s="77">
        <v>0</v>
      </c>
      <c r="O25" s="77">
        <v>0</v>
      </c>
      <c r="P25" s="77">
        <f t="shared" si="2"/>
        <v>0</v>
      </c>
      <c r="Q25" s="77">
        <v>0</v>
      </c>
      <c r="R25" s="77">
        <v>0</v>
      </c>
      <c r="S25" s="77">
        <f t="shared" si="3"/>
        <v>0</v>
      </c>
      <c r="T25" s="77">
        <v>0</v>
      </c>
      <c r="U25" s="77">
        <v>0</v>
      </c>
      <c r="V25" s="77">
        <f t="shared" si="4"/>
        <v>0</v>
      </c>
      <c r="W25" s="77">
        <v>0</v>
      </c>
      <c r="X25" s="77">
        <v>0</v>
      </c>
      <c r="Y25" s="77">
        <f t="shared" si="5"/>
        <v>0</v>
      </c>
      <c r="Z25" s="76">
        <f t="shared" si="6"/>
        <v>0</v>
      </c>
      <c r="AA25" s="96"/>
      <c r="AB25" s="2085"/>
      <c r="AC25" s="2085"/>
      <c r="AD25" s="2085"/>
      <c r="AE25" s="2085"/>
      <c r="AF25" s="2085"/>
    </row>
    <row r="26" spans="5:32" ht="12" customHeight="1">
      <c r="E26" s="2068"/>
      <c r="F26" s="92" t="s">
        <v>44</v>
      </c>
      <c r="G26" s="89"/>
      <c r="H26" s="77">
        <v>0</v>
      </c>
      <c r="I26" s="77">
        <v>0</v>
      </c>
      <c r="J26" s="77">
        <f t="shared" si="0"/>
        <v>0</v>
      </c>
      <c r="K26" s="77">
        <v>0</v>
      </c>
      <c r="L26" s="77">
        <v>0</v>
      </c>
      <c r="M26" s="77">
        <f t="shared" si="1"/>
        <v>0</v>
      </c>
      <c r="N26" s="77">
        <v>0</v>
      </c>
      <c r="O26" s="77">
        <v>0</v>
      </c>
      <c r="P26" s="77">
        <f t="shared" si="2"/>
        <v>0</v>
      </c>
      <c r="Q26" s="77">
        <v>0</v>
      </c>
      <c r="R26" s="77">
        <v>0</v>
      </c>
      <c r="S26" s="77">
        <f t="shared" si="3"/>
        <v>0</v>
      </c>
      <c r="T26" s="77">
        <v>0</v>
      </c>
      <c r="U26" s="77">
        <v>0</v>
      </c>
      <c r="V26" s="77">
        <f t="shared" si="4"/>
        <v>0</v>
      </c>
      <c r="W26" s="77">
        <v>0</v>
      </c>
      <c r="X26" s="77">
        <v>0</v>
      </c>
      <c r="Y26" s="77">
        <f t="shared" si="5"/>
        <v>0</v>
      </c>
      <c r="Z26" s="76">
        <f t="shared" si="6"/>
        <v>0</v>
      </c>
      <c r="AA26" s="96"/>
      <c r="AB26" s="96"/>
    </row>
    <row r="27" spans="5:32">
      <c r="E27" s="2067">
        <v>1403</v>
      </c>
      <c r="F27" s="91" t="s">
        <v>3</v>
      </c>
      <c r="G27" s="87"/>
      <c r="H27" s="84">
        <f>SUM(H28:H30)</f>
        <v>0</v>
      </c>
      <c r="I27" s="84">
        <f>SUM(I28:I30)</f>
        <v>0</v>
      </c>
      <c r="J27" s="86">
        <f t="shared" si="0"/>
        <v>0</v>
      </c>
      <c r="K27" s="85">
        <f>SUM(K28:K30)</f>
        <v>0</v>
      </c>
      <c r="L27" s="86">
        <f>SUM(L28:L30)</f>
        <v>0</v>
      </c>
      <c r="M27" s="84">
        <f t="shared" si="1"/>
        <v>0</v>
      </c>
      <c r="N27" s="84">
        <f>SUM(N28:N30)</f>
        <v>0</v>
      </c>
      <c r="O27" s="84">
        <f>SUM(O28:O30)</f>
        <v>1</v>
      </c>
      <c r="P27" s="84">
        <f t="shared" si="2"/>
        <v>1</v>
      </c>
      <c r="Q27" s="84">
        <f>SUM(Q28:Q30)</f>
        <v>0</v>
      </c>
      <c r="R27" s="84">
        <f>SUM(R28:R30)</f>
        <v>0</v>
      </c>
      <c r="S27" s="83">
        <f t="shared" si="3"/>
        <v>0</v>
      </c>
      <c r="T27" s="83">
        <f>SUM(T28:T30)</f>
        <v>1</v>
      </c>
      <c r="U27" s="83">
        <f>SUM(U28:U30)</f>
        <v>0</v>
      </c>
      <c r="V27" s="83">
        <f t="shared" si="4"/>
        <v>1</v>
      </c>
      <c r="W27" s="83">
        <f>SUM(W28:W30)</f>
        <v>0</v>
      </c>
      <c r="X27" s="83">
        <f>SUM(X28:X30)</f>
        <v>0</v>
      </c>
      <c r="Y27" s="83">
        <f t="shared" si="5"/>
        <v>0</v>
      </c>
      <c r="Z27" s="82">
        <f t="shared" si="6"/>
        <v>2</v>
      </c>
      <c r="AA27" s="96"/>
      <c r="AB27" s="96"/>
    </row>
    <row r="28" spans="5:32" ht="12" customHeight="1">
      <c r="E28" s="2068"/>
      <c r="F28" s="92" t="s">
        <v>45</v>
      </c>
      <c r="G28" s="89"/>
      <c r="H28" s="80">
        <v>0</v>
      </c>
      <c r="I28" s="80">
        <v>0</v>
      </c>
      <c r="J28" s="77">
        <f t="shared" si="0"/>
        <v>0</v>
      </c>
      <c r="K28" s="80">
        <v>0</v>
      </c>
      <c r="L28" s="80">
        <v>0</v>
      </c>
      <c r="M28" s="77">
        <f t="shared" si="1"/>
        <v>0</v>
      </c>
      <c r="N28" s="77">
        <v>0</v>
      </c>
      <c r="O28" s="77">
        <v>0</v>
      </c>
      <c r="P28" s="77">
        <f t="shared" si="2"/>
        <v>0</v>
      </c>
      <c r="Q28" s="80">
        <v>0</v>
      </c>
      <c r="R28" s="80">
        <v>0</v>
      </c>
      <c r="S28" s="77">
        <f t="shared" si="3"/>
        <v>0</v>
      </c>
      <c r="T28" s="77">
        <v>0</v>
      </c>
      <c r="U28" s="77">
        <v>0</v>
      </c>
      <c r="V28" s="77">
        <f t="shared" si="4"/>
        <v>0</v>
      </c>
      <c r="W28" s="80">
        <v>0</v>
      </c>
      <c r="X28" s="80">
        <v>0</v>
      </c>
      <c r="Y28" s="77">
        <f t="shared" si="5"/>
        <v>0</v>
      </c>
      <c r="Z28" s="76">
        <f t="shared" si="6"/>
        <v>0</v>
      </c>
      <c r="AA28" s="96"/>
      <c r="AB28" s="96"/>
    </row>
    <row r="29" spans="5:32" ht="12" customHeight="1">
      <c r="E29" s="2068"/>
      <c r="F29" s="92" t="s">
        <v>46</v>
      </c>
      <c r="G29" s="89"/>
      <c r="H29" s="77">
        <v>0</v>
      </c>
      <c r="I29" s="77">
        <v>0</v>
      </c>
      <c r="J29" s="77">
        <f t="shared" si="0"/>
        <v>0</v>
      </c>
      <c r="K29" s="77">
        <v>0</v>
      </c>
      <c r="L29" s="77">
        <v>0</v>
      </c>
      <c r="M29" s="77">
        <f t="shared" si="1"/>
        <v>0</v>
      </c>
      <c r="N29" s="77">
        <v>0</v>
      </c>
      <c r="O29" s="77">
        <v>0</v>
      </c>
      <c r="P29" s="77">
        <f t="shared" si="2"/>
        <v>0</v>
      </c>
      <c r="Q29" s="77">
        <v>0</v>
      </c>
      <c r="R29" s="77">
        <v>0</v>
      </c>
      <c r="S29" s="77">
        <f t="shared" si="3"/>
        <v>0</v>
      </c>
      <c r="T29" s="77">
        <v>0</v>
      </c>
      <c r="U29" s="77">
        <v>0</v>
      </c>
      <c r="V29" s="77">
        <f t="shared" si="4"/>
        <v>0</v>
      </c>
      <c r="W29" s="77">
        <v>0</v>
      </c>
      <c r="X29" s="77">
        <v>0</v>
      </c>
      <c r="Y29" s="77">
        <f t="shared" si="5"/>
        <v>0</v>
      </c>
      <c r="Z29" s="76">
        <f t="shared" si="6"/>
        <v>0</v>
      </c>
      <c r="AA29" s="96"/>
      <c r="AB29" s="96"/>
    </row>
    <row r="30" spans="5:32" ht="12" customHeight="1">
      <c r="E30" s="2069"/>
      <c r="F30" s="92" t="s">
        <v>47</v>
      </c>
      <c r="G30" s="89"/>
      <c r="H30" s="77">
        <v>0</v>
      </c>
      <c r="I30" s="77">
        <v>0</v>
      </c>
      <c r="J30" s="77">
        <f t="shared" si="0"/>
        <v>0</v>
      </c>
      <c r="K30" s="77">
        <v>0</v>
      </c>
      <c r="L30" s="77">
        <v>0</v>
      </c>
      <c r="M30" s="77">
        <f t="shared" si="1"/>
        <v>0</v>
      </c>
      <c r="N30" s="77">
        <v>0</v>
      </c>
      <c r="O30" s="77">
        <v>1</v>
      </c>
      <c r="P30" s="77">
        <f t="shared" si="2"/>
        <v>1</v>
      </c>
      <c r="Q30" s="77">
        <v>0</v>
      </c>
      <c r="R30" s="77">
        <v>0</v>
      </c>
      <c r="S30" s="77">
        <f t="shared" si="3"/>
        <v>0</v>
      </c>
      <c r="T30" s="77">
        <v>1</v>
      </c>
      <c r="U30" s="77">
        <v>0</v>
      </c>
      <c r="V30" s="77">
        <f t="shared" si="4"/>
        <v>1</v>
      </c>
      <c r="W30" s="77">
        <v>0</v>
      </c>
      <c r="X30" s="77">
        <v>0</v>
      </c>
      <c r="Y30" s="77">
        <f t="shared" si="5"/>
        <v>0</v>
      </c>
      <c r="Z30" s="76">
        <f t="shared" si="6"/>
        <v>2</v>
      </c>
      <c r="AA30" s="96"/>
      <c r="AB30" s="96"/>
    </row>
    <row r="31" spans="5:32">
      <c r="E31" s="2087">
        <v>1404</v>
      </c>
      <c r="F31" s="91" t="s">
        <v>28</v>
      </c>
      <c r="G31" s="87"/>
      <c r="H31" s="84">
        <f>SUM(H32:H33)</f>
        <v>0</v>
      </c>
      <c r="I31" s="84">
        <f>SUM(I32:I33)</f>
        <v>0</v>
      </c>
      <c r="J31" s="86">
        <f t="shared" si="0"/>
        <v>0</v>
      </c>
      <c r="K31" s="85">
        <f>SUM(K32:K33)</f>
        <v>0</v>
      </c>
      <c r="L31" s="86">
        <f>SUM(L32:L33)</f>
        <v>0</v>
      </c>
      <c r="M31" s="84">
        <f t="shared" si="1"/>
        <v>0</v>
      </c>
      <c r="N31" s="84">
        <f>SUM(N32:N33)</f>
        <v>0</v>
      </c>
      <c r="O31" s="84">
        <f>SUM(O32:O33)</f>
        <v>0</v>
      </c>
      <c r="P31" s="84">
        <f t="shared" si="2"/>
        <v>0</v>
      </c>
      <c r="Q31" s="84">
        <f>SUM(Q32:Q33)</f>
        <v>1</v>
      </c>
      <c r="R31" s="84">
        <f>SUM(R32:R33)</f>
        <v>1</v>
      </c>
      <c r="S31" s="83">
        <f t="shared" si="3"/>
        <v>2</v>
      </c>
      <c r="T31" s="83">
        <f>SUM(T32:T33)</f>
        <v>3</v>
      </c>
      <c r="U31" s="83">
        <f>SUM(U32:U33)</f>
        <v>1</v>
      </c>
      <c r="V31" s="83">
        <f t="shared" si="4"/>
        <v>4</v>
      </c>
      <c r="W31" s="83">
        <f>SUM(W32:W33)</f>
        <v>0</v>
      </c>
      <c r="X31" s="83">
        <f>SUM(X32:X33)</f>
        <v>1</v>
      </c>
      <c r="Y31" s="83">
        <f t="shared" si="5"/>
        <v>1</v>
      </c>
      <c r="Z31" s="82">
        <f t="shared" si="6"/>
        <v>7</v>
      </c>
    </row>
    <row r="32" spans="5:32">
      <c r="E32" s="2087"/>
      <c r="F32" s="92" t="s">
        <v>48</v>
      </c>
      <c r="G32" s="89"/>
      <c r="H32" s="80">
        <v>0</v>
      </c>
      <c r="I32" s="80">
        <v>0</v>
      </c>
      <c r="J32" s="77">
        <f t="shared" si="0"/>
        <v>0</v>
      </c>
      <c r="K32" s="80">
        <v>0</v>
      </c>
      <c r="L32" s="80">
        <v>0</v>
      </c>
      <c r="M32" s="77">
        <f t="shared" si="1"/>
        <v>0</v>
      </c>
      <c r="N32" s="80">
        <v>0</v>
      </c>
      <c r="O32" s="80">
        <v>0</v>
      </c>
      <c r="P32" s="77">
        <f t="shared" si="2"/>
        <v>0</v>
      </c>
      <c r="Q32" s="77">
        <v>1</v>
      </c>
      <c r="R32" s="77">
        <v>1</v>
      </c>
      <c r="S32" s="77">
        <f t="shared" si="3"/>
        <v>2</v>
      </c>
      <c r="T32" s="77">
        <v>2</v>
      </c>
      <c r="U32" s="77">
        <v>0</v>
      </c>
      <c r="V32" s="77">
        <f t="shared" si="4"/>
        <v>2</v>
      </c>
      <c r="W32" s="77">
        <v>0</v>
      </c>
      <c r="X32" s="77">
        <v>1</v>
      </c>
      <c r="Y32" s="77">
        <f t="shared" si="5"/>
        <v>1</v>
      </c>
      <c r="Z32" s="76">
        <f t="shared" si="6"/>
        <v>5</v>
      </c>
    </row>
    <row r="33" spans="5:26" ht="12.75" customHeight="1">
      <c r="E33" s="2087"/>
      <c r="F33" s="92" t="s">
        <v>49</v>
      </c>
      <c r="G33" s="89"/>
      <c r="H33" s="77">
        <v>0</v>
      </c>
      <c r="I33" s="77">
        <v>0</v>
      </c>
      <c r="J33" s="77">
        <f t="shared" si="0"/>
        <v>0</v>
      </c>
      <c r="K33" s="95">
        <v>0</v>
      </c>
      <c r="L33" s="77">
        <v>0</v>
      </c>
      <c r="M33" s="77">
        <f t="shared" si="1"/>
        <v>0</v>
      </c>
      <c r="N33" s="77">
        <v>0</v>
      </c>
      <c r="O33" s="77">
        <v>0</v>
      </c>
      <c r="P33" s="77">
        <f t="shared" si="2"/>
        <v>0</v>
      </c>
      <c r="Q33" s="77">
        <v>0</v>
      </c>
      <c r="R33" s="77">
        <v>0</v>
      </c>
      <c r="S33" s="77">
        <f t="shared" si="3"/>
        <v>0</v>
      </c>
      <c r="T33" s="77">
        <v>1</v>
      </c>
      <c r="U33" s="77">
        <v>1</v>
      </c>
      <c r="V33" s="77">
        <f t="shared" si="4"/>
        <v>2</v>
      </c>
      <c r="W33" s="77">
        <v>0</v>
      </c>
      <c r="X33" s="77">
        <v>0</v>
      </c>
      <c r="Y33" s="77">
        <f t="shared" si="5"/>
        <v>0</v>
      </c>
      <c r="Z33" s="76">
        <f t="shared" si="6"/>
        <v>2</v>
      </c>
    </row>
    <row r="34" spans="5:26" ht="12.75" customHeight="1">
      <c r="E34" s="2067">
        <v>1405</v>
      </c>
      <c r="F34" s="91" t="s">
        <v>4</v>
      </c>
      <c r="G34" s="94"/>
      <c r="H34" s="84">
        <f>SUM(H35:H38)</f>
        <v>0</v>
      </c>
      <c r="I34" s="84">
        <f>SUM(I35:I38)</f>
        <v>0</v>
      </c>
      <c r="J34" s="86">
        <f t="shared" si="0"/>
        <v>0</v>
      </c>
      <c r="K34" s="123">
        <f>SUM(K35:K38)</f>
        <v>0</v>
      </c>
      <c r="L34" s="83">
        <f>SUM(L35:L38)</f>
        <v>0</v>
      </c>
      <c r="M34" s="84">
        <f t="shared" si="1"/>
        <v>0</v>
      </c>
      <c r="N34" s="84">
        <f>SUM(N35:N38)</f>
        <v>0</v>
      </c>
      <c r="O34" s="84">
        <f>SUM(O35:O38)</f>
        <v>0</v>
      </c>
      <c r="P34" s="84">
        <f t="shared" si="2"/>
        <v>0</v>
      </c>
      <c r="Q34" s="84">
        <f>SUM(Q35:Q38)</f>
        <v>0</v>
      </c>
      <c r="R34" s="84">
        <f>SUM(R35:R38)</f>
        <v>0</v>
      </c>
      <c r="S34" s="83">
        <f t="shared" si="3"/>
        <v>0</v>
      </c>
      <c r="T34" s="83">
        <f>SUM(T35:T38)</f>
        <v>3</v>
      </c>
      <c r="U34" s="83">
        <f>SUM(U35:U38)</f>
        <v>0</v>
      </c>
      <c r="V34" s="83">
        <f t="shared" si="4"/>
        <v>3</v>
      </c>
      <c r="W34" s="83">
        <f>SUM(W35:W38)</f>
        <v>0</v>
      </c>
      <c r="X34" s="83">
        <f>SUM(X35:X38)</f>
        <v>0</v>
      </c>
      <c r="Y34" s="83">
        <f t="shared" si="5"/>
        <v>0</v>
      </c>
      <c r="Z34" s="82">
        <f t="shared" si="6"/>
        <v>3</v>
      </c>
    </row>
    <row r="35" spans="5:26" ht="12.75" customHeight="1">
      <c r="E35" s="2068"/>
      <c r="F35" s="92" t="s">
        <v>50</v>
      </c>
      <c r="G35" s="89"/>
      <c r="H35" s="80">
        <v>0</v>
      </c>
      <c r="I35" s="80">
        <v>0</v>
      </c>
      <c r="J35" s="77">
        <f t="shared" si="0"/>
        <v>0</v>
      </c>
      <c r="K35" s="80">
        <v>0</v>
      </c>
      <c r="L35" s="80">
        <v>0</v>
      </c>
      <c r="M35" s="77">
        <f t="shared" si="1"/>
        <v>0</v>
      </c>
      <c r="N35" s="80">
        <v>0</v>
      </c>
      <c r="O35" s="80">
        <v>0</v>
      </c>
      <c r="P35" s="77">
        <f t="shared" si="2"/>
        <v>0</v>
      </c>
      <c r="Q35" s="80">
        <v>0</v>
      </c>
      <c r="R35" s="80">
        <v>0</v>
      </c>
      <c r="S35" s="77">
        <f t="shared" si="3"/>
        <v>0</v>
      </c>
      <c r="T35" s="77">
        <v>0</v>
      </c>
      <c r="U35" s="77">
        <v>0</v>
      </c>
      <c r="V35" s="77">
        <f t="shared" si="4"/>
        <v>0</v>
      </c>
      <c r="W35" s="80">
        <v>0</v>
      </c>
      <c r="X35" s="80">
        <v>0</v>
      </c>
      <c r="Y35" s="77">
        <f t="shared" si="5"/>
        <v>0</v>
      </c>
      <c r="Z35" s="76">
        <f t="shared" si="6"/>
        <v>0</v>
      </c>
    </row>
    <row r="36" spans="5:26" ht="12.75" customHeight="1">
      <c r="E36" s="2068"/>
      <c r="F36" s="92" t="s">
        <v>58</v>
      </c>
      <c r="G36" s="89"/>
      <c r="H36" s="77">
        <v>0</v>
      </c>
      <c r="I36" s="77">
        <v>0</v>
      </c>
      <c r="J36" s="77">
        <f t="shared" si="0"/>
        <v>0</v>
      </c>
      <c r="K36" s="77">
        <v>0</v>
      </c>
      <c r="L36" s="77">
        <v>0</v>
      </c>
      <c r="M36" s="77">
        <f t="shared" si="1"/>
        <v>0</v>
      </c>
      <c r="N36" s="77">
        <v>0</v>
      </c>
      <c r="O36" s="77">
        <v>0</v>
      </c>
      <c r="P36" s="77">
        <f t="shared" si="2"/>
        <v>0</v>
      </c>
      <c r="Q36" s="77">
        <v>0</v>
      </c>
      <c r="R36" s="77">
        <v>0</v>
      </c>
      <c r="S36" s="77">
        <f t="shared" si="3"/>
        <v>0</v>
      </c>
      <c r="T36" s="77">
        <v>3</v>
      </c>
      <c r="U36" s="77">
        <v>0</v>
      </c>
      <c r="V36" s="77">
        <f t="shared" si="4"/>
        <v>3</v>
      </c>
      <c r="W36" s="77">
        <v>0</v>
      </c>
      <c r="X36" s="77">
        <v>0</v>
      </c>
      <c r="Y36" s="77">
        <f t="shared" si="5"/>
        <v>0</v>
      </c>
      <c r="Z36" s="76">
        <f t="shared" si="6"/>
        <v>3</v>
      </c>
    </row>
    <row r="37" spans="5:26" ht="12.75" customHeight="1">
      <c r="E37" s="2068"/>
      <c r="F37" s="92" t="s">
        <v>51</v>
      </c>
      <c r="G37" s="89"/>
      <c r="H37" s="77">
        <v>0</v>
      </c>
      <c r="I37" s="77">
        <v>0</v>
      </c>
      <c r="J37" s="77">
        <f t="shared" si="0"/>
        <v>0</v>
      </c>
      <c r="K37" s="77">
        <v>0</v>
      </c>
      <c r="L37" s="77">
        <v>0</v>
      </c>
      <c r="M37" s="77">
        <f t="shared" si="1"/>
        <v>0</v>
      </c>
      <c r="N37" s="77">
        <v>0</v>
      </c>
      <c r="O37" s="77">
        <v>0</v>
      </c>
      <c r="P37" s="77">
        <f t="shared" si="2"/>
        <v>0</v>
      </c>
      <c r="Q37" s="77">
        <v>0</v>
      </c>
      <c r="R37" s="77">
        <v>0</v>
      </c>
      <c r="S37" s="77">
        <f t="shared" si="3"/>
        <v>0</v>
      </c>
      <c r="T37" s="77">
        <v>0</v>
      </c>
      <c r="U37" s="77">
        <v>0</v>
      </c>
      <c r="V37" s="77">
        <f t="shared" si="4"/>
        <v>0</v>
      </c>
      <c r="W37" s="77">
        <v>0</v>
      </c>
      <c r="X37" s="77">
        <v>0</v>
      </c>
      <c r="Y37" s="77">
        <f t="shared" si="5"/>
        <v>0</v>
      </c>
      <c r="Z37" s="76">
        <f t="shared" si="6"/>
        <v>0</v>
      </c>
    </row>
    <row r="38" spans="5:26" ht="12.75" customHeight="1">
      <c r="E38" s="2069"/>
      <c r="F38" s="92" t="s">
        <v>52</v>
      </c>
      <c r="G38" s="93"/>
      <c r="H38" s="77">
        <v>0</v>
      </c>
      <c r="I38" s="77">
        <v>0</v>
      </c>
      <c r="J38" s="77">
        <f t="shared" si="0"/>
        <v>0</v>
      </c>
      <c r="K38" s="77">
        <v>0</v>
      </c>
      <c r="L38" s="77">
        <v>0</v>
      </c>
      <c r="M38" s="77">
        <f t="shared" si="1"/>
        <v>0</v>
      </c>
      <c r="N38" s="77">
        <v>0</v>
      </c>
      <c r="O38" s="77">
        <v>0</v>
      </c>
      <c r="P38" s="77">
        <f t="shared" si="2"/>
        <v>0</v>
      </c>
      <c r="Q38" s="77">
        <v>0</v>
      </c>
      <c r="R38" s="77">
        <v>0</v>
      </c>
      <c r="S38" s="77">
        <f t="shared" si="3"/>
        <v>0</v>
      </c>
      <c r="T38" s="77">
        <v>0</v>
      </c>
      <c r="U38" s="77">
        <v>0</v>
      </c>
      <c r="V38" s="77">
        <f t="shared" si="4"/>
        <v>0</v>
      </c>
      <c r="W38" s="77">
        <v>0</v>
      </c>
      <c r="X38" s="77">
        <v>0</v>
      </c>
      <c r="Y38" s="77">
        <f t="shared" si="5"/>
        <v>0</v>
      </c>
      <c r="Z38" s="76">
        <f t="shared" si="6"/>
        <v>0</v>
      </c>
    </row>
    <row r="39" spans="5:26" ht="12.75" customHeight="1">
      <c r="E39" s="2067">
        <v>1406</v>
      </c>
      <c r="F39" s="91" t="s">
        <v>5</v>
      </c>
      <c r="G39" s="87"/>
      <c r="H39" s="84">
        <f>SUM(H40:H44)</f>
        <v>0</v>
      </c>
      <c r="I39" s="84">
        <f>SUM(I40:I44)</f>
        <v>0</v>
      </c>
      <c r="J39" s="86">
        <f t="shared" si="0"/>
        <v>0</v>
      </c>
      <c r="K39" s="85">
        <f>SUM(K40:K44)</f>
        <v>0</v>
      </c>
      <c r="L39" s="86">
        <f>SUM(L40:L44)</f>
        <v>0</v>
      </c>
      <c r="M39" s="84">
        <f t="shared" si="1"/>
        <v>0</v>
      </c>
      <c r="N39" s="84">
        <f>SUM(N40:N44)</f>
        <v>0</v>
      </c>
      <c r="O39" s="84">
        <f>SUM(O40:O44)</f>
        <v>0</v>
      </c>
      <c r="P39" s="84">
        <f t="shared" si="2"/>
        <v>0</v>
      </c>
      <c r="Q39" s="84">
        <f>SUM(Q40:Q44)</f>
        <v>0</v>
      </c>
      <c r="R39" s="84">
        <f>SUM(R40:R44)</f>
        <v>0</v>
      </c>
      <c r="S39" s="83">
        <f t="shared" si="3"/>
        <v>0</v>
      </c>
      <c r="T39" s="83">
        <f>SUM(T40:T44)</f>
        <v>4</v>
      </c>
      <c r="U39" s="83">
        <f>SUM(U40:U44)</f>
        <v>2</v>
      </c>
      <c r="V39" s="83">
        <f t="shared" si="4"/>
        <v>6</v>
      </c>
      <c r="W39" s="83">
        <f>SUM(W40:W44)</f>
        <v>0</v>
      </c>
      <c r="X39" s="83">
        <f>SUM(X40:X44)</f>
        <v>1</v>
      </c>
      <c r="Y39" s="83">
        <f t="shared" si="5"/>
        <v>1</v>
      </c>
      <c r="Z39" s="82">
        <f t="shared" si="6"/>
        <v>7</v>
      </c>
    </row>
    <row r="40" spans="5:26" ht="12.75" customHeight="1">
      <c r="E40" s="2068"/>
      <c r="F40" s="92" t="s">
        <v>53</v>
      </c>
      <c r="G40" s="89"/>
      <c r="H40" s="80">
        <v>0</v>
      </c>
      <c r="I40" s="80">
        <v>0</v>
      </c>
      <c r="J40" s="77">
        <f t="shared" si="0"/>
        <v>0</v>
      </c>
      <c r="K40" s="80">
        <v>0</v>
      </c>
      <c r="L40" s="80">
        <v>0</v>
      </c>
      <c r="M40" s="77">
        <f t="shared" si="1"/>
        <v>0</v>
      </c>
      <c r="N40" s="80">
        <v>0</v>
      </c>
      <c r="O40" s="80">
        <v>0</v>
      </c>
      <c r="P40" s="77">
        <f t="shared" si="2"/>
        <v>0</v>
      </c>
      <c r="Q40" s="80">
        <v>0</v>
      </c>
      <c r="R40" s="80">
        <v>0</v>
      </c>
      <c r="S40" s="77">
        <f t="shared" si="3"/>
        <v>0</v>
      </c>
      <c r="T40" s="77">
        <v>3</v>
      </c>
      <c r="U40" s="77">
        <v>2</v>
      </c>
      <c r="V40" s="77">
        <f t="shared" si="4"/>
        <v>5</v>
      </c>
      <c r="W40" s="77">
        <v>0</v>
      </c>
      <c r="X40" s="77">
        <v>1</v>
      </c>
      <c r="Y40" s="77">
        <f t="shared" si="5"/>
        <v>1</v>
      </c>
      <c r="Z40" s="76">
        <f t="shared" si="6"/>
        <v>6</v>
      </c>
    </row>
    <row r="41" spans="5:26" ht="12.75" customHeight="1">
      <c r="E41" s="2068"/>
      <c r="F41" s="92" t="s">
        <v>54</v>
      </c>
      <c r="G41" s="89"/>
      <c r="H41" s="77">
        <v>0</v>
      </c>
      <c r="I41" s="77">
        <v>0</v>
      </c>
      <c r="J41" s="77">
        <f t="shared" si="0"/>
        <v>0</v>
      </c>
      <c r="K41" s="77">
        <v>0</v>
      </c>
      <c r="L41" s="77">
        <v>0</v>
      </c>
      <c r="M41" s="77">
        <f t="shared" si="1"/>
        <v>0</v>
      </c>
      <c r="N41" s="77">
        <v>0</v>
      </c>
      <c r="O41" s="77">
        <v>0</v>
      </c>
      <c r="P41" s="77">
        <f t="shared" si="2"/>
        <v>0</v>
      </c>
      <c r="Q41" s="77">
        <v>0</v>
      </c>
      <c r="R41" s="77">
        <v>0</v>
      </c>
      <c r="S41" s="77">
        <f t="shared" si="3"/>
        <v>0</v>
      </c>
      <c r="T41" s="77">
        <v>0</v>
      </c>
      <c r="U41" s="77">
        <v>0</v>
      </c>
      <c r="V41" s="77">
        <f t="shared" si="4"/>
        <v>0</v>
      </c>
      <c r="W41" s="77">
        <v>0</v>
      </c>
      <c r="X41" s="77">
        <v>0</v>
      </c>
      <c r="Y41" s="77">
        <f t="shared" si="5"/>
        <v>0</v>
      </c>
      <c r="Z41" s="76">
        <f t="shared" si="6"/>
        <v>0</v>
      </c>
    </row>
    <row r="42" spans="5:26" ht="12.75" customHeight="1">
      <c r="E42" s="2068"/>
      <c r="F42" s="92" t="s">
        <v>55</v>
      </c>
      <c r="G42" s="89"/>
      <c r="H42" s="77">
        <v>0</v>
      </c>
      <c r="I42" s="77">
        <v>0</v>
      </c>
      <c r="J42" s="77">
        <f t="shared" si="0"/>
        <v>0</v>
      </c>
      <c r="K42" s="77">
        <v>0</v>
      </c>
      <c r="L42" s="77">
        <v>0</v>
      </c>
      <c r="M42" s="77">
        <f t="shared" si="1"/>
        <v>0</v>
      </c>
      <c r="N42" s="77">
        <v>0</v>
      </c>
      <c r="O42" s="77">
        <v>0</v>
      </c>
      <c r="P42" s="77">
        <f t="shared" si="2"/>
        <v>0</v>
      </c>
      <c r="Q42" s="77">
        <v>0</v>
      </c>
      <c r="R42" s="77">
        <v>0</v>
      </c>
      <c r="S42" s="77">
        <f t="shared" si="3"/>
        <v>0</v>
      </c>
      <c r="T42" s="77">
        <v>1</v>
      </c>
      <c r="U42" s="77">
        <v>0</v>
      </c>
      <c r="V42" s="77">
        <f t="shared" si="4"/>
        <v>1</v>
      </c>
      <c r="W42" s="77">
        <v>0</v>
      </c>
      <c r="X42" s="77">
        <v>0</v>
      </c>
      <c r="Y42" s="77">
        <f t="shared" si="5"/>
        <v>0</v>
      </c>
      <c r="Z42" s="76">
        <f t="shared" si="6"/>
        <v>1</v>
      </c>
    </row>
    <row r="43" spans="5:26" ht="12.75" customHeight="1">
      <c r="E43" s="2068"/>
      <c r="F43" s="92" t="s">
        <v>70</v>
      </c>
      <c r="G43" s="89"/>
      <c r="H43" s="77">
        <v>0</v>
      </c>
      <c r="I43" s="77">
        <v>0</v>
      </c>
      <c r="J43" s="77">
        <f t="shared" si="0"/>
        <v>0</v>
      </c>
      <c r="K43" s="77">
        <v>0</v>
      </c>
      <c r="L43" s="77">
        <v>0</v>
      </c>
      <c r="M43" s="77">
        <f t="shared" si="1"/>
        <v>0</v>
      </c>
      <c r="N43" s="77">
        <v>0</v>
      </c>
      <c r="O43" s="77">
        <v>0</v>
      </c>
      <c r="P43" s="77">
        <f t="shared" si="2"/>
        <v>0</v>
      </c>
      <c r="Q43" s="77">
        <v>0</v>
      </c>
      <c r="R43" s="77">
        <v>0</v>
      </c>
      <c r="S43" s="77">
        <f t="shared" si="3"/>
        <v>0</v>
      </c>
      <c r="T43" s="77">
        <v>0</v>
      </c>
      <c r="U43" s="77">
        <v>0</v>
      </c>
      <c r="V43" s="77">
        <f t="shared" si="4"/>
        <v>0</v>
      </c>
      <c r="W43" s="77">
        <v>0</v>
      </c>
      <c r="X43" s="77">
        <v>0</v>
      </c>
      <c r="Y43" s="77">
        <f t="shared" si="5"/>
        <v>0</v>
      </c>
      <c r="Z43" s="76">
        <f t="shared" si="6"/>
        <v>0</v>
      </c>
    </row>
    <row r="44" spans="5:26" ht="12.75" customHeight="1">
      <c r="E44" s="2069"/>
      <c r="F44" s="92" t="s">
        <v>15</v>
      </c>
      <c r="G44" s="89"/>
      <c r="H44" s="77">
        <v>0</v>
      </c>
      <c r="I44" s="77">
        <v>0</v>
      </c>
      <c r="J44" s="77">
        <f t="shared" si="0"/>
        <v>0</v>
      </c>
      <c r="K44" s="77">
        <v>0</v>
      </c>
      <c r="L44" s="77">
        <v>0</v>
      </c>
      <c r="M44" s="77">
        <f t="shared" si="1"/>
        <v>0</v>
      </c>
      <c r="N44" s="77">
        <v>0</v>
      </c>
      <c r="O44" s="77">
        <v>0</v>
      </c>
      <c r="P44" s="77">
        <f t="shared" si="2"/>
        <v>0</v>
      </c>
      <c r="Q44" s="77">
        <v>0</v>
      </c>
      <c r="R44" s="77">
        <v>0</v>
      </c>
      <c r="S44" s="77">
        <f t="shared" si="3"/>
        <v>0</v>
      </c>
      <c r="T44" s="77">
        <v>0</v>
      </c>
      <c r="U44" s="77">
        <v>0</v>
      </c>
      <c r="V44" s="77">
        <f t="shared" si="4"/>
        <v>0</v>
      </c>
      <c r="W44" s="77">
        <v>0</v>
      </c>
      <c r="X44" s="77">
        <v>0</v>
      </c>
      <c r="Y44" s="77">
        <f t="shared" si="5"/>
        <v>0</v>
      </c>
      <c r="Z44" s="76">
        <f t="shared" si="6"/>
        <v>0</v>
      </c>
    </row>
    <row r="45" spans="5:26" ht="12.75" customHeight="1">
      <c r="E45" s="2067">
        <v>1407</v>
      </c>
      <c r="F45" s="88" t="s">
        <v>62</v>
      </c>
      <c r="G45" s="87"/>
      <c r="H45" s="86">
        <f>SUM(H46:H47)</f>
        <v>0</v>
      </c>
      <c r="I45" s="86">
        <f>SUM(I46:I47)</f>
        <v>0</v>
      </c>
      <c r="J45" s="86">
        <f t="shared" si="0"/>
        <v>0</v>
      </c>
      <c r="K45" s="86">
        <f>SUM(K46:K47)</f>
        <v>0</v>
      </c>
      <c r="L45" s="86">
        <f>SUM(L46:L47)</f>
        <v>0</v>
      </c>
      <c r="M45" s="86">
        <f t="shared" si="1"/>
        <v>0</v>
      </c>
      <c r="N45" s="86">
        <f>SUM(N46:N47)</f>
        <v>0</v>
      </c>
      <c r="O45" s="86">
        <f>SUM(O46:O47)</f>
        <v>0</v>
      </c>
      <c r="P45" s="86">
        <f t="shared" si="2"/>
        <v>0</v>
      </c>
      <c r="Q45" s="86">
        <f>SUM(Q46:Q47)</f>
        <v>0</v>
      </c>
      <c r="R45" s="86">
        <f>SUM(R46:R47)</f>
        <v>0</v>
      </c>
      <c r="S45" s="83">
        <f t="shared" si="3"/>
        <v>0</v>
      </c>
      <c r="T45" s="83">
        <f>SUM(T46:T47)</f>
        <v>0</v>
      </c>
      <c r="U45" s="83">
        <f>SUM(U46:U47)</f>
        <v>1</v>
      </c>
      <c r="V45" s="83">
        <f t="shared" si="4"/>
        <v>1</v>
      </c>
      <c r="W45" s="83">
        <f>SUM(W46:W47)</f>
        <v>0</v>
      </c>
      <c r="X45" s="83">
        <f>SUM(X46:X47)</f>
        <v>0</v>
      </c>
      <c r="Y45" s="83">
        <f t="shared" si="5"/>
        <v>0</v>
      </c>
      <c r="Z45" s="82">
        <f t="shared" si="6"/>
        <v>1</v>
      </c>
    </row>
    <row r="46" spans="5:26" ht="12.75" customHeight="1">
      <c r="E46" s="2068"/>
      <c r="F46" s="79" t="s">
        <v>56</v>
      </c>
      <c r="G46" s="89"/>
      <c r="H46" s="77">
        <v>0</v>
      </c>
      <c r="I46" s="77">
        <v>0</v>
      </c>
      <c r="J46" s="77">
        <f t="shared" si="0"/>
        <v>0</v>
      </c>
      <c r="K46" s="77">
        <v>0</v>
      </c>
      <c r="L46" s="77">
        <v>0</v>
      </c>
      <c r="M46" s="77">
        <f t="shared" si="1"/>
        <v>0</v>
      </c>
      <c r="N46" s="77">
        <v>0</v>
      </c>
      <c r="O46" s="77">
        <v>0</v>
      </c>
      <c r="P46" s="77">
        <f t="shared" si="2"/>
        <v>0</v>
      </c>
      <c r="Q46" s="77">
        <v>0</v>
      </c>
      <c r="R46" s="77">
        <v>0</v>
      </c>
      <c r="S46" s="77">
        <f t="shared" si="3"/>
        <v>0</v>
      </c>
      <c r="T46" s="77">
        <v>0</v>
      </c>
      <c r="U46" s="77">
        <v>1</v>
      </c>
      <c r="V46" s="77">
        <f t="shared" si="4"/>
        <v>1</v>
      </c>
      <c r="W46" s="77">
        <v>0</v>
      </c>
      <c r="X46" s="77">
        <v>0</v>
      </c>
      <c r="Y46" s="77">
        <f t="shared" si="5"/>
        <v>0</v>
      </c>
      <c r="Z46" s="76">
        <f t="shared" si="6"/>
        <v>1</v>
      </c>
    </row>
    <row r="47" spans="5:26" ht="12.75" customHeight="1">
      <c r="E47" s="2068"/>
      <c r="F47" s="79" t="s">
        <v>25</v>
      </c>
      <c r="G47" s="89"/>
      <c r="H47" s="77">
        <v>0</v>
      </c>
      <c r="I47" s="77">
        <v>0</v>
      </c>
      <c r="J47" s="77">
        <f t="shared" si="0"/>
        <v>0</v>
      </c>
      <c r="K47" s="95">
        <v>0</v>
      </c>
      <c r="L47" s="77">
        <v>0</v>
      </c>
      <c r="M47" s="77">
        <f t="shared" si="1"/>
        <v>0</v>
      </c>
      <c r="N47" s="77">
        <v>0</v>
      </c>
      <c r="O47" s="77">
        <v>0</v>
      </c>
      <c r="P47" s="77">
        <f t="shared" si="2"/>
        <v>0</v>
      </c>
      <c r="Q47" s="77">
        <v>0</v>
      </c>
      <c r="R47" s="77">
        <v>0</v>
      </c>
      <c r="S47" s="77">
        <f t="shared" si="3"/>
        <v>0</v>
      </c>
      <c r="T47" s="77">
        <v>0</v>
      </c>
      <c r="U47" s="77">
        <v>0</v>
      </c>
      <c r="V47" s="77">
        <f t="shared" si="4"/>
        <v>0</v>
      </c>
      <c r="W47" s="77">
        <v>0</v>
      </c>
      <c r="X47" s="77">
        <v>0</v>
      </c>
      <c r="Y47" s="77">
        <f t="shared" si="5"/>
        <v>0</v>
      </c>
      <c r="Z47" s="76">
        <f t="shared" si="6"/>
        <v>0</v>
      </c>
    </row>
    <row r="48" spans="5:26" ht="12.75" customHeight="1">
      <c r="E48" s="2067">
        <v>1408</v>
      </c>
      <c r="F48" s="91" t="s">
        <v>63</v>
      </c>
      <c r="G48" s="90"/>
      <c r="H48" s="84">
        <f>SUM(H49:H52)</f>
        <v>0</v>
      </c>
      <c r="I48" s="84">
        <f>SUM(I49:I52)</f>
        <v>0</v>
      </c>
      <c r="J48" s="86">
        <f t="shared" si="0"/>
        <v>0</v>
      </c>
      <c r="K48" s="83">
        <f>SUM(K49:K52)</f>
        <v>0</v>
      </c>
      <c r="L48" s="83">
        <f>SUM(L49:L52)</f>
        <v>0</v>
      </c>
      <c r="M48" s="84">
        <f t="shared" si="1"/>
        <v>0</v>
      </c>
      <c r="N48" s="84">
        <f>SUM(N49:N52)</f>
        <v>0</v>
      </c>
      <c r="O48" s="84">
        <f>SUM(O49:O52)</f>
        <v>0</v>
      </c>
      <c r="P48" s="84">
        <f t="shared" si="2"/>
        <v>0</v>
      </c>
      <c r="Q48" s="84">
        <f>SUM(Q49:Q52)</f>
        <v>0</v>
      </c>
      <c r="R48" s="84">
        <f>SUM(R49:R52)</f>
        <v>0</v>
      </c>
      <c r="S48" s="83">
        <f t="shared" si="3"/>
        <v>0</v>
      </c>
      <c r="T48" s="83">
        <f>SUM(T49:T52)</f>
        <v>1</v>
      </c>
      <c r="U48" s="83">
        <f>SUM(U49:U52)</f>
        <v>1</v>
      </c>
      <c r="V48" s="83">
        <f t="shared" si="4"/>
        <v>2</v>
      </c>
      <c r="W48" s="83">
        <f>SUM(W49:W52)</f>
        <v>2</v>
      </c>
      <c r="X48" s="83">
        <f>SUM(X49:X52)</f>
        <v>1</v>
      </c>
      <c r="Y48" s="83">
        <f t="shared" si="5"/>
        <v>3</v>
      </c>
      <c r="Z48" s="82">
        <f t="shared" si="6"/>
        <v>5</v>
      </c>
    </row>
    <row r="49" spans="1:26" ht="12.75" customHeight="1">
      <c r="E49" s="2068"/>
      <c r="F49" s="79" t="s">
        <v>16</v>
      </c>
      <c r="G49" s="89"/>
      <c r="H49" s="77">
        <v>0</v>
      </c>
      <c r="I49" s="77">
        <v>0</v>
      </c>
      <c r="J49" s="77">
        <f t="shared" si="0"/>
        <v>0</v>
      </c>
      <c r="K49" s="77">
        <v>0</v>
      </c>
      <c r="L49" s="77">
        <v>0</v>
      </c>
      <c r="M49" s="77">
        <f t="shared" si="1"/>
        <v>0</v>
      </c>
      <c r="N49" s="77">
        <v>0</v>
      </c>
      <c r="O49" s="77">
        <v>0</v>
      </c>
      <c r="P49" s="77">
        <f t="shared" si="2"/>
        <v>0</v>
      </c>
      <c r="Q49" s="77">
        <v>0</v>
      </c>
      <c r="R49" s="77">
        <v>0</v>
      </c>
      <c r="S49" s="77">
        <f t="shared" si="3"/>
        <v>0</v>
      </c>
      <c r="T49" s="77">
        <v>0</v>
      </c>
      <c r="U49" s="77">
        <v>0</v>
      </c>
      <c r="V49" s="77">
        <f t="shared" si="4"/>
        <v>0</v>
      </c>
      <c r="W49" s="77">
        <v>0</v>
      </c>
      <c r="X49" s="77">
        <v>0</v>
      </c>
      <c r="Y49" s="77">
        <f t="shared" si="5"/>
        <v>0</v>
      </c>
      <c r="Z49" s="76">
        <f t="shared" si="6"/>
        <v>0</v>
      </c>
    </row>
    <row r="50" spans="1:26" ht="12.75" customHeight="1">
      <c r="E50" s="2068"/>
      <c r="F50" s="79" t="s">
        <v>57</v>
      </c>
      <c r="G50" s="89"/>
      <c r="H50" s="77">
        <v>0</v>
      </c>
      <c r="I50" s="77">
        <v>0</v>
      </c>
      <c r="J50" s="77">
        <f t="shared" si="0"/>
        <v>0</v>
      </c>
      <c r="K50" s="77">
        <v>0</v>
      </c>
      <c r="L50" s="77">
        <v>0</v>
      </c>
      <c r="M50" s="77">
        <f t="shared" si="1"/>
        <v>0</v>
      </c>
      <c r="N50" s="77">
        <v>0</v>
      </c>
      <c r="O50" s="77">
        <v>0</v>
      </c>
      <c r="P50" s="77">
        <f t="shared" si="2"/>
        <v>0</v>
      </c>
      <c r="Q50" s="77">
        <v>0</v>
      </c>
      <c r="R50" s="77">
        <v>0</v>
      </c>
      <c r="S50" s="77">
        <f t="shared" si="3"/>
        <v>0</v>
      </c>
      <c r="T50" s="77">
        <v>1</v>
      </c>
      <c r="U50" s="77">
        <v>1</v>
      </c>
      <c r="V50" s="77">
        <f t="shared" si="4"/>
        <v>2</v>
      </c>
      <c r="W50" s="77">
        <v>2</v>
      </c>
      <c r="X50" s="77">
        <v>1</v>
      </c>
      <c r="Y50" s="77">
        <f t="shared" si="5"/>
        <v>3</v>
      </c>
      <c r="Z50" s="76">
        <f t="shared" si="6"/>
        <v>5</v>
      </c>
    </row>
    <row r="51" spans="1:26">
      <c r="E51" s="2068"/>
      <c r="F51" s="79" t="s">
        <v>18</v>
      </c>
      <c r="G51" s="89"/>
      <c r="H51" s="77">
        <v>0</v>
      </c>
      <c r="I51" s="77">
        <v>0</v>
      </c>
      <c r="J51" s="77">
        <f t="shared" si="0"/>
        <v>0</v>
      </c>
      <c r="K51" s="77">
        <v>0</v>
      </c>
      <c r="L51" s="77">
        <v>0</v>
      </c>
      <c r="M51" s="77">
        <f t="shared" si="1"/>
        <v>0</v>
      </c>
      <c r="N51" s="77">
        <v>0</v>
      </c>
      <c r="O51" s="77">
        <v>0</v>
      </c>
      <c r="P51" s="77">
        <f t="shared" si="2"/>
        <v>0</v>
      </c>
      <c r="Q51" s="77">
        <v>0</v>
      </c>
      <c r="R51" s="77">
        <v>0</v>
      </c>
      <c r="S51" s="77">
        <f t="shared" si="3"/>
        <v>0</v>
      </c>
      <c r="T51" s="77">
        <v>0</v>
      </c>
      <c r="U51" s="77">
        <v>0</v>
      </c>
      <c r="V51" s="77">
        <f t="shared" si="4"/>
        <v>0</v>
      </c>
      <c r="W51" s="77">
        <v>0</v>
      </c>
      <c r="X51" s="77">
        <v>0</v>
      </c>
      <c r="Y51" s="77">
        <f t="shared" si="5"/>
        <v>0</v>
      </c>
      <c r="Z51" s="76">
        <f t="shared" si="6"/>
        <v>0</v>
      </c>
    </row>
    <row r="52" spans="1:26">
      <c r="E52" s="2069"/>
      <c r="F52" s="79" t="s">
        <v>59</v>
      </c>
      <c r="G52" s="89"/>
      <c r="H52" s="77">
        <v>0</v>
      </c>
      <c r="I52" s="77">
        <v>0</v>
      </c>
      <c r="J52" s="77">
        <f t="shared" si="0"/>
        <v>0</v>
      </c>
      <c r="K52" s="77">
        <v>0</v>
      </c>
      <c r="L52" s="77">
        <v>0</v>
      </c>
      <c r="M52" s="77">
        <f t="shared" si="1"/>
        <v>0</v>
      </c>
      <c r="N52" s="77">
        <v>0</v>
      </c>
      <c r="O52" s="77">
        <v>0</v>
      </c>
      <c r="P52" s="77">
        <f t="shared" si="2"/>
        <v>0</v>
      </c>
      <c r="Q52" s="77">
        <v>0</v>
      </c>
      <c r="R52" s="77">
        <v>0</v>
      </c>
      <c r="S52" s="77">
        <f t="shared" si="3"/>
        <v>0</v>
      </c>
      <c r="T52" s="77">
        <v>0</v>
      </c>
      <c r="U52" s="77">
        <v>0</v>
      </c>
      <c r="V52" s="77">
        <f t="shared" si="4"/>
        <v>0</v>
      </c>
      <c r="W52" s="77">
        <v>0</v>
      </c>
      <c r="X52" s="77">
        <v>0</v>
      </c>
      <c r="Y52" s="77">
        <f t="shared" si="5"/>
        <v>0</v>
      </c>
      <c r="Z52" s="76">
        <f t="shared" si="6"/>
        <v>0</v>
      </c>
    </row>
    <row r="53" spans="1:26">
      <c r="E53" s="2086">
        <v>1624</v>
      </c>
      <c r="F53" s="88" t="s">
        <v>19</v>
      </c>
      <c r="G53" s="87"/>
      <c r="H53" s="84">
        <f>SUM(H54:H55)</f>
        <v>0</v>
      </c>
      <c r="I53" s="84">
        <f>SUM(I54:I55)</f>
        <v>0</v>
      </c>
      <c r="J53" s="86">
        <f t="shared" si="0"/>
        <v>0</v>
      </c>
      <c r="K53" s="85">
        <f>SUM(K54:K55)</f>
        <v>0</v>
      </c>
      <c r="L53" s="85">
        <f>SUM(L54:L55)</f>
        <v>0</v>
      </c>
      <c r="M53" s="84">
        <f t="shared" si="1"/>
        <v>0</v>
      </c>
      <c r="N53" s="84">
        <f>SUM(N54:N55)</f>
        <v>0</v>
      </c>
      <c r="O53" s="84">
        <f>SUM(O54:O55)</f>
        <v>0</v>
      </c>
      <c r="P53" s="84">
        <f t="shared" si="2"/>
        <v>0</v>
      </c>
      <c r="Q53" s="84">
        <f>SUM(Q54:Q55)</f>
        <v>0</v>
      </c>
      <c r="R53" s="84">
        <f>SUM(R54:R55)</f>
        <v>0</v>
      </c>
      <c r="S53" s="83">
        <f t="shared" si="3"/>
        <v>0</v>
      </c>
      <c r="T53" s="83">
        <f>SUM(T54:T55)</f>
        <v>0</v>
      </c>
      <c r="U53" s="83">
        <f>SUM(U54:U55)</f>
        <v>0</v>
      </c>
      <c r="V53" s="83">
        <f t="shared" si="4"/>
        <v>0</v>
      </c>
      <c r="W53" s="83">
        <f>SUM(W54:W55)</f>
        <v>0</v>
      </c>
      <c r="X53" s="83">
        <f>SUM(X54:X55)</f>
        <v>0</v>
      </c>
      <c r="Y53" s="83">
        <f t="shared" si="5"/>
        <v>0</v>
      </c>
      <c r="Z53" s="82">
        <f t="shared" si="6"/>
        <v>0</v>
      </c>
    </row>
    <row r="54" spans="1:26" ht="12.75" customHeight="1">
      <c r="E54" s="2087"/>
      <c r="F54" s="79" t="s">
        <v>20</v>
      </c>
      <c r="G54" s="81"/>
      <c r="H54" s="80">
        <v>0</v>
      </c>
      <c r="I54" s="80">
        <v>0</v>
      </c>
      <c r="J54" s="77">
        <f t="shared" si="0"/>
        <v>0</v>
      </c>
      <c r="K54" s="80">
        <v>0</v>
      </c>
      <c r="L54" s="80">
        <v>0</v>
      </c>
      <c r="M54" s="77">
        <f t="shared" si="1"/>
        <v>0</v>
      </c>
      <c r="N54" s="80">
        <v>0</v>
      </c>
      <c r="O54" s="80">
        <v>0</v>
      </c>
      <c r="P54" s="77">
        <f t="shared" si="2"/>
        <v>0</v>
      </c>
      <c r="Q54" s="80">
        <v>0</v>
      </c>
      <c r="R54" s="80">
        <v>0</v>
      </c>
      <c r="S54" s="77">
        <f t="shared" si="3"/>
        <v>0</v>
      </c>
      <c r="T54" s="80">
        <v>0</v>
      </c>
      <c r="U54" s="80">
        <v>0</v>
      </c>
      <c r="V54" s="77">
        <f t="shared" si="4"/>
        <v>0</v>
      </c>
      <c r="W54" s="80">
        <v>0</v>
      </c>
      <c r="X54" s="80">
        <v>0</v>
      </c>
      <c r="Y54" s="77">
        <f t="shared" si="5"/>
        <v>0</v>
      </c>
      <c r="Z54" s="76">
        <f t="shared" si="6"/>
        <v>0</v>
      </c>
    </row>
    <row r="55" spans="1:26">
      <c r="E55" s="2088"/>
      <c r="F55" s="79" t="s">
        <v>22</v>
      </c>
      <c r="G55" s="78"/>
      <c r="H55" s="77">
        <v>0</v>
      </c>
      <c r="I55" s="77">
        <v>0</v>
      </c>
      <c r="J55" s="77">
        <f t="shared" si="0"/>
        <v>0</v>
      </c>
      <c r="K55" s="77">
        <v>0</v>
      </c>
      <c r="L55" s="77">
        <v>0</v>
      </c>
      <c r="M55" s="77">
        <f t="shared" si="1"/>
        <v>0</v>
      </c>
      <c r="N55" s="77">
        <v>0</v>
      </c>
      <c r="O55" s="77">
        <v>0</v>
      </c>
      <c r="P55" s="77">
        <f t="shared" si="2"/>
        <v>0</v>
      </c>
      <c r="Q55" s="77">
        <v>0</v>
      </c>
      <c r="R55" s="77">
        <v>0</v>
      </c>
      <c r="S55" s="77">
        <f t="shared" si="3"/>
        <v>0</v>
      </c>
      <c r="T55" s="77">
        <v>0</v>
      </c>
      <c r="U55" s="77">
        <v>0</v>
      </c>
      <c r="V55" s="77">
        <f t="shared" si="4"/>
        <v>0</v>
      </c>
      <c r="W55" s="77">
        <v>0</v>
      </c>
      <c r="X55" s="77">
        <v>0</v>
      </c>
      <c r="Y55" s="77">
        <f t="shared" si="5"/>
        <v>0</v>
      </c>
      <c r="Z55" s="76">
        <f t="shared" si="6"/>
        <v>0</v>
      </c>
    </row>
    <row r="56" spans="1:26" ht="15" customHeight="1">
      <c r="E56" s="75"/>
      <c r="F56" s="2090" t="s">
        <v>0</v>
      </c>
      <c r="G56" s="2090"/>
      <c r="H56" s="74">
        <f t="shared" ref="H56:Z56" si="7">SUM(H9+H18+H27+H31+H34+H39+H45+H48+H53)</f>
        <v>0</v>
      </c>
      <c r="I56" s="74">
        <f t="shared" si="7"/>
        <v>0</v>
      </c>
      <c r="J56" s="74">
        <f t="shared" si="7"/>
        <v>0</v>
      </c>
      <c r="K56" s="74">
        <f t="shared" si="7"/>
        <v>0</v>
      </c>
      <c r="L56" s="74">
        <f t="shared" si="7"/>
        <v>0</v>
      </c>
      <c r="M56" s="74">
        <f t="shared" si="7"/>
        <v>0</v>
      </c>
      <c r="N56" s="74">
        <f t="shared" si="7"/>
        <v>0</v>
      </c>
      <c r="O56" s="74">
        <f t="shared" si="7"/>
        <v>1</v>
      </c>
      <c r="P56" s="74">
        <f t="shared" si="7"/>
        <v>1</v>
      </c>
      <c r="Q56" s="74">
        <f t="shared" si="7"/>
        <v>4</v>
      </c>
      <c r="R56" s="74">
        <f t="shared" si="7"/>
        <v>2</v>
      </c>
      <c r="S56" s="74">
        <f t="shared" si="7"/>
        <v>6</v>
      </c>
      <c r="T56" s="74">
        <f t="shared" si="7"/>
        <v>23</v>
      </c>
      <c r="U56" s="74">
        <f t="shared" si="7"/>
        <v>14</v>
      </c>
      <c r="V56" s="74">
        <f t="shared" si="7"/>
        <v>37</v>
      </c>
      <c r="W56" s="74">
        <f t="shared" si="7"/>
        <v>2</v>
      </c>
      <c r="X56" s="74">
        <f t="shared" si="7"/>
        <v>5</v>
      </c>
      <c r="Y56" s="74">
        <f t="shared" si="7"/>
        <v>7</v>
      </c>
      <c r="Z56" s="74">
        <f t="shared" si="7"/>
        <v>51</v>
      </c>
    </row>
    <row r="57" spans="1:26" s="69" customFormat="1" ht="12" customHeight="1">
      <c r="A57" s="72"/>
      <c r="B57" s="72"/>
      <c r="C57" s="72"/>
      <c r="D57" s="71"/>
      <c r="F57" s="73" t="s">
        <v>69</v>
      </c>
      <c r="H57" s="70"/>
      <c r="I57" s="70"/>
      <c r="J57" s="70"/>
      <c r="K57" s="70"/>
      <c r="L57" s="70"/>
      <c r="M57" s="70"/>
      <c r="N57" s="70"/>
      <c r="O57" s="70"/>
      <c r="P57" s="70"/>
      <c r="Q57" s="70"/>
      <c r="R57" s="70"/>
      <c r="S57" s="70"/>
      <c r="T57" s="70"/>
      <c r="U57" s="70"/>
      <c r="V57" s="70"/>
      <c r="W57" s="70"/>
      <c r="X57" s="70"/>
      <c r="Y57" s="70"/>
      <c r="Z57" s="70"/>
    </row>
    <row r="58" spans="1:26" s="69" customFormat="1" ht="12" customHeight="1">
      <c r="A58" s="72"/>
      <c r="B58" s="72"/>
      <c r="C58" s="72"/>
      <c r="D58" s="71"/>
      <c r="H58" s="70"/>
      <c r="I58" s="70"/>
      <c r="J58" s="70"/>
      <c r="K58" s="70"/>
      <c r="L58" s="70"/>
      <c r="M58" s="70"/>
      <c r="N58" s="70"/>
      <c r="O58" s="70"/>
      <c r="P58" s="70"/>
      <c r="Q58" s="70"/>
      <c r="R58" s="70"/>
      <c r="S58" s="70"/>
      <c r="T58" s="70"/>
      <c r="U58" s="70"/>
      <c r="V58" s="70"/>
      <c r="W58" s="70"/>
      <c r="X58" s="70"/>
      <c r="Y58" s="70"/>
      <c r="Z58" s="70"/>
    </row>
    <row r="59" spans="1:26" ht="9" customHeight="1"/>
    <row r="60" spans="1:26" ht="9" customHeight="1"/>
    <row r="61" spans="1:26" ht="9" customHeight="1"/>
    <row r="62" spans="1:26" ht="9" customHeight="1"/>
    <row r="63" spans="1:26" ht="9" customHeight="1"/>
    <row r="64" spans="1:26"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sheetData>
  <sheetProtection selectLockedCells="1" selectUnlockedCells="1"/>
  <mergeCells count="23">
    <mergeCell ref="F56:G56"/>
    <mergeCell ref="E27:E30"/>
    <mergeCell ref="E31:E33"/>
    <mergeCell ref="E34:E38"/>
    <mergeCell ref="E39:E44"/>
    <mergeCell ref="E48:E52"/>
    <mergeCell ref="E45:E47"/>
    <mergeCell ref="N6:O7"/>
    <mergeCell ref="Q7:R7"/>
    <mergeCell ref="E53:E55"/>
    <mergeCell ref="AB19:AF25"/>
    <mergeCell ref="E9:E17"/>
    <mergeCell ref="E18:E26"/>
    <mergeCell ref="AD2:AR2"/>
    <mergeCell ref="E6:E8"/>
    <mergeCell ref="F6:G8"/>
    <mergeCell ref="T6:U7"/>
    <mergeCell ref="W6:X7"/>
    <mergeCell ref="Z6:Z8"/>
    <mergeCell ref="E2:Z2"/>
    <mergeCell ref="E3:Z3"/>
    <mergeCell ref="H6:I7"/>
    <mergeCell ref="K6:L7"/>
  </mergeCells>
  <printOptions horizontalCentered="1"/>
  <pageMargins left="0.50972222222222219" right="0.42986111111111114" top="0.52013888888888893" bottom="0.94513888888888886" header="0.51180555555555551" footer="0.51180555555555551"/>
  <pageSetup scale="72" firstPageNumber="0" fitToHeight="0" orientation="landscape" r:id="rId1"/>
  <headerFooter alignWithMargins="0">
    <oddFooter>&amp;C&amp;F</oddFooter>
  </headerFooter>
  <rowBreaks count="1" manualBreakCount="1">
    <brk id="72" max="16383"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AU405"/>
  <sheetViews>
    <sheetView view="pageBreakPreview" topLeftCell="E1" zoomScaleNormal="115" zoomScaleSheetLayoutView="100" workbookViewId="0">
      <selection activeCell="AB18" sqref="AB18:AM25"/>
    </sheetView>
  </sheetViews>
  <sheetFormatPr baseColWidth="10" defaultRowHeight="12.75"/>
  <cols>
    <col min="1" max="1" width="2" style="68" hidden="1" customWidth="1"/>
    <col min="2" max="2" width="2.28515625" style="68" hidden="1" customWidth="1"/>
    <col min="3" max="3" width="1.7109375" style="68" hidden="1" customWidth="1"/>
    <col min="4" max="4" width="2.140625" style="67" hidden="1" customWidth="1"/>
    <col min="5" max="5" width="6.7109375" style="64" customWidth="1"/>
    <col min="6" max="6" width="1.5703125" style="64" customWidth="1"/>
    <col min="7" max="7" width="58.28515625" style="64" customWidth="1"/>
    <col min="8" max="11" width="5.7109375" style="65" customWidth="1"/>
    <col min="12" max="13" width="6.7109375" style="66" customWidth="1"/>
    <col min="14" max="25" width="5.7109375" style="65" customWidth="1"/>
    <col min="26" max="26" width="8.140625" style="65" customWidth="1"/>
    <col min="27" max="28" width="11.42578125" style="64"/>
    <col min="29" max="29" width="4.7109375" style="64" customWidth="1"/>
    <col min="30" max="30" width="5" style="64" customWidth="1"/>
    <col min="31" max="31" width="2.28515625" style="64" customWidth="1"/>
    <col min="32" max="32" width="26" style="64" customWidth="1"/>
    <col min="33" max="33" width="8" style="64" customWidth="1"/>
    <col min="34" max="34" width="1" style="64" customWidth="1"/>
    <col min="35" max="35" width="6.7109375" style="64" customWidth="1"/>
    <col min="36" max="36" width="1" style="64" customWidth="1"/>
    <col min="37" max="37" width="6.7109375" style="64" customWidth="1"/>
    <col min="38" max="38" width="1" style="64" customWidth="1"/>
    <col min="39" max="39" width="6.7109375" style="64" customWidth="1"/>
    <col min="40" max="40" width="1" style="64" customWidth="1"/>
    <col min="41" max="41" width="6.7109375" style="64" customWidth="1"/>
    <col min="42" max="42" width="1" style="64" customWidth="1"/>
    <col min="43" max="43" width="6.7109375" style="64" customWidth="1"/>
    <col min="44" max="44" width="1" style="64" customWidth="1"/>
    <col min="45" max="46" width="6.7109375" style="64" customWidth="1"/>
    <col min="47" max="16384" width="11.42578125" style="64"/>
  </cols>
  <sheetData>
    <row r="2" spans="2:47" ht="12.75" customHeight="1">
      <c r="E2" s="2078" t="s">
        <v>79</v>
      </c>
      <c r="F2" s="2078"/>
      <c r="G2" s="2078"/>
      <c r="H2" s="2078"/>
      <c r="I2" s="2078"/>
      <c r="J2" s="2078"/>
      <c r="K2" s="2078"/>
      <c r="L2" s="2078"/>
      <c r="M2" s="2078"/>
      <c r="N2" s="2078"/>
      <c r="O2" s="2078"/>
      <c r="P2" s="2078"/>
      <c r="Q2" s="2078"/>
      <c r="R2" s="2078"/>
      <c r="S2" s="2078"/>
      <c r="T2" s="2078"/>
      <c r="U2" s="2078"/>
      <c r="V2" s="2078"/>
      <c r="W2" s="2078"/>
      <c r="X2" s="2078"/>
      <c r="Y2" s="2078"/>
      <c r="Z2" s="2078"/>
      <c r="AA2" s="96"/>
      <c r="AD2" s="2078"/>
      <c r="AE2" s="2078"/>
      <c r="AF2" s="2078"/>
      <c r="AG2" s="2078"/>
      <c r="AH2" s="2078"/>
      <c r="AI2" s="2078"/>
      <c r="AJ2" s="2078"/>
      <c r="AK2" s="2078"/>
      <c r="AL2" s="2078"/>
      <c r="AM2" s="2078"/>
      <c r="AN2" s="2078"/>
      <c r="AO2" s="2078"/>
      <c r="AP2" s="2078"/>
      <c r="AQ2" s="2078"/>
      <c r="AR2" s="2078"/>
    </row>
    <row r="3" spans="2:47" ht="12.75" customHeight="1">
      <c r="B3" s="121"/>
      <c r="C3" s="121"/>
      <c r="D3" s="122"/>
      <c r="E3" s="2078" t="s">
        <v>61</v>
      </c>
      <c r="F3" s="2078"/>
      <c r="G3" s="2078"/>
      <c r="H3" s="2078"/>
      <c r="I3" s="2078"/>
      <c r="J3" s="2078"/>
      <c r="K3" s="2078"/>
      <c r="L3" s="2078"/>
      <c r="M3" s="2078"/>
      <c r="N3" s="2078"/>
      <c r="O3" s="2078"/>
      <c r="P3" s="2078"/>
      <c r="Q3" s="2078"/>
      <c r="R3" s="2078"/>
      <c r="S3" s="2078"/>
      <c r="T3" s="2078"/>
      <c r="U3" s="2078"/>
      <c r="V3" s="2078"/>
      <c r="W3" s="2078"/>
      <c r="X3" s="2078"/>
      <c r="Y3" s="2078"/>
      <c r="Z3" s="2078"/>
      <c r="AA3" s="96"/>
      <c r="AB3" s="121"/>
      <c r="AC3" s="121"/>
      <c r="AD3" s="120"/>
      <c r="AT3" s="119"/>
      <c r="AU3" s="119"/>
    </row>
    <row r="4" spans="2:47" ht="3" customHeight="1">
      <c r="F4" s="69"/>
      <c r="G4" s="69"/>
      <c r="H4" s="70"/>
      <c r="I4" s="70"/>
      <c r="J4" s="70"/>
      <c r="K4" s="70"/>
      <c r="L4" s="118"/>
      <c r="M4" s="118"/>
      <c r="N4" s="117"/>
      <c r="O4" s="117"/>
      <c r="P4" s="117"/>
      <c r="Q4" s="117"/>
      <c r="R4" s="117"/>
      <c r="S4" s="117"/>
      <c r="T4" s="117"/>
      <c r="U4" s="117"/>
      <c r="V4" s="117"/>
      <c r="W4" s="117"/>
      <c r="X4" s="117"/>
      <c r="Y4" s="117"/>
      <c r="Z4" s="117"/>
      <c r="AA4" s="96"/>
      <c r="AD4" s="69"/>
    </row>
    <row r="5" spans="2:47" ht="12" customHeight="1">
      <c r="E5" s="116"/>
      <c r="F5" s="69"/>
      <c r="G5" s="115"/>
      <c r="H5" s="114"/>
      <c r="I5" s="114"/>
      <c r="J5" s="114"/>
      <c r="K5" s="114"/>
      <c r="L5" s="113"/>
      <c r="M5" s="113"/>
      <c r="N5" s="112"/>
      <c r="O5" s="112"/>
      <c r="P5" s="112"/>
      <c r="Q5" s="112"/>
      <c r="R5" s="112"/>
      <c r="S5" s="112"/>
      <c r="T5" s="112"/>
      <c r="U5" s="112"/>
      <c r="V5" s="112"/>
      <c r="W5" s="112"/>
      <c r="X5" s="112"/>
      <c r="Y5" s="112"/>
      <c r="Z5" s="112"/>
      <c r="AA5" s="96"/>
      <c r="AD5" s="69"/>
    </row>
    <row r="6" spans="2:47" ht="12" customHeight="1">
      <c r="B6" s="72"/>
      <c r="C6" s="72"/>
      <c r="D6" s="71"/>
      <c r="E6" s="2080" t="s">
        <v>6</v>
      </c>
      <c r="F6" s="2073" t="s">
        <v>60</v>
      </c>
      <c r="G6" s="2073"/>
      <c r="H6" s="2298" t="s">
        <v>78</v>
      </c>
      <c r="I6" s="2298"/>
      <c r="J6" s="110"/>
      <c r="K6" s="2298" t="s">
        <v>77</v>
      </c>
      <c r="L6" s="2298"/>
      <c r="M6" s="110"/>
      <c r="N6" s="2298" t="s">
        <v>76</v>
      </c>
      <c r="O6" s="2298"/>
      <c r="P6" s="110"/>
      <c r="Q6" s="111"/>
      <c r="R6" s="111"/>
      <c r="S6" s="111"/>
      <c r="T6" s="2298" t="s">
        <v>75</v>
      </c>
      <c r="U6" s="2298"/>
      <c r="V6" s="110"/>
      <c r="W6" s="2298" t="s">
        <v>74</v>
      </c>
      <c r="X6" s="2298"/>
      <c r="Y6" s="109"/>
      <c r="Z6" s="2300" t="s">
        <v>0</v>
      </c>
      <c r="AA6" s="106"/>
      <c r="AB6" s="72"/>
    </row>
    <row r="7" spans="2:47" ht="12" customHeight="1">
      <c r="B7" s="72"/>
      <c r="C7" s="72"/>
      <c r="D7" s="71"/>
      <c r="E7" s="2081"/>
      <c r="F7" s="2074"/>
      <c r="G7" s="2074"/>
      <c r="H7" s="2299"/>
      <c r="I7" s="2299"/>
      <c r="J7" s="108"/>
      <c r="K7" s="2299"/>
      <c r="L7" s="2299"/>
      <c r="M7" s="108"/>
      <c r="N7" s="2299"/>
      <c r="O7" s="2299"/>
      <c r="P7" s="108"/>
      <c r="Q7" s="2299" t="s">
        <v>73</v>
      </c>
      <c r="R7" s="2299"/>
      <c r="S7" s="108"/>
      <c r="T7" s="2299"/>
      <c r="U7" s="2299"/>
      <c r="V7" s="108"/>
      <c r="W7" s="2299"/>
      <c r="X7" s="2299"/>
      <c r="Y7" s="107"/>
      <c r="Z7" s="2301"/>
      <c r="AA7" s="106"/>
      <c r="AB7" s="72"/>
    </row>
    <row r="8" spans="2:47" ht="12" customHeight="1">
      <c r="E8" s="2081"/>
      <c r="F8" s="2075"/>
      <c r="G8" s="2075"/>
      <c r="H8" s="105" t="s">
        <v>72</v>
      </c>
      <c r="I8" s="105" t="s">
        <v>71</v>
      </c>
      <c r="J8" s="104" t="s">
        <v>0</v>
      </c>
      <c r="K8" s="105" t="s">
        <v>72</v>
      </c>
      <c r="L8" s="105" t="s">
        <v>71</v>
      </c>
      <c r="M8" s="104" t="s">
        <v>0</v>
      </c>
      <c r="N8" s="105" t="s">
        <v>72</v>
      </c>
      <c r="O8" s="105" t="s">
        <v>71</v>
      </c>
      <c r="P8" s="104" t="s">
        <v>0</v>
      </c>
      <c r="Q8" s="105" t="s">
        <v>72</v>
      </c>
      <c r="R8" s="105" t="s">
        <v>71</v>
      </c>
      <c r="S8" s="104" t="s">
        <v>0</v>
      </c>
      <c r="T8" s="105" t="s">
        <v>72</v>
      </c>
      <c r="U8" s="105" t="s">
        <v>71</v>
      </c>
      <c r="V8" s="104" t="s">
        <v>0</v>
      </c>
      <c r="W8" s="105" t="s">
        <v>72</v>
      </c>
      <c r="X8" s="105" t="s">
        <v>71</v>
      </c>
      <c r="Y8" s="104" t="s">
        <v>0</v>
      </c>
      <c r="Z8" s="2302"/>
      <c r="AA8" s="96"/>
    </row>
    <row r="9" spans="2:47">
      <c r="E9" s="2067">
        <v>1401</v>
      </c>
      <c r="F9" s="103" t="s">
        <v>1</v>
      </c>
      <c r="G9" s="102"/>
      <c r="H9" s="101">
        <f>SUM(H10:H17)</f>
        <v>0</v>
      </c>
      <c r="I9" s="101">
        <f>SUM(I10:I17)</f>
        <v>0</v>
      </c>
      <c r="J9" s="101">
        <f t="shared" ref="J9:J55" si="0">SUM(H9:I9)</f>
        <v>0</v>
      </c>
      <c r="K9" s="101">
        <f>SUM(K10:K17)</f>
        <v>0</v>
      </c>
      <c r="L9" s="101">
        <f>SUM(L10:L17)</f>
        <v>0</v>
      </c>
      <c r="M9" s="101">
        <f t="shared" ref="M9:M55" si="1">SUM(K9:L9)</f>
        <v>0</v>
      </c>
      <c r="N9" s="101">
        <f>SUM(N10:N17)</f>
        <v>0</v>
      </c>
      <c r="O9" s="101">
        <f>SUM(O10:O17)</f>
        <v>0</v>
      </c>
      <c r="P9" s="100">
        <f t="shared" ref="P9:P55" si="2">SUM(N9:O9)</f>
        <v>0</v>
      </c>
      <c r="Q9" s="100">
        <f>SUM(Q10:Q17)</f>
        <v>0</v>
      </c>
      <c r="R9" s="100">
        <f>SUM(R10:R17)</f>
        <v>0</v>
      </c>
      <c r="S9" s="100">
        <f t="shared" ref="S9:S55" si="3">SUM(Q9:R9)</f>
        <v>0</v>
      </c>
      <c r="T9" s="100">
        <f>SUM(T10:T17)</f>
        <v>5</v>
      </c>
      <c r="U9" s="100">
        <f>SUM(U10:U17)</f>
        <v>0</v>
      </c>
      <c r="V9" s="100">
        <f t="shared" ref="V9:V55" si="4">SUM(T9:U9)</f>
        <v>5</v>
      </c>
      <c r="W9" s="100">
        <f>SUM(W10:W17)</f>
        <v>0</v>
      </c>
      <c r="X9" s="100">
        <f>SUM(X10:X17)</f>
        <v>1</v>
      </c>
      <c r="Y9" s="100">
        <f t="shared" ref="Y9:Y55" si="5">SUM(W9:X9)</f>
        <v>1</v>
      </c>
      <c r="Z9" s="99">
        <f>SUM(Y9,V9,S9,P9,M9,J9)</f>
        <v>6</v>
      </c>
      <c r="AA9" s="96"/>
    </row>
    <row r="10" spans="2:47" ht="12" customHeight="1">
      <c r="E10" s="2068"/>
      <c r="F10" s="98" t="s">
        <v>33</v>
      </c>
      <c r="G10" s="97"/>
      <c r="H10" s="80">
        <v>0</v>
      </c>
      <c r="I10" s="80">
        <v>0</v>
      </c>
      <c r="J10" s="80">
        <f t="shared" si="0"/>
        <v>0</v>
      </c>
      <c r="K10" s="77">
        <v>0</v>
      </c>
      <c r="L10" s="77">
        <v>0</v>
      </c>
      <c r="M10" s="77">
        <f t="shared" si="1"/>
        <v>0</v>
      </c>
      <c r="N10" s="80">
        <v>0</v>
      </c>
      <c r="O10" s="80">
        <v>0</v>
      </c>
      <c r="P10" s="77">
        <f t="shared" si="2"/>
        <v>0</v>
      </c>
      <c r="Q10" s="80">
        <v>0</v>
      </c>
      <c r="R10" s="80">
        <v>0</v>
      </c>
      <c r="S10" s="77">
        <f t="shared" si="3"/>
        <v>0</v>
      </c>
      <c r="T10" s="77">
        <v>0</v>
      </c>
      <c r="U10" s="77">
        <v>0</v>
      </c>
      <c r="V10" s="77">
        <f t="shared" si="4"/>
        <v>0</v>
      </c>
      <c r="W10" s="77">
        <v>0</v>
      </c>
      <c r="X10" s="77">
        <v>0</v>
      </c>
      <c r="Y10" s="77">
        <f t="shared" si="5"/>
        <v>0</v>
      </c>
      <c r="Z10" s="76">
        <f t="shared" ref="Z10:Z55" si="6">SUM(J10+M10+P10+S10+V10+Y10)</f>
        <v>0</v>
      </c>
      <c r="AA10" s="96"/>
      <c r="AB10" s="96"/>
    </row>
    <row r="11" spans="2:47" ht="12" customHeight="1">
      <c r="E11" s="2068"/>
      <c r="F11" s="92" t="s">
        <v>34</v>
      </c>
      <c r="G11" s="89"/>
      <c r="H11" s="77">
        <v>0</v>
      </c>
      <c r="I11" s="77">
        <v>0</v>
      </c>
      <c r="J11" s="77">
        <f t="shared" si="0"/>
        <v>0</v>
      </c>
      <c r="K11" s="77">
        <v>0</v>
      </c>
      <c r="L11" s="77">
        <v>0</v>
      </c>
      <c r="M11" s="77">
        <f t="shared" si="1"/>
        <v>0</v>
      </c>
      <c r="N11" s="77">
        <v>0</v>
      </c>
      <c r="O11" s="77">
        <v>0</v>
      </c>
      <c r="P11" s="77">
        <f t="shared" si="2"/>
        <v>0</v>
      </c>
      <c r="Q11" s="77">
        <v>0</v>
      </c>
      <c r="R11" s="77">
        <v>0</v>
      </c>
      <c r="S11" s="77">
        <f t="shared" si="3"/>
        <v>0</v>
      </c>
      <c r="T11" s="77">
        <v>2</v>
      </c>
      <c r="U11" s="77">
        <v>0</v>
      </c>
      <c r="V11" s="77">
        <f t="shared" si="4"/>
        <v>2</v>
      </c>
      <c r="W11" s="77">
        <v>0</v>
      </c>
      <c r="X11" s="77">
        <v>0</v>
      </c>
      <c r="Y11" s="77">
        <f t="shared" si="5"/>
        <v>0</v>
      </c>
      <c r="Z11" s="76">
        <f t="shared" si="6"/>
        <v>2</v>
      </c>
      <c r="AA11" s="96"/>
      <c r="AB11" s="96"/>
    </row>
    <row r="12" spans="2:47" ht="12" customHeight="1">
      <c r="E12" s="2068"/>
      <c r="F12" s="92" t="s">
        <v>35</v>
      </c>
      <c r="G12" s="89"/>
      <c r="H12" s="77">
        <v>0</v>
      </c>
      <c r="I12" s="77">
        <v>0</v>
      </c>
      <c r="J12" s="77">
        <f t="shared" si="0"/>
        <v>0</v>
      </c>
      <c r="K12" s="77">
        <v>0</v>
      </c>
      <c r="L12" s="77">
        <v>0</v>
      </c>
      <c r="M12" s="77">
        <f t="shared" si="1"/>
        <v>0</v>
      </c>
      <c r="N12" s="77">
        <v>0</v>
      </c>
      <c r="O12" s="77">
        <v>0</v>
      </c>
      <c r="P12" s="77">
        <f t="shared" si="2"/>
        <v>0</v>
      </c>
      <c r="Q12" s="77">
        <v>0</v>
      </c>
      <c r="R12" s="77">
        <v>0</v>
      </c>
      <c r="S12" s="77">
        <f t="shared" si="3"/>
        <v>0</v>
      </c>
      <c r="T12" s="77">
        <v>1</v>
      </c>
      <c r="U12" s="77">
        <v>0</v>
      </c>
      <c r="V12" s="77">
        <f t="shared" si="4"/>
        <v>1</v>
      </c>
      <c r="W12" s="77">
        <v>0</v>
      </c>
      <c r="X12" s="77">
        <v>0</v>
      </c>
      <c r="Y12" s="77">
        <f t="shared" si="5"/>
        <v>0</v>
      </c>
      <c r="Z12" s="76">
        <f t="shared" si="6"/>
        <v>1</v>
      </c>
      <c r="AA12" s="96"/>
      <c r="AB12" s="96"/>
    </row>
    <row r="13" spans="2:47" ht="12" customHeight="1">
      <c r="E13" s="2068"/>
      <c r="F13" s="92" t="s">
        <v>27</v>
      </c>
      <c r="G13" s="89"/>
      <c r="H13" s="77">
        <v>0</v>
      </c>
      <c r="I13" s="77">
        <v>0</v>
      </c>
      <c r="J13" s="77">
        <f t="shared" si="0"/>
        <v>0</v>
      </c>
      <c r="K13" s="77">
        <v>0</v>
      </c>
      <c r="L13" s="77">
        <v>0</v>
      </c>
      <c r="M13" s="77">
        <f t="shared" si="1"/>
        <v>0</v>
      </c>
      <c r="N13" s="77">
        <v>0</v>
      </c>
      <c r="O13" s="77">
        <v>0</v>
      </c>
      <c r="P13" s="77">
        <f t="shared" si="2"/>
        <v>0</v>
      </c>
      <c r="Q13" s="77">
        <v>0</v>
      </c>
      <c r="R13" s="77">
        <v>0</v>
      </c>
      <c r="S13" s="77">
        <f t="shared" si="3"/>
        <v>0</v>
      </c>
      <c r="T13" s="77">
        <v>0</v>
      </c>
      <c r="U13" s="77">
        <v>0</v>
      </c>
      <c r="V13" s="77">
        <f t="shared" si="4"/>
        <v>0</v>
      </c>
      <c r="W13" s="77">
        <v>0</v>
      </c>
      <c r="X13" s="77">
        <v>0</v>
      </c>
      <c r="Y13" s="77">
        <f t="shared" si="5"/>
        <v>0</v>
      </c>
      <c r="Z13" s="76">
        <f t="shared" si="6"/>
        <v>0</v>
      </c>
      <c r="AA13" s="96"/>
      <c r="AB13" s="96"/>
    </row>
    <row r="14" spans="2:47" ht="12" customHeight="1">
      <c r="E14" s="2068"/>
      <c r="F14" s="92" t="s">
        <v>10</v>
      </c>
      <c r="G14" s="89"/>
      <c r="H14" s="77">
        <v>0</v>
      </c>
      <c r="I14" s="77">
        <v>0</v>
      </c>
      <c r="J14" s="77">
        <f t="shared" si="0"/>
        <v>0</v>
      </c>
      <c r="K14" s="77">
        <v>0</v>
      </c>
      <c r="L14" s="77">
        <v>0</v>
      </c>
      <c r="M14" s="77">
        <f t="shared" si="1"/>
        <v>0</v>
      </c>
      <c r="N14" s="77">
        <v>0</v>
      </c>
      <c r="O14" s="77">
        <v>0</v>
      </c>
      <c r="P14" s="77">
        <f t="shared" si="2"/>
        <v>0</v>
      </c>
      <c r="Q14" s="77">
        <v>0</v>
      </c>
      <c r="R14" s="77">
        <v>0</v>
      </c>
      <c r="S14" s="77">
        <f t="shared" si="3"/>
        <v>0</v>
      </c>
      <c r="T14" s="77">
        <v>0</v>
      </c>
      <c r="U14" s="77">
        <v>0</v>
      </c>
      <c r="V14" s="77">
        <f t="shared" si="4"/>
        <v>0</v>
      </c>
      <c r="W14" s="77">
        <v>0</v>
      </c>
      <c r="X14" s="77">
        <v>0</v>
      </c>
      <c r="Y14" s="77">
        <f t="shared" si="5"/>
        <v>0</v>
      </c>
      <c r="Z14" s="76">
        <f t="shared" si="6"/>
        <v>0</v>
      </c>
      <c r="AA14" s="96"/>
      <c r="AB14" s="96"/>
    </row>
    <row r="15" spans="2:47" ht="12" customHeight="1">
      <c r="E15" s="2068"/>
      <c r="F15" s="92" t="s">
        <v>36</v>
      </c>
      <c r="G15" s="89"/>
      <c r="H15" s="77">
        <v>0</v>
      </c>
      <c r="I15" s="77">
        <v>0</v>
      </c>
      <c r="J15" s="77">
        <f t="shared" si="0"/>
        <v>0</v>
      </c>
      <c r="K15" s="77">
        <v>0</v>
      </c>
      <c r="L15" s="77">
        <v>0</v>
      </c>
      <c r="M15" s="77">
        <f t="shared" si="1"/>
        <v>0</v>
      </c>
      <c r="N15" s="77">
        <v>0</v>
      </c>
      <c r="O15" s="77">
        <v>0</v>
      </c>
      <c r="P15" s="77">
        <f t="shared" si="2"/>
        <v>0</v>
      </c>
      <c r="Q15" s="77">
        <v>0</v>
      </c>
      <c r="R15" s="77">
        <v>0</v>
      </c>
      <c r="S15" s="77">
        <f t="shared" si="3"/>
        <v>0</v>
      </c>
      <c r="T15" s="77">
        <v>2</v>
      </c>
      <c r="U15" s="77">
        <v>0</v>
      </c>
      <c r="V15" s="77">
        <f t="shared" si="4"/>
        <v>2</v>
      </c>
      <c r="W15" s="77">
        <v>0</v>
      </c>
      <c r="X15" s="77">
        <v>1</v>
      </c>
      <c r="Y15" s="77">
        <f t="shared" si="5"/>
        <v>1</v>
      </c>
      <c r="Z15" s="76">
        <f t="shared" si="6"/>
        <v>3</v>
      </c>
      <c r="AA15" s="96"/>
      <c r="AB15" s="96"/>
    </row>
    <row r="16" spans="2:47" ht="12" customHeight="1">
      <c r="E16" s="2068"/>
      <c r="F16" s="92" t="s">
        <v>24</v>
      </c>
      <c r="G16" s="89"/>
      <c r="H16" s="77">
        <v>0</v>
      </c>
      <c r="I16" s="77">
        <v>0</v>
      </c>
      <c r="J16" s="77">
        <f t="shared" si="0"/>
        <v>0</v>
      </c>
      <c r="K16" s="77">
        <v>0</v>
      </c>
      <c r="L16" s="77">
        <v>0</v>
      </c>
      <c r="M16" s="77">
        <f t="shared" si="1"/>
        <v>0</v>
      </c>
      <c r="N16" s="77">
        <v>0</v>
      </c>
      <c r="O16" s="77">
        <v>0</v>
      </c>
      <c r="P16" s="77">
        <f t="shared" si="2"/>
        <v>0</v>
      </c>
      <c r="Q16" s="77">
        <v>0</v>
      </c>
      <c r="R16" s="77">
        <v>0</v>
      </c>
      <c r="S16" s="77">
        <f t="shared" si="3"/>
        <v>0</v>
      </c>
      <c r="T16" s="77">
        <v>0</v>
      </c>
      <c r="U16" s="77">
        <v>0</v>
      </c>
      <c r="V16" s="77">
        <f t="shared" si="4"/>
        <v>0</v>
      </c>
      <c r="W16" s="77">
        <v>0</v>
      </c>
      <c r="X16" s="77">
        <v>0</v>
      </c>
      <c r="Y16" s="77">
        <f t="shared" si="5"/>
        <v>0</v>
      </c>
      <c r="Z16" s="76">
        <f t="shared" si="6"/>
        <v>0</v>
      </c>
      <c r="AA16" s="96"/>
      <c r="AB16" s="96"/>
    </row>
    <row r="17" spans="5:32" ht="12" customHeight="1">
      <c r="E17" s="2069"/>
      <c r="F17" s="79" t="s">
        <v>32</v>
      </c>
      <c r="G17" s="89"/>
      <c r="H17" s="77">
        <v>0</v>
      </c>
      <c r="I17" s="77">
        <v>0</v>
      </c>
      <c r="J17" s="77">
        <f t="shared" si="0"/>
        <v>0</v>
      </c>
      <c r="K17" s="77">
        <v>0</v>
      </c>
      <c r="L17" s="77">
        <v>0</v>
      </c>
      <c r="M17" s="77">
        <f t="shared" si="1"/>
        <v>0</v>
      </c>
      <c r="N17" s="77">
        <v>0</v>
      </c>
      <c r="O17" s="77">
        <v>0</v>
      </c>
      <c r="P17" s="77">
        <f t="shared" si="2"/>
        <v>0</v>
      </c>
      <c r="Q17" s="77">
        <v>0</v>
      </c>
      <c r="R17" s="77">
        <v>0</v>
      </c>
      <c r="S17" s="77">
        <f t="shared" si="3"/>
        <v>0</v>
      </c>
      <c r="T17" s="95">
        <v>0</v>
      </c>
      <c r="U17" s="95">
        <v>0</v>
      </c>
      <c r="V17" s="77">
        <f t="shared" si="4"/>
        <v>0</v>
      </c>
      <c r="W17" s="95">
        <v>0</v>
      </c>
      <c r="X17" s="95">
        <v>0</v>
      </c>
      <c r="Y17" s="77">
        <f t="shared" si="5"/>
        <v>0</v>
      </c>
      <c r="Z17" s="76">
        <f t="shared" si="6"/>
        <v>0</v>
      </c>
      <c r="AA17" s="96"/>
      <c r="AB17" s="96"/>
    </row>
    <row r="18" spans="5:32">
      <c r="E18" s="2068">
        <v>1402</v>
      </c>
      <c r="F18" s="91" t="s">
        <v>2</v>
      </c>
      <c r="G18" s="87"/>
      <c r="H18" s="84">
        <f>SUM(H19:H26)</f>
        <v>0</v>
      </c>
      <c r="I18" s="84">
        <f>SUM(I19:I26)</f>
        <v>0</v>
      </c>
      <c r="J18" s="86">
        <f t="shared" si="0"/>
        <v>0</v>
      </c>
      <c r="K18" s="85">
        <f>SUM(K19:K26)</f>
        <v>0</v>
      </c>
      <c r="L18" s="86">
        <f>SUM(L19:L26)</f>
        <v>0</v>
      </c>
      <c r="M18" s="84">
        <f t="shared" si="1"/>
        <v>0</v>
      </c>
      <c r="N18" s="84">
        <f>SUM(N19:N26)</f>
        <v>0</v>
      </c>
      <c r="O18" s="84">
        <f>SUM(O19:O26)</f>
        <v>0</v>
      </c>
      <c r="P18" s="84">
        <f t="shared" si="2"/>
        <v>0</v>
      </c>
      <c r="Q18" s="84">
        <f>SUM(Q19:Q26)</f>
        <v>0</v>
      </c>
      <c r="R18" s="84">
        <f>SUM(R19:R26)</f>
        <v>0</v>
      </c>
      <c r="S18" s="83">
        <f t="shared" si="3"/>
        <v>0</v>
      </c>
      <c r="T18" s="83">
        <f>SUM(T19:T26)</f>
        <v>6</v>
      </c>
      <c r="U18" s="83">
        <f>SUM(U19:U26)</f>
        <v>15</v>
      </c>
      <c r="V18" s="83">
        <f t="shared" si="4"/>
        <v>21</v>
      </c>
      <c r="W18" s="83">
        <f>SUM(W19:W26)</f>
        <v>0</v>
      </c>
      <c r="X18" s="83">
        <f>SUM(X19:X26)</f>
        <v>0</v>
      </c>
      <c r="Y18" s="83">
        <f t="shared" si="5"/>
        <v>0</v>
      </c>
      <c r="Z18" s="82">
        <f t="shared" si="6"/>
        <v>21</v>
      </c>
      <c r="AA18" s="96"/>
      <c r="AB18" s="96"/>
    </row>
    <row r="19" spans="5:32" ht="12" customHeight="1">
      <c r="E19" s="2068"/>
      <c r="F19" s="92" t="s">
        <v>37</v>
      </c>
      <c r="G19" s="89"/>
      <c r="H19" s="80">
        <v>0</v>
      </c>
      <c r="I19" s="80">
        <v>0</v>
      </c>
      <c r="J19" s="77">
        <f t="shared" si="0"/>
        <v>0</v>
      </c>
      <c r="K19" s="80">
        <v>0</v>
      </c>
      <c r="L19" s="80">
        <v>0</v>
      </c>
      <c r="M19" s="77">
        <f t="shared" si="1"/>
        <v>0</v>
      </c>
      <c r="N19" s="80">
        <v>0</v>
      </c>
      <c r="O19" s="80">
        <v>0</v>
      </c>
      <c r="P19" s="77">
        <f t="shared" si="2"/>
        <v>0</v>
      </c>
      <c r="Q19" s="80">
        <v>0</v>
      </c>
      <c r="R19" s="80">
        <v>0</v>
      </c>
      <c r="S19" s="77">
        <f t="shared" si="3"/>
        <v>0</v>
      </c>
      <c r="T19" s="77">
        <v>4</v>
      </c>
      <c r="U19" s="77">
        <v>11</v>
      </c>
      <c r="V19" s="77">
        <f t="shared" si="4"/>
        <v>15</v>
      </c>
      <c r="W19" s="80">
        <v>0</v>
      </c>
      <c r="X19" s="80">
        <v>0</v>
      </c>
      <c r="Y19" s="77">
        <f t="shared" si="5"/>
        <v>0</v>
      </c>
      <c r="Z19" s="76">
        <f t="shared" si="6"/>
        <v>15</v>
      </c>
      <c r="AA19" s="96"/>
      <c r="AB19" s="2085"/>
      <c r="AC19" s="2085"/>
      <c r="AD19" s="2085"/>
      <c r="AE19" s="2085"/>
      <c r="AF19" s="2085"/>
    </row>
    <row r="20" spans="5:32" ht="12" customHeight="1">
      <c r="E20" s="2068"/>
      <c r="F20" s="92" t="s">
        <v>38</v>
      </c>
      <c r="G20" s="89"/>
      <c r="H20" s="77">
        <v>0</v>
      </c>
      <c r="I20" s="77">
        <v>0</v>
      </c>
      <c r="J20" s="77">
        <f t="shared" si="0"/>
        <v>0</v>
      </c>
      <c r="K20" s="77">
        <v>0</v>
      </c>
      <c r="L20" s="77">
        <v>0</v>
      </c>
      <c r="M20" s="77">
        <f t="shared" si="1"/>
        <v>0</v>
      </c>
      <c r="N20" s="77">
        <v>0</v>
      </c>
      <c r="O20" s="77">
        <v>0</v>
      </c>
      <c r="P20" s="77">
        <f t="shared" si="2"/>
        <v>0</v>
      </c>
      <c r="Q20" s="77">
        <v>0</v>
      </c>
      <c r="R20" s="77">
        <v>0</v>
      </c>
      <c r="S20" s="77">
        <f t="shared" si="3"/>
        <v>0</v>
      </c>
      <c r="T20" s="77">
        <v>0</v>
      </c>
      <c r="U20" s="77">
        <v>1</v>
      </c>
      <c r="V20" s="77">
        <f t="shared" si="4"/>
        <v>1</v>
      </c>
      <c r="W20" s="77">
        <v>0</v>
      </c>
      <c r="X20" s="77">
        <v>0</v>
      </c>
      <c r="Y20" s="77">
        <f t="shared" si="5"/>
        <v>0</v>
      </c>
      <c r="Z20" s="76">
        <f t="shared" si="6"/>
        <v>1</v>
      </c>
      <c r="AA20" s="96"/>
      <c r="AB20" s="2085"/>
      <c r="AC20" s="2085"/>
      <c r="AD20" s="2085"/>
      <c r="AE20" s="2085"/>
      <c r="AF20" s="2085"/>
    </row>
    <row r="21" spans="5:32" ht="12" customHeight="1">
      <c r="E21" s="2068"/>
      <c r="F21" s="92" t="s">
        <v>39</v>
      </c>
      <c r="G21" s="89"/>
      <c r="H21" s="77">
        <v>0</v>
      </c>
      <c r="I21" s="77">
        <v>0</v>
      </c>
      <c r="J21" s="77">
        <f t="shared" si="0"/>
        <v>0</v>
      </c>
      <c r="K21" s="77">
        <v>0</v>
      </c>
      <c r="L21" s="77">
        <v>0</v>
      </c>
      <c r="M21" s="77">
        <f t="shared" si="1"/>
        <v>0</v>
      </c>
      <c r="N21" s="77">
        <v>0</v>
      </c>
      <c r="O21" s="77">
        <v>0</v>
      </c>
      <c r="P21" s="77">
        <f t="shared" si="2"/>
        <v>0</v>
      </c>
      <c r="Q21" s="77">
        <v>0</v>
      </c>
      <c r="R21" s="77">
        <v>0</v>
      </c>
      <c r="S21" s="77">
        <f t="shared" si="3"/>
        <v>0</v>
      </c>
      <c r="T21" s="77">
        <v>1</v>
      </c>
      <c r="U21" s="77">
        <v>1</v>
      </c>
      <c r="V21" s="77">
        <f t="shared" si="4"/>
        <v>2</v>
      </c>
      <c r="W21" s="77">
        <v>0</v>
      </c>
      <c r="X21" s="77">
        <v>0</v>
      </c>
      <c r="Y21" s="77">
        <f t="shared" si="5"/>
        <v>0</v>
      </c>
      <c r="Z21" s="76">
        <f t="shared" si="6"/>
        <v>2</v>
      </c>
      <c r="AA21" s="96"/>
      <c r="AB21" s="2085"/>
      <c r="AC21" s="2085"/>
      <c r="AD21" s="2085"/>
      <c r="AE21" s="2085"/>
      <c r="AF21" s="2085"/>
    </row>
    <row r="22" spans="5:32" ht="12" customHeight="1">
      <c r="E22" s="2068"/>
      <c r="F22" s="92" t="s">
        <v>40</v>
      </c>
      <c r="G22" s="89"/>
      <c r="H22" s="77">
        <v>0</v>
      </c>
      <c r="I22" s="77">
        <v>0</v>
      </c>
      <c r="J22" s="77">
        <f t="shared" si="0"/>
        <v>0</v>
      </c>
      <c r="K22" s="77">
        <v>0</v>
      </c>
      <c r="L22" s="77">
        <v>0</v>
      </c>
      <c r="M22" s="77">
        <f t="shared" si="1"/>
        <v>0</v>
      </c>
      <c r="N22" s="77">
        <v>0</v>
      </c>
      <c r="O22" s="77">
        <v>0</v>
      </c>
      <c r="P22" s="77">
        <f t="shared" si="2"/>
        <v>0</v>
      </c>
      <c r="Q22" s="77">
        <v>0</v>
      </c>
      <c r="R22" s="77">
        <v>0</v>
      </c>
      <c r="S22" s="77">
        <f t="shared" si="3"/>
        <v>0</v>
      </c>
      <c r="T22" s="77">
        <v>1</v>
      </c>
      <c r="U22" s="77">
        <v>1</v>
      </c>
      <c r="V22" s="77">
        <f t="shared" si="4"/>
        <v>2</v>
      </c>
      <c r="W22" s="77">
        <v>0</v>
      </c>
      <c r="X22" s="77">
        <v>0</v>
      </c>
      <c r="Y22" s="77">
        <f t="shared" si="5"/>
        <v>0</v>
      </c>
      <c r="Z22" s="76">
        <f t="shared" si="6"/>
        <v>2</v>
      </c>
      <c r="AA22" s="96"/>
      <c r="AB22" s="2085"/>
      <c r="AC22" s="2085"/>
      <c r="AD22" s="2085"/>
      <c r="AE22" s="2085"/>
      <c r="AF22" s="2085"/>
    </row>
    <row r="23" spans="5:32" ht="12" customHeight="1">
      <c r="E23" s="2068"/>
      <c r="F23" s="92" t="s">
        <v>41</v>
      </c>
      <c r="G23" s="89"/>
      <c r="H23" s="77">
        <v>0</v>
      </c>
      <c r="I23" s="77">
        <v>0</v>
      </c>
      <c r="J23" s="77">
        <f t="shared" si="0"/>
        <v>0</v>
      </c>
      <c r="K23" s="77">
        <v>0</v>
      </c>
      <c r="L23" s="77">
        <v>0</v>
      </c>
      <c r="M23" s="77">
        <f t="shared" si="1"/>
        <v>0</v>
      </c>
      <c r="N23" s="77">
        <v>0</v>
      </c>
      <c r="O23" s="77">
        <v>0</v>
      </c>
      <c r="P23" s="77">
        <f t="shared" si="2"/>
        <v>0</v>
      </c>
      <c r="Q23" s="77">
        <v>0</v>
      </c>
      <c r="R23" s="77">
        <v>0</v>
      </c>
      <c r="S23" s="77">
        <f t="shared" si="3"/>
        <v>0</v>
      </c>
      <c r="T23" s="77">
        <v>0</v>
      </c>
      <c r="U23" s="77">
        <v>0</v>
      </c>
      <c r="V23" s="77">
        <f t="shared" si="4"/>
        <v>0</v>
      </c>
      <c r="W23" s="77">
        <v>0</v>
      </c>
      <c r="X23" s="77">
        <v>0</v>
      </c>
      <c r="Y23" s="77">
        <f t="shared" si="5"/>
        <v>0</v>
      </c>
      <c r="Z23" s="76">
        <f t="shared" si="6"/>
        <v>0</v>
      </c>
      <c r="AA23" s="96"/>
      <c r="AB23" s="2085"/>
      <c r="AC23" s="2085"/>
      <c r="AD23" s="2085"/>
      <c r="AE23" s="2085"/>
      <c r="AF23" s="2085"/>
    </row>
    <row r="24" spans="5:32" ht="12" customHeight="1">
      <c r="E24" s="2068"/>
      <c r="F24" s="92" t="s">
        <v>42</v>
      </c>
      <c r="G24" s="89"/>
      <c r="H24" s="77">
        <v>0</v>
      </c>
      <c r="I24" s="77">
        <v>0</v>
      </c>
      <c r="J24" s="77">
        <f t="shared" si="0"/>
        <v>0</v>
      </c>
      <c r="K24" s="77">
        <v>0</v>
      </c>
      <c r="L24" s="77">
        <v>0</v>
      </c>
      <c r="M24" s="77">
        <f t="shared" si="1"/>
        <v>0</v>
      </c>
      <c r="N24" s="77">
        <v>0</v>
      </c>
      <c r="O24" s="77">
        <v>0</v>
      </c>
      <c r="P24" s="77">
        <f t="shared" si="2"/>
        <v>0</v>
      </c>
      <c r="Q24" s="77">
        <v>0</v>
      </c>
      <c r="R24" s="77">
        <v>0</v>
      </c>
      <c r="S24" s="77">
        <f t="shared" si="3"/>
        <v>0</v>
      </c>
      <c r="T24" s="77">
        <v>0</v>
      </c>
      <c r="U24" s="77">
        <v>1</v>
      </c>
      <c r="V24" s="77">
        <f t="shared" si="4"/>
        <v>1</v>
      </c>
      <c r="W24" s="77">
        <v>0</v>
      </c>
      <c r="X24" s="77">
        <v>0</v>
      </c>
      <c r="Y24" s="77">
        <f t="shared" si="5"/>
        <v>0</v>
      </c>
      <c r="Z24" s="76">
        <f t="shared" si="6"/>
        <v>1</v>
      </c>
      <c r="AA24" s="96"/>
      <c r="AB24" s="2085"/>
      <c r="AC24" s="2085"/>
      <c r="AD24" s="2085"/>
      <c r="AE24" s="2085"/>
      <c r="AF24" s="2085"/>
    </row>
    <row r="25" spans="5:32" ht="12" customHeight="1">
      <c r="E25" s="2068"/>
      <c r="F25" s="92" t="s">
        <v>43</v>
      </c>
      <c r="G25" s="89"/>
      <c r="H25" s="77">
        <v>0</v>
      </c>
      <c r="I25" s="77">
        <v>0</v>
      </c>
      <c r="J25" s="77">
        <f t="shared" si="0"/>
        <v>0</v>
      </c>
      <c r="K25" s="77">
        <v>0</v>
      </c>
      <c r="L25" s="77">
        <v>0</v>
      </c>
      <c r="M25" s="77">
        <f t="shared" si="1"/>
        <v>0</v>
      </c>
      <c r="N25" s="77">
        <v>0</v>
      </c>
      <c r="O25" s="77">
        <v>0</v>
      </c>
      <c r="P25" s="77">
        <f t="shared" si="2"/>
        <v>0</v>
      </c>
      <c r="Q25" s="77">
        <v>0</v>
      </c>
      <c r="R25" s="77">
        <v>0</v>
      </c>
      <c r="S25" s="77">
        <f t="shared" si="3"/>
        <v>0</v>
      </c>
      <c r="T25" s="77">
        <v>0</v>
      </c>
      <c r="U25" s="77">
        <v>0</v>
      </c>
      <c r="V25" s="77">
        <f t="shared" si="4"/>
        <v>0</v>
      </c>
      <c r="W25" s="77">
        <v>0</v>
      </c>
      <c r="X25" s="77">
        <v>0</v>
      </c>
      <c r="Y25" s="77">
        <f t="shared" si="5"/>
        <v>0</v>
      </c>
      <c r="Z25" s="76">
        <f t="shared" si="6"/>
        <v>0</v>
      </c>
      <c r="AA25" s="96"/>
      <c r="AB25" s="2085"/>
      <c r="AC25" s="2085"/>
      <c r="AD25" s="2085"/>
      <c r="AE25" s="2085"/>
      <c r="AF25" s="2085"/>
    </row>
    <row r="26" spans="5:32" ht="12" customHeight="1">
      <c r="E26" s="2068"/>
      <c r="F26" s="92" t="s">
        <v>44</v>
      </c>
      <c r="G26" s="89"/>
      <c r="H26" s="77">
        <v>0</v>
      </c>
      <c r="I26" s="77">
        <v>0</v>
      </c>
      <c r="J26" s="77">
        <f t="shared" si="0"/>
        <v>0</v>
      </c>
      <c r="K26" s="77">
        <v>0</v>
      </c>
      <c r="L26" s="77">
        <v>0</v>
      </c>
      <c r="M26" s="77">
        <f t="shared" si="1"/>
        <v>0</v>
      </c>
      <c r="N26" s="77">
        <v>0</v>
      </c>
      <c r="O26" s="77">
        <v>0</v>
      </c>
      <c r="P26" s="77">
        <f t="shared" si="2"/>
        <v>0</v>
      </c>
      <c r="Q26" s="77">
        <v>0</v>
      </c>
      <c r="R26" s="77">
        <v>0</v>
      </c>
      <c r="S26" s="77">
        <f t="shared" si="3"/>
        <v>0</v>
      </c>
      <c r="T26" s="77">
        <v>0</v>
      </c>
      <c r="U26" s="77">
        <v>0</v>
      </c>
      <c r="V26" s="77">
        <f t="shared" si="4"/>
        <v>0</v>
      </c>
      <c r="W26" s="77">
        <v>0</v>
      </c>
      <c r="X26" s="77">
        <v>0</v>
      </c>
      <c r="Y26" s="77">
        <f t="shared" si="5"/>
        <v>0</v>
      </c>
      <c r="Z26" s="76">
        <f t="shared" si="6"/>
        <v>0</v>
      </c>
      <c r="AA26" s="96"/>
      <c r="AB26" s="96"/>
    </row>
    <row r="27" spans="5:32">
      <c r="E27" s="2067">
        <v>1403</v>
      </c>
      <c r="F27" s="91" t="s">
        <v>3</v>
      </c>
      <c r="G27" s="87"/>
      <c r="H27" s="84">
        <f>SUM(H28:H30)</f>
        <v>0</v>
      </c>
      <c r="I27" s="84">
        <f>SUM(I28:I30)</f>
        <v>0</v>
      </c>
      <c r="J27" s="86">
        <f t="shared" si="0"/>
        <v>0</v>
      </c>
      <c r="K27" s="86">
        <f>SUM(K28:K30)</f>
        <v>0</v>
      </c>
      <c r="L27" s="86">
        <f>SUM(L28:L30)</f>
        <v>0</v>
      </c>
      <c r="M27" s="84">
        <f t="shared" si="1"/>
        <v>0</v>
      </c>
      <c r="N27" s="84">
        <f>SUM(N28:N30)</f>
        <v>0</v>
      </c>
      <c r="O27" s="84">
        <f>SUM(O28:O30)</f>
        <v>0</v>
      </c>
      <c r="P27" s="84">
        <f t="shared" si="2"/>
        <v>0</v>
      </c>
      <c r="Q27" s="84">
        <f>SUM(Q28:Q30)</f>
        <v>0</v>
      </c>
      <c r="R27" s="84">
        <f>SUM(R28:R30)</f>
        <v>0</v>
      </c>
      <c r="S27" s="83">
        <f t="shared" si="3"/>
        <v>0</v>
      </c>
      <c r="T27" s="83">
        <f>SUM(T28:T30)</f>
        <v>2</v>
      </c>
      <c r="U27" s="83">
        <f>SUM(U28:U30)</f>
        <v>7</v>
      </c>
      <c r="V27" s="83">
        <f t="shared" si="4"/>
        <v>9</v>
      </c>
      <c r="W27" s="83">
        <f>SUM(W28:W30)</f>
        <v>0</v>
      </c>
      <c r="X27" s="83">
        <f>SUM(X28:X30)</f>
        <v>0</v>
      </c>
      <c r="Y27" s="83">
        <f t="shared" si="5"/>
        <v>0</v>
      </c>
      <c r="Z27" s="82">
        <f t="shared" si="6"/>
        <v>9</v>
      </c>
      <c r="AA27" s="96"/>
      <c r="AB27" s="96"/>
    </row>
    <row r="28" spans="5:32" ht="12" customHeight="1">
      <c r="E28" s="2068"/>
      <c r="F28" s="92" t="s">
        <v>45</v>
      </c>
      <c r="G28" s="89"/>
      <c r="H28" s="77">
        <v>0</v>
      </c>
      <c r="I28" s="77">
        <v>0</v>
      </c>
      <c r="J28" s="77">
        <f t="shared" si="0"/>
        <v>0</v>
      </c>
      <c r="K28" s="77">
        <v>0</v>
      </c>
      <c r="L28" s="77">
        <v>0</v>
      </c>
      <c r="M28" s="77">
        <f t="shared" si="1"/>
        <v>0</v>
      </c>
      <c r="N28" s="77">
        <v>0</v>
      </c>
      <c r="O28" s="77">
        <v>0</v>
      </c>
      <c r="P28" s="77">
        <f t="shared" si="2"/>
        <v>0</v>
      </c>
      <c r="Q28" s="77">
        <v>0</v>
      </c>
      <c r="R28" s="77">
        <v>0</v>
      </c>
      <c r="S28" s="77">
        <f t="shared" si="3"/>
        <v>0</v>
      </c>
      <c r="T28" s="77">
        <v>0</v>
      </c>
      <c r="U28" s="77">
        <v>3</v>
      </c>
      <c r="V28" s="77">
        <f t="shared" si="4"/>
        <v>3</v>
      </c>
      <c r="W28" s="77">
        <v>0</v>
      </c>
      <c r="X28" s="77">
        <v>0</v>
      </c>
      <c r="Y28" s="77">
        <f t="shared" si="5"/>
        <v>0</v>
      </c>
      <c r="Z28" s="76">
        <f t="shared" si="6"/>
        <v>3</v>
      </c>
      <c r="AA28" s="96"/>
      <c r="AB28" s="96"/>
    </row>
    <row r="29" spans="5:32" ht="12" customHeight="1">
      <c r="E29" s="2068"/>
      <c r="F29" s="92" t="s">
        <v>46</v>
      </c>
      <c r="G29" s="89"/>
      <c r="H29" s="77">
        <v>0</v>
      </c>
      <c r="I29" s="77">
        <v>0</v>
      </c>
      <c r="J29" s="77">
        <f t="shared" si="0"/>
        <v>0</v>
      </c>
      <c r="K29" s="77">
        <v>0</v>
      </c>
      <c r="L29" s="77">
        <v>0</v>
      </c>
      <c r="M29" s="77">
        <f t="shared" si="1"/>
        <v>0</v>
      </c>
      <c r="N29" s="77">
        <v>0</v>
      </c>
      <c r="O29" s="77">
        <v>0</v>
      </c>
      <c r="P29" s="77">
        <f t="shared" si="2"/>
        <v>0</v>
      </c>
      <c r="Q29" s="77">
        <v>0</v>
      </c>
      <c r="R29" s="77">
        <v>0</v>
      </c>
      <c r="S29" s="77">
        <f t="shared" si="3"/>
        <v>0</v>
      </c>
      <c r="T29" s="77">
        <v>2</v>
      </c>
      <c r="U29" s="77">
        <v>2</v>
      </c>
      <c r="V29" s="77">
        <f t="shared" si="4"/>
        <v>4</v>
      </c>
      <c r="W29" s="77">
        <v>0</v>
      </c>
      <c r="X29" s="77">
        <v>0</v>
      </c>
      <c r="Y29" s="77">
        <f t="shared" si="5"/>
        <v>0</v>
      </c>
      <c r="Z29" s="76">
        <f t="shared" si="6"/>
        <v>4</v>
      </c>
      <c r="AA29" s="96"/>
      <c r="AB29" s="96"/>
    </row>
    <row r="30" spans="5:32" ht="12" customHeight="1">
      <c r="E30" s="2069"/>
      <c r="F30" s="92" t="s">
        <v>47</v>
      </c>
      <c r="G30" s="89"/>
      <c r="H30" s="77">
        <v>0</v>
      </c>
      <c r="I30" s="77">
        <v>0</v>
      </c>
      <c r="J30" s="77">
        <f t="shared" si="0"/>
        <v>0</v>
      </c>
      <c r="K30" s="77">
        <v>0</v>
      </c>
      <c r="L30" s="77">
        <v>0</v>
      </c>
      <c r="M30" s="77">
        <f t="shared" si="1"/>
        <v>0</v>
      </c>
      <c r="N30" s="77">
        <v>0</v>
      </c>
      <c r="O30" s="77">
        <v>0</v>
      </c>
      <c r="P30" s="77">
        <f t="shared" si="2"/>
        <v>0</v>
      </c>
      <c r="Q30" s="77">
        <v>0</v>
      </c>
      <c r="R30" s="77">
        <v>0</v>
      </c>
      <c r="S30" s="77">
        <f t="shared" si="3"/>
        <v>0</v>
      </c>
      <c r="T30" s="77">
        <v>0</v>
      </c>
      <c r="U30" s="77">
        <v>2</v>
      </c>
      <c r="V30" s="77">
        <f t="shared" si="4"/>
        <v>2</v>
      </c>
      <c r="W30" s="77">
        <v>0</v>
      </c>
      <c r="X30" s="77">
        <v>0</v>
      </c>
      <c r="Y30" s="77">
        <f t="shared" si="5"/>
        <v>0</v>
      </c>
      <c r="Z30" s="76">
        <f t="shared" si="6"/>
        <v>2</v>
      </c>
      <c r="AA30" s="96"/>
      <c r="AB30" s="96"/>
    </row>
    <row r="31" spans="5:32">
      <c r="E31" s="2087">
        <v>1404</v>
      </c>
      <c r="F31" s="91" t="s">
        <v>28</v>
      </c>
      <c r="G31" s="87"/>
      <c r="H31" s="84">
        <f>SUM(H32:H33)</f>
        <v>0</v>
      </c>
      <c r="I31" s="84">
        <f>SUM(I32:I33)</f>
        <v>0</v>
      </c>
      <c r="J31" s="86">
        <f t="shared" si="0"/>
        <v>0</v>
      </c>
      <c r="K31" s="86">
        <f>SUM(K32:K33)</f>
        <v>0</v>
      </c>
      <c r="L31" s="86">
        <f>SUM(L32:L33)</f>
        <v>0</v>
      </c>
      <c r="M31" s="84">
        <f t="shared" si="1"/>
        <v>0</v>
      </c>
      <c r="N31" s="84">
        <f>SUM(N32:N33)</f>
        <v>0</v>
      </c>
      <c r="O31" s="84">
        <f>SUM(O32:O33)</f>
        <v>0</v>
      </c>
      <c r="P31" s="84">
        <f t="shared" si="2"/>
        <v>0</v>
      </c>
      <c r="Q31" s="84">
        <f>SUM(Q32:Q33)</f>
        <v>0</v>
      </c>
      <c r="R31" s="84">
        <f>SUM(R32:R33)</f>
        <v>0</v>
      </c>
      <c r="S31" s="83">
        <f t="shared" si="3"/>
        <v>0</v>
      </c>
      <c r="T31" s="83">
        <f>SUM(T32:T33)</f>
        <v>0</v>
      </c>
      <c r="U31" s="83">
        <f>SUM(U32:U33)</f>
        <v>4</v>
      </c>
      <c r="V31" s="83">
        <f t="shared" si="4"/>
        <v>4</v>
      </c>
      <c r="W31" s="83">
        <f>SUM(W32:W33)</f>
        <v>1</v>
      </c>
      <c r="X31" s="83">
        <f>SUM(X32:X33)</f>
        <v>0</v>
      </c>
      <c r="Y31" s="83">
        <f t="shared" si="5"/>
        <v>1</v>
      </c>
      <c r="Z31" s="82">
        <f t="shared" si="6"/>
        <v>5</v>
      </c>
    </row>
    <row r="32" spans="5:32">
      <c r="E32" s="2087"/>
      <c r="F32" s="92" t="s">
        <v>48</v>
      </c>
      <c r="G32" s="89"/>
      <c r="H32" s="77">
        <v>0</v>
      </c>
      <c r="I32" s="77">
        <v>0</v>
      </c>
      <c r="J32" s="77">
        <f t="shared" si="0"/>
        <v>0</v>
      </c>
      <c r="K32" s="77">
        <v>0</v>
      </c>
      <c r="L32" s="77">
        <v>0</v>
      </c>
      <c r="M32" s="77">
        <f t="shared" si="1"/>
        <v>0</v>
      </c>
      <c r="N32" s="77">
        <v>0</v>
      </c>
      <c r="O32" s="77">
        <v>0</v>
      </c>
      <c r="P32" s="77">
        <f t="shared" si="2"/>
        <v>0</v>
      </c>
      <c r="Q32" s="77">
        <v>0</v>
      </c>
      <c r="R32" s="77">
        <v>0</v>
      </c>
      <c r="S32" s="77">
        <f t="shared" si="3"/>
        <v>0</v>
      </c>
      <c r="T32" s="77">
        <v>0</v>
      </c>
      <c r="U32" s="77">
        <v>4</v>
      </c>
      <c r="V32" s="77">
        <f t="shared" si="4"/>
        <v>4</v>
      </c>
      <c r="W32" s="77">
        <v>1</v>
      </c>
      <c r="X32" s="77">
        <v>0</v>
      </c>
      <c r="Y32" s="77">
        <f t="shared" si="5"/>
        <v>1</v>
      </c>
      <c r="Z32" s="76">
        <f t="shared" si="6"/>
        <v>5</v>
      </c>
    </row>
    <row r="33" spans="5:26" ht="12.75" customHeight="1">
      <c r="E33" s="2087"/>
      <c r="F33" s="92" t="s">
        <v>49</v>
      </c>
      <c r="G33" s="89"/>
      <c r="H33" s="77">
        <v>0</v>
      </c>
      <c r="I33" s="77">
        <v>0</v>
      </c>
      <c r="J33" s="77">
        <f t="shared" si="0"/>
        <v>0</v>
      </c>
      <c r="K33" s="95">
        <v>0</v>
      </c>
      <c r="L33" s="77">
        <v>0</v>
      </c>
      <c r="M33" s="77">
        <f t="shared" si="1"/>
        <v>0</v>
      </c>
      <c r="N33" s="77">
        <v>0</v>
      </c>
      <c r="O33" s="77">
        <v>0</v>
      </c>
      <c r="P33" s="77">
        <f t="shared" si="2"/>
        <v>0</v>
      </c>
      <c r="Q33" s="77">
        <v>0</v>
      </c>
      <c r="R33" s="77">
        <v>0</v>
      </c>
      <c r="S33" s="77">
        <f t="shared" si="3"/>
        <v>0</v>
      </c>
      <c r="T33" s="77">
        <v>0</v>
      </c>
      <c r="U33" s="77">
        <v>0</v>
      </c>
      <c r="V33" s="77">
        <f t="shared" si="4"/>
        <v>0</v>
      </c>
      <c r="W33" s="77">
        <v>0</v>
      </c>
      <c r="X33" s="77">
        <v>0</v>
      </c>
      <c r="Y33" s="77">
        <f t="shared" si="5"/>
        <v>0</v>
      </c>
      <c r="Z33" s="76">
        <f t="shared" si="6"/>
        <v>0</v>
      </c>
    </row>
    <row r="34" spans="5:26" ht="12.75" customHeight="1">
      <c r="E34" s="2067">
        <v>1405</v>
      </c>
      <c r="F34" s="91" t="s">
        <v>4</v>
      </c>
      <c r="G34" s="94"/>
      <c r="H34" s="84">
        <f>SUM(H35:H38)</f>
        <v>0</v>
      </c>
      <c r="I34" s="84">
        <f>SUM(I35:I38)</f>
        <v>0</v>
      </c>
      <c r="J34" s="86">
        <f t="shared" si="0"/>
        <v>0</v>
      </c>
      <c r="K34" s="83">
        <f>SUM(K35:K38)</f>
        <v>0</v>
      </c>
      <c r="L34" s="83">
        <f>SUM(L35:L38)</f>
        <v>0</v>
      </c>
      <c r="M34" s="84">
        <f t="shared" si="1"/>
        <v>0</v>
      </c>
      <c r="N34" s="84">
        <f>SUM(N35:N38)</f>
        <v>0</v>
      </c>
      <c r="O34" s="84">
        <f>SUM(O35:O38)</f>
        <v>0</v>
      </c>
      <c r="P34" s="84">
        <f t="shared" si="2"/>
        <v>0</v>
      </c>
      <c r="Q34" s="84">
        <f>SUM(Q35:Q38)</f>
        <v>0</v>
      </c>
      <c r="R34" s="84">
        <f>SUM(R35:R38)</f>
        <v>0</v>
      </c>
      <c r="S34" s="83">
        <f t="shared" si="3"/>
        <v>0</v>
      </c>
      <c r="T34" s="83">
        <f>SUM(T35:T38)</f>
        <v>4</v>
      </c>
      <c r="U34" s="83">
        <f>SUM(U35:U38)</f>
        <v>0</v>
      </c>
      <c r="V34" s="83">
        <f t="shared" si="4"/>
        <v>4</v>
      </c>
      <c r="W34" s="83">
        <f>SUM(W35:W38)</f>
        <v>0</v>
      </c>
      <c r="X34" s="83">
        <f>SUM(X35:X38)</f>
        <v>2</v>
      </c>
      <c r="Y34" s="83">
        <f t="shared" si="5"/>
        <v>2</v>
      </c>
      <c r="Z34" s="82">
        <f t="shared" si="6"/>
        <v>6</v>
      </c>
    </row>
    <row r="35" spans="5:26" ht="12.75" customHeight="1">
      <c r="E35" s="2068"/>
      <c r="F35" s="92" t="s">
        <v>50</v>
      </c>
      <c r="G35" s="89"/>
      <c r="H35" s="77">
        <v>0</v>
      </c>
      <c r="I35" s="77">
        <v>0</v>
      </c>
      <c r="J35" s="77">
        <f t="shared" si="0"/>
        <v>0</v>
      </c>
      <c r="K35" s="77">
        <v>0</v>
      </c>
      <c r="L35" s="77">
        <v>0</v>
      </c>
      <c r="M35" s="77">
        <f t="shared" si="1"/>
        <v>0</v>
      </c>
      <c r="N35" s="77">
        <v>0</v>
      </c>
      <c r="O35" s="77">
        <v>0</v>
      </c>
      <c r="P35" s="77">
        <f t="shared" si="2"/>
        <v>0</v>
      </c>
      <c r="Q35" s="77">
        <v>0</v>
      </c>
      <c r="R35" s="77">
        <v>0</v>
      </c>
      <c r="S35" s="77">
        <f t="shared" si="3"/>
        <v>0</v>
      </c>
      <c r="T35" s="77">
        <v>1</v>
      </c>
      <c r="U35" s="77">
        <v>0</v>
      </c>
      <c r="V35" s="77">
        <f t="shared" si="4"/>
        <v>1</v>
      </c>
      <c r="W35" s="77">
        <v>0</v>
      </c>
      <c r="X35" s="77">
        <v>0</v>
      </c>
      <c r="Y35" s="77">
        <f t="shared" si="5"/>
        <v>0</v>
      </c>
      <c r="Z35" s="76">
        <f t="shared" si="6"/>
        <v>1</v>
      </c>
    </row>
    <row r="36" spans="5:26" ht="12.75" customHeight="1">
      <c r="E36" s="2068"/>
      <c r="F36" s="92" t="s">
        <v>58</v>
      </c>
      <c r="G36" s="89"/>
      <c r="H36" s="77">
        <v>0</v>
      </c>
      <c r="I36" s="77">
        <v>0</v>
      </c>
      <c r="J36" s="77">
        <f t="shared" si="0"/>
        <v>0</v>
      </c>
      <c r="K36" s="77">
        <v>0</v>
      </c>
      <c r="L36" s="77">
        <v>0</v>
      </c>
      <c r="M36" s="77">
        <f t="shared" si="1"/>
        <v>0</v>
      </c>
      <c r="N36" s="77">
        <v>0</v>
      </c>
      <c r="O36" s="77">
        <v>0</v>
      </c>
      <c r="P36" s="77">
        <f t="shared" si="2"/>
        <v>0</v>
      </c>
      <c r="Q36" s="77">
        <v>0</v>
      </c>
      <c r="R36" s="77">
        <v>0</v>
      </c>
      <c r="S36" s="77">
        <f t="shared" si="3"/>
        <v>0</v>
      </c>
      <c r="T36" s="77">
        <v>3</v>
      </c>
      <c r="U36" s="77">
        <v>0</v>
      </c>
      <c r="V36" s="77">
        <f t="shared" si="4"/>
        <v>3</v>
      </c>
      <c r="W36" s="77">
        <v>0</v>
      </c>
      <c r="X36" s="77">
        <v>1</v>
      </c>
      <c r="Y36" s="77">
        <f t="shared" si="5"/>
        <v>1</v>
      </c>
      <c r="Z36" s="76">
        <f t="shared" si="6"/>
        <v>4</v>
      </c>
    </row>
    <row r="37" spans="5:26" ht="12.75" customHeight="1">
      <c r="E37" s="2068"/>
      <c r="F37" s="92" t="s">
        <v>51</v>
      </c>
      <c r="G37" s="89"/>
      <c r="H37" s="77">
        <v>0</v>
      </c>
      <c r="I37" s="77">
        <v>0</v>
      </c>
      <c r="J37" s="77">
        <f t="shared" si="0"/>
        <v>0</v>
      </c>
      <c r="K37" s="77">
        <v>0</v>
      </c>
      <c r="L37" s="77">
        <v>0</v>
      </c>
      <c r="M37" s="77">
        <f t="shared" si="1"/>
        <v>0</v>
      </c>
      <c r="N37" s="77">
        <v>0</v>
      </c>
      <c r="O37" s="77">
        <v>0</v>
      </c>
      <c r="P37" s="77">
        <f t="shared" si="2"/>
        <v>0</v>
      </c>
      <c r="Q37" s="77">
        <v>0</v>
      </c>
      <c r="R37" s="77">
        <v>0</v>
      </c>
      <c r="S37" s="77">
        <f t="shared" si="3"/>
        <v>0</v>
      </c>
      <c r="T37" s="77">
        <v>0</v>
      </c>
      <c r="U37" s="77">
        <v>0</v>
      </c>
      <c r="V37" s="77">
        <f t="shared" si="4"/>
        <v>0</v>
      </c>
      <c r="W37" s="77">
        <v>0</v>
      </c>
      <c r="X37" s="77">
        <v>1</v>
      </c>
      <c r="Y37" s="77">
        <f t="shared" si="5"/>
        <v>1</v>
      </c>
      <c r="Z37" s="76">
        <f t="shared" si="6"/>
        <v>1</v>
      </c>
    </row>
    <row r="38" spans="5:26" ht="12.75" customHeight="1">
      <c r="E38" s="2069"/>
      <c r="F38" s="92" t="s">
        <v>52</v>
      </c>
      <c r="G38" s="93"/>
      <c r="H38" s="77">
        <v>0</v>
      </c>
      <c r="I38" s="77">
        <v>0</v>
      </c>
      <c r="J38" s="77">
        <f t="shared" si="0"/>
        <v>0</v>
      </c>
      <c r="K38" s="77">
        <v>0</v>
      </c>
      <c r="L38" s="77">
        <v>0</v>
      </c>
      <c r="M38" s="77">
        <f t="shared" si="1"/>
        <v>0</v>
      </c>
      <c r="N38" s="77">
        <v>0</v>
      </c>
      <c r="O38" s="77">
        <v>0</v>
      </c>
      <c r="P38" s="77">
        <f t="shared" si="2"/>
        <v>0</v>
      </c>
      <c r="Q38" s="77">
        <v>0</v>
      </c>
      <c r="R38" s="77">
        <v>0</v>
      </c>
      <c r="S38" s="77">
        <f t="shared" si="3"/>
        <v>0</v>
      </c>
      <c r="T38" s="77">
        <v>0</v>
      </c>
      <c r="U38" s="77">
        <v>0</v>
      </c>
      <c r="V38" s="77">
        <f t="shared" si="4"/>
        <v>0</v>
      </c>
      <c r="W38" s="77">
        <v>0</v>
      </c>
      <c r="X38" s="77">
        <v>0</v>
      </c>
      <c r="Y38" s="77">
        <f t="shared" si="5"/>
        <v>0</v>
      </c>
      <c r="Z38" s="76">
        <f t="shared" si="6"/>
        <v>0</v>
      </c>
    </row>
    <row r="39" spans="5:26" ht="12.75" customHeight="1">
      <c r="E39" s="2067">
        <v>1406</v>
      </c>
      <c r="F39" s="91" t="s">
        <v>5</v>
      </c>
      <c r="G39" s="87"/>
      <c r="H39" s="84">
        <f>SUM(H40:H44)</f>
        <v>0</v>
      </c>
      <c r="I39" s="84">
        <f>SUM(I40:I44)</f>
        <v>0</v>
      </c>
      <c r="J39" s="86">
        <f t="shared" si="0"/>
        <v>0</v>
      </c>
      <c r="K39" s="85">
        <f>SUM(K40:K44)</f>
        <v>0</v>
      </c>
      <c r="L39" s="86">
        <f>SUM(L40:L44)</f>
        <v>0</v>
      </c>
      <c r="M39" s="84">
        <f t="shared" si="1"/>
        <v>0</v>
      </c>
      <c r="N39" s="84">
        <f>SUM(N40:N44)</f>
        <v>0</v>
      </c>
      <c r="O39" s="84">
        <f>SUM(O40:O44)</f>
        <v>0</v>
      </c>
      <c r="P39" s="84">
        <f t="shared" si="2"/>
        <v>0</v>
      </c>
      <c r="Q39" s="84">
        <f>SUM(Q40:Q44)</f>
        <v>0</v>
      </c>
      <c r="R39" s="84">
        <f>SUM(R40:R44)</f>
        <v>0</v>
      </c>
      <c r="S39" s="83">
        <f t="shared" si="3"/>
        <v>0</v>
      </c>
      <c r="T39" s="83">
        <f>SUM(T40:T44)</f>
        <v>3</v>
      </c>
      <c r="U39" s="83">
        <f>SUM(U40:U44)</f>
        <v>1</v>
      </c>
      <c r="V39" s="83">
        <f t="shared" si="4"/>
        <v>4</v>
      </c>
      <c r="W39" s="83">
        <f>SUM(W40:W44)</f>
        <v>0</v>
      </c>
      <c r="X39" s="83">
        <f>SUM(X40:X44)</f>
        <v>0</v>
      </c>
      <c r="Y39" s="83">
        <f t="shared" si="5"/>
        <v>0</v>
      </c>
      <c r="Z39" s="82">
        <f t="shared" si="6"/>
        <v>4</v>
      </c>
    </row>
    <row r="40" spans="5:26" ht="12.75" customHeight="1">
      <c r="E40" s="2068"/>
      <c r="F40" s="92" t="s">
        <v>53</v>
      </c>
      <c r="G40" s="89"/>
      <c r="H40" s="80">
        <v>0</v>
      </c>
      <c r="I40" s="80">
        <v>0</v>
      </c>
      <c r="J40" s="77">
        <f t="shared" si="0"/>
        <v>0</v>
      </c>
      <c r="K40" s="80">
        <v>0</v>
      </c>
      <c r="L40" s="80">
        <v>0</v>
      </c>
      <c r="M40" s="77">
        <f t="shared" si="1"/>
        <v>0</v>
      </c>
      <c r="N40" s="80">
        <v>0</v>
      </c>
      <c r="O40" s="80">
        <v>0</v>
      </c>
      <c r="P40" s="77">
        <f t="shared" si="2"/>
        <v>0</v>
      </c>
      <c r="Q40" s="80">
        <v>0</v>
      </c>
      <c r="R40" s="80">
        <v>0</v>
      </c>
      <c r="S40" s="77">
        <f t="shared" si="3"/>
        <v>0</v>
      </c>
      <c r="T40" s="77">
        <v>2</v>
      </c>
      <c r="U40" s="77">
        <v>1</v>
      </c>
      <c r="V40" s="77">
        <f t="shared" si="4"/>
        <v>3</v>
      </c>
      <c r="W40" s="80">
        <v>0</v>
      </c>
      <c r="X40" s="80">
        <v>0</v>
      </c>
      <c r="Y40" s="77">
        <f t="shared" si="5"/>
        <v>0</v>
      </c>
      <c r="Z40" s="76">
        <f t="shared" si="6"/>
        <v>3</v>
      </c>
    </row>
    <row r="41" spans="5:26" ht="12.75" customHeight="1">
      <c r="E41" s="2068"/>
      <c r="F41" s="92" t="s">
        <v>54</v>
      </c>
      <c r="G41" s="89"/>
      <c r="H41" s="77">
        <v>0</v>
      </c>
      <c r="I41" s="77">
        <v>0</v>
      </c>
      <c r="J41" s="77">
        <f t="shared" si="0"/>
        <v>0</v>
      </c>
      <c r="K41" s="77">
        <v>0</v>
      </c>
      <c r="L41" s="77">
        <v>0</v>
      </c>
      <c r="M41" s="77">
        <f t="shared" si="1"/>
        <v>0</v>
      </c>
      <c r="N41" s="77">
        <v>0</v>
      </c>
      <c r="O41" s="77">
        <v>0</v>
      </c>
      <c r="P41" s="77">
        <f t="shared" si="2"/>
        <v>0</v>
      </c>
      <c r="Q41" s="77">
        <v>0</v>
      </c>
      <c r="R41" s="77">
        <v>0</v>
      </c>
      <c r="S41" s="77">
        <f t="shared" si="3"/>
        <v>0</v>
      </c>
      <c r="T41" s="77">
        <v>1</v>
      </c>
      <c r="U41" s="77">
        <v>0</v>
      </c>
      <c r="V41" s="77">
        <f t="shared" si="4"/>
        <v>1</v>
      </c>
      <c r="W41" s="77">
        <v>0</v>
      </c>
      <c r="X41" s="77">
        <v>0</v>
      </c>
      <c r="Y41" s="77">
        <f t="shared" si="5"/>
        <v>0</v>
      </c>
      <c r="Z41" s="76">
        <f t="shared" si="6"/>
        <v>1</v>
      </c>
    </row>
    <row r="42" spans="5:26" ht="12.75" customHeight="1">
      <c r="E42" s="2068"/>
      <c r="F42" s="92" t="s">
        <v>55</v>
      </c>
      <c r="G42" s="89"/>
      <c r="H42" s="77">
        <v>0</v>
      </c>
      <c r="I42" s="77">
        <v>0</v>
      </c>
      <c r="J42" s="77">
        <f t="shared" si="0"/>
        <v>0</v>
      </c>
      <c r="K42" s="77">
        <v>0</v>
      </c>
      <c r="L42" s="77">
        <v>0</v>
      </c>
      <c r="M42" s="77">
        <f t="shared" si="1"/>
        <v>0</v>
      </c>
      <c r="N42" s="77">
        <v>0</v>
      </c>
      <c r="O42" s="77">
        <v>0</v>
      </c>
      <c r="P42" s="77">
        <f t="shared" si="2"/>
        <v>0</v>
      </c>
      <c r="Q42" s="77">
        <v>0</v>
      </c>
      <c r="R42" s="77">
        <v>0</v>
      </c>
      <c r="S42" s="77">
        <f t="shared" si="3"/>
        <v>0</v>
      </c>
      <c r="T42" s="77">
        <v>0</v>
      </c>
      <c r="U42" s="77">
        <v>0</v>
      </c>
      <c r="V42" s="77">
        <f t="shared" si="4"/>
        <v>0</v>
      </c>
      <c r="W42" s="77">
        <v>0</v>
      </c>
      <c r="X42" s="77">
        <v>0</v>
      </c>
      <c r="Y42" s="77">
        <f t="shared" si="5"/>
        <v>0</v>
      </c>
      <c r="Z42" s="76">
        <f t="shared" si="6"/>
        <v>0</v>
      </c>
    </row>
    <row r="43" spans="5:26" ht="12.75" customHeight="1">
      <c r="E43" s="2068"/>
      <c r="F43" s="92" t="s">
        <v>70</v>
      </c>
      <c r="G43" s="89"/>
      <c r="H43" s="77">
        <v>0</v>
      </c>
      <c r="I43" s="77">
        <v>0</v>
      </c>
      <c r="J43" s="77">
        <f t="shared" si="0"/>
        <v>0</v>
      </c>
      <c r="K43" s="77">
        <v>0</v>
      </c>
      <c r="L43" s="77">
        <v>0</v>
      </c>
      <c r="M43" s="77">
        <f t="shared" si="1"/>
        <v>0</v>
      </c>
      <c r="N43" s="77">
        <v>0</v>
      </c>
      <c r="O43" s="77">
        <v>0</v>
      </c>
      <c r="P43" s="77">
        <f t="shared" si="2"/>
        <v>0</v>
      </c>
      <c r="Q43" s="77">
        <v>0</v>
      </c>
      <c r="R43" s="77">
        <v>0</v>
      </c>
      <c r="S43" s="77">
        <f t="shared" si="3"/>
        <v>0</v>
      </c>
      <c r="T43" s="77">
        <v>0</v>
      </c>
      <c r="U43" s="77">
        <v>0</v>
      </c>
      <c r="V43" s="77">
        <f t="shared" si="4"/>
        <v>0</v>
      </c>
      <c r="W43" s="77">
        <v>0</v>
      </c>
      <c r="X43" s="77">
        <v>0</v>
      </c>
      <c r="Y43" s="77">
        <f t="shared" si="5"/>
        <v>0</v>
      </c>
      <c r="Z43" s="76">
        <f t="shared" si="6"/>
        <v>0</v>
      </c>
    </row>
    <row r="44" spans="5:26" ht="12.75" customHeight="1">
      <c r="E44" s="2069"/>
      <c r="F44" s="92" t="s">
        <v>15</v>
      </c>
      <c r="G44" s="89"/>
      <c r="H44" s="77">
        <v>0</v>
      </c>
      <c r="I44" s="77">
        <v>0</v>
      </c>
      <c r="J44" s="77">
        <f t="shared" si="0"/>
        <v>0</v>
      </c>
      <c r="K44" s="77">
        <v>0</v>
      </c>
      <c r="L44" s="77">
        <v>0</v>
      </c>
      <c r="M44" s="77">
        <f t="shared" si="1"/>
        <v>0</v>
      </c>
      <c r="N44" s="77">
        <v>0</v>
      </c>
      <c r="O44" s="77">
        <v>0</v>
      </c>
      <c r="P44" s="77">
        <f t="shared" si="2"/>
        <v>0</v>
      </c>
      <c r="Q44" s="77">
        <v>0</v>
      </c>
      <c r="R44" s="77">
        <v>0</v>
      </c>
      <c r="S44" s="77">
        <f t="shared" si="3"/>
        <v>0</v>
      </c>
      <c r="T44" s="77">
        <v>0</v>
      </c>
      <c r="U44" s="77">
        <v>0</v>
      </c>
      <c r="V44" s="77">
        <f t="shared" si="4"/>
        <v>0</v>
      </c>
      <c r="W44" s="77">
        <v>0</v>
      </c>
      <c r="X44" s="77">
        <v>0</v>
      </c>
      <c r="Y44" s="77">
        <f t="shared" si="5"/>
        <v>0</v>
      </c>
      <c r="Z44" s="76">
        <f t="shared" si="6"/>
        <v>0</v>
      </c>
    </row>
    <row r="45" spans="5:26" ht="12.75" customHeight="1">
      <c r="E45" s="2086">
        <v>1407</v>
      </c>
      <c r="F45" s="88" t="s">
        <v>62</v>
      </c>
      <c r="G45" s="87"/>
      <c r="H45" s="84">
        <f>SUM(H46:H47)</f>
        <v>0</v>
      </c>
      <c r="I45" s="84">
        <f>SUM(I46:I47)</f>
        <v>0</v>
      </c>
      <c r="J45" s="86">
        <f t="shared" si="0"/>
        <v>0</v>
      </c>
      <c r="K45" s="86">
        <f>SUM(K46:K47)</f>
        <v>0</v>
      </c>
      <c r="L45" s="86">
        <f>SUM(L46:L47)</f>
        <v>0</v>
      </c>
      <c r="M45" s="84">
        <f t="shared" si="1"/>
        <v>0</v>
      </c>
      <c r="N45" s="84">
        <f>SUM(N46:N47)</f>
        <v>0</v>
      </c>
      <c r="O45" s="84">
        <f>SUM(O46:O47)</f>
        <v>0</v>
      </c>
      <c r="P45" s="84">
        <f t="shared" si="2"/>
        <v>0</v>
      </c>
      <c r="Q45" s="84">
        <f>SUM(Q46:Q47)</f>
        <v>0</v>
      </c>
      <c r="R45" s="84">
        <f>SUM(R46:R47)</f>
        <v>0</v>
      </c>
      <c r="S45" s="83">
        <f t="shared" si="3"/>
        <v>0</v>
      </c>
      <c r="T45" s="83">
        <f>SUM(T46:T47)</f>
        <v>0</v>
      </c>
      <c r="U45" s="83">
        <f>SUM(U46:U47)</f>
        <v>0</v>
      </c>
      <c r="V45" s="83">
        <f t="shared" si="4"/>
        <v>0</v>
      </c>
      <c r="W45" s="83">
        <f>SUM(W46:W47)</f>
        <v>0</v>
      </c>
      <c r="X45" s="83">
        <f>SUM(X46:X47)</f>
        <v>0</v>
      </c>
      <c r="Y45" s="83">
        <f t="shared" si="5"/>
        <v>0</v>
      </c>
      <c r="Z45" s="82">
        <f t="shared" si="6"/>
        <v>0</v>
      </c>
    </row>
    <row r="46" spans="5:26" ht="12.75" customHeight="1">
      <c r="E46" s="2087"/>
      <c r="F46" s="79" t="s">
        <v>56</v>
      </c>
      <c r="G46" s="89"/>
      <c r="H46" s="80">
        <v>0</v>
      </c>
      <c r="I46" s="80">
        <v>0</v>
      </c>
      <c r="J46" s="77">
        <f t="shared" si="0"/>
        <v>0</v>
      </c>
      <c r="K46" s="80">
        <v>0</v>
      </c>
      <c r="L46" s="80">
        <v>0</v>
      </c>
      <c r="M46" s="77">
        <f t="shared" si="1"/>
        <v>0</v>
      </c>
      <c r="N46" s="80">
        <v>0</v>
      </c>
      <c r="O46" s="80">
        <v>0</v>
      </c>
      <c r="P46" s="77">
        <f t="shared" si="2"/>
        <v>0</v>
      </c>
      <c r="Q46" s="80">
        <v>0</v>
      </c>
      <c r="R46" s="80">
        <v>0</v>
      </c>
      <c r="S46" s="77">
        <f t="shared" si="3"/>
        <v>0</v>
      </c>
      <c r="T46" s="80">
        <v>0</v>
      </c>
      <c r="U46" s="80">
        <v>0</v>
      </c>
      <c r="V46" s="77">
        <f t="shared" si="4"/>
        <v>0</v>
      </c>
      <c r="W46" s="80">
        <v>0</v>
      </c>
      <c r="X46" s="80">
        <v>0</v>
      </c>
      <c r="Y46" s="77">
        <f t="shared" si="5"/>
        <v>0</v>
      </c>
      <c r="Z46" s="76">
        <f t="shared" si="6"/>
        <v>0</v>
      </c>
    </row>
    <row r="47" spans="5:26" ht="12.75" customHeight="1">
      <c r="E47" s="2087"/>
      <c r="F47" s="79" t="s">
        <v>25</v>
      </c>
      <c r="G47" s="89"/>
      <c r="H47" s="77">
        <v>0</v>
      </c>
      <c r="I47" s="77">
        <v>0</v>
      </c>
      <c r="J47" s="77">
        <f t="shared" si="0"/>
        <v>0</v>
      </c>
      <c r="K47" s="77">
        <v>0</v>
      </c>
      <c r="L47" s="77">
        <v>0</v>
      </c>
      <c r="M47" s="77">
        <f t="shared" si="1"/>
        <v>0</v>
      </c>
      <c r="N47" s="77">
        <v>0</v>
      </c>
      <c r="O47" s="77">
        <v>0</v>
      </c>
      <c r="P47" s="77">
        <f t="shared" si="2"/>
        <v>0</v>
      </c>
      <c r="Q47" s="77">
        <v>0</v>
      </c>
      <c r="R47" s="77">
        <v>0</v>
      </c>
      <c r="S47" s="77">
        <f t="shared" si="3"/>
        <v>0</v>
      </c>
      <c r="T47" s="77">
        <v>0</v>
      </c>
      <c r="U47" s="77">
        <v>0</v>
      </c>
      <c r="V47" s="77">
        <f t="shared" si="4"/>
        <v>0</v>
      </c>
      <c r="W47" s="77">
        <v>0</v>
      </c>
      <c r="X47" s="77">
        <v>0</v>
      </c>
      <c r="Y47" s="77">
        <f t="shared" si="5"/>
        <v>0</v>
      </c>
      <c r="Z47" s="76">
        <f t="shared" si="6"/>
        <v>0</v>
      </c>
    </row>
    <row r="48" spans="5:26" ht="12.75" customHeight="1">
      <c r="E48" s="2067">
        <v>1408</v>
      </c>
      <c r="F48" s="91" t="s">
        <v>63</v>
      </c>
      <c r="G48" s="90"/>
      <c r="H48" s="84">
        <f>SUM(H49:H52)</f>
        <v>0</v>
      </c>
      <c r="I48" s="84">
        <f>SUM(I49:I52)</f>
        <v>0</v>
      </c>
      <c r="J48" s="86">
        <f t="shared" si="0"/>
        <v>0</v>
      </c>
      <c r="K48" s="83">
        <f>SUM(K49:K52)</f>
        <v>0</v>
      </c>
      <c r="L48" s="83">
        <f>SUM(L49:L52)</f>
        <v>0</v>
      </c>
      <c r="M48" s="84">
        <f t="shared" si="1"/>
        <v>0</v>
      </c>
      <c r="N48" s="84">
        <f>SUM(N49:N52)</f>
        <v>0</v>
      </c>
      <c r="O48" s="84">
        <f>SUM(O49:O52)</f>
        <v>0</v>
      </c>
      <c r="P48" s="84">
        <f t="shared" si="2"/>
        <v>0</v>
      </c>
      <c r="Q48" s="84">
        <f>SUM(Q49:Q52)</f>
        <v>0</v>
      </c>
      <c r="R48" s="84">
        <f>SUM(R49:R52)</f>
        <v>0</v>
      </c>
      <c r="S48" s="83">
        <f t="shared" si="3"/>
        <v>0</v>
      </c>
      <c r="T48" s="83">
        <f>SUM(T49:T52)</f>
        <v>0</v>
      </c>
      <c r="U48" s="83">
        <f>SUM(U49:U52)</f>
        <v>5</v>
      </c>
      <c r="V48" s="83">
        <f t="shared" si="4"/>
        <v>5</v>
      </c>
      <c r="W48" s="83">
        <f>SUM(W49:W52)</f>
        <v>0</v>
      </c>
      <c r="X48" s="83">
        <f>SUM(X49:X52)</f>
        <v>0</v>
      </c>
      <c r="Y48" s="83">
        <f t="shared" si="5"/>
        <v>0</v>
      </c>
      <c r="Z48" s="82">
        <f t="shared" si="6"/>
        <v>5</v>
      </c>
    </row>
    <row r="49" spans="1:26" ht="12.75" customHeight="1">
      <c r="E49" s="2068"/>
      <c r="F49" s="79" t="s">
        <v>16</v>
      </c>
      <c r="G49" s="89"/>
      <c r="H49" s="77">
        <v>0</v>
      </c>
      <c r="I49" s="77">
        <v>0</v>
      </c>
      <c r="J49" s="77">
        <f t="shared" si="0"/>
        <v>0</v>
      </c>
      <c r="K49" s="77">
        <v>0</v>
      </c>
      <c r="L49" s="77">
        <v>0</v>
      </c>
      <c r="M49" s="77">
        <f t="shared" si="1"/>
        <v>0</v>
      </c>
      <c r="N49" s="77">
        <v>0</v>
      </c>
      <c r="O49" s="77">
        <v>0</v>
      </c>
      <c r="P49" s="77">
        <f t="shared" si="2"/>
        <v>0</v>
      </c>
      <c r="Q49" s="77">
        <v>0</v>
      </c>
      <c r="R49" s="77">
        <v>0</v>
      </c>
      <c r="S49" s="77">
        <f t="shared" si="3"/>
        <v>0</v>
      </c>
      <c r="T49" s="77">
        <v>0</v>
      </c>
      <c r="U49" s="77">
        <v>0</v>
      </c>
      <c r="V49" s="77">
        <f t="shared" si="4"/>
        <v>0</v>
      </c>
      <c r="W49" s="77">
        <v>0</v>
      </c>
      <c r="X49" s="77">
        <v>0</v>
      </c>
      <c r="Y49" s="77">
        <f t="shared" si="5"/>
        <v>0</v>
      </c>
      <c r="Z49" s="76">
        <f t="shared" si="6"/>
        <v>0</v>
      </c>
    </row>
    <row r="50" spans="1:26" ht="12.75" customHeight="1">
      <c r="E50" s="2068"/>
      <c r="F50" s="79" t="s">
        <v>57</v>
      </c>
      <c r="G50" s="89"/>
      <c r="H50" s="77">
        <v>0</v>
      </c>
      <c r="I50" s="77">
        <v>0</v>
      </c>
      <c r="J50" s="77">
        <f t="shared" si="0"/>
        <v>0</v>
      </c>
      <c r="K50" s="77">
        <v>0</v>
      </c>
      <c r="L50" s="77">
        <v>0</v>
      </c>
      <c r="M50" s="77">
        <f t="shared" si="1"/>
        <v>0</v>
      </c>
      <c r="N50" s="77">
        <v>0</v>
      </c>
      <c r="O50" s="77">
        <v>0</v>
      </c>
      <c r="P50" s="77">
        <f t="shared" si="2"/>
        <v>0</v>
      </c>
      <c r="Q50" s="77">
        <v>0</v>
      </c>
      <c r="R50" s="77">
        <v>0</v>
      </c>
      <c r="S50" s="77">
        <f t="shared" si="3"/>
        <v>0</v>
      </c>
      <c r="T50" s="77">
        <v>0</v>
      </c>
      <c r="U50" s="77">
        <v>5</v>
      </c>
      <c r="V50" s="77">
        <f t="shared" si="4"/>
        <v>5</v>
      </c>
      <c r="W50" s="77">
        <v>0</v>
      </c>
      <c r="X50" s="77">
        <v>0</v>
      </c>
      <c r="Y50" s="77">
        <f t="shared" si="5"/>
        <v>0</v>
      </c>
      <c r="Z50" s="76">
        <f t="shared" si="6"/>
        <v>5</v>
      </c>
    </row>
    <row r="51" spans="1:26">
      <c r="E51" s="2068"/>
      <c r="F51" s="79" t="s">
        <v>18</v>
      </c>
      <c r="G51" s="89"/>
      <c r="H51" s="77">
        <v>0</v>
      </c>
      <c r="I51" s="77">
        <v>0</v>
      </c>
      <c r="J51" s="77">
        <f t="shared" si="0"/>
        <v>0</v>
      </c>
      <c r="K51" s="77">
        <v>0</v>
      </c>
      <c r="L51" s="77">
        <v>0</v>
      </c>
      <c r="M51" s="77">
        <f t="shared" si="1"/>
        <v>0</v>
      </c>
      <c r="N51" s="77">
        <v>0</v>
      </c>
      <c r="O51" s="77">
        <v>0</v>
      </c>
      <c r="P51" s="77">
        <f t="shared" si="2"/>
        <v>0</v>
      </c>
      <c r="Q51" s="77">
        <v>0</v>
      </c>
      <c r="R51" s="77">
        <v>0</v>
      </c>
      <c r="S51" s="77">
        <f t="shared" si="3"/>
        <v>0</v>
      </c>
      <c r="T51" s="77">
        <v>0</v>
      </c>
      <c r="U51" s="77">
        <v>0</v>
      </c>
      <c r="V51" s="77">
        <f t="shared" si="4"/>
        <v>0</v>
      </c>
      <c r="W51" s="77">
        <v>0</v>
      </c>
      <c r="X51" s="77">
        <v>0</v>
      </c>
      <c r="Y51" s="77">
        <f t="shared" si="5"/>
        <v>0</v>
      </c>
      <c r="Z51" s="76">
        <f t="shared" si="6"/>
        <v>0</v>
      </c>
    </row>
    <row r="52" spans="1:26">
      <c r="E52" s="2069"/>
      <c r="F52" s="79" t="s">
        <v>59</v>
      </c>
      <c r="G52" s="89"/>
      <c r="H52" s="77">
        <v>0</v>
      </c>
      <c r="I52" s="77">
        <v>0</v>
      </c>
      <c r="J52" s="77">
        <f t="shared" si="0"/>
        <v>0</v>
      </c>
      <c r="K52" s="77">
        <v>0</v>
      </c>
      <c r="L52" s="77">
        <v>0</v>
      </c>
      <c r="M52" s="77">
        <f t="shared" si="1"/>
        <v>0</v>
      </c>
      <c r="N52" s="77">
        <v>0</v>
      </c>
      <c r="O52" s="77">
        <v>0</v>
      </c>
      <c r="P52" s="77">
        <f t="shared" si="2"/>
        <v>0</v>
      </c>
      <c r="Q52" s="77">
        <v>0</v>
      </c>
      <c r="R52" s="77">
        <v>0</v>
      </c>
      <c r="S52" s="77">
        <f t="shared" si="3"/>
        <v>0</v>
      </c>
      <c r="T52" s="77">
        <v>0</v>
      </c>
      <c r="U52" s="77">
        <v>0</v>
      </c>
      <c r="V52" s="77">
        <f t="shared" si="4"/>
        <v>0</v>
      </c>
      <c r="W52" s="77">
        <v>0</v>
      </c>
      <c r="X52" s="77">
        <v>0</v>
      </c>
      <c r="Y52" s="77">
        <f t="shared" si="5"/>
        <v>0</v>
      </c>
      <c r="Z52" s="76">
        <f t="shared" si="6"/>
        <v>0</v>
      </c>
    </row>
    <row r="53" spans="1:26">
      <c r="E53" s="2086">
        <v>1624</v>
      </c>
      <c r="F53" s="88" t="s">
        <v>19</v>
      </c>
      <c r="G53" s="87"/>
      <c r="H53" s="84">
        <f>SUM(H54:H55)</f>
        <v>0</v>
      </c>
      <c r="I53" s="84">
        <f>SUM(I54:I55)</f>
        <v>0</v>
      </c>
      <c r="J53" s="86">
        <f t="shared" si="0"/>
        <v>0</v>
      </c>
      <c r="K53" s="85">
        <f>SUM(K54:K55)</f>
        <v>0</v>
      </c>
      <c r="L53" s="85">
        <f>SUM(L54:L55)</f>
        <v>0</v>
      </c>
      <c r="M53" s="84">
        <f t="shared" si="1"/>
        <v>0</v>
      </c>
      <c r="N53" s="84">
        <f>SUM(N54:N55)</f>
        <v>0</v>
      </c>
      <c r="O53" s="84">
        <f>SUM(O54:O55)</f>
        <v>0</v>
      </c>
      <c r="P53" s="84">
        <f t="shared" si="2"/>
        <v>0</v>
      </c>
      <c r="Q53" s="84">
        <f>SUM(Q54:Q55)</f>
        <v>0</v>
      </c>
      <c r="R53" s="84">
        <f>SUM(R54:R55)</f>
        <v>0</v>
      </c>
      <c r="S53" s="83">
        <f t="shared" si="3"/>
        <v>0</v>
      </c>
      <c r="T53" s="83">
        <f>SUM(T54:T55)</f>
        <v>0</v>
      </c>
      <c r="U53" s="83">
        <f>SUM(U54:U55)</f>
        <v>0</v>
      </c>
      <c r="V53" s="83">
        <f t="shared" si="4"/>
        <v>0</v>
      </c>
      <c r="W53" s="83">
        <f>SUM(W54:W55)</f>
        <v>0</v>
      </c>
      <c r="X53" s="83">
        <f>SUM(X54:X55)</f>
        <v>0</v>
      </c>
      <c r="Y53" s="83">
        <f t="shared" si="5"/>
        <v>0</v>
      </c>
      <c r="Z53" s="82">
        <f t="shared" si="6"/>
        <v>0</v>
      </c>
    </row>
    <row r="54" spans="1:26" ht="12.75" customHeight="1">
      <c r="E54" s="2087"/>
      <c r="F54" s="79" t="s">
        <v>20</v>
      </c>
      <c r="G54" s="81"/>
      <c r="H54" s="80">
        <v>0</v>
      </c>
      <c r="I54" s="80">
        <v>0</v>
      </c>
      <c r="J54" s="77">
        <f t="shared" si="0"/>
        <v>0</v>
      </c>
      <c r="K54" s="80">
        <v>0</v>
      </c>
      <c r="L54" s="80">
        <v>0</v>
      </c>
      <c r="M54" s="77">
        <f t="shared" si="1"/>
        <v>0</v>
      </c>
      <c r="N54" s="80">
        <v>0</v>
      </c>
      <c r="O54" s="80">
        <v>0</v>
      </c>
      <c r="P54" s="77">
        <f t="shared" si="2"/>
        <v>0</v>
      </c>
      <c r="Q54" s="80">
        <v>0</v>
      </c>
      <c r="R54" s="80">
        <v>0</v>
      </c>
      <c r="S54" s="77">
        <f t="shared" si="3"/>
        <v>0</v>
      </c>
      <c r="T54" s="80">
        <v>0</v>
      </c>
      <c r="U54" s="80">
        <v>0</v>
      </c>
      <c r="V54" s="77">
        <f t="shared" si="4"/>
        <v>0</v>
      </c>
      <c r="W54" s="80">
        <v>0</v>
      </c>
      <c r="X54" s="80">
        <v>0</v>
      </c>
      <c r="Y54" s="77">
        <f t="shared" si="5"/>
        <v>0</v>
      </c>
      <c r="Z54" s="76">
        <f t="shared" si="6"/>
        <v>0</v>
      </c>
    </row>
    <row r="55" spans="1:26">
      <c r="E55" s="2088"/>
      <c r="F55" s="79" t="s">
        <v>22</v>
      </c>
      <c r="G55" s="78"/>
      <c r="H55" s="77">
        <v>0</v>
      </c>
      <c r="I55" s="77">
        <v>0</v>
      </c>
      <c r="J55" s="77">
        <f t="shared" si="0"/>
        <v>0</v>
      </c>
      <c r="K55" s="77">
        <v>0</v>
      </c>
      <c r="L55" s="77">
        <v>0</v>
      </c>
      <c r="M55" s="77">
        <f t="shared" si="1"/>
        <v>0</v>
      </c>
      <c r="N55" s="77">
        <v>0</v>
      </c>
      <c r="O55" s="77">
        <v>0</v>
      </c>
      <c r="P55" s="77">
        <f t="shared" si="2"/>
        <v>0</v>
      </c>
      <c r="Q55" s="77">
        <v>0</v>
      </c>
      <c r="R55" s="77">
        <v>0</v>
      </c>
      <c r="S55" s="77">
        <f t="shared" si="3"/>
        <v>0</v>
      </c>
      <c r="T55" s="77">
        <v>0</v>
      </c>
      <c r="U55" s="77">
        <v>0</v>
      </c>
      <c r="V55" s="77">
        <f t="shared" si="4"/>
        <v>0</v>
      </c>
      <c r="W55" s="77">
        <v>0</v>
      </c>
      <c r="X55" s="77">
        <v>0</v>
      </c>
      <c r="Y55" s="77">
        <f t="shared" si="5"/>
        <v>0</v>
      </c>
      <c r="Z55" s="76">
        <f t="shared" si="6"/>
        <v>0</v>
      </c>
    </row>
    <row r="56" spans="1:26" ht="15" customHeight="1">
      <c r="E56" s="75"/>
      <c r="F56" s="2090" t="s">
        <v>0</v>
      </c>
      <c r="G56" s="2090"/>
      <c r="H56" s="74">
        <f t="shared" ref="H56:Z56" si="7">SUM(H9+H18+H27+H31+H34+H39+H45+H48+H53)</f>
        <v>0</v>
      </c>
      <c r="I56" s="74">
        <f t="shared" si="7"/>
        <v>0</v>
      </c>
      <c r="J56" s="74">
        <f t="shared" si="7"/>
        <v>0</v>
      </c>
      <c r="K56" s="74">
        <f t="shared" si="7"/>
        <v>0</v>
      </c>
      <c r="L56" s="74">
        <f t="shared" si="7"/>
        <v>0</v>
      </c>
      <c r="M56" s="74">
        <f t="shared" si="7"/>
        <v>0</v>
      </c>
      <c r="N56" s="74">
        <f t="shared" si="7"/>
        <v>0</v>
      </c>
      <c r="O56" s="74">
        <f t="shared" si="7"/>
        <v>0</v>
      </c>
      <c r="P56" s="74">
        <f t="shared" si="7"/>
        <v>0</v>
      </c>
      <c r="Q56" s="74">
        <f t="shared" si="7"/>
        <v>0</v>
      </c>
      <c r="R56" s="74">
        <f t="shared" si="7"/>
        <v>0</v>
      </c>
      <c r="S56" s="74">
        <f t="shared" si="7"/>
        <v>0</v>
      </c>
      <c r="T56" s="74">
        <f t="shared" si="7"/>
        <v>20</v>
      </c>
      <c r="U56" s="74">
        <f t="shared" si="7"/>
        <v>32</v>
      </c>
      <c r="V56" s="74">
        <f t="shared" si="7"/>
        <v>52</v>
      </c>
      <c r="W56" s="74">
        <f t="shared" si="7"/>
        <v>1</v>
      </c>
      <c r="X56" s="74">
        <f t="shared" si="7"/>
        <v>3</v>
      </c>
      <c r="Y56" s="74">
        <f t="shared" si="7"/>
        <v>4</v>
      </c>
      <c r="Z56" s="74">
        <f t="shared" si="7"/>
        <v>56</v>
      </c>
    </row>
    <row r="57" spans="1:26" s="69" customFormat="1" ht="12" customHeight="1">
      <c r="A57" s="72"/>
      <c r="B57" s="72"/>
      <c r="C57" s="72"/>
      <c r="D57" s="71"/>
      <c r="F57" s="73" t="s">
        <v>69</v>
      </c>
      <c r="H57" s="70"/>
      <c r="I57" s="70"/>
      <c r="J57" s="70"/>
      <c r="K57" s="70"/>
      <c r="L57" s="70"/>
      <c r="M57" s="70"/>
      <c r="N57" s="70"/>
      <c r="O57" s="70"/>
      <c r="P57" s="70"/>
      <c r="Q57" s="70"/>
      <c r="R57" s="70"/>
      <c r="S57" s="70"/>
      <c r="T57" s="70"/>
      <c r="U57" s="70"/>
      <c r="V57" s="70"/>
      <c r="W57" s="70"/>
      <c r="X57" s="70"/>
      <c r="Y57" s="70"/>
      <c r="Z57" s="70"/>
    </row>
    <row r="58" spans="1:26" s="69" customFormat="1" ht="12" customHeight="1">
      <c r="A58" s="72"/>
      <c r="B58" s="72"/>
      <c r="C58" s="72"/>
      <c r="D58" s="71"/>
      <c r="H58" s="70"/>
      <c r="I58" s="70"/>
      <c r="J58" s="70"/>
      <c r="K58" s="70"/>
      <c r="L58" s="70"/>
      <c r="M58" s="70"/>
      <c r="N58" s="70"/>
      <c r="O58" s="70"/>
      <c r="P58" s="70"/>
      <c r="Q58" s="70"/>
      <c r="R58" s="70"/>
      <c r="S58" s="70"/>
      <c r="T58" s="70"/>
      <c r="U58" s="70"/>
      <c r="V58" s="70"/>
      <c r="W58" s="70"/>
      <c r="X58" s="70"/>
      <c r="Y58" s="70"/>
      <c r="Z58" s="70"/>
    </row>
    <row r="59" spans="1:26" ht="9" customHeight="1"/>
    <row r="60" spans="1:26" ht="9" customHeight="1"/>
    <row r="61" spans="1:26" ht="9" customHeight="1"/>
    <row r="62" spans="1:26" ht="9" customHeight="1"/>
    <row r="63" spans="1:26" ht="9" customHeight="1"/>
    <row r="64" spans="1:26"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sheetData>
  <sheetProtection selectLockedCells="1" selectUnlockedCells="1"/>
  <mergeCells count="23">
    <mergeCell ref="AD2:AR2"/>
    <mergeCell ref="E6:E8"/>
    <mergeCell ref="F6:G8"/>
    <mergeCell ref="T6:U7"/>
    <mergeCell ref="W6:X7"/>
    <mergeCell ref="Z6:Z8"/>
    <mergeCell ref="E2:Z2"/>
    <mergeCell ref="E3:Z3"/>
    <mergeCell ref="H6:I7"/>
    <mergeCell ref="K6:L7"/>
    <mergeCell ref="N6:O7"/>
    <mergeCell ref="Q7:R7"/>
    <mergeCell ref="E53:E55"/>
    <mergeCell ref="AB19:AF25"/>
    <mergeCell ref="E9:E17"/>
    <mergeCell ref="E18:E26"/>
    <mergeCell ref="F56:G56"/>
    <mergeCell ref="E27:E30"/>
    <mergeCell ref="E31:E33"/>
    <mergeCell ref="E34:E38"/>
    <mergeCell ref="E39:E44"/>
    <mergeCell ref="E48:E52"/>
    <mergeCell ref="E45:E47"/>
  </mergeCells>
  <printOptions horizontalCentered="1"/>
  <pageMargins left="0.50972222222222219" right="0.42986111111111114" top="0.52013888888888893" bottom="0.94513888888888886" header="0.51180555555555551" footer="0.51180555555555551"/>
  <pageSetup scale="72" firstPageNumber="0" fitToHeight="0" orientation="landscape" r:id="rId1"/>
  <headerFooter alignWithMargins="0">
    <oddFooter>&amp;C&amp;F</oddFooter>
  </headerFooter>
  <rowBreaks count="1" manualBreakCount="1">
    <brk id="72" max="16383" man="1"/>
  </row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AU405"/>
  <sheetViews>
    <sheetView view="pageBreakPreview" topLeftCell="E1" zoomScaleNormal="115" zoomScaleSheetLayoutView="100" workbookViewId="0">
      <selection activeCell="F46" sqref="F46"/>
    </sheetView>
  </sheetViews>
  <sheetFormatPr baseColWidth="10" defaultRowHeight="12.75"/>
  <cols>
    <col min="1" max="1" width="2" style="68" hidden="1" customWidth="1"/>
    <col min="2" max="2" width="2.28515625" style="68" hidden="1" customWidth="1"/>
    <col min="3" max="3" width="1.7109375" style="68" hidden="1" customWidth="1"/>
    <col min="4" max="4" width="2.140625" style="67" hidden="1" customWidth="1"/>
    <col min="5" max="5" width="6.7109375" style="64" customWidth="1"/>
    <col min="6" max="6" width="1.5703125" style="64" customWidth="1"/>
    <col min="7" max="7" width="58.28515625" style="64" customWidth="1"/>
    <col min="8" max="11" width="5.7109375" style="65" customWidth="1"/>
    <col min="12" max="13" width="6.7109375" style="66" customWidth="1"/>
    <col min="14" max="25" width="5.7109375" style="65" customWidth="1"/>
    <col min="26" max="26" width="8.140625" style="65" customWidth="1"/>
    <col min="27" max="28" width="11.42578125" style="64"/>
    <col min="29" max="29" width="4.7109375" style="64" customWidth="1"/>
    <col min="30" max="30" width="5" style="64" customWidth="1"/>
    <col min="31" max="31" width="2.28515625" style="64" customWidth="1"/>
    <col min="32" max="32" width="26" style="64" customWidth="1"/>
    <col min="33" max="33" width="8" style="64" customWidth="1"/>
    <col min="34" max="34" width="1" style="64" customWidth="1"/>
    <col min="35" max="35" width="6.7109375" style="64" customWidth="1"/>
    <col min="36" max="36" width="1" style="64" customWidth="1"/>
    <col min="37" max="37" width="6.7109375" style="64" customWidth="1"/>
    <col min="38" max="38" width="1" style="64" customWidth="1"/>
    <col min="39" max="39" width="6.7109375" style="64" customWidth="1"/>
    <col min="40" max="40" width="1" style="64" customWidth="1"/>
    <col min="41" max="41" width="6.7109375" style="64" customWidth="1"/>
    <col min="42" max="42" width="1" style="64" customWidth="1"/>
    <col min="43" max="43" width="6.7109375" style="64" customWidth="1"/>
    <col min="44" max="44" width="1" style="64" customWidth="1"/>
    <col min="45" max="46" width="6.7109375" style="64" customWidth="1"/>
    <col min="47" max="16384" width="11.42578125" style="64"/>
  </cols>
  <sheetData>
    <row r="2" spans="2:47" ht="12.75" customHeight="1">
      <c r="E2" s="2078" t="s">
        <v>79</v>
      </c>
      <c r="F2" s="2078"/>
      <c r="G2" s="2078"/>
      <c r="H2" s="2078"/>
      <c r="I2" s="2078"/>
      <c r="J2" s="2078"/>
      <c r="K2" s="2078"/>
      <c r="L2" s="2078"/>
      <c r="M2" s="2078"/>
      <c r="N2" s="2078"/>
      <c r="O2" s="2078"/>
      <c r="P2" s="2078"/>
      <c r="Q2" s="2078"/>
      <c r="R2" s="2078"/>
      <c r="S2" s="2078"/>
      <c r="T2" s="2078"/>
      <c r="U2" s="2078"/>
      <c r="V2" s="2078"/>
      <c r="W2" s="2078"/>
      <c r="X2" s="2078"/>
      <c r="Y2" s="2078"/>
      <c r="Z2" s="2078"/>
      <c r="AA2" s="96"/>
      <c r="AD2" s="2078"/>
      <c r="AE2" s="2078"/>
      <c r="AF2" s="2078"/>
      <c r="AG2" s="2078"/>
      <c r="AH2" s="2078"/>
      <c r="AI2" s="2078"/>
      <c r="AJ2" s="2078"/>
      <c r="AK2" s="2078"/>
      <c r="AL2" s="2078"/>
      <c r="AM2" s="2078"/>
      <c r="AN2" s="2078"/>
      <c r="AO2" s="2078"/>
      <c r="AP2" s="2078"/>
      <c r="AQ2" s="2078"/>
      <c r="AR2" s="2078"/>
    </row>
    <row r="3" spans="2:47" ht="12.75" customHeight="1">
      <c r="B3" s="121"/>
      <c r="C3" s="121"/>
      <c r="D3" s="122"/>
      <c r="E3" s="2078" t="s">
        <v>68</v>
      </c>
      <c r="F3" s="2078"/>
      <c r="G3" s="2078"/>
      <c r="H3" s="2078"/>
      <c r="I3" s="2078"/>
      <c r="J3" s="2078"/>
      <c r="K3" s="2078"/>
      <c r="L3" s="2078"/>
      <c r="M3" s="2078"/>
      <c r="N3" s="2078"/>
      <c r="O3" s="2078"/>
      <c r="P3" s="2078"/>
      <c r="Q3" s="2078"/>
      <c r="R3" s="2078"/>
      <c r="S3" s="2078"/>
      <c r="T3" s="2078"/>
      <c r="U3" s="2078"/>
      <c r="V3" s="2078"/>
      <c r="W3" s="2078"/>
      <c r="X3" s="2078"/>
      <c r="Y3" s="2078"/>
      <c r="Z3" s="2078"/>
      <c r="AA3" s="96"/>
      <c r="AB3" s="121"/>
      <c r="AC3" s="121"/>
      <c r="AD3" s="120"/>
      <c r="AT3" s="119"/>
      <c r="AU3" s="119"/>
    </row>
    <row r="4" spans="2:47" ht="3" customHeight="1">
      <c r="F4" s="69"/>
      <c r="G4" s="69"/>
      <c r="H4" s="70"/>
      <c r="I4" s="70"/>
      <c r="J4" s="70"/>
      <c r="K4" s="70"/>
      <c r="L4" s="118"/>
      <c r="M4" s="118"/>
      <c r="N4" s="117"/>
      <c r="O4" s="117"/>
      <c r="P4" s="117"/>
      <c r="Q4" s="117"/>
      <c r="R4" s="117"/>
      <c r="S4" s="117"/>
      <c r="T4" s="117"/>
      <c r="U4" s="117"/>
      <c r="V4" s="117"/>
      <c r="W4" s="117"/>
      <c r="X4" s="117"/>
      <c r="Y4" s="117"/>
      <c r="Z4" s="117"/>
      <c r="AA4" s="96"/>
      <c r="AD4" s="69"/>
    </row>
    <row r="5" spans="2:47" ht="12" customHeight="1">
      <c r="E5" s="116"/>
      <c r="F5" s="69"/>
      <c r="G5" s="115"/>
      <c r="H5" s="114"/>
      <c r="I5" s="114"/>
      <c r="J5" s="114"/>
      <c r="K5" s="114"/>
      <c r="L5" s="113"/>
      <c r="M5" s="113"/>
      <c r="N5" s="112"/>
      <c r="O5" s="112"/>
      <c r="P5" s="112"/>
      <c r="Q5" s="112"/>
      <c r="R5" s="112"/>
      <c r="S5" s="112"/>
      <c r="T5" s="112"/>
      <c r="U5" s="112"/>
      <c r="V5" s="112"/>
      <c r="W5" s="112"/>
      <c r="X5" s="112"/>
      <c r="Y5" s="112"/>
      <c r="Z5" s="112"/>
      <c r="AA5" s="96"/>
      <c r="AD5" s="69"/>
    </row>
    <row r="6" spans="2:47" ht="12" customHeight="1">
      <c r="B6" s="72"/>
      <c r="C6" s="72"/>
      <c r="D6" s="71"/>
      <c r="E6" s="2080" t="s">
        <v>6</v>
      </c>
      <c r="F6" s="2073" t="s">
        <v>60</v>
      </c>
      <c r="G6" s="2073"/>
      <c r="H6" s="2298" t="s">
        <v>78</v>
      </c>
      <c r="I6" s="2298"/>
      <c r="J6" s="110"/>
      <c r="K6" s="2298" t="s">
        <v>77</v>
      </c>
      <c r="L6" s="2298"/>
      <c r="M6" s="110"/>
      <c r="N6" s="2298" t="s">
        <v>76</v>
      </c>
      <c r="O6" s="2298"/>
      <c r="P6" s="110"/>
      <c r="Q6" s="111"/>
      <c r="R6" s="111"/>
      <c r="S6" s="111"/>
      <c r="T6" s="2298" t="s">
        <v>75</v>
      </c>
      <c r="U6" s="2298"/>
      <c r="V6" s="110"/>
      <c r="W6" s="2298" t="s">
        <v>74</v>
      </c>
      <c r="X6" s="2298"/>
      <c r="Y6" s="109"/>
      <c r="Z6" s="2300" t="s">
        <v>0</v>
      </c>
      <c r="AA6" s="106"/>
      <c r="AB6" s="72"/>
    </row>
    <row r="7" spans="2:47" ht="12" customHeight="1">
      <c r="B7" s="72"/>
      <c r="C7" s="72"/>
      <c r="D7" s="71"/>
      <c r="E7" s="2081"/>
      <c r="F7" s="2074"/>
      <c r="G7" s="2074"/>
      <c r="H7" s="2299"/>
      <c r="I7" s="2299"/>
      <c r="J7" s="108"/>
      <c r="K7" s="2299"/>
      <c r="L7" s="2299"/>
      <c r="M7" s="108"/>
      <c r="N7" s="2299"/>
      <c r="O7" s="2299"/>
      <c r="P7" s="108"/>
      <c r="Q7" s="2299" t="s">
        <v>73</v>
      </c>
      <c r="R7" s="2299"/>
      <c r="S7" s="108"/>
      <c r="T7" s="2299"/>
      <c r="U7" s="2299"/>
      <c r="V7" s="108"/>
      <c r="W7" s="2299"/>
      <c r="X7" s="2299"/>
      <c r="Y7" s="107"/>
      <c r="Z7" s="2301"/>
      <c r="AA7" s="106"/>
      <c r="AB7" s="72"/>
    </row>
    <row r="8" spans="2:47" ht="12" customHeight="1">
      <c r="E8" s="2081"/>
      <c r="F8" s="2075"/>
      <c r="G8" s="2075"/>
      <c r="H8" s="105" t="s">
        <v>72</v>
      </c>
      <c r="I8" s="105" t="s">
        <v>71</v>
      </c>
      <c r="J8" s="104" t="s">
        <v>0</v>
      </c>
      <c r="K8" s="105" t="s">
        <v>72</v>
      </c>
      <c r="L8" s="105" t="s">
        <v>71</v>
      </c>
      <c r="M8" s="104" t="s">
        <v>0</v>
      </c>
      <c r="N8" s="105" t="s">
        <v>72</v>
      </c>
      <c r="O8" s="105" t="s">
        <v>71</v>
      </c>
      <c r="P8" s="104" t="s">
        <v>0</v>
      </c>
      <c r="Q8" s="105" t="s">
        <v>72</v>
      </c>
      <c r="R8" s="105" t="s">
        <v>71</v>
      </c>
      <c r="S8" s="104" t="s">
        <v>0</v>
      </c>
      <c r="T8" s="105" t="s">
        <v>72</v>
      </c>
      <c r="U8" s="105" t="s">
        <v>71</v>
      </c>
      <c r="V8" s="104" t="s">
        <v>0</v>
      </c>
      <c r="W8" s="105" t="s">
        <v>72</v>
      </c>
      <c r="X8" s="105" t="s">
        <v>71</v>
      </c>
      <c r="Y8" s="104" t="s">
        <v>0</v>
      </c>
      <c r="Z8" s="2302"/>
      <c r="AA8" s="96"/>
    </row>
    <row r="9" spans="2:47">
      <c r="E9" s="2067">
        <v>1401</v>
      </c>
      <c r="F9" s="103" t="s">
        <v>1</v>
      </c>
      <c r="G9" s="102"/>
      <c r="H9" s="101">
        <f>SUM(H10:H17)</f>
        <v>0</v>
      </c>
      <c r="I9" s="101">
        <f>SUM(I10:I17)</f>
        <v>0</v>
      </c>
      <c r="J9" s="101">
        <f t="shared" ref="J9:J55" si="0">SUM(H9:I9)</f>
        <v>0</v>
      </c>
      <c r="K9" s="101">
        <f>SUM(K10:K17)</f>
        <v>0</v>
      </c>
      <c r="L9" s="101">
        <f>SUM(L10:L17)</f>
        <v>0</v>
      </c>
      <c r="M9" s="101">
        <f t="shared" ref="M9:M55" si="1">SUM(K9:L9)</f>
        <v>0</v>
      </c>
      <c r="N9" s="101">
        <f>SUM(N10:N17)</f>
        <v>0</v>
      </c>
      <c r="O9" s="101">
        <f>SUM(O10:O17)</f>
        <v>0</v>
      </c>
      <c r="P9" s="100">
        <f t="shared" ref="P9:P55" si="2">SUM(N9:O9)</f>
        <v>0</v>
      </c>
      <c r="Q9" s="100">
        <f>SUM(Q10:Q17)</f>
        <v>0</v>
      </c>
      <c r="R9" s="100">
        <f>SUM(R10:R17)</f>
        <v>0</v>
      </c>
      <c r="S9" s="100">
        <f t="shared" ref="S9:S55" si="3">SUM(Q9:R9)</f>
        <v>0</v>
      </c>
      <c r="T9" s="100">
        <f>SUM(T10:T17)</f>
        <v>0</v>
      </c>
      <c r="U9" s="100">
        <f>SUM(U10:U17)</f>
        <v>0</v>
      </c>
      <c r="V9" s="100">
        <f t="shared" ref="V9:V55" si="4">SUM(T9:U9)</f>
        <v>0</v>
      </c>
      <c r="W9" s="100">
        <f>SUM(W10:W17)</f>
        <v>0</v>
      </c>
      <c r="X9" s="100">
        <f>SUM(X10:X17)</f>
        <v>0</v>
      </c>
      <c r="Y9" s="100">
        <f t="shared" ref="Y9:Y55" si="5">SUM(W9:X9)</f>
        <v>0</v>
      </c>
      <c r="Z9" s="99">
        <f>SUM(Y9,V9,S9,P9,M9,J9)</f>
        <v>0</v>
      </c>
      <c r="AA9" s="96"/>
      <c r="AB9" s="165"/>
    </row>
    <row r="10" spans="2:47" ht="12" customHeight="1">
      <c r="E10" s="2068"/>
      <c r="F10" s="98" t="s">
        <v>33</v>
      </c>
      <c r="G10" s="97"/>
      <c r="H10" s="80">
        <v>0</v>
      </c>
      <c r="I10" s="80">
        <v>0</v>
      </c>
      <c r="J10" s="80">
        <f t="shared" si="0"/>
        <v>0</v>
      </c>
      <c r="K10" s="80">
        <v>0</v>
      </c>
      <c r="L10" s="80">
        <v>0</v>
      </c>
      <c r="M10" s="77">
        <f t="shared" si="1"/>
        <v>0</v>
      </c>
      <c r="N10" s="80">
        <v>0</v>
      </c>
      <c r="O10" s="80">
        <v>0</v>
      </c>
      <c r="P10" s="77">
        <f t="shared" si="2"/>
        <v>0</v>
      </c>
      <c r="Q10" s="80">
        <v>0</v>
      </c>
      <c r="R10" s="80">
        <v>0</v>
      </c>
      <c r="S10" s="77">
        <f t="shared" si="3"/>
        <v>0</v>
      </c>
      <c r="T10" s="80">
        <v>0</v>
      </c>
      <c r="U10" s="80">
        <v>0</v>
      </c>
      <c r="V10" s="77">
        <f t="shared" si="4"/>
        <v>0</v>
      </c>
      <c r="W10" s="80">
        <v>0</v>
      </c>
      <c r="X10" s="80">
        <v>0</v>
      </c>
      <c r="Y10" s="77">
        <f t="shared" si="5"/>
        <v>0</v>
      </c>
      <c r="Z10" s="76">
        <f t="shared" ref="Z10:Z55" si="6">SUM(J10+M10+P10+S10+V10+Y10)</f>
        <v>0</v>
      </c>
      <c r="AA10" s="96"/>
      <c r="AB10" s="96"/>
    </row>
    <row r="11" spans="2:47" ht="12" customHeight="1">
      <c r="E11" s="2068"/>
      <c r="F11" s="92" t="s">
        <v>34</v>
      </c>
      <c r="G11" s="89"/>
      <c r="H11" s="77">
        <v>0</v>
      </c>
      <c r="I11" s="77">
        <v>0</v>
      </c>
      <c r="J11" s="77">
        <f t="shared" si="0"/>
        <v>0</v>
      </c>
      <c r="K11" s="77">
        <v>0</v>
      </c>
      <c r="L11" s="77">
        <v>0</v>
      </c>
      <c r="M11" s="77">
        <f t="shared" si="1"/>
        <v>0</v>
      </c>
      <c r="N11" s="77">
        <v>0</v>
      </c>
      <c r="O11" s="77">
        <v>0</v>
      </c>
      <c r="P11" s="77">
        <f t="shared" si="2"/>
        <v>0</v>
      </c>
      <c r="Q11" s="77">
        <v>0</v>
      </c>
      <c r="R11" s="77">
        <v>0</v>
      </c>
      <c r="S11" s="77">
        <f t="shared" si="3"/>
        <v>0</v>
      </c>
      <c r="T11" s="77">
        <v>0</v>
      </c>
      <c r="U11" s="77">
        <v>0</v>
      </c>
      <c r="V11" s="77">
        <f t="shared" si="4"/>
        <v>0</v>
      </c>
      <c r="W11" s="77">
        <v>0</v>
      </c>
      <c r="X11" s="77">
        <v>0</v>
      </c>
      <c r="Y11" s="77">
        <f t="shared" si="5"/>
        <v>0</v>
      </c>
      <c r="Z11" s="76">
        <f t="shared" si="6"/>
        <v>0</v>
      </c>
      <c r="AA11" s="96"/>
      <c r="AB11" s="96"/>
    </row>
    <row r="12" spans="2:47" ht="12" customHeight="1">
      <c r="E12" s="2068"/>
      <c r="F12" s="92" t="s">
        <v>35</v>
      </c>
      <c r="G12" s="89"/>
      <c r="H12" s="77">
        <v>0</v>
      </c>
      <c r="I12" s="77">
        <v>0</v>
      </c>
      <c r="J12" s="77">
        <f t="shared" si="0"/>
        <v>0</v>
      </c>
      <c r="K12" s="77">
        <v>0</v>
      </c>
      <c r="L12" s="77">
        <v>0</v>
      </c>
      <c r="M12" s="77">
        <f t="shared" si="1"/>
        <v>0</v>
      </c>
      <c r="N12" s="77">
        <v>0</v>
      </c>
      <c r="O12" s="77">
        <v>0</v>
      </c>
      <c r="P12" s="77">
        <f t="shared" si="2"/>
        <v>0</v>
      </c>
      <c r="Q12" s="77">
        <v>0</v>
      </c>
      <c r="R12" s="77">
        <v>0</v>
      </c>
      <c r="S12" s="77">
        <f t="shared" si="3"/>
        <v>0</v>
      </c>
      <c r="T12" s="77">
        <v>0</v>
      </c>
      <c r="U12" s="77">
        <v>0</v>
      </c>
      <c r="V12" s="77">
        <f t="shared" si="4"/>
        <v>0</v>
      </c>
      <c r="W12" s="77">
        <v>0</v>
      </c>
      <c r="X12" s="77">
        <v>0</v>
      </c>
      <c r="Y12" s="77">
        <f t="shared" si="5"/>
        <v>0</v>
      </c>
      <c r="Z12" s="76">
        <f t="shared" si="6"/>
        <v>0</v>
      </c>
      <c r="AA12" s="96"/>
      <c r="AB12" s="96"/>
    </row>
    <row r="13" spans="2:47" ht="12" customHeight="1">
      <c r="E13" s="2068"/>
      <c r="F13" s="92" t="s">
        <v>27</v>
      </c>
      <c r="G13" s="89"/>
      <c r="H13" s="77">
        <v>0</v>
      </c>
      <c r="I13" s="77">
        <v>0</v>
      </c>
      <c r="J13" s="77">
        <f t="shared" si="0"/>
        <v>0</v>
      </c>
      <c r="K13" s="77">
        <v>0</v>
      </c>
      <c r="L13" s="77">
        <v>0</v>
      </c>
      <c r="M13" s="77">
        <f t="shared" si="1"/>
        <v>0</v>
      </c>
      <c r="N13" s="77">
        <v>0</v>
      </c>
      <c r="O13" s="77">
        <v>0</v>
      </c>
      <c r="P13" s="77">
        <f t="shared" si="2"/>
        <v>0</v>
      </c>
      <c r="Q13" s="77">
        <v>0</v>
      </c>
      <c r="R13" s="77">
        <v>0</v>
      </c>
      <c r="S13" s="77">
        <f t="shared" si="3"/>
        <v>0</v>
      </c>
      <c r="T13" s="77">
        <v>0</v>
      </c>
      <c r="U13" s="77">
        <v>0</v>
      </c>
      <c r="V13" s="77">
        <f t="shared" si="4"/>
        <v>0</v>
      </c>
      <c r="W13" s="77">
        <v>0</v>
      </c>
      <c r="X13" s="77">
        <v>0</v>
      </c>
      <c r="Y13" s="77">
        <f t="shared" si="5"/>
        <v>0</v>
      </c>
      <c r="Z13" s="76">
        <f t="shared" si="6"/>
        <v>0</v>
      </c>
      <c r="AA13" s="96"/>
      <c r="AB13" s="96"/>
    </row>
    <row r="14" spans="2:47" ht="12" customHeight="1">
      <c r="E14" s="2068"/>
      <c r="F14" s="92" t="s">
        <v>10</v>
      </c>
      <c r="G14" s="89"/>
      <c r="H14" s="77">
        <v>0</v>
      </c>
      <c r="I14" s="77">
        <v>0</v>
      </c>
      <c r="J14" s="77">
        <f t="shared" si="0"/>
        <v>0</v>
      </c>
      <c r="K14" s="77">
        <v>0</v>
      </c>
      <c r="L14" s="77">
        <v>0</v>
      </c>
      <c r="M14" s="77">
        <f t="shared" si="1"/>
        <v>0</v>
      </c>
      <c r="N14" s="77">
        <v>0</v>
      </c>
      <c r="O14" s="77">
        <v>0</v>
      </c>
      <c r="P14" s="77">
        <f t="shared" si="2"/>
        <v>0</v>
      </c>
      <c r="Q14" s="77">
        <v>0</v>
      </c>
      <c r="R14" s="77">
        <v>0</v>
      </c>
      <c r="S14" s="77">
        <f t="shared" si="3"/>
        <v>0</v>
      </c>
      <c r="T14" s="77">
        <v>0</v>
      </c>
      <c r="U14" s="77">
        <v>0</v>
      </c>
      <c r="V14" s="77">
        <f t="shared" si="4"/>
        <v>0</v>
      </c>
      <c r="W14" s="77">
        <v>0</v>
      </c>
      <c r="X14" s="77">
        <v>0</v>
      </c>
      <c r="Y14" s="77">
        <f t="shared" si="5"/>
        <v>0</v>
      </c>
      <c r="Z14" s="76">
        <f t="shared" si="6"/>
        <v>0</v>
      </c>
      <c r="AA14" s="96"/>
      <c r="AB14" s="96"/>
    </row>
    <row r="15" spans="2:47" ht="12" customHeight="1">
      <c r="E15" s="2068"/>
      <c r="F15" s="92" t="s">
        <v>36</v>
      </c>
      <c r="G15" s="89"/>
      <c r="H15" s="77">
        <v>0</v>
      </c>
      <c r="I15" s="77">
        <v>0</v>
      </c>
      <c r="J15" s="77">
        <f t="shared" si="0"/>
        <v>0</v>
      </c>
      <c r="K15" s="77">
        <v>0</v>
      </c>
      <c r="L15" s="77">
        <v>0</v>
      </c>
      <c r="M15" s="77">
        <f t="shared" si="1"/>
        <v>0</v>
      </c>
      <c r="N15" s="77">
        <v>0</v>
      </c>
      <c r="O15" s="77">
        <v>0</v>
      </c>
      <c r="P15" s="77">
        <f t="shared" si="2"/>
        <v>0</v>
      </c>
      <c r="Q15" s="77">
        <v>0</v>
      </c>
      <c r="R15" s="77">
        <v>0</v>
      </c>
      <c r="S15" s="77">
        <f t="shared" si="3"/>
        <v>0</v>
      </c>
      <c r="T15" s="77">
        <v>0</v>
      </c>
      <c r="U15" s="77">
        <v>0</v>
      </c>
      <c r="V15" s="77">
        <f t="shared" si="4"/>
        <v>0</v>
      </c>
      <c r="W15" s="77">
        <v>0</v>
      </c>
      <c r="X15" s="77">
        <v>0</v>
      </c>
      <c r="Y15" s="77">
        <f t="shared" si="5"/>
        <v>0</v>
      </c>
      <c r="Z15" s="76">
        <f t="shared" si="6"/>
        <v>0</v>
      </c>
      <c r="AA15" s="96"/>
      <c r="AB15" s="96"/>
    </row>
    <row r="16" spans="2:47" ht="12" customHeight="1">
      <c r="E16" s="2068"/>
      <c r="F16" s="92" t="s">
        <v>24</v>
      </c>
      <c r="G16" s="89"/>
      <c r="H16" s="77">
        <v>0</v>
      </c>
      <c r="I16" s="77">
        <v>0</v>
      </c>
      <c r="J16" s="77">
        <f t="shared" si="0"/>
        <v>0</v>
      </c>
      <c r="K16" s="77">
        <v>0</v>
      </c>
      <c r="L16" s="77">
        <v>0</v>
      </c>
      <c r="M16" s="77">
        <f t="shared" si="1"/>
        <v>0</v>
      </c>
      <c r="N16" s="77">
        <v>0</v>
      </c>
      <c r="O16" s="77">
        <v>0</v>
      </c>
      <c r="P16" s="77">
        <f t="shared" si="2"/>
        <v>0</v>
      </c>
      <c r="Q16" s="77">
        <v>0</v>
      </c>
      <c r="R16" s="77">
        <v>0</v>
      </c>
      <c r="S16" s="77">
        <f t="shared" si="3"/>
        <v>0</v>
      </c>
      <c r="T16" s="77">
        <v>0</v>
      </c>
      <c r="U16" s="77">
        <v>0</v>
      </c>
      <c r="V16" s="77">
        <f t="shared" si="4"/>
        <v>0</v>
      </c>
      <c r="W16" s="77">
        <v>0</v>
      </c>
      <c r="X16" s="77">
        <v>0</v>
      </c>
      <c r="Y16" s="77">
        <f t="shared" si="5"/>
        <v>0</v>
      </c>
      <c r="Z16" s="76">
        <f t="shared" si="6"/>
        <v>0</v>
      </c>
      <c r="AA16" s="96"/>
      <c r="AB16" s="96"/>
    </row>
    <row r="17" spans="1:32" ht="12" customHeight="1">
      <c r="E17" s="2069"/>
      <c r="F17" s="79" t="s">
        <v>32</v>
      </c>
      <c r="G17" s="89"/>
      <c r="H17" s="77">
        <v>0</v>
      </c>
      <c r="I17" s="77">
        <v>0</v>
      </c>
      <c r="J17" s="77">
        <f t="shared" si="0"/>
        <v>0</v>
      </c>
      <c r="K17" s="77">
        <v>0</v>
      </c>
      <c r="L17" s="77">
        <v>0</v>
      </c>
      <c r="M17" s="77">
        <f t="shared" si="1"/>
        <v>0</v>
      </c>
      <c r="N17" s="77">
        <v>0</v>
      </c>
      <c r="O17" s="77">
        <v>0</v>
      </c>
      <c r="P17" s="77">
        <f t="shared" si="2"/>
        <v>0</v>
      </c>
      <c r="Q17" s="77">
        <v>0</v>
      </c>
      <c r="R17" s="77">
        <v>0</v>
      </c>
      <c r="S17" s="77">
        <f t="shared" si="3"/>
        <v>0</v>
      </c>
      <c r="T17" s="77">
        <v>0</v>
      </c>
      <c r="U17" s="77">
        <v>0</v>
      </c>
      <c r="V17" s="77">
        <f t="shared" si="4"/>
        <v>0</v>
      </c>
      <c r="W17" s="77">
        <v>0</v>
      </c>
      <c r="X17" s="77">
        <v>0</v>
      </c>
      <c r="Y17" s="77">
        <f t="shared" si="5"/>
        <v>0</v>
      </c>
      <c r="Z17" s="76">
        <f t="shared" si="6"/>
        <v>0</v>
      </c>
      <c r="AA17" s="96"/>
      <c r="AB17" s="96"/>
    </row>
    <row r="18" spans="1:32">
      <c r="E18" s="2068">
        <v>1402</v>
      </c>
      <c r="F18" s="91" t="s">
        <v>2</v>
      </c>
      <c r="G18" s="87"/>
      <c r="H18" s="84">
        <f>SUM(H19:H26)</f>
        <v>0</v>
      </c>
      <c r="I18" s="84">
        <f>SUM(I19:I26)</f>
        <v>0</v>
      </c>
      <c r="J18" s="86">
        <f t="shared" si="0"/>
        <v>0</v>
      </c>
      <c r="K18" s="85">
        <f>SUM(K19:K26)</f>
        <v>0</v>
      </c>
      <c r="L18" s="86">
        <f>SUM(L19:L26)</f>
        <v>0</v>
      </c>
      <c r="M18" s="84">
        <f t="shared" si="1"/>
        <v>0</v>
      </c>
      <c r="N18" s="84">
        <f>SUM(N19:N26)</f>
        <v>0</v>
      </c>
      <c r="O18" s="84">
        <f>SUM(O19:O26)</f>
        <v>0</v>
      </c>
      <c r="P18" s="84">
        <f t="shared" si="2"/>
        <v>0</v>
      </c>
      <c r="Q18" s="84">
        <f>SUM(Q19:Q26)</f>
        <v>0</v>
      </c>
      <c r="R18" s="84">
        <f>SUM(R19:R26)</f>
        <v>0</v>
      </c>
      <c r="S18" s="83">
        <f t="shared" si="3"/>
        <v>0</v>
      </c>
      <c r="T18" s="83">
        <f>SUM(T19:T26)</f>
        <v>0</v>
      </c>
      <c r="U18" s="83">
        <f>SUM(U19:U26)</f>
        <v>0</v>
      </c>
      <c r="V18" s="83">
        <f t="shared" si="4"/>
        <v>0</v>
      </c>
      <c r="W18" s="83">
        <f>SUM(W19:W26)</f>
        <v>0</v>
      </c>
      <c r="X18" s="83">
        <f>SUM(X19:X26)</f>
        <v>0</v>
      </c>
      <c r="Y18" s="83">
        <f t="shared" si="5"/>
        <v>0</v>
      </c>
      <c r="Z18" s="82">
        <f t="shared" si="6"/>
        <v>0</v>
      </c>
      <c r="AA18" s="96"/>
      <c r="AB18" s="96"/>
      <c r="AD18" s="164"/>
    </row>
    <row r="19" spans="1:32" ht="12" customHeight="1">
      <c r="E19" s="2068"/>
      <c r="F19" s="92" t="s">
        <v>37</v>
      </c>
      <c r="G19" s="89"/>
      <c r="H19" s="80">
        <v>0</v>
      </c>
      <c r="I19" s="80">
        <v>0</v>
      </c>
      <c r="J19" s="77">
        <f t="shared" si="0"/>
        <v>0</v>
      </c>
      <c r="K19" s="80">
        <v>0</v>
      </c>
      <c r="L19" s="80">
        <v>0</v>
      </c>
      <c r="M19" s="77">
        <f t="shared" si="1"/>
        <v>0</v>
      </c>
      <c r="N19" s="80">
        <v>0</v>
      </c>
      <c r="O19" s="80">
        <v>0</v>
      </c>
      <c r="P19" s="77">
        <f t="shared" si="2"/>
        <v>0</v>
      </c>
      <c r="Q19" s="80">
        <v>0</v>
      </c>
      <c r="R19" s="80">
        <v>0</v>
      </c>
      <c r="S19" s="77">
        <f t="shared" si="3"/>
        <v>0</v>
      </c>
      <c r="T19" s="80">
        <v>0</v>
      </c>
      <c r="U19" s="80">
        <v>0</v>
      </c>
      <c r="V19" s="77">
        <f t="shared" si="4"/>
        <v>0</v>
      </c>
      <c r="W19" s="80">
        <v>0</v>
      </c>
      <c r="X19" s="80">
        <v>0</v>
      </c>
      <c r="Y19" s="77">
        <f t="shared" si="5"/>
        <v>0</v>
      </c>
      <c r="Z19" s="76">
        <f t="shared" si="6"/>
        <v>0</v>
      </c>
      <c r="AA19" s="96"/>
      <c r="AB19" s="2085"/>
      <c r="AC19" s="2085"/>
      <c r="AD19" s="2085"/>
      <c r="AE19" s="2085"/>
      <c r="AF19" s="2085"/>
    </row>
    <row r="20" spans="1:32" ht="12" customHeight="1">
      <c r="E20" s="2068"/>
      <c r="F20" s="92" t="s">
        <v>38</v>
      </c>
      <c r="G20" s="89"/>
      <c r="H20" s="77">
        <v>0</v>
      </c>
      <c r="I20" s="77">
        <v>0</v>
      </c>
      <c r="J20" s="77">
        <f t="shared" si="0"/>
        <v>0</v>
      </c>
      <c r="K20" s="77">
        <v>0</v>
      </c>
      <c r="L20" s="77">
        <v>0</v>
      </c>
      <c r="M20" s="77">
        <f t="shared" si="1"/>
        <v>0</v>
      </c>
      <c r="N20" s="77">
        <v>0</v>
      </c>
      <c r="O20" s="77">
        <v>0</v>
      </c>
      <c r="P20" s="77">
        <f t="shared" si="2"/>
        <v>0</v>
      </c>
      <c r="Q20" s="77">
        <v>0</v>
      </c>
      <c r="R20" s="77">
        <v>0</v>
      </c>
      <c r="S20" s="77">
        <f t="shared" si="3"/>
        <v>0</v>
      </c>
      <c r="T20" s="77">
        <v>0</v>
      </c>
      <c r="U20" s="77">
        <v>0</v>
      </c>
      <c r="V20" s="77">
        <f t="shared" si="4"/>
        <v>0</v>
      </c>
      <c r="W20" s="77">
        <v>0</v>
      </c>
      <c r="X20" s="77">
        <v>0</v>
      </c>
      <c r="Y20" s="77">
        <f t="shared" si="5"/>
        <v>0</v>
      </c>
      <c r="Z20" s="76">
        <f t="shared" si="6"/>
        <v>0</v>
      </c>
      <c r="AA20" s="96"/>
      <c r="AB20" s="2085"/>
      <c r="AC20" s="2085"/>
      <c r="AD20" s="2085"/>
      <c r="AE20" s="2085"/>
      <c r="AF20" s="2085"/>
    </row>
    <row r="21" spans="1:32" ht="12" customHeight="1">
      <c r="E21" s="2068"/>
      <c r="F21" s="92" t="s">
        <v>39</v>
      </c>
      <c r="G21" s="89"/>
      <c r="H21" s="77">
        <v>0</v>
      </c>
      <c r="I21" s="77">
        <v>0</v>
      </c>
      <c r="J21" s="77">
        <f t="shared" si="0"/>
        <v>0</v>
      </c>
      <c r="K21" s="77">
        <v>0</v>
      </c>
      <c r="L21" s="77">
        <v>0</v>
      </c>
      <c r="M21" s="77">
        <f t="shared" si="1"/>
        <v>0</v>
      </c>
      <c r="N21" s="77">
        <v>0</v>
      </c>
      <c r="O21" s="77">
        <v>0</v>
      </c>
      <c r="P21" s="77">
        <f t="shared" si="2"/>
        <v>0</v>
      </c>
      <c r="Q21" s="77">
        <v>0</v>
      </c>
      <c r="R21" s="77">
        <v>0</v>
      </c>
      <c r="S21" s="77">
        <f t="shared" si="3"/>
        <v>0</v>
      </c>
      <c r="T21" s="77">
        <v>0</v>
      </c>
      <c r="U21" s="77">
        <v>0</v>
      </c>
      <c r="V21" s="77">
        <f t="shared" si="4"/>
        <v>0</v>
      </c>
      <c r="W21" s="77">
        <v>0</v>
      </c>
      <c r="X21" s="77">
        <v>0</v>
      </c>
      <c r="Y21" s="77">
        <f t="shared" si="5"/>
        <v>0</v>
      </c>
      <c r="Z21" s="76">
        <f t="shared" si="6"/>
        <v>0</v>
      </c>
      <c r="AA21" s="96"/>
      <c r="AB21" s="2085"/>
      <c r="AC21" s="2085"/>
      <c r="AD21" s="2085"/>
      <c r="AE21" s="2085"/>
      <c r="AF21" s="2085"/>
    </row>
    <row r="22" spans="1:32" ht="12" customHeight="1">
      <c r="E22" s="2068"/>
      <c r="F22" s="92" t="s">
        <v>40</v>
      </c>
      <c r="G22" s="89"/>
      <c r="H22" s="77">
        <v>0</v>
      </c>
      <c r="I22" s="77">
        <v>0</v>
      </c>
      <c r="J22" s="77">
        <f t="shared" si="0"/>
        <v>0</v>
      </c>
      <c r="K22" s="77">
        <v>0</v>
      </c>
      <c r="L22" s="77">
        <v>0</v>
      </c>
      <c r="M22" s="77">
        <f t="shared" si="1"/>
        <v>0</v>
      </c>
      <c r="N22" s="77">
        <v>0</v>
      </c>
      <c r="O22" s="77">
        <v>0</v>
      </c>
      <c r="P22" s="77">
        <f t="shared" si="2"/>
        <v>0</v>
      </c>
      <c r="Q22" s="77">
        <v>0</v>
      </c>
      <c r="R22" s="77">
        <v>0</v>
      </c>
      <c r="S22" s="77">
        <f t="shared" si="3"/>
        <v>0</v>
      </c>
      <c r="T22" s="77">
        <v>0</v>
      </c>
      <c r="U22" s="77">
        <v>0</v>
      </c>
      <c r="V22" s="77">
        <f t="shared" si="4"/>
        <v>0</v>
      </c>
      <c r="W22" s="77">
        <v>0</v>
      </c>
      <c r="X22" s="77">
        <v>0</v>
      </c>
      <c r="Y22" s="77">
        <f t="shared" si="5"/>
        <v>0</v>
      </c>
      <c r="Z22" s="76">
        <f t="shared" si="6"/>
        <v>0</v>
      </c>
      <c r="AA22" s="96"/>
      <c r="AB22" s="2085"/>
      <c r="AC22" s="2085"/>
      <c r="AD22" s="2085"/>
      <c r="AE22" s="2085"/>
      <c r="AF22" s="2085"/>
    </row>
    <row r="23" spans="1:32" ht="12" customHeight="1">
      <c r="E23" s="2068"/>
      <c r="F23" s="92" t="s">
        <v>41</v>
      </c>
      <c r="G23" s="89"/>
      <c r="H23" s="77">
        <v>0</v>
      </c>
      <c r="I23" s="77">
        <v>0</v>
      </c>
      <c r="J23" s="77">
        <f t="shared" si="0"/>
        <v>0</v>
      </c>
      <c r="K23" s="77">
        <v>0</v>
      </c>
      <c r="L23" s="77">
        <v>0</v>
      </c>
      <c r="M23" s="77">
        <f t="shared" si="1"/>
        <v>0</v>
      </c>
      <c r="N23" s="77">
        <v>0</v>
      </c>
      <c r="O23" s="77">
        <v>0</v>
      </c>
      <c r="P23" s="77">
        <f t="shared" si="2"/>
        <v>0</v>
      </c>
      <c r="Q23" s="77">
        <v>0</v>
      </c>
      <c r="R23" s="77">
        <v>0</v>
      </c>
      <c r="S23" s="77">
        <f t="shared" si="3"/>
        <v>0</v>
      </c>
      <c r="T23" s="77">
        <v>0</v>
      </c>
      <c r="U23" s="77">
        <v>0</v>
      </c>
      <c r="V23" s="77">
        <f t="shared" si="4"/>
        <v>0</v>
      </c>
      <c r="W23" s="77">
        <v>0</v>
      </c>
      <c r="X23" s="77">
        <v>0</v>
      </c>
      <c r="Y23" s="77">
        <f t="shared" si="5"/>
        <v>0</v>
      </c>
      <c r="Z23" s="76">
        <f t="shared" si="6"/>
        <v>0</v>
      </c>
      <c r="AA23" s="96"/>
      <c r="AB23" s="2085"/>
      <c r="AC23" s="2085"/>
      <c r="AD23" s="2085"/>
      <c r="AE23" s="2085"/>
      <c r="AF23" s="2085"/>
    </row>
    <row r="24" spans="1:32" ht="12" customHeight="1">
      <c r="E24" s="2068"/>
      <c r="F24" s="92" t="s">
        <v>42</v>
      </c>
      <c r="G24" s="89"/>
      <c r="H24" s="77">
        <v>0</v>
      </c>
      <c r="I24" s="77">
        <v>0</v>
      </c>
      <c r="J24" s="77">
        <f t="shared" si="0"/>
        <v>0</v>
      </c>
      <c r="K24" s="77">
        <v>0</v>
      </c>
      <c r="L24" s="77">
        <v>0</v>
      </c>
      <c r="M24" s="77">
        <f t="shared" si="1"/>
        <v>0</v>
      </c>
      <c r="N24" s="77">
        <v>0</v>
      </c>
      <c r="O24" s="77">
        <v>0</v>
      </c>
      <c r="P24" s="77">
        <f t="shared" si="2"/>
        <v>0</v>
      </c>
      <c r="Q24" s="77">
        <v>0</v>
      </c>
      <c r="R24" s="77">
        <v>0</v>
      </c>
      <c r="S24" s="77">
        <f t="shared" si="3"/>
        <v>0</v>
      </c>
      <c r="T24" s="77">
        <v>0</v>
      </c>
      <c r="U24" s="77">
        <v>0</v>
      </c>
      <c r="V24" s="77">
        <f t="shared" si="4"/>
        <v>0</v>
      </c>
      <c r="W24" s="77">
        <v>0</v>
      </c>
      <c r="X24" s="77">
        <v>0</v>
      </c>
      <c r="Y24" s="77">
        <f t="shared" si="5"/>
        <v>0</v>
      </c>
      <c r="Z24" s="76">
        <f t="shared" si="6"/>
        <v>0</v>
      </c>
      <c r="AA24" s="96"/>
      <c r="AB24" s="2085"/>
      <c r="AC24" s="2085"/>
      <c r="AD24" s="2085"/>
      <c r="AE24" s="2085"/>
      <c r="AF24" s="2085"/>
    </row>
    <row r="25" spans="1:32" ht="12" customHeight="1">
      <c r="E25" s="2068"/>
      <c r="F25" s="92" t="s">
        <v>43</v>
      </c>
      <c r="G25" s="89"/>
      <c r="H25" s="77">
        <v>0</v>
      </c>
      <c r="I25" s="77">
        <v>0</v>
      </c>
      <c r="J25" s="77">
        <f t="shared" si="0"/>
        <v>0</v>
      </c>
      <c r="K25" s="77">
        <v>0</v>
      </c>
      <c r="L25" s="77">
        <v>0</v>
      </c>
      <c r="M25" s="77">
        <f t="shared" si="1"/>
        <v>0</v>
      </c>
      <c r="N25" s="77">
        <v>0</v>
      </c>
      <c r="O25" s="77">
        <v>0</v>
      </c>
      <c r="P25" s="77">
        <f t="shared" si="2"/>
        <v>0</v>
      </c>
      <c r="Q25" s="77">
        <v>0</v>
      </c>
      <c r="R25" s="77">
        <v>0</v>
      </c>
      <c r="S25" s="77">
        <f t="shared" si="3"/>
        <v>0</v>
      </c>
      <c r="T25" s="77">
        <v>0</v>
      </c>
      <c r="U25" s="77">
        <v>0</v>
      </c>
      <c r="V25" s="77">
        <f t="shared" si="4"/>
        <v>0</v>
      </c>
      <c r="W25" s="77">
        <v>0</v>
      </c>
      <c r="X25" s="77">
        <v>0</v>
      </c>
      <c r="Y25" s="77">
        <f t="shared" si="5"/>
        <v>0</v>
      </c>
      <c r="Z25" s="76">
        <f t="shared" si="6"/>
        <v>0</v>
      </c>
      <c r="AA25" s="96"/>
      <c r="AB25" s="2085"/>
      <c r="AC25" s="2085"/>
      <c r="AD25" s="2085"/>
      <c r="AE25" s="2085"/>
      <c r="AF25" s="2085"/>
    </row>
    <row r="26" spans="1:32" ht="12" customHeight="1">
      <c r="E26" s="2068"/>
      <c r="F26" s="92" t="s">
        <v>44</v>
      </c>
      <c r="G26" s="89"/>
      <c r="H26" s="77">
        <v>0</v>
      </c>
      <c r="I26" s="77">
        <v>0</v>
      </c>
      <c r="J26" s="77">
        <f t="shared" si="0"/>
        <v>0</v>
      </c>
      <c r="K26" s="77">
        <v>0</v>
      </c>
      <c r="L26" s="77">
        <v>0</v>
      </c>
      <c r="M26" s="77">
        <f t="shared" si="1"/>
        <v>0</v>
      </c>
      <c r="N26" s="77">
        <v>0</v>
      </c>
      <c r="O26" s="77">
        <v>0</v>
      </c>
      <c r="P26" s="77">
        <f t="shared" si="2"/>
        <v>0</v>
      </c>
      <c r="Q26" s="77">
        <v>0</v>
      </c>
      <c r="R26" s="77">
        <v>0</v>
      </c>
      <c r="S26" s="77">
        <f t="shared" si="3"/>
        <v>0</v>
      </c>
      <c r="T26" s="77">
        <v>0</v>
      </c>
      <c r="U26" s="77">
        <v>0</v>
      </c>
      <c r="V26" s="77">
        <f t="shared" si="4"/>
        <v>0</v>
      </c>
      <c r="W26" s="77">
        <v>0</v>
      </c>
      <c r="X26" s="77">
        <v>0</v>
      </c>
      <c r="Y26" s="77">
        <f t="shared" si="5"/>
        <v>0</v>
      </c>
      <c r="Z26" s="76">
        <f t="shared" si="6"/>
        <v>0</v>
      </c>
      <c r="AA26" s="96"/>
      <c r="AB26" s="96"/>
    </row>
    <row r="27" spans="1:32">
      <c r="E27" s="2067">
        <v>1403</v>
      </c>
      <c r="F27" s="91" t="s">
        <v>3</v>
      </c>
      <c r="G27" s="87"/>
      <c r="H27" s="84">
        <f>SUM(H28:H30)</f>
        <v>0</v>
      </c>
      <c r="I27" s="84">
        <f>SUM(I28:I30)</f>
        <v>0</v>
      </c>
      <c r="J27" s="86">
        <f t="shared" si="0"/>
        <v>0</v>
      </c>
      <c r="K27" s="85">
        <f>SUM(K28:K30)</f>
        <v>0</v>
      </c>
      <c r="L27" s="86">
        <f>SUM(L28:L30)</f>
        <v>0</v>
      </c>
      <c r="M27" s="84">
        <f t="shared" si="1"/>
        <v>0</v>
      </c>
      <c r="N27" s="84">
        <f>SUM(N28:N30)</f>
        <v>0</v>
      </c>
      <c r="O27" s="84">
        <f>SUM(O28:O30)</f>
        <v>0</v>
      </c>
      <c r="P27" s="84">
        <f t="shared" si="2"/>
        <v>0</v>
      </c>
      <c r="Q27" s="84">
        <f>SUM(Q28:Q30)</f>
        <v>0</v>
      </c>
      <c r="R27" s="84">
        <f>SUM(R28:R30)</f>
        <v>0</v>
      </c>
      <c r="S27" s="83">
        <f t="shared" si="3"/>
        <v>0</v>
      </c>
      <c r="T27" s="83">
        <f>SUM(T28:T30)</f>
        <v>0</v>
      </c>
      <c r="U27" s="83">
        <f>SUM(U28:U30)</f>
        <v>2</v>
      </c>
      <c r="V27" s="83">
        <f t="shared" si="4"/>
        <v>2</v>
      </c>
      <c r="W27" s="83">
        <f>SUM(W28:W30)</f>
        <v>0</v>
      </c>
      <c r="X27" s="83">
        <f>SUM(X28:X30)</f>
        <v>0</v>
      </c>
      <c r="Y27" s="83">
        <f t="shared" si="5"/>
        <v>0</v>
      </c>
      <c r="Z27" s="82">
        <f t="shared" si="6"/>
        <v>2</v>
      </c>
      <c r="AA27" s="96"/>
      <c r="AB27" s="96"/>
    </row>
    <row r="28" spans="1:32" ht="12" customHeight="1">
      <c r="E28" s="2068"/>
      <c r="F28" s="92" t="s">
        <v>45</v>
      </c>
      <c r="G28" s="89"/>
      <c r="H28" s="80">
        <v>0</v>
      </c>
      <c r="I28" s="80">
        <v>0</v>
      </c>
      <c r="J28" s="77">
        <f t="shared" si="0"/>
        <v>0</v>
      </c>
      <c r="K28" s="80">
        <v>0</v>
      </c>
      <c r="L28" s="80">
        <v>0</v>
      </c>
      <c r="M28" s="77">
        <f t="shared" si="1"/>
        <v>0</v>
      </c>
      <c r="N28" s="80">
        <v>0</v>
      </c>
      <c r="O28" s="80">
        <v>0</v>
      </c>
      <c r="P28" s="77">
        <f t="shared" si="2"/>
        <v>0</v>
      </c>
      <c r="Q28" s="80">
        <v>0</v>
      </c>
      <c r="R28" s="80">
        <v>0</v>
      </c>
      <c r="S28" s="77">
        <f t="shared" si="3"/>
        <v>0</v>
      </c>
      <c r="T28" s="77">
        <v>0</v>
      </c>
      <c r="U28" s="77">
        <v>0</v>
      </c>
      <c r="V28" s="77">
        <f t="shared" si="4"/>
        <v>0</v>
      </c>
      <c r="W28" s="80">
        <v>0</v>
      </c>
      <c r="X28" s="80">
        <v>0</v>
      </c>
      <c r="Y28" s="77">
        <f t="shared" si="5"/>
        <v>0</v>
      </c>
      <c r="Z28" s="76">
        <f t="shared" si="6"/>
        <v>0</v>
      </c>
      <c r="AA28" s="96"/>
      <c r="AB28" s="96"/>
    </row>
    <row r="29" spans="1:32" ht="12" customHeight="1">
      <c r="E29" s="2068"/>
      <c r="F29" s="92" t="s">
        <v>46</v>
      </c>
      <c r="G29" s="89"/>
      <c r="H29" s="77">
        <v>0</v>
      </c>
      <c r="I29" s="77">
        <v>0</v>
      </c>
      <c r="J29" s="77">
        <f t="shared" si="0"/>
        <v>0</v>
      </c>
      <c r="K29" s="77">
        <v>0</v>
      </c>
      <c r="L29" s="77">
        <v>0</v>
      </c>
      <c r="M29" s="77">
        <f t="shared" si="1"/>
        <v>0</v>
      </c>
      <c r="N29" s="77">
        <v>0</v>
      </c>
      <c r="O29" s="77">
        <v>0</v>
      </c>
      <c r="P29" s="77">
        <f t="shared" si="2"/>
        <v>0</v>
      </c>
      <c r="Q29" s="77">
        <v>0</v>
      </c>
      <c r="R29" s="77">
        <v>0</v>
      </c>
      <c r="S29" s="77">
        <f t="shared" si="3"/>
        <v>0</v>
      </c>
      <c r="T29" s="77">
        <v>0</v>
      </c>
      <c r="U29" s="77">
        <v>0</v>
      </c>
      <c r="V29" s="77">
        <f t="shared" si="4"/>
        <v>0</v>
      </c>
      <c r="W29" s="77">
        <v>0</v>
      </c>
      <c r="X29" s="77">
        <v>0</v>
      </c>
      <c r="Y29" s="77">
        <f t="shared" si="5"/>
        <v>0</v>
      </c>
      <c r="Z29" s="76">
        <f t="shared" si="6"/>
        <v>0</v>
      </c>
      <c r="AA29" s="96"/>
      <c r="AB29" s="96"/>
    </row>
    <row r="30" spans="1:32" s="156" customFormat="1" ht="12" customHeight="1">
      <c r="A30" s="162"/>
      <c r="B30" s="162"/>
      <c r="C30" s="162"/>
      <c r="D30" s="161"/>
      <c r="E30" s="2069"/>
      <c r="F30" s="92" t="s">
        <v>47</v>
      </c>
      <c r="G30" s="160"/>
      <c r="H30" s="158">
        <v>0</v>
      </c>
      <c r="I30" s="158">
        <v>0</v>
      </c>
      <c r="J30" s="158">
        <f t="shared" si="0"/>
        <v>0</v>
      </c>
      <c r="K30" s="158">
        <v>0</v>
      </c>
      <c r="L30" s="158">
        <v>0</v>
      </c>
      <c r="M30" s="158">
        <f t="shared" si="1"/>
        <v>0</v>
      </c>
      <c r="N30" s="158">
        <v>0</v>
      </c>
      <c r="O30" s="158">
        <v>0</v>
      </c>
      <c r="P30" s="158">
        <f t="shared" si="2"/>
        <v>0</v>
      </c>
      <c r="Q30" s="158">
        <v>0</v>
      </c>
      <c r="R30" s="158">
        <v>0</v>
      </c>
      <c r="S30" s="158">
        <f t="shared" si="3"/>
        <v>0</v>
      </c>
      <c r="T30" s="158">
        <v>0</v>
      </c>
      <c r="U30" s="158">
        <v>2</v>
      </c>
      <c r="V30" s="158">
        <f t="shared" si="4"/>
        <v>2</v>
      </c>
      <c r="W30" s="158">
        <v>0</v>
      </c>
      <c r="X30" s="158">
        <v>0</v>
      </c>
      <c r="Y30" s="158">
        <f t="shared" si="5"/>
        <v>0</v>
      </c>
      <c r="Z30" s="157">
        <f t="shared" si="6"/>
        <v>2</v>
      </c>
      <c r="AA30" s="163"/>
      <c r="AB30" s="163"/>
    </row>
    <row r="31" spans="1:32">
      <c r="E31" s="2087">
        <v>1404</v>
      </c>
      <c r="F31" s="91" t="s">
        <v>28</v>
      </c>
      <c r="G31" s="87"/>
      <c r="H31" s="84">
        <f>SUM(H32:H33)</f>
        <v>0</v>
      </c>
      <c r="I31" s="84">
        <f>SUM(I32:I33)</f>
        <v>0</v>
      </c>
      <c r="J31" s="86">
        <f t="shared" si="0"/>
        <v>0</v>
      </c>
      <c r="K31" s="85">
        <f>SUM(K32:K33)</f>
        <v>0</v>
      </c>
      <c r="L31" s="86">
        <f>SUM(L32:L33)</f>
        <v>0</v>
      </c>
      <c r="M31" s="84">
        <f t="shared" si="1"/>
        <v>0</v>
      </c>
      <c r="N31" s="84">
        <f>SUM(N32:N33)</f>
        <v>0</v>
      </c>
      <c r="O31" s="84">
        <f>SUM(O32:O33)</f>
        <v>0</v>
      </c>
      <c r="P31" s="84">
        <f t="shared" si="2"/>
        <v>0</v>
      </c>
      <c r="Q31" s="84">
        <f>SUM(Q32:Q33)</f>
        <v>0</v>
      </c>
      <c r="R31" s="84">
        <f>SUM(R32:R33)</f>
        <v>0</v>
      </c>
      <c r="S31" s="83">
        <f t="shared" si="3"/>
        <v>0</v>
      </c>
      <c r="T31" s="83">
        <f>SUM(T32:T33)</f>
        <v>0</v>
      </c>
      <c r="U31" s="83">
        <f>SUM(U32:U33)</f>
        <v>0</v>
      </c>
      <c r="V31" s="83">
        <f t="shared" si="4"/>
        <v>0</v>
      </c>
      <c r="W31" s="83">
        <f>SUM(W32:W33)</f>
        <v>0</v>
      </c>
      <c r="X31" s="83">
        <f>SUM(X32:X33)</f>
        <v>0</v>
      </c>
      <c r="Y31" s="83">
        <f t="shared" si="5"/>
        <v>0</v>
      </c>
      <c r="Z31" s="82">
        <f t="shared" si="6"/>
        <v>0</v>
      </c>
    </row>
    <row r="32" spans="1:32">
      <c r="E32" s="2087"/>
      <c r="F32" s="92" t="s">
        <v>48</v>
      </c>
      <c r="G32" s="89"/>
      <c r="H32" s="80">
        <v>0</v>
      </c>
      <c r="I32" s="80">
        <v>0</v>
      </c>
      <c r="J32" s="77">
        <f t="shared" si="0"/>
        <v>0</v>
      </c>
      <c r="K32" s="80">
        <v>0</v>
      </c>
      <c r="L32" s="80">
        <v>0</v>
      </c>
      <c r="M32" s="77">
        <f t="shared" si="1"/>
        <v>0</v>
      </c>
      <c r="N32" s="80">
        <v>0</v>
      </c>
      <c r="O32" s="80">
        <v>0</v>
      </c>
      <c r="P32" s="77">
        <f t="shared" si="2"/>
        <v>0</v>
      </c>
      <c r="Q32" s="80">
        <v>0</v>
      </c>
      <c r="R32" s="80">
        <v>0</v>
      </c>
      <c r="S32" s="77">
        <f t="shared" si="3"/>
        <v>0</v>
      </c>
      <c r="T32" s="80">
        <v>0</v>
      </c>
      <c r="U32" s="80">
        <v>0</v>
      </c>
      <c r="V32" s="77">
        <f t="shared" si="4"/>
        <v>0</v>
      </c>
      <c r="W32" s="80">
        <v>0</v>
      </c>
      <c r="X32" s="80">
        <v>0</v>
      </c>
      <c r="Y32" s="77">
        <f t="shared" si="5"/>
        <v>0</v>
      </c>
      <c r="Z32" s="76">
        <f t="shared" si="6"/>
        <v>0</v>
      </c>
    </row>
    <row r="33" spans="1:26" ht="12.75" customHeight="1">
      <c r="E33" s="2087"/>
      <c r="F33" s="92" t="s">
        <v>49</v>
      </c>
      <c r="G33" s="89"/>
      <c r="H33" s="77">
        <v>0</v>
      </c>
      <c r="I33" s="77">
        <v>0</v>
      </c>
      <c r="J33" s="77">
        <f t="shared" si="0"/>
        <v>0</v>
      </c>
      <c r="K33" s="95">
        <v>0</v>
      </c>
      <c r="L33" s="77">
        <v>0</v>
      </c>
      <c r="M33" s="77">
        <f t="shared" si="1"/>
        <v>0</v>
      </c>
      <c r="N33" s="77">
        <v>0</v>
      </c>
      <c r="O33" s="77">
        <v>0</v>
      </c>
      <c r="P33" s="77">
        <f t="shared" si="2"/>
        <v>0</v>
      </c>
      <c r="Q33" s="77">
        <v>0</v>
      </c>
      <c r="R33" s="77">
        <v>0</v>
      </c>
      <c r="S33" s="77">
        <f t="shared" si="3"/>
        <v>0</v>
      </c>
      <c r="T33" s="77">
        <v>0</v>
      </c>
      <c r="U33" s="77">
        <v>0</v>
      </c>
      <c r="V33" s="77">
        <f t="shared" si="4"/>
        <v>0</v>
      </c>
      <c r="W33" s="77">
        <v>0</v>
      </c>
      <c r="X33" s="77">
        <v>0</v>
      </c>
      <c r="Y33" s="77">
        <f t="shared" si="5"/>
        <v>0</v>
      </c>
      <c r="Z33" s="76">
        <f t="shared" si="6"/>
        <v>0</v>
      </c>
    </row>
    <row r="34" spans="1:26" ht="12.75" customHeight="1">
      <c r="E34" s="2067">
        <v>1405</v>
      </c>
      <c r="F34" s="91" t="s">
        <v>4</v>
      </c>
      <c r="G34" s="94"/>
      <c r="H34" s="84">
        <f>SUM(H35:H38)</f>
        <v>0</v>
      </c>
      <c r="I34" s="84">
        <f>SUM(I35:I38)</f>
        <v>0</v>
      </c>
      <c r="J34" s="86">
        <f t="shared" si="0"/>
        <v>0</v>
      </c>
      <c r="K34" s="123">
        <f>SUM(K35:K38)</f>
        <v>0</v>
      </c>
      <c r="L34" s="83">
        <f>SUM(L35:L38)</f>
        <v>0</v>
      </c>
      <c r="M34" s="84">
        <f t="shared" si="1"/>
        <v>0</v>
      </c>
      <c r="N34" s="84">
        <f>SUM(N35:N38)</f>
        <v>0</v>
      </c>
      <c r="O34" s="84">
        <f>SUM(O35:O38)</f>
        <v>0</v>
      </c>
      <c r="P34" s="84">
        <f t="shared" si="2"/>
        <v>0</v>
      </c>
      <c r="Q34" s="84">
        <f>SUM(Q35:Q38)</f>
        <v>0</v>
      </c>
      <c r="R34" s="84">
        <f>SUM(R35:R38)</f>
        <v>0</v>
      </c>
      <c r="S34" s="83">
        <f t="shared" si="3"/>
        <v>0</v>
      </c>
      <c r="T34" s="83">
        <f>SUM(T35:T38)</f>
        <v>0</v>
      </c>
      <c r="U34" s="83">
        <f>SUM(U35:U38)</f>
        <v>0</v>
      </c>
      <c r="V34" s="83">
        <f t="shared" si="4"/>
        <v>0</v>
      </c>
      <c r="W34" s="83">
        <f>SUM(W35:W38)</f>
        <v>0</v>
      </c>
      <c r="X34" s="83">
        <f>SUM(X35:X38)</f>
        <v>0</v>
      </c>
      <c r="Y34" s="83">
        <f t="shared" si="5"/>
        <v>0</v>
      </c>
      <c r="Z34" s="82">
        <f t="shared" si="6"/>
        <v>0</v>
      </c>
    </row>
    <row r="35" spans="1:26" ht="12.75" customHeight="1">
      <c r="E35" s="2068"/>
      <c r="F35" s="92" t="s">
        <v>50</v>
      </c>
      <c r="G35" s="89"/>
      <c r="H35" s="80">
        <v>0</v>
      </c>
      <c r="I35" s="80">
        <v>0</v>
      </c>
      <c r="J35" s="77">
        <f t="shared" si="0"/>
        <v>0</v>
      </c>
      <c r="K35" s="80">
        <v>0</v>
      </c>
      <c r="L35" s="80">
        <v>0</v>
      </c>
      <c r="M35" s="77">
        <f t="shared" si="1"/>
        <v>0</v>
      </c>
      <c r="N35" s="80">
        <v>0</v>
      </c>
      <c r="O35" s="80">
        <v>0</v>
      </c>
      <c r="P35" s="77">
        <f t="shared" si="2"/>
        <v>0</v>
      </c>
      <c r="Q35" s="80">
        <v>0</v>
      </c>
      <c r="R35" s="80">
        <v>0</v>
      </c>
      <c r="S35" s="77">
        <f t="shared" si="3"/>
        <v>0</v>
      </c>
      <c r="T35" s="80">
        <v>0</v>
      </c>
      <c r="U35" s="80">
        <v>0</v>
      </c>
      <c r="V35" s="77">
        <f t="shared" si="4"/>
        <v>0</v>
      </c>
      <c r="W35" s="80">
        <v>0</v>
      </c>
      <c r="X35" s="80">
        <v>0</v>
      </c>
      <c r="Y35" s="77">
        <f t="shared" si="5"/>
        <v>0</v>
      </c>
      <c r="Z35" s="76">
        <f t="shared" si="6"/>
        <v>0</v>
      </c>
    </row>
    <row r="36" spans="1:26" ht="12.75" customHeight="1">
      <c r="E36" s="2068"/>
      <c r="F36" s="92" t="s">
        <v>58</v>
      </c>
      <c r="G36" s="89"/>
      <c r="H36" s="77">
        <v>0</v>
      </c>
      <c r="I36" s="77">
        <v>0</v>
      </c>
      <c r="J36" s="77">
        <f t="shared" si="0"/>
        <v>0</v>
      </c>
      <c r="K36" s="77">
        <v>0</v>
      </c>
      <c r="L36" s="77">
        <v>0</v>
      </c>
      <c r="M36" s="77">
        <f t="shared" si="1"/>
        <v>0</v>
      </c>
      <c r="N36" s="77">
        <v>0</v>
      </c>
      <c r="O36" s="77">
        <v>0</v>
      </c>
      <c r="P36" s="77">
        <f t="shared" si="2"/>
        <v>0</v>
      </c>
      <c r="Q36" s="77">
        <v>0</v>
      </c>
      <c r="R36" s="77">
        <v>0</v>
      </c>
      <c r="S36" s="77">
        <f t="shared" si="3"/>
        <v>0</v>
      </c>
      <c r="T36" s="77">
        <v>0</v>
      </c>
      <c r="U36" s="77">
        <v>0</v>
      </c>
      <c r="V36" s="77">
        <f t="shared" si="4"/>
        <v>0</v>
      </c>
      <c r="W36" s="77">
        <v>0</v>
      </c>
      <c r="X36" s="77">
        <v>0</v>
      </c>
      <c r="Y36" s="77">
        <f t="shared" si="5"/>
        <v>0</v>
      </c>
      <c r="Z36" s="76">
        <f t="shared" si="6"/>
        <v>0</v>
      </c>
    </row>
    <row r="37" spans="1:26" ht="12.75" customHeight="1">
      <c r="E37" s="2068"/>
      <c r="F37" s="92" t="s">
        <v>51</v>
      </c>
      <c r="G37" s="89"/>
      <c r="H37" s="77">
        <v>0</v>
      </c>
      <c r="I37" s="77">
        <v>0</v>
      </c>
      <c r="J37" s="77">
        <f t="shared" si="0"/>
        <v>0</v>
      </c>
      <c r="K37" s="77">
        <v>0</v>
      </c>
      <c r="L37" s="77">
        <v>0</v>
      </c>
      <c r="M37" s="77">
        <f t="shared" si="1"/>
        <v>0</v>
      </c>
      <c r="N37" s="77">
        <v>0</v>
      </c>
      <c r="O37" s="77">
        <v>0</v>
      </c>
      <c r="P37" s="77">
        <f t="shared" si="2"/>
        <v>0</v>
      </c>
      <c r="Q37" s="77">
        <v>0</v>
      </c>
      <c r="R37" s="77">
        <v>0</v>
      </c>
      <c r="S37" s="77">
        <f t="shared" si="3"/>
        <v>0</v>
      </c>
      <c r="T37" s="77">
        <v>0</v>
      </c>
      <c r="U37" s="77">
        <v>0</v>
      </c>
      <c r="V37" s="77">
        <f t="shared" si="4"/>
        <v>0</v>
      </c>
      <c r="W37" s="77">
        <v>0</v>
      </c>
      <c r="X37" s="77">
        <v>0</v>
      </c>
      <c r="Y37" s="77">
        <f t="shared" si="5"/>
        <v>0</v>
      </c>
      <c r="Z37" s="76">
        <f t="shared" si="6"/>
        <v>0</v>
      </c>
    </row>
    <row r="38" spans="1:26" ht="12.75" customHeight="1">
      <c r="E38" s="2069"/>
      <c r="F38" s="92" t="s">
        <v>52</v>
      </c>
      <c r="G38" s="93"/>
      <c r="H38" s="77">
        <v>0</v>
      </c>
      <c r="I38" s="77">
        <v>0</v>
      </c>
      <c r="J38" s="77">
        <f t="shared" si="0"/>
        <v>0</v>
      </c>
      <c r="K38" s="77">
        <v>0</v>
      </c>
      <c r="L38" s="77">
        <v>0</v>
      </c>
      <c r="M38" s="77">
        <f t="shared" si="1"/>
        <v>0</v>
      </c>
      <c r="N38" s="77">
        <v>0</v>
      </c>
      <c r="O38" s="77">
        <v>0</v>
      </c>
      <c r="P38" s="77">
        <f t="shared" si="2"/>
        <v>0</v>
      </c>
      <c r="Q38" s="77">
        <v>0</v>
      </c>
      <c r="R38" s="77">
        <v>0</v>
      </c>
      <c r="S38" s="77">
        <f t="shared" si="3"/>
        <v>0</v>
      </c>
      <c r="T38" s="77">
        <v>0</v>
      </c>
      <c r="U38" s="77">
        <v>0</v>
      </c>
      <c r="V38" s="77">
        <f t="shared" si="4"/>
        <v>0</v>
      </c>
      <c r="W38" s="77">
        <v>0</v>
      </c>
      <c r="X38" s="77">
        <v>0</v>
      </c>
      <c r="Y38" s="77">
        <f t="shared" si="5"/>
        <v>0</v>
      </c>
      <c r="Z38" s="76">
        <f t="shared" si="6"/>
        <v>0</v>
      </c>
    </row>
    <row r="39" spans="1:26" ht="12.75" customHeight="1">
      <c r="E39" s="2067">
        <v>1406</v>
      </c>
      <c r="F39" s="91" t="s">
        <v>5</v>
      </c>
      <c r="G39" s="87"/>
      <c r="H39" s="84">
        <f>SUM(H40:H44)</f>
        <v>0</v>
      </c>
      <c r="I39" s="84">
        <f>SUM(I40:I44)</f>
        <v>0</v>
      </c>
      <c r="J39" s="86">
        <f t="shared" si="0"/>
        <v>0</v>
      </c>
      <c r="K39" s="85">
        <f>SUM(K40:K44)</f>
        <v>0</v>
      </c>
      <c r="L39" s="86">
        <f>SUM(L40:L44)</f>
        <v>0</v>
      </c>
      <c r="M39" s="84">
        <f t="shared" si="1"/>
        <v>0</v>
      </c>
      <c r="N39" s="84">
        <f>SUM(N40:N44)</f>
        <v>0</v>
      </c>
      <c r="O39" s="84">
        <f>SUM(O40:O44)</f>
        <v>0</v>
      </c>
      <c r="P39" s="84">
        <f t="shared" si="2"/>
        <v>0</v>
      </c>
      <c r="Q39" s="84">
        <f>SUM(Q40:Q44)</f>
        <v>0</v>
      </c>
      <c r="R39" s="84">
        <f>SUM(R40:R44)</f>
        <v>0</v>
      </c>
      <c r="S39" s="83">
        <f t="shared" si="3"/>
        <v>0</v>
      </c>
      <c r="T39" s="83">
        <f>SUM(T40:T44)</f>
        <v>1</v>
      </c>
      <c r="U39" s="83">
        <f>SUM(U40:U44)</f>
        <v>1</v>
      </c>
      <c r="V39" s="83">
        <f t="shared" si="4"/>
        <v>2</v>
      </c>
      <c r="W39" s="83">
        <f>SUM(W40:W44)</f>
        <v>0</v>
      </c>
      <c r="X39" s="83">
        <f>SUM(X40:X44)</f>
        <v>0</v>
      </c>
      <c r="Y39" s="83">
        <f t="shared" si="5"/>
        <v>0</v>
      </c>
      <c r="Z39" s="82">
        <f t="shared" si="6"/>
        <v>2</v>
      </c>
    </row>
    <row r="40" spans="1:26" s="156" customFormat="1" ht="12.75" customHeight="1">
      <c r="A40" s="162"/>
      <c r="B40" s="162"/>
      <c r="C40" s="162"/>
      <c r="D40" s="161"/>
      <c r="E40" s="2068"/>
      <c r="F40" s="92" t="s">
        <v>53</v>
      </c>
      <c r="G40" s="160"/>
      <c r="H40" s="159">
        <v>0</v>
      </c>
      <c r="I40" s="159">
        <v>0</v>
      </c>
      <c r="J40" s="158">
        <f t="shared" si="0"/>
        <v>0</v>
      </c>
      <c r="K40" s="159">
        <v>0</v>
      </c>
      <c r="L40" s="159">
        <v>0</v>
      </c>
      <c r="M40" s="158">
        <f t="shared" si="1"/>
        <v>0</v>
      </c>
      <c r="N40" s="159">
        <v>0</v>
      </c>
      <c r="O40" s="159">
        <v>0</v>
      </c>
      <c r="P40" s="158">
        <f t="shared" si="2"/>
        <v>0</v>
      </c>
      <c r="Q40" s="159">
        <v>0</v>
      </c>
      <c r="R40" s="159">
        <v>0</v>
      </c>
      <c r="S40" s="158">
        <f t="shared" si="3"/>
        <v>0</v>
      </c>
      <c r="T40" s="158">
        <v>1</v>
      </c>
      <c r="U40" s="158">
        <v>1</v>
      </c>
      <c r="V40" s="158">
        <f t="shared" si="4"/>
        <v>2</v>
      </c>
      <c r="W40" s="159">
        <v>0</v>
      </c>
      <c r="X40" s="159">
        <v>0</v>
      </c>
      <c r="Y40" s="158">
        <f t="shared" si="5"/>
        <v>0</v>
      </c>
      <c r="Z40" s="157">
        <f t="shared" si="6"/>
        <v>2</v>
      </c>
    </row>
    <row r="41" spans="1:26" ht="12.75" customHeight="1">
      <c r="E41" s="2068"/>
      <c r="F41" s="92" t="s">
        <v>54</v>
      </c>
      <c r="G41" s="89"/>
      <c r="H41" s="77">
        <v>0</v>
      </c>
      <c r="I41" s="77">
        <v>0</v>
      </c>
      <c r="J41" s="77">
        <f t="shared" si="0"/>
        <v>0</v>
      </c>
      <c r="K41" s="77">
        <v>0</v>
      </c>
      <c r="L41" s="77">
        <v>0</v>
      </c>
      <c r="M41" s="77">
        <f t="shared" si="1"/>
        <v>0</v>
      </c>
      <c r="N41" s="77">
        <v>0</v>
      </c>
      <c r="O41" s="77">
        <v>0</v>
      </c>
      <c r="P41" s="77">
        <f t="shared" si="2"/>
        <v>0</v>
      </c>
      <c r="Q41" s="77">
        <v>0</v>
      </c>
      <c r="R41" s="77">
        <v>0</v>
      </c>
      <c r="S41" s="77">
        <f t="shared" si="3"/>
        <v>0</v>
      </c>
      <c r="T41" s="77">
        <v>0</v>
      </c>
      <c r="U41" s="77">
        <f>SUM(S41:T41)</f>
        <v>0</v>
      </c>
      <c r="V41" s="77">
        <f t="shared" si="4"/>
        <v>0</v>
      </c>
      <c r="W41" s="77">
        <v>0</v>
      </c>
      <c r="X41" s="77">
        <v>0</v>
      </c>
      <c r="Y41" s="77">
        <f t="shared" si="5"/>
        <v>0</v>
      </c>
      <c r="Z41" s="76">
        <f t="shared" si="6"/>
        <v>0</v>
      </c>
    </row>
    <row r="42" spans="1:26" ht="12.75" customHeight="1">
      <c r="E42" s="2068"/>
      <c r="F42" s="92" t="s">
        <v>55</v>
      </c>
      <c r="G42" s="89"/>
      <c r="H42" s="77">
        <v>0</v>
      </c>
      <c r="I42" s="77">
        <v>0</v>
      </c>
      <c r="J42" s="77">
        <f t="shared" si="0"/>
        <v>0</v>
      </c>
      <c r="K42" s="77">
        <v>0</v>
      </c>
      <c r="L42" s="77">
        <v>0</v>
      </c>
      <c r="M42" s="77">
        <f t="shared" si="1"/>
        <v>0</v>
      </c>
      <c r="N42" s="77">
        <v>0</v>
      </c>
      <c r="O42" s="77">
        <v>0</v>
      </c>
      <c r="P42" s="77">
        <f t="shared" si="2"/>
        <v>0</v>
      </c>
      <c r="Q42" s="77">
        <v>0</v>
      </c>
      <c r="R42" s="77">
        <v>0</v>
      </c>
      <c r="S42" s="77">
        <f t="shared" si="3"/>
        <v>0</v>
      </c>
      <c r="T42" s="77">
        <v>0</v>
      </c>
      <c r="U42" s="77">
        <f>SUM(S42:T42)</f>
        <v>0</v>
      </c>
      <c r="V42" s="77">
        <f t="shared" si="4"/>
        <v>0</v>
      </c>
      <c r="W42" s="77">
        <v>0</v>
      </c>
      <c r="X42" s="77">
        <v>0</v>
      </c>
      <c r="Y42" s="77">
        <f t="shared" si="5"/>
        <v>0</v>
      </c>
      <c r="Z42" s="76">
        <f t="shared" si="6"/>
        <v>0</v>
      </c>
    </row>
    <row r="43" spans="1:26" ht="12.75" customHeight="1">
      <c r="E43" s="2068"/>
      <c r="F43" s="92" t="s">
        <v>70</v>
      </c>
      <c r="G43" s="89"/>
      <c r="H43" s="77">
        <v>0</v>
      </c>
      <c r="I43" s="77">
        <v>0</v>
      </c>
      <c r="J43" s="77">
        <f t="shared" si="0"/>
        <v>0</v>
      </c>
      <c r="K43" s="77">
        <v>0</v>
      </c>
      <c r="L43" s="77">
        <v>0</v>
      </c>
      <c r="M43" s="77">
        <f t="shared" si="1"/>
        <v>0</v>
      </c>
      <c r="N43" s="77">
        <v>0</v>
      </c>
      <c r="O43" s="77">
        <v>0</v>
      </c>
      <c r="P43" s="77">
        <f t="shared" si="2"/>
        <v>0</v>
      </c>
      <c r="Q43" s="77">
        <v>0</v>
      </c>
      <c r="R43" s="77">
        <v>0</v>
      </c>
      <c r="S43" s="77">
        <f t="shared" si="3"/>
        <v>0</v>
      </c>
      <c r="T43" s="77">
        <v>0</v>
      </c>
      <c r="U43" s="77">
        <f>SUM(S43:T43)</f>
        <v>0</v>
      </c>
      <c r="V43" s="77">
        <f t="shared" si="4"/>
        <v>0</v>
      </c>
      <c r="W43" s="77">
        <v>0</v>
      </c>
      <c r="X43" s="77">
        <v>0</v>
      </c>
      <c r="Y43" s="77">
        <f t="shared" si="5"/>
        <v>0</v>
      </c>
      <c r="Z43" s="76">
        <f t="shared" si="6"/>
        <v>0</v>
      </c>
    </row>
    <row r="44" spans="1:26" ht="12.75" customHeight="1">
      <c r="E44" s="2069"/>
      <c r="F44" s="92" t="s">
        <v>15</v>
      </c>
      <c r="G44" s="89"/>
      <c r="H44" s="77">
        <v>0</v>
      </c>
      <c r="I44" s="77">
        <v>0</v>
      </c>
      <c r="J44" s="77">
        <f t="shared" si="0"/>
        <v>0</v>
      </c>
      <c r="K44" s="77">
        <v>0</v>
      </c>
      <c r="L44" s="77">
        <v>0</v>
      </c>
      <c r="M44" s="77">
        <f t="shared" si="1"/>
        <v>0</v>
      </c>
      <c r="N44" s="77">
        <v>0</v>
      </c>
      <c r="O44" s="77">
        <v>0</v>
      </c>
      <c r="P44" s="77">
        <f t="shared" si="2"/>
        <v>0</v>
      </c>
      <c r="Q44" s="77">
        <v>0</v>
      </c>
      <c r="R44" s="77">
        <v>0</v>
      </c>
      <c r="S44" s="77">
        <f t="shared" si="3"/>
        <v>0</v>
      </c>
      <c r="T44" s="77">
        <v>0</v>
      </c>
      <c r="U44" s="77">
        <f>SUM(S44:T44)</f>
        <v>0</v>
      </c>
      <c r="V44" s="77">
        <f t="shared" si="4"/>
        <v>0</v>
      </c>
      <c r="W44" s="77">
        <v>0</v>
      </c>
      <c r="X44" s="77">
        <v>0</v>
      </c>
      <c r="Y44" s="77">
        <f t="shared" si="5"/>
        <v>0</v>
      </c>
      <c r="Z44" s="76">
        <f t="shared" si="6"/>
        <v>0</v>
      </c>
    </row>
    <row r="45" spans="1:26" ht="12.75" customHeight="1">
      <c r="E45" s="2086">
        <v>1407</v>
      </c>
      <c r="F45" s="88" t="s">
        <v>62</v>
      </c>
      <c r="G45" s="87"/>
      <c r="H45" s="84">
        <f>SUM(H46:H47)</f>
        <v>0</v>
      </c>
      <c r="I45" s="84">
        <f>SUM(I46:I47)</f>
        <v>0</v>
      </c>
      <c r="J45" s="86">
        <f t="shared" si="0"/>
        <v>0</v>
      </c>
      <c r="K45" s="86">
        <f>SUM(K46:K47)</f>
        <v>0</v>
      </c>
      <c r="L45" s="86">
        <f>SUM(L46:L47)</f>
        <v>0</v>
      </c>
      <c r="M45" s="84">
        <f t="shared" si="1"/>
        <v>0</v>
      </c>
      <c r="N45" s="84">
        <f>SUM(N46:N47)</f>
        <v>0</v>
      </c>
      <c r="O45" s="84">
        <f>SUM(O46:O47)</f>
        <v>0</v>
      </c>
      <c r="P45" s="84">
        <f t="shared" si="2"/>
        <v>0</v>
      </c>
      <c r="Q45" s="84">
        <f>SUM(Q46:Q47)</f>
        <v>0</v>
      </c>
      <c r="R45" s="84">
        <f>SUM(R46:R47)</f>
        <v>0</v>
      </c>
      <c r="S45" s="83">
        <f t="shared" si="3"/>
        <v>0</v>
      </c>
      <c r="T45" s="83">
        <f>SUM(T46:T47)</f>
        <v>1</v>
      </c>
      <c r="U45" s="83">
        <f>SUM(U46:U47)</f>
        <v>0</v>
      </c>
      <c r="V45" s="83">
        <f t="shared" si="4"/>
        <v>1</v>
      </c>
      <c r="W45" s="83">
        <f>SUM(W46:W47)</f>
        <v>0</v>
      </c>
      <c r="X45" s="83">
        <f>SUM(X46:X47)</f>
        <v>0</v>
      </c>
      <c r="Y45" s="83">
        <f t="shared" si="5"/>
        <v>0</v>
      </c>
      <c r="Z45" s="82">
        <f t="shared" si="6"/>
        <v>1</v>
      </c>
    </row>
    <row r="46" spans="1:26" s="156" customFormat="1" ht="12.75" customHeight="1">
      <c r="A46" s="162"/>
      <c r="B46" s="162"/>
      <c r="C46" s="162"/>
      <c r="D46" s="161"/>
      <c r="E46" s="2087"/>
      <c r="F46" s="79" t="s">
        <v>56</v>
      </c>
      <c r="G46" s="160"/>
      <c r="H46" s="159">
        <v>0</v>
      </c>
      <c r="I46" s="159">
        <v>0</v>
      </c>
      <c r="J46" s="158">
        <f t="shared" si="0"/>
        <v>0</v>
      </c>
      <c r="K46" s="159">
        <v>0</v>
      </c>
      <c r="L46" s="159">
        <v>0</v>
      </c>
      <c r="M46" s="158">
        <f t="shared" si="1"/>
        <v>0</v>
      </c>
      <c r="N46" s="159">
        <v>0</v>
      </c>
      <c r="O46" s="159">
        <v>0</v>
      </c>
      <c r="P46" s="158">
        <f t="shared" si="2"/>
        <v>0</v>
      </c>
      <c r="Q46" s="159">
        <v>0</v>
      </c>
      <c r="R46" s="159">
        <v>0</v>
      </c>
      <c r="S46" s="158">
        <f t="shared" si="3"/>
        <v>0</v>
      </c>
      <c r="T46" s="158">
        <v>1</v>
      </c>
      <c r="U46" s="158">
        <v>0</v>
      </c>
      <c r="V46" s="158">
        <f t="shared" si="4"/>
        <v>1</v>
      </c>
      <c r="W46" s="159">
        <v>0</v>
      </c>
      <c r="X46" s="159">
        <v>0</v>
      </c>
      <c r="Y46" s="158">
        <f t="shared" si="5"/>
        <v>0</v>
      </c>
      <c r="Z46" s="157">
        <f t="shared" si="6"/>
        <v>1</v>
      </c>
    </row>
    <row r="47" spans="1:26" ht="12.75" customHeight="1">
      <c r="E47" s="2087"/>
      <c r="F47" s="79" t="s">
        <v>25</v>
      </c>
      <c r="G47" s="89"/>
      <c r="H47" s="77">
        <v>0</v>
      </c>
      <c r="I47" s="77">
        <v>0</v>
      </c>
      <c r="J47" s="77">
        <f t="shared" si="0"/>
        <v>0</v>
      </c>
      <c r="K47" s="77">
        <v>0</v>
      </c>
      <c r="L47" s="77">
        <v>0</v>
      </c>
      <c r="M47" s="77">
        <f t="shared" si="1"/>
        <v>0</v>
      </c>
      <c r="N47" s="77">
        <v>0</v>
      </c>
      <c r="O47" s="77">
        <v>0</v>
      </c>
      <c r="P47" s="77">
        <f t="shared" si="2"/>
        <v>0</v>
      </c>
      <c r="Q47" s="77">
        <v>0</v>
      </c>
      <c r="R47" s="77">
        <v>0</v>
      </c>
      <c r="S47" s="77">
        <f t="shared" si="3"/>
        <v>0</v>
      </c>
      <c r="T47" s="77">
        <v>0</v>
      </c>
      <c r="U47" s="77">
        <v>0</v>
      </c>
      <c r="V47" s="77">
        <f t="shared" si="4"/>
        <v>0</v>
      </c>
      <c r="W47" s="77">
        <v>0</v>
      </c>
      <c r="X47" s="77">
        <v>0</v>
      </c>
      <c r="Y47" s="77">
        <f t="shared" si="5"/>
        <v>0</v>
      </c>
      <c r="Z47" s="76">
        <f t="shared" si="6"/>
        <v>0</v>
      </c>
    </row>
    <row r="48" spans="1:26" ht="12.75" customHeight="1">
      <c r="E48" s="2067">
        <v>1408</v>
      </c>
      <c r="F48" s="91" t="s">
        <v>63</v>
      </c>
      <c r="G48" s="90"/>
      <c r="H48" s="84">
        <f>SUM(H49:H52)</f>
        <v>0</v>
      </c>
      <c r="I48" s="84">
        <f>SUM(I49:I52)</f>
        <v>0</v>
      </c>
      <c r="J48" s="86">
        <f t="shared" si="0"/>
        <v>0</v>
      </c>
      <c r="K48" s="83">
        <f>SUM(K49:K52)</f>
        <v>0</v>
      </c>
      <c r="L48" s="83">
        <f>SUM(L49:L52)</f>
        <v>0</v>
      </c>
      <c r="M48" s="84">
        <f t="shared" si="1"/>
        <v>0</v>
      </c>
      <c r="N48" s="84">
        <f>SUM(N49:N52)</f>
        <v>0</v>
      </c>
      <c r="O48" s="84">
        <f>SUM(O49:O52)</f>
        <v>0</v>
      </c>
      <c r="P48" s="84">
        <f t="shared" si="2"/>
        <v>0</v>
      </c>
      <c r="Q48" s="84">
        <f>SUM(Q49:Q52)</f>
        <v>0</v>
      </c>
      <c r="R48" s="84">
        <f>SUM(R49:R52)</f>
        <v>0</v>
      </c>
      <c r="S48" s="83">
        <f t="shared" si="3"/>
        <v>0</v>
      </c>
      <c r="T48" s="83">
        <f>SUM(T49:T52)</f>
        <v>0</v>
      </c>
      <c r="U48" s="83">
        <f>SUM(U49:U52)</f>
        <v>0</v>
      </c>
      <c r="V48" s="83">
        <f t="shared" si="4"/>
        <v>0</v>
      </c>
      <c r="W48" s="83">
        <f>SUM(W49:W52)</f>
        <v>0</v>
      </c>
      <c r="X48" s="83">
        <f>SUM(X49:X52)</f>
        <v>0</v>
      </c>
      <c r="Y48" s="83">
        <f t="shared" si="5"/>
        <v>0</v>
      </c>
      <c r="Z48" s="82">
        <f t="shared" si="6"/>
        <v>0</v>
      </c>
    </row>
    <row r="49" spans="1:26" ht="12" customHeight="1">
      <c r="E49" s="2068"/>
      <c r="F49" s="79" t="s">
        <v>16</v>
      </c>
      <c r="G49" s="89"/>
      <c r="H49" s="80">
        <v>0</v>
      </c>
      <c r="I49" s="80">
        <v>0</v>
      </c>
      <c r="J49" s="77">
        <f t="shared" si="0"/>
        <v>0</v>
      </c>
      <c r="K49" s="80">
        <v>0</v>
      </c>
      <c r="L49" s="80">
        <v>0</v>
      </c>
      <c r="M49" s="77">
        <f t="shared" si="1"/>
        <v>0</v>
      </c>
      <c r="N49" s="80">
        <v>0</v>
      </c>
      <c r="O49" s="80">
        <v>0</v>
      </c>
      <c r="P49" s="77">
        <f t="shared" si="2"/>
        <v>0</v>
      </c>
      <c r="Q49" s="80">
        <v>0</v>
      </c>
      <c r="R49" s="80">
        <v>0</v>
      </c>
      <c r="S49" s="77">
        <f t="shared" si="3"/>
        <v>0</v>
      </c>
      <c r="T49" s="80">
        <v>0</v>
      </c>
      <c r="U49" s="80">
        <v>0</v>
      </c>
      <c r="V49" s="77">
        <f t="shared" si="4"/>
        <v>0</v>
      </c>
      <c r="W49" s="80">
        <v>0</v>
      </c>
      <c r="X49" s="80">
        <v>0</v>
      </c>
      <c r="Y49" s="77">
        <f t="shared" si="5"/>
        <v>0</v>
      </c>
      <c r="Z49" s="76">
        <f t="shared" si="6"/>
        <v>0</v>
      </c>
    </row>
    <row r="50" spans="1:26" ht="12" customHeight="1">
      <c r="E50" s="2068"/>
      <c r="F50" s="79" t="s">
        <v>57</v>
      </c>
      <c r="G50" s="89"/>
      <c r="H50" s="77">
        <v>0</v>
      </c>
      <c r="I50" s="77">
        <v>0</v>
      </c>
      <c r="J50" s="77">
        <f t="shared" si="0"/>
        <v>0</v>
      </c>
      <c r="K50" s="77">
        <v>0</v>
      </c>
      <c r="L50" s="77">
        <v>0</v>
      </c>
      <c r="M50" s="77">
        <f t="shared" si="1"/>
        <v>0</v>
      </c>
      <c r="N50" s="77">
        <v>0</v>
      </c>
      <c r="O50" s="77">
        <v>0</v>
      </c>
      <c r="P50" s="77">
        <f t="shared" si="2"/>
        <v>0</v>
      </c>
      <c r="Q50" s="77">
        <v>0</v>
      </c>
      <c r="R50" s="77">
        <v>0</v>
      </c>
      <c r="S50" s="77">
        <f t="shared" si="3"/>
        <v>0</v>
      </c>
      <c r="T50" s="77">
        <v>0</v>
      </c>
      <c r="U50" s="77">
        <v>0</v>
      </c>
      <c r="V50" s="77">
        <f t="shared" si="4"/>
        <v>0</v>
      </c>
      <c r="W50" s="77">
        <v>0</v>
      </c>
      <c r="X50" s="77">
        <v>0</v>
      </c>
      <c r="Y50" s="77">
        <f t="shared" si="5"/>
        <v>0</v>
      </c>
      <c r="Z50" s="76">
        <f t="shared" si="6"/>
        <v>0</v>
      </c>
    </row>
    <row r="51" spans="1:26">
      <c r="E51" s="2068"/>
      <c r="F51" s="79" t="s">
        <v>18</v>
      </c>
      <c r="G51" s="89"/>
      <c r="H51" s="77">
        <v>0</v>
      </c>
      <c r="I51" s="77">
        <v>0</v>
      </c>
      <c r="J51" s="77">
        <f t="shared" si="0"/>
        <v>0</v>
      </c>
      <c r="K51" s="77">
        <v>0</v>
      </c>
      <c r="L51" s="77">
        <v>0</v>
      </c>
      <c r="M51" s="77">
        <f t="shared" si="1"/>
        <v>0</v>
      </c>
      <c r="N51" s="77">
        <v>0</v>
      </c>
      <c r="O51" s="77">
        <v>0</v>
      </c>
      <c r="P51" s="77">
        <f t="shared" si="2"/>
        <v>0</v>
      </c>
      <c r="Q51" s="77">
        <v>0</v>
      </c>
      <c r="R51" s="77">
        <v>0</v>
      </c>
      <c r="S51" s="77">
        <f t="shared" si="3"/>
        <v>0</v>
      </c>
      <c r="T51" s="77">
        <v>0</v>
      </c>
      <c r="U51" s="77">
        <v>0</v>
      </c>
      <c r="V51" s="77">
        <f t="shared" si="4"/>
        <v>0</v>
      </c>
      <c r="W51" s="77">
        <v>0</v>
      </c>
      <c r="X51" s="77">
        <v>0</v>
      </c>
      <c r="Y51" s="77">
        <f t="shared" si="5"/>
        <v>0</v>
      </c>
      <c r="Z51" s="76">
        <f t="shared" si="6"/>
        <v>0</v>
      </c>
    </row>
    <row r="52" spans="1:26">
      <c r="E52" s="2069"/>
      <c r="F52" s="79" t="s">
        <v>59</v>
      </c>
      <c r="G52" s="89"/>
      <c r="H52" s="77">
        <v>0</v>
      </c>
      <c r="I52" s="77">
        <v>0</v>
      </c>
      <c r="J52" s="77">
        <f t="shared" si="0"/>
        <v>0</v>
      </c>
      <c r="K52" s="77">
        <v>0</v>
      </c>
      <c r="L52" s="77">
        <v>0</v>
      </c>
      <c r="M52" s="77">
        <f t="shared" si="1"/>
        <v>0</v>
      </c>
      <c r="N52" s="77">
        <v>0</v>
      </c>
      <c r="O52" s="77">
        <v>0</v>
      </c>
      <c r="P52" s="77">
        <f t="shared" si="2"/>
        <v>0</v>
      </c>
      <c r="Q52" s="77">
        <v>0</v>
      </c>
      <c r="R52" s="77">
        <v>0</v>
      </c>
      <c r="S52" s="77">
        <f t="shared" si="3"/>
        <v>0</v>
      </c>
      <c r="T52" s="77">
        <v>0</v>
      </c>
      <c r="U52" s="77">
        <v>0</v>
      </c>
      <c r="V52" s="77">
        <f t="shared" si="4"/>
        <v>0</v>
      </c>
      <c r="W52" s="77">
        <v>0</v>
      </c>
      <c r="X52" s="77">
        <v>0</v>
      </c>
      <c r="Y52" s="77">
        <f t="shared" si="5"/>
        <v>0</v>
      </c>
      <c r="Z52" s="76">
        <f t="shared" si="6"/>
        <v>0</v>
      </c>
    </row>
    <row r="53" spans="1:26">
      <c r="E53" s="2086">
        <v>1624</v>
      </c>
      <c r="F53" s="88" t="s">
        <v>19</v>
      </c>
      <c r="G53" s="87"/>
      <c r="H53" s="84">
        <f>SUM(H54:H55)</f>
        <v>0</v>
      </c>
      <c r="I53" s="84">
        <f>SUM(I54:I55)</f>
        <v>0</v>
      </c>
      <c r="J53" s="86">
        <f t="shared" si="0"/>
        <v>0</v>
      </c>
      <c r="K53" s="85">
        <f>SUM(K54:K55)</f>
        <v>0</v>
      </c>
      <c r="L53" s="85">
        <f>SUM(L54:L55)</f>
        <v>0</v>
      </c>
      <c r="M53" s="84">
        <f t="shared" si="1"/>
        <v>0</v>
      </c>
      <c r="N53" s="84">
        <f>SUM(N54:N55)</f>
        <v>0</v>
      </c>
      <c r="O53" s="84">
        <f>SUM(O54:O55)</f>
        <v>0</v>
      </c>
      <c r="P53" s="84">
        <f t="shared" si="2"/>
        <v>0</v>
      </c>
      <c r="Q53" s="84">
        <f>SUM(Q54:Q55)</f>
        <v>0</v>
      </c>
      <c r="R53" s="84">
        <f>SUM(R54:R55)</f>
        <v>0</v>
      </c>
      <c r="S53" s="83">
        <f t="shared" si="3"/>
        <v>0</v>
      </c>
      <c r="T53" s="83">
        <f>SUM(T54:T55)</f>
        <v>0</v>
      </c>
      <c r="U53" s="83">
        <f>SUM(U54:U55)</f>
        <v>0</v>
      </c>
      <c r="V53" s="83">
        <f t="shared" si="4"/>
        <v>0</v>
      </c>
      <c r="W53" s="83">
        <f>SUM(W54:W55)</f>
        <v>0</v>
      </c>
      <c r="X53" s="83">
        <f>SUM(X54:X55)</f>
        <v>0</v>
      </c>
      <c r="Y53" s="83">
        <f t="shared" si="5"/>
        <v>0</v>
      </c>
      <c r="Z53" s="82">
        <f t="shared" si="6"/>
        <v>0</v>
      </c>
    </row>
    <row r="54" spans="1:26" ht="12.75" customHeight="1">
      <c r="E54" s="2087"/>
      <c r="F54" s="79" t="s">
        <v>20</v>
      </c>
      <c r="G54" s="81"/>
      <c r="H54" s="80">
        <v>0</v>
      </c>
      <c r="I54" s="80">
        <v>0</v>
      </c>
      <c r="J54" s="77">
        <f t="shared" si="0"/>
        <v>0</v>
      </c>
      <c r="K54" s="80">
        <v>0</v>
      </c>
      <c r="L54" s="80">
        <v>0</v>
      </c>
      <c r="M54" s="77">
        <f t="shared" si="1"/>
        <v>0</v>
      </c>
      <c r="N54" s="80">
        <v>0</v>
      </c>
      <c r="O54" s="80">
        <v>0</v>
      </c>
      <c r="P54" s="77">
        <f t="shared" si="2"/>
        <v>0</v>
      </c>
      <c r="Q54" s="80">
        <v>0</v>
      </c>
      <c r="R54" s="80">
        <v>0</v>
      </c>
      <c r="S54" s="77">
        <f t="shared" si="3"/>
        <v>0</v>
      </c>
      <c r="T54" s="80">
        <v>0</v>
      </c>
      <c r="U54" s="80">
        <v>0</v>
      </c>
      <c r="V54" s="77">
        <f t="shared" si="4"/>
        <v>0</v>
      </c>
      <c r="W54" s="80">
        <v>0</v>
      </c>
      <c r="X54" s="80">
        <v>0</v>
      </c>
      <c r="Y54" s="77">
        <f t="shared" si="5"/>
        <v>0</v>
      </c>
      <c r="Z54" s="76">
        <f t="shared" si="6"/>
        <v>0</v>
      </c>
    </row>
    <row r="55" spans="1:26">
      <c r="E55" s="2088"/>
      <c r="F55" s="79" t="s">
        <v>22</v>
      </c>
      <c r="G55" s="78"/>
      <c r="H55" s="77">
        <v>0</v>
      </c>
      <c r="I55" s="77">
        <v>0</v>
      </c>
      <c r="J55" s="77">
        <f t="shared" si="0"/>
        <v>0</v>
      </c>
      <c r="K55" s="77">
        <v>0</v>
      </c>
      <c r="L55" s="77">
        <v>0</v>
      </c>
      <c r="M55" s="77">
        <f t="shared" si="1"/>
        <v>0</v>
      </c>
      <c r="N55" s="77">
        <v>0</v>
      </c>
      <c r="O55" s="77">
        <v>0</v>
      </c>
      <c r="P55" s="77">
        <f t="shared" si="2"/>
        <v>0</v>
      </c>
      <c r="Q55" s="77">
        <v>0</v>
      </c>
      <c r="R55" s="77">
        <v>0</v>
      </c>
      <c r="S55" s="77">
        <f t="shared" si="3"/>
        <v>0</v>
      </c>
      <c r="T55" s="77">
        <v>0</v>
      </c>
      <c r="U55" s="77">
        <v>0</v>
      </c>
      <c r="V55" s="77">
        <f t="shared" si="4"/>
        <v>0</v>
      </c>
      <c r="W55" s="77">
        <v>0</v>
      </c>
      <c r="X55" s="77">
        <v>0</v>
      </c>
      <c r="Y55" s="77">
        <f t="shared" si="5"/>
        <v>0</v>
      </c>
      <c r="Z55" s="76">
        <f t="shared" si="6"/>
        <v>0</v>
      </c>
    </row>
    <row r="56" spans="1:26" ht="15" customHeight="1">
      <c r="E56" s="75"/>
      <c r="F56" s="2090" t="s">
        <v>0</v>
      </c>
      <c r="G56" s="2090"/>
      <c r="H56" s="74">
        <f t="shared" ref="H56:Z56" si="7">SUM(H9+H18+H27+H31+H34+H39+H45+H48+H53)</f>
        <v>0</v>
      </c>
      <c r="I56" s="74">
        <f t="shared" si="7"/>
        <v>0</v>
      </c>
      <c r="J56" s="74">
        <f t="shared" si="7"/>
        <v>0</v>
      </c>
      <c r="K56" s="74">
        <f t="shared" si="7"/>
        <v>0</v>
      </c>
      <c r="L56" s="74">
        <f t="shared" si="7"/>
        <v>0</v>
      </c>
      <c r="M56" s="74">
        <f t="shared" si="7"/>
        <v>0</v>
      </c>
      <c r="N56" s="74">
        <f t="shared" si="7"/>
        <v>0</v>
      </c>
      <c r="O56" s="74">
        <f t="shared" si="7"/>
        <v>0</v>
      </c>
      <c r="P56" s="74">
        <f t="shared" si="7"/>
        <v>0</v>
      </c>
      <c r="Q56" s="74">
        <f t="shared" si="7"/>
        <v>0</v>
      </c>
      <c r="R56" s="74">
        <f t="shared" si="7"/>
        <v>0</v>
      </c>
      <c r="S56" s="74">
        <f t="shared" si="7"/>
        <v>0</v>
      </c>
      <c r="T56" s="74">
        <f t="shared" si="7"/>
        <v>2</v>
      </c>
      <c r="U56" s="74">
        <f t="shared" si="7"/>
        <v>3</v>
      </c>
      <c r="V56" s="74">
        <f t="shared" si="7"/>
        <v>5</v>
      </c>
      <c r="W56" s="74">
        <f t="shared" si="7"/>
        <v>0</v>
      </c>
      <c r="X56" s="74">
        <f t="shared" si="7"/>
        <v>0</v>
      </c>
      <c r="Y56" s="74">
        <f t="shared" si="7"/>
        <v>0</v>
      </c>
      <c r="Z56" s="74">
        <f t="shared" si="7"/>
        <v>5</v>
      </c>
    </row>
    <row r="57" spans="1:26" s="69" customFormat="1" ht="12" customHeight="1">
      <c r="A57" s="72"/>
      <c r="B57" s="72"/>
      <c r="C57" s="72"/>
      <c r="D57" s="71"/>
      <c r="F57" s="73" t="s">
        <v>69</v>
      </c>
      <c r="H57" s="70"/>
      <c r="I57" s="70"/>
      <c r="J57" s="70"/>
      <c r="K57" s="70"/>
      <c r="L57" s="70"/>
      <c r="M57" s="70"/>
      <c r="N57" s="70"/>
      <c r="O57" s="70"/>
      <c r="P57" s="70"/>
      <c r="Q57" s="70"/>
      <c r="R57" s="70"/>
      <c r="S57" s="70"/>
      <c r="T57" s="70"/>
      <c r="U57" s="70"/>
      <c r="V57" s="70"/>
      <c r="W57" s="70"/>
      <c r="X57" s="70"/>
      <c r="Y57" s="70"/>
      <c r="Z57" s="70"/>
    </row>
    <row r="58" spans="1:26" s="69" customFormat="1" ht="12" customHeight="1">
      <c r="A58" s="72"/>
      <c r="B58" s="72"/>
      <c r="C58" s="72"/>
      <c r="D58" s="71"/>
      <c r="H58" s="70"/>
      <c r="I58" s="70"/>
      <c r="J58" s="70"/>
      <c r="K58" s="70"/>
      <c r="L58" s="70"/>
      <c r="M58" s="70"/>
      <c r="N58" s="70"/>
      <c r="O58" s="70"/>
      <c r="P58" s="70"/>
      <c r="Q58" s="70"/>
      <c r="R58" s="70"/>
      <c r="S58" s="70"/>
      <c r="T58" s="70"/>
      <c r="U58" s="70"/>
      <c r="V58" s="70"/>
      <c r="W58" s="70"/>
      <c r="X58" s="70"/>
      <c r="Y58" s="70"/>
      <c r="Z58" s="70"/>
    </row>
    <row r="59" spans="1:26" ht="9" customHeight="1"/>
    <row r="60" spans="1:26" ht="9" customHeight="1"/>
    <row r="61" spans="1:26" ht="9" customHeight="1"/>
    <row r="62" spans="1:26" ht="9" customHeight="1"/>
    <row r="63" spans="1:26" ht="9" customHeight="1"/>
    <row r="64" spans="1:26"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sheetData>
  <sheetProtection selectLockedCells="1" selectUnlockedCells="1"/>
  <mergeCells count="23">
    <mergeCell ref="F56:G56"/>
    <mergeCell ref="E27:E30"/>
    <mergeCell ref="E31:E33"/>
    <mergeCell ref="E34:E38"/>
    <mergeCell ref="E39:E44"/>
    <mergeCell ref="E48:E52"/>
    <mergeCell ref="E45:E47"/>
    <mergeCell ref="N6:O7"/>
    <mergeCell ref="Q7:R7"/>
    <mergeCell ref="E53:E55"/>
    <mergeCell ref="AB19:AF25"/>
    <mergeCell ref="E9:E17"/>
    <mergeCell ref="E18:E26"/>
    <mergeCell ref="AD2:AR2"/>
    <mergeCell ref="E6:E8"/>
    <mergeCell ref="F6:G8"/>
    <mergeCell ref="T6:U7"/>
    <mergeCell ref="W6:X7"/>
    <mergeCell ref="Z6:Z8"/>
    <mergeCell ref="E2:Z2"/>
    <mergeCell ref="E3:Z3"/>
    <mergeCell ref="H6:I7"/>
    <mergeCell ref="K6:L7"/>
  </mergeCells>
  <printOptions horizontalCentered="1"/>
  <pageMargins left="0.50972222222222219" right="0.42986111111111114" top="0.52013888888888893" bottom="0.94513888888888886" header="0.51180555555555551" footer="0.51180555555555551"/>
  <pageSetup scale="72" firstPageNumber="0" fitToHeight="0" orientation="landscape" r:id="rId1"/>
  <headerFooter alignWithMargins="0">
    <oddFooter>&amp;C&amp;F</oddFooter>
  </headerFooter>
  <rowBreaks count="1" manualBreakCount="1">
    <brk id="72" max="16383"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B414"/>
  <sheetViews>
    <sheetView view="pageBreakPreview" topLeftCell="E1" zoomScaleNormal="115" zoomScaleSheetLayoutView="100" workbookViewId="0">
      <selection activeCell="M14" sqref="M14:W31"/>
    </sheetView>
  </sheetViews>
  <sheetFormatPr baseColWidth="10" defaultRowHeight="12.75"/>
  <cols>
    <col min="1" max="1" width="2" style="5" hidden="1" customWidth="1"/>
    <col min="2" max="2" width="2.7109375" style="5" hidden="1" customWidth="1"/>
    <col min="3" max="3" width="3" style="5" hidden="1" customWidth="1"/>
    <col min="4" max="4" width="0.85546875" style="5" hidden="1" customWidth="1"/>
    <col min="5" max="5" width="7.5703125" style="1" customWidth="1"/>
    <col min="6" max="6" width="63.42578125" style="1" customWidth="1"/>
    <col min="7" max="9" width="11.5703125" style="16" customWidth="1"/>
    <col min="10" max="10" width="10.7109375" style="16" customWidth="1"/>
    <col min="11" max="11" width="8" style="1" customWidth="1"/>
    <col min="12" max="12" width="1" style="1" customWidth="1"/>
    <col min="13" max="13" width="6.7109375" style="1" customWidth="1"/>
    <col min="14" max="14" width="1" style="1" customWidth="1"/>
    <col min="15" max="15" width="6.7109375" style="1" customWidth="1"/>
    <col min="16" max="16" width="1" style="1" customWidth="1"/>
    <col min="17" max="17" width="6.7109375" style="1" customWidth="1"/>
    <col min="18" max="18" width="1" style="1" customWidth="1"/>
    <col min="19" max="19" width="6.7109375" style="1" customWidth="1"/>
    <col min="20" max="20" width="1" style="1" customWidth="1"/>
    <col min="21" max="21" width="6.7109375" style="1" customWidth="1"/>
    <col min="22" max="22" width="1" style="1" customWidth="1"/>
    <col min="23" max="24" width="6.7109375" style="1" customWidth="1"/>
    <col min="25" max="16384" width="11.42578125" style="1"/>
  </cols>
  <sheetData>
    <row r="1" spans="1:25" ht="13.5" customHeight="1">
      <c r="G1" s="15"/>
      <c r="H1" s="15"/>
      <c r="I1" s="15"/>
      <c r="J1" s="15"/>
    </row>
    <row r="2" spans="1:25" ht="3.75" customHeight="1">
      <c r="G2" s="15"/>
      <c r="H2" s="15"/>
      <c r="I2" s="15"/>
      <c r="J2" s="15"/>
    </row>
    <row r="3" spans="1:25" ht="12.75" customHeight="1">
      <c r="E3" s="1908" t="s">
        <v>30</v>
      </c>
      <c r="F3" s="1908"/>
      <c r="G3" s="1908"/>
      <c r="H3" s="1908"/>
      <c r="I3" s="1908"/>
      <c r="J3" s="1908"/>
      <c r="K3" s="1888"/>
      <c r="L3" s="1888"/>
      <c r="M3" s="1888"/>
      <c r="N3" s="1888"/>
      <c r="O3" s="1888"/>
      <c r="P3" s="1888"/>
      <c r="Q3" s="1888"/>
      <c r="R3" s="1888"/>
      <c r="S3" s="1888"/>
      <c r="T3" s="1888"/>
      <c r="U3" s="1888"/>
      <c r="V3" s="1888"/>
    </row>
    <row r="4" spans="1:25" ht="12.75" customHeight="1">
      <c r="E4" s="1910" t="s">
        <v>61</v>
      </c>
      <c r="F4" s="1910"/>
      <c r="G4" s="1910"/>
      <c r="H4" s="1910"/>
      <c r="I4" s="1910"/>
      <c r="J4" s="1910"/>
      <c r="X4" s="2"/>
      <c r="Y4" s="2"/>
    </row>
    <row r="5" spans="1:25" ht="3" customHeight="1">
      <c r="F5" s="3"/>
      <c r="G5" s="8"/>
      <c r="H5" s="7"/>
      <c r="I5" s="7"/>
      <c r="J5" s="8"/>
    </row>
    <row r="6" spans="1:25" ht="12.75" customHeight="1">
      <c r="E6" s="1934" t="s">
        <v>6</v>
      </c>
      <c r="F6" s="1915" t="s">
        <v>60</v>
      </c>
      <c r="G6" s="26"/>
      <c r="H6" s="26"/>
      <c r="I6" s="26"/>
      <c r="J6" s="28"/>
    </row>
    <row r="7" spans="1:25" ht="12.75" customHeight="1">
      <c r="A7" s="5" t="s">
        <v>12</v>
      </c>
      <c r="B7" s="5" t="s">
        <v>13</v>
      </c>
      <c r="C7" s="5" t="s">
        <v>14</v>
      </c>
      <c r="E7" s="1925"/>
      <c r="F7" s="1916"/>
      <c r="G7" s="1991" t="s">
        <v>29</v>
      </c>
      <c r="H7" s="1991"/>
      <c r="I7" s="1991"/>
      <c r="J7" s="1992" t="s">
        <v>0</v>
      </c>
    </row>
    <row r="8" spans="1:25">
      <c r="E8" s="1925"/>
      <c r="F8" s="1917"/>
      <c r="G8" s="27" t="s">
        <v>7</v>
      </c>
      <c r="H8" s="27" t="s">
        <v>8</v>
      </c>
      <c r="I8" s="27" t="s">
        <v>9</v>
      </c>
      <c r="J8" s="1993"/>
    </row>
    <row r="9" spans="1:25" ht="12.75" customHeight="1">
      <c r="E9" s="1891">
        <v>1401</v>
      </c>
      <c r="F9" s="21" t="s">
        <v>1</v>
      </c>
      <c r="G9" s="31">
        <f>SUM(G10:G18)</f>
        <v>298</v>
      </c>
      <c r="H9" s="31">
        <f>SUM(H10:H18)</f>
        <v>94</v>
      </c>
      <c r="I9" s="31">
        <f>SUM(I10:I18)</f>
        <v>125</v>
      </c>
      <c r="J9" s="32">
        <f t="shared" ref="J9:J59" si="0">SUM(G9:I9)</f>
        <v>517</v>
      </c>
    </row>
    <row r="10" spans="1:25" ht="12.75" customHeight="1">
      <c r="A10" s="5">
        <v>1</v>
      </c>
      <c r="B10" s="5">
        <v>1</v>
      </c>
      <c r="C10" s="5">
        <v>11</v>
      </c>
      <c r="E10" s="1892"/>
      <c r="F10" s="12" t="s">
        <v>33</v>
      </c>
      <c r="G10" s="33">
        <v>48</v>
      </c>
      <c r="H10" s="33">
        <v>10</v>
      </c>
      <c r="I10" s="33">
        <v>22</v>
      </c>
      <c r="J10" s="34">
        <f t="shared" si="0"/>
        <v>80</v>
      </c>
    </row>
    <row r="11" spans="1:25" ht="12.75" customHeight="1">
      <c r="A11" s="5">
        <v>1</v>
      </c>
      <c r="B11" s="5">
        <v>1</v>
      </c>
      <c r="C11" s="5">
        <v>5</v>
      </c>
      <c r="E11" s="1892"/>
      <c r="F11" s="13" t="s">
        <v>34</v>
      </c>
      <c r="G11" s="35">
        <v>38</v>
      </c>
      <c r="H11" s="35">
        <v>13</v>
      </c>
      <c r="I11" s="35">
        <v>12</v>
      </c>
      <c r="J11" s="36">
        <f t="shared" si="0"/>
        <v>63</v>
      </c>
    </row>
    <row r="12" spans="1:25" ht="12.75" customHeight="1">
      <c r="A12" s="5">
        <v>1</v>
      </c>
      <c r="B12" s="5">
        <v>1</v>
      </c>
      <c r="C12" s="5">
        <v>12</v>
      </c>
      <c r="E12" s="1892"/>
      <c r="F12" s="13" t="s">
        <v>35</v>
      </c>
      <c r="G12" s="35">
        <v>39</v>
      </c>
      <c r="H12" s="35">
        <v>7</v>
      </c>
      <c r="I12" s="35">
        <v>30</v>
      </c>
      <c r="J12" s="36">
        <f t="shared" si="0"/>
        <v>76</v>
      </c>
    </row>
    <row r="13" spans="1:25" ht="12.75" customHeight="1">
      <c r="A13" s="5">
        <v>1</v>
      </c>
      <c r="B13" s="5">
        <v>1</v>
      </c>
      <c r="C13" s="5">
        <v>2</v>
      </c>
      <c r="E13" s="1892"/>
      <c r="F13" s="13" t="s">
        <v>27</v>
      </c>
      <c r="G13" s="35">
        <v>84</v>
      </c>
      <c r="H13" s="35">
        <v>42</v>
      </c>
      <c r="I13" s="35">
        <v>19</v>
      </c>
      <c r="J13" s="36">
        <f t="shared" si="0"/>
        <v>145</v>
      </c>
    </row>
    <row r="14" spans="1:25" ht="12.75" customHeight="1">
      <c r="A14" s="5">
        <v>1</v>
      </c>
      <c r="B14" s="5">
        <v>1</v>
      </c>
      <c r="C14" s="5">
        <v>4</v>
      </c>
      <c r="E14" s="1892"/>
      <c r="F14" s="13" t="s">
        <v>10</v>
      </c>
      <c r="G14" s="35">
        <v>53</v>
      </c>
      <c r="H14" s="35">
        <v>11</v>
      </c>
      <c r="I14" s="35">
        <v>17</v>
      </c>
      <c r="J14" s="36">
        <f t="shared" si="0"/>
        <v>81</v>
      </c>
    </row>
    <row r="15" spans="1:25" ht="12.75" customHeight="1">
      <c r="A15" s="5">
        <v>1</v>
      </c>
      <c r="B15" s="5">
        <v>1</v>
      </c>
      <c r="C15" s="5">
        <v>1</v>
      </c>
      <c r="E15" s="1892"/>
      <c r="F15" s="13" t="s">
        <v>36</v>
      </c>
      <c r="G15" s="35">
        <v>17</v>
      </c>
      <c r="H15" s="35">
        <v>5</v>
      </c>
      <c r="I15" s="35">
        <v>15</v>
      </c>
      <c r="J15" s="36">
        <f>SUM(G15:I15)</f>
        <v>37</v>
      </c>
    </row>
    <row r="16" spans="1:25" ht="12.75" customHeight="1">
      <c r="A16" s="5">
        <v>1</v>
      </c>
      <c r="B16" s="5">
        <v>1</v>
      </c>
      <c r="C16" s="5">
        <v>8</v>
      </c>
      <c r="E16" s="1892"/>
      <c r="F16" s="13" t="s">
        <v>31</v>
      </c>
      <c r="G16" s="35">
        <v>0</v>
      </c>
      <c r="H16" s="35">
        <v>4</v>
      </c>
      <c r="I16" s="35">
        <v>6</v>
      </c>
      <c r="J16" s="36">
        <f>SUM(G16:I16)</f>
        <v>10</v>
      </c>
    </row>
    <row r="17" spans="1:21" ht="12.75" customHeight="1">
      <c r="A17" s="5">
        <v>1</v>
      </c>
      <c r="B17" s="5">
        <v>1</v>
      </c>
      <c r="C17" s="5">
        <v>14</v>
      </c>
      <c r="E17" s="1892"/>
      <c r="F17" s="14" t="s">
        <v>24</v>
      </c>
      <c r="G17" s="35">
        <v>0</v>
      </c>
      <c r="H17" s="35">
        <v>0</v>
      </c>
      <c r="I17" s="35">
        <v>0</v>
      </c>
      <c r="J17" s="36">
        <f>SUM(G17:I17)</f>
        <v>0</v>
      </c>
    </row>
    <row r="18" spans="1:21" ht="12.75" customHeight="1">
      <c r="A18" s="5">
        <v>1</v>
      </c>
      <c r="B18" s="5">
        <v>6</v>
      </c>
      <c r="C18" s="5">
        <v>10</v>
      </c>
      <c r="E18" s="1892"/>
      <c r="F18" s="20" t="s">
        <v>32</v>
      </c>
      <c r="G18" s="35">
        <v>19</v>
      </c>
      <c r="H18" s="35">
        <v>2</v>
      </c>
      <c r="I18" s="35">
        <v>4</v>
      </c>
      <c r="J18" s="36">
        <f>SUM(G18:I18)</f>
        <v>25</v>
      </c>
    </row>
    <row r="19" spans="1:21" ht="12.75" customHeight="1">
      <c r="E19" s="1891">
        <v>1402</v>
      </c>
      <c r="F19" s="22" t="s">
        <v>2</v>
      </c>
      <c r="G19" s="37">
        <f>SUM(G20:G27)</f>
        <v>584</v>
      </c>
      <c r="H19" s="37">
        <f>SUM(H20:H27)</f>
        <v>168</v>
      </c>
      <c r="I19" s="37">
        <f>SUM(I20:I27)</f>
        <v>251</v>
      </c>
      <c r="J19" s="38">
        <f t="shared" si="0"/>
        <v>1003</v>
      </c>
      <c r="O19" s="1910"/>
      <c r="P19" s="1910"/>
      <c r="Q19" s="1910"/>
      <c r="R19" s="1910"/>
      <c r="S19" s="1910"/>
      <c r="T19" s="1910"/>
      <c r="U19" s="1910"/>
    </row>
    <row r="20" spans="1:21" ht="12.75" customHeight="1">
      <c r="A20" s="5">
        <v>2</v>
      </c>
      <c r="B20" s="5">
        <v>4</v>
      </c>
      <c r="C20" s="5">
        <v>11</v>
      </c>
      <c r="E20" s="1892"/>
      <c r="F20" s="19" t="s">
        <v>37</v>
      </c>
      <c r="G20" s="35">
        <v>257</v>
      </c>
      <c r="H20" s="35">
        <v>36</v>
      </c>
      <c r="I20" s="35">
        <v>82</v>
      </c>
      <c r="J20" s="36">
        <f t="shared" si="0"/>
        <v>375</v>
      </c>
      <c r="O20" s="1910"/>
      <c r="P20" s="1910"/>
      <c r="Q20" s="1910"/>
      <c r="R20" s="1910"/>
      <c r="S20" s="1910"/>
      <c r="T20" s="1910"/>
      <c r="U20" s="1910"/>
    </row>
    <row r="21" spans="1:21" ht="12.75" customHeight="1">
      <c r="A21" s="5">
        <v>2</v>
      </c>
      <c r="B21" s="5">
        <v>4</v>
      </c>
      <c r="C21" s="5">
        <v>10</v>
      </c>
      <c r="E21" s="1892"/>
      <c r="F21" s="19" t="s">
        <v>38</v>
      </c>
      <c r="G21" s="39">
        <v>116</v>
      </c>
      <c r="H21" s="39">
        <v>30</v>
      </c>
      <c r="I21" s="39">
        <v>47</v>
      </c>
      <c r="J21" s="36">
        <f t="shared" si="0"/>
        <v>193</v>
      </c>
      <c r="O21" s="1910"/>
      <c r="P21" s="1910"/>
      <c r="Q21" s="1910"/>
      <c r="R21" s="1910"/>
      <c r="S21" s="1910"/>
      <c r="T21" s="1910"/>
      <c r="U21" s="1910"/>
    </row>
    <row r="22" spans="1:21" ht="12.75" customHeight="1">
      <c r="A22" s="5">
        <v>2</v>
      </c>
      <c r="B22" s="5">
        <v>4</v>
      </c>
      <c r="C22" s="5">
        <v>10</v>
      </c>
      <c r="E22" s="1892"/>
      <c r="F22" s="19" t="s">
        <v>39</v>
      </c>
      <c r="G22" s="39">
        <v>30</v>
      </c>
      <c r="H22" s="39">
        <v>15</v>
      </c>
      <c r="I22" s="39">
        <v>15</v>
      </c>
      <c r="J22" s="36">
        <f t="shared" si="0"/>
        <v>60</v>
      </c>
      <c r="O22" s="1910"/>
      <c r="P22" s="1910"/>
      <c r="Q22" s="1910"/>
      <c r="R22" s="1910"/>
      <c r="S22" s="1910"/>
      <c r="T22" s="1910"/>
      <c r="U22" s="1910"/>
    </row>
    <row r="23" spans="1:21" ht="12.75" customHeight="1">
      <c r="A23" s="5">
        <v>2</v>
      </c>
      <c r="B23" s="5">
        <v>4</v>
      </c>
      <c r="C23" s="5">
        <v>3</v>
      </c>
      <c r="E23" s="1892"/>
      <c r="F23" s="19" t="s">
        <v>40</v>
      </c>
      <c r="G23" s="39">
        <v>41</v>
      </c>
      <c r="H23" s="39">
        <v>22</v>
      </c>
      <c r="I23" s="39">
        <v>20</v>
      </c>
      <c r="J23" s="36">
        <f t="shared" si="0"/>
        <v>83</v>
      </c>
      <c r="O23" s="1910"/>
      <c r="P23" s="1910"/>
      <c r="Q23" s="1910"/>
      <c r="R23" s="1910"/>
      <c r="S23" s="1910"/>
      <c r="T23" s="1910"/>
      <c r="U23" s="1910"/>
    </row>
    <row r="24" spans="1:21" ht="12.75" customHeight="1">
      <c r="A24" s="5">
        <v>2</v>
      </c>
      <c r="B24" s="5">
        <v>4</v>
      </c>
      <c r="C24" s="5">
        <v>7</v>
      </c>
      <c r="E24" s="1892"/>
      <c r="F24" s="19" t="s">
        <v>41</v>
      </c>
      <c r="G24" s="39">
        <v>39</v>
      </c>
      <c r="H24" s="39">
        <v>6</v>
      </c>
      <c r="I24" s="39">
        <v>23</v>
      </c>
      <c r="J24" s="36">
        <f t="shared" si="0"/>
        <v>68</v>
      </c>
    </row>
    <row r="25" spans="1:21" ht="12.75" customHeight="1">
      <c r="A25" s="5">
        <v>2</v>
      </c>
      <c r="B25" s="5">
        <v>4</v>
      </c>
      <c r="C25" s="5">
        <v>1</v>
      </c>
      <c r="E25" s="1892"/>
      <c r="F25" s="19" t="s">
        <v>42</v>
      </c>
      <c r="G25" s="39">
        <v>35</v>
      </c>
      <c r="H25" s="39">
        <v>12</v>
      </c>
      <c r="I25" s="39">
        <v>15</v>
      </c>
      <c r="J25" s="36">
        <f t="shared" si="0"/>
        <v>62</v>
      </c>
    </row>
    <row r="26" spans="1:21" ht="12.75" customHeight="1">
      <c r="A26" s="5">
        <v>2</v>
      </c>
      <c r="B26" s="5">
        <v>4</v>
      </c>
      <c r="C26" s="5">
        <v>9</v>
      </c>
      <c r="E26" s="1892"/>
      <c r="F26" s="19" t="s">
        <v>43</v>
      </c>
      <c r="G26" s="39">
        <v>49</v>
      </c>
      <c r="H26" s="39">
        <v>15</v>
      </c>
      <c r="I26" s="39">
        <v>14</v>
      </c>
      <c r="J26" s="36">
        <f t="shared" si="0"/>
        <v>78</v>
      </c>
    </row>
    <row r="27" spans="1:21" ht="12.75" customHeight="1">
      <c r="A27" s="5">
        <v>2</v>
      </c>
      <c r="B27" s="5">
        <v>4</v>
      </c>
      <c r="C27" s="5">
        <v>11</v>
      </c>
      <c r="E27" s="1892"/>
      <c r="F27" s="19" t="s">
        <v>44</v>
      </c>
      <c r="G27" s="39">
        <v>17</v>
      </c>
      <c r="H27" s="39">
        <v>32</v>
      </c>
      <c r="I27" s="39">
        <v>35</v>
      </c>
      <c r="J27" s="36">
        <f t="shared" si="0"/>
        <v>84</v>
      </c>
    </row>
    <row r="28" spans="1:21" ht="12.75" customHeight="1">
      <c r="E28" s="1891">
        <v>1403</v>
      </c>
      <c r="F28" s="22" t="s">
        <v>3</v>
      </c>
      <c r="G28" s="37">
        <f>SUM(G29:G31)</f>
        <v>116</v>
      </c>
      <c r="H28" s="37">
        <f>SUM(H29:H31)</f>
        <v>99</v>
      </c>
      <c r="I28" s="37">
        <f>SUM(I29:I31)</f>
        <v>66</v>
      </c>
      <c r="J28" s="38">
        <f t="shared" si="0"/>
        <v>281</v>
      </c>
    </row>
    <row r="29" spans="1:21" ht="12.75" customHeight="1">
      <c r="A29" s="5">
        <v>3</v>
      </c>
      <c r="B29" s="5">
        <v>5</v>
      </c>
      <c r="C29" s="5">
        <v>11</v>
      </c>
      <c r="E29" s="1892"/>
      <c r="F29" s="19" t="s">
        <v>45</v>
      </c>
      <c r="G29" s="39">
        <v>19</v>
      </c>
      <c r="H29" s="39">
        <v>44</v>
      </c>
      <c r="I29" s="39">
        <v>29</v>
      </c>
      <c r="J29" s="36">
        <f t="shared" si="0"/>
        <v>92</v>
      </c>
    </row>
    <row r="30" spans="1:21" ht="12.75" customHeight="1">
      <c r="A30" s="5">
        <v>3</v>
      </c>
      <c r="B30" s="5">
        <v>5</v>
      </c>
      <c r="C30" s="5">
        <v>8</v>
      </c>
      <c r="E30" s="1892"/>
      <c r="F30" s="19" t="s">
        <v>46</v>
      </c>
      <c r="G30" s="39">
        <v>47</v>
      </c>
      <c r="H30" s="39">
        <v>21</v>
      </c>
      <c r="I30" s="39">
        <v>17</v>
      </c>
      <c r="J30" s="36">
        <f t="shared" si="0"/>
        <v>85</v>
      </c>
    </row>
    <row r="31" spans="1:21" ht="12.75" customHeight="1">
      <c r="A31" s="5">
        <v>3</v>
      </c>
      <c r="B31" s="5">
        <v>5</v>
      </c>
      <c r="C31" s="5">
        <v>10</v>
      </c>
      <c r="E31" s="1892"/>
      <c r="F31" s="19" t="s">
        <v>47</v>
      </c>
      <c r="G31" s="40">
        <v>50</v>
      </c>
      <c r="H31" s="40">
        <v>34</v>
      </c>
      <c r="I31" s="40">
        <v>20</v>
      </c>
      <c r="J31" s="36">
        <f t="shared" si="0"/>
        <v>104</v>
      </c>
    </row>
    <row r="32" spans="1:21" ht="12.75" customHeight="1">
      <c r="E32" s="1894">
        <v>1404</v>
      </c>
      <c r="F32" s="22" t="s">
        <v>28</v>
      </c>
      <c r="G32" s="37">
        <f>SUM(G33:G34)</f>
        <v>114</v>
      </c>
      <c r="H32" s="37">
        <f>SUM(H33:H34)</f>
        <v>97</v>
      </c>
      <c r="I32" s="37">
        <f>SUM(I33:I34)</f>
        <v>84</v>
      </c>
      <c r="J32" s="38">
        <f t="shared" si="0"/>
        <v>295</v>
      </c>
    </row>
    <row r="33" spans="1:10" ht="12.75" customHeight="1">
      <c r="A33" s="5">
        <v>4</v>
      </c>
      <c r="B33" s="5">
        <v>6</v>
      </c>
      <c r="C33" s="5">
        <v>11</v>
      </c>
      <c r="E33" s="1895"/>
      <c r="F33" s="19" t="s">
        <v>48</v>
      </c>
      <c r="G33" s="39">
        <v>58</v>
      </c>
      <c r="H33" s="39">
        <v>46</v>
      </c>
      <c r="I33" s="35">
        <v>30</v>
      </c>
      <c r="J33" s="36">
        <f>SUM(G33:I33)</f>
        <v>134</v>
      </c>
    </row>
    <row r="34" spans="1:10" ht="12.75" customHeight="1">
      <c r="A34" s="5">
        <v>4</v>
      </c>
      <c r="B34" s="5">
        <v>6</v>
      </c>
      <c r="C34" s="5">
        <v>11</v>
      </c>
      <c r="E34" s="1895"/>
      <c r="F34" s="19" t="s">
        <v>49</v>
      </c>
      <c r="G34" s="40">
        <v>56</v>
      </c>
      <c r="H34" s="40">
        <v>51</v>
      </c>
      <c r="I34" s="40">
        <v>54</v>
      </c>
      <c r="J34" s="36">
        <f>SUM(G34:I34)</f>
        <v>161</v>
      </c>
    </row>
    <row r="35" spans="1:10" ht="12.75" customHeight="1">
      <c r="E35" s="1891">
        <v>1405</v>
      </c>
      <c r="F35" s="22" t="s">
        <v>4</v>
      </c>
      <c r="G35" s="41">
        <f>SUM(G36:G39)</f>
        <v>209</v>
      </c>
      <c r="H35" s="41">
        <f>SUM(H36:H39)</f>
        <v>102</v>
      </c>
      <c r="I35" s="41">
        <f>SUM(I36:I39)</f>
        <v>148</v>
      </c>
      <c r="J35" s="38">
        <f t="shared" si="0"/>
        <v>459</v>
      </c>
    </row>
    <row r="36" spans="1:10" ht="12.75" customHeight="1">
      <c r="A36" s="5">
        <v>5</v>
      </c>
      <c r="B36" s="5">
        <v>4</v>
      </c>
      <c r="C36" s="5">
        <v>8</v>
      </c>
      <c r="E36" s="1892"/>
      <c r="F36" s="19" t="s">
        <v>50</v>
      </c>
      <c r="G36" s="35">
        <v>135</v>
      </c>
      <c r="H36" s="35">
        <v>34</v>
      </c>
      <c r="I36" s="35">
        <v>32</v>
      </c>
      <c r="J36" s="34">
        <f t="shared" si="0"/>
        <v>201</v>
      </c>
    </row>
    <row r="37" spans="1:10" ht="12.75" customHeight="1">
      <c r="A37" s="5">
        <v>5</v>
      </c>
      <c r="B37" s="5">
        <v>5</v>
      </c>
      <c r="C37" s="5">
        <v>11</v>
      </c>
      <c r="E37" s="1892"/>
      <c r="F37" s="19" t="s">
        <v>58</v>
      </c>
      <c r="G37" s="39">
        <v>25</v>
      </c>
      <c r="H37" s="39">
        <v>48</v>
      </c>
      <c r="I37" s="35">
        <v>96</v>
      </c>
      <c r="J37" s="36">
        <f t="shared" si="0"/>
        <v>169</v>
      </c>
    </row>
    <row r="38" spans="1:10" ht="12.75" customHeight="1">
      <c r="A38" s="5">
        <v>5</v>
      </c>
      <c r="B38" s="5">
        <v>5</v>
      </c>
      <c r="C38" s="5">
        <v>10</v>
      </c>
      <c r="E38" s="1892"/>
      <c r="F38" s="19" t="s">
        <v>51</v>
      </c>
      <c r="G38" s="39">
        <v>31</v>
      </c>
      <c r="H38" s="39">
        <v>15</v>
      </c>
      <c r="I38" s="35">
        <v>14</v>
      </c>
      <c r="J38" s="36">
        <f t="shared" si="0"/>
        <v>60</v>
      </c>
    </row>
    <row r="39" spans="1:10" ht="12.75" customHeight="1">
      <c r="A39" s="5">
        <v>5</v>
      </c>
      <c r="B39" s="5">
        <v>5</v>
      </c>
      <c r="C39" s="5">
        <v>13</v>
      </c>
      <c r="E39" s="1893"/>
      <c r="F39" s="19" t="s">
        <v>52</v>
      </c>
      <c r="G39" s="35">
        <v>18</v>
      </c>
      <c r="H39" s="35">
        <v>5</v>
      </c>
      <c r="I39" s="35">
        <v>6</v>
      </c>
      <c r="J39" s="36">
        <f t="shared" si="0"/>
        <v>29</v>
      </c>
    </row>
    <row r="40" spans="1:10" ht="12.75" customHeight="1">
      <c r="E40" s="1891">
        <v>1406</v>
      </c>
      <c r="F40" s="22" t="s">
        <v>5</v>
      </c>
      <c r="G40" s="37">
        <f>SUM(G41:G45)</f>
        <v>120</v>
      </c>
      <c r="H40" s="37">
        <f>SUM(H41:H45)</f>
        <v>99</v>
      </c>
      <c r="I40" s="37">
        <f>SUM(I41:I45)</f>
        <v>147</v>
      </c>
      <c r="J40" s="38">
        <f t="shared" si="0"/>
        <v>366</v>
      </c>
    </row>
    <row r="41" spans="1:10" ht="12.75" customHeight="1">
      <c r="A41" s="5">
        <v>6</v>
      </c>
      <c r="B41" s="5">
        <v>2</v>
      </c>
      <c r="C41" s="5">
        <v>11</v>
      </c>
      <c r="E41" s="1892"/>
      <c r="F41" s="19" t="s">
        <v>53</v>
      </c>
      <c r="G41" s="39">
        <v>30</v>
      </c>
      <c r="H41" s="39">
        <v>53</v>
      </c>
      <c r="I41" s="35">
        <v>70</v>
      </c>
      <c r="J41" s="36">
        <f t="shared" si="0"/>
        <v>153</v>
      </c>
    </row>
    <row r="42" spans="1:10" ht="12.75" customHeight="1">
      <c r="A42" s="5">
        <v>6</v>
      </c>
      <c r="B42" s="5">
        <v>2</v>
      </c>
      <c r="C42" s="5">
        <v>10</v>
      </c>
      <c r="E42" s="1892"/>
      <c r="F42" s="19" t="s">
        <v>54</v>
      </c>
      <c r="G42" s="35">
        <v>24</v>
      </c>
      <c r="H42" s="35">
        <v>12</v>
      </c>
      <c r="I42" s="39">
        <v>18</v>
      </c>
      <c r="J42" s="36">
        <f>SUM(G42:I42)</f>
        <v>54</v>
      </c>
    </row>
    <row r="43" spans="1:10" ht="12.75" customHeight="1">
      <c r="A43" s="5">
        <v>6</v>
      </c>
      <c r="B43" s="5">
        <v>2</v>
      </c>
      <c r="C43" s="5">
        <v>10</v>
      </c>
      <c r="E43" s="1892"/>
      <c r="F43" s="19" t="s">
        <v>55</v>
      </c>
      <c r="G43" s="35">
        <v>36</v>
      </c>
      <c r="H43" s="35">
        <v>4</v>
      </c>
      <c r="I43" s="35">
        <v>13</v>
      </c>
      <c r="J43" s="36">
        <f t="shared" si="0"/>
        <v>53</v>
      </c>
    </row>
    <row r="44" spans="1:10" ht="12.75" customHeight="1">
      <c r="A44" s="5">
        <v>6</v>
      </c>
      <c r="B44" s="5">
        <v>2</v>
      </c>
      <c r="C44" s="5">
        <v>6</v>
      </c>
      <c r="E44" s="1892"/>
      <c r="F44" s="19" t="s">
        <v>26</v>
      </c>
      <c r="G44" s="35">
        <v>30</v>
      </c>
      <c r="H44" s="35">
        <v>24</v>
      </c>
      <c r="I44" s="35">
        <v>16</v>
      </c>
      <c r="J44" s="36">
        <f t="shared" si="0"/>
        <v>70</v>
      </c>
    </row>
    <row r="45" spans="1:10" ht="12.75" customHeight="1">
      <c r="A45" s="5">
        <v>6</v>
      </c>
      <c r="B45" s="5">
        <v>4</v>
      </c>
      <c r="C45" s="5">
        <v>11</v>
      </c>
      <c r="E45" s="1893"/>
      <c r="F45" s="19" t="s">
        <v>15</v>
      </c>
      <c r="G45" s="39">
        <v>0</v>
      </c>
      <c r="H45" s="39">
        <v>6</v>
      </c>
      <c r="I45" s="39">
        <v>30</v>
      </c>
      <c r="J45" s="36">
        <f t="shared" si="0"/>
        <v>36</v>
      </c>
    </row>
    <row r="46" spans="1:10" ht="12.75" customHeight="1">
      <c r="E46" s="1895">
        <v>1407</v>
      </c>
      <c r="F46" s="23" t="s">
        <v>62</v>
      </c>
      <c r="G46" s="37">
        <f>SUM(G47:G48)</f>
        <v>52</v>
      </c>
      <c r="H46" s="37">
        <f>SUM(H47:H48)</f>
        <v>71</v>
      </c>
      <c r="I46" s="37">
        <f>SUM(I47:I48)</f>
        <v>47</v>
      </c>
      <c r="J46" s="38">
        <f t="shared" si="0"/>
        <v>170</v>
      </c>
    </row>
    <row r="47" spans="1:10" ht="12.75" customHeight="1">
      <c r="A47" s="5">
        <v>7</v>
      </c>
      <c r="B47" s="5">
        <v>6</v>
      </c>
      <c r="C47" s="5">
        <v>10</v>
      </c>
      <c r="E47" s="1895"/>
      <c r="F47" s="20" t="s">
        <v>56</v>
      </c>
      <c r="G47" s="39">
        <v>12</v>
      </c>
      <c r="H47" s="39">
        <v>11</v>
      </c>
      <c r="I47" s="39">
        <v>33</v>
      </c>
      <c r="J47" s="42">
        <f>SUM(G47:I47)</f>
        <v>56</v>
      </c>
    </row>
    <row r="48" spans="1:10" ht="12.75" customHeight="1">
      <c r="A48" s="5">
        <v>7</v>
      </c>
      <c r="B48" s="5">
        <v>3</v>
      </c>
      <c r="C48" s="5">
        <v>11</v>
      </c>
      <c r="E48" s="1895"/>
      <c r="F48" s="20" t="s">
        <v>25</v>
      </c>
      <c r="G48" s="39">
        <v>40</v>
      </c>
      <c r="H48" s="39">
        <v>60</v>
      </c>
      <c r="I48" s="39">
        <v>14</v>
      </c>
      <c r="J48" s="42">
        <f>SUM(G48:I48)</f>
        <v>114</v>
      </c>
    </row>
    <row r="49" spans="1:10" ht="12.75" customHeight="1">
      <c r="E49" s="1894">
        <v>1408</v>
      </c>
      <c r="F49" s="22" t="s">
        <v>63</v>
      </c>
      <c r="G49" s="43">
        <f>SUM(G50:G53)</f>
        <v>39</v>
      </c>
      <c r="H49" s="43">
        <f>SUM(H50:H53)</f>
        <v>58</v>
      </c>
      <c r="I49" s="43">
        <f>SUM(I50:I53)</f>
        <v>114</v>
      </c>
      <c r="J49" s="44">
        <f t="shared" si="0"/>
        <v>211</v>
      </c>
    </row>
    <row r="50" spans="1:10" ht="12.75" customHeight="1">
      <c r="A50" s="5">
        <v>8</v>
      </c>
      <c r="B50" s="5">
        <v>4</v>
      </c>
      <c r="C50" s="5">
        <v>6</v>
      </c>
      <c r="E50" s="1895"/>
      <c r="F50" s="20" t="s">
        <v>16</v>
      </c>
      <c r="G50" s="39">
        <v>0</v>
      </c>
      <c r="H50" s="39">
        <v>11</v>
      </c>
      <c r="I50" s="39">
        <v>17</v>
      </c>
      <c r="J50" s="36">
        <f>SUM(G50:I50)</f>
        <v>28</v>
      </c>
    </row>
    <row r="51" spans="1:10" ht="12.75" customHeight="1">
      <c r="A51" s="5">
        <v>8</v>
      </c>
      <c r="B51" s="5">
        <v>4</v>
      </c>
      <c r="C51" s="5">
        <v>8</v>
      </c>
      <c r="E51" s="1895"/>
      <c r="F51" s="20" t="s">
        <v>57</v>
      </c>
      <c r="G51" s="39">
        <v>35</v>
      </c>
      <c r="H51" s="39">
        <v>20</v>
      </c>
      <c r="I51" s="39">
        <v>45</v>
      </c>
      <c r="J51" s="45">
        <f t="shared" si="0"/>
        <v>100</v>
      </c>
    </row>
    <row r="52" spans="1:10" ht="12.75" customHeight="1">
      <c r="A52" s="5">
        <v>8</v>
      </c>
      <c r="B52" s="5">
        <v>4</v>
      </c>
      <c r="C52" s="5">
        <v>11</v>
      </c>
      <c r="E52" s="1895"/>
      <c r="F52" s="20" t="s">
        <v>18</v>
      </c>
      <c r="G52" s="39">
        <v>4</v>
      </c>
      <c r="H52" s="39">
        <v>17</v>
      </c>
      <c r="I52" s="39">
        <v>33</v>
      </c>
      <c r="J52" s="36">
        <f t="shared" si="0"/>
        <v>54</v>
      </c>
    </row>
    <row r="53" spans="1:10" ht="12.75" customHeight="1">
      <c r="A53" s="5">
        <v>8</v>
      </c>
      <c r="B53" s="5">
        <v>4</v>
      </c>
      <c r="C53" s="5">
        <v>11</v>
      </c>
      <c r="E53" s="1895"/>
      <c r="F53" s="20" t="s">
        <v>59</v>
      </c>
      <c r="G53" s="46">
        <v>0</v>
      </c>
      <c r="H53" s="46">
        <v>10</v>
      </c>
      <c r="I53" s="46">
        <v>19</v>
      </c>
      <c r="J53" s="47">
        <f t="shared" si="0"/>
        <v>29</v>
      </c>
    </row>
    <row r="54" spans="1:10" ht="12.75" customHeight="1">
      <c r="E54" s="1894">
        <v>1624</v>
      </c>
      <c r="F54" s="23" t="s">
        <v>19</v>
      </c>
      <c r="G54" s="41">
        <f>SUM(G55:G57)</f>
        <v>66</v>
      </c>
      <c r="H54" s="41">
        <f>SUM(H55:H57)</f>
        <v>27</v>
      </c>
      <c r="I54" s="41">
        <f>SUM(I55:I57)</f>
        <v>41</v>
      </c>
      <c r="J54" s="38">
        <f t="shared" si="0"/>
        <v>134</v>
      </c>
    </row>
    <row r="55" spans="1:10" ht="12.75" customHeight="1">
      <c r="A55" s="5">
        <v>9</v>
      </c>
      <c r="B55" s="5">
        <v>5</v>
      </c>
      <c r="C55" s="5">
        <v>8</v>
      </c>
      <c r="E55" s="1895"/>
      <c r="F55" s="20" t="s">
        <v>21</v>
      </c>
      <c r="G55" s="39">
        <v>4</v>
      </c>
      <c r="H55" s="39">
        <v>18</v>
      </c>
      <c r="I55" s="39">
        <v>13</v>
      </c>
      <c r="J55" s="36">
        <f>SUM(G55:I55)</f>
        <v>35</v>
      </c>
    </row>
    <row r="56" spans="1:10" ht="12.75" customHeight="1">
      <c r="A56" s="5">
        <v>9</v>
      </c>
      <c r="B56" s="5">
        <v>4</v>
      </c>
      <c r="C56" s="5">
        <v>8</v>
      </c>
      <c r="E56" s="1895"/>
      <c r="F56" s="20" t="s">
        <v>20</v>
      </c>
      <c r="G56" s="39">
        <v>48</v>
      </c>
      <c r="H56" s="39">
        <v>4</v>
      </c>
      <c r="I56" s="39">
        <v>11</v>
      </c>
      <c r="J56" s="36">
        <f t="shared" si="0"/>
        <v>63</v>
      </c>
    </row>
    <row r="57" spans="1:10" ht="12.75" customHeight="1">
      <c r="A57" s="5">
        <v>9</v>
      </c>
      <c r="B57" s="5">
        <v>5</v>
      </c>
      <c r="C57" s="5">
        <v>11</v>
      </c>
      <c r="E57" s="1896"/>
      <c r="F57" s="20" t="s">
        <v>22</v>
      </c>
      <c r="G57" s="39">
        <v>14</v>
      </c>
      <c r="H57" s="39">
        <v>5</v>
      </c>
      <c r="I57" s="39">
        <v>17</v>
      </c>
      <c r="J57" s="36">
        <f>SUM(G57:I57)</f>
        <v>36</v>
      </c>
    </row>
    <row r="58" spans="1:10" ht="12.75" customHeight="1">
      <c r="B58" s="5" t="s">
        <v>17</v>
      </c>
      <c r="C58" s="5" t="s">
        <v>17</v>
      </c>
      <c r="E58" s="30"/>
      <c r="F58" s="24" t="s">
        <v>11</v>
      </c>
      <c r="G58" s="48">
        <v>63</v>
      </c>
      <c r="H58" s="48">
        <v>64</v>
      </c>
      <c r="I58" s="48">
        <v>883</v>
      </c>
      <c r="J58" s="49">
        <f>SUM(G58:I58)</f>
        <v>1010</v>
      </c>
    </row>
    <row r="59" spans="1:10" ht="15" customHeight="1">
      <c r="E59" s="29"/>
      <c r="F59" s="25" t="s">
        <v>0</v>
      </c>
      <c r="G59" s="50">
        <f>SUM(G9+G19+G28+G32+G35+G40+G46+G49+G54+G58)</f>
        <v>1661</v>
      </c>
      <c r="H59" s="50">
        <f>SUM(H9+H19+H28+H32+H35+H40+H46+H49+H54+H58)</f>
        <v>879</v>
      </c>
      <c r="I59" s="50">
        <f>SUM(I9+I19+I28+I32+I35+I40+I46+I49+I54+I58)</f>
        <v>1906</v>
      </c>
      <c r="J59" s="51">
        <f t="shared" si="0"/>
        <v>4446</v>
      </c>
    </row>
    <row r="60" spans="1:10" s="4" customFormat="1" ht="11.25" customHeight="1">
      <c r="A60" s="5"/>
      <c r="B60" s="5"/>
      <c r="C60" s="5"/>
      <c r="D60" s="5"/>
      <c r="E60" s="11"/>
      <c r="F60" s="10" t="s">
        <v>23</v>
      </c>
      <c r="G60" s="5"/>
      <c r="H60" s="5"/>
      <c r="I60" s="5"/>
      <c r="J60" s="5"/>
    </row>
    <row r="61" spans="1:10" s="4" customFormat="1" ht="11.25" customHeight="1">
      <c r="A61" s="5"/>
      <c r="B61" s="5"/>
      <c r="C61" s="5"/>
      <c r="D61" s="5"/>
      <c r="E61" s="11"/>
      <c r="G61" s="5"/>
      <c r="H61" s="5"/>
      <c r="I61" s="5"/>
      <c r="J61" s="5"/>
    </row>
    <row r="62" spans="1:10" s="10" customFormat="1" ht="9" customHeight="1">
      <c r="A62" s="9"/>
      <c r="B62" s="9"/>
      <c r="C62" s="9"/>
      <c r="D62" s="9"/>
      <c r="G62" s="9"/>
      <c r="H62" s="9"/>
      <c r="I62" s="9"/>
      <c r="J62" s="9"/>
    </row>
    <row r="63" spans="1:10" ht="9" customHeight="1">
      <c r="E63" s="6"/>
    </row>
    <row r="64" spans="1:10" ht="9" customHeight="1">
      <c r="E64" s="6"/>
    </row>
    <row r="65" spans="25:28" ht="9" customHeight="1"/>
    <row r="66" spans="25:28" ht="9" customHeight="1">
      <c r="Y66" s="1">
        <v>1661</v>
      </c>
      <c r="Z66" s="1">
        <v>879</v>
      </c>
      <c r="AA66" s="1">
        <v>1906</v>
      </c>
      <c r="AB66" s="1">
        <v>4446</v>
      </c>
    </row>
    <row r="67" spans="25:28" ht="9" customHeight="1"/>
    <row r="68" spans="25:28" ht="9" customHeight="1"/>
    <row r="69" spans="25:28" ht="9" customHeight="1"/>
    <row r="70" spans="25:28" ht="9" customHeight="1"/>
    <row r="71" spans="25:28" ht="9" customHeight="1"/>
    <row r="72" spans="25:28" ht="9" customHeight="1"/>
    <row r="73" spans="25:28" ht="9" customHeight="1"/>
    <row r="74" spans="25:28" ht="9" customHeight="1"/>
    <row r="75" spans="25:28" ht="9" customHeight="1"/>
    <row r="76" spans="25:28" ht="9" customHeight="1"/>
    <row r="77" spans="25:28" ht="9" customHeight="1"/>
    <row r="78" spans="25:28" ht="9" customHeight="1"/>
    <row r="79" spans="25:28" ht="9" customHeight="1"/>
    <row r="80" spans="25:28"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10" ht="9" customHeight="1"/>
    <row r="146" spans="6:10" ht="9" customHeight="1"/>
    <row r="147" spans="6:10" ht="9" customHeight="1"/>
    <row r="148" spans="6:10" ht="9" customHeight="1"/>
    <row r="149" spans="6:10" ht="9" customHeight="1">
      <c r="F149" s="4"/>
      <c r="G149" s="17"/>
      <c r="H149" s="17"/>
      <c r="I149" s="18"/>
      <c r="J149" s="17"/>
    </row>
    <row r="150" spans="6:10" ht="9" customHeight="1"/>
    <row r="151" spans="6:10" ht="9" customHeight="1"/>
    <row r="152" spans="6:10" ht="9" customHeight="1"/>
    <row r="153" spans="6:10" ht="9" customHeight="1"/>
    <row r="154" spans="6:10" ht="9" customHeight="1"/>
    <row r="155" spans="6:10" ht="9" customHeight="1"/>
    <row r="156" spans="6:10" ht="9" customHeight="1"/>
    <row r="157" spans="6:10" ht="9" customHeight="1"/>
    <row r="158" spans="6:10" ht="9" customHeight="1"/>
    <row r="159" spans="6:10" ht="9" customHeight="1"/>
    <row r="160" spans="6: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sheetData>
  <mergeCells count="17">
    <mergeCell ref="E28:E31"/>
    <mergeCell ref="E40:E45"/>
    <mergeCell ref="E54:E57"/>
    <mergeCell ref="E49:E53"/>
    <mergeCell ref="E46:E48"/>
    <mergeCell ref="E32:E34"/>
    <mergeCell ref="E35:E39"/>
    <mergeCell ref="O19:U23"/>
    <mergeCell ref="F6:F8"/>
    <mergeCell ref="E4:J4"/>
    <mergeCell ref="K3:V3"/>
    <mergeCell ref="E3:J3"/>
    <mergeCell ref="E6:E8"/>
    <mergeCell ref="G7:I7"/>
    <mergeCell ref="E9:E18"/>
    <mergeCell ref="E19:E27"/>
    <mergeCell ref="J7:J8"/>
  </mergeCells>
  <phoneticPr fontId="0" type="noConversion"/>
  <printOptions horizontalCentered="1"/>
  <pageMargins left="0.51" right="0.43" top="0.52" bottom="0.94488188976377963" header="0.51181102362204722" footer="0.51181102362204722"/>
  <pageSetup scale="78" orientation="portrait" r:id="rId1"/>
  <headerFooter alignWithMargins="0">
    <oddFooter>&amp;F</oddFooter>
  </headerFooter>
  <ignoredErrors>
    <ignoredError sqref="G54:I54" formulaRange="1"/>
  </ignoredError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Y417"/>
  <sheetViews>
    <sheetView view="pageBreakPreview" topLeftCell="E1" zoomScaleNormal="115" zoomScaleSheetLayoutView="100" workbookViewId="0">
      <selection activeCell="M20" sqref="M20:Y41"/>
    </sheetView>
  </sheetViews>
  <sheetFormatPr baseColWidth="10" defaultRowHeight="12.75"/>
  <cols>
    <col min="1" max="1" width="2" style="5" hidden="1" customWidth="1"/>
    <col min="2" max="2" width="2.5703125" style="5" hidden="1" customWidth="1"/>
    <col min="3" max="3" width="2.85546875" style="5" hidden="1" customWidth="1"/>
    <col min="4" max="4" width="0.85546875" style="5" hidden="1" customWidth="1"/>
    <col min="5" max="5" width="7.5703125" style="1" customWidth="1"/>
    <col min="6" max="6" width="63.42578125" style="1" customWidth="1"/>
    <col min="7" max="9" width="11.5703125" style="16" customWidth="1"/>
    <col min="10" max="10" width="10.7109375" style="16" customWidth="1"/>
    <col min="11" max="11" width="8" style="1" customWidth="1"/>
    <col min="12" max="12" width="1" style="1" customWidth="1"/>
    <col min="13" max="13" width="6.7109375" style="1" customWidth="1"/>
    <col min="14" max="14" width="1" style="1" customWidth="1"/>
    <col min="15" max="15" width="6.7109375" style="1" customWidth="1"/>
    <col min="16" max="16" width="1" style="1" customWidth="1"/>
    <col min="17" max="17" width="6.7109375" style="1" customWidth="1"/>
    <col min="18" max="18" width="1" style="1" customWidth="1"/>
    <col min="19" max="19" width="6.7109375" style="1" customWidth="1"/>
    <col min="20" max="20" width="1" style="1" customWidth="1"/>
    <col min="21" max="21" width="6.7109375" style="1" customWidth="1"/>
    <col min="22" max="22" width="1" style="1" customWidth="1"/>
    <col min="23" max="24" width="6.7109375" style="1" customWidth="1"/>
    <col min="25" max="16384" width="11.42578125" style="1"/>
  </cols>
  <sheetData>
    <row r="1" spans="1:25" ht="13.5" customHeight="1">
      <c r="G1" s="15"/>
      <c r="H1" s="15"/>
      <c r="I1" s="15"/>
      <c r="J1" s="15"/>
    </row>
    <row r="2" spans="1:25" ht="3.75" customHeight="1">
      <c r="G2" s="15"/>
      <c r="H2" s="15"/>
      <c r="I2" s="15"/>
      <c r="J2" s="15"/>
    </row>
    <row r="3" spans="1:25" ht="12.75" customHeight="1">
      <c r="E3" s="1908" t="s">
        <v>30</v>
      </c>
      <c r="F3" s="1908"/>
      <c r="G3" s="1908"/>
      <c r="H3" s="1908"/>
      <c r="I3" s="1908"/>
      <c r="J3" s="1908"/>
      <c r="K3" s="1888"/>
      <c r="L3" s="1888"/>
      <c r="M3" s="1888"/>
      <c r="N3" s="1888"/>
      <c r="O3" s="1888"/>
      <c r="P3" s="1888"/>
      <c r="Q3" s="1888"/>
      <c r="R3" s="1888"/>
      <c r="S3" s="1888"/>
      <c r="T3" s="1888"/>
      <c r="U3" s="1888"/>
      <c r="V3" s="1888"/>
    </row>
    <row r="4" spans="1:25" ht="12.75" customHeight="1">
      <c r="E4" s="1910" t="s">
        <v>68</v>
      </c>
      <c r="F4" s="1910"/>
      <c r="G4" s="1910"/>
      <c r="H4" s="1910"/>
      <c r="I4" s="1910"/>
      <c r="J4" s="1910"/>
      <c r="X4" s="2"/>
      <c r="Y4" s="2"/>
    </row>
    <row r="5" spans="1:25" ht="13.5" customHeight="1">
      <c r="F5" s="3"/>
      <c r="G5" s="8"/>
      <c r="H5" s="7"/>
      <c r="I5" s="7"/>
      <c r="J5" s="8"/>
    </row>
    <row r="6" spans="1:25" ht="12.75" customHeight="1">
      <c r="E6" s="1934" t="s">
        <v>6</v>
      </c>
      <c r="F6" s="1915" t="s">
        <v>67</v>
      </c>
      <c r="G6" s="63"/>
      <c r="H6" s="63"/>
      <c r="I6" s="62"/>
      <c r="J6" s="28"/>
    </row>
    <row r="7" spans="1:25" ht="12.75" customHeight="1">
      <c r="A7" s="5" t="s">
        <v>12</v>
      </c>
      <c r="B7" s="5" t="s">
        <v>13</v>
      </c>
      <c r="C7" s="5" t="s">
        <v>14</v>
      </c>
      <c r="E7" s="1925"/>
      <c r="F7" s="1916"/>
      <c r="G7" s="1991" t="s">
        <v>29</v>
      </c>
      <c r="H7" s="1991"/>
      <c r="I7" s="1991"/>
      <c r="J7" s="52" t="s">
        <v>0</v>
      </c>
    </row>
    <row r="8" spans="1:25">
      <c r="E8" s="1925"/>
      <c r="F8" s="1917"/>
      <c r="G8" s="27" t="s">
        <v>7</v>
      </c>
      <c r="H8" s="27" t="s">
        <v>8</v>
      </c>
      <c r="I8" s="27" t="s">
        <v>9</v>
      </c>
      <c r="J8" s="53"/>
    </row>
    <row r="9" spans="1:25" ht="12.75" customHeight="1">
      <c r="E9" s="1891">
        <v>1401</v>
      </c>
      <c r="F9" s="21" t="s">
        <v>1</v>
      </c>
      <c r="G9" s="31">
        <f>SUM(G10:G19)</f>
        <v>298</v>
      </c>
      <c r="H9" s="31">
        <f>SUM(H10:H19)</f>
        <v>98</v>
      </c>
      <c r="I9" s="31">
        <f>SUM(I10:I19)</f>
        <v>137</v>
      </c>
      <c r="J9" s="32">
        <f t="shared" ref="J9:J40" si="0">SUM(G9:I9)</f>
        <v>533</v>
      </c>
    </row>
    <row r="10" spans="1:25" ht="12.75" customHeight="1">
      <c r="A10" s="5">
        <v>1</v>
      </c>
      <c r="B10" s="5">
        <v>1</v>
      </c>
      <c r="C10" s="5">
        <v>11</v>
      </c>
      <c r="E10" s="1892"/>
      <c r="F10" s="12" t="s">
        <v>33</v>
      </c>
      <c r="G10" s="33">
        <v>48</v>
      </c>
      <c r="H10" s="33">
        <v>10</v>
      </c>
      <c r="I10" s="33">
        <v>24</v>
      </c>
      <c r="J10" s="34">
        <f t="shared" si="0"/>
        <v>82</v>
      </c>
    </row>
    <row r="11" spans="1:25" ht="12.75" customHeight="1">
      <c r="A11" s="5">
        <v>1</v>
      </c>
      <c r="B11" s="5">
        <v>1</v>
      </c>
      <c r="C11" s="5">
        <v>7</v>
      </c>
      <c r="E11" s="1892"/>
      <c r="F11" s="13" t="s">
        <v>66</v>
      </c>
      <c r="G11" s="35">
        <v>0</v>
      </c>
      <c r="H11" s="35">
        <v>2</v>
      </c>
      <c r="I11" s="35">
        <v>0</v>
      </c>
      <c r="J11" s="36">
        <f t="shared" si="0"/>
        <v>2</v>
      </c>
    </row>
    <row r="12" spans="1:25" ht="12.75" customHeight="1">
      <c r="A12" s="5">
        <v>1</v>
      </c>
      <c r="B12" s="5">
        <v>1</v>
      </c>
      <c r="C12" s="5">
        <v>5</v>
      </c>
      <c r="E12" s="1892"/>
      <c r="F12" s="13" t="s">
        <v>34</v>
      </c>
      <c r="G12" s="35">
        <v>38</v>
      </c>
      <c r="H12" s="35">
        <v>13</v>
      </c>
      <c r="I12" s="35">
        <v>14</v>
      </c>
      <c r="J12" s="36">
        <f t="shared" si="0"/>
        <v>65</v>
      </c>
    </row>
    <row r="13" spans="1:25" ht="12.75" customHeight="1">
      <c r="A13" s="5">
        <v>1</v>
      </c>
      <c r="B13" s="5">
        <v>1</v>
      </c>
      <c r="C13" s="5">
        <v>12</v>
      </c>
      <c r="E13" s="1892"/>
      <c r="F13" s="13" t="s">
        <v>35</v>
      </c>
      <c r="G13" s="35">
        <v>39</v>
      </c>
      <c r="H13" s="35">
        <v>7</v>
      </c>
      <c r="I13" s="35">
        <v>30</v>
      </c>
      <c r="J13" s="36">
        <f t="shared" si="0"/>
        <v>76</v>
      </c>
    </row>
    <row r="14" spans="1:25" ht="12.75" customHeight="1">
      <c r="A14" s="5">
        <v>1</v>
      </c>
      <c r="B14" s="5">
        <v>1</v>
      </c>
      <c r="C14" s="5">
        <v>2</v>
      </c>
      <c r="E14" s="1892"/>
      <c r="F14" s="13" t="s">
        <v>27</v>
      </c>
      <c r="G14" s="35">
        <v>84</v>
      </c>
      <c r="H14" s="35">
        <v>42</v>
      </c>
      <c r="I14" s="35">
        <v>19</v>
      </c>
      <c r="J14" s="36">
        <f t="shared" si="0"/>
        <v>145</v>
      </c>
    </row>
    <row r="15" spans="1:25" ht="12.75" customHeight="1">
      <c r="A15" s="5">
        <v>1</v>
      </c>
      <c r="B15" s="5">
        <v>1</v>
      </c>
      <c r="C15" s="5">
        <v>4</v>
      </c>
      <c r="E15" s="1892"/>
      <c r="F15" s="13" t="s">
        <v>10</v>
      </c>
      <c r="G15" s="35">
        <v>53</v>
      </c>
      <c r="H15" s="35">
        <v>13</v>
      </c>
      <c r="I15" s="35">
        <v>17</v>
      </c>
      <c r="J15" s="36">
        <f t="shared" si="0"/>
        <v>83</v>
      </c>
    </row>
    <row r="16" spans="1:25" ht="12.75" customHeight="1">
      <c r="A16" s="5">
        <v>1</v>
      </c>
      <c r="B16" s="5">
        <v>1</v>
      </c>
      <c r="C16" s="5">
        <v>1</v>
      </c>
      <c r="E16" s="1892"/>
      <c r="F16" s="13" t="s">
        <v>36</v>
      </c>
      <c r="G16" s="35">
        <v>17</v>
      </c>
      <c r="H16" s="35">
        <v>5</v>
      </c>
      <c r="I16" s="35">
        <v>19</v>
      </c>
      <c r="J16" s="36">
        <f t="shared" si="0"/>
        <v>41</v>
      </c>
    </row>
    <row r="17" spans="1:21" ht="12.75" customHeight="1">
      <c r="A17" s="5">
        <v>1</v>
      </c>
      <c r="B17" s="5">
        <v>1</v>
      </c>
      <c r="C17" s="5">
        <v>8</v>
      </c>
      <c r="E17" s="1892"/>
      <c r="F17" s="13" t="s">
        <v>31</v>
      </c>
      <c r="G17" s="35">
        <v>0</v>
      </c>
      <c r="H17" s="35">
        <v>4</v>
      </c>
      <c r="I17" s="35">
        <v>7</v>
      </c>
      <c r="J17" s="36">
        <f t="shared" si="0"/>
        <v>11</v>
      </c>
    </row>
    <row r="18" spans="1:21" ht="12.75" customHeight="1">
      <c r="A18" s="5">
        <v>1</v>
      </c>
      <c r="B18" s="5">
        <v>1</v>
      </c>
      <c r="C18" s="5">
        <v>14</v>
      </c>
      <c r="E18" s="1892"/>
      <c r="F18" s="14" t="s">
        <v>24</v>
      </c>
      <c r="G18" s="35">
        <v>0</v>
      </c>
      <c r="H18" s="35">
        <v>0</v>
      </c>
      <c r="I18" s="35">
        <v>3</v>
      </c>
      <c r="J18" s="36">
        <f t="shared" si="0"/>
        <v>3</v>
      </c>
    </row>
    <row r="19" spans="1:21" ht="12.75" customHeight="1">
      <c r="A19" s="5">
        <v>1</v>
      </c>
      <c r="B19" s="5">
        <v>6</v>
      </c>
      <c r="C19" s="5">
        <v>10</v>
      </c>
      <c r="E19" s="1893"/>
      <c r="F19" s="20" t="s">
        <v>32</v>
      </c>
      <c r="G19" s="35">
        <v>19</v>
      </c>
      <c r="H19" s="35">
        <v>2</v>
      </c>
      <c r="I19" s="35">
        <v>4</v>
      </c>
      <c r="J19" s="36">
        <f t="shared" si="0"/>
        <v>25</v>
      </c>
    </row>
    <row r="20" spans="1:21" ht="12.75" customHeight="1">
      <c r="E20" s="1892">
        <v>1402</v>
      </c>
      <c r="F20" s="22" t="s">
        <v>2</v>
      </c>
      <c r="G20" s="37">
        <f>SUM(G21:G28)</f>
        <v>584</v>
      </c>
      <c r="H20" s="37">
        <f>SUM(H21:H28)</f>
        <v>173</v>
      </c>
      <c r="I20" s="37">
        <f>SUM(I21:I28)</f>
        <v>255</v>
      </c>
      <c r="J20" s="38">
        <f t="shared" si="0"/>
        <v>1012</v>
      </c>
      <c r="O20" s="1910"/>
      <c r="P20" s="1910"/>
      <c r="Q20" s="1910"/>
      <c r="R20" s="1910"/>
      <c r="S20" s="1910"/>
      <c r="T20" s="1910"/>
      <c r="U20" s="1910"/>
    </row>
    <row r="21" spans="1:21" ht="12.75" customHeight="1">
      <c r="A21" s="5">
        <v>2</v>
      </c>
      <c r="B21" s="5">
        <v>4</v>
      </c>
      <c r="C21" s="5">
        <v>11</v>
      </c>
      <c r="E21" s="1892"/>
      <c r="F21" s="19" t="s">
        <v>37</v>
      </c>
      <c r="G21" s="35">
        <v>257</v>
      </c>
      <c r="H21" s="35">
        <v>39</v>
      </c>
      <c r="I21" s="35">
        <v>82</v>
      </c>
      <c r="J21" s="36">
        <f t="shared" si="0"/>
        <v>378</v>
      </c>
      <c r="O21" s="1910"/>
      <c r="P21" s="1910"/>
      <c r="Q21" s="1910"/>
      <c r="R21" s="1910"/>
      <c r="S21" s="1910"/>
      <c r="T21" s="1910"/>
      <c r="U21" s="1910"/>
    </row>
    <row r="22" spans="1:21" ht="12.75" customHeight="1">
      <c r="A22" s="5">
        <v>2</v>
      </c>
      <c r="B22" s="5">
        <v>4</v>
      </c>
      <c r="C22" s="5">
        <v>10</v>
      </c>
      <c r="E22" s="1892"/>
      <c r="F22" s="19" t="s">
        <v>38</v>
      </c>
      <c r="G22" s="39">
        <v>116</v>
      </c>
      <c r="H22" s="39">
        <v>30</v>
      </c>
      <c r="I22" s="39">
        <v>47</v>
      </c>
      <c r="J22" s="36">
        <f t="shared" si="0"/>
        <v>193</v>
      </c>
      <c r="O22" s="1910"/>
      <c r="P22" s="1910"/>
      <c r="Q22" s="1910"/>
      <c r="R22" s="1910"/>
      <c r="S22" s="1910"/>
      <c r="T22" s="1910"/>
      <c r="U22" s="1910"/>
    </row>
    <row r="23" spans="1:21" ht="12.75" customHeight="1">
      <c r="A23" s="5">
        <v>2</v>
      </c>
      <c r="B23" s="5">
        <v>4</v>
      </c>
      <c r="C23" s="5">
        <v>10</v>
      </c>
      <c r="E23" s="1892"/>
      <c r="F23" s="19" t="s">
        <v>39</v>
      </c>
      <c r="G23" s="39">
        <v>30</v>
      </c>
      <c r="H23" s="39">
        <v>15</v>
      </c>
      <c r="I23" s="39">
        <v>15</v>
      </c>
      <c r="J23" s="36">
        <f t="shared" si="0"/>
        <v>60</v>
      </c>
      <c r="O23" s="1910"/>
      <c r="P23" s="1910"/>
      <c r="Q23" s="1910"/>
      <c r="R23" s="1910"/>
      <c r="S23" s="1910"/>
      <c r="T23" s="1910"/>
      <c r="U23" s="1910"/>
    </row>
    <row r="24" spans="1:21" ht="12.75" customHeight="1">
      <c r="A24" s="5">
        <v>2</v>
      </c>
      <c r="B24" s="5">
        <v>4</v>
      </c>
      <c r="C24" s="5">
        <v>3</v>
      </c>
      <c r="E24" s="1892"/>
      <c r="F24" s="19" t="s">
        <v>40</v>
      </c>
      <c r="G24" s="39">
        <v>41</v>
      </c>
      <c r="H24" s="39">
        <v>22</v>
      </c>
      <c r="I24" s="39">
        <v>20</v>
      </c>
      <c r="J24" s="36">
        <f t="shared" si="0"/>
        <v>83</v>
      </c>
      <c r="O24" s="1910"/>
      <c r="P24" s="1910"/>
      <c r="Q24" s="1910"/>
      <c r="R24" s="1910"/>
      <c r="S24" s="1910"/>
      <c r="T24" s="1910"/>
      <c r="U24" s="1910"/>
    </row>
    <row r="25" spans="1:21" ht="12.75" customHeight="1">
      <c r="A25" s="5">
        <v>2</v>
      </c>
      <c r="B25" s="5">
        <v>4</v>
      </c>
      <c r="C25" s="5">
        <v>7</v>
      </c>
      <c r="E25" s="1892"/>
      <c r="F25" s="19" t="s">
        <v>41</v>
      </c>
      <c r="G25" s="39">
        <v>39</v>
      </c>
      <c r="H25" s="39">
        <v>6</v>
      </c>
      <c r="I25" s="39">
        <v>23</v>
      </c>
      <c r="J25" s="36">
        <f t="shared" si="0"/>
        <v>68</v>
      </c>
    </row>
    <row r="26" spans="1:21" ht="12.75" customHeight="1">
      <c r="A26" s="5">
        <v>2</v>
      </c>
      <c r="B26" s="5">
        <v>4</v>
      </c>
      <c r="C26" s="5">
        <v>1</v>
      </c>
      <c r="E26" s="1892"/>
      <c r="F26" s="19" t="s">
        <v>42</v>
      </c>
      <c r="G26" s="39">
        <v>35</v>
      </c>
      <c r="H26" s="39">
        <v>14</v>
      </c>
      <c r="I26" s="39">
        <v>15</v>
      </c>
      <c r="J26" s="36">
        <f t="shared" si="0"/>
        <v>64</v>
      </c>
    </row>
    <row r="27" spans="1:21" ht="12.75" customHeight="1">
      <c r="A27" s="5">
        <v>2</v>
      </c>
      <c r="B27" s="5">
        <v>4</v>
      </c>
      <c r="C27" s="5">
        <v>9</v>
      </c>
      <c r="E27" s="1892"/>
      <c r="F27" s="19" t="s">
        <v>43</v>
      </c>
      <c r="G27" s="39">
        <v>49</v>
      </c>
      <c r="H27" s="39">
        <v>15</v>
      </c>
      <c r="I27" s="39">
        <v>18</v>
      </c>
      <c r="J27" s="36">
        <f t="shared" si="0"/>
        <v>82</v>
      </c>
      <c r="O27" s="1910"/>
      <c r="P27" s="1910"/>
      <c r="Q27" s="1910"/>
      <c r="R27" s="1910"/>
      <c r="S27" s="1910"/>
      <c r="T27" s="1910"/>
      <c r="U27" s="1910"/>
    </row>
    <row r="28" spans="1:21" ht="12.75" customHeight="1">
      <c r="A28" s="5">
        <v>2</v>
      </c>
      <c r="B28" s="5">
        <v>4</v>
      </c>
      <c r="C28" s="5">
        <v>11</v>
      </c>
      <c r="E28" s="1892"/>
      <c r="F28" s="19" t="s">
        <v>44</v>
      </c>
      <c r="G28" s="39">
        <v>17</v>
      </c>
      <c r="H28" s="39">
        <v>32</v>
      </c>
      <c r="I28" s="39">
        <v>35</v>
      </c>
      <c r="J28" s="36">
        <f t="shared" si="0"/>
        <v>84</v>
      </c>
      <c r="O28" s="1910"/>
      <c r="P28" s="1910"/>
      <c r="Q28" s="1910"/>
      <c r="R28" s="1910"/>
      <c r="S28" s="1910"/>
      <c r="T28" s="1910"/>
      <c r="U28" s="1910"/>
    </row>
    <row r="29" spans="1:21" ht="12.75" customHeight="1">
      <c r="E29" s="1891">
        <v>1403</v>
      </c>
      <c r="F29" s="22" t="s">
        <v>3</v>
      </c>
      <c r="G29" s="37">
        <f>SUM(G30:G32)</f>
        <v>116</v>
      </c>
      <c r="H29" s="37">
        <f>SUM(H30:H32)</f>
        <v>99</v>
      </c>
      <c r="I29" s="37">
        <f>SUM(I30:I32)</f>
        <v>78</v>
      </c>
      <c r="J29" s="38">
        <f t="shared" si="0"/>
        <v>293</v>
      </c>
      <c r="O29" s="1910"/>
      <c r="P29" s="1910"/>
      <c r="Q29" s="1910"/>
      <c r="R29" s="1910"/>
      <c r="S29" s="1910"/>
      <c r="T29" s="1910"/>
      <c r="U29" s="1910"/>
    </row>
    <row r="30" spans="1:21" ht="12.75" customHeight="1">
      <c r="A30" s="5">
        <v>3</v>
      </c>
      <c r="B30" s="5">
        <v>5</v>
      </c>
      <c r="C30" s="5">
        <v>11</v>
      </c>
      <c r="E30" s="1892"/>
      <c r="F30" s="19" t="s">
        <v>45</v>
      </c>
      <c r="G30" s="39">
        <v>19</v>
      </c>
      <c r="H30" s="39">
        <v>44</v>
      </c>
      <c r="I30" s="39">
        <v>41</v>
      </c>
      <c r="J30" s="36">
        <f t="shared" si="0"/>
        <v>104</v>
      </c>
      <c r="O30" s="1910"/>
      <c r="P30" s="1910"/>
      <c r="Q30" s="1910"/>
      <c r="R30" s="1910"/>
      <c r="S30" s="1910"/>
      <c r="T30" s="1910"/>
      <c r="U30" s="1910"/>
    </row>
    <row r="31" spans="1:21" ht="12.75" customHeight="1">
      <c r="A31" s="5">
        <v>3</v>
      </c>
      <c r="B31" s="5">
        <v>5</v>
      </c>
      <c r="C31" s="5">
        <v>8</v>
      </c>
      <c r="E31" s="1892"/>
      <c r="F31" s="19" t="s">
        <v>46</v>
      </c>
      <c r="G31" s="39">
        <v>47</v>
      </c>
      <c r="H31" s="39">
        <v>21</v>
      </c>
      <c r="I31" s="39">
        <v>17</v>
      </c>
      <c r="J31" s="36">
        <f t="shared" si="0"/>
        <v>85</v>
      </c>
      <c r="O31" s="1910"/>
      <c r="P31" s="1910"/>
      <c r="Q31" s="1910"/>
      <c r="R31" s="1910"/>
      <c r="S31" s="1910"/>
      <c r="T31" s="1910"/>
      <c r="U31" s="1910"/>
    </row>
    <row r="32" spans="1:21" ht="12.75" customHeight="1">
      <c r="A32" s="5">
        <v>3</v>
      </c>
      <c r="B32" s="5">
        <v>5</v>
      </c>
      <c r="C32" s="5">
        <v>10</v>
      </c>
      <c r="E32" s="1892"/>
      <c r="F32" s="19" t="s">
        <v>47</v>
      </c>
      <c r="G32" s="40">
        <v>50</v>
      </c>
      <c r="H32" s="40">
        <v>34</v>
      </c>
      <c r="I32" s="40">
        <v>20</v>
      </c>
      <c r="J32" s="36">
        <f t="shared" si="0"/>
        <v>104</v>
      </c>
    </row>
    <row r="33" spans="1:10" ht="12.75" customHeight="1">
      <c r="E33" s="1894">
        <v>1404</v>
      </c>
      <c r="F33" s="22" t="s">
        <v>28</v>
      </c>
      <c r="G33" s="37">
        <f>SUM(G34:G35)</f>
        <v>114</v>
      </c>
      <c r="H33" s="37">
        <f>SUM(H34:H35)</f>
        <v>98</v>
      </c>
      <c r="I33" s="37">
        <f>SUM(I34:I35)</f>
        <v>90</v>
      </c>
      <c r="J33" s="38">
        <f t="shared" si="0"/>
        <v>302</v>
      </c>
    </row>
    <row r="34" spans="1:10" ht="12.75" customHeight="1">
      <c r="A34" s="5">
        <v>4</v>
      </c>
      <c r="B34" s="5">
        <v>6</v>
      </c>
      <c r="C34" s="5">
        <v>11</v>
      </c>
      <c r="E34" s="1895"/>
      <c r="F34" s="19" t="s">
        <v>48</v>
      </c>
      <c r="G34" s="39">
        <v>58</v>
      </c>
      <c r="H34" s="39">
        <v>47</v>
      </c>
      <c r="I34" s="35">
        <v>30</v>
      </c>
      <c r="J34" s="36">
        <f t="shared" si="0"/>
        <v>135</v>
      </c>
    </row>
    <row r="35" spans="1:10" ht="12.75" customHeight="1">
      <c r="A35" s="5">
        <v>4</v>
      </c>
      <c r="B35" s="5">
        <v>6</v>
      </c>
      <c r="C35" s="5">
        <v>11</v>
      </c>
      <c r="E35" s="1896"/>
      <c r="F35" s="19" t="s">
        <v>49</v>
      </c>
      <c r="G35" s="40">
        <v>56</v>
      </c>
      <c r="H35" s="40">
        <v>51</v>
      </c>
      <c r="I35" s="40">
        <v>60</v>
      </c>
      <c r="J35" s="36">
        <f t="shared" si="0"/>
        <v>167</v>
      </c>
    </row>
    <row r="36" spans="1:10" ht="12.75" customHeight="1">
      <c r="E36" s="1892">
        <v>1405</v>
      </c>
      <c r="F36" s="22" t="s">
        <v>4</v>
      </c>
      <c r="G36" s="41">
        <f>SUM(G37:G40)</f>
        <v>209</v>
      </c>
      <c r="H36" s="41">
        <f>SUM(H37:H40)</f>
        <v>103</v>
      </c>
      <c r="I36" s="41">
        <f>SUM(I37:I40)</f>
        <v>156</v>
      </c>
      <c r="J36" s="38">
        <f t="shared" si="0"/>
        <v>468</v>
      </c>
    </row>
    <row r="37" spans="1:10" ht="12.75" customHeight="1">
      <c r="A37" s="5">
        <v>5</v>
      </c>
      <c r="B37" s="5">
        <v>4</v>
      </c>
      <c r="C37" s="5">
        <v>8</v>
      </c>
      <c r="E37" s="1892"/>
      <c r="F37" s="19" t="s">
        <v>50</v>
      </c>
      <c r="G37" s="35">
        <v>135</v>
      </c>
      <c r="H37" s="35">
        <v>34</v>
      </c>
      <c r="I37" s="35">
        <v>32</v>
      </c>
      <c r="J37" s="34">
        <f t="shared" si="0"/>
        <v>201</v>
      </c>
    </row>
    <row r="38" spans="1:10" ht="12.75" customHeight="1">
      <c r="A38" s="5">
        <v>5</v>
      </c>
      <c r="B38" s="5">
        <v>5</v>
      </c>
      <c r="C38" s="5">
        <v>11</v>
      </c>
      <c r="E38" s="1892"/>
      <c r="F38" s="19" t="s">
        <v>58</v>
      </c>
      <c r="G38" s="39">
        <v>25</v>
      </c>
      <c r="H38" s="39">
        <v>49</v>
      </c>
      <c r="I38" s="35">
        <v>102</v>
      </c>
      <c r="J38" s="36">
        <f t="shared" si="0"/>
        <v>176</v>
      </c>
    </row>
    <row r="39" spans="1:10" ht="12.75" customHeight="1">
      <c r="A39" s="5">
        <v>5</v>
      </c>
      <c r="B39" s="5">
        <v>5</v>
      </c>
      <c r="C39" s="5">
        <v>10</v>
      </c>
      <c r="E39" s="1892"/>
      <c r="F39" s="19" t="s">
        <v>51</v>
      </c>
      <c r="G39" s="39">
        <v>31</v>
      </c>
      <c r="H39" s="39">
        <v>15</v>
      </c>
      <c r="I39" s="35">
        <v>14</v>
      </c>
      <c r="J39" s="36">
        <f t="shared" si="0"/>
        <v>60</v>
      </c>
    </row>
    <row r="40" spans="1:10" ht="12.75" customHeight="1">
      <c r="A40" s="5">
        <v>5</v>
      </c>
      <c r="B40" s="5">
        <v>5</v>
      </c>
      <c r="C40" s="5">
        <v>13</v>
      </c>
      <c r="E40" s="1892"/>
      <c r="F40" s="19" t="s">
        <v>52</v>
      </c>
      <c r="G40" s="35">
        <v>18</v>
      </c>
      <c r="H40" s="35">
        <v>5</v>
      </c>
      <c r="I40" s="35">
        <v>8</v>
      </c>
      <c r="J40" s="36">
        <f t="shared" si="0"/>
        <v>31</v>
      </c>
    </row>
    <row r="41" spans="1:10" ht="12.75" customHeight="1">
      <c r="E41" s="1891">
        <v>1406</v>
      </c>
      <c r="F41" s="22" t="s">
        <v>5</v>
      </c>
      <c r="G41" s="37">
        <f>SUM(G42:G46)</f>
        <v>119</v>
      </c>
      <c r="H41" s="37">
        <f>SUM(H42:H46)</f>
        <v>100</v>
      </c>
      <c r="I41" s="37">
        <f>SUM(I42:I46)</f>
        <v>156</v>
      </c>
      <c r="J41" s="38">
        <f t="shared" ref="J41:J62" si="1">SUM(G41:I41)</f>
        <v>375</v>
      </c>
    </row>
    <row r="42" spans="1:10" ht="12.75" customHeight="1">
      <c r="A42" s="5">
        <v>6</v>
      </c>
      <c r="B42" s="5">
        <v>2</v>
      </c>
      <c r="C42" s="5">
        <v>11</v>
      </c>
      <c r="E42" s="1892"/>
      <c r="F42" s="19" t="s">
        <v>53</v>
      </c>
      <c r="G42" s="39">
        <v>30</v>
      </c>
      <c r="H42" s="39">
        <v>54</v>
      </c>
      <c r="I42" s="35">
        <v>79</v>
      </c>
      <c r="J42" s="36">
        <f t="shared" si="1"/>
        <v>163</v>
      </c>
    </row>
    <row r="43" spans="1:10" ht="12.75" customHeight="1">
      <c r="A43" s="5">
        <v>6</v>
      </c>
      <c r="B43" s="5">
        <v>2</v>
      </c>
      <c r="C43" s="5">
        <v>10</v>
      </c>
      <c r="E43" s="1892"/>
      <c r="F43" s="19" t="s">
        <v>54</v>
      </c>
      <c r="G43" s="35">
        <v>24</v>
      </c>
      <c r="H43" s="35">
        <v>12</v>
      </c>
      <c r="I43" s="39">
        <v>18</v>
      </c>
      <c r="J43" s="36">
        <f t="shared" si="1"/>
        <v>54</v>
      </c>
    </row>
    <row r="44" spans="1:10" ht="12.75" customHeight="1">
      <c r="A44" s="5">
        <v>6</v>
      </c>
      <c r="B44" s="5">
        <v>2</v>
      </c>
      <c r="C44" s="5">
        <v>10</v>
      </c>
      <c r="E44" s="1892"/>
      <c r="F44" s="19" t="s">
        <v>55</v>
      </c>
      <c r="G44" s="35">
        <v>35</v>
      </c>
      <c r="H44" s="35">
        <v>4</v>
      </c>
      <c r="I44" s="35">
        <v>13</v>
      </c>
      <c r="J44" s="36">
        <f t="shared" si="1"/>
        <v>52</v>
      </c>
    </row>
    <row r="45" spans="1:10" ht="12.75" customHeight="1">
      <c r="A45" s="5">
        <v>6</v>
      </c>
      <c r="B45" s="5">
        <v>2</v>
      </c>
      <c r="C45" s="5">
        <v>6</v>
      </c>
      <c r="E45" s="1892"/>
      <c r="F45" s="19" t="s">
        <v>26</v>
      </c>
      <c r="G45" s="35">
        <v>30</v>
      </c>
      <c r="H45" s="35">
        <v>24</v>
      </c>
      <c r="I45" s="35">
        <v>16</v>
      </c>
      <c r="J45" s="36">
        <f t="shared" si="1"/>
        <v>70</v>
      </c>
    </row>
    <row r="46" spans="1:10" ht="12.75" customHeight="1">
      <c r="A46" s="5">
        <v>6</v>
      </c>
      <c r="B46" s="5">
        <v>4</v>
      </c>
      <c r="C46" s="5">
        <v>11</v>
      </c>
      <c r="E46" s="1892"/>
      <c r="F46" s="19" t="s">
        <v>15</v>
      </c>
      <c r="G46" s="39">
        <v>0</v>
      </c>
      <c r="H46" s="39">
        <v>6</v>
      </c>
      <c r="I46" s="39">
        <v>30</v>
      </c>
      <c r="J46" s="36">
        <f t="shared" si="1"/>
        <v>36</v>
      </c>
    </row>
    <row r="47" spans="1:10" ht="12.75" customHeight="1">
      <c r="E47" s="1894">
        <v>1407</v>
      </c>
      <c r="F47" s="23" t="s">
        <v>62</v>
      </c>
      <c r="G47" s="37">
        <f>SUM(G48:G49)</f>
        <v>52</v>
      </c>
      <c r="H47" s="37">
        <f>SUM(H48:H49)</f>
        <v>71</v>
      </c>
      <c r="I47" s="37">
        <f>SUM(I48:I49)</f>
        <v>56</v>
      </c>
      <c r="J47" s="38">
        <f t="shared" si="1"/>
        <v>179</v>
      </c>
    </row>
    <row r="48" spans="1:10" ht="12.75" customHeight="1">
      <c r="A48" s="5">
        <v>7</v>
      </c>
      <c r="B48" s="5">
        <v>6</v>
      </c>
      <c r="C48" s="5">
        <v>10</v>
      </c>
      <c r="E48" s="1895"/>
      <c r="F48" s="20" t="s">
        <v>56</v>
      </c>
      <c r="G48" s="39">
        <v>12</v>
      </c>
      <c r="H48" s="39">
        <v>11</v>
      </c>
      <c r="I48" s="39">
        <v>33</v>
      </c>
      <c r="J48" s="42">
        <f t="shared" si="1"/>
        <v>56</v>
      </c>
    </row>
    <row r="49" spans="1:10" ht="12.75" customHeight="1">
      <c r="A49" s="5">
        <v>7</v>
      </c>
      <c r="B49" s="5">
        <v>3</v>
      </c>
      <c r="C49" s="5">
        <v>11</v>
      </c>
      <c r="E49" s="1895"/>
      <c r="F49" s="20" t="s">
        <v>25</v>
      </c>
      <c r="G49" s="39">
        <v>40</v>
      </c>
      <c r="H49" s="39">
        <v>60</v>
      </c>
      <c r="I49" s="39">
        <v>23</v>
      </c>
      <c r="J49" s="42">
        <f t="shared" si="1"/>
        <v>123</v>
      </c>
    </row>
    <row r="50" spans="1:10" ht="12.75" customHeight="1">
      <c r="E50" s="1894">
        <v>1408</v>
      </c>
      <c r="F50" s="22" t="s">
        <v>63</v>
      </c>
      <c r="G50" s="43">
        <f>SUM(G51:G56)</f>
        <v>39</v>
      </c>
      <c r="H50" s="43">
        <f>SUM(H51:H56)</f>
        <v>58</v>
      </c>
      <c r="I50" s="43">
        <f>SUM(I51:I56)</f>
        <v>127</v>
      </c>
      <c r="J50" s="44">
        <f t="shared" si="1"/>
        <v>224</v>
      </c>
    </row>
    <row r="51" spans="1:10" ht="12.75" customHeight="1">
      <c r="A51" s="5">
        <v>8</v>
      </c>
      <c r="B51" s="5">
        <v>4</v>
      </c>
      <c r="C51" s="5">
        <v>6</v>
      </c>
      <c r="E51" s="1895"/>
      <c r="F51" s="20" t="s">
        <v>16</v>
      </c>
      <c r="G51" s="39">
        <v>0</v>
      </c>
      <c r="H51" s="39">
        <v>11</v>
      </c>
      <c r="I51" s="39">
        <v>30</v>
      </c>
      <c r="J51" s="36">
        <f t="shared" si="1"/>
        <v>41</v>
      </c>
    </row>
    <row r="52" spans="1:10" ht="12.75" customHeight="1">
      <c r="A52" s="5">
        <v>8</v>
      </c>
      <c r="B52" s="5">
        <v>4</v>
      </c>
      <c r="C52" s="5">
        <v>8</v>
      </c>
      <c r="E52" s="1895"/>
      <c r="F52" s="20" t="s">
        <v>57</v>
      </c>
      <c r="G52" s="39">
        <v>35</v>
      </c>
      <c r="H52" s="39">
        <v>20</v>
      </c>
      <c r="I52" s="39">
        <v>45</v>
      </c>
      <c r="J52" s="45">
        <f t="shared" si="1"/>
        <v>100</v>
      </c>
    </row>
    <row r="53" spans="1:10" ht="12.75" customHeight="1">
      <c r="A53" s="5">
        <v>8</v>
      </c>
      <c r="B53" s="5">
        <v>4</v>
      </c>
      <c r="C53" s="5">
        <v>15</v>
      </c>
      <c r="E53" s="1895"/>
      <c r="F53" s="20" t="s">
        <v>65</v>
      </c>
      <c r="G53" s="39">
        <v>0</v>
      </c>
      <c r="H53" s="39">
        <v>0</v>
      </c>
      <c r="I53" s="39">
        <v>0</v>
      </c>
      <c r="J53" s="45">
        <f t="shared" si="1"/>
        <v>0</v>
      </c>
    </row>
    <row r="54" spans="1:10" ht="12.75" customHeight="1">
      <c r="A54" s="5">
        <v>8</v>
      </c>
      <c r="B54" s="5">
        <v>4</v>
      </c>
      <c r="C54" s="5">
        <v>10</v>
      </c>
      <c r="E54" s="1895"/>
      <c r="F54" s="20" t="s">
        <v>64</v>
      </c>
      <c r="G54" s="39">
        <v>0</v>
      </c>
      <c r="H54" s="39">
        <v>0</v>
      </c>
      <c r="I54" s="39">
        <v>0</v>
      </c>
      <c r="J54" s="45">
        <f t="shared" si="1"/>
        <v>0</v>
      </c>
    </row>
    <row r="55" spans="1:10" ht="12.75" customHeight="1">
      <c r="A55" s="5">
        <v>8</v>
      </c>
      <c r="B55" s="5">
        <v>4</v>
      </c>
      <c r="C55" s="5">
        <v>11</v>
      </c>
      <c r="E55" s="1895"/>
      <c r="F55" s="20" t="s">
        <v>18</v>
      </c>
      <c r="G55" s="39">
        <v>4</v>
      </c>
      <c r="H55" s="39">
        <v>17</v>
      </c>
      <c r="I55" s="39">
        <v>33</v>
      </c>
      <c r="J55" s="36">
        <f t="shared" si="1"/>
        <v>54</v>
      </c>
    </row>
    <row r="56" spans="1:10" ht="12.75" customHeight="1">
      <c r="A56" s="5">
        <v>8</v>
      </c>
      <c r="B56" s="5">
        <v>4</v>
      </c>
      <c r="C56" s="5">
        <v>11</v>
      </c>
      <c r="E56" s="1896"/>
      <c r="F56" s="20" t="s">
        <v>59</v>
      </c>
      <c r="G56" s="46">
        <v>0</v>
      </c>
      <c r="H56" s="46">
        <v>10</v>
      </c>
      <c r="I56" s="46">
        <v>19</v>
      </c>
      <c r="J56" s="47">
        <f t="shared" si="1"/>
        <v>29</v>
      </c>
    </row>
    <row r="57" spans="1:10" ht="12.75" customHeight="1">
      <c r="E57" s="1895">
        <v>1624</v>
      </c>
      <c r="F57" s="23" t="s">
        <v>19</v>
      </c>
      <c r="G57" s="41">
        <f>SUM(G58:G60)</f>
        <v>76</v>
      </c>
      <c r="H57" s="41">
        <f>SUM(H58:H60)</f>
        <v>27</v>
      </c>
      <c r="I57" s="41">
        <f>SUM(I58:I60)</f>
        <v>51</v>
      </c>
      <c r="J57" s="38">
        <f t="shared" si="1"/>
        <v>154</v>
      </c>
    </row>
    <row r="58" spans="1:10" ht="12.75" customHeight="1">
      <c r="A58" s="5">
        <v>9</v>
      </c>
      <c r="B58" s="5">
        <v>5</v>
      </c>
      <c r="C58" s="5">
        <v>8</v>
      </c>
      <c r="E58" s="1895"/>
      <c r="F58" s="20" t="s">
        <v>21</v>
      </c>
      <c r="G58" s="39">
        <v>4</v>
      </c>
      <c r="H58" s="39">
        <v>18</v>
      </c>
      <c r="I58" s="39">
        <v>13</v>
      </c>
      <c r="J58" s="36">
        <f t="shared" si="1"/>
        <v>35</v>
      </c>
    </row>
    <row r="59" spans="1:10" ht="12.75" customHeight="1">
      <c r="A59" s="5">
        <v>9</v>
      </c>
      <c r="B59" s="5">
        <v>4</v>
      </c>
      <c r="C59" s="5">
        <v>8</v>
      </c>
      <c r="E59" s="1895"/>
      <c r="F59" s="20" t="s">
        <v>20</v>
      </c>
      <c r="G59" s="39">
        <v>48</v>
      </c>
      <c r="H59" s="39">
        <v>4</v>
      </c>
      <c r="I59" s="39">
        <v>21</v>
      </c>
      <c r="J59" s="36">
        <f t="shared" si="1"/>
        <v>73</v>
      </c>
    </row>
    <row r="60" spans="1:10" ht="12.75" customHeight="1">
      <c r="A60" s="5">
        <v>9</v>
      </c>
      <c r="B60" s="5">
        <v>5</v>
      </c>
      <c r="C60" s="5">
        <v>11</v>
      </c>
      <c r="E60" s="1895"/>
      <c r="F60" s="20" t="s">
        <v>22</v>
      </c>
      <c r="G60" s="39">
        <v>24</v>
      </c>
      <c r="H60" s="39">
        <v>5</v>
      </c>
      <c r="I60" s="39">
        <v>17</v>
      </c>
      <c r="J60" s="36">
        <f t="shared" si="1"/>
        <v>46</v>
      </c>
    </row>
    <row r="61" spans="1:10" ht="12.75" customHeight="1">
      <c r="B61" s="5" t="s">
        <v>17</v>
      </c>
      <c r="C61" s="5" t="s">
        <v>17</v>
      </c>
      <c r="E61" s="30"/>
      <c r="F61" s="24" t="s">
        <v>11</v>
      </c>
      <c r="G61" s="48">
        <v>63</v>
      </c>
      <c r="H61" s="48">
        <v>64</v>
      </c>
      <c r="I61" s="48">
        <v>921</v>
      </c>
      <c r="J61" s="49">
        <f t="shared" si="1"/>
        <v>1048</v>
      </c>
    </row>
    <row r="62" spans="1:10" ht="15" customHeight="1">
      <c r="F62" s="25" t="s">
        <v>0</v>
      </c>
      <c r="G62" s="50">
        <f>SUM(G9+G20+G29+G33+G36+G41+G47+G50+G57+G61)</f>
        <v>1670</v>
      </c>
      <c r="H62" s="50">
        <f>SUM(H9+H20+H29+H33+H36+H41+H47+H50+H57+H61)</f>
        <v>891</v>
      </c>
      <c r="I62" s="50">
        <f>SUM(I9+I20+I29+I33+I36+I41+I47+I50+I57+I61)</f>
        <v>2027</v>
      </c>
      <c r="J62" s="51">
        <f t="shared" si="1"/>
        <v>4588</v>
      </c>
    </row>
    <row r="63" spans="1:10" s="4" customFormat="1" ht="11.25" customHeight="1">
      <c r="A63" s="5"/>
      <c r="B63" s="5"/>
      <c r="C63" s="5"/>
      <c r="D63" s="5"/>
      <c r="E63" s="11"/>
      <c r="F63" s="10" t="s">
        <v>23</v>
      </c>
      <c r="G63" s="5"/>
      <c r="H63" s="5"/>
      <c r="I63" s="5"/>
      <c r="J63" s="5"/>
    </row>
    <row r="64" spans="1:10" s="4" customFormat="1" ht="11.25" customHeight="1">
      <c r="A64" s="5"/>
      <c r="B64" s="5"/>
      <c r="C64" s="5"/>
      <c r="D64" s="5"/>
      <c r="E64" s="11"/>
      <c r="G64" s="5"/>
      <c r="H64" s="5"/>
      <c r="I64" s="5"/>
      <c r="J64" s="5"/>
    </row>
    <row r="65" spans="1:10" s="10" customFormat="1" ht="9" customHeight="1">
      <c r="A65" s="9"/>
      <c r="B65" s="9"/>
      <c r="C65" s="9"/>
      <c r="D65" s="9"/>
      <c r="G65" s="9"/>
      <c r="H65" s="9"/>
      <c r="I65" s="9"/>
      <c r="J65" s="9"/>
    </row>
    <row r="66" spans="1:10" ht="9" customHeight="1">
      <c r="E66" s="6"/>
    </row>
    <row r="67" spans="1:10" ht="9" customHeight="1">
      <c r="E67" s="6"/>
    </row>
    <row r="68" spans="1:10" ht="9" customHeight="1"/>
    <row r="69" spans="1:10" ht="9" customHeight="1"/>
    <row r="70" spans="1:10" ht="9" customHeight="1"/>
    <row r="71" spans="1:10" ht="9" customHeight="1"/>
    <row r="72" spans="1:10" ht="9" customHeight="1"/>
    <row r="73" spans="1:10" ht="9" customHeight="1"/>
    <row r="74" spans="1:10" ht="9" customHeight="1"/>
    <row r="75" spans="1:10" ht="9" customHeight="1"/>
    <row r="76" spans="1:10" ht="9" customHeight="1"/>
    <row r="77" spans="1:10" ht="9" customHeight="1"/>
    <row r="78" spans="1:10" ht="9" customHeight="1"/>
    <row r="79" spans="1:10" ht="9" customHeight="1"/>
    <row r="80" spans="1:1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10" ht="9" customHeight="1"/>
    <row r="146" spans="6:10" ht="9" customHeight="1"/>
    <row r="147" spans="6:10" ht="9" customHeight="1"/>
    <row r="148" spans="6:10" ht="9" customHeight="1"/>
    <row r="149" spans="6:10" ht="9" customHeight="1"/>
    <row r="150" spans="6:10" ht="9" customHeight="1"/>
    <row r="151" spans="6:10" ht="9" customHeight="1"/>
    <row r="152" spans="6:10" ht="9" customHeight="1">
      <c r="F152" s="4"/>
      <c r="G152" s="17"/>
      <c r="H152" s="17"/>
      <c r="I152" s="18"/>
      <c r="J152" s="17"/>
    </row>
    <row r="153" spans="6:10" ht="9" customHeight="1"/>
    <row r="154" spans="6:10" ht="9" customHeight="1"/>
    <row r="155" spans="6:10" ht="9" customHeight="1"/>
    <row r="156" spans="6:10" ht="9" customHeight="1"/>
    <row r="157" spans="6:10" ht="9" customHeight="1"/>
    <row r="158" spans="6:10" ht="9" customHeight="1"/>
    <row r="159" spans="6:10" ht="9" customHeight="1"/>
    <row r="160" spans="6: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17">
    <mergeCell ref="E20:E28"/>
    <mergeCell ref="O27:U31"/>
    <mergeCell ref="O20:U24"/>
    <mergeCell ref="E29:E32"/>
    <mergeCell ref="E57:E60"/>
    <mergeCell ref="E50:E56"/>
    <mergeCell ref="E41:E46"/>
    <mergeCell ref="E47:E49"/>
    <mergeCell ref="E33:E35"/>
    <mergeCell ref="E36:E40"/>
    <mergeCell ref="K3:V3"/>
    <mergeCell ref="E3:J3"/>
    <mergeCell ref="G7:I7"/>
    <mergeCell ref="E6:E8"/>
    <mergeCell ref="E9:E19"/>
    <mergeCell ref="E4:J4"/>
    <mergeCell ref="F6:F8"/>
  </mergeCells>
  <printOptions horizontalCentered="1"/>
  <pageMargins left="0.51" right="0.43" top="0.52" bottom="0.94488188976377963" header="0.51181102362204722" footer="0.51181102362204722"/>
  <pageSetup scale="78" orientation="portrait" r:id="rId1"/>
  <headerFooter alignWithMargins="0">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ABC74-345C-4372-9802-5D68351AF405}">
  <dimension ref="A1:AC413"/>
  <sheetViews>
    <sheetView view="pageBreakPreview" topLeftCell="D1" zoomScaleNormal="115" zoomScaleSheetLayoutView="100" workbookViewId="0">
      <selection activeCell="E2" sqref="E2:J2"/>
    </sheetView>
  </sheetViews>
  <sheetFormatPr baseColWidth="10" defaultRowHeight="12.75"/>
  <cols>
    <col min="1" max="2" width="1.85546875" style="5" hidden="1" customWidth="1"/>
    <col min="3" max="3" width="3" style="5" hidden="1" customWidth="1"/>
    <col min="4" max="4" width="3" style="5" customWidth="1"/>
    <col min="5" max="5" width="5.85546875" style="1" customWidth="1"/>
    <col min="6" max="6" width="1.5703125" style="1" customWidth="1"/>
    <col min="7" max="7" width="67.7109375" style="1" customWidth="1"/>
    <col min="8" max="10" width="8.7109375" style="840" customWidth="1"/>
    <col min="11" max="11" width="1.5703125" style="1" customWidth="1"/>
    <col min="12" max="12" width="5" style="1" customWidth="1"/>
    <col min="13" max="13" width="2.28515625" style="1" customWidth="1"/>
    <col min="14" max="14" width="26" style="1" customWidth="1"/>
    <col min="15" max="15" width="8" style="1" customWidth="1"/>
    <col min="16" max="16" width="1" style="1" customWidth="1"/>
    <col min="17" max="17" width="6.7109375"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8" width="6.7109375" style="1" customWidth="1"/>
    <col min="29" max="16384" width="11.42578125" style="1"/>
  </cols>
  <sheetData>
    <row r="1" spans="1:29" ht="3.75" customHeight="1">
      <c r="H1" s="1287"/>
      <c r="I1" s="1287"/>
      <c r="J1" s="1287"/>
    </row>
    <row r="2" spans="1:29" ht="12.75" customHeight="1">
      <c r="E2" s="1888" t="s">
        <v>918</v>
      </c>
      <c r="F2" s="1888"/>
      <c r="G2" s="1888"/>
      <c r="H2" s="1888"/>
      <c r="I2" s="1888"/>
      <c r="J2" s="1888"/>
      <c r="L2" s="1888"/>
      <c r="M2" s="1888"/>
      <c r="N2" s="1888"/>
      <c r="O2" s="1888"/>
      <c r="P2" s="1888"/>
      <c r="Q2" s="1888"/>
      <c r="R2" s="1888"/>
      <c r="S2" s="1888"/>
      <c r="T2" s="1888"/>
      <c r="U2" s="1888"/>
      <c r="V2" s="1888"/>
      <c r="W2" s="1888"/>
      <c r="X2" s="1888"/>
      <c r="Y2" s="1888"/>
      <c r="Z2" s="1888"/>
    </row>
    <row r="3" spans="1:29" ht="12.75" customHeight="1">
      <c r="B3" s="719"/>
      <c r="C3" s="719"/>
      <c r="D3" s="719"/>
      <c r="E3" s="1888" t="s">
        <v>61</v>
      </c>
      <c r="F3" s="1888"/>
      <c r="G3" s="1888"/>
      <c r="H3" s="1888"/>
      <c r="I3" s="1888"/>
      <c r="J3" s="1888"/>
      <c r="K3" s="414"/>
      <c r="L3" s="413"/>
      <c r="AB3" s="2"/>
      <c r="AC3" s="2"/>
    </row>
    <row r="4" spans="1:29" ht="6" customHeight="1">
      <c r="F4" s="3"/>
      <c r="G4" s="3"/>
      <c r="H4" s="1287"/>
      <c r="I4" s="1287"/>
      <c r="L4" s="4"/>
    </row>
    <row r="5" spans="1:29" ht="12" customHeight="1">
      <c r="E5" s="1934" t="s">
        <v>6</v>
      </c>
      <c r="F5" s="2532" t="s">
        <v>917</v>
      </c>
      <c r="G5" s="2532"/>
      <c r="H5" s="2515"/>
      <c r="I5" s="2514"/>
      <c r="J5" s="2513"/>
      <c r="L5" s="4"/>
    </row>
    <row r="6" spans="1:29" ht="12" customHeight="1">
      <c r="A6" s="5" t="s">
        <v>12</v>
      </c>
      <c r="B6" s="5" t="s">
        <v>13</v>
      </c>
      <c r="C6" s="5" t="s">
        <v>14</v>
      </c>
      <c r="E6" s="1925"/>
      <c r="F6" s="2531"/>
      <c r="G6" s="2531"/>
      <c r="H6" s="1991" t="s">
        <v>916</v>
      </c>
      <c r="I6" s="1991"/>
      <c r="J6" s="1881" t="s">
        <v>0</v>
      </c>
    </row>
    <row r="7" spans="1:29" ht="12" customHeight="1">
      <c r="E7" s="1925"/>
      <c r="F7" s="2530"/>
      <c r="G7" s="2530"/>
      <c r="H7" s="1084" t="s">
        <v>72</v>
      </c>
      <c r="I7" s="1084" t="s">
        <v>71</v>
      </c>
      <c r="J7" s="1882"/>
    </row>
    <row r="8" spans="1:29" ht="12.75" customHeight="1">
      <c r="E8" s="1891">
        <v>1401</v>
      </c>
      <c r="F8" s="392" t="s">
        <v>1</v>
      </c>
      <c r="G8" s="396"/>
      <c r="H8" s="2529">
        <f>SUM(H9:H16)</f>
        <v>1806</v>
      </c>
      <c r="I8" s="2529">
        <f>SUM(I9:I16)</f>
        <v>764</v>
      </c>
      <c r="J8" s="2528">
        <f>SUM(H8:I8)</f>
        <v>2570</v>
      </c>
    </row>
    <row r="9" spans="1:29" ht="12" customHeight="1">
      <c r="A9" s="5">
        <v>1</v>
      </c>
      <c r="B9" s="5">
        <v>1</v>
      </c>
      <c r="C9" s="5">
        <v>11</v>
      </c>
      <c r="E9" s="1892"/>
      <c r="F9" s="388" t="s">
        <v>33</v>
      </c>
      <c r="G9" s="388"/>
      <c r="H9" s="737">
        <v>502</v>
      </c>
      <c r="I9" s="737">
        <v>259</v>
      </c>
      <c r="J9" s="34">
        <f>SUM(H9:I9)</f>
        <v>761</v>
      </c>
    </row>
    <row r="10" spans="1:29" ht="12" customHeight="1">
      <c r="A10" s="5">
        <v>1</v>
      </c>
      <c r="B10" s="5">
        <v>1</v>
      </c>
      <c r="C10" s="5">
        <v>5</v>
      </c>
      <c r="E10" s="1892"/>
      <c r="F10" s="369" t="s">
        <v>34</v>
      </c>
      <c r="G10" s="369"/>
      <c r="H10" s="367">
        <v>433</v>
      </c>
      <c r="I10" s="367">
        <v>188</v>
      </c>
      <c r="J10" s="36">
        <f>SUM(H10:I10)</f>
        <v>621</v>
      </c>
    </row>
    <row r="11" spans="1:29" ht="12" customHeight="1">
      <c r="A11" s="5">
        <v>1</v>
      </c>
      <c r="B11" s="5">
        <v>1</v>
      </c>
      <c r="C11" s="5">
        <v>12</v>
      </c>
      <c r="E11" s="1892"/>
      <c r="F11" s="369" t="s">
        <v>35</v>
      </c>
      <c r="G11" s="369"/>
      <c r="H11" s="367">
        <v>341</v>
      </c>
      <c r="I11" s="367">
        <v>38</v>
      </c>
      <c r="J11" s="36">
        <f>SUM(H11:I11)</f>
        <v>379</v>
      </c>
    </row>
    <row r="12" spans="1:29" ht="12" customHeight="1">
      <c r="A12" s="5">
        <v>1</v>
      </c>
      <c r="B12" s="5">
        <v>1</v>
      </c>
      <c r="C12" s="5">
        <v>2</v>
      </c>
      <c r="E12" s="1892"/>
      <c r="F12" s="369" t="s">
        <v>27</v>
      </c>
      <c r="G12" s="369"/>
      <c r="H12" s="367">
        <v>266</v>
      </c>
      <c r="I12" s="367">
        <v>106</v>
      </c>
      <c r="J12" s="36">
        <f>SUM(H12:I12)</f>
        <v>372</v>
      </c>
    </row>
    <row r="13" spans="1:29" ht="12" customHeight="1">
      <c r="A13" s="5">
        <v>1</v>
      </c>
      <c r="B13" s="5">
        <v>1</v>
      </c>
      <c r="C13" s="5">
        <v>4</v>
      </c>
      <c r="E13" s="1892"/>
      <c r="F13" s="369" t="s">
        <v>10</v>
      </c>
      <c r="G13" s="369"/>
      <c r="H13" s="367">
        <v>115</v>
      </c>
      <c r="I13" s="367">
        <v>71</v>
      </c>
      <c r="J13" s="36">
        <f>SUM(H13:I13)</f>
        <v>186</v>
      </c>
    </row>
    <row r="14" spans="1:29" ht="12" customHeight="1">
      <c r="A14" s="5">
        <v>1</v>
      </c>
      <c r="B14" s="5">
        <v>1</v>
      </c>
      <c r="C14" s="5">
        <v>1</v>
      </c>
      <c r="E14" s="1892"/>
      <c r="F14" s="369" t="s">
        <v>36</v>
      </c>
      <c r="G14" s="369"/>
      <c r="H14" s="367">
        <v>73</v>
      </c>
      <c r="I14" s="367">
        <v>49</v>
      </c>
      <c r="J14" s="36">
        <f>SUM(H14:I14)</f>
        <v>122</v>
      </c>
    </row>
    <row r="15" spans="1:29" ht="12" customHeight="1">
      <c r="E15" s="1892"/>
      <c r="F15" s="369" t="s">
        <v>915</v>
      </c>
      <c r="G15" s="369"/>
      <c r="H15" s="367">
        <v>31</v>
      </c>
      <c r="I15" s="367">
        <v>23</v>
      </c>
      <c r="J15" s="36">
        <f>SUM(H15:I15)</f>
        <v>54</v>
      </c>
    </row>
    <row r="16" spans="1:29" ht="12" customHeight="1">
      <c r="E16" s="1893"/>
      <c r="F16" s="369" t="s">
        <v>914</v>
      </c>
      <c r="G16" s="369"/>
      <c r="H16" s="367">
        <v>45</v>
      </c>
      <c r="I16" s="367">
        <v>30</v>
      </c>
      <c r="J16" s="727">
        <f>SUM(H16:I16)</f>
        <v>75</v>
      </c>
    </row>
    <row r="17" spans="1:15" ht="12.75" customHeight="1">
      <c r="E17" s="1891">
        <v>1402</v>
      </c>
      <c r="F17" s="373" t="s">
        <v>2</v>
      </c>
      <c r="G17" s="372"/>
      <c r="H17" s="498">
        <f>SUM(H18:H25)</f>
        <v>3609</v>
      </c>
      <c r="I17" s="498">
        <f>SUM(I18:I25)</f>
        <v>3343</v>
      </c>
      <c r="J17" s="49">
        <f>SUM(H17:I17)</f>
        <v>6952</v>
      </c>
    </row>
    <row r="18" spans="1:15" ht="12" customHeight="1">
      <c r="A18" s="5">
        <v>2</v>
      </c>
      <c r="B18" s="5">
        <v>4</v>
      </c>
      <c r="C18" s="5">
        <v>11</v>
      </c>
      <c r="E18" s="1892"/>
      <c r="F18" s="388" t="s">
        <v>37</v>
      </c>
      <c r="G18" s="369"/>
      <c r="H18" s="367">
        <v>1743</v>
      </c>
      <c r="I18" s="367">
        <v>1399</v>
      </c>
      <c r="J18" s="36">
        <f>SUM(H18:I18)</f>
        <v>3142</v>
      </c>
    </row>
    <row r="19" spans="1:15" ht="12" customHeight="1">
      <c r="A19" s="5">
        <v>2</v>
      </c>
      <c r="B19" s="5">
        <v>4</v>
      </c>
      <c r="C19" s="5">
        <v>10</v>
      </c>
      <c r="E19" s="1892"/>
      <c r="F19" s="369" t="s">
        <v>38</v>
      </c>
      <c r="G19" s="369"/>
      <c r="H19" s="367">
        <v>505</v>
      </c>
      <c r="I19" s="367">
        <v>399</v>
      </c>
      <c r="J19" s="36">
        <f>SUM(H19:I19)</f>
        <v>904</v>
      </c>
    </row>
    <row r="20" spans="1:15" ht="12" customHeight="1">
      <c r="A20" s="5">
        <v>2</v>
      </c>
      <c r="B20" s="5">
        <v>4</v>
      </c>
      <c r="C20" s="5">
        <v>10</v>
      </c>
      <c r="E20" s="1892"/>
      <c r="F20" s="369" t="s">
        <v>39</v>
      </c>
      <c r="G20" s="369"/>
      <c r="H20" s="367">
        <v>618</v>
      </c>
      <c r="I20" s="367">
        <v>647</v>
      </c>
      <c r="J20" s="36">
        <f>SUM(H20:I20)</f>
        <v>1265</v>
      </c>
      <c r="N20" s="2232"/>
      <c r="O20" s="2232"/>
    </row>
    <row r="21" spans="1:15" ht="12" customHeight="1">
      <c r="A21" s="5">
        <v>2</v>
      </c>
      <c r="B21" s="5">
        <v>4</v>
      </c>
      <c r="C21" s="5">
        <v>3</v>
      </c>
      <c r="E21" s="1892"/>
      <c r="F21" s="369" t="s">
        <v>40</v>
      </c>
      <c r="G21" s="369"/>
      <c r="H21" s="367">
        <v>322</v>
      </c>
      <c r="I21" s="367">
        <v>406</v>
      </c>
      <c r="J21" s="36">
        <f>SUM(H21:I21)</f>
        <v>728</v>
      </c>
      <c r="N21" s="2232"/>
      <c r="O21" s="2232"/>
    </row>
    <row r="22" spans="1:15" ht="12" customHeight="1">
      <c r="A22" s="5">
        <v>2</v>
      </c>
      <c r="B22" s="5">
        <v>4</v>
      </c>
      <c r="C22" s="5">
        <v>7</v>
      </c>
      <c r="E22" s="1892"/>
      <c r="F22" s="369" t="s">
        <v>41</v>
      </c>
      <c r="G22" s="369"/>
      <c r="H22" s="367">
        <v>134</v>
      </c>
      <c r="I22" s="367">
        <v>175</v>
      </c>
      <c r="J22" s="36">
        <f>SUM(H22:I22)</f>
        <v>309</v>
      </c>
      <c r="N22" s="2232"/>
      <c r="O22" s="2232"/>
    </row>
    <row r="23" spans="1:15" ht="12" customHeight="1">
      <c r="A23" s="5">
        <v>2</v>
      </c>
      <c r="B23" s="5">
        <v>4</v>
      </c>
      <c r="C23" s="5">
        <v>1</v>
      </c>
      <c r="E23" s="1892"/>
      <c r="F23" s="369" t="s">
        <v>42</v>
      </c>
      <c r="G23" s="369"/>
      <c r="H23" s="367">
        <v>88</v>
      </c>
      <c r="I23" s="367">
        <v>127</v>
      </c>
      <c r="J23" s="36">
        <f>SUM(H23:I23)</f>
        <v>215</v>
      </c>
      <c r="N23" s="2232"/>
      <c r="O23" s="2232"/>
    </row>
    <row r="24" spans="1:15" ht="12" customHeight="1">
      <c r="A24" s="5">
        <v>2</v>
      </c>
      <c r="B24" s="5">
        <v>4</v>
      </c>
      <c r="C24" s="5">
        <v>9</v>
      </c>
      <c r="E24" s="1892"/>
      <c r="F24" s="369" t="s">
        <v>43</v>
      </c>
      <c r="G24" s="369"/>
      <c r="H24" s="367">
        <v>170</v>
      </c>
      <c r="I24" s="367">
        <v>150</v>
      </c>
      <c r="J24" s="36">
        <f>SUM(H24:I24)</f>
        <v>320</v>
      </c>
      <c r="N24" s="2232"/>
      <c r="O24" s="2232"/>
    </row>
    <row r="25" spans="1:15" ht="12" customHeight="1">
      <c r="A25" s="5">
        <v>2</v>
      </c>
      <c r="B25" s="5">
        <v>4</v>
      </c>
      <c r="C25" s="5">
        <v>11</v>
      </c>
      <c r="E25" s="1892"/>
      <c r="F25" s="369" t="s">
        <v>44</v>
      </c>
      <c r="G25" s="369"/>
      <c r="H25" s="367">
        <v>29</v>
      </c>
      <c r="I25" s="367">
        <v>40</v>
      </c>
      <c r="J25" s="36">
        <f>SUM(H25:I25)</f>
        <v>69</v>
      </c>
      <c r="N25" s="2232"/>
      <c r="O25" s="2232"/>
    </row>
    <row r="26" spans="1:15" ht="12.75" customHeight="1">
      <c r="E26" s="1891">
        <v>1403</v>
      </c>
      <c r="F26" s="373" t="s">
        <v>3</v>
      </c>
      <c r="G26" s="372"/>
      <c r="H26" s="498">
        <f>SUM(H27:H29)</f>
        <v>262</v>
      </c>
      <c r="I26" s="498">
        <f>SUM(I27:I29)</f>
        <v>369</v>
      </c>
      <c r="J26" s="49">
        <f>SUM(H26:I26)</f>
        <v>631</v>
      </c>
    </row>
    <row r="27" spans="1:15" ht="12" customHeight="1">
      <c r="A27" s="5">
        <v>3</v>
      </c>
      <c r="B27" s="5">
        <v>5</v>
      </c>
      <c r="C27" s="5">
        <v>11</v>
      </c>
      <c r="E27" s="1892"/>
      <c r="F27" s="369" t="s">
        <v>45</v>
      </c>
      <c r="G27" s="369"/>
      <c r="H27" s="367">
        <v>81</v>
      </c>
      <c r="I27" s="367">
        <v>139</v>
      </c>
      <c r="J27" s="36">
        <f>SUM(H27:I27)</f>
        <v>220</v>
      </c>
    </row>
    <row r="28" spans="1:15" ht="12" customHeight="1">
      <c r="A28" s="5">
        <v>3</v>
      </c>
      <c r="B28" s="5">
        <v>5</v>
      </c>
      <c r="C28" s="5">
        <v>8</v>
      </c>
      <c r="E28" s="1892"/>
      <c r="F28" s="369" t="s">
        <v>46</v>
      </c>
      <c r="G28" s="369"/>
      <c r="H28" s="367">
        <v>103</v>
      </c>
      <c r="I28" s="367">
        <v>97</v>
      </c>
      <c r="J28" s="36">
        <f>SUM(H28:I28)</f>
        <v>200</v>
      </c>
    </row>
    <row r="29" spans="1:15" ht="12" customHeight="1">
      <c r="A29" s="5">
        <v>3</v>
      </c>
      <c r="B29" s="5">
        <v>5</v>
      </c>
      <c r="C29" s="5">
        <v>10</v>
      </c>
      <c r="E29" s="1892"/>
      <c r="F29" s="369" t="s">
        <v>47</v>
      </c>
      <c r="G29" s="369"/>
      <c r="H29" s="367">
        <v>78</v>
      </c>
      <c r="I29" s="367">
        <v>133</v>
      </c>
      <c r="J29" s="47">
        <f>SUM(H29:I29)</f>
        <v>211</v>
      </c>
    </row>
    <row r="30" spans="1:15" ht="12.75" customHeight="1">
      <c r="E30" s="1894">
        <v>1404</v>
      </c>
      <c r="F30" s="373" t="s">
        <v>28</v>
      </c>
      <c r="G30" s="372"/>
      <c r="H30" s="498">
        <f>SUM(H31:H32)</f>
        <v>1672</v>
      </c>
      <c r="I30" s="498">
        <f>SUM(I31:I32)</f>
        <v>703</v>
      </c>
      <c r="J30" s="49">
        <f>SUM(H30:I30)</f>
        <v>2375</v>
      </c>
    </row>
    <row r="31" spans="1:15" ht="12" customHeight="1">
      <c r="A31" s="5">
        <v>4</v>
      </c>
      <c r="B31" s="5">
        <v>6</v>
      </c>
      <c r="C31" s="5">
        <v>11</v>
      </c>
      <c r="E31" s="1895"/>
      <c r="F31" s="369" t="s">
        <v>48</v>
      </c>
      <c r="G31" s="369"/>
      <c r="H31" s="367">
        <v>704</v>
      </c>
      <c r="I31" s="367">
        <v>435</v>
      </c>
      <c r="J31" s="516">
        <f>SUM(H31:I31)</f>
        <v>1139</v>
      </c>
    </row>
    <row r="32" spans="1:15" ht="12" customHeight="1">
      <c r="E32" s="1896"/>
      <c r="F32" s="369" t="s">
        <v>49</v>
      </c>
      <c r="G32" s="369"/>
      <c r="H32" s="367">
        <v>968</v>
      </c>
      <c r="I32" s="367">
        <v>268</v>
      </c>
      <c r="J32" s="727">
        <f>SUM(H32:I32)</f>
        <v>1236</v>
      </c>
    </row>
    <row r="33" spans="1:10" ht="12.75" customHeight="1">
      <c r="E33" s="1891">
        <v>1405</v>
      </c>
      <c r="F33" s="373" t="s">
        <v>4</v>
      </c>
      <c r="G33" s="491"/>
      <c r="H33" s="498">
        <f>SUM(H34:H37)</f>
        <v>1267</v>
      </c>
      <c r="I33" s="498">
        <f>SUM(I34:I37)</f>
        <v>1825</v>
      </c>
      <c r="J33" s="1252">
        <f>SUM(H33:I33)</f>
        <v>3092</v>
      </c>
    </row>
    <row r="34" spans="1:10" ht="12" customHeight="1">
      <c r="A34" s="5">
        <v>5</v>
      </c>
      <c r="B34" s="5">
        <v>4</v>
      </c>
      <c r="C34" s="5">
        <v>8</v>
      </c>
      <c r="E34" s="1892"/>
      <c r="F34" s="369" t="s">
        <v>50</v>
      </c>
      <c r="G34" s="369"/>
      <c r="H34" s="367">
        <v>278</v>
      </c>
      <c r="I34" s="367">
        <v>237</v>
      </c>
      <c r="J34" s="516">
        <f>SUM(H34:I34)</f>
        <v>515</v>
      </c>
    </row>
    <row r="35" spans="1:10" ht="12" customHeight="1">
      <c r="A35" s="5">
        <v>5</v>
      </c>
      <c r="B35" s="5">
        <v>4</v>
      </c>
      <c r="C35" s="5">
        <v>8</v>
      </c>
      <c r="E35" s="1892"/>
      <c r="F35" s="369" t="s">
        <v>58</v>
      </c>
      <c r="G35" s="369"/>
      <c r="H35" s="367">
        <v>810</v>
      </c>
      <c r="I35" s="367">
        <v>1091</v>
      </c>
      <c r="J35" s="516">
        <f>SUM(H35:I35)</f>
        <v>1901</v>
      </c>
    </row>
    <row r="36" spans="1:10" ht="12" customHeight="1">
      <c r="A36" s="5">
        <v>5</v>
      </c>
      <c r="B36" s="5">
        <v>5</v>
      </c>
      <c r="C36" s="5">
        <v>11</v>
      </c>
      <c r="E36" s="1892"/>
      <c r="F36" s="485" t="s">
        <v>51</v>
      </c>
      <c r="G36" s="484"/>
      <c r="H36" s="367">
        <v>131</v>
      </c>
      <c r="I36" s="367">
        <v>367</v>
      </c>
      <c r="J36" s="516">
        <f>SUM(H36:I36)</f>
        <v>498</v>
      </c>
    </row>
    <row r="37" spans="1:10" ht="12" customHeight="1">
      <c r="A37" s="5">
        <v>5</v>
      </c>
      <c r="B37" s="5">
        <v>4</v>
      </c>
      <c r="C37" s="5">
        <v>8</v>
      </c>
      <c r="E37" s="1892"/>
      <c r="F37" s="369" t="s">
        <v>52</v>
      </c>
      <c r="G37" s="369"/>
      <c r="H37" s="367">
        <v>48</v>
      </c>
      <c r="I37" s="367">
        <v>130</v>
      </c>
      <c r="J37" s="727">
        <f>SUM(H37:I37)</f>
        <v>178</v>
      </c>
    </row>
    <row r="38" spans="1:10" ht="12.75" customHeight="1">
      <c r="E38" s="1891">
        <v>1406</v>
      </c>
      <c r="F38" s="373" t="s">
        <v>5</v>
      </c>
      <c r="G38" s="372"/>
      <c r="H38" s="498">
        <f>SUM(H39:H42)</f>
        <v>1354</v>
      </c>
      <c r="I38" s="498">
        <f>SUM(I39:I42)</f>
        <v>1574</v>
      </c>
      <c r="J38" s="49">
        <f>SUM(H38:I38)</f>
        <v>2928</v>
      </c>
    </row>
    <row r="39" spans="1:10" ht="12" customHeight="1">
      <c r="A39" s="5">
        <v>6</v>
      </c>
      <c r="B39" s="5">
        <v>2</v>
      </c>
      <c r="C39" s="5">
        <v>11</v>
      </c>
      <c r="E39" s="1892"/>
      <c r="F39" s="369" t="s">
        <v>53</v>
      </c>
      <c r="G39" s="369"/>
      <c r="H39" s="367">
        <v>698</v>
      </c>
      <c r="I39" s="367">
        <v>845</v>
      </c>
      <c r="J39" s="516">
        <f>SUM(H39:I39)</f>
        <v>1543</v>
      </c>
    </row>
    <row r="40" spans="1:10" ht="12" customHeight="1">
      <c r="E40" s="1892"/>
      <c r="F40" s="369" t="s">
        <v>381</v>
      </c>
      <c r="G40" s="369"/>
      <c r="H40" s="367">
        <v>251</v>
      </c>
      <c r="I40" s="367">
        <v>301</v>
      </c>
      <c r="J40" s="516">
        <f>SUM(H40:I40)</f>
        <v>552</v>
      </c>
    </row>
    <row r="41" spans="1:10" ht="12" customHeight="1">
      <c r="A41" s="5">
        <v>6</v>
      </c>
      <c r="B41" s="5">
        <v>2</v>
      </c>
      <c r="C41" s="5">
        <v>10</v>
      </c>
      <c r="E41" s="1892"/>
      <c r="F41" s="369" t="s">
        <v>55</v>
      </c>
      <c r="G41" s="369"/>
      <c r="H41" s="367">
        <v>225</v>
      </c>
      <c r="I41" s="367">
        <v>250</v>
      </c>
      <c r="J41" s="516">
        <f>SUM(H41:I41)</f>
        <v>475</v>
      </c>
    </row>
    <row r="42" spans="1:10" ht="12" customHeight="1">
      <c r="E42" s="1892"/>
      <c r="F42" s="369" t="s">
        <v>26</v>
      </c>
      <c r="G42" s="369"/>
      <c r="H42" s="367">
        <v>180</v>
      </c>
      <c r="I42" s="367">
        <v>178</v>
      </c>
      <c r="J42" s="516">
        <f>SUM(H42:I42)</f>
        <v>358</v>
      </c>
    </row>
    <row r="43" spans="1:10" ht="12.75" customHeight="1">
      <c r="E43" s="1894">
        <v>1407</v>
      </c>
      <c r="F43" s="373" t="s">
        <v>62</v>
      </c>
      <c r="G43" s="372"/>
      <c r="H43" s="498">
        <f>SUM(H44:H45)</f>
        <v>180</v>
      </c>
      <c r="I43" s="498">
        <f>SUM(I44:I45)</f>
        <v>132</v>
      </c>
      <c r="J43" s="49">
        <f>SUM(H43:I43)</f>
        <v>312</v>
      </c>
    </row>
    <row r="44" spans="1:10" ht="12" customHeight="1">
      <c r="E44" s="1895"/>
      <c r="F44" s="369" t="s">
        <v>56</v>
      </c>
      <c r="G44" s="369"/>
      <c r="H44" s="367">
        <v>70</v>
      </c>
      <c r="I44" s="367">
        <v>77</v>
      </c>
      <c r="J44" s="516">
        <f>SUM(H44:I44)</f>
        <v>147</v>
      </c>
    </row>
    <row r="45" spans="1:10" ht="12" customHeight="1">
      <c r="E45" s="1896"/>
      <c r="F45" s="369" t="s">
        <v>25</v>
      </c>
      <c r="G45" s="369"/>
      <c r="H45" s="367">
        <v>110</v>
      </c>
      <c r="I45" s="367">
        <v>55</v>
      </c>
      <c r="J45" s="516">
        <f>SUM(H45:I45)</f>
        <v>165</v>
      </c>
    </row>
    <row r="46" spans="1:10" ht="12.75" customHeight="1">
      <c r="E46" s="1894">
        <v>1408</v>
      </c>
      <c r="F46" s="373" t="s">
        <v>63</v>
      </c>
      <c r="G46" s="373"/>
      <c r="H46" s="498">
        <f>SUM(H47:H52)</f>
        <v>606</v>
      </c>
      <c r="I46" s="498">
        <f>SUM(I47:I52)</f>
        <v>760</v>
      </c>
      <c r="J46" s="49">
        <f>SUM(H46:I46)</f>
        <v>1366</v>
      </c>
    </row>
    <row r="47" spans="1:10" ht="12.75" customHeight="1">
      <c r="E47" s="1895"/>
      <c r="F47" s="369" t="s">
        <v>16</v>
      </c>
      <c r="G47" s="369"/>
      <c r="H47" s="367">
        <v>15</v>
      </c>
      <c r="I47" s="367">
        <v>20</v>
      </c>
      <c r="J47" s="516">
        <f>SUM(H47:I47)</f>
        <v>35</v>
      </c>
    </row>
    <row r="48" spans="1:10" ht="12.75" customHeight="1">
      <c r="E48" s="1895"/>
      <c r="F48" s="369" t="s">
        <v>57</v>
      </c>
      <c r="G48" s="369"/>
      <c r="H48" s="367">
        <v>480</v>
      </c>
      <c r="I48" s="367">
        <v>646</v>
      </c>
      <c r="J48" s="516">
        <f>SUM(H48:I48)</f>
        <v>1126</v>
      </c>
    </row>
    <row r="49" spans="1:10" ht="12.75" customHeight="1">
      <c r="E49" s="1895"/>
      <c r="F49" s="369" t="s">
        <v>65</v>
      </c>
      <c r="G49" s="369"/>
      <c r="H49" s="367">
        <v>0</v>
      </c>
      <c r="I49" s="367">
        <v>0</v>
      </c>
      <c r="J49" s="516">
        <f>SUM(H49:I49)</f>
        <v>0</v>
      </c>
    </row>
    <row r="50" spans="1:10" ht="12.75" customHeight="1">
      <c r="E50" s="1895"/>
      <c r="F50" s="369" t="s">
        <v>64</v>
      </c>
      <c r="G50" s="369"/>
      <c r="H50" s="367">
        <v>0</v>
      </c>
      <c r="I50" s="367">
        <v>0</v>
      </c>
      <c r="J50" s="516">
        <f>SUM(H50:I50)</f>
        <v>0</v>
      </c>
    </row>
    <row r="51" spans="1:10" ht="12" customHeight="1">
      <c r="A51" s="5">
        <v>8</v>
      </c>
      <c r="B51" s="5">
        <v>4</v>
      </c>
      <c r="C51" s="5">
        <v>11</v>
      </c>
      <c r="E51" s="1895"/>
      <c r="F51" s="369" t="s">
        <v>18</v>
      </c>
      <c r="G51" s="369"/>
      <c r="H51" s="367">
        <v>69</v>
      </c>
      <c r="I51" s="367">
        <v>48</v>
      </c>
      <c r="J51" s="516">
        <f>SUM(H51:I51)</f>
        <v>117</v>
      </c>
    </row>
    <row r="52" spans="1:10" ht="12" customHeight="1">
      <c r="A52" s="5">
        <v>8</v>
      </c>
      <c r="B52" s="5">
        <v>4</v>
      </c>
      <c r="C52" s="5">
        <v>11</v>
      </c>
      <c r="E52" s="1895"/>
      <c r="F52" s="369" t="s">
        <v>59</v>
      </c>
      <c r="G52" s="369"/>
      <c r="H52" s="367">
        <v>42</v>
      </c>
      <c r="I52" s="367">
        <v>46</v>
      </c>
      <c r="J52" s="727">
        <f>SUM(H52:I52)</f>
        <v>88</v>
      </c>
    </row>
    <row r="53" spans="1:10" ht="12.75" customHeight="1">
      <c r="E53" s="1894">
        <v>1624</v>
      </c>
      <c r="F53" s="373" t="s">
        <v>19</v>
      </c>
      <c r="G53" s="372"/>
      <c r="H53" s="498">
        <f>SUM(H54:H55)</f>
        <v>28</v>
      </c>
      <c r="I53" s="498">
        <f>SUM(I54:I55)</f>
        <v>58</v>
      </c>
      <c r="J53" s="49">
        <f>SUM(H53:I53)</f>
        <v>86</v>
      </c>
    </row>
    <row r="54" spans="1:10" ht="12.75" customHeight="1">
      <c r="E54" s="1895"/>
      <c r="F54" s="485" t="s">
        <v>149</v>
      </c>
      <c r="G54" s="485"/>
      <c r="H54" s="367">
        <v>10</v>
      </c>
      <c r="I54" s="367">
        <v>21</v>
      </c>
      <c r="J54" s="516">
        <f>SUM(H54:I54)</f>
        <v>31</v>
      </c>
    </row>
    <row r="55" spans="1:10" ht="12.75" customHeight="1">
      <c r="E55" s="1923"/>
      <c r="F55" s="369" t="s">
        <v>22</v>
      </c>
      <c r="G55" s="369"/>
      <c r="H55" s="367">
        <v>18</v>
      </c>
      <c r="I55" s="367">
        <v>37</v>
      </c>
      <c r="J55" s="727">
        <f>SUM(H55:I55)</f>
        <v>55</v>
      </c>
    </row>
    <row r="56" spans="1:10" ht="12.75" customHeight="1">
      <c r="E56" s="2527"/>
      <c r="F56" s="1885" t="s">
        <v>0</v>
      </c>
      <c r="G56" s="1886"/>
      <c r="H56" s="723">
        <f>SUM(H8,H17,H30,H33,H38,H43,H46,H53,H26,)</f>
        <v>10784</v>
      </c>
      <c r="I56" s="723">
        <f>SUM(I8,I17,I30,I33,I38,I43,I46,I53,I26,)</f>
        <v>9528</v>
      </c>
      <c r="J56" s="2526">
        <f>SUM(J8,J17,J30,J33,J38,J43,J46,J53,J26,)</f>
        <v>20312</v>
      </c>
    </row>
    <row r="57" spans="1:10" ht="10.5" customHeight="1">
      <c r="E57" s="6"/>
      <c r="F57" s="2058" t="s">
        <v>148</v>
      </c>
      <c r="G57" s="2058"/>
      <c r="H57" s="2058"/>
      <c r="I57" s="2058"/>
      <c r="J57" s="2058"/>
    </row>
    <row r="58" spans="1:10" ht="14.25" customHeight="1">
      <c r="F58" s="2534"/>
      <c r="G58" s="2534"/>
      <c r="H58" s="2533"/>
      <c r="I58" s="2533"/>
      <c r="J58" s="2533"/>
    </row>
    <row r="59" spans="1:10" ht="15.75" customHeight="1">
      <c r="E59" s="6"/>
      <c r="G59" s="4"/>
    </row>
    <row r="60" spans="1:10" ht="9" customHeight="1">
      <c r="E60" s="6"/>
    </row>
    <row r="61" spans="1:10" ht="9" customHeight="1"/>
    <row r="62" spans="1:10" ht="9" customHeight="1">
      <c r="E62" s="6"/>
    </row>
    <row r="63" spans="1:10" ht="9" customHeight="1">
      <c r="E63" s="6"/>
    </row>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row r="146" spans="6:7" ht="9" customHeight="1"/>
    <row r="147" spans="6:7" ht="9" customHeight="1"/>
    <row r="148" spans="6:7" ht="9" customHeight="1">
      <c r="F148" s="4"/>
      <c r="G148" s="4"/>
    </row>
    <row r="149" spans="6:7" ht="9" customHeight="1"/>
    <row r="150" spans="6:7" ht="9" customHeight="1"/>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sheetData>
  <mergeCells count="19">
    <mergeCell ref="J6:J7"/>
    <mergeCell ref="L2:Z2"/>
    <mergeCell ref="E17:E25"/>
    <mergeCell ref="E26:E29"/>
    <mergeCell ref="E3:J3"/>
    <mergeCell ref="E2:J2"/>
    <mergeCell ref="E5:E7"/>
    <mergeCell ref="H6:I6"/>
    <mergeCell ref="F5:G7"/>
    <mergeCell ref="N20:O25"/>
    <mergeCell ref="E8:E16"/>
    <mergeCell ref="E46:E52"/>
    <mergeCell ref="E30:E32"/>
    <mergeCell ref="E33:E37"/>
    <mergeCell ref="F57:J57"/>
    <mergeCell ref="F56:G56"/>
    <mergeCell ref="E38:E42"/>
    <mergeCell ref="E53:E55"/>
    <mergeCell ref="E43:E45"/>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B4758-9D1F-44C7-9D5F-6A9DA33B8E57}">
  <dimension ref="A1:AC413"/>
  <sheetViews>
    <sheetView view="pageBreakPreview" topLeftCell="D1" zoomScaleNormal="115" zoomScaleSheetLayoutView="100" workbookViewId="0">
      <selection activeCell="N17" sqref="N17:O28"/>
    </sheetView>
  </sheetViews>
  <sheetFormatPr baseColWidth="10" defaultRowHeight="12.75"/>
  <cols>
    <col min="1" max="2" width="1.85546875" style="5" hidden="1" customWidth="1"/>
    <col min="3" max="3" width="3" style="5" hidden="1" customWidth="1"/>
    <col min="4" max="4" width="3" style="5" customWidth="1"/>
    <col min="5" max="5" width="5.85546875" style="1" customWidth="1"/>
    <col min="6" max="6" width="1.5703125" style="1" customWidth="1"/>
    <col min="7" max="7" width="67.7109375" style="1" customWidth="1"/>
    <col min="8" max="10" width="8.7109375" style="840" customWidth="1"/>
    <col min="11" max="11" width="1.5703125" style="1" customWidth="1"/>
    <col min="12" max="12" width="5" style="1" customWidth="1"/>
    <col min="13" max="13" width="2.28515625" style="1" customWidth="1"/>
    <col min="14" max="14" width="26" style="1" customWidth="1"/>
    <col min="15" max="15" width="8" style="1" customWidth="1"/>
    <col min="16" max="16" width="1" style="1" customWidth="1"/>
    <col min="17" max="17" width="6.7109375"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8" width="6.7109375" style="1" customWidth="1"/>
    <col min="29" max="16384" width="11.42578125" style="1"/>
  </cols>
  <sheetData>
    <row r="1" spans="1:29" ht="3.75" customHeight="1">
      <c r="H1" s="1287"/>
      <c r="I1" s="1287"/>
      <c r="J1" s="1287"/>
    </row>
    <row r="2" spans="1:29" ht="12.75" customHeight="1">
      <c r="E2" s="1888" t="s">
        <v>918</v>
      </c>
      <c r="F2" s="1888"/>
      <c r="G2" s="1888"/>
      <c r="H2" s="1888"/>
      <c r="I2" s="1888"/>
      <c r="J2" s="1888"/>
      <c r="L2" s="1888"/>
      <c r="M2" s="1888"/>
      <c r="N2" s="1888"/>
      <c r="O2" s="1888"/>
      <c r="P2" s="1888"/>
      <c r="Q2" s="1888"/>
      <c r="R2" s="1888"/>
      <c r="S2" s="1888"/>
      <c r="T2" s="1888"/>
      <c r="U2" s="1888"/>
      <c r="V2" s="1888"/>
      <c r="W2" s="1888"/>
      <c r="X2" s="1888"/>
      <c r="Y2" s="1888"/>
      <c r="Z2" s="1888"/>
    </row>
    <row r="3" spans="1:29" ht="12.75" customHeight="1">
      <c r="B3" s="719"/>
      <c r="C3" s="719"/>
      <c r="D3" s="719"/>
      <c r="E3" s="1888" t="s">
        <v>68</v>
      </c>
      <c r="F3" s="1888"/>
      <c r="G3" s="1888"/>
      <c r="H3" s="1888"/>
      <c r="I3" s="1888"/>
      <c r="J3" s="1888"/>
      <c r="K3" s="414"/>
      <c r="L3" s="413"/>
      <c r="AB3" s="2"/>
      <c r="AC3" s="2"/>
    </row>
    <row r="4" spans="1:29" ht="6" customHeight="1">
      <c r="F4" s="3"/>
      <c r="G4" s="3"/>
      <c r="H4" s="1287"/>
      <c r="I4" s="1287"/>
      <c r="L4" s="4"/>
    </row>
    <row r="5" spans="1:29" ht="12" customHeight="1">
      <c r="E5" s="1934" t="s">
        <v>6</v>
      </c>
      <c r="F5" s="2532" t="s">
        <v>917</v>
      </c>
      <c r="G5" s="2532"/>
      <c r="H5" s="2515"/>
      <c r="I5" s="2514"/>
      <c r="J5" s="2513"/>
      <c r="L5" s="4"/>
    </row>
    <row r="6" spans="1:29" ht="12" customHeight="1">
      <c r="A6" s="5" t="s">
        <v>12</v>
      </c>
      <c r="B6" s="5" t="s">
        <v>13</v>
      </c>
      <c r="C6" s="5" t="s">
        <v>14</v>
      </c>
      <c r="E6" s="1925"/>
      <c r="F6" s="2531"/>
      <c r="G6" s="2531"/>
      <c r="H6" s="1991" t="s">
        <v>916</v>
      </c>
      <c r="I6" s="1991"/>
      <c r="J6" s="1881" t="s">
        <v>0</v>
      </c>
    </row>
    <row r="7" spans="1:29" ht="12" customHeight="1">
      <c r="E7" s="1925"/>
      <c r="F7" s="2530"/>
      <c r="G7" s="2530"/>
      <c r="H7" s="1084" t="s">
        <v>72</v>
      </c>
      <c r="I7" s="1084" t="s">
        <v>71</v>
      </c>
      <c r="J7" s="1882"/>
    </row>
    <row r="8" spans="1:29" ht="12.75" customHeight="1">
      <c r="E8" s="1891">
        <v>1401</v>
      </c>
      <c r="F8" s="392" t="s">
        <v>1</v>
      </c>
      <c r="G8" s="396"/>
      <c r="H8" s="2529">
        <f>SUM(H9:H16)</f>
        <v>1649</v>
      </c>
      <c r="I8" s="2529">
        <f>SUM(I9:I16)</f>
        <v>736</v>
      </c>
      <c r="J8" s="2528">
        <f>SUM(H8:I8)</f>
        <v>2385</v>
      </c>
    </row>
    <row r="9" spans="1:29" ht="12" customHeight="1">
      <c r="A9" s="5">
        <v>1</v>
      </c>
      <c r="B9" s="5">
        <v>1</v>
      </c>
      <c r="C9" s="5">
        <v>11</v>
      </c>
      <c r="E9" s="1892"/>
      <c r="F9" s="388" t="s">
        <v>33</v>
      </c>
      <c r="G9" s="388"/>
      <c r="H9" s="737">
        <v>406</v>
      </c>
      <c r="I9" s="737">
        <v>258</v>
      </c>
      <c r="J9" s="34">
        <f>SUM(H9:I9)</f>
        <v>664</v>
      </c>
    </row>
    <row r="10" spans="1:29" ht="12" customHeight="1">
      <c r="A10" s="5">
        <v>1</v>
      </c>
      <c r="B10" s="5">
        <v>1</v>
      </c>
      <c r="C10" s="5">
        <v>5</v>
      </c>
      <c r="E10" s="1892"/>
      <c r="F10" s="369" t="s">
        <v>34</v>
      </c>
      <c r="G10" s="369"/>
      <c r="H10" s="367">
        <v>396</v>
      </c>
      <c r="I10" s="367">
        <v>140</v>
      </c>
      <c r="J10" s="36">
        <f>SUM(H10:I10)</f>
        <v>536</v>
      </c>
    </row>
    <row r="11" spans="1:29" ht="12" customHeight="1">
      <c r="A11" s="5">
        <v>1</v>
      </c>
      <c r="B11" s="5">
        <v>1</v>
      </c>
      <c r="C11" s="5">
        <v>12</v>
      </c>
      <c r="E11" s="1892"/>
      <c r="F11" s="369" t="s">
        <v>35</v>
      </c>
      <c r="G11" s="369"/>
      <c r="H11" s="367">
        <v>329</v>
      </c>
      <c r="I11" s="367">
        <v>71</v>
      </c>
      <c r="J11" s="36">
        <f>SUM(H11:I11)</f>
        <v>400</v>
      </c>
    </row>
    <row r="12" spans="1:29" ht="12" customHeight="1">
      <c r="A12" s="5">
        <v>1</v>
      </c>
      <c r="B12" s="5">
        <v>1</v>
      </c>
      <c r="C12" s="5">
        <v>2</v>
      </c>
      <c r="E12" s="1892"/>
      <c r="F12" s="369" t="s">
        <v>27</v>
      </c>
      <c r="G12" s="369"/>
      <c r="H12" s="367">
        <v>238</v>
      </c>
      <c r="I12" s="367">
        <v>92</v>
      </c>
      <c r="J12" s="36">
        <f>SUM(H12:I12)</f>
        <v>330</v>
      </c>
    </row>
    <row r="13" spans="1:29" ht="12" customHeight="1">
      <c r="A13" s="5">
        <v>1</v>
      </c>
      <c r="B13" s="5">
        <v>1</v>
      </c>
      <c r="C13" s="5">
        <v>4</v>
      </c>
      <c r="E13" s="1892"/>
      <c r="F13" s="369" t="s">
        <v>10</v>
      </c>
      <c r="G13" s="369"/>
      <c r="H13" s="367">
        <v>110</v>
      </c>
      <c r="I13" s="367">
        <v>50</v>
      </c>
      <c r="J13" s="36">
        <f>SUM(H13:I13)</f>
        <v>160</v>
      </c>
    </row>
    <row r="14" spans="1:29" ht="12" customHeight="1">
      <c r="A14" s="5">
        <v>1</v>
      </c>
      <c r="B14" s="5">
        <v>1</v>
      </c>
      <c r="C14" s="5">
        <v>1</v>
      </c>
      <c r="E14" s="1892"/>
      <c r="F14" s="369" t="s">
        <v>36</v>
      </c>
      <c r="G14" s="369"/>
      <c r="H14" s="367">
        <v>70</v>
      </c>
      <c r="I14" s="367">
        <v>58</v>
      </c>
      <c r="J14" s="36">
        <f>SUM(H14:I14)</f>
        <v>128</v>
      </c>
    </row>
    <row r="15" spans="1:29" ht="12" customHeight="1">
      <c r="E15" s="1892"/>
      <c r="F15" s="369" t="s">
        <v>915</v>
      </c>
      <c r="G15" s="369"/>
      <c r="H15" s="367">
        <v>49</v>
      </c>
      <c r="I15" s="367">
        <v>31</v>
      </c>
      <c r="J15" s="36">
        <f>SUM(H15:I15)</f>
        <v>80</v>
      </c>
    </row>
    <row r="16" spans="1:29" ht="12" customHeight="1">
      <c r="E16" s="1893"/>
      <c r="F16" s="369" t="s">
        <v>914</v>
      </c>
      <c r="G16" s="369"/>
      <c r="H16" s="367">
        <v>51</v>
      </c>
      <c r="I16" s="367">
        <v>36</v>
      </c>
      <c r="J16" s="727">
        <f>SUM(H16:I16)</f>
        <v>87</v>
      </c>
    </row>
    <row r="17" spans="1:15" ht="12.75" customHeight="1">
      <c r="E17" s="1891">
        <v>1402</v>
      </c>
      <c r="F17" s="373" t="s">
        <v>2</v>
      </c>
      <c r="G17" s="372"/>
      <c r="H17" s="498">
        <f>SUM(H18:H25)</f>
        <v>3352</v>
      </c>
      <c r="I17" s="498">
        <f>SUM(I18:I25)</f>
        <v>3011</v>
      </c>
      <c r="J17" s="49">
        <f>SUM(H17:I17)</f>
        <v>6363</v>
      </c>
    </row>
    <row r="18" spans="1:15" ht="12" customHeight="1">
      <c r="A18" s="5">
        <v>2</v>
      </c>
      <c r="B18" s="5">
        <v>4</v>
      </c>
      <c r="C18" s="5">
        <v>11</v>
      </c>
      <c r="E18" s="1892"/>
      <c r="F18" s="369" t="s">
        <v>37</v>
      </c>
      <c r="G18" s="369"/>
      <c r="H18" s="367">
        <v>1603</v>
      </c>
      <c r="I18" s="367">
        <v>1312</v>
      </c>
      <c r="J18" s="36">
        <f>SUM(H18:I18)</f>
        <v>2915</v>
      </c>
    </row>
    <row r="19" spans="1:15" ht="12" customHeight="1">
      <c r="A19" s="5">
        <v>2</v>
      </c>
      <c r="B19" s="5">
        <v>4</v>
      </c>
      <c r="C19" s="5">
        <v>10</v>
      </c>
      <c r="E19" s="1892"/>
      <c r="F19" s="369" t="s">
        <v>38</v>
      </c>
      <c r="G19" s="369"/>
      <c r="H19" s="367">
        <v>432</v>
      </c>
      <c r="I19" s="367">
        <v>363</v>
      </c>
      <c r="J19" s="36">
        <f>SUM(H19:I19)</f>
        <v>795</v>
      </c>
    </row>
    <row r="20" spans="1:15" ht="12" customHeight="1">
      <c r="A20" s="5">
        <v>2</v>
      </c>
      <c r="B20" s="5">
        <v>4</v>
      </c>
      <c r="C20" s="5">
        <v>10</v>
      </c>
      <c r="E20" s="1892"/>
      <c r="F20" s="369" t="s">
        <v>39</v>
      </c>
      <c r="G20" s="369"/>
      <c r="H20" s="367">
        <v>314</v>
      </c>
      <c r="I20" s="367">
        <v>359</v>
      </c>
      <c r="J20" s="36">
        <f>SUM(H20:I20)</f>
        <v>673</v>
      </c>
      <c r="N20" s="2232"/>
      <c r="O20" s="2232"/>
    </row>
    <row r="21" spans="1:15" ht="12" customHeight="1">
      <c r="A21" s="5">
        <v>2</v>
      </c>
      <c r="B21" s="5">
        <v>4</v>
      </c>
      <c r="C21" s="5">
        <v>3</v>
      </c>
      <c r="E21" s="1892"/>
      <c r="F21" s="369" t="s">
        <v>40</v>
      </c>
      <c r="G21" s="369"/>
      <c r="H21" s="367">
        <v>343</v>
      </c>
      <c r="I21" s="367">
        <v>391</v>
      </c>
      <c r="J21" s="36">
        <f>SUM(H21:I21)</f>
        <v>734</v>
      </c>
      <c r="N21" s="2232"/>
      <c r="O21" s="2232"/>
    </row>
    <row r="22" spans="1:15" ht="12" customHeight="1">
      <c r="A22" s="5">
        <v>2</v>
      </c>
      <c r="B22" s="5">
        <v>4</v>
      </c>
      <c r="C22" s="5">
        <v>7</v>
      </c>
      <c r="E22" s="1892"/>
      <c r="F22" s="369" t="s">
        <v>41</v>
      </c>
      <c r="G22" s="369"/>
      <c r="H22" s="367">
        <v>176</v>
      </c>
      <c r="I22" s="367">
        <v>151</v>
      </c>
      <c r="J22" s="36">
        <f>SUM(H22:I22)</f>
        <v>327</v>
      </c>
      <c r="N22" s="2232"/>
      <c r="O22" s="2232"/>
    </row>
    <row r="23" spans="1:15" ht="12" customHeight="1">
      <c r="A23" s="5">
        <v>2</v>
      </c>
      <c r="B23" s="5">
        <v>4</v>
      </c>
      <c r="C23" s="5">
        <v>1</v>
      </c>
      <c r="E23" s="1892"/>
      <c r="F23" s="369" t="s">
        <v>42</v>
      </c>
      <c r="G23" s="369"/>
      <c r="H23" s="367">
        <v>127</v>
      </c>
      <c r="I23" s="367">
        <v>90</v>
      </c>
      <c r="J23" s="36">
        <f>SUM(H23:I23)</f>
        <v>217</v>
      </c>
      <c r="N23" s="2232"/>
      <c r="O23" s="2232"/>
    </row>
    <row r="24" spans="1:15" ht="12" customHeight="1">
      <c r="A24" s="5">
        <v>2</v>
      </c>
      <c r="B24" s="5">
        <v>4</v>
      </c>
      <c r="C24" s="5">
        <v>9</v>
      </c>
      <c r="E24" s="1892"/>
      <c r="F24" s="369" t="s">
        <v>43</v>
      </c>
      <c r="G24" s="369"/>
      <c r="H24" s="367">
        <v>214</v>
      </c>
      <c r="I24" s="367">
        <v>188</v>
      </c>
      <c r="J24" s="36">
        <f>SUM(H24:I24)</f>
        <v>402</v>
      </c>
      <c r="N24" s="2232"/>
      <c r="O24" s="2232"/>
    </row>
    <row r="25" spans="1:15" ht="12" customHeight="1">
      <c r="A25" s="5">
        <v>2</v>
      </c>
      <c r="B25" s="5">
        <v>4</v>
      </c>
      <c r="C25" s="5">
        <v>11</v>
      </c>
      <c r="E25" s="1892"/>
      <c r="F25" s="369" t="s">
        <v>44</v>
      </c>
      <c r="G25" s="369"/>
      <c r="H25" s="367">
        <v>143</v>
      </c>
      <c r="I25" s="367">
        <v>157</v>
      </c>
      <c r="J25" s="36">
        <f>SUM(H25:I25)</f>
        <v>300</v>
      </c>
      <c r="N25" s="2232"/>
      <c r="O25" s="2232"/>
    </row>
    <row r="26" spans="1:15" ht="12.75" customHeight="1">
      <c r="E26" s="1891">
        <v>1403</v>
      </c>
      <c r="F26" s="373" t="s">
        <v>3</v>
      </c>
      <c r="G26" s="372"/>
      <c r="H26" s="498">
        <f>SUM(H27:H29)</f>
        <v>281</v>
      </c>
      <c r="I26" s="498">
        <f>SUM(I27:I29)</f>
        <v>435</v>
      </c>
      <c r="J26" s="49">
        <f>SUM(H26:I26)</f>
        <v>716</v>
      </c>
    </row>
    <row r="27" spans="1:15" ht="12" customHeight="1">
      <c r="A27" s="5">
        <v>3</v>
      </c>
      <c r="B27" s="5">
        <v>5</v>
      </c>
      <c r="C27" s="5">
        <v>11</v>
      </c>
      <c r="E27" s="1892"/>
      <c r="F27" s="388" t="s">
        <v>45</v>
      </c>
      <c r="G27" s="369"/>
      <c r="H27" s="367">
        <v>90</v>
      </c>
      <c r="I27" s="367">
        <v>155</v>
      </c>
      <c r="J27" s="36">
        <f>SUM(H27:I27)</f>
        <v>245</v>
      </c>
    </row>
    <row r="28" spans="1:15" ht="12" customHeight="1">
      <c r="A28" s="5">
        <v>3</v>
      </c>
      <c r="B28" s="5">
        <v>5</v>
      </c>
      <c r="C28" s="5">
        <v>8</v>
      </c>
      <c r="E28" s="1892"/>
      <c r="F28" s="369" t="s">
        <v>46</v>
      </c>
      <c r="G28" s="369"/>
      <c r="H28" s="367">
        <v>93</v>
      </c>
      <c r="I28" s="367">
        <v>119</v>
      </c>
      <c r="J28" s="36">
        <f>SUM(H28:I28)</f>
        <v>212</v>
      </c>
    </row>
    <row r="29" spans="1:15" ht="12" customHeight="1">
      <c r="A29" s="5">
        <v>3</v>
      </c>
      <c r="B29" s="5">
        <v>5</v>
      </c>
      <c r="C29" s="5">
        <v>10</v>
      </c>
      <c r="E29" s="1892"/>
      <c r="F29" s="369" t="s">
        <v>47</v>
      </c>
      <c r="G29" s="369"/>
      <c r="H29" s="367">
        <v>98</v>
      </c>
      <c r="I29" s="367">
        <v>161</v>
      </c>
      <c r="J29" s="47">
        <f>SUM(H29:I29)</f>
        <v>259</v>
      </c>
    </row>
    <row r="30" spans="1:15" ht="12.75" customHeight="1">
      <c r="E30" s="1894">
        <v>1404</v>
      </c>
      <c r="F30" s="373" t="s">
        <v>28</v>
      </c>
      <c r="G30" s="372"/>
      <c r="H30" s="498">
        <f>SUM(H31:H32)</f>
        <v>1247</v>
      </c>
      <c r="I30" s="498">
        <f>SUM(I31:I32)</f>
        <v>930</v>
      </c>
      <c r="J30" s="49">
        <f>SUM(H30:I30)</f>
        <v>2177</v>
      </c>
    </row>
    <row r="31" spans="1:15" ht="12" customHeight="1">
      <c r="A31" s="5">
        <v>4</v>
      </c>
      <c r="B31" s="5">
        <v>6</v>
      </c>
      <c r="C31" s="5">
        <v>11</v>
      </c>
      <c r="E31" s="1895"/>
      <c r="F31" s="369" t="s">
        <v>48</v>
      </c>
      <c r="G31" s="369"/>
      <c r="H31" s="367">
        <v>374</v>
      </c>
      <c r="I31" s="367">
        <v>705</v>
      </c>
      <c r="J31" s="516">
        <f>SUM(H31:I31)</f>
        <v>1079</v>
      </c>
    </row>
    <row r="32" spans="1:15" ht="12" customHeight="1">
      <c r="E32" s="1896"/>
      <c r="F32" s="369" t="s">
        <v>49</v>
      </c>
      <c r="G32" s="369"/>
      <c r="H32" s="367">
        <v>873</v>
      </c>
      <c r="I32" s="367">
        <v>225</v>
      </c>
      <c r="J32" s="727">
        <f>SUM(H32:I32)</f>
        <v>1098</v>
      </c>
    </row>
    <row r="33" spans="1:10" ht="12.75" customHeight="1">
      <c r="E33" s="1891">
        <v>1405</v>
      </c>
      <c r="F33" s="373" t="s">
        <v>4</v>
      </c>
      <c r="G33" s="491"/>
      <c r="H33" s="498">
        <f>SUM(H34:H37)</f>
        <v>1253</v>
      </c>
      <c r="I33" s="498">
        <f>SUM(I34:I37)</f>
        <v>1814</v>
      </c>
      <c r="J33" s="1252">
        <f>SUM(H33:I33)</f>
        <v>3067</v>
      </c>
    </row>
    <row r="34" spans="1:10" ht="12" customHeight="1">
      <c r="A34" s="5">
        <v>5</v>
      </c>
      <c r="B34" s="5">
        <v>4</v>
      </c>
      <c r="C34" s="5">
        <v>8</v>
      </c>
      <c r="E34" s="1892"/>
      <c r="F34" s="369" t="s">
        <v>50</v>
      </c>
      <c r="G34" s="369"/>
      <c r="H34" s="367">
        <v>281</v>
      </c>
      <c r="I34" s="367">
        <v>211</v>
      </c>
      <c r="J34" s="516">
        <f>SUM(H34:I34)</f>
        <v>492</v>
      </c>
    </row>
    <row r="35" spans="1:10" ht="12" customHeight="1">
      <c r="A35" s="5">
        <v>5</v>
      </c>
      <c r="B35" s="5">
        <v>4</v>
      </c>
      <c r="C35" s="5">
        <v>8</v>
      </c>
      <c r="E35" s="1892"/>
      <c r="F35" s="369" t="s">
        <v>58</v>
      </c>
      <c r="G35" s="369"/>
      <c r="H35" s="367">
        <v>765</v>
      </c>
      <c r="I35" s="367">
        <v>1099</v>
      </c>
      <c r="J35" s="516">
        <f>SUM(H35:I35)</f>
        <v>1864</v>
      </c>
    </row>
    <row r="36" spans="1:10" ht="12" customHeight="1">
      <c r="A36" s="5">
        <v>5</v>
      </c>
      <c r="B36" s="5">
        <v>5</v>
      </c>
      <c r="C36" s="5">
        <v>11</v>
      </c>
      <c r="E36" s="1892"/>
      <c r="F36" s="485" t="s">
        <v>51</v>
      </c>
      <c r="G36" s="484"/>
      <c r="H36" s="367">
        <v>148</v>
      </c>
      <c r="I36" s="367">
        <v>386</v>
      </c>
      <c r="J36" s="516">
        <f>SUM(H36:I36)</f>
        <v>534</v>
      </c>
    </row>
    <row r="37" spans="1:10" ht="12" customHeight="1">
      <c r="A37" s="5">
        <v>5</v>
      </c>
      <c r="B37" s="5">
        <v>4</v>
      </c>
      <c r="C37" s="5">
        <v>8</v>
      </c>
      <c r="E37" s="1892"/>
      <c r="F37" s="369" t="s">
        <v>52</v>
      </c>
      <c r="G37" s="369"/>
      <c r="H37" s="367">
        <v>59</v>
      </c>
      <c r="I37" s="367">
        <v>118</v>
      </c>
      <c r="J37" s="727">
        <f>SUM(H37:I37)</f>
        <v>177</v>
      </c>
    </row>
    <row r="38" spans="1:10" ht="12.75" customHeight="1">
      <c r="E38" s="1891">
        <v>1406</v>
      </c>
      <c r="F38" s="373" t="s">
        <v>5</v>
      </c>
      <c r="G38" s="372"/>
      <c r="H38" s="498">
        <f>SUM(H39:H42)</f>
        <v>1586</v>
      </c>
      <c r="I38" s="498">
        <f>SUM(I39:I42)</f>
        <v>1822</v>
      </c>
      <c r="J38" s="49">
        <f>SUM(H38:I38)</f>
        <v>3408</v>
      </c>
    </row>
    <row r="39" spans="1:10" ht="12" customHeight="1">
      <c r="A39" s="5">
        <v>6</v>
      </c>
      <c r="B39" s="5">
        <v>2</v>
      </c>
      <c r="C39" s="5">
        <v>11</v>
      </c>
      <c r="E39" s="1892"/>
      <c r="F39" s="369" t="s">
        <v>53</v>
      </c>
      <c r="G39" s="369"/>
      <c r="H39" s="367">
        <v>995</v>
      </c>
      <c r="I39" s="367">
        <v>1219</v>
      </c>
      <c r="J39" s="516">
        <f>SUM(H39:I39)</f>
        <v>2214</v>
      </c>
    </row>
    <row r="40" spans="1:10" ht="12" customHeight="1">
      <c r="E40" s="1892"/>
      <c r="F40" s="369" t="s">
        <v>381</v>
      </c>
      <c r="G40" s="369"/>
      <c r="H40" s="367">
        <v>145</v>
      </c>
      <c r="I40" s="367">
        <v>174</v>
      </c>
      <c r="J40" s="516">
        <f>SUM(H40:I40)</f>
        <v>319</v>
      </c>
    </row>
    <row r="41" spans="1:10" ht="12" customHeight="1">
      <c r="A41" s="5">
        <v>6</v>
      </c>
      <c r="B41" s="5">
        <v>2</v>
      </c>
      <c r="C41" s="5">
        <v>10</v>
      </c>
      <c r="E41" s="1892"/>
      <c r="F41" s="369" t="s">
        <v>55</v>
      </c>
      <c r="G41" s="369"/>
      <c r="H41" s="367">
        <v>216</v>
      </c>
      <c r="I41" s="367">
        <v>248</v>
      </c>
      <c r="J41" s="516">
        <f>SUM(H41:I41)</f>
        <v>464</v>
      </c>
    </row>
    <row r="42" spans="1:10" ht="12" customHeight="1">
      <c r="E42" s="1892"/>
      <c r="F42" s="369" t="s">
        <v>26</v>
      </c>
      <c r="G42" s="369"/>
      <c r="H42" s="367">
        <v>230</v>
      </c>
      <c r="I42" s="367">
        <v>181</v>
      </c>
      <c r="J42" s="516">
        <f>SUM(H42:I42)</f>
        <v>411</v>
      </c>
    </row>
    <row r="43" spans="1:10" ht="12.75" customHeight="1">
      <c r="E43" s="1894">
        <v>1407</v>
      </c>
      <c r="F43" s="373" t="s">
        <v>62</v>
      </c>
      <c r="G43" s="372"/>
      <c r="H43" s="498">
        <f>SUM(H44:H45)</f>
        <v>231</v>
      </c>
      <c r="I43" s="498">
        <f>SUM(I44:I45)</f>
        <v>130</v>
      </c>
      <c r="J43" s="49">
        <f>SUM(H43:I43)</f>
        <v>361</v>
      </c>
    </row>
    <row r="44" spans="1:10" ht="12" customHeight="1">
      <c r="E44" s="1895"/>
      <c r="F44" s="13" t="s">
        <v>56</v>
      </c>
      <c r="G44" s="369"/>
      <c r="H44" s="367">
        <v>80</v>
      </c>
      <c r="I44" s="367">
        <v>87</v>
      </c>
      <c r="J44" s="516">
        <f>SUM(H44:I44)</f>
        <v>167</v>
      </c>
    </row>
    <row r="45" spans="1:10" ht="12" customHeight="1">
      <c r="E45" s="1896"/>
      <c r="F45" s="369" t="s">
        <v>25</v>
      </c>
      <c r="G45" s="369"/>
      <c r="H45" s="367">
        <v>151</v>
      </c>
      <c r="I45" s="367">
        <v>43</v>
      </c>
      <c r="J45" s="516">
        <f>SUM(H45:I45)</f>
        <v>194</v>
      </c>
    </row>
    <row r="46" spans="1:10" ht="12.75" customHeight="1">
      <c r="E46" s="1894">
        <v>1408</v>
      </c>
      <c r="F46" s="373" t="s">
        <v>63</v>
      </c>
      <c r="G46" s="373"/>
      <c r="H46" s="498">
        <f>SUM(H47:H52)</f>
        <v>664</v>
      </c>
      <c r="I46" s="498">
        <f>SUM(I47:I52)</f>
        <v>783</v>
      </c>
      <c r="J46" s="49">
        <f>SUM(H46:I46)</f>
        <v>1447</v>
      </c>
    </row>
    <row r="47" spans="1:10" ht="12.75" customHeight="1">
      <c r="E47" s="1895"/>
      <c r="F47" s="369" t="s">
        <v>16</v>
      </c>
      <c r="G47" s="369"/>
      <c r="H47" s="367">
        <v>108</v>
      </c>
      <c r="I47" s="367">
        <v>94</v>
      </c>
      <c r="J47" s="516">
        <f>SUM(H47:I47)</f>
        <v>202</v>
      </c>
    </row>
    <row r="48" spans="1:10" ht="12.75" customHeight="1">
      <c r="E48" s="1895"/>
      <c r="F48" s="369" t="s">
        <v>57</v>
      </c>
      <c r="G48" s="369"/>
      <c r="H48" s="367">
        <v>428</v>
      </c>
      <c r="I48" s="367">
        <v>532</v>
      </c>
      <c r="J48" s="516">
        <f>SUM(H48:I48)</f>
        <v>960</v>
      </c>
    </row>
    <row r="49" spans="1:10" ht="12.75" customHeight="1">
      <c r="E49" s="1895"/>
      <c r="F49" s="369" t="s">
        <v>65</v>
      </c>
      <c r="G49" s="369"/>
      <c r="H49" s="367">
        <v>0</v>
      </c>
      <c r="I49" s="367">
        <v>0</v>
      </c>
      <c r="J49" s="516">
        <f>SUM(H49:I49)</f>
        <v>0</v>
      </c>
    </row>
    <row r="50" spans="1:10" ht="12.75" customHeight="1">
      <c r="E50" s="1895"/>
      <c r="F50" s="369" t="s">
        <v>64</v>
      </c>
      <c r="G50" s="369"/>
      <c r="H50" s="367">
        <v>0</v>
      </c>
      <c r="I50" s="367">
        <v>0</v>
      </c>
      <c r="J50" s="516">
        <f>SUM(H50:I50)</f>
        <v>0</v>
      </c>
    </row>
    <row r="51" spans="1:10" ht="12" customHeight="1">
      <c r="A51" s="5">
        <v>8</v>
      </c>
      <c r="B51" s="5">
        <v>4</v>
      </c>
      <c r="C51" s="5">
        <v>11</v>
      </c>
      <c r="E51" s="1895"/>
      <c r="F51" s="369" t="s">
        <v>18</v>
      </c>
      <c r="G51" s="369"/>
      <c r="H51" s="367">
        <v>43</v>
      </c>
      <c r="I51" s="367">
        <v>55</v>
      </c>
      <c r="J51" s="516">
        <f>SUM(H51:I51)</f>
        <v>98</v>
      </c>
    </row>
    <row r="52" spans="1:10" ht="12" customHeight="1">
      <c r="A52" s="5">
        <v>8</v>
      </c>
      <c r="B52" s="5">
        <v>4</v>
      </c>
      <c r="C52" s="5">
        <v>11</v>
      </c>
      <c r="E52" s="1896"/>
      <c r="F52" s="369" t="s">
        <v>59</v>
      </c>
      <c r="G52" s="369"/>
      <c r="H52" s="367">
        <v>85</v>
      </c>
      <c r="I52" s="367">
        <v>102</v>
      </c>
      <c r="J52" s="727">
        <f>SUM(H52:I52)</f>
        <v>187</v>
      </c>
    </row>
    <row r="53" spans="1:10" ht="12.75" customHeight="1">
      <c r="E53" s="1894">
        <v>1624</v>
      </c>
      <c r="F53" s="373" t="s">
        <v>19</v>
      </c>
      <c r="G53" s="372"/>
      <c r="H53" s="498">
        <f>SUM(H54:H55)</f>
        <v>31</v>
      </c>
      <c r="I53" s="498">
        <f>SUM(I54:I55)</f>
        <v>66</v>
      </c>
      <c r="J53" s="49">
        <f>SUM(H53:I53)</f>
        <v>97</v>
      </c>
    </row>
    <row r="54" spans="1:10" ht="12.75" customHeight="1">
      <c r="E54" s="1895"/>
      <c r="F54" s="485" t="s">
        <v>149</v>
      </c>
      <c r="G54" s="485"/>
      <c r="H54" s="367">
        <v>15</v>
      </c>
      <c r="I54" s="367">
        <v>20</v>
      </c>
      <c r="J54" s="516">
        <f>SUM(H54:I54)</f>
        <v>35</v>
      </c>
    </row>
    <row r="55" spans="1:10" ht="12.75" customHeight="1">
      <c r="E55" s="1923"/>
      <c r="F55" s="369" t="s">
        <v>22</v>
      </c>
      <c r="G55" s="369"/>
      <c r="H55" s="367">
        <v>16</v>
      </c>
      <c r="I55" s="367">
        <v>46</v>
      </c>
      <c r="J55" s="727">
        <f>SUM(H55:I55)</f>
        <v>62</v>
      </c>
    </row>
    <row r="56" spans="1:10" ht="12.75" customHeight="1">
      <c r="E56" s="2527"/>
      <c r="F56" s="1885" t="s">
        <v>0</v>
      </c>
      <c r="G56" s="1886"/>
      <c r="H56" s="723">
        <f>SUM(H8,H17,H30,H33,H38,H43,H46,H53,H26,)</f>
        <v>10294</v>
      </c>
      <c r="I56" s="723">
        <f>SUM(I8,I17,I30,I33,I38,I43,I46,I53,I26,)</f>
        <v>9727</v>
      </c>
      <c r="J56" s="2526">
        <f>SUM(J8,J17,J30,J33,J38,J43,J46,J53,J26,)</f>
        <v>20021</v>
      </c>
    </row>
    <row r="57" spans="1:10" ht="10.5" customHeight="1">
      <c r="E57" s="6"/>
      <c r="F57" s="2058" t="s">
        <v>148</v>
      </c>
      <c r="G57" s="2058"/>
      <c r="H57" s="2058"/>
      <c r="I57" s="2058"/>
      <c r="J57" s="2058"/>
    </row>
    <row r="58" spans="1:10" ht="9" customHeight="1"/>
    <row r="59" spans="1:10" ht="15.75" customHeight="1">
      <c r="E59" s="6"/>
      <c r="G59" s="4"/>
    </row>
    <row r="60" spans="1:10" ht="9" customHeight="1">
      <c r="E60" s="6"/>
    </row>
    <row r="61" spans="1:10" ht="9" customHeight="1"/>
    <row r="62" spans="1:10" ht="9" customHeight="1">
      <c r="E62" s="6"/>
    </row>
    <row r="63" spans="1:10" ht="9" customHeight="1">
      <c r="E63" s="6"/>
    </row>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row r="146" spans="6:7" ht="9" customHeight="1"/>
    <row r="147" spans="6:7" ht="9" customHeight="1"/>
    <row r="148" spans="6:7" ht="9" customHeight="1">
      <c r="F148" s="4"/>
      <c r="G148" s="4"/>
    </row>
    <row r="149" spans="6:7" ht="9" customHeight="1"/>
    <row r="150" spans="6:7" ht="9" customHeight="1"/>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sheetData>
  <mergeCells count="19">
    <mergeCell ref="E53:E55"/>
    <mergeCell ref="F56:G56"/>
    <mergeCell ref="F57:J57"/>
    <mergeCell ref="E46:E52"/>
    <mergeCell ref="E26:E29"/>
    <mergeCell ref="E30:E32"/>
    <mergeCell ref="E33:E37"/>
    <mergeCell ref="E38:E42"/>
    <mergeCell ref="E43:E45"/>
    <mergeCell ref="E17:E25"/>
    <mergeCell ref="N20:O25"/>
    <mergeCell ref="L2:Z2"/>
    <mergeCell ref="E3:J3"/>
    <mergeCell ref="E2:J2"/>
    <mergeCell ref="E5:E7"/>
    <mergeCell ref="H6:I6"/>
    <mergeCell ref="F5:G7"/>
    <mergeCell ref="E8:E16"/>
    <mergeCell ref="J6:J7"/>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6930D-2CDB-4957-907D-98866231DBCE}">
  <dimension ref="A1:AC499"/>
  <sheetViews>
    <sheetView view="pageBreakPreview" topLeftCell="D1" zoomScale="115" zoomScaleNormal="115" zoomScaleSheetLayoutView="115" workbookViewId="0">
      <selection activeCell="E1" sqref="E1:J1"/>
    </sheetView>
  </sheetViews>
  <sheetFormatPr baseColWidth="10" defaultRowHeight="12.75"/>
  <cols>
    <col min="1" max="2" width="1.85546875" style="5" hidden="1" customWidth="1"/>
    <col min="3" max="3" width="2.42578125" style="5" hidden="1" customWidth="1"/>
    <col min="4" max="4" width="3" style="5" customWidth="1"/>
    <col min="5" max="5" width="7.5703125" style="1" customWidth="1"/>
    <col min="6" max="6" width="1.5703125" style="1" customWidth="1"/>
    <col min="7" max="7" width="67.7109375" style="1" customWidth="1"/>
    <col min="8" max="10" width="7.28515625" style="840" customWidth="1"/>
    <col min="11" max="11" width="4.7109375" style="1" customWidth="1"/>
    <col min="12" max="12" width="7" style="1" customWidth="1"/>
    <col min="13" max="13" width="9" style="1" customWidth="1"/>
    <col min="14" max="14" width="26" style="1" customWidth="1"/>
    <col min="15" max="15" width="8" style="1" customWidth="1"/>
    <col min="16" max="16" width="1" style="1" customWidth="1"/>
    <col min="17" max="17" width="6.7109375"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8" width="6.7109375" style="1" customWidth="1"/>
    <col min="29" max="16384" width="11.42578125" style="1"/>
  </cols>
  <sheetData>
    <row r="1" spans="1:29" ht="12.75" customHeight="1">
      <c r="E1" s="1888" t="s">
        <v>913</v>
      </c>
      <c r="F1" s="1888"/>
      <c r="G1" s="1888"/>
      <c r="H1" s="1888"/>
      <c r="I1" s="1888"/>
      <c r="J1" s="1888"/>
      <c r="L1" s="1888"/>
      <c r="M1" s="1888"/>
      <c r="N1" s="1888"/>
      <c r="O1" s="1888"/>
      <c r="P1" s="1888"/>
      <c r="Q1" s="1888"/>
      <c r="R1" s="1888"/>
      <c r="S1" s="1888"/>
      <c r="T1" s="1888"/>
      <c r="U1" s="1888"/>
      <c r="V1" s="1888"/>
      <c r="W1" s="1888"/>
      <c r="X1" s="1888"/>
      <c r="Y1" s="1888"/>
      <c r="Z1" s="1888"/>
    </row>
    <row r="2" spans="1:29" ht="12.75" customHeight="1">
      <c r="B2" s="719"/>
      <c r="C2" s="719"/>
      <c r="D2" s="719"/>
      <c r="E2" s="1888">
        <v>2020</v>
      </c>
      <c r="F2" s="1888"/>
      <c r="G2" s="1888"/>
      <c r="H2" s="1888"/>
      <c r="I2" s="1888"/>
      <c r="J2" s="1888"/>
      <c r="K2" s="414"/>
      <c r="L2" s="413"/>
      <c r="AB2" s="2"/>
      <c r="AC2" s="2"/>
    </row>
    <row r="3" spans="1:29" ht="8.25" customHeight="1">
      <c r="E3" s="1934" t="s">
        <v>6</v>
      </c>
      <c r="F3" s="1754"/>
      <c r="G3" s="1438"/>
      <c r="H3" s="2515"/>
      <c r="I3" s="2514"/>
      <c r="J3" s="2513"/>
      <c r="L3" s="4"/>
    </row>
    <row r="4" spans="1:29" ht="10.5" customHeight="1">
      <c r="A4" s="5" t="s">
        <v>12</v>
      </c>
      <c r="B4" s="5" t="s">
        <v>13</v>
      </c>
      <c r="C4" s="5" t="s">
        <v>14</v>
      </c>
      <c r="E4" s="1925"/>
      <c r="F4" s="1363" t="s">
        <v>87</v>
      </c>
      <c r="G4" s="1709"/>
      <c r="H4" s="1991" t="s">
        <v>893</v>
      </c>
      <c r="I4" s="1991"/>
      <c r="J4" s="1881" t="s">
        <v>0</v>
      </c>
    </row>
    <row r="5" spans="1:29" ht="10.5" customHeight="1">
      <c r="E5" s="1926"/>
      <c r="F5" s="1361"/>
      <c r="G5" s="1435"/>
      <c r="H5" s="2377" t="s">
        <v>72</v>
      </c>
      <c r="I5" s="2377" t="s">
        <v>71</v>
      </c>
      <c r="J5" s="1882"/>
    </row>
    <row r="6" spans="1:29" ht="11.25" customHeight="1">
      <c r="E6" s="1892">
        <v>1401</v>
      </c>
      <c r="F6" s="392" t="s">
        <v>1</v>
      </c>
      <c r="G6" s="396"/>
      <c r="H6" s="2520">
        <f>SUM(H7,H10,H14,H18,H27,H31,H33,H35)</f>
        <v>2</v>
      </c>
      <c r="I6" s="2520">
        <f>SUM(I7,I10,I14,I18,I27,I31,I33,I35)</f>
        <v>2</v>
      </c>
      <c r="J6" s="2519">
        <f>SUM(H6:I6)</f>
        <v>4</v>
      </c>
      <c r="M6" s="618"/>
    </row>
    <row r="7" spans="1:29" ht="11.25" customHeight="1">
      <c r="E7" s="1892"/>
      <c r="F7" s="1680" t="s">
        <v>33</v>
      </c>
      <c r="G7" s="1121"/>
      <c r="H7" s="2518">
        <f>SUM(H8:H9)</f>
        <v>0</v>
      </c>
      <c r="I7" s="2518">
        <f>SUM(I8:I9)</f>
        <v>0</v>
      </c>
      <c r="J7" s="2517">
        <f>SUM(H7:I7)</f>
        <v>0</v>
      </c>
    </row>
    <row r="8" spans="1:29" ht="10.5" customHeight="1">
      <c r="A8" s="5">
        <v>1</v>
      </c>
      <c r="B8" s="5">
        <v>1</v>
      </c>
      <c r="C8" s="5">
        <v>11</v>
      </c>
      <c r="E8" s="1892"/>
      <c r="F8" s="622"/>
      <c r="G8" s="4" t="s">
        <v>107</v>
      </c>
      <c r="H8" s="634">
        <v>0</v>
      </c>
      <c r="I8" s="634">
        <v>0</v>
      </c>
      <c r="J8" s="36">
        <f>SUM(H8:I8)</f>
        <v>0</v>
      </c>
    </row>
    <row r="9" spans="1:29" ht="10.5" customHeight="1">
      <c r="A9" s="5">
        <v>1</v>
      </c>
      <c r="B9" s="5">
        <v>1</v>
      </c>
      <c r="C9" s="5">
        <v>7</v>
      </c>
      <c r="E9" s="1892"/>
      <c r="F9" s="4"/>
      <c r="G9" s="594" t="s">
        <v>66</v>
      </c>
      <c r="H9" s="367">
        <v>0</v>
      </c>
      <c r="I9" s="367">
        <v>0</v>
      </c>
      <c r="J9" s="36">
        <f>SUM(H9:I9)</f>
        <v>0</v>
      </c>
      <c r="M9" s="618"/>
    </row>
    <row r="10" spans="1:29" ht="11.25" customHeight="1">
      <c r="E10" s="1892"/>
      <c r="F10" s="622" t="s">
        <v>34</v>
      </c>
      <c r="G10" s="4"/>
      <c r="H10" s="1606">
        <f>SUM(H11:H13)</f>
        <v>0</v>
      </c>
      <c r="I10" s="1606">
        <f>SUM(I11:I13)</f>
        <v>0</v>
      </c>
      <c r="J10" s="1251">
        <f>SUM(H10:I10)</f>
        <v>0</v>
      </c>
    </row>
    <row r="11" spans="1:29" ht="10.5" customHeight="1">
      <c r="A11" s="5">
        <v>1</v>
      </c>
      <c r="B11" s="5">
        <v>1</v>
      </c>
      <c r="C11" s="5">
        <v>5</v>
      </c>
      <c r="E11" s="1892"/>
      <c r="F11" s="622"/>
      <c r="G11" s="4" t="s">
        <v>409</v>
      </c>
      <c r="H11" s="367">
        <v>0</v>
      </c>
      <c r="I11" s="367">
        <v>0</v>
      </c>
      <c r="J11" s="36">
        <f>SUM(H11:I11)</f>
        <v>0</v>
      </c>
    </row>
    <row r="12" spans="1:29" ht="10.5" customHeight="1">
      <c r="E12" s="1892"/>
      <c r="F12" s="4"/>
      <c r="G12" s="4" t="s">
        <v>411</v>
      </c>
      <c r="H12" s="367">
        <v>0</v>
      </c>
      <c r="I12" s="367">
        <v>0</v>
      </c>
      <c r="J12" s="36">
        <f>SUM(H12:I12)</f>
        <v>0</v>
      </c>
    </row>
    <row r="13" spans="1:29" ht="10.5" customHeight="1">
      <c r="A13" s="5">
        <v>1</v>
      </c>
      <c r="B13" s="5">
        <v>1</v>
      </c>
      <c r="C13" s="5">
        <v>5</v>
      </c>
      <c r="E13" s="1892"/>
      <c r="F13" s="4"/>
      <c r="G13" s="4" t="s">
        <v>410</v>
      </c>
      <c r="H13" s="367">
        <v>0</v>
      </c>
      <c r="I13" s="367">
        <v>0</v>
      </c>
      <c r="J13" s="36">
        <f>SUM(H13:I13)</f>
        <v>0</v>
      </c>
    </row>
    <row r="14" spans="1:29" ht="11.25" customHeight="1">
      <c r="E14" s="1892"/>
      <c r="F14" s="622" t="s">
        <v>35</v>
      </c>
      <c r="G14" s="4"/>
      <c r="H14" s="1606">
        <f>SUM(H15:H17)</f>
        <v>0</v>
      </c>
      <c r="I14" s="1606">
        <f>SUM(I15:I17)</f>
        <v>0</v>
      </c>
      <c r="J14" s="1251">
        <f>SUM(H14:I14)</f>
        <v>0</v>
      </c>
    </row>
    <row r="15" spans="1:29" ht="10.5" customHeight="1">
      <c r="A15" s="5">
        <v>1</v>
      </c>
      <c r="B15" s="5">
        <v>1</v>
      </c>
      <c r="C15" s="5">
        <v>12</v>
      </c>
      <c r="E15" s="1892"/>
      <c r="F15" s="4"/>
      <c r="G15" s="4" t="s">
        <v>409</v>
      </c>
      <c r="H15" s="367">
        <v>0</v>
      </c>
      <c r="I15" s="367">
        <v>0</v>
      </c>
      <c r="J15" s="36">
        <f>SUM(H15:I15)</f>
        <v>0</v>
      </c>
    </row>
    <row r="16" spans="1:29" s="4" customFormat="1" ht="10.5" customHeight="1">
      <c r="A16" s="5"/>
      <c r="B16" s="5"/>
      <c r="C16" s="5"/>
      <c r="D16" s="5"/>
      <c r="E16" s="1892"/>
      <c r="G16" s="4" t="s">
        <v>427</v>
      </c>
      <c r="H16" s="367">
        <v>0</v>
      </c>
      <c r="I16" s="367">
        <v>0</v>
      </c>
      <c r="J16" s="36">
        <f>SUM(H16:I16)</f>
        <v>0</v>
      </c>
      <c r="K16" s="1"/>
      <c r="L16" s="1"/>
      <c r="M16" s="1"/>
      <c r="N16" s="1"/>
      <c r="O16" s="1"/>
    </row>
    <row r="17" spans="1:15" ht="10.5" customHeight="1">
      <c r="A17" s="5">
        <v>1</v>
      </c>
      <c r="B17" s="5">
        <v>1</v>
      </c>
      <c r="C17" s="5">
        <v>12</v>
      </c>
      <c r="E17" s="1892"/>
      <c r="F17" s="4"/>
      <c r="G17" s="4" t="s">
        <v>426</v>
      </c>
      <c r="H17" s="367">
        <v>0</v>
      </c>
      <c r="I17" s="367">
        <v>0</v>
      </c>
      <c r="J17" s="36">
        <f>SUM(H17:I17)</f>
        <v>0</v>
      </c>
    </row>
    <row r="18" spans="1:15" ht="11.25" customHeight="1">
      <c r="E18" s="1892"/>
      <c r="F18" s="633" t="s">
        <v>27</v>
      </c>
      <c r="G18" s="633"/>
      <c r="H18" s="1606">
        <f>SUM(H19:H26)</f>
        <v>2</v>
      </c>
      <c r="I18" s="1606">
        <f>SUM(I19:I26)</f>
        <v>2</v>
      </c>
      <c r="J18" s="1251">
        <f>SUM(H18:I18)</f>
        <v>4</v>
      </c>
    </row>
    <row r="19" spans="1:15" ht="11.25" customHeight="1">
      <c r="A19" s="5">
        <v>1</v>
      </c>
      <c r="B19" s="5">
        <v>1</v>
      </c>
      <c r="C19" s="5">
        <v>2</v>
      </c>
      <c r="E19" s="1892"/>
      <c r="F19" s="4"/>
      <c r="G19" s="4" t="s">
        <v>409</v>
      </c>
      <c r="H19" s="367">
        <v>0</v>
      </c>
      <c r="I19" s="367">
        <v>0</v>
      </c>
      <c r="J19" s="36">
        <f>SUM(H19:I19)</f>
        <v>0</v>
      </c>
      <c r="N19" s="1910"/>
      <c r="O19" s="1910"/>
    </row>
    <row r="20" spans="1:15" ht="11.25" customHeight="1">
      <c r="E20" s="1892"/>
      <c r="F20" s="4"/>
      <c r="G20" s="4" t="s">
        <v>405</v>
      </c>
      <c r="H20" s="367">
        <v>0</v>
      </c>
      <c r="I20" s="367">
        <v>0</v>
      </c>
      <c r="J20" s="36">
        <f>SUM(H20:I20)</f>
        <v>0</v>
      </c>
      <c r="N20" s="1910"/>
      <c r="O20" s="1910"/>
    </row>
    <row r="21" spans="1:15" ht="11.25" customHeight="1">
      <c r="E21" s="1892"/>
      <c r="F21" s="4"/>
      <c r="G21" s="4" t="s">
        <v>425</v>
      </c>
      <c r="H21" s="367">
        <v>1</v>
      </c>
      <c r="I21" s="367">
        <v>0</v>
      </c>
      <c r="J21" s="36">
        <f>SUM(H21:I21)</f>
        <v>1</v>
      </c>
      <c r="N21" s="1910"/>
      <c r="O21" s="1910"/>
    </row>
    <row r="22" spans="1:15" ht="11.25" customHeight="1">
      <c r="A22" s="5">
        <v>1</v>
      </c>
      <c r="B22" s="5">
        <v>1</v>
      </c>
      <c r="C22" s="5">
        <v>2</v>
      </c>
      <c r="E22" s="1892"/>
      <c r="F22" s="4"/>
      <c r="G22" s="4" t="s">
        <v>408</v>
      </c>
      <c r="H22" s="367">
        <v>0</v>
      </c>
      <c r="I22" s="367">
        <v>0</v>
      </c>
      <c r="J22" s="36">
        <f>SUM(H22:I22)</f>
        <v>0</v>
      </c>
      <c r="N22" s="1910"/>
      <c r="O22" s="1910"/>
    </row>
    <row r="23" spans="1:15" ht="11.25" customHeight="1">
      <c r="A23" s="5">
        <v>1</v>
      </c>
      <c r="B23" s="5">
        <v>1</v>
      </c>
      <c r="C23" s="5">
        <v>2</v>
      </c>
      <c r="E23" s="1892"/>
      <c r="F23" s="4"/>
      <c r="G23" s="4" t="s">
        <v>407</v>
      </c>
      <c r="H23" s="367">
        <v>0</v>
      </c>
      <c r="I23" s="367">
        <v>0</v>
      </c>
      <c r="J23" s="36">
        <f>SUM(H23:I23)</f>
        <v>0</v>
      </c>
      <c r="N23" s="1910"/>
      <c r="O23" s="1910"/>
    </row>
    <row r="24" spans="1:15" ht="11.25" customHeight="1">
      <c r="A24" s="5">
        <v>1</v>
      </c>
      <c r="B24" s="5">
        <v>1</v>
      </c>
      <c r="C24" s="5">
        <v>2</v>
      </c>
      <c r="E24" s="1892"/>
      <c r="F24" s="4"/>
      <c r="G24" s="4" t="s">
        <v>410</v>
      </c>
      <c r="H24" s="367">
        <v>0</v>
      </c>
      <c r="I24" s="367">
        <v>0</v>
      </c>
      <c r="J24" s="36">
        <f>SUM(H24:I24)</f>
        <v>0</v>
      </c>
      <c r="N24" s="1910"/>
      <c r="O24" s="1910"/>
    </row>
    <row r="25" spans="1:15" ht="11.25" customHeight="1">
      <c r="A25" s="5">
        <v>1</v>
      </c>
      <c r="B25" s="5">
        <v>1</v>
      </c>
      <c r="C25" s="5">
        <v>2</v>
      </c>
      <c r="E25" s="1892"/>
      <c r="F25" s="4"/>
      <c r="G25" s="4" t="s">
        <v>107</v>
      </c>
      <c r="H25" s="367">
        <v>1</v>
      </c>
      <c r="I25" s="367">
        <v>2</v>
      </c>
      <c r="J25" s="36">
        <f>SUM(H25:I25)</f>
        <v>3</v>
      </c>
    </row>
    <row r="26" spans="1:15" ht="11.25" customHeight="1">
      <c r="A26" s="5">
        <v>1</v>
      </c>
      <c r="B26" s="5">
        <v>1</v>
      </c>
      <c r="C26" s="5">
        <v>2</v>
      </c>
      <c r="E26" s="1892"/>
      <c r="F26" s="4"/>
      <c r="G26" s="594" t="s">
        <v>406</v>
      </c>
      <c r="H26" s="367">
        <v>0</v>
      </c>
      <c r="I26" s="367">
        <v>0</v>
      </c>
      <c r="J26" s="36">
        <f>SUM(H26:I26)</f>
        <v>0</v>
      </c>
    </row>
    <row r="27" spans="1:15" ht="11.25" customHeight="1">
      <c r="E27" s="1892"/>
      <c r="F27" s="633" t="s">
        <v>10</v>
      </c>
      <c r="G27" s="4"/>
      <c r="H27" s="1606">
        <f>SUM(H28:H30)</f>
        <v>0</v>
      </c>
      <c r="I27" s="1606">
        <f>SUM(I28:I30)</f>
        <v>0</v>
      </c>
      <c r="J27" s="1251">
        <f>SUM(H27:I27)</f>
        <v>0</v>
      </c>
    </row>
    <row r="28" spans="1:15" ht="10.5" customHeight="1">
      <c r="A28" s="5">
        <v>1</v>
      </c>
      <c r="B28" s="5">
        <v>1</v>
      </c>
      <c r="C28" s="5">
        <v>4</v>
      </c>
      <c r="E28" s="1892"/>
      <c r="F28" s="4"/>
      <c r="G28" s="4" t="s">
        <v>409</v>
      </c>
      <c r="H28" s="367">
        <v>0</v>
      </c>
      <c r="I28" s="367">
        <v>0</v>
      </c>
      <c r="J28" s="36">
        <f>SUM(H28:I28)</f>
        <v>0</v>
      </c>
    </row>
    <row r="29" spans="1:15" ht="10.5" customHeight="1">
      <c r="E29" s="1892"/>
      <c r="F29" s="4"/>
      <c r="G29" s="4" t="s">
        <v>405</v>
      </c>
      <c r="H29" s="367">
        <v>0</v>
      </c>
      <c r="I29" s="367">
        <v>0</v>
      </c>
      <c r="J29" s="36">
        <f>SUM(H29:I29)</f>
        <v>0</v>
      </c>
    </row>
    <row r="30" spans="1:15" ht="10.5" customHeight="1">
      <c r="A30" s="5">
        <v>1</v>
      </c>
      <c r="B30" s="5">
        <v>1</v>
      </c>
      <c r="C30" s="5">
        <v>4</v>
      </c>
      <c r="E30" s="1892"/>
      <c r="F30" s="4"/>
      <c r="G30" s="4" t="s">
        <v>107</v>
      </c>
      <c r="H30" s="367">
        <v>0</v>
      </c>
      <c r="I30" s="367">
        <v>0</v>
      </c>
      <c r="J30" s="36">
        <f>SUM(H30:I30)</f>
        <v>0</v>
      </c>
    </row>
    <row r="31" spans="1:15" ht="11.25" customHeight="1">
      <c r="E31" s="1892"/>
      <c r="F31" s="622" t="s">
        <v>36</v>
      </c>
      <c r="G31" s="4"/>
      <c r="H31" s="1606">
        <f>SUM(H32)</f>
        <v>0</v>
      </c>
      <c r="I31" s="1606">
        <f>SUM(I32)</f>
        <v>0</v>
      </c>
      <c r="J31" s="1251">
        <f>SUM(H31:I31)</f>
        <v>0</v>
      </c>
    </row>
    <row r="32" spans="1:15" ht="10.5" customHeight="1">
      <c r="A32" s="5">
        <v>1</v>
      </c>
      <c r="B32" s="5">
        <v>1</v>
      </c>
      <c r="C32" s="5">
        <v>1</v>
      </c>
      <c r="E32" s="1892"/>
      <c r="F32" s="4"/>
      <c r="G32" s="4" t="s">
        <v>403</v>
      </c>
      <c r="H32" s="367">
        <v>0</v>
      </c>
      <c r="I32" s="367">
        <v>0</v>
      </c>
      <c r="J32" s="36">
        <f>SUM(H32:I32)</f>
        <v>0</v>
      </c>
    </row>
    <row r="33" spans="1:13" ht="11.25" customHeight="1">
      <c r="E33" s="1892"/>
      <c r="F33" s="622" t="s">
        <v>24</v>
      </c>
      <c r="G33" s="622"/>
      <c r="H33" s="1606">
        <f>SUM(H34)</f>
        <v>0</v>
      </c>
      <c r="I33" s="1606">
        <f>SUM(I34)</f>
        <v>0</v>
      </c>
      <c r="J33" s="1251">
        <f>SUM(H33:I33)</f>
        <v>0</v>
      </c>
    </row>
    <row r="34" spans="1:13" ht="10.5" customHeight="1">
      <c r="E34" s="1892"/>
      <c r="F34" s="4"/>
      <c r="G34" s="4" t="s">
        <v>424</v>
      </c>
      <c r="H34" s="367">
        <v>0</v>
      </c>
      <c r="I34" s="367">
        <v>0</v>
      </c>
      <c r="J34" s="36">
        <f>SUM(H34:I34)</f>
        <v>0</v>
      </c>
    </row>
    <row r="35" spans="1:13" s="925" customFormat="1" ht="11.25" customHeight="1">
      <c r="A35" s="931"/>
      <c r="B35" s="931"/>
      <c r="C35" s="931"/>
      <c r="D35" s="931"/>
      <c r="E35" s="1892"/>
      <c r="F35" s="622" t="s">
        <v>32</v>
      </c>
      <c r="G35" s="622"/>
      <c r="H35" s="1606">
        <f>SUM(H36)</f>
        <v>0</v>
      </c>
      <c r="I35" s="1606">
        <f>SUM(I36)</f>
        <v>0</v>
      </c>
      <c r="J35" s="1251">
        <f>H35+I35</f>
        <v>0</v>
      </c>
    </row>
    <row r="36" spans="1:13" ht="10.5" customHeight="1">
      <c r="E36" s="1892"/>
      <c r="F36" s="3"/>
      <c r="G36" s="3" t="s">
        <v>402</v>
      </c>
      <c r="H36" s="1613">
        <v>0</v>
      </c>
      <c r="I36" s="1613">
        <v>0</v>
      </c>
      <c r="J36" s="47">
        <f>H36+I36</f>
        <v>0</v>
      </c>
    </row>
    <row r="37" spans="1:13" ht="11.25" customHeight="1">
      <c r="E37" s="1891">
        <v>1402</v>
      </c>
      <c r="F37" s="381" t="s">
        <v>2</v>
      </c>
      <c r="G37" s="380"/>
      <c r="H37" s="580">
        <f>SUM(H38,H44,H48,H53,H56,H60,H63,H67)</f>
        <v>0</v>
      </c>
      <c r="I37" s="580">
        <f>SUM(I38,I44,I48,I53,I56,I60,I63,I67)</f>
        <v>0</v>
      </c>
      <c r="J37" s="1252">
        <f>SUM(H37:I37)</f>
        <v>0</v>
      </c>
      <c r="M37" s="618"/>
    </row>
    <row r="38" spans="1:13" ht="11.25" customHeight="1">
      <c r="E38" s="1892"/>
      <c r="F38" s="622" t="s">
        <v>37</v>
      </c>
      <c r="G38" s="4"/>
      <c r="H38" s="1606">
        <f>SUM(H39:H43)</f>
        <v>0</v>
      </c>
      <c r="I38" s="1606">
        <f>SUM(I39:I43)</f>
        <v>0</v>
      </c>
      <c r="J38" s="1251">
        <f>SUM(H38:I38)</f>
        <v>0</v>
      </c>
    </row>
    <row r="39" spans="1:13" ht="10.5" customHeight="1">
      <c r="A39" s="5">
        <v>2</v>
      </c>
      <c r="B39" s="5">
        <v>4</v>
      </c>
      <c r="C39" s="5">
        <v>11</v>
      </c>
      <c r="E39" s="1892"/>
      <c r="F39" s="4"/>
      <c r="G39" s="4" t="s">
        <v>92</v>
      </c>
      <c r="H39" s="367">
        <v>0</v>
      </c>
      <c r="I39" s="367">
        <v>0</v>
      </c>
      <c r="J39" s="36">
        <f>SUM(H39:I39)</f>
        <v>0</v>
      </c>
      <c r="M39" s="618"/>
    </row>
    <row r="40" spans="1:13" ht="10.5" customHeight="1">
      <c r="A40" s="5">
        <v>2</v>
      </c>
      <c r="B40" s="5">
        <v>4</v>
      </c>
      <c r="C40" s="5">
        <v>11</v>
      </c>
      <c r="E40" s="1892"/>
      <c r="F40" s="4"/>
      <c r="G40" s="4" t="s">
        <v>89</v>
      </c>
      <c r="H40" s="367">
        <v>0</v>
      </c>
      <c r="I40" s="367">
        <v>0</v>
      </c>
      <c r="J40" s="36">
        <f>SUM(H40:I40)</f>
        <v>0</v>
      </c>
    </row>
    <row r="41" spans="1:13" ht="10.5" customHeight="1">
      <c r="A41" s="5">
        <v>2</v>
      </c>
      <c r="B41" s="5">
        <v>4</v>
      </c>
      <c r="C41" s="5">
        <v>11</v>
      </c>
      <c r="E41" s="1892"/>
      <c r="F41" s="4"/>
      <c r="G41" s="4" t="s">
        <v>400</v>
      </c>
      <c r="H41" s="367">
        <v>0</v>
      </c>
      <c r="I41" s="367">
        <v>0</v>
      </c>
      <c r="J41" s="36">
        <f>SUM(H41:I41)</f>
        <v>0</v>
      </c>
    </row>
    <row r="42" spans="1:13" ht="10.5" customHeight="1">
      <c r="A42" s="5">
        <v>2</v>
      </c>
      <c r="B42" s="5">
        <v>6</v>
      </c>
      <c r="C42" s="5">
        <v>11</v>
      </c>
      <c r="E42" s="1892"/>
      <c r="F42" s="4"/>
      <c r="G42" s="4" t="s">
        <v>899</v>
      </c>
      <c r="H42" s="367">
        <v>0</v>
      </c>
      <c r="I42" s="367">
        <v>0</v>
      </c>
      <c r="J42" s="36">
        <f>SUM(H42:I42)</f>
        <v>0</v>
      </c>
    </row>
    <row r="43" spans="1:13" ht="10.5" customHeight="1">
      <c r="A43" s="5">
        <v>2</v>
      </c>
      <c r="B43" s="5">
        <v>6</v>
      </c>
      <c r="C43" s="5">
        <v>11</v>
      </c>
      <c r="E43" s="1892"/>
      <c r="F43" s="4"/>
      <c r="G43" s="4" t="s">
        <v>91</v>
      </c>
      <c r="H43" s="367">
        <v>0</v>
      </c>
      <c r="I43" s="367">
        <v>0</v>
      </c>
      <c r="J43" s="36">
        <f>SUM(H43:I43)</f>
        <v>0</v>
      </c>
    </row>
    <row r="44" spans="1:13" ht="11.25" customHeight="1">
      <c r="E44" s="1892"/>
      <c r="F44" s="622" t="s">
        <v>38</v>
      </c>
      <c r="G44" s="4"/>
      <c r="H44" s="1606">
        <f>SUM(H45:H47)</f>
        <v>0</v>
      </c>
      <c r="I44" s="1606">
        <f>SUM(I45:I47)</f>
        <v>0</v>
      </c>
      <c r="J44" s="1251">
        <f>SUM(H44:I44)</f>
        <v>0</v>
      </c>
    </row>
    <row r="45" spans="1:13" ht="10.5" customHeight="1">
      <c r="A45" s="5">
        <v>2</v>
      </c>
      <c r="B45" s="5">
        <v>4</v>
      </c>
      <c r="C45" s="5">
        <v>10</v>
      </c>
      <c r="E45" s="1892"/>
      <c r="F45" s="4"/>
      <c r="G45" s="4" t="s">
        <v>89</v>
      </c>
      <c r="H45" s="367">
        <v>0</v>
      </c>
      <c r="I45" s="367">
        <v>0</v>
      </c>
      <c r="J45" s="36">
        <f>SUM(H45:I45)</f>
        <v>0</v>
      </c>
      <c r="M45" s="2516"/>
    </row>
    <row r="46" spans="1:13" ht="10.5" customHeight="1">
      <c r="E46" s="1892"/>
      <c r="F46" s="4"/>
      <c r="G46" s="4" t="s">
        <v>899</v>
      </c>
      <c r="H46" s="367">
        <v>0</v>
      </c>
      <c r="I46" s="367">
        <v>0</v>
      </c>
      <c r="J46" s="36">
        <f>SUM(H46:I46)</f>
        <v>0</v>
      </c>
      <c r="M46" s="2516"/>
    </row>
    <row r="47" spans="1:13" ht="10.5" customHeight="1">
      <c r="A47" s="5">
        <v>2</v>
      </c>
      <c r="B47" s="5">
        <v>6</v>
      </c>
      <c r="C47" s="5">
        <v>10</v>
      </c>
      <c r="E47" s="1892"/>
      <c r="F47" s="4"/>
      <c r="G47" s="4" t="s">
        <v>91</v>
      </c>
      <c r="H47" s="367">
        <v>0</v>
      </c>
      <c r="I47" s="367">
        <v>0</v>
      </c>
      <c r="J47" s="36">
        <f>SUM(H47:I47)</f>
        <v>0</v>
      </c>
    </row>
    <row r="48" spans="1:13" ht="11.25" customHeight="1">
      <c r="E48" s="1892"/>
      <c r="F48" s="622" t="s">
        <v>39</v>
      </c>
      <c r="G48" s="4"/>
      <c r="H48" s="1606">
        <f>SUM(H49:H52)</f>
        <v>0</v>
      </c>
      <c r="I48" s="1606">
        <f>SUM(I49:I52)</f>
        <v>0</v>
      </c>
      <c r="J48" s="1251">
        <f>SUM(H48:I48)</f>
        <v>0</v>
      </c>
    </row>
    <row r="49" spans="1:10" ht="10.5" customHeight="1">
      <c r="A49" s="5">
        <v>2</v>
      </c>
      <c r="B49" s="5">
        <v>4</v>
      </c>
      <c r="C49" s="5">
        <v>10</v>
      </c>
      <c r="E49" s="1892"/>
      <c r="F49" s="4"/>
      <c r="G49" s="4" t="s">
        <v>92</v>
      </c>
      <c r="H49" s="367">
        <v>0</v>
      </c>
      <c r="I49" s="367">
        <v>0</v>
      </c>
      <c r="J49" s="36">
        <f>SUM(H49:I49)</f>
        <v>0</v>
      </c>
    </row>
    <row r="50" spans="1:10" ht="10.5" customHeight="1">
      <c r="A50" s="5">
        <v>2</v>
      </c>
      <c r="B50" s="5">
        <v>4</v>
      </c>
      <c r="C50" s="5">
        <v>10</v>
      </c>
      <c r="E50" s="1892"/>
      <c r="F50" s="4"/>
      <c r="G50" s="4" t="s">
        <v>93</v>
      </c>
      <c r="H50" s="367">
        <v>0</v>
      </c>
      <c r="I50" s="367">
        <v>0</v>
      </c>
      <c r="J50" s="36">
        <f>SUM(H50:I50)</f>
        <v>0</v>
      </c>
    </row>
    <row r="51" spans="1:10" ht="10.5" customHeight="1">
      <c r="A51" s="5">
        <v>2</v>
      </c>
      <c r="B51" s="5">
        <v>4</v>
      </c>
      <c r="C51" s="5">
        <v>10</v>
      </c>
      <c r="E51" s="1892"/>
      <c r="F51" s="4"/>
      <c r="G51" s="4" t="s">
        <v>398</v>
      </c>
      <c r="H51" s="367">
        <v>0</v>
      </c>
      <c r="I51" s="367">
        <v>0</v>
      </c>
      <c r="J51" s="36">
        <f>SUM(H51:I51)</f>
        <v>0</v>
      </c>
    </row>
    <row r="52" spans="1:10" ht="10.5" customHeight="1">
      <c r="A52" s="5">
        <v>2</v>
      </c>
      <c r="B52" s="5">
        <v>4</v>
      </c>
      <c r="C52" s="5">
        <v>10</v>
      </c>
      <c r="E52" s="1892"/>
      <c r="F52" s="4"/>
      <c r="G52" s="4" t="s">
        <v>94</v>
      </c>
      <c r="H52" s="367">
        <v>0</v>
      </c>
      <c r="I52" s="367">
        <v>0</v>
      </c>
      <c r="J52" s="36">
        <f>SUM(H52:I52)</f>
        <v>0</v>
      </c>
    </row>
    <row r="53" spans="1:10" ht="11.25" customHeight="1">
      <c r="E53" s="1892"/>
      <c r="F53" s="622" t="s">
        <v>40</v>
      </c>
      <c r="G53" s="4"/>
      <c r="H53" s="1606">
        <f>SUM(H54:H55)</f>
        <v>0</v>
      </c>
      <c r="I53" s="1606">
        <f>SUM(I54:I55)</f>
        <v>0</v>
      </c>
      <c r="J53" s="1251">
        <f>SUM(H53:I53)</f>
        <v>0</v>
      </c>
    </row>
    <row r="54" spans="1:10" ht="10.5" customHeight="1">
      <c r="A54" s="5">
        <v>2</v>
      </c>
      <c r="B54" s="5">
        <v>4</v>
      </c>
      <c r="C54" s="5">
        <v>3</v>
      </c>
      <c r="E54" s="1892"/>
      <c r="F54" s="4"/>
      <c r="G54" s="4" t="s">
        <v>92</v>
      </c>
      <c r="H54" s="367">
        <v>0</v>
      </c>
      <c r="I54" s="367">
        <v>0</v>
      </c>
      <c r="J54" s="36">
        <f>SUM(H54:I54)</f>
        <v>0</v>
      </c>
    </row>
    <row r="55" spans="1:10" ht="10.5" customHeight="1">
      <c r="A55" s="5">
        <v>2</v>
      </c>
      <c r="B55" s="5">
        <v>4</v>
      </c>
      <c r="C55" s="5">
        <v>3</v>
      </c>
      <c r="E55" s="1892"/>
      <c r="F55" s="4"/>
      <c r="G55" s="4" t="s">
        <v>89</v>
      </c>
      <c r="H55" s="367">
        <v>0</v>
      </c>
      <c r="I55" s="367">
        <v>0</v>
      </c>
      <c r="J55" s="36">
        <f>SUM(H55:I55)</f>
        <v>0</v>
      </c>
    </row>
    <row r="56" spans="1:10" ht="11.25" customHeight="1">
      <c r="E56" s="1892"/>
      <c r="F56" s="622" t="s">
        <v>41</v>
      </c>
      <c r="G56" s="4"/>
      <c r="H56" s="1606">
        <f>SUM(H57:H59)</f>
        <v>0</v>
      </c>
      <c r="I56" s="1606">
        <f>SUM(I57:I59)</f>
        <v>0</v>
      </c>
      <c r="J56" s="1251">
        <f>SUM(H56:I56)</f>
        <v>0</v>
      </c>
    </row>
    <row r="57" spans="1:10" ht="10.5" customHeight="1">
      <c r="A57" s="5">
        <v>2</v>
      </c>
      <c r="B57" s="5">
        <v>4</v>
      </c>
      <c r="C57" s="5">
        <v>7</v>
      </c>
      <c r="E57" s="1892"/>
      <c r="F57" s="4"/>
      <c r="G57" s="4" t="s">
        <v>92</v>
      </c>
      <c r="H57" s="367">
        <v>0</v>
      </c>
      <c r="I57" s="367">
        <v>0</v>
      </c>
      <c r="J57" s="36">
        <f>SUM(H57:I57)</f>
        <v>0</v>
      </c>
    </row>
    <row r="58" spans="1:10" ht="10.5" customHeight="1">
      <c r="A58" s="5">
        <v>2</v>
      </c>
      <c r="B58" s="5">
        <v>4</v>
      </c>
      <c r="C58" s="5">
        <v>7</v>
      </c>
      <c r="E58" s="1892"/>
      <c r="F58" s="4"/>
      <c r="G58" s="4" t="s">
        <v>423</v>
      </c>
      <c r="H58" s="367">
        <v>0</v>
      </c>
      <c r="I58" s="367">
        <v>0</v>
      </c>
      <c r="J58" s="36">
        <f>SUM(H58:I58)</f>
        <v>0</v>
      </c>
    </row>
    <row r="59" spans="1:10" ht="10.5" customHeight="1">
      <c r="A59" s="5">
        <v>2</v>
      </c>
      <c r="B59" s="5">
        <v>4</v>
      </c>
      <c r="C59" s="5">
        <v>7</v>
      </c>
      <c r="E59" s="1892"/>
      <c r="F59" s="4"/>
      <c r="G59" s="4" t="s">
        <v>89</v>
      </c>
      <c r="H59" s="367">
        <v>0</v>
      </c>
      <c r="I59" s="367">
        <v>0</v>
      </c>
      <c r="J59" s="36">
        <f>SUM(H59:I59)</f>
        <v>0</v>
      </c>
    </row>
    <row r="60" spans="1:10" ht="11.25" customHeight="1">
      <c r="E60" s="1892"/>
      <c r="F60" s="622" t="s">
        <v>42</v>
      </c>
      <c r="G60" s="4"/>
      <c r="H60" s="1606">
        <f>SUM(H61:H62)</f>
        <v>0</v>
      </c>
      <c r="I60" s="1606">
        <f>SUM(I61:I62)</f>
        <v>0</v>
      </c>
      <c r="J60" s="1251">
        <f>SUM(H60:I60)</f>
        <v>0</v>
      </c>
    </row>
    <row r="61" spans="1:10" ht="10.5" customHeight="1">
      <c r="A61" s="5">
        <v>2</v>
      </c>
      <c r="B61" s="5">
        <v>4</v>
      </c>
      <c r="C61" s="5">
        <v>1</v>
      </c>
      <c r="E61" s="1892"/>
      <c r="F61" s="4"/>
      <c r="G61" s="4" t="s">
        <v>92</v>
      </c>
      <c r="H61" s="367">
        <v>0</v>
      </c>
      <c r="I61" s="367">
        <v>0</v>
      </c>
      <c r="J61" s="36">
        <f>SUM(H61:I61)</f>
        <v>0</v>
      </c>
    </row>
    <row r="62" spans="1:10" ht="10.5" customHeight="1">
      <c r="A62" s="5">
        <v>2</v>
      </c>
      <c r="B62" s="5">
        <v>4</v>
      </c>
      <c r="C62" s="5">
        <v>1</v>
      </c>
      <c r="E62" s="1892"/>
      <c r="F62" s="4"/>
      <c r="G62" s="4" t="s">
        <v>89</v>
      </c>
      <c r="H62" s="367">
        <v>0</v>
      </c>
      <c r="I62" s="367">
        <v>0</v>
      </c>
      <c r="J62" s="36">
        <f>SUM(H62:I62)</f>
        <v>0</v>
      </c>
    </row>
    <row r="63" spans="1:10" ht="11.25" customHeight="1">
      <c r="E63" s="1892"/>
      <c r="F63" s="622" t="s">
        <v>43</v>
      </c>
      <c r="G63" s="4"/>
      <c r="H63" s="1606">
        <f>SUM(H64:H66)</f>
        <v>0</v>
      </c>
      <c r="I63" s="1606">
        <f>SUM(I64:I66)</f>
        <v>0</v>
      </c>
      <c r="J63" s="1251">
        <f>SUM(H63:I63)</f>
        <v>0</v>
      </c>
    </row>
    <row r="64" spans="1:10" ht="10.5" customHeight="1">
      <c r="A64" s="5">
        <v>2</v>
      </c>
      <c r="B64" s="5">
        <v>4</v>
      </c>
      <c r="C64" s="5">
        <v>9</v>
      </c>
      <c r="E64" s="1892"/>
      <c r="G64" s="4" t="s">
        <v>92</v>
      </c>
      <c r="H64" s="367">
        <v>0</v>
      </c>
      <c r="I64" s="367">
        <v>0</v>
      </c>
      <c r="J64" s="36">
        <f>SUM(H64:I64)</f>
        <v>0</v>
      </c>
    </row>
    <row r="65" spans="1:13" ht="10.5" customHeight="1">
      <c r="A65" s="5">
        <v>2</v>
      </c>
      <c r="B65" s="5">
        <v>4</v>
      </c>
      <c r="C65" s="5">
        <v>9</v>
      </c>
      <c r="E65" s="1892"/>
      <c r="G65" s="4" t="s">
        <v>89</v>
      </c>
      <c r="H65" s="367">
        <v>0</v>
      </c>
      <c r="I65" s="367">
        <v>0</v>
      </c>
      <c r="J65" s="36">
        <f>SUM(H65:I65)</f>
        <v>0</v>
      </c>
    </row>
    <row r="66" spans="1:13" ht="10.5" customHeight="1">
      <c r="A66" s="5">
        <v>2</v>
      </c>
      <c r="B66" s="5">
        <v>4</v>
      </c>
      <c r="C66" s="5">
        <v>9</v>
      </c>
      <c r="E66" s="1892"/>
      <c r="G66" s="4" t="s">
        <v>94</v>
      </c>
      <c r="H66" s="367">
        <v>0</v>
      </c>
      <c r="I66" s="367">
        <v>0</v>
      </c>
      <c r="J66" s="36">
        <f>SUM(H66:I66)</f>
        <v>0</v>
      </c>
    </row>
    <row r="67" spans="1:13" ht="11.25" customHeight="1">
      <c r="E67" s="1892"/>
      <c r="F67" s="622" t="s">
        <v>44</v>
      </c>
      <c r="G67" s="622"/>
      <c r="H67" s="1606">
        <f>SUM(H68)</f>
        <v>0</v>
      </c>
      <c r="I67" s="1606">
        <f>SUM(I68)</f>
        <v>0</v>
      </c>
      <c r="J67" s="1251">
        <f>SUM(H67:I67)</f>
        <v>0</v>
      </c>
    </row>
    <row r="68" spans="1:13" ht="11.25" customHeight="1">
      <c r="A68" s="5">
        <v>2</v>
      </c>
      <c r="B68" s="5">
        <v>4</v>
      </c>
      <c r="C68" s="5">
        <v>11</v>
      </c>
      <c r="E68" s="1892"/>
      <c r="F68" s="4"/>
      <c r="G68" s="4" t="s">
        <v>109</v>
      </c>
      <c r="H68" s="367">
        <v>0</v>
      </c>
      <c r="I68" s="367">
        <v>0</v>
      </c>
      <c r="J68" s="36">
        <f>SUM(H68:I68)</f>
        <v>0</v>
      </c>
    </row>
    <row r="69" spans="1:13" ht="11.25" customHeight="1">
      <c r="E69" s="1891">
        <v>1403</v>
      </c>
      <c r="F69" s="373" t="s">
        <v>3</v>
      </c>
      <c r="G69" s="372"/>
      <c r="H69" s="498">
        <f>SUM(H70+H72+H74)</f>
        <v>0</v>
      </c>
      <c r="I69" s="498">
        <f>SUM(I70+I72+I74)</f>
        <v>0</v>
      </c>
      <c r="J69" s="49">
        <f>SUM(H69:I69)</f>
        <v>0</v>
      </c>
      <c r="M69" s="618"/>
    </row>
    <row r="70" spans="1:13" ht="11.25" customHeight="1">
      <c r="E70" s="1892"/>
      <c r="F70" s="622" t="s">
        <v>45</v>
      </c>
      <c r="G70" s="4"/>
      <c r="H70" s="1606">
        <f>SUM(H71:H71)</f>
        <v>0</v>
      </c>
      <c r="I70" s="1606">
        <f>SUM(I71:I71)</f>
        <v>0</v>
      </c>
      <c r="J70" s="1251">
        <f>SUM(H70:I70)</f>
        <v>0</v>
      </c>
    </row>
    <row r="71" spans="1:13" ht="10.5" customHeight="1">
      <c r="A71" s="5">
        <v>3</v>
      </c>
      <c r="B71" s="5">
        <v>5</v>
      </c>
      <c r="C71" s="5">
        <v>11</v>
      </c>
      <c r="E71" s="1892"/>
      <c r="F71" s="4"/>
      <c r="G71" s="4" t="s">
        <v>96</v>
      </c>
      <c r="H71" s="367">
        <v>0</v>
      </c>
      <c r="I71" s="367">
        <v>0</v>
      </c>
      <c r="J71" s="36">
        <f>SUM(H71:I71)</f>
        <v>0</v>
      </c>
    </row>
    <row r="72" spans="1:13" ht="11.25" customHeight="1">
      <c r="E72" s="1892"/>
      <c r="F72" s="622" t="s">
        <v>46</v>
      </c>
      <c r="G72" s="4"/>
      <c r="H72" s="1606">
        <f>SUM(H73)</f>
        <v>0</v>
      </c>
      <c r="I72" s="1606">
        <f>SUM(I73)</f>
        <v>0</v>
      </c>
      <c r="J72" s="1251">
        <f>SUM(H72:I72)</f>
        <v>0</v>
      </c>
    </row>
    <row r="73" spans="1:13" ht="10.5" customHeight="1">
      <c r="A73" s="5">
        <v>3</v>
      </c>
      <c r="B73" s="5">
        <v>5</v>
      </c>
      <c r="C73" s="5">
        <v>8</v>
      </c>
      <c r="E73" s="1892"/>
      <c r="F73" s="4"/>
      <c r="G73" s="4" t="s">
        <v>96</v>
      </c>
      <c r="H73" s="367">
        <v>0</v>
      </c>
      <c r="I73" s="367">
        <v>0</v>
      </c>
      <c r="J73" s="36">
        <f>SUM(H73:I73)</f>
        <v>0</v>
      </c>
    </row>
    <row r="74" spans="1:13" ht="11.25" customHeight="1">
      <c r="E74" s="1892"/>
      <c r="F74" s="622" t="s">
        <v>47</v>
      </c>
      <c r="G74" s="4"/>
      <c r="H74" s="1606">
        <f>SUM(H75:H76)</f>
        <v>0</v>
      </c>
      <c r="I74" s="1606">
        <f>SUM(I75:I76)</f>
        <v>0</v>
      </c>
      <c r="J74" s="1251">
        <f>SUM(H74:I74)</f>
        <v>0</v>
      </c>
    </row>
    <row r="75" spans="1:13" ht="10.5" customHeight="1">
      <c r="A75" s="5">
        <v>3</v>
      </c>
      <c r="B75" s="5">
        <v>5</v>
      </c>
      <c r="C75" s="5">
        <v>10</v>
      </c>
      <c r="E75" s="1892"/>
      <c r="F75" s="4"/>
      <c r="G75" s="4" t="s">
        <v>96</v>
      </c>
      <c r="H75" s="367">
        <v>0</v>
      </c>
      <c r="I75" s="367">
        <v>0</v>
      </c>
      <c r="J75" s="36">
        <f>SUM(H75:I75)</f>
        <v>0</v>
      </c>
    </row>
    <row r="76" spans="1:13" ht="10.5" customHeight="1">
      <c r="A76" s="5">
        <v>3</v>
      </c>
      <c r="B76" s="5">
        <v>5</v>
      </c>
      <c r="C76" s="5">
        <v>10</v>
      </c>
      <c r="E76" s="1893"/>
      <c r="F76" s="3"/>
      <c r="G76" s="3" t="s">
        <v>397</v>
      </c>
      <c r="H76" s="733">
        <v>0</v>
      </c>
      <c r="I76" s="733">
        <v>0</v>
      </c>
      <c r="J76" s="47">
        <f>SUM(H76:I76)</f>
        <v>0</v>
      </c>
    </row>
    <row r="77" spans="1:13" ht="12" customHeight="1">
      <c r="E77" s="6"/>
      <c r="F77" s="4"/>
      <c r="G77" s="4"/>
      <c r="H77" s="2"/>
      <c r="I77" s="1287"/>
      <c r="J77" s="2" t="s">
        <v>386</v>
      </c>
    </row>
    <row r="78" spans="1:13" ht="12" customHeight="1">
      <c r="E78" s="6"/>
      <c r="F78" s="4"/>
      <c r="G78" s="4"/>
      <c r="H78" s="2"/>
      <c r="I78" s="2"/>
      <c r="J78" s="2" t="s">
        <v>447</v>
      </c>
    </row>
    <row r="79" spans="1:13" ht="7.5" customHeight="1">
      <c r="E79" s="1934" t="s">
        <v>6</v>
      </c>
      <c r="F79" s="1754"/>
      <c r="G79" s="1754"/>
      <c r="H79" s="2515"/>
      <c r="I79" s="2514"/>
      <c r="J79" s="2513"/>
    </row>
    <row r="80" spans="1:13" ht="12.75" customHeight="1">
      <c r="E80" s="1925"/>
      <c r="F80" s="1363" t="s">
        <v>87</v>
      </c>
      <c r="G80" s="2512"/>
      <c r="H80" s="2525" t="s">
        <v>893</v>
      </c>
      <c r="I80" s="2525"/>
      <c r="J80" s="1881" t="s">
        <v>0</v>
      </c>
    </row>
    <row r="81" spans="1:13">
      <c r="E81" s="1926"/>
      <c r="F81" s="2511"/>
      <c r="G81" s="1435"/>
      <c r="H81" s="2377" t="s">
        <v>72</v>
      </c>
      <c r="I81" s="2377" t="s">
        <v>71</v>
      </c>
      <c r="J81" s="1882"/>
    </row>
    <row r="82" spans="1:13" ht="11.25" customHeight="1">
      <c r="E82" s="1895">
        <v>1404</v>
      </c>
      <c r="F82" s="373" t="s">
        <v>28</v>
      </c>
      <c r="G82" s="372"/>
      <c r="H82" s="498">
        <f>SUM(H85,H83)</f>
        <v>0</v>
      </c>
      <c r="I82" s="498">
        <f>SUM(I85,I83)</f>
        <v>0</v>
      </c>
      <c r="J82" s="49">
        <f>SUM(H82:I82)</f>
        <v>0</v>
      </c>
      <c r="M82" s="618"/>
    </row>
    <row r="83" spans="1:13" ht="11.25" customHeight="1">
      <c r="E83" s="1895"/>
      <c r="F83" s="622" t="s">
        <v>48</v>
      </c>
      <c r="G83" s="4"/>
      <c r="H83" s="1606">
        <f>SUM(H84)</f>
        <v>0</v>
      </c>
      <c r="I83" s="1606">
        <f>SUM(I84)</f>
        <v>0</v>
      </c>
      <c r="J83" s="1251">
        <f>H83+I83</f>
        <v>0</v>
      </c>
    </row>
    <row r="84" spans="1:13" ht="10.5" customHeight="1">
      <c r="A84" s="5">
        <v>4</v>
      </c>
      <c r="B84" s="5">
        <v>6</v>
      </c>
      <c r="C84" s="5">
        <v>11</v>
      </c>
      <c r="E84" s="1895"/>
      <c r="F84" s="4"/>
      <c r="G84" s="4" t="s">
        <v>111</v>
      </c>
      <c r="H84" s="367">
        <v>0</v>
      </c>
      <c r="I84" s="367">
        <v>0</v>
      </c>
      <c r="J84" s="36">
        <f>H84+I84</f>
        <v>0</v>
      </c>
    </row>
    <row r="85" spans="1:13" ht="11.25" customHeight="1">
      <c r="E85" s="1895"/>
      <c r="F85" s="622" t="s">
        <v>49</v>
      </c>
      <c r="G85" s="4"/>
      <c r="H85" s="1606">
        <f>SUM(H86:H88)</f>
        <v>0</v>
      </c>
      <c r="I85" s="1606">
        <f>SUM(I86:I88)</f>
        <v>0</v>
      </c>
      <c r="J85" s="1251">
        <f>SUM(H85:I85)</f>
        <v>0</v>
      </c>
    </row>
    <row r="86" spans="1:13" ht="10.5" customHeight="1">
      <c r="E86" s="1895"/>
      <c r="F86" s="4"/>
      <c r="G86" s="4" t="s">
        <v>112</v>
      </c>
      <c r="H86" s="367">
        <v>0</v>
      </c>
      <c r="I86" s="367">
        <v>0</v>
      </c>
      <c r="J86" s="36">
        <f>SUM(H86:I86)</f>
        <v>0</v>
      </c>
    </row>
    <row r="87" spans="1:13" ht="10.5" customHeight="1">
      <c r="E87" s="1895"/>
      <c r="F87" s="4"/>
      <c r="G87" s="4" t="s">
        <v>422</v>
      </c>
      <c r="H87" s="367">
        <v>0</v>
      </c>
      <c r="I87" s="367">
        <v>0</v>
      </c>
      <c r="J87" s="36">
        <f>SUM(H87:I87)</f>
        <v>0</v>
      </c>
    </row>
    <row r="88" spans="1:13" ht="10.5" customHeight="1">
      <c r="E88" s="1895"/>
      <c r="F88" s="4"/>
      <c r="G88" s="4" t="s">
        <v>421</v>
      </c>
      <c r="H88" s="367">
        <v>0</v>
      </c>
      <c r="I88" s="367">
        <v>0</v>
      </c>
      <c r="J88" s="36">
        <f>SUM(H88:I88)</f>
        <v>0</v>
      </c>
    </row>
    <row r="89" spans="1:13" ht="11.25" customHeight="1">
      <c r="E89" s="1891">
        <v>1405</v>
      </c>
      <c r="F89" s="373" t="s">
        <v>4</v>
      </c>
      <c r="G89" s="491"/>
      <c r="H89" s="498">
        <f>SUM(H90+H95+H102+H104)</f>
        <v>1</v>
      </c>
      <c r="I89" s="498">
        <f>SUM(I90+I95+I102+I104)</f>
        <v>3</v>
      </c>
      <c r="J89" s="49">
        <f>H89+I89</f>
        <v>4</v>
      </c>
      <c r="M89" s="618"/>
    </row>
    <row r="90" spans="1:13" ht="11.25" customHeight="1">
      <c r="E90" s="1892"/>
      <c r="F90" s="622" t="s">
        <v>50</v>
      </c>
      <c r="G90" s="4"/>
      <c r="H90" s="1606">
        <f>SUM(H91:H94)</f>
        <v>1</v>
      </c>
      <c r="I90" s="1606">
        <f>SUM(I91:I94)</f>
        <v>3</v>
      </c>
      <c r="J90" s="1251">
        <f>H90+I90</f>
        <v>4</v>
      </c>
      <c r="M90" s="618"/>
    </row>
    <row r="91" spans="1:13" ht="10.5" customHeight="1">
      <c r="A91" s="5">
        <v>5</v>
      </c>
      <c r="B91" s="5">
        <v>4</v>
      </c>
      <c r="C91" s="5">
        <v>8</v>
      </c>
      <c r="E91" s="1892"/>
      <c r="F91" s="4"/>
      <c r="G91" s="4" t="s">
        <v>395</v>
      </c>
      <c r="H91" s="367">
        <v>0</v>
      </c>
      <c r="I91" s="367">
        <v>2</v>
      </c>
      <c r="J91" s="36">
        <f>H91+I91</f>
        <v>2</v>
      </c>
    </row>
    <row r="92" spans="1:13" ht="10.5" customHeight="1">
      <c r="A92" s="5">
        <v>5</v>
      </c>
      <c r="B92" s="5">
        <v>4</v>
      </c>
      <c r="C92" s="5">
        <v>8</v>
      </c>
      <c r="E92" s="1892"/>
      <c r="F92" s="4"/>
      <c r="G92" s="4" t="s">
        <v>394</v>
      </c>
      <c r="H92" s="367">
        <v>1</v>
      </c>
      <c r="I92" s="367">
        <v>1</v>
      </c>
      <c r="J92" s="36">
        <f>H92+I92</f>
        <v>2</v>
      </c>
    </row>
    <row r="93" spans="1:13" ht="10.5" customHeight="1">
      <c r="A93" s="5">
        <v>5</v>
      </c>
      <c r="B93" s="5">
        <v>4</v>
      </c>
      <c r="C93" s="5">
        <v>8</v>
      </c>
      <c r="E93" s="1892"/>
      <c r="F93" s="4"/>
      <c r="G93" s="4" t="s">
        <v>393</v>
      </c>
      <c r="H93" s="367">
        <v>0</v>
      </c>
      <c r="I93" s="367">
        <v>0</v>
      </c>
      <c r="J93" s="36">
        <f>H93+I93</f>
        <v>0</v>
      </c>
    </row>
    <row r="94" spans="1:13" ht="10.5" customHeight="1">
      <c r="A94" s="5">
        <v>5</v>
      </c>
      <c r="B94" s="5">
        <v>4</v>
      </c>
      <c r="C94" s="5">
        <v>8</v>
      </c>
      <c r="E94" s="1892"/>
      <c r="F94" s="4"/>
      <c r="G94" s="4" t="s">
        <v>392</v>
      </c>
      <c r="H94" s="367">
        <v>0</v>
      </c>
      <c r="I94" s="367">
        <v>0</v>
      </c>
      <c r="J94" s="36">
        <f>H94+I94</f>
        <v>0</v>
      </c>
    </row>
    <row r="95" spans="1:13" ht="11.25" customHeight="1">
      <c r="E95" s="1892"/>
      <c r="F95" s="622" t="s">
        <v>58</v>
      </c>
      <c r="G95" s="4"/>
      <c r="H95" s="1606">
        <f>SUM(H96:H101)</f>
        <v>0</v>
      </c>
      <c r="I95" s="1606">
        <f>SUM(I96:I101)</f>
        <v>0</v>
      </c>
      <c r="J95" s="1251">
        <f>H95+I95</f>
        <v>0</v>
      </c>
    </row>
    <row r="96" spans="1:13" ht="10.5" customHeight="1">
      <c r="A96" s="5">
        <v>5</v>
      </c>
      <c r="B96" s="5">
        <v>5</v>
      </c>
      <c r="C96" s="5">
        <v>11</v>
      </c>
      <c r="E96" s="1892"/>
      <c r="F96" s="4"/>
      <c r="G96" s="4" t="s">
        <v>113</v>
      </c>
      <c r="H96" s="367">
        <v>0</v>
      </c>
      <c r="I96" s="367">
        <v>0</v>
      </c>
      <c r="J96" s="36">
        <f>H96+I96</f>
        <v>0</v>
      </c>
    </row>
    <row r="97" spans="1:13" ht="10.5" customHeight="1">
      <c r="A97" s="5">
        <v>5</v>
      </c>
      <c r="B97" s="5">
        <v>5</v>
      </c>
      <c r="C97" s="5">
        <v>11</v>
      </c>
      <c r="E97" s="1892"/>
      <c r="F97" s="4"/>
      <c r="G97" s="4" t="s">
        <v>391</v>
      </c>
      <c r="H97" s="367">
        <v>0</v>
      </c>
      <c r="I97" s="367">
        <v>0</v>
      </c>
      <c r="J97" s="36">
        <f>H97+I97</f>
        <v>0</v>
      </c>
    </row>
    <row r="98" spans="1:13" ht="10.5" customHeight="1">
      <c r="A98" s="5">
        <v>5</v>
      </c>
      <c r="B98" s="5">
        <v>5</v>
      </c>
      <c r="C98" s="5">
        <v>11</v>
      </c>
      <c r="E98" s="1892"/>
      <c r="F98" s="4"/>
      <c r="G98" s="4" t="s">
        <v>390</v>
      </c>
      <c r="H98" s="367">
        <v>0</v>
      </c>
      <c r="I98" s="367">
        <v>0</v>
      </c>
      <c r="J98" s="36">
        <f>H98+I98</f>
        <v>0</v>
      </c>
    </row>
    <row r="99" spans="1:13" ht="10.5" customHeight="1">
      <c r="A99" s="5">
        <v>5</v>
      </c>
      <c r="B99" s="5">
        <v>5</v>
      </c>
      <c r="C99" s="5">
        <v>11</v>
      </c>
      <c r="E99" s="1892"/>
      <c r="F99" s="4"/>
      <c r="G99" s="4" t="s">
        <v>389</v>
      </c>
      <c r="H99" s="367">
        <v>0</v>
      </c>
      <c r="I99" s="367">
        <v>0</v>
      </c>
      <c r="J99" s="36">
        <f>H99+I99</f>
        <v>0</v>
      </c>
    </row>
    <row r="100" spans="1:13" ht="10.5" customHeight="1">
      <c r="A100" s="5">
        <v>5</v>
      </c>
      <c r="B100" s="5">
        <v>5</v>
      </c>
      <c r="C100" s="5">
        <v>11</v>
      </c>
      <c r="E100" s="1892"/>
      <c r="F100" s="4"/>
      <c r="G100" s="4" t="s">
        <v>444</v>
      </c>
      <c r="H100" s="367">
        <v>0</v>
      </c>
      <c r="I100" s="367">
        <v>0</v>
      </c>
      <c r="J100" s="36">
        <f>H100+I100</f>
        <v>0</v>
      </c>
    </row>
    <row r="101" spans="1:13" ht="10.5" customHeight="1">
      <c r="A101" s="5">
        <v>5</v>
      </c>
      <c r="B101" s="5">
        <v>5</v>
      </c>
      <c r="C101" s="5">
        <v>11</v>
      </c>
      <c r="E101" s="1892"/>
      <c r="F101" s="4"/>
      <c r="G101" s="594" t="s">
        <v>388</v>
      </c>
      <c r="H101" s="367">
        <v>0</v>
      </c>
      <c r="I101" s="367">
        <v>0</v>
      </c>
      <c r="J101" s="36">
        <f>H101+I101</f>
        <v>0</v>
      </c>
    </row>
    <row r="102" spans="1:13" ht="11.25" customHeight="1">
      <c r="E102" s="1892"/>
      <c r="F102" s="479" t="s">
        <v>51</v>
      </c>
      <c r="G102" s="457"/>
      <c r="H102" s="1606">
        <f>SUM(H103)</f>
        <v>0</v>
      </c>
      <c r="I102" s="1606">
        <f>SUM(I103)</f>
        <v>0</v>
      </c>
      <c r="J102" s="1251">
        <f>SUM(H102:I102)</f>
        <v>0</v>
      </c>
    </row>
    <row r="103" spans="1:13" ht="10.5" customHeight="1">
      <c r="A103" s="5">
        <v>5</v>
      </c>
      <c r="B103" s="5">
        <v>5</v>
      </c>
      <c r="C103" s="5">
        <v>10</v>
      </c>
      <c r="E103" s="1892"/>
      <c r="F103" s="4"/>
      <c r="G103" s="4" t="s">
        <v>97</v>
      </c>
      <c r="H103" s="367">
        <v>0</v>
      </c>
      <c r="I103" s="367">
        <v>0</v>
      </c>
      <c r="J103" s="36">
        <f>SUM(H103:I103)</f>
        <v>0</v>
      </c>
    </row>
    <row r="104" spans="1:13" ht="11.25" customHeight="1">
      <c r="E104" s="1892"/>
      <c r="F104" s="622" t="s">
        <v>52</v>
      </c>
      <c r="G104" s="622"/>
      <c r="H104" s="1606">
        <f>SUM(H105:H106)</f>
        <v>0</v>
      </c>
      <c r="I104" s="1606">
        <f>SUM(I105:I106)</f>
        <v>0</v>
      </c>
      <c r="J104" s="1251">
        <f>SUM(H104:I104)</f>
        <v>0</v>
      </c>
    </row>
    <row r="105" spans="1:13" ht="10.5" customHeight="1">
      <c r="A105" s="5">
        <v>5</v>
      </c>
      <c r="B105" s="5">
        <v>5</v>
      </c>
      <c r="C105" s="5">
        <v>13</v>
      </c>
      <c r="E105" s="1892"/>
      <c r="F105" s="4"/>
      <c r="G105" s="4" t="s">
        <v>115</v>
      </c>
      <c r="H105" s="367">
        <v>0</v>
      </c>
      <c r="I105" s="367">
        <v>0</v>
      </c>
      <c r="J105" s="36">
        <f>SUM(H105:I105)</f>
        <v>0</v>
      </c>
    </row>
    <row r="106" spans="1:13" ht="10.5" customHeight="1">
      <c r="E106" s="1892"/>
      <c r="F106" s="4"/>
      <c r="G106" s="4" t="s">
        <v>387</v>
      </c>
      <c r="H106" s="367">
        <v>0</v>
      </c>
      <c r="I106" s="367">
        <v>0</v>
      </c>
      <c r="J106" s="36">
        <f>SUM(H106:I106)</f>
        <v>0</v>
      </c>
    </row>
    <row r="107" spans="1:13" ht="11.25" customHeight="1">
      <c r="E107" s="1891">
        <v>1406</v>
      </c>
      <c r="F107" s="373" t="s">
        <v>5</v>
      </c>
      <c r="G107" s="372"/>
      <c r="H107" s="498">
        <f>SUM(H108+H113+H111+H115)</f>
        <v>0</v>
      </c>
      <c r="I107" s="498">
        <f>SUM(I108+I113+I111+I115)</f>
        <v>0</v>
      </c>
      <c r="J107" s="49">
        <f>H107+I107</f>
        <v>0</v>
      </c>
      <c r="M107" s="618"/>
    </row>
    <row r="108" spans="1:13" ht="11.25" customHeight="1">
      <c r="E108" s="1892"/>
      <c r="F108" s="622" t="s">
        <v>53</v>
      </c>
      <c r="G108" s="4"/>
      <c r="H108" s="1606">
        <f>SUM(H109:H110)</f>
        <v>0</v>
      </c>
      <c r="I108" s="1606">
        <f>SUM(I109:I110)</f>
        <v>0</v>
      </c>
      <c r="J108" s="1251">
        <f>H108+I108</f>
        <v>0</v>
      </c>
      <c r="M108" s="618"/>
    </row>
    <row r="109" spans="1:13" ht="10.5" customHeight="1">
      <c r="A109" s="5">
        <v>6</v>
      </c>
      <c r="B109" s="5">
        <v>2</v>
      </c>
      <c r="C109" s="5">
        <v>6</v>
      </c>
      <c r="E109" s="1892"/>
      <c r="F109" s="720"/>
      <c r="G109" s="4" t="s">
        <v>443</v>
      </c>
      <c r="H109" s="367">
        <v>0</v>
      </c>
      <c r="I109" s="367">
        <v>0</v>
      </c>
      <c r="J109" s="36">
        <f>H109+I109</f>
        <v>0</v>
      </c>
    </row>
    <row r="110" spans="1:13" ht="10.5" customHeight="1">
      <c r="A110" s="5">
        <v>6</v>
      </c>
      <c r="B110" s="5">
        <v>2</v>
      </c>
      <c r="C110" s="5">
        <v>11</v>
      </c>
      <c r="E110" s="1892"/>
      <c r="F110" s="720"/>
      <c r="G110" s="4" t="s">
        <v>98</v>
      </c>
      <c r="H110" s="367">
        <v>0</v>
      </c>
      <c r="I110" s="367">
        <v>0</v>
      </c>
      <c r="J110" s="36">
        <f>H110+I110</f>
        <v>0</v>
      </c>
    </row>
    <row r="111" spans="1:13" ht="11.25" customHeight="1">
      <c r="E111" s="1892"/>
      <c r="F111" s="622" t="s">
        <v>381</v>
      </c>
      <c r="G111" s="4"/>
      <c r="H111" s="1606">
        <f>SUM(H112)</f>
        <v>0</v>
      </c>
      <c r="I111" s="1606">
        <f>SUM(I112)</f>
        <v>0</v>
      </c>
      <c r="J111" s="1251">
        <f>H111+I111</f>
        <v>0</v>
      </c>
    </row>
    <row r="112" spans="1:13" ht="10.5" customHeight="1">
      <c r="E112" s="1892"/>
      <c r="F112" s="720"/>
      <c r="G112" s="4" t="s">
        <v>118</v>
      </c>
      <c r="H112" s="367">
        <v>0</v>
      </c>
      <c r="I112" s="367">
        <v>0</v>
      </c>
      <c r="J112" s="36">
        <f>H112+I112</f>
        <v>0</v>
      </c>
    </row>
    <row r="113" spans="1:13" ht="11.25" customHeight="1">
      <c r="E113" s="1892"/>
      <c r="F113" s="622" t="s">
        <v>55</v>
      </c>
      <c r="G113" s="4"/>
      <c r="H113" s="1606">
        <f>SUM(H114)</f>
        <v>0</v>
      </c>
      <c r="I113" s="1606">
        <f>SUM(I114)</f>
        <v>0</v>
      </c>
      <c r="J113" s="1251">
        <f>H113+I113</f>
        <v>0</v>
      </c>
    </row>
    <row r="114" spans="1:13" ht="10.5" customHeight="1">
      <c r="A114" s="5">
        <v>6</v>
      </c>
      <c r="B114" s="5">
        <v>2</v>
      </c>
      <c r="C114" s="5">
        <v>10</v>
      </c>
      <c r="E114" s="1892"/>
      <c r="F114" s="4"/>
      <c r="G114" s="4" t="s">
        <v>99</v>
      </c>
      <c r="H114" s="367">
        <v>0</v>
      </c>
      <c r="I114" s="367">
        <v>0</v>
      </c>
      <c r="J114" s="36">
        <f>H114+I114</f>
        <v>0</v>
      </c>
    </row>
    <row r="115" spans="1:13" ht="11.25" customHeight="1">
      <c r="E115" s="1892"/>
      <c r="F115" s="622" t="s">
        <v>26</v>
      </c>
      <c r="G115" s="4"/>
      <c r="H115" s="1606">
        <f>SUM(H116)</f>
        <v>0</v>
      </c>
      <c r="I115" s="1606">
        <f>SUM(I116)</f>
        <v>0</v>
      </c>
      <c r="J115" s="1251">
        <f>H115+I115</f>
        <v>0</v>
      </c>
    </row>
    <row r="116" spans="1:13" ht="10.5" customHeight="1">
      <c r="A116" s="5">
        <v>6</v>
      </c>
      <c r="B116" s="5">
        <v>2</v>
      </c>
      <c r="C116" s="5">
        <v>6</v>
      </c>
      <c r="E116" s="1892"/>
      <c r="F116" s="4"/>
      <c r="G116" s="4" t="s">
        <v>380</v>
      </c>
      <c r="H116" s="367">
        <v>0</v>
      </c>
      <c r="I116" s="367">
        <v>0</v>
      </c>
      <c r="J116" s="36">
        <f>H116+I116</f>
        <v>0</v>
      </c>
    </row>
    <row r="117" spans="1:13" ht="11.25" customHeight="1">
      <c r="E117" s="1894">
        <v>1407</v>
      </c>
      <c r="F117" s="373" t="s">
        <v>62</v>
      </c>
      <c r="G117" s="372"/>
      <c r="H117" s="498">
        <f>SUM(H120+H118)</f>
        <v>0</v>
      </c>
      <c r="I117" s="498">
        <f>SUM(I120+I118)</f>
        <v>0</v>
      </c>
      <c r="J117" s="49">
        <f>SUM(H117:I117)</f>
        <v>0</v>
      </c>
      <c r="M117" s="618"/>
    </row>
    <row r="118" spans="1:13" ht="11.25" customHeight="1">
      <c r="E118" s="1895"/>
      <c r="F118" s="622" t="s">
        <v>56</v>
      </c>
      <c r="G118" s="622"/>
      <c r="H118" s="1606">
        <f>SUM(H119)</f>
        <v>0</v>
      </c>
      <c r="I118" s="1606">
        <f>SUM(I119)</f>
        <v>0</v>
      </c>
      <c r="J118" s="1251">
        <f>H118+I118</f>
        <v>0</v>
      </c>
      <c r="M118" s="618"/>
    </row>
    <row r="119" spans="1:13" ht="11.25" customHeight="1">
      <c r="E119" s="1895"/>
      <c r="F119" s="4"/>
      <c r="G119" s="4" t="s">
        <v>100</v>
      </c>
      <c r="H119" s="367">
        <v>0</v>
      </c>
      <c r="I119" s="367">
        <v>0</v>
      </c>
      <c r="J119" s="36">
        <f>H119+I119</f>
        <v>0</v>
      </c>
      <c r="M119" s="618"/>
    </row>
    <row r="120" spans="1:13" ht="11.25" customHeight="1">
      <c r="E120" s="1895"/>
      <c r="F120" s="622" t="s">
        <v>25</v>
      </c>
      <c r="G120" s="4"/>
      <c r="H120" s="1606">
        <f>SUM(H121:H124)</f>
        <v>0</v>
      </c>
      <c r="I120" s="1606">
        <f>SUM(I121:I124)</f>
        <v>0</v>
      </c>
      <c r="J120" s="1251">
        <f>H120+I120</f>
        <v>0</v>
      </c>
    </row>
    <row r="121" spans="1:13" ht="10.5" customHeight="1">
      <c r="A121" s="5">
        <v>7</v>
      </c>
      <c r="B121" s="5">
        <v>3</v>
      </c>
      <c r="C121" s="5">
        <v>11</v>
      </c>
      <c r="E121" s="1895"/>
      <c r="F121" s="622"/>
      <c r="G121" s="4" t="s">
        <v>119</v>
      </c>
      <c r="H121" s="367">
        <v>0</v>
      </c>
      <c r="I121" s="367">
        <v>0</v>
      </c>
      <c r="J121" s="36">
        <f>H121+I121</f>
        <v>0</v>
      </c>
    </row>
    <row r="122" spans="1:13" ht="10.5" customHeight="1">
      <c r="E122" s="1895"/>
      <c r="F122" s="622"/>
      <c r="G122" s="4" t="s">
        <v>379</v>
      </c>
      <c r="H122" s="367">
        <v>0</v>
      </c>
      <c r="I122" s="367">
        <v>0</v>
      </c>
      <c r="J122" s="36">
        <f>H122+I122</f>
        <v>0</v>
      </c>
    </row>
    <row r="123" spans="1:13" ht="10.5" customHeight="1">
      <c r="E123" s="1895"/>
      <c r="F123" s="622"/>
      <c r="G123" s="4" t="s">
        <v>666</v>
      </c>
      <c r="H123" s="367">
        <v>0</v>
      </c>
      <c r="I123" s="367">
        <v>0</v>
      </c>
      <c r="J123" s="36">
        <f>H123+I123</f>
        <v>0</v>
      </c>
    </row>
    <row r="124" spans="1:13" ht="10.5" customHeight="1">
      <c r="A124" s="5">
        <v>7</v>
      </c>
      <c r="B124" s="5">
        <v>3</v>
      </c>
      <c r="C124" s="5">
        <v>11</v>
      </c>
      <c r="E124" s="1895"/>
      <c r="F124" s="4"/>
      <c r="G124" s="4" t="s">
        <v>415</v>
      </c>
      <c r="H124" s="367">
        <v>0</v>
      </c>
      <c r="I124" s="367">
        <v>0</v>
      </c>
      <c r="J124" s="36">
        <f>H124+I124</f>
        <v>0</v>
      </c>
    </row>
    <row r="125" spans="1:13" ht="11.25" customHeight="1">
      <c r="E125" s="1894">
        <v>1408</v>
      </c>
      <c r="F125" s="373" t="s">
        <v>63</v>
      </c>
      <c r="G125" s="373"/>
      <c r="H125" s="498">
        <f>SUM(H129+H126+H131+H135)</f>
        <v>1</v>
      </c>
      <c r="I125" s="498">
        <f>SUM(I129+I126+I131+I135)</f>
        <v>0</v>
      </c>
      <c r="J125" s="49">
        <f>H125+I125</f>
        <v>1</v>
      </c>
      <c r="M125" s="618"/>
    </row>
    <row r="126" spans="1:13" ht="11.25" customHeight="1">
      <c r="E126" s="1895"/>
      <c r="F126" s="622" t="s">
        <v>16</v>
      </c>
      <c r="G126" s="622"/>
      <c r="H126" s="1606">
        <f>SUM(H127:H128)</f>
        <v>0</v>
      </c>
      <c r="I126" s="1606">
        <f>SUM(I127:I128)</f>
        <v>0</v>
      </c>
      <c r="J126" s="1251">
        <f>SUM(H126:I126)</f>
        <v>0</v>
      </c>
      <c r="M126" s="618"/>
    </row>
    <row r="127" spans="1:13" ht="11.25" customHeight="1">
      <c r="E127" s="1895"/>
      <c r="F127" s="622"/>
      <c r="G127" s="369" t="s">
        <v>414</v>
      </c>
      <c r="H127" s="367">
        <v>0</v>
      </c>
      <c r="I127" s="367">
        <v>0</v>
      </c>
      <c r="J127" s="36">
        <f>SUM(H127:I127)</f>
        <v>0</v>
      </c>
      <c r="M127" s="618"/>
    </row>
    <row r="128" spans="1:13" ht="11.25" customHeight="1">
      <c r="E128" s="1895"/>
      <c r="F128" s="4"/>
      <c r="G128" s="4" t="s">
        <v>441</v>
      </c>
      <c r="H128" s="367">
        <v>0</v>
      </c>
      <c r="I128" s="367">
        <v>0</v>
      </c>
      <c r="J128" s="36">
        <f>SUM(H128:I128)</f>
        <v>0</v>
      </c>
      <c r="M128" s="618"/>
    </row>
    <row r="129" spans="1:13" ht="11.25" customHeight="1">
      <c r="E129" s="1895"/>
      <c r="F129" s="622" t="s">
        <v>57</v>
      </c>
      <c r="G129" s="4"/>
      <c r="H129" s="2510">
        <f>SUM(H130)</f>
        <v>1</v>
      </c>
      <c r="I129" s="2510">
        <f>SUM(I130)</f>
        <v>0</v>
      </c>
      <c r="J129" s="1251">
        <f>H129+I129</f>
        <v>1</v>
      </c>
    </row>
    <row r="130" spans="1:13" ht="10.5" customHeight="1">
      <c r="A130" s="5">
        <v>8</v>
      </c>
      <c r="B130" s="5">
        <v>4</v>
      </c>
      <c r="C130" s="5">
        <v>8</v>
      </c>
      <c r="E130" s="1895"/>
      <c r="F130" s="4"/>
      <c r="G130" s="4" t="s">
        <v>121</v>
      </c>
      <c r="H130" s="367">
        <v>1</v>
      </c>
      <c r="I130" s="367">
        <v>0</v>
      </c>
      <c r="J130" s="36">
        <f>H130+I130</f>
        <v>1</v>
      </c>
    </row>
    <row r="131" spans="1:13" ht="11.25" customHeight="1">
      <c r="E131" s="1895"/>
      <c r="F131" s="622" t="s">
        <v>18</v>
      </c>
      <c r="G131" s="4"/>
      <c r="H131" s="1606">
        <f>SUM(H132:H134)</f>
        <v>0</v>
      </c>
      <c r="I131" s="1606">
        <f>SUM(I132:I134)</f>
        <v>0</v>
      </c>
      <c r="J131" s="1251">
        <f>H131+I131</f>
        <v>0</v>
      </c>
    </row>
    <row r="132" spans="1:13" ht="10.5" customHeight="1">
      <c r="A132" s="5">
        <v>8</v>
      </c>
      <c r="B132" s="5">
        <v>4</v>
      </c>
      <c r="C132" s="5">
        <v>11</v>
      </c>
      <c r="E132" s="1895"/>
      <c r="F132" s="622"/>
      <c r="G132" s="4" t="s">
        <v>122</v>
      </c>
      <c r="H132" s="367">
        <v>0</v>
      </c>
      <c r="I132" s="367">
        <v>0</v>
      </c>
      <c r="J132" s="36">
        <f>H132+I132</f>
        <v>0</v>
      </c>
    </row>
    <row r="133" spans="1:13" ht="10.5" customHeight="1">
      <c r="A133" s="5">
        <v>8</v>
      </c>
      <c r="B133" s="5">
        <v>3</v>
      </c>
      <c r="C133" s="5">
        <v>11</v>
      </c>
      <c r="E133" s="1895"/>
      <c r="F133" s="622"/>
      <c r="G133" s="4" t="s">
        <v>123</v>
      </c>
      <c r="H133" s="367">
        <v>0</v>
      </c>
      <c r="I133" s="367">
        <v>0</v>
      </c>
      <c r="J133" s="36">
        <f>H133+I133</f>
        <v>0</v>
      </c>
    </row>
    <row r="134" spans="1:13" ht="10.5" customHeight="1">
      <c r="A134" s="5">
        <v>8</v>
      </c>
      <c r="B134" s="5">
        <v>4</v>
      </c>
      <c r="C134" s="5">
        <v>11</v>
      </c>
      <c r="E134" s="1895"/>
      <c r="F134" s="622"/>
      <c r="G134" s="4" t="s">
        <v>377</v>
      </c>
      <c r="H134" s="367">
        <v>0</v>
      </c>
      <c r="I134" s="367">
        <v>0</v>
      </c>
      <c r="J134" s="36">
        <f>H134+I134</f>
        <v>0</v>
      </c>
    </row>
    <row r="135" spans="1:13" ht="11.25" customHeight="1">
      <c r="E135" s="1895"/>
      <c r="F135" s="622" t="s">
        <v>59</v>
      </c>
      <c r="G135" s="622"/>
      <c r="H135" s="1606">
        <f>SUM(H136)</f>
        <v>0</v>
      </c>
      <c r="I135" s="1606">
        <f>SUM(I136)</f>
        <v>0</v>
      </c>
      <c r="J135" s="1251">
        <f>H135+I135</f>
        <v>0</v>
      </c>
    </row>
    <row r="136" spans="1:13" ht="10.5" customHeight="1">
      <c r="A136" s="5">
        <v>8</v>
      </c>
      <c r="B136" s="5">
        <v>4</v>
      </c>
      <c r="C136" s="5">
        <v>11</v>
      </c>
      <c r="E136" s="1896"/>
      <c r="F136" s="4"/>
      <c r="G136" s="4" t="s">
        <v>125</v>
      </c>
      <c r="H136" s="367">
        <v>0</v>
      </c>
      <c r="I136" s="367">
        <v>0</v>
      </c>
      <c r="J136" s="36">
        <f>H136+I136</f>
        <v>0</v>
      </c>
    </row>
    <row r="137" spans="1:13" ht="11.25" customHeight="1">
      <c r="E137" s="1894">
        <v>1624</v>
      </c>
      <c r="F137" s="373" t="s">
        <v>19</v>
      </c>
      <c r="G137" s="372"/>
      <c r="H137" s="498">
        <f>SUM(H138+H140)</f>
        <v>0</v>
      </c>
      <c r="I137" s="498">
        <f>SUM(I138+I140)</f>
        <v>0</v>
      </c>
      <c r="J137" s="498">
        <f>SUM(H137:I137)</f>
        <v>0</v>
      </c>
      <c r="K137" s="1110"/>
      <c r="M137" s="618"/>
    </row>
    <row r="138" spans="1:13" ht="11.25" customHeight="1">
      <c r="E138" s="1895"/>
      <c r="F138" s="479" t="s">
        <v>149</v>
      </c>
      <c r="G138" s="594"/>
      <c r="H138" s="1606">
        <f>SUM(H139)</f>
        <v>0</v>
      </c>
      <c r="I138" s="1606">
        <f>SUM(I139)</f>
        <v>0</v>
      </c>
      <c r="J138" s="1251">
        <f>H138+I138</f>
        <v>0</v>
      </c>
      <c r="M138" s="618"/>
    </row>
    <row r="139" spans="1:13" ht="10.5" customHeight="1">
      <c r="A139" s="5">
        <v>9</v>
      </c>
      <c r="B139" s="5">
        <v>4</v>
      </c>
      <c r="C139" s="5">
        <v>8</v>
      </c>
      <c r="E139" s="1895"/>
      <c r="F139" s="4"/>
      <c r="G139" s="4" t="s">
        <v>376</v>
      </c>
      <c r="H139" s="367">
        <v>0</v>
      </c>
      <c r="I139" s="367">
        <v>0</v>
      </c>
      <c r="J139" s="36">
        <f>H139+I139</f>
        <v>0</v>
      </c>
      <c r="M139" s="618"/>
    </row>
    <row r="140" spans="1:13" ht="11.25" customHeight="1">
      <c r="E140" s="1895"/>
      <c r="F140" s="622" t="s">
        <v>22</v>
      </c>
      <c r="G140" s="4"/>
      <c r="H140" s="1606">
        <f>SUM(H141)</f>
        <v>0</v>
      </c>
      <c r="I140" s="1606">
        <f>SUM(I141)</f>
        <v>0</v>
      </c>
      <c r="J140" s="1251">
        <f>H140+I140</f>
        <v>0</v>
      </c>
      <c r="M140" s="618"/>
    </row>
    <row r="141" spans="1:13" ht="9.75" customHeight="1">
      <c r="A141" s="5">
        <v>9</v>
      </c>
      <c r="B141" s="5">
        <v>5</v>
      </c>
      <c r="C141" s="5">
        <v>11</v>
      </c>
      <c r="E141" s="1923"/>
      <c r="F141" s="3"/>
      <c r="G141" s="3" t="s">
        <v>375</v>
      </c>
      <c r="H141" s="1613">
        <v>0</v>
      </c>
      <c r="I141" s="1613">
        <v>0</v>
      </c>
      <c r="J141" s="47">
        <f>H141+I141</f>
        <v>0</v>
      </c>
      <c r="M141" s="618"/>
    </row>
    <row r="142" spans="1:13" ht="12.75" customHeight="1">
      <c r="E142" s="754"/>
      <c r="F142" s="1885" t="s">
        <v>0</v>
      </c>
      <c r="G142" s="1886"/>
      <c r="H142" s="723">
        <f>SUM(H6+H37+H69+H82+H89+H107+H117+H125+H137)</f>
        <v>4</v>
      </c>
      <c r="I142" s="723">
        <f>SUM(I6+I37+I69+I82+I89+I107+I117+I125+I137)</f>
        <v>5</v>
      </c>
      <c r="J142" s="51">
        <f>SUM(J6+J37+J69+J82+J89+J107+J117+J125+J137)</f>
        <v>9</v>
      </c>
    </row>
    <row r="143" spans="1:13" ht="10.5" customHeight="1">
      <c r="E143" s="6"/>
      <c r="F143" s="2058" t="s">
        <v>148</v>
      </c>
      <c r="G143" s="2058"/>
      <c r="H143" s="2058"/>
      <c r="I143" s="2058"/>
      <c r="J143" s="2058"/>
    </row>
    <row r="144" spans="1:13" ht="18.75" customHeight="1">
      <c r="E144" s="6"/>
      <c r="F144" s="1907" t="s">
        <v>912</v>
      </c>
      <c r="G144" s="1907"/>
      <c r="H144" s="1907"/>
      <c r="I144" s="1907"/>
      <c r="J144" s="1907"/>
    </row>
    <row r="145" spans="5:7" ht="15.75" customHeight="1">
      <c r="E145" s="6"/>
      <c r="G145" s="4"/>
    </row>
    <row r="146" spans="5:7" ht="9" customHeight="1">
      <c r="E146" s="6"/>
      <c r="G146" s="925"/>
    </row>
    <row r="147" spans="5:7" ht="12.75" customHeight="1">
      <c r="F147" s="622"/>
      <c r="G147" s="925"/>
    </row>
    <row r="148" spans="5:7" ht="9" customHeight="1">
      <c r="E148" s="6"/>
    </row>
    <row r="149" spans="5:7" ht="9" customHeight="1">
      <c r="E149" s="6"/>
    </row>
    <row r="150" spans="5:7" ht="9" customHeight="1"/>
    <row r="151" spans="5:7" ht="9" customHeight="1"/>
    <row r="152" spans="5:7" ht="9" customHeight="1"/>
    <row r="153" spans="5:7" ht="9" customHeight="1"/>
    <row r="154" spans="5:7" ht="9" customHeight="1"/>
    <row r="155" spans="5:7" ht="9" customHeight="1"/>
    <row r="156" spans="5:7" ht="9" customHeight="1"/>
    <row r="157" spans="5:7" ht="9" customHeight="1"/>
    <row r="158" spans="5:7" ht="9" customHeight="1"/>
    <row r="159" spans="5:7" ht="9" customHeight="1"/>
    <row r="160" spans="5: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c r="F234" s="4"/>
      <c r="G234" s="4"/>
    </row>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sheetData>
  <mergeCells count="22">
    <mergeCell ref="L1:Z1"/>
    <mergeCell ref="E2:J2"/>
    <mergeCell ref="E1:J1"/>
    <mergeCell ref="E3:E5"/>
    <mergeCell ref="H4:I4"/>
    <mergeCell ref="J4:J5"/>
    <mergeCell ref="J80:J81"/>
    <mergeCell ref="E82:E88"/>
    <mergeCell ref="E89:E106"/>
    <mergeCell ref="E107:E116"/>
    <mergeCell ref="E117:E124"/>
    <mergeCell ref="E125:E136"/>
    <mergeCell ref="F143:J143"/>
    <mergeCell ref="F144:J144"/>
    <mergeCell ref="F142:G142"/>
    <mergeCell ref="E137:E141"/>
    <mergeCell ref="N19:O24"/>
    <mergeCell ref="E6:E36"/>
    <mergeCell ref="E37:E68"/>
    <mergeCell ref="E69:E76"/>
    <mergeCell ref="E79:E81"/>
    <mergeCell ref="H80:I80"/>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7"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B3B49-F1B3-45D7-B03D-5B9FABDC95F3}">
  <dimension ref="A1:AC498"/>
  <sheetViews>
    <sheetView view="pageBreakPreview" topLeftCell="D1" zoomScaleNormal="115" zoomScaleSheetLayoutView="100" workbookViewId="0">
      <selection activeCell="E1" sqref="E1:J1"/>
    </sheetView>
  </sheetViews>
  <sheetFormatPr baseColWidth="10" defaultRowHeight="12.75"/>
  <cols>
    <col min="1" max="2" width="1.85546875" style="5" hidden="1" customWidth="1"/>
    <col min="3" max="3" width="2.42578125" style="5" hidden="1" customWidth="1"/>
    <col min="4" max="4" width="3" style="5" customWidth="1"/>
    <col min="5" max="5" width="7.5703125" style="1" customWidth="1"/>
    <col min="6" max="6" width="1.5703125" style="1" customWidth="1"/>
    <col min="7" max="7" width="67.7109375" style="1" customWidth="1"/>
    <col min="8" max="10" width="7.28515625" style="840" customWidth="1"/>
    <col min="11" max="11" width="4.7109375" style="1" customWidth="1"/>
    <col min="12" max="12" width="7" style="1" customWidth="1"/>
    <col min="13" max="13" width="9" style="1" customWidth="1"/>
    <col min="14" max="14" width="26" style="1" customWidth="1"/>
    <col min="15" max="15" width="8" style="1" customWidth="1"/>
    <col min="16" max="16" width="1" style="1" customWidth="1"/>
    <col min="17" max="17" width="6.7109375"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8" width="6.7109375" style="1" customWidth="1"/>
    <col min="29" max="16384" width="11.42578125" style="1"/>
  </cols>
  <sheetData>
    <row r="1" spans="1:29" ht="12.75" customHeight="1">
      <c r="E1" s="1888" t="s">
        <v>911</v>
      </c>
      <c r="F1" s="1888"/>
      <c r="G1" s="1888"/>
      <c r="H1" s="1888"/>
      <c r="I1" s="1888"/>
      <c r="J1" s="1888"/>
      <c r="L1" s="1888"/>
      <c r="M1" s="1888"/>
      <c r="N1" s="1888"/>
      <c r="O1" s="1888"/>
      <c r="P1" s="1888"/>
      <c r="Q1" s="1888"/>
      <c r="R1" s="1888"/>
      <c r="S1" s="1888"/>
      <c r="T1" s="1888"/>
      <c r="U1" s="1888"/>
      <c r="V1" s="1888"/>
      <c r="W1" s="1888"/>
      <c r="X1" s="1888"/>
      <c r="Y1" s="1888"/>
      <c r="Z1" s="1888"/>
    </row>
    <row r="2" spans="1:29" ht="12.75" customHeight="1">
      <c r="B2" s="719"/>
      <c r="C2" s="719"/>
      <c r="D2" s="719"/>
      <c r="E2" s="1888">
        <v>2020</v>
      </c>
      <c r="F2" s="1888"/>
      <c r="G2" s="1888"/>
      <c r="H2" s="1888"/>
      <c r="I2" s="1888"/>
      <c r="J2" s="1888"/>
      <c r="K2" s="414"/>
      <c r="L2" s="413"/>
      <c r="AB2" s="2"/>
      <c r="AC2" s="2"/>
    </row>
    <row r="3" spans="1:29" ht="5.25" customHeight="1">
      <c r="E3" s="1934" t="s">
        <v>6</v>
      </c>
      <c r="F3" s="1754"/>
      <c r="G3" s="1438"/>
      <c r="H3" s="2515"/>
      <c r="I3" s="2514"/>
      <c r="J3" s="2513"/>
      <c r="L3" s="4"/>
    </row>
    <row r="4" spans="1:29" ht="12" customHeight="1">
      <c r="A4" s="5" t="s">
        <v>12</v>
      </c>
      <c r="B4" s="5" t="s">
        <v>13</v>
      </c>
      <c r="C4" s="5" t="s">
        <v>14</v>
      </c>
      <c r="E4" s="1925"/>
      <c r="F4" s="1363" t="s">
        <v>87</v>
      </c>
      <c r="G4" s="1709"/>
      <c r="H4" s="1991" t="s">
        <v>893</v>
      </c>
      <c r="I4" s="1991"/>
      <c r="J4" s="1881" t="s">
        <v>0</v>
      </c>
    </row>
    <row r="5" spans="1:29">
      <c r="E5" s="1925"/>
      <c r="F5" s="1361"/>
      <c r="G5" s="1435"/>
      <c r="H5" s="2377" t="s">
        <v>72</v>
      </c>
      <c r="I5" s="2377" t="s">
        <v>71</v>
      </c>
      <c r="J5" s="1882"/>
    </row>
    <row r="6" spans="1:29" ht="11.25" customHeight="1">
      <c r="E6" s="1891">
        <v>1401</v>
      </c>
      <c r="F6" s="392" t="s">
        <v>1</v>
      </c>
      <c r="G6" s="396"/>
      <c r="H6" s="2520">
        <f>SUM(H7,H10,H14,H18,H27,H31,H33+H35)</f>
        <v>176</v>
      </c>
      <c r="I6" s="2520">
        <f>SUM(I7,I10,I14,I18,I27,I31,I33+I35)</f>
        <v>111</v>
      </c>
      <c r="J6" s="2519">
        <f>SUM(H6:I6)</f>
        <v>287</v>
      </c>
      <c r="M6" s="618"/>
    </row>
    <row r="7" spans="1:29" ht="11.25" customHeight="1">
      <c r="E7" s="1892"/>
      <c r="F7" s="1680" t="s">
        <v>33</v>
      </c>
      <c r="G7" s="1121"/>
      <c r="H7" s="2518">
        <f>SUM(H8:H9)</f>
        <v>95</v>
      </c>
      <c r="I7" s="2518">
        <f>SUM(I8:I9)</f>
        <v>54</v>
      </c>
      <c r="J7" s="2517">
        <f>SUM(H7:I7)</f>
        <v>149</v>
      </c>
    </row>
    <row r="8" spans="1:29" ht="11.25" customHeight="1">
      <c r="A8" s="5">
        <v>1</v>
      </c>
      <c r="B8" s="5">
        <v>1</v>
      </c>
      <c r="C8" s="5">
        <v>11</v>
      </c>
      <c r="E8" s="1892"/>
      <c r="F8" s="622"/>
      <c r="G8" s="4" t="s">
        <v>107</v>
      </c>
      <c r="H8" s="634">
        <v>61</v>
      </c>
      <c r="I8" s="634">
        <v>40</v>
      </c>
      <c r="J8" s="36">
        <f>SUM(H8:I8)</f>
        <v>101</v>
      </c>
    </row>
    <row r="9" spans="1:29" ht="11.25" customHeight="1">
      <c r="A9" s="5">
        <v>1</v>
      </c>
      <c r="B9" s="5">
        <v>1</v>
      </c>
      <c r="C9" s="5">
        <v>7</v>
      </c>
      <c r="E9" s="1892"/>
      <c r="F9" s="4"/>
      <c r="G9" s="594" t="s">
        <v>66</v>
      </c>
      <c r="H9" s="367">
        <v>34</v>
      </c>
      <c r="I9" s="367">
        <v>14</v>
      </c>
      <c r="J9" s="36">
        <f>SUM(H9:I9)</f>
        <v>48</v>
      </c>
      <c r="M9" s="618"/>
    </row>
    <row r="10" spans="1:29" ht="11.25" customHeight="1">
      <c r="E10" s="1892"/>
      <c r="F10" s="622" t="s">
        <v>34</v>
      </c>
      <c r="G10" s="4"/>
      <c r="H10" s="1606">
        <f>SUM(H11:H13)</f>
        <v>38</v>
      </c>
      <c r="I10" s="1606">
        <f>SUM(I11:I13)</f>
        <v>22</v>
      </c>
      <c r="J10" s="1251">
        <f>SUM(H10:I10)</f>
        <v>60</v>
      </c>
    </row>
    <row r="11" spans="1:29" ht="12.75" customHeight="1">
      <c r="A11" s="5">
        <v>1</v>
      </c>
      <c r="B11" s="5">
        <v>1</v>
      </c>
      <c r="C11" s="5">
        <v>5</v>
      </c>
      <c r="E11" s="1892"/>
      <c r="F11" s="622"/>
      <c r="G11" s="4" t="s">
        <v>409</v>
      </c>
      <c r="H11" s="367">
        <v>14</v>
      </c>
      <c r="I11" s="367">
        <v>4</v>
      </c>
      <c r="J11" s="36">
        <f>SUM(H11:I11)</f>
        <v>18</v>
      </c>
    </row>
    <row r="12" spans="1:29" ht="12.75" customHeight="1">
      <c r="E12" s="1892"/>
      <c r="F12" s="4"/>
      <c r="G12" s="4" t="s">
        <v>411</v>
      </c>
      <c r="H12" s="367">
        <v>23</v>
      </c>
      <c r="I12" s="367">
        <v>15</v>
      </c>
      <c r="J12" s="36">
        <f>SUM(H12:I12)</f>
        <v>38</v>
      </c>
    </row>
    <row r="13" spans="1:29" ht="12.75" customHeight="1">
      <c r="A13" s="5">
        <v>1</v>
      </c>
      <c r="B13" s="5">
        <v>1</v>
      </c>
      <c r="C13" s="5">
        <v>5</v>
      </c>
      <c r="E13" s="1892"/>
      <c r="F13" s="4"/>
      <c r="G13" s="4" t="s">
        <v>410</v>
      </c>
      <c r="H13" s="367">
        <v>1</v>
      </c>
      <c r="I13" s="367">
        <v>3</v>
      </c>
      <c r="J13" s="36">
        <f>SUM(H13:I13)</f>
        <v>4</v>
      </c>
    </row>
    <row r="14" spans="1:29" ht="11.25" customHeight="1">
      <c r="E14" s="1892"/>
      <c r="F14" s="622" t="s">
        <v>35</v>
      </c>
      <c r="G14" s="4"/>
      <c r="H14" s="1606">
        <f>SUM(H15:H17)</f>
        <v>14</v>
      </c>
      <c r="I14" s="1606">
        <f>SUM(I15:I17)</f>
        <v>6</v>
      </c>
      <c r="J14" s="1251">
        <f>SUM(H14:I14)</f>
        <v>20</v>
      </c>
    </row>
    <row r="15" spans="1:29" ht="12.75" customHeight="1">
      <c r="A15" s="5">
        <v>1</v>
      </c>
      <c r="B15" s="5">
        <v>1</v>
      </c>
      <c r="C15" s="5">
        <v>12</v>
      </c>
      <c r="E15" s="1892"/>
      <c r="F15" s="4"/>
      <c r="G15" s="4" t="s">
        <v>409</v>
      </c>
      <c r="H15" s="367">
        <v>10</v>
      </c>
      <c r="I15" s="367">
        <v>6</v>
      </c>
      <c r="J15" s="36">
        <f>SUM(H15:I15)</f>
        <v>16</v>
      </c>
    </row>
    <row r="16" spans="1:29" s="4" customFormat="1" ht="12.75" customHeight="1">
      <c r="A16" s="5"/>
      <c r="B16" s="5"/>
      <c r="C16" s="5"/>
      <c r="D16" s="5"/>
      <c r="E16" s="1892"/>
      <c r="G16" s="4" t="s">
        <v>427</v>
      </c>
      <c r="H16" s="367">
        <v>4</v>
      </c>
      <c r="I16" s="367">
        <v>0</v>
      </c>
      <c r="J16" s="36">
        <f>SUM(H16:I16)</f>
        <v>4</v>
      </c>
      <c r="K16" s="1"/>
      <c r="L16" s="1"/>
      <c r="M16" s="1"/>
      <c r="N16" s="1"/>
      <c r="O16" s="1"/>
    </row>
    <row r="17" spans="1:15" ht="12.75" customHeight="1">
      <c r="A17" s="5">
        <v>1</v>
      </c>
      <c r="B17" s="5">
        <v>1</v>
      </c>
      <c r="C17" s="5">
        <v>12</v>
      </c>
      <c r="E17" s="1892"/>
      <c r="F17" s="4"/>
      <c r="G17" s="4" t="s">
        <v>426</v>
      </c>
      <c r="H17" s="367">
        <v>0</v>
      </c>
      <c r="I17" s="367">
        <v>0</v>
      </c>
      <c r="J17" s="36">
        <f>SUM(H17:I17)</f>
        <v>0</v>
      </c>
    </row>
    <row r="18" spans="1:15" ht="11.25" customHeight="1">
      <c r="E18" s="1892"/>
      <c r="F18" s="633" t="s">
        <v>27</v>
      </c>
      <c r="G18" s="633"/>
      <c r="H18" s="1606">
        <f>SUM(H19:H26)</f>
        <v>7</v>
      </c>
      <c r="I18" s="1606">
        <f>SUM(I19:I26)</f>
        <v>3</v>
      </c>
      <c r="J18" s="1251">
        <f>SUM(H18:I18)</f>
        <v>10</v>
      </c>
    </row>
    <row r="19" spans="1:15" ht="13.5" customHeight="1">
      <c r="A19" s="5">
        <v>1</v>
      </c>
      <c r="B19" s="5">
        <v>1</v>
      </c>
      <c r="C19" s="5">
        <v>2</v>
      </c>
      <c r="E19" s="1892"/>
      <c r="F19" s="4"/>
      <c r="G19" s="4" t="s">
        <v>409</v>
      </c>
      <c r="H19" s="367">
        <v>2</v>
      </c>
      <c r="I19" s="367">
        <v>0</v>
      </c>
      <c r="J19" s="36">
        <f>SUM(H19:I19)</f>
        <v>2</v>
      </c>
      <c r="N19" s="1910"/>
      <c r="O19" s="1910"/>
    </row>
    <row r="20" spans="1:15" ht="13.5" customHeight="1">
      <c r="E20" s="1892"/>
      <c r="F20" s="4"/>
      <c r="G20" s="4" t="s">
        <v>405</v>
      </c>
      <c r="H20" s="367">
        <v>1</v>
      </c>
      <c r="I20" s="367">
        <v>0</v>
      </c>
      <c r="J20" s="36">
        <f>SUM(H20:I20)</f>
        <v>1</v>
      </c>
      <c r="N20" s="1910"/>
      <c r="O20" s="1910"/>
    </row>
    <row r="21" spans="1:15" ht="13.5" customHeight="1">
      <c r="E21" s="1892"/>
      <c r="F21" s="4"/>
      <c r="G21" s="4" t="s">
        <v>425</v>
      </c>
      <c r="H21" s="367">
        <v>0</v>
      </c>
      <c r="I21" s="367">
        <v>0</v>
      </c>
      <c r="J21" s="36">
        <f>SUM(H21:I21)</f>
        <v>0</v>
      </c>
      <c r="N21" s="1910"/>
      <c r="O21" s="1910"/>
    </row>
    <row r="22" spans="1:15" ht="13.5" customHeight="1">
      <c r="A22" s="5">
        <v>1</v>
      </c>
      <c r="B22" s="5">
        <v>1</v>
      </c>
      <c r="C22" s="5">
        <v>2</v>
      </c>
      <c r="E22" s="1892"/>
      <c r="F22" s="4"/>
      <c r="G22" s="4" t="s">
        <v>408</v>
      </c>
      <c r="H22" s="367">
        <v>0</v>
      </c>
      <c r="I22" s="367">
        <v>1</v>
      </c>
      <c r="J22" s="36">
        <f>SUM(H22:I22)</f>
        <v>1</v>
      </c>
      <c r="N22" s="1910"/>
      <c r="O22" s="1910"/>
    </row>
    <row r="23" spans="1:15" ht="13.5" customHeight="1">
      <c r="A23" s="5">
        <v>1</v>
      </c>
      <c r="B23" s="5">
        <v>1</v>
      </c>
      <c r="C23" s="5">
        <v>2</v>
      </c>
      <c r="E23" s="1892"/>
      <c r="F23" s="4"/>
      <c r="G23" s="4" t="s">
        <v>407</v>
      </c>
      <c r="H23" s="367">
        <v>0</v>
      </c>
      <c r="I23" s="367">
        <v>0</v>
      </c>
      <c r="J23" s="36">
        <f>SUM(H23:I23)</f>
        <v>0</v>
      </c>
      <c r="N23" s="1910"/>
      <c r="O23" s="1910"/>
    </row>
    <row r="24" spans="1:15" ht="13.5" customHeight="1">
      <c r="A24" s="5">
        <v>1</v>
      </c>
      <c r="B24" s="5">
        <v>1</v>
      </c>
      <c r="C24" s="5">
        <v>2</v>
      </c>
      <c r="E24" s="1892"/>
      <c r="F24" s="4"/>
      <c r="G24" s="4" t="s">
        <v>410</v>
      </c>
      <c r="H24" s="367">
        <v>1</v>
      </c>
      <c r="I24" s="367">
        <v>0</v>
      </c>
      <c r="J24" s="36">
        <f>SUM(H24:I24)</f>
        <v>1</v>
      </c>
      <c r="N24" s="1910"/>
      <c r="O24" s="1910"/>
    </row>
    <row r="25" spans="1:15" ht="13.5" customHeight="1">
      <c r="A25" s="5">
        <v>1</v>
      </c>
      <c r="B25" s="5">
        <v>1</v>
      </c>
      <c r="C25" s="5">
        <v>2</v>
      </c>
      <c r="E25" s="1892"/>
      <c r="F25" s="4"/>
      <c r="G25" s="4" t="s">
        <v>107</v>
      </c>
      <c r="H25" s="367">
        <v>3</v>
      </c>
      <c r="I25" s="367">
        <v>1</v>
      </c>
      <c r="J25" s="36">
        <f>SUM(H25:I25)</f>
        <v>4</v>
      </c>
    </row>
    <row r="26" spans="1:15" ht="13.5" customHeight="1">
      <c r="A26" s="5">
        <v>1</v>
      </c>
      <c r="B26" s="5">
        <v>1</v>
      </c>
      <c r="C26" s="5">
        <v>2</v>
      </c>
      <c r="E26" s="1892"/>
      <c r="F26" s="4"/>
      <c r="G26" s="594" t="s">
        <v>406</v>
      </c>
      <c r="H26" s="367">
        <v>0</v>
      </c>
      <c r="I26" s="367">
        <v>1</v>
      </c>
      <c r="J26" s="36">
        <f>SUM(H26:I26)</f>
        <v>1</v>
      </c>
    </row>
    <row r="27" spans="1:15" ht="11.25" customHeight="1">
      <c r="E27" s="1892"/>
      <c r="F27" s="633" t="s">
        <v>10</v>
      </c>
      <c r="G27" s="4"/>
      <c r="H27" s="1606">
        <f>SUM(H28:H30)</f>
        <v>4</v>
      </c>
      <c r="I27" s="1606">
        <f>SUM(I28:I30)</f>
        <v>1</v>
      </c>
      <c r="J27" s="1251">
        <f>SUM(H27:I27)</f>
        <v>5</v>
      </c>
    </row>
    <row r="28" spans="1:15" ht="12.75" customHeight="1">
      <c r="A28" s="5">
        <v>1</v>
      </c>
      <c r="B28" s="5">
        <v>1</v>
      </c>
      <c r="C28" s="5">
        <v>4</v>
      </c>
      <c r="E28" s="1892"/>
      <c r="F28" s="4"/>
      <c r="G28" s="4" t="s">
        <v>409</v>
      </c>
      <c r="H28" s="367">
        <v>0</v>
      </c>
      <c r="I28" s="367">
        <v>0</v>
      </c>
      <c r="J28" s="36">
        <f>SUM(H28:I28)</f>
        <v>0</v>
      </c>
    </row>
    <row r="29" spans="1:15" ht="12.75" customHeight="1">
      <c r="E29" s="1892"/>
      <c r="F29" s="4"/>
      <c r="G29" s="4" t="s">
        <v>405</v>
      </c>
      <c r="H29" s="367">
        <v>0</v>
      </c>
      <c r="I29" s="367">
        <v>0</v>
      </c>
      <c r="J29" s="36">
        <f>SUM(H29:I29)</f>
        <v>0</v>
      </c>
    </row>
    <row r="30" spans="1:15" ht="12.75" customHeight="1">
      <c r="A30" s="5">
        <v>1</v>
      </c>
      <c r="B30" s="5">
        <v>1</v>
      </c>
      <c r="C30" s="5">
        <v>4</v>
      </c>
      <c r="E30" s="1892"/>
      <c r="F30" s="4"/>
      <c r="G30" s="4" t="s">
        <v>107</v>
      </c>
      <c r="H30" s="367">
        <v>4</v>
      </c>
      <c r="I30" s="367">
        <v>1</v>
      </c>
      <c r="J30" s="36">
        <f>SUM(H30:I30)</f>
        <v>5</v>
      </c>
    </row>
    <row r="31" spans="1:15" ht="11.25" customHeight="1">
      <c r="E31" s="1892"/>
      <c r="F31" s="622" t="s">
        <v>36</v>
      </c>
      <c r="G31" s="4"/>
      <c r="H31" s="1606">
        <f>SUM(H32)</f>
        <v>6</v>
      </c>
      <c r="I31" s="1606">
        <f>SUM(I32)</f>
        <v>7</v>
      </c>
      <c r="J31" s="1251">
        <f>SUM(H31:I31)</f>
        <v>13</v>
      </c>
    </row>
    <row r="32" spans="1:15" ht="12.75" customHeight="1">
      <c r="A32" s="5">
        <v>1</v>
      </c>
      <c r="B32" s="5">
        <v>1</v>
      </c>
      <c r="C32" s="5">
        <v>1</v>
      </c>
      <c r="E32" s="1892"/>
      <c r="F32" s="4"/>
      <c r="G32" s="4" t="s">
        <v>403</v>
      </c>
      <c r="H32" s="367">
        <v>6</v>
      </c>
      <c r="I32" s="367">
        <v>7</v>
      </c>
      <c r="J32" s="36">
        <f>SUM(H32:I32)</f>
        <v>13</v>
      </c>
    </row>
    <row r="33" spans="1:13" ht="11.25" customHeight="1">
      <c r="E33" s="1892"/>
      <c r="F33" s="622" t="s">
        <v>24</v>
      </c>
      <c r="G33" s="622"/>
      <c r="H33" s="1606">
        <f>SUM(H34)</f>
        <v>0</v>
      </c>
      <c r="I33" s="1606">
        <f>SUM(I34)</f>
        <v>0</v>
      </c>
      <c r="J33" s="1251">
        <f>SUM(H33:I33)</f>
        <v>0</v>
      </c>
    </row>
    <row r="34" spans="1:13" ht="11.25" customHeight="1">
      <c r="E34" s="1892"/>
      <c r="F34" s="4"/>
      <c r="G34" s="4" t="s">
        <v>424</v>
      </c>
      <c r="H34" s="367">
        <v>0</v>
      </c>
      <c r="I34" s="367">
        <v>0</v>
      </c>
      <c r="J34" s="36">
        <f>SUM(H34:I34)</f>
        <v>0</v>
      </c>
    </row>
    <row r="35" spans="1:13" s="925" customFormat="1" ht="11.25" customHeight="1">
      <c r="A35" s="931"/>
      <c r="B35" s="931"/>
      <c r="C35" s="931"/>
      <c r="D35" s="931"/>
      <c r="E35" s="1892"/>
      <c r="F35" s="622" t="s">
        <v>32</v>
      </c>
      <c r="G35" s="622"/>
      <c r="H35" s="1606">
        <f>SUM(H36)</f>
        <v>12</v>
      </c>
      <c r="I35" s="1606">
        <f>SUM(I36)</f>
        <v>18</v>
      </c>
      <c r="J35" s="1251">
        <f>H35+I35</f>
        <v>30</v>
      </c>
    </row>
    <row r="36" spans="1:13" ht="12.75" customHeight="1">
      <c r="E36" s="1893"/>
      <c r="F36" s="4"/>
      <c r="G36" s="4" t="s">
        <v>402</v>
      </c>
      <c r="H36" s="367">
        <v>12</v>
      </c>
      <c r="I36" s="367">
        <v>18</v>
      </c>
      <c r="J36" s="47">
        <f>H36+I36</f>
        <v>30</v>
      </c>
    </row>
    <row r="37" spans="1:13" ht="11.25" customHeight="1">
      <c r="E37" s="1891">
        <v>1402</v>
      </c>
      <c r="F37" s="373" t="s">
        <v>2</v>
      </c>
      <c r="G37" s="372"/>
      <c r="H37" s="498">
        <f>SUM(H38,H44,H48,H53,H56,H60,H63,H67)</f>
        <v>407</v>
      </c>
      <c r="I37" s="498">
        <f>SUM(I38,I44,I48,I53,I56,I60,I63,I67)</f>
        <v>421</v>
      </c>
      <c r="J37" s="49">
        <f>SUM(H37:I37)</f>
        <v>828</v>
      </c>
      <c r="M37" s="618"/>
    </row>
    <row r="38" spans="1:13" ht="11.25" customHeight="1">
      <c r="E38" s="1892"/>
      <c r="F38" s="622" t="s">
        <v>37</v>
      </c>
      <c r="G38" s="4"/>
      <c r="H38" s="1606">
        <f>SUM(H39:H43)</f>
        <v>201</v>
      </c>
      <c r="I38" s="1606">
        <f>SUM(I39:I43)</f>
        <v>162</v>
      </c>
      <c r="J38" s="1251">
        <f>SUM(H38:I38)</f>
        <v>363</v>
      </c>
    </row>
    <row r="39" spans="1:13" ht="11.25" customHeight="1">
      <c r="A39" s="5">
        <v>2</v>
      </c>
      <c r="B39" s="5">
        <v>4</v>
      </c>
      <c r="C39" s="5">
        <v>11</v>
      </c>
      <c r="E39" s="1892"/>
      <c r="F39" s="4"/>
      <c r="G39" s="4" t="s">
        <v>92</v>
      </c>
      <c r="H39" s="367">
        <v>42</v>
      </c>
      <c r="I39" s="367">
        <v>42</v>
      </c>
      <c r="J39" s="36">
        <f>SUM(H39:I39)</f>
        <v>84</v>
      </c>
      <c r="M39" s="618"/>
    </row>
    <row r="40" spans="1:13" ht="11.25" customHeight="1">
      <c r="A40" s="5">
        <v>2</v>
      </c>
      <c r="B40" s="5">
        <v>4</v>
      </c>
      <c r="C40" s="5">
        <v>11</v>
      </c>
      <c r="E40" s="1892"/>
      <c r="F40" s="4"/>
      <c r="G40" s="4" t="s">
        <v>89</v>
      </c>
      <c r="H40" s="367">
        <v>57</v>
      </c>
      <c r="I40" s="367">
        <v>53</v>
      </c>
      <c r="J40" s="36">
        <f>SUM(H40:I40)</f>
        <v>110</v>
      </c>
    </row>
    <row r="41" spans="1:13" ht="11.25" customHeight="1">
      <c r="A41" s="5">
        <v>2</v>
      </c>
      <c r="B41" s="5">
        <v>4</v>
      </c>
      <c r="C41" s="5">
        <v>11</v>
      </c>
      <c r="E41" s="1892"/>
      <c r="F41" s="4"/>
      <c r="G41" s="4" t="s">
        <v>400</v>
      </c>
      <c r="H41" s="367">
        <v>28</v>
      </c>
      <c r="I41" s="367">
        <v>59</v>
      </c>
      <c r="J41" s="36">
        <f>SUM(H41:I41)</f>
        <v>87</v>
      </c>
    </row>
    <row r="42" spans="1:13" ht="11.25" customHeight="1">
      <c r="A42" s="5">
        <v>2</v>
      </c>
      <c r="B42" s="5">
        <v>6</v>
      </c>
      <c r="C42" s="5">
        <v>11</v>
      </c>
      <c r="E42" s="1892"/>
      <c r="F42" s="4"/>
      <c r="G42" s="4" t="s">
        <v>899</v>
      </c>
      <c r="H42" s="367">
        <v>36</v>
      </c>
      <c r="I42" s="367">
        <v>3</v>
      </c>
      <c r="J42" s="36">
        <f>SUM(H42:I42)</f>
        <v>39</v>
      </c>
    </row>
    <row r="43" spans="1:13" ht="11.25" customHeight="1">
      <c r="A43" s="5">
        <v>2</v>
      </c>
      <c r="B43" s="5">
        <v>6</v>
      </c>
      <c r="C43" s="5">
        <v>11</v>
      </c>
      <c r="E43" s="1892"/>
      <c r="F43" s="4"/>
      <c r="G43" s="4" t="s">
        <v>91</v>
      </c>
      <c r="H43" s="367">
        <v>38</v>
      </c>
      <c r="I43" s="367">
        <v>5</v>
      </c>
      <c r="J43" s="36">
        <f>SUM(H43:I43)</f>
        <v>43</v>
      </c>
    </row>
    <row r="44" spans="1:13" ht="11.25" customHeight="1">
      <c r="E44" s="1892"/>
      <c r="F44" s="622" t="s">
        <v>38</v>
      </c>
      <c r="G44" s="4"/>
      <c r="H44" s="1606">
        <f>SUM(H45:H47)</f>
        <v>49</v>
      </c>
      <c r="I44" s="1606">
        <f>SUM(I45:I47)</f>
        <v>46</v>
      </c>
      <c r="J44" s="1251">
        <f>SUM(H44:I44)</f>
        <v>95</v>
      </c>
    </row>
    <row r="45" spans="1:13" ht="11.25" customHeight="1">
      <c r="A45" s="5">
        <v>2</v>
      </c>
      <c r="B45" s="5">
        <v>4</v>
      </c>
      <c r="C45" s="5">
        <v>10</v>
      </c>
      <c r="E45" s="1892"/>
      <c r="F45" s="4"/>
      <c r="G45" s="4" t="s">
        <v>89</v>
      </c>
      <c r="H45" s="367">
        <v>25</v>
      </c>
      <c r="I45" s="367">
        <v>43</v>
      </c>
      <c r="J45" s="36">
        <f>SUM(H45:I45)</f>
        <v>68</v>
      </c>
      <c r="M45" s="2516"/>
    </row>
    <row r="46" spans="1:13" ht="11.25" customHeight="1">
      <c r="E46" s="1892"/>
      <c r="F46" s="4"/>
      <c r="G46" s="4" t="s">
        <v>899</v>
      </c>
      <c r="H46" s="367">
        <v>15</v>
      </c>
      <c r="I46" s="367">
        <v>2</v>
      </c>
      <c r="J46" s="36">
        <f>SUM(H46:I46)</f>
        <v>17</v>
      </c>
      <c r="M46" s="2516"/>
    </row>
    <row r="47" spans="1:13" ht="11.25" customHeight="1">
      <c r="A47" s="5">
        <v>2</v>
      </c>
      <c r="B47" s="5">
        <v>6</v>
      </c>
      <c r="C47" s="5">
        <v>10</v>
      </c>
      <c r="E47" s="1892"/>
      <c r="F47" s="4"/>
      <c r="G47" s="4" t="s">
        <v>91</v>
      </c>
      <c r="H47" s="367">
        <v>9</v>
      </c>
      <c r="I47" s="367">
        <v>1</v>
      </c>
      <c r="J47" s="36">
        <f>SUM(H47:I47)</f>
        <v>10</v>
      </c>
    </row>
    <row r="48" spans="1:13" ht="11.25" customHeight="1">
      <c r="E48" s="1892"/>
      <c r="F48" s="622" t="s">
        <v>39</v>
      </c>
      <c r="G48" s="4"/>
      <c r="H48" s="1606">
        <f>SUM(H49:H52)</f>
        <v>34</v>
      </c>
      <c r="I48" s="1606">
        <f>SUM(I49:I52)</f>
        <v>54</v>
      </c>
      <c r="J48" s="1251">
        <f>SUM(H48:I48)</f>
        <v>88</v>
      </c>
    </row>
    <row r="49" spans="1:10" ht="11.25" customHeight="1">
      <c r="A49" s="5">
        <v>2</v>
      </c>
      <c r="B49" s="5">
        <v>4</v>
      </c>
      <c r="C49" s="5">
        <v>10</v>
      </c>
      <c r="E49" s="1892"/>
      <c r="F49" s="4"/>
      <c r="G49" s="4" t="s">
        <v>92</v>
      </c>
      <c r="H49" s="367">
        <v>23</v>
      </c>
      <c r="I49" s="367">
        <v>19</v>
      </c>
      <c r="J49" s="36">
        <f>SUM(H49:I49)</f>
        <v>42</v>
      </c>
    </row>
    <row r="50" spans="1:10" ht="11.25" customHeight="1">
      <c r="A50" s="5">
        <v>2</v>
      </c>
      <c r="B50" s="5">
        <v>4</v>
      </c>
      <c r="C50" s="5">
        <v>10</v>
      </c>
      <c r="E50" s="1892"/>
      <c r="F50" s="4"/>
      <c r="G50" s="4" t="s">
        <v>93</v>
      </c>
      <c r="H50" s="367">
        <v>1</v>
      </c>
      <c r="I50" s="367">
        <v>1</v>
      </c>
      <c r="J50" s="36">
        <f>SUM(H50:I50)</f>
        <v>2</v>
      </c>
    </row>
    <row r="51" spans="1:10" ht="11.25" customHeight="1">
      <c r="A51" s="5">
        <v>2</v>
      </c>
      <c r="B51" s="5">
        <v>4</v>
      </c>
      <c r="C51" s="5">
        <v>10</v>
      </c>
      <c r="E51" s="1892"/>
      <c r="F51" s="4"/>
      <c r="G51" s="4" t="s">
        <v>398</v>
      </c>
      <c r="H51" s="367">
        <v>5</v>
      </c>
      <c r="I51" s="367">
        <v>20</v>
      </c>
      <c r="J51" s="36">
        <f>SUM(H51:I51)</f>
        <v>25</v>
      </c>
    </row>
    <row r="52" spans="1:10" ht="11.25" customHeight="1">
      <c r="A52" s="5">
        <v>2</v>
      </c>
      <c r="B52" s="5">
        <v>4</v>
      </c>
      <c r="C52" s="5">
        <v>10</v>
      </c>
      <c r="E52" s="1892"/>
      <c r="F52" s="4"/>
      <c r="G52" s="4" t="s">
        <v>94</v>
      </c>
      <c r="H52" s="367">
        <v>5</v>
      </c>
      <c r="I52" s="367">
        <v>14</v>
      </c>
      <c r="J52" s="36">
        <f>SUM(H52:I52)</f>
        <v>19</v>
      </c>
    </row>
    <row r="53" spans="1:10" ht="11.25" customHeight="1">
      <c r="E53" s="1892"/>
      <c r="F53" s="622" t="s">
        <v>40</v>
      </c>
      <c r="G53" s="4"/>
      <c r="H53" s="1606">
        <f>SUM(H54:H55)</f>
        <v>48</v>
      </c>
      <c r="I53" s="1606">
        <f>SUM(I54:I55)</f>
        <v>73</v>
      </c>
      <c r="J53" s="1251">
        <f>SUM(H53:I53)</f>
        <v>121</v>
      </c>
    </row>
    <row r="54" spans="1:10" ht="11.25" customHeight="1">
      <c r="A54" s="5">
        <v>2</v>
      </c>
      <c r="B54" s="5">
        <v>4</v>
      </c>
      <c r="C54" s="5">
        <v>3</v>
      </c>
      <c r="E54" s="1892"/>
      <c r="F54" s="4"/>
      <c r="G54" s="4" t="s">
        <v>92</v>
      </c>
      <c r="H54" s="367">
        <v>18</v>
      </c>
      <c r="I54" s="367">
        <v>29</v>
      </c>
      <c r="J54" s="36">
        <f>SUM(H54:I54)</f>
        <v>47</v>
      </c>
    </row>
    <row r="55" spans="1:10" ht="11.25" customHeight="1">
      <c r="A55" s="5">
        <v>2</v>
      </c>
      <c r="B55" s="5">
        <v>4</v>
      </c>
      <c r="C55" s="5">
        <v>3</v>
      </c>
      <c r="E55" s="1892"/>
      <c r="F55" s="4"/>
      <c r="G55" s="4" t="s">
        <v>89</v>
      </c>
      <c r="H55" s="367">
        <v>30</v>
      </c>
      <c r="I55" s="367">
        <v>44</v>
      </c>
      <c r="J55" s="36">
        <f>SUM(H55:I55)</f>
        <v>74</v>
      </c>
    </row>
    <row r="56" spans="1:10" ht="11.25" customHeight="1">
      <c r="E56" s="1892"/>
      <c r="F56" s="622" t="s">
        <v>41</v>
      </c>
      <c r="G56" s="4"/>
      <c r="H56" s="1606">
        <f>SUM(H57:H59)</f>
        <v>5</v>
      </c>
      <c r="I56" s="1606">
        <f>SUM(I57:I59)</f>
        <v>11</v>
      </c>
      <c r="J56" s="1251">
        <f>SUM(H56:I56)</f>
        <v>16</v>
      </c>
    </row>
    <row r="57" spans="1:10" ht="11.25" customHeight="1">
      <c r="A57" s="5">
        <v>2</v>
      </c>
      <c r="B57" s="5">
        <v>4</v>
      </c>
      <c r="C57" s="5">
        <v>7</v>
      </c>
      <c r="E57" s="1892"/>
      <c r="F57" s="4"/>
      <c r="G57" s="4" t="s">
        <v>92</v>
      </c>
      <c r="H57" s="367">
        <v>3</v>
      </c>
      <c r="I57" s="367">
        <v>7</v>
      </c>
      <c r="J57" s="36">
        <f>SUM(H57:I57)</f>
        <v>10</v>
      </c>
    </row>
    <row r="58" spans="1:10" ht="11.25" customHeight="1">
      <c r="A58" s="5">
        <v>2</v>
      </c>
      <c r="B58" s="5">
        <v>4</v>
      </c>
      <c r="C58" s="5">
        <v>7</v>
      </c>
      <c r="E58" s="1892"/>
      <c r="F58" s="4"/>
      <c r="G58" s="4" t="s">
        <v>423</v>
      </c>
      <c r="H58" s="367">
        <v>0</v>
      </c>
      <c r="I58" s="367">
        <v>0</v>
      </c>
      <c r="J58" s="36">
        <f>SUM(H58:I58)</f>
        <v>0</v>
      </c>
    </row>
    <row r="59" spans="1:10" ht="11.25" customHeight="1">
      <c r="A59" s="5">
        <v>2</v>
      </c>
      <c r="B59" s="5">
        <v>4</v>
      </c>
      <c r="C59" s="5">
        <v>7</v>
      </c>
      <c r="E59" s="1892"/>
      <c r="F59" s="4"/>
      <c r="G59" s="4" t="s">
        <v>89</v>
      </c>
      <c r="H59" s="367">
        <v>2</v>
      </c>
      <c r="I59" s="367">
        <v>4</v>
      </c>
      <c r="J59" s="36">
        <f>SUM(H59:I59)</f>
        <v>6</v>
      </c>
    </row>
    <row r="60" spans="1:10" ht="11.25" customHeight="1">
      <c r="E60" s="1892"/>
      <c r="F60" s="622" t="s">
        <v>42</v>
      </c>
      <c r="G60" s="4"/>
      <c r="H60" s="1606">
        <f>SUM(H61:H62)</f>
        <v>13</v>
      </c>
      <c r="I60" s="1606">
        <f>SUM(I61:I62)</f>
        <v>23</v>
      </c>
      <c r="J60" s="1251">
        <f>SUM(H60:I60)</f>
        <v>36</v>
      </c>
    </row>
    <row r="61" spans="1:10" ht="11.25" customHeight="1">
      <c r="A61" s="5">
        <v>2</v>
      </c>
      <c r="B61" s="5">
        <v>4</v>
      </c>
      <c r="C61" s="5">
        <v>1</v>
      </c>
      <c r="E61" s="1892"/>
      <c r="F61" s="4"/>
      <c r="G61" s="4" t="s">
        <v>92</v>
      </c>
      <c r="H61" s="367">
        <v>6</v>
      </c>
      <c r="I61" s="367">
        <v>14</v>
      </c>
      <c r="J61" s="36">
        <f>SUM(H61:I61)</f>
        <v>20</v>
      </c>
    </row>
    <row r="62" spans="1:10" ht="11.25" customHeight="1">
      <c r="A62" s="5">
        <v>2</v>
      </c>
      <c r="B62" s="5">
        <v>4</v>
      </c>
      <c r="C62" s="5">
        <v>1</v>
      </c>
      <c r="E62" s="1892"/>
      <c r="F62" s="4"/>
      <c r="G62" s="4" t="s">
        <v>89</v>
      </c>
      <c r="H62" s="367">
        <v>7</v>
      </c>
      <c r="I62" s="367">
        <v>9</v>
      </c>
      <c r="J62" s="36">
        <f>SUM(H62:I62)</f>
        <v>16</v>
      </c>
    </row>
    <row r="63" spans="1:10" ht="11.25" customHeight="1">
      <c r="E63" s="1892"/>
      <c r="F63" s="622" t="s">
        <v>43</v>
      </c>
      <c r="G63" s="4"/>
      <c r="H63" s="1606">
        <f>SUM(H64:H66)</f>
        <v>15</v>
      </c>
      <c r="I63" s="1606">
        <f>SUM(I64:I66)</f>
        <v>14</v>
      </c>
      <c r="J63" s="1251">
        <f>SUM(H63:I63)</f>
        <v>29</v>
      </c>
    </row>
    <row r="64" spans="1:10" ht="11.25" customHeight="1">
      <c r="A64" s="5">
        <v>2</v>
      </c>
      <c r="B64" s="5">
        <v>4</v>
      </c>
      <c r="C64" s="5">
        <v>9</v>
      </c>
      <c r="E64" s="1892"/>
      <c r="G64" s="4" t="s">
        <v>92</v>
      </c>
      <c r="H64" s="367">
        <v>10</v>
      </c>
      <c r="I64" s="367">
        <v>6</v>
      </c>
      <c r="J64" s="36">
        <f>SUM(H64:I64)</f>
        <v>16</v>
      </c>
    </row>
    <row r="65" spans="1:13" ht="11.25" customHeight="1">
      <c r="A65" s="5">
        <v>2</v>
      </c>
      <c r="B65" s="5">
        <v>4</v>
      </c>
      <c r="C65" s="5">
        <v>9</v>
      </c>
      <c r="E65" s="1892"/>
      <c r="G65" s="4" t="s">
        <v>89</v>
      </c>
      <c r="H65" s="367">
        <v>5</v>
      </c>
      <c r="I65" s="367">
        <v>8</v>
      </c>
      <c r="J65" s="36">
        <f>SUM(H65:I65)</f>
        <v>13</v>
      </c>
    </row>
    <row r="66" spans="1:13" ht="11.25" customHeight="1">
      <c r="A66" s="5">
        <v>2</v>
      </c>
      <c r="B66" s="5">
        <v>4</v>
      </c>
      <c r="C66" s="5">
        <v>9</v>
      </c>
      <c r="E66" s="1892"/>
      <c r="G66" s="4" t="s">
        <v>94</v>
      </c>
      <c r="H66" s="367">
        <v>0</v>
      </c>
      <c r="I66" s="367">
        <v>0</v>
      </c>
      <c r="J66" s="36">
        <f>SUM(H66:I66)</f>
        <v>0</v>
      </c>
    </row>
    <row r="67" spans="1:13" ht="11.25" customHeight="1">
      <c r="E67" s="1892"/>
      <c r="F67" s="622" t="s">
        <v>44</v>
      </c>
      <c r="G67" s="622"/>
      <c r="H67" s="1606">
        <f>SUM(H68)</f>
        <v>42</v>
      </c>
      <c r="I67" s="1606">
        <f>SUM(I68)</f>
        <v>38</v>
      </c>
      <c r="J67" s="1251">
        <f>SUM(H67:I67)</f>
        <v>80</v>
      </c>
    </row>
    <row r="68" spans="1:13" ht="11.25" customHeight="1">
      <c r="A68" s="5">
        <v>2</v>
      </c>
      <c r="B68" s="5">
        <v>4</v>
      </c>
      <c r="C68" s="5">
        <v>11</v>
      </c>
      <c r="E68" s="1893"/>
      <c r="F68" s="3"/>
      <c r="G68" s="3" t="s">
        <v>109</v>
      </c>
      <c r="H68" s="1613">
        <v>42</v>
      </c>
      <c r="I68" s="1613">
        <v>38</v>
      </c>
      <c r="J68" s="47">
        <f>SUM(H68:I68)</f>
        <v>80</v>
      </c>
    </row>
    <row r="69" spans="1:13">
      <c r="J69" s="2" t="s">
        <v>386</v>
      </c>
    </row>
    <row r="70" spans="1:13" ht="12" customHeight="1">
      <c r="E70" s="2524"/>
      <c r="F70" s="3"/>
      <c r="G70" s="3"/>
      <c r="H70" s="2523"/>
      <c r="I70" s="2523"/>
      <c r="J70" s="2523" t="s">
        <v>447</v>
      </c>
    </row>
    <row r="71" spans="1:13" ht="12.75" customHeight="1">
      <c r="E71" s="1935" t="s">
        <v>6</v>
      </c>
      <c r="F71" s="2522" t="s">
        <v>908</v>
      </c>
      <c r="G71" s="2522"/>
      <c r="H71" s="2525" t="s">
        <v>893</v>
      </c>
      <c r="I71" s="2525"/>
      <c r="J71" s="2044" t="s">
        <v>0</v>
      </c>
    </row>
    <row r="72" spans="1:13">
      <c r="E72" s="1935"/>
      <c r="F72" s="2521"/>
      <c r="G72" s="2521"/>
      <c r="H72" s="2377" t="s">
        <v>72</v>
      </c>
      <c r="I72" s="2377" t="s">
        <v>71</v>
      </c>
      <c r="J72" s="1882"/>
    </row>
    <row r="73" spans="1:13" ht="11.25" customHeight="1">
      <c r="E73" s="1891">
        <v>1403</v>
      </c>
      <c r="F73" s="373" t="s">
        <v>3</v>
      </c>
      <c r="G73" s="372"/>
      <c r="H73" s="498">
        <f>SUM(H74+H76+H78)</f>
        <v>28</v>
      </c>
      <c r="I73" s="498">
        <f>SUM(I74+I76+I78)</f>
        <v>29</v>
      </c>
      <c r="J73" s="49">
        <f>SUM(H73:I73)</f>
        <v>57</v>
      </c>
      <c r="M73" s="618"/>
    </row>
    <row r="74" spans="1:13" ht="11.25" customHeight="1">
      <c r="E74" s="1892"/>
      <c r="F74" s="622" t="s">
        <v>45</v>
      </c>
      <c r="G74" s="4"/>
      <c r="H74" s="1606">
        <f>SUM(H75:H75)</f>
        <v>12</v>
      </c>
      <c r="I74" s="1606">
        <f>SUM(I75:I75)</f>
        <v>14</v>
      </c>
      <c r="J74" s="1251">
        <f>SUM(H74:I74)</f>
        <v>26</v>
      </c>
    </row>
    <row r="75" spans="1:13" ht="11.1" customHeight="1">
      <c r="A75" s="5">
        <v>3</v>
      </c>
      <c r="B75" s="5">
        <v>5</v>
      </c>
      <c r="C75" s="5">
        <v>11</v>
      </c>
      <c r="E75" s="1892"/>
      <c r="F75" s="4"/>
      <c r="G75" s="4" t="s">
        <v>96</v>
      </c>
      <c r="H75" s="367">
        <v>12</v>
      </c>
      <c r="I75" s="367">
        <v>14</v>
      </c>
      <c r="J75" s="36">
        <f>SUM(H75:I75)</f>
        <v>26</v>
      </c>
    </row>
    <row r="76" spans="1:13" ht="11.25" customHeight="1">
      <c r="E76" s="1892"/>
      <c r="F76" s="622" t="s">
        <v>46</v>
      </c>
      <c r="G76" s="4"/>
      <c r="H76" s="1606">
        <f>SUM(H77)</f>
        <v>4</v>
      </c>
      <c r="I76" s="1606">
        <f>SUM(I77)</f>
        <v>4</v>
      </c>
      <c r="J76" s="1251">
        <f>SUM(H76:I76)</f>
        <v>8</v>
      </c>
    </row>
    <row r="77" spans="1:13" ht="11.1" customHeight="1">
      <c r="A77" s="5">
        <v>3</v>
      </c>
      <c r="B77" s="5">
        <v>5</v>
      </c>
      <c r="C77" s="5">
        <v>8</v>
      </c>
      <c r="E77" s="1892"/>
      <c r="F77" s="4"/>
      <c r="G77" s="4" t="s">
        <v>96</v>
      </c>
      <c r="H77" s="367">
        <v>4</v>
      </c>
      <c r="I77" s="367">
        <v>4</v>
      </c>
      <c r="J77" s="36">
        <f>SUM(H77:I77)</f>
        <v>8</v>
      </c>
    </row>
    <row r="78" spans="1:13" ht="11.25" customHeight="1">
      <c r="E78" s="1892"/>
      <c r="F78" s="622" t="s">
        <v>47</v>
      </c>
      <c r="G78" s="4"/>
      <c r="H78" s="1606">
        <f>SUM(H79:H80)</f>
        <v>12</v>
      </c>
      <c r="I78" s="1606">
        <f>SUM(I79:I80)</f>
        <v>11</v>
      </c>
      <c r="J78" s="1251">
        <f>SUM(H78:I78)</f>
        <v>23</v>
      </c>
    </row>
    <row r="79" spans="1:13" ht="11.25" customHeight="1">
      <c r="A79" s="5">
        <v>3</v>
      </c>
      <c r="B79" s="5">
        <v>5</v>
      </c>
      <c r="C79" s="5">
        <v>10</v>
      </c>
      <c r="E79" s="1892"/>
      <c r="F79" s="4"/>
      <c r="G79" s="4" t="s">
        <v>96</v>
      </c>
      <c r="H79" s="367">
        <v>9</v>
      </c>
      <c r="I79" s="367">
        <v>11</v>
      </c>
      <c r="J79" s="36">
        <f>SUM(H79:I79)</f>
        <v>20</v>
      </c>
    </row>
    <row r="80" spans="1:13" ht="11.25" customHeight="1">
      <c r="A80" s="5">
        <v>3</v>
      </c>
      <c r="B80" s="5">
        <v>5</v>
      </c>
      <c r="C80" s="5">
        <v>10</v>
      </c>
      <c r="E80" s="1893"/>
      <c r="F80" s="3"/>
      <c r="G80" s="3" t="s">
        <v>397</v>
      </c>
      <c r="H80" s="733">
        <v>3</v>
      </c>
      <c r="I80" s="733">
        <v>0</v>
      </c>
      <c r="J80" s="47">
        <f>SUM(H80:I80)</f>
        <v>3</v>
      </c>
    </row>
    <row r="81" spans="1:13" ht="11.25" customHeight="1">
      <c r="E81" s="1894">
        <v>1404</v>
      </c>
      <c r="F81" s="373" t="s">
        <v>28</v>
      </c>
      <c r="G81" s="372"/>
      <c r="H81" s="498">
        <f>SUM(H84,H82)</f>
        <v>335</v>
      </c>
      <c r="I81" s="498">
        <f>SUM(I84,I82)</f>
        <v>110</v>
      </c>
      <c r="J81" s="49">
        <f>SUM(H81:I81)</f>
        <v>445</v>
      </c>
      <c r="M81" s="618"/>
    </row>
    <row r="82" spans="1:13" ht="11.25" customHeight="1">
      <c r="E82" s="1895"/>
      <c r="F82" s="622" t="s">
        <v>48</v>
      </c>
      <c r="G82" s="4"/>
      <c r="H82" s="1606">
        <f>SUM(H83)</f>
        <v>87</v>
      </c>
      <c r="I82" s="1606">
        <f>SUM(I83)</f>
        <v>52</v>
      </c>
      <c r="J82" s="1251">
        <f>H82+I82</f>
        <v>139</v>
      </c>
    </row>
    <row r="83" spans="1:13" ht="11.25" customHeight="1">
      <c r="A83" s="5">
        <v>4</v>
      </c>
      <c r="B83" s="5">
        <v>6</v>
      </c>
      <c r="C83" s="5">
        <v>11</v>
      </c>
      <c r="E83" s="1895"/>
      <c r="F83" s="4"/>
      <c r="G83" s="4" t="s">
        <v>111</v>
      </c>
      <c r="H83" s="367">
        <v>87</v>
      </c>
      <c r="I83" s="367">
        <v>52</v>
      </c>
      <c r="J83" s="36">
        <f>H83+I83</f>
        <v>139</v>
      </c>
    </row>
    <row r="84" spans="1:13" ht="11.25" customHeight="1">
      <c r="E84" s="1895"/>
      <c r="F84" s="622" t="s">
        <v>49</v>
      </c>
      <c r="G84" s="4"/>
      <c r="H84" s="1606">
        <f>SUM(H85:H87)</f>
        <v>248</v>
      </c>
      <c r="I84" s="1606">
        <f>SUM(I85:I87)</f>
        <v>58</v>
      </c>
      <c r="J84" s="1251">
        <f>SUM(H84:I84)</f>
        <v>306</v>
      </c>
    </row>
    <row r="85" spans="1:13" ht="11.25" customHeight="1">
      <c r="E85" s="1895"/>
      <c r="F85" s="4"/>
      <c r="G85" s="4" t="s">
        <v>112</v>
      </c>
      <c r="H85" s="367">
        <v>248</v>
      </c>
      <c r="I85" s="367">
        <v>58</v>
      </c>
      <c r="J85" s="36">
        <f>SUM(H85:I85)</f>
        <v>306</v>
      </c>
    </row>
    <row r="86" spans="1:13" ht="11.25" customHeight="1">
      <c r="E86" s="1895"/>
      <c r="F86" s="4"/>
      <c r="G86" s="4" t="s">
        <v>422</v>
      </c>
      <c r="H86" s="367">
        <v>0</v>
      </c>
      <c r="I86" s="367">
        <v>0</v>
      </c>
      <c r="J86" s="36">
        <f>SUM(H86:I86)</f>
        <v>0</v>
      </c>
    </row>
    <row r="87" spans="1:13" ht="11.25" customHeight="1">
      <c r="E87" s="1895"/>
      <c r="F87" s="4"/>
      <c r="G87" s="4" t="s">
        <v>421</v>
      </c>
      <c r="H87" s="367">
        <v>0</v>
      </c>
      <c r="I87" s="367">
        <v>0</v>
      </c>
      <c r="J87" s="36">
        <f>SUM(H87:I87)</f>
        <v>0</v>
      </c>
    </row>
    <row r="88" spans="1:13" ht="11.25" customHeight="1">
      <c r="E88" s="1891">
        <v>1405</v>
      </c>
      <c r="F88" s="373" t="s">
        <v>4</v>
      </c>
      <c r="G88" s="491"/>
      <c r="H88" s="498">
        <f>SUM(H89+H94+H101+H103)</f>
        <v>178</v>
      </c>
      <c r="I88" s="498">
        <f>SUM(I89+I94+I101+I103)</f>
        <v>280</v>
      </c>
      <c r="J88" s="49">
        <f>H88+I88</f>
        <v>458</v>
      </c>
      <c r="M88" s="618"/>
    </row>
    <row r="89" spans="1:13" ht="10.5" customHeight="1">
      <c r="E89" s="1892"/>
      <c r="F89" s="622" t="s">
        <v>50</v>
      </c>
      <c r="G89" s="4"/>
      <c r="H89" s="1606">
        <f>SUM(H90:H93)</f>
        <v>5</v>
      </c>
      <c r="I89" s="1606">
        <f>SUM(I90:I93)</f>
        <v>9</v>
      </c>
      <c r="J89" s="1251">
        <f>H89+I89</f>
        <v>14</v>
      </c>
      <c r="M89" s="618"/>
    </row>
    <row r="90" spans="1:13" ht="10.5" customHeight="1">
      <c r="A90" s="5">
        <v>5</v>
      </c>
      <c r="B90" s="5">
        <v>4</v>
      </c>
      <c r="C90" s="5">
        <v>8</v>
      </c>
      <c r="E90" s="1892"/>
      <c r="F90" s="4"/>
      <c r="G90" s="4" t="s">
        <v>395</v>
      </c>
      <c r="H90" s="367">
        <v>3</v>
      </c>
      <c r="I90" s="367">
        <v>5</v>
      </c>
      <c r="J90" s="36">
        <f>H90+I90</f>
        <v>8</v>
      </c>
    </row>
    <row r="91" spans="1:13" ht="10.5" customHeight="1">
      <c r="A91" s="5">
        <v>5</v>
      </c>
      <c r="B91" s="5">
        <v>4</v>
      </c>
      <c r="C91" s="5">
        <v>8</v>
      </c>
      <c r="E91" s="1892"/>
      <c r="F91" s="4"/>
      <c r="G91" s="4" t="s">
        <v>394</v>
      </c>
      <c r="H91" s="367">
        <v>1</v>
      </c>
      <c r="I91" s="367">
        <v>2</v>
      </c>
      <c r="J91" s="36">
        <f>H91+I91</f>
        <v>3</v>
      </c>
    </row>
    <row r="92" spans="1:13" ht="10.5" customHeight="1">
      <c r="A92" s="5">
        <v>5</v>
      </c>
      <c r="B92" s="5">
        <v>4</v>
      </c>
      <c r="C92" s="5">
        <v>8</v>
      </c>
      <c r="E92" s="1892"/>
      <c r="F92" s="4"/>
      <c r="G92" s="4" t="s">
        <v>393</v>
      </c>
      <c r="H92" s="367">
        <v>1</v>
      </c>
      <c r="I92" s="367">
        <v>1</v>
      </c>
      <c r="J92" s="36">
        <f>H92+I92</f>
        <v>2</v>
      </c>
    </row>
    <row r="93" spans="1:13" ht="10.5" customHeight="1">
      <c r="A93" s="5">
        <v>5</v>
      </c>
      <c r="B93" s="5">
        <v>4</v>
      </c>
      <c r="C93" s="5">
        <v>8</v>
      </c>
      <c r="E93" s="1892"/>
      <c r="F93" s="4"/>
      <c r="G93" s="4" t="s">
        <v>392</v>
      </c>
      <c r="H93" s="367">
        <v>0</v>
      </c>
      <c r="I93" s="367">
        <v>1</v>
      </c>
      <c r="J93" s="36">
        <f>H93+I93</f>
        <v>1</v>
      </c>
    </row>
    <row r="94" spans="1:13" ht="10.5" customHeight="1">
      <c r="E94" s="1892"/>
      <c r="F94" s="622" t="s">
        <v>58</v>
      </c>
      <c r="G94" s="4"/>
      <c r="H94" s="1606">
        <f>SUM(H95:H100)</f>
        <v>157</v>
      </c>
      <c r="I94" s="1606">
        <f>SUM(I95:I100)</f>
        <v>217</v>
      </c>
      <c r="J94" s="1251">
        <f>H94+I94</f>
        <v>374</v>
      </c>
    </row>
    <row r="95" spans="1:13" ht="10.5" customHeight="1">
      <c r="A95" s="5">
        <v>5</v>
      </c>
      <c r="B95" s="5">
        <v>5</v>
      </c>
      <c r="C95" s="5">
        <v>11</v>
      </c>
      <c r="E95" s="1892"/>
      <c r="F95" s="4"/>
      <c r="G95" s="4" t="s">
        <v>113</v>
      </c>
      <c r="H95" s="367">
        <v>0</v>
      </c>
      <c r="I95" s="367">
        <v>1</v>
      </c>
      <c r="J95" s="36">
        <f>H95+I95</f>
        <v>1</v>
      </c>
    </row>
    <row r="96" spans="1:13" ht="10.5" customHeight="1">
      <c r="A96" s="5">
        <v>5</v>
      </c>
      <c r="B96" s="5">
        <v>5</v>
      </c>
      <c r="C96" s="5">
        <v>11</v>
      </c>
      <c r="E96" s="1892"/>
      <c r="F96" s="4"/>
      <c r="G96" s="4" t="s">
        <v>391</v>
      </c>
      <c r="H96" s="367">
        <v>47</v>
      </c>
      <c r="I96" s="367">
        <v>40</v>
      </c>
      <c r="J96" s="36">
        <f>H96+I96</f>
        <v>87</v>
      </c>
    </row>
    <row r="97" spans="1:13" ht="10.5" customHeight="1">
      <c r="A97" s="5">
        <v>5</v>
      </c>
      <c r="B97" s="5">
        <v>5</v>
      </c>
      <c r="C97" s="5">
        <v>11</v>
      </c>
      <c r="E97" s="1892"/>
      <c r="F97" s="4"/>
      <c r="G97" s="4" t="s">
        <v>390</v>
      </c>
      <c r="H97" s="367">
        <v>3</v>
      </c>
      <c r="I97" s="367">
        <v>1</v>
      </c>
      <c r="J97" s="36">
        <f>H97+I97</f>
        <v>4</v>
      </c>
    </row>
    <row r="98" spans="1:13" ht="10.5" customHeight="1">
      <c r="A98" s="5">
        <v>5</v>
      </c>
      <c r="B98" s="5">
        <v>5</v>
      </c>
      <c r="C98" s="5">
        <v>11</v>
      </c>
      <c r="E98" s="1892"/>
      <c r="F98" s="4"/>
      <c r="G98" s="4" t="s">
        <v>389</v>
      </c>
      <c r="H98" s="367">
        <v>6</v>
      </c>
      <c r="I98" s="367">
        <v>11</v>
      </c>
      <c r="J98" s="36">
        <f>H98+I98</f>
        <v>17</v>
      </c>
    </row>
    <row r="99" spans="1:13" ht="10.5" customHeight="1">
      <c r="A99" s="5">
        <v>5</v>
      </c>
      <c r="B99" s="5">
        <v>5</v>
      </c>
      <c r="C99" s="5">
        <v>11</v>
      </c>
      <c r="E99" s="1892"/>
      <c r="F99" s="4"/>
      <c r="G99" s="4" t="s">
        <v>444</v>
      </c>
      <c r="H99" s="367">
        <v>57</v>
      </c>
      <c r="I99" s="367">
        <v>125</v>
      </c>
      <c r="J99" s="36">
        <f>H99+I99</f>
        <v>182</v>
      </c>
    </row>
    <row r="100" spans="1:13" ht="10.5" customHeight="1">
      <c r="A100" s="5">
        <v>5</v>
      </c>
      <c r="B100" s="5">
        <v>5</v>
      </c>
      <c r="C100" s="5">
        <v>11</v>
      </c>
      <c r="E100" s="1892"/>
      <c r="F100" s="4"/>
      <c r="G100" s="594" t="s">
        <v>388</v>
      </c>
      <c r="H100" s="367">
        <v>44</v>
      </c>
      <c r="I100" s="367">
        <v>39</v>
      </c>
      <c r="J100" s="36">
        <f>H100+I100</f>
        <v>83</v>
      </c>
    </row>
    <row r="101" spans="1:13" ht="10.5" customHeight="1">
      <c r="E101" s="1892"/>
      <c r="F101" s="479" t="s">
        <v>51</v>
      </c>
      <c r="G101" s="457"/>
      <c r="H101" s="1606">
        <f>SUM(H102)</f>
        <v>15</v>
      </c>
      <c r="I101" s="1606">
        <f>SUM(I102)</f>
        <v>53</v>
      </c>
      <c r="J101" s="1251">
        <f>SUM(H101:I101)</f>
        <v>68</v>
      </c>
    </row>
    <row r="102" spans="1:13" ht="10.5" customHeight="1">
      <c r="A102" s="5">
        <v>5</v>
      </c>
      <c r="B102" s="5">
        <v>5</v>
      </c>
      <c r="C102" s="5">
        <v>10</v>
      </c>
      <c r="E102" s="1892"/>
      <c r="F102" s="4"/>
      <c r="G102" s="4" t="s">
        <v>97</v>
      </c>
      <c r="H102" s="367">
        <v>15</v>
      </c>
      <c r="I102" s="367">
        <v>53</v>
      </c>
      <c r="J102" s="36">
        <f>SUM(H102:I102)</f>
        <v>68</v>
      </c>
    </row>
    <row r="103" spans="1:13" ht="10.5" customHeight="1">
      <c r="E103" s="1892"/>
      <c r="F103" s="622" t="s">
        <v>52</v>
      </c>
      <c r="G103" s="622"/>
      <c r="H103" s="1606">
        <f>SUM(H104:H105)</f>
        <v>1</v>
      </c>
      <c r="I103" s="1606">
        <f>SUM(I104:I105)</f>
        <v>1</v>
      </c>
      <c r="J103" s="1251">
        <f>SUM(H103:I103)</f>
        <v>2</v>
      </c>
    </row>
    <row r="104" spans="1:13" ht="10.5" customHeight="1">
      <c r="A104" s="5">
        <v>5</v>
      </c>
      <c r="B104" s="5">
        <v>5</v>
      </c>
      <c r="C104" s="5">
        <v>13</v>
      </c>
      <c r="E104" s="1892"/>
      <c r="F104" s="4"/>
      <c r="G104" s="4" t="s">
        <v>115</v>
      </c>
      <c r="H104" s="367">
        <v>0</v>
      </c>
      <c r="I104" s="367">
        <v>0</v>
      </c>
      <c r="J104" s="36">
        <f>SUM(H104:I104)</f>
        <v>0</v>
      </c>
    </row>
    <row r="105" spans="1:13" ht="10.5" customHeight="1">
      <c r="E105" s="1893"/>
      <c r="F105" s="4"/>
      <c r="G105" s="4" t="s">
        <v>387</v>
      </c>
      <c r="H105" s="367">
        <v>1</v>
      </c>
      <c r="I105" s="367">
        <v>1</v>
      </c>
      <c r="J105" s="36">
        <f>SUM(H105:I105)</f>
        <v>2</v>
      </c>
    </row>
    <row r="106" spans="1:13" ht="11.25" customHeight="1">
      <c r="E106" s="1891">
        <v>1406</v>
      </c>
      <c r="F106" s="373" t="s">
        <v>5</v>
      </c>
      <c r="G106" s="372"/>
      <c r="H106" s="498">
        <f>SUM(H107+H112+H110+H114)</f>
        <v>193</v>
      </c>
      <c r="I106" s="498">
        <f>SUM(I107+I112+I110+I114)</f>
        <v>164</v>
      </c>
      <c r="J106" s="49">
        <f>H106+I106</f>
        <v>357</v>
      </c>
      <c r="M106" s="618"/>
    </row>
    <row r="107" spans="1:13" ht="10.5" customHeight="1">
      <c r="E107" s="1892"/>
      <c r="F107" s="622" t="s">
        <v>53</v>
      </c>
      <c r="G107" s="4"/>
      <c r="H107" s="1606">
        <f>SUM(H108:H109)</f>
        <v>71</v>
      </c>
      <c r="I107" s="1606">
        <f>SUM(I108:I109)</f>
        <v>70</v>
      </c>
      <c r="J107" s="1251">
        <f>H107+I107</f>
        <v>141</v>
      </c>
      <c r="M107" s="618"/>
    </row>
    <row r="108" spans="1:13" ht="10.5" customHeight="1">
      <c r="A108" s="5">
        <v>6</v>
      </c>
      <c r="B108" s="5">
        <v>2</v>
      </c>
      <c r="C108" s="5">
        <v>6</v>
      </c>
      <c r="E108" s="1892"/>
      <c r="F108" s="720"/>
      <c r="G108" s="4" t="s">
        <v>443</v>
      </c>
      <c r="H108" s="367">
        <v>5</v>
      </c>
      <c r="I108" s="367">
        <v>19</v>
      </c>
      <c r="J108" s="36">
        <f>H108+I108</f>
        <v>24</v>
      </c>
    </row>
    <row r="109" spans="1:13" ht="10.5" customHeight="1">
      <c r="A109" s="5">
        <v>6</v>
      </c>
      <c r="B109" s="5">
        <v>2</v>
      </c>
      <c r="C109" s="5">
        <v>11</v>
      </c>
      <c r="E109" s="1892"/>
      <c r="F109" s="720"/>
      <c r="G109" s="4" t="s">
        <v>98</v>
      </c>
      <c r="H109" s="367">
        <v>66</v>
      </c>
      <c r="I109" s="367">
        <v>51</v>
      </c>
      <c r="J109" s="36">
        <f>H109+I109</f>
        <v>117</v>
      </c>
    </row>
    <row r="110" spans="1:13" ht="10.5" customHeight="1">
      <c r="E110" s="1892"/>
      <c r="F110" s="622" t="s">
        <v>381</v>
      </c>
      <c r="G110" s="4"/>
      <c r="H110" s="1606">
        <f>SUM(H111)</f>
        <v>46</v>
      </c>
      <c r="I110" s="1606">
        <f>SUM(I111)</f>
        <v>27</v>
      </c>
      <c r="J110" s="1251">
        <f>H110+I110</f>
        <v>73</v>
      </c>
    </row>
    <row r="111" spans="1:13" ht="10.5" customHeight="1">
      <c r="E111" s="1892"/>
      <c r="F111" s="720"/>
      <c r="G111" s="4" t="s">
        <v>118</v>
      </c>
      <c r="H111" s="367">
        <v>46</v>
      </c>
      <c r="I111" s="367">
        <v>27</v>
      </c>
      <c r="J111" s="36">
        <f>H111+I111</f>
        <v>73</v>
      </c>
    </row>
    <row r="112" spans="1:13" ht="10.5" customHeight="1">
      <c r="E112" s="1892"/>
      <c r="F112" s="622" t="s">
        <v>55</v>
      </c>
      <c r="G112" s="4"/>
      <c r="H112" s="1606">
        <f>SUM(H113)</f>
        <v>36</v>
      </c>
      <c r="I112" s="1606">
        <f>SUM(I113)</f>
        <v>29</v>
      </c>
      <c r="J112" s="1251">
        <f>H112+I112</f>
        <v>65</v>
      </c>
    </row>
    <row r="113" spans="1:13" ht="10.5" customHeight="1">
      <c r="A113" s="5">
        <v>6</v>
      </c>
      <c r="B113" s="5">
        <v>2</v>
      </c>
      <c r="C113" s="5">
        <v>10</v>
      </c>
      <c r="E113" s="1892"/>
      <c r="F113" s="4"/>
      <c r="G113" s="4" t="s">
        <v>99</v>
      </c>
      <c r="H113" s="367">
        <v>36</v>
      </c>
      <c r="I113" s="367">
        <v>29</v>
      </c>
      <c r="J113" s="36">
        <f>H113+I113</f>
        <v>65</v>
      </c>
    </row>
    <row r="114" spans="1:13" ht="10.5" customHeight="1">
      <c r="E114" s="1892"/>
      <c r="F114" s="622" t="s">
        <v>26</v>
      </c>
      <c r="G114" s="4"/>
      <c r="H114" s="1606">
        <f>SUM(H115)</f>
        <v>40</v>
      </c>
      <c r="I114" s="1606">
        <f>SUM(I115)</f>
        <v>38</v>
      </c>
      <c r="J114" s="1251">
        <f>H114+I114</f>
        <v>78</v>
      </c>
    </row>
    <row r="115" spans="1:13" ht="10.5" customHeight="1">
      <c r="A115" s="5">
        <v>6</v>
      </c>
      <c r="B115" s="5">
        <v>2</v>
      </c>
      <c r="C115" s="5">
        <v>6</v>
      </c>
      <c r="E115" s="1892"/>
      <c r="F115" s="4"/>
      <c r="G115" s="4" t="s">
        <v>380</v>
      </c>
      <c r="H115" s="367">
        <v>40</v>
      </c>
      <c r="I115" s="367">
        <v>38</v>
      </c>
      <c r="J115" s="36">
        <f>H115+I115</f>
        <v>78</v>
      </c>
    </row>
    <row r="116" spans="1:13" ht="11.25" customHeight="1">
      <c r="E116" s="1894">
        <v>1407</v>
      </c>
      <c r="F116" s="373" t="s">
        <v>62</v>
      </c>
      <c r="G116" s="372"/>
      <c r="H116" s="498">
        <f>SUM(H119+H117)</f>
        <v>37</v>
      </c>
      <c r="I116" s="498">
        <f>SUM(I119+I117)</f>
        <v>26</v>
      </c>
      <c r="J116" s="49">
        <f>SUM(H116:I116)</f>
        <v>63</v>
      </c>
      <c r="M116" s="618"/>
    </row>
    <row r="117" spans="1:13" ht="10.5" customHeight="1">
      <c r="E117" s="1895"/>
      <c r="F117" s="622" t="s">
        <v>56</v>
      </c>
      <c r="G117" s="622"/>
      <c r="H117" s="1606">
        <f>SUM(H118)</f>
        <v>7</v>
      </c>
      <c r="I117" s="1606">
        <f>SUM(I118)</f>
        <v>10</v>
      </c>
      <c r="J117" s="1251">
        <f>H117+I117</f>
        <v>17</v>
      </c>
      <c r="M117" s="618"/>
    </row>
    <row r="118" spans="1:13" ht="10.5" customHeight="1">
      <c r="E118" s="1895"/>
      <c r="F118" s="4"/>
      <c r="G118" s="4" t="s">
        <v>100</v>
      </c>
      <c r="H118" s="367">
        <v>7</v>
      </c>
      <c r="I118" s="367">
        <v>10</v>
      </c>
      <c r="J118" s="36">
        <f>H118+I118</f>
        <v>17</v>
      </c>
      <c r="M118" s="618"/>
    </row>
    <row r="119" spans="1:13" ht="10.5" customHeight="1">
      <c r="E119" s="1895"/>
      <c r="F119" s="622" t="s">
        <v>25</v>
      </c>
      <c r="G119" s="4"/>
      <c r="H119" s="1606">
        <f>SUM(H120:H123)</f>
        <v>30</v>
      </c>
      <c r="I119" s="1606">
        <f>SUM(I120:I123)</f>
        <v>16</v>
      </c>
      <c r="J119" s="1251">
        <f>H119+I119</f>
        <v>46</v>
      </c>
    </row>
    <row r="120" spans="1:13" ht="10.5" customHeight="1">
      <c r="A120" s="5">
        <v>7</v>
      </c>
      <c r="B120" s="5">
        <v>3</v>
      </c>
      <c r="C120" s="5">
        <v>11</v>
      </c>
      <c r="E120" s="1895"/>
      <c r="F120" s="622"/>
      <c r="G120" s="4" t="s">
        <v>119</v>
      </c>
      <c r="H120" s="367">
        <v>8</v>
      </c>
      <c r="I120" s="367">
        <v>2</v>
      </c>
      <c r="J120" s="36">
        <f>H120+I120</f>
        <v>10</v>
      </c>
    </row>
    <row r="121" spans="1:13" ht="10.5" customHeight="1">
      <c r="E121" s="1895"/>
      <c r="F121" s="622"/>
      <c r="G121" s="4" t="s">
        <v>379</v>
      </c>
      <c r="H121" s="367">
        <v>11</v>
      </c>
      <c r="I121" s="367">
        <v>6</v>
      </c>
      <c r="J121" s="36">
        <f>H121+I121</f>
        <v>17</v>
      </c>
    </row>
    <row r="122" spans="1:13" ht="10.5" customHeight="1">
      <c r="E122" s="1895"/>
      <c r="F122" s="622"/>
      <c r="G122" s="4" t="s">
        <v>666</v>
      </c>
      <c r="H122" s="367">
        <v>7</v>
      </c>
      <c r="I122" s="367">
        <v>4</v>
      </c>
      <c r="J122" s="36">
        <f>H122+I122</f>
        <v>11</v>
      </c>
    </row>
    <row r="123" spans="1:13" ht="10.5" customHeight="1">
      <c r="A123" s="5">
        <v>7</v>
      </c>
      <c r="B123" s="5">
        <v>3</v>
      </c>
      <c r="C123" s="5">
        <v>11</v>
      </c>
      <c r="E123" s="1895"/>
      <c r="F123" s="4"/>
      <c r="G123" s="4" t="s">
        <v>415</v>
      </c>
      <c r="H123" s="367">
        <v>4</v>
      </c>
      <c r="I123" s="367">
        <v>4</v>
      </c>
      <c r="J123" s="36">
        <f>H123+I123</f>
        <v>8</v>
      </c>
    </row>
    <row r="124" spans="1:13" ht="11.25" customHeight="1">
      <c r="E124" s="1894">
        <v>1408</v>
      </c>
      <c r="F124" s="373" t="s">
        <v>63</v>
      </c>
      <c r="G124" s="373"/>
      <c r="H124" s="498">
        <f>SUM(H128+H125+H130+H134)</f>
        <v>90</v>
      </c>
      <c r="I124" s="498">
        <f>SUM(I128+I125+I130+I134)</f>
        <v>116</v>
      </c>
      <c r="J124" s="49">
        <f>H124+I124</f>
        <v>206</v>
      </c>
      <c r="M124" s="618"/>
    </row>
    <row r="125" spans="1:13" ht="10.5" customHeight="1">
      <c r="E125" s="1895"/>
      <c r="F125" s="622" t="s">
        <v>16</v>
      </c>
      <c r="G125" s="622"/>
      <c r="H125" s="1606">
        <f>SUM(H126:H127)</f>
        <v>20</v>
      </c>
      <c r="I125" s="1606">
        <f>SUM(I126:I127)</f>
        <v>19</v>
      </c>
      <c r="J125" s="1251">
        <f>SUM(H125:I125)</f>
        <v>39</v>
      </c>
      <c r="M125" s="618"/>
    </row>
    <row r="126" spans="1:13" ht="10.5" customHeight="1">
      <c r="E126" s="1895"/>
      <c r="F126" s="622"/>
      <c r="G126" s="369" t="s">
        <v>414</v>
      </c>
      <c r="H126" s="367">
        <v>20</v>
      </c>
      <c r="I126" s="367">
        <v>19</v>
      </c>
      <c r="J126" s="36">
        <f>SUM(H126:I126)</f>
        <v>39</v>
      </c>
      <c r="M126" s="618"/>
    </row>
    <row r="127" spans="1:13" ht="10.5" customHeight="1">
      <c r="E127" s="1895"/>
      <c r="F127" s="4"/>
      <c r="G127" s="4" t="s">
        <v>441</v>
      </c>
      <c r="H127" s="367">
        <v>0</v>
      </c>
      <c r="I127" s="367">
        <v>0</v>
      </c>
      <c r="J127" s="36">
        <f>SUM(H127:I127)</f>
        <v>0</v>
      </c>
      <c r="M127" s="618"/>
    </row>
    <row r="128" spans="1:13" ht="10.5" customHeight="1">
      <c r="E128" s="1895"/>
      <c r="F128" s="622" t="s">
        <v>57</v>
      </c>
      <c r="G128" s="4"/>
      <c r="H128" s="2510">
        <f>SUM(H129)</f>
        <v>34</v>
      </c>
      <c r="I128" s="2510">
        <f>SUM(I129)</f>
        <v>56</v>
      </c>
      <c r="J128" s="1251">
        <f>H128+I128</f>
        <v>90</v>
      </c>
    </row>
    <row r="129" spans="1:13" ht="10.5" customHeight="1">
      <c r="A129" s="5">
        <v>8</v>
      </c>
      <c r="B129" s="5">
        <v>4</v>
      </c>
      <c r="C129" s="5">
        <v>8</v>
      </c>
      <c r="E129" s="1895"/>
      <c r="F129" s="4"/>
      <c r="G129" s="4" t="s">
        <v>121</v>
      </c>
      <c r="H129" s="367">
        <v>34</v>
      </c>
      <c r="I129" s="367">
        <v>56</v>
      </c>
      <c r="J129" s="36">
        <f>H129+I129</f>
        <v>90</v>
      </c>
    </row>
    <row r="130" spans="1:13" ht="10.5" customHeight="1">
      <c r="E130" s="1895"/>
      <c r="F130" s="622" t="s">
        <v>18</v>
      </c>
      <c r="G130" s="4"/>
      <c r="H130" s="1606">
        <f>SUM(H131:H133)</f>
        <v>19</v>
      </c>
      <c r="I130" s="1606">
        <f>SUM(I131:I133)</f>
        <v>11</v>
      </c>
      <c r="J130" s="1251">
        <f>H130+I130</f>
        <v>30</v>
      </c>
    </row>
    <row r="131" spans="1:13" ht="10.5" customHeight="1">
      <c r="A131" s="5">
        <v>8</v>
      </c>
      <c r="B131" s="5">
        <v>4</v>
      </c>
      <c r="C131" s="5">
        <v>11</v>
      </c>
      <c r="E131" s="1895"/>
      <c r="F131" s="622"/>
      <c r="G131" s="4" t="s">
        <v>122</v>
      </c>
      <c r="H131" s="367">
        <v>7</v>
      </c>
      <c r="I131" s="367">
        <v>3</v>
      </c>
      <c r="J131" s="36">
        <f>H131+I131</f>
        <v>10</v>
      </c>
    </row>
    <row r="132" spans="1:13" ht="10.5" customHeight="1">
      <c r="A132" s="5">
        <v>8</v>
      </c>
      <c r="B132" s="5">
        <v>3</v>
      </c>
      <c r="C132" s="5">
        <v>11</v>
      </c>
      <c r="E132" s="1895"/>
      <c r="F132" s="622"/>
      <c r="G132" s="4" t="s">
        <v>123</v>
      </c>
      <c r="H132" s="367">
        <v>11</v>
      </c>
      <c r="I132" s="367">
        <v>7</v>
      </c>
      <c r="J132" s="36">
        <f>H132+I132</f>
        <v>18</v>
      </c>
    </row>
    <row r="133" spans="1:13" ht="10.5" customHeight="1">
      <c r="A133" s="5">
        <v>8</v>
      </c>
      <c r="B133" s="5">
        <v>4</v>
      </c>
      <c r="C133" s="5">
        <v>11</v>
      </c>
      <c r="E133" s="1895"/>
      <c r="F133" s="622"/>
      <c r="G133" s="4" t="s">
        <v>907</v>
      </c>
      <c r="H133" s="367">
        <v>1</v>
      </c>
      <c r="I133" s="367">
        <v>1</v>
      </c>
      <c r="J133" s="36">
        <f>H133+I133</f>
        <v>2</v>
      </c>
    </row>
    <row r="134" spans="1:13" ht="10.5" customHeight="1">
      <c r="E134" s="1895"/>
      <c r="F134" s="622" t="s">
        <v>59</v>
      </c>
      <c r="G134" s="622"/>
      <c r="H134" s="1606">
        <f>SUM(H135)</f>
        <v>17</v>
      </c>
      <c r="I134" s="1606">
        <f>SUM(I135)</f>
        <v>30</v>
      </c>
      <c r="J134" s="1251">
        <f>H134+I134</f>
        <v>47</v>
      </c>
    </row>
    <row r="135" spans="1:13" ht="10.5" customHeight="1">
      <c r="A135" s="5">
        <v>8</v>
      </c>
      <c r="B135" s="5">
        <v>4</v>
      </c>
      <c r="C135" s="5">
        <v>11</v>
      </c>
      <c r="E135" s="1896"/>
      <c r="F135" s="4"/>
      <c r="G135" s="4" t="s">
        <v>125</v>
      </c>
      <c r="H135" s="367">
        <v>17</v>
      </c>
      <c r="I135" s="367">
        <v>30</v>
      </c>
      <c r="J135" s="36">
        <f>H135+I135</f>
        <v>47</v>
      </c>
    </row>
    <row r="136" spans="1:13" ht="11.25" customHeight="1">
      <c r="E136" s="1894">
        <v>1624</v>
      </c>
      <c r="F136" s="373" t="s">
        <v>19</v>
      </c>
      <c r="G136" s="372"/>
      <c r="H136" s="498">
        <f>SUM(H137+H139)</f>
        <v>3</v>
      </c>
      <c r="I136" s="498">
        <f>SUM(I137+I139)</f>
        <v>10</v>
      </c>
      <c r="J136" s="498">
        <f>SUM(H136:I136)</f>
        <v>13</v>
      </c>
      <c r="K136" s="1110"/>
      <c r="M136" s="618"/>
    </row>
    <row r="137" spans="1:13" ht="10.5" customHeight="1">
      <c r="E137" s="1895"/>
      <c r="F137" s="479" t="s">
        <v>149</v>
      </c>
      <c r="G137" s="594"/>
      <c r="H137" s="1606">
        <f>SUM(H138)</f>
        <v>1</v>
      </c>
      <c r="I137" s="1606">
        <f>SUM(I138)</f>
        <v>1</v>
      </c>
      <c r="J137" s="1251">
        <f>H137+I137</f>
        <v>2</v>
      </c>
      <c r="M137" s="618"/>
    </row>
    <row r="138" spans="1:13" ht="10.5" customHeight="1">
      <c r="A138" s="5">
        <v>9</v>
      </c>
      <c r="B138" s="5">
        <v>4</v>
      </c>
      <c r="C138" s="5">
        <v>8</v>
      </c>
      <c r="E138" s="1895"/>
      <c r="F138" s="4"/>
      <c r="G138" s="4" t="s">
        <v>376</v>
      </c>
      <c r="H138" s="367">
        <v>1</v>
      </c>
      <c r="I138" s="367">
        <v>1</v>
      </c>
      <c r="J138" s="36">
        <f>H138+I138</f>
        <v>2</v>
      </c>
      <c r="M138" s="618"/>
    </row>
    <row r="139" spans="1:13" ht="10.5" customHeight="1">
      <c r="E139" s="1895"/>
      <c r="F139" s="622" t="s">
        <v>22</v>
      </c>
      <c r="G139" s="4"/>
      <c r="H139" s="1606">
        <f>SUM(H140)</f>
        <v>2</v>
      </c>
      <c r="I139" s="1606">
        <f>SUM(I140)</f>
        <v>9</v>
      </c>
      <c r="J139" s="1251">
        <f>H139+I139</f>
        <v>11</v>
      </c>
      <c r="M139" s="618"/>
    </row>
    <row r="140" spans="1:13" ht="10.5" customHeight="1">
      <c r="A140" s="5">
        <v>9</v>
      </c>
      <c r="B140" s="5">
        <v>5</v>
      </c>
      <c r="C140" s="5">
        <v>11</v>
      </c>
      <c r="E140" s="1923"/>
      <c r="F140" s="3"/>
      <c r="G140" s="3" t="s">
        <v>375</v>
      </c>
      <c r="H140" s="1613">
        <v>2</v>
      </c>
      <c r="I140" s="1613">
        <v>9</v>
      </c>
      <c r="J140" s="47">
        <f>H140+I140</f>
        <v>11</v>
      </c>
      <c r="M140" s="618"/>
    </row>
    <row r="141" spans="1:13" ht="11.25" customHeight="1">
      <c r="E141" s="754"/>
      <c r="F141" s="1885" t="s">
        <v>0</v>
      </c>
      <c r="G141" s="1886"/>
      <c r="H141" s="723">
        <f>SUM(H6+H37+H73+H81+H88+H106+H116+H124+H136)</f>
        <v>1447</v>
      </c>
      <c r="I141" s="723">
        <f>SUM(I6+I37+I73+I81+I88+I106+I116+I124+I136)</f>
        <v>1267</v>
      </c>
      <c r="J141" s="51">
        <f>SUM(J6+J37+J73+J81+J88+J106+J116+J124+J136)</f>
        <v>2714</v>
      </c>
    </row>
    <row r="142" spans="1:13" ht="10.5" customHeight="1">
      <c r="E142" s="6"/>
      <c r="F142" s="2058" t="s">
        <v>148</v>
      </c>
      <c r="G142" s="2058"/>
      <c r="H142" s="2058"/>
      <c r="I142" s="2058"/>
      <c r="J142" s="2058"/>
    </row>
    <row r="143" spans="1:13" ht="10.5" customHeight="1">
      <c r="E143" s="6"/>
      <c r="F143" s="1905" t="s">
        <v>910</v>
      </c>
      <c r="G143" s="1905"/>
      <c r="H143" s="1905"/>
      <c r="I143" s="1905"/>
      <c r="J143" s="1905"/>
    </row>
    <row r="144" spans="1:13" ht="10.5" customHeight="1">
      <c r="E144" s="6"/>
      <c r="F144" s="2481" t="s">
        <v>901</v>
      </c>
      <c r="G144" s="1905"/>
      <c r="H144" s="1905"/>
      <c r="I144" s="1905"/>
      <c r="J144" s="1905"/>
    </row>
    <row r="145" spans="5:5" ht="9" customHeight="1">
      <c r="E145" s="6"/>
    </row>
    <row r="146" spans="5:5" ht="12.75" customHeight="1"/>
    <row r="147" spans="5:5" ht="9" customHeight="1">
      <c r="E147" s="6"/>
    </row>
    <row r="148" spans="5:5" ht="9" customHeight="1">
      <c r="E148" s="6"/>
    </row>
    <row r="149" spans="5:5" ht="9" customHeight="1"/>
    <row r="150" spans="5:5" ht="9" customHeight="1"/>
    <row r="151" spans="5:5" ht="9" customHeight="1"/>
    <row r="152" spans="5:5" ht="9" customHeight="1"/>
    <row r="153" spans="5:5" ht="9" customHeight="1"/>
    <row r="154" spans="5:5" ht="9" customHeight="1"/>
    <row r="155" spans="5:5" ht="9" customHeight="1"/>
    <row r="156" spans="5:5" ht="9" customHeight="1"/>
    <row r="157" spans="5:5" ht="9" customHeight="1"/>
    <row r="158" spans="5:5" ht="9" customHeight="1"/>
    <row r="159" spans="5:5" ht="9" customHeight="1"/>
    <row r="160" spans="5: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c r="F233" s="4"/>
      <c r="G233" s="4"/>
    </row>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sheetData>
  <mergeCells count="24">
    <mergeCell ref="E6:E36"/>
    <mergeCell ref="N19:O24"/>
    <mergeCell ref="J71:J72"/>
    <mergeCell ref="J4:J5"/>
    <mergeCell ref="F71:G72"/>
    <mergeCell ref="E124:E135"/>
    <mergeCell ref="F144:J144"/>
    <mergeCell ref="L1:Z1"/>
    <mergeCell ref="E37:E68"/>
    <mergeCell ref="E71:E72"/>
    <mergeCell ref="E73:E80"/>
    <mergeCell ref="E2:J2"/>
    <mergeCell ref="E1:J1"/>
    <mergeCell ref="E3:E5"/>
    <mergeCell ref="H4:I4"/>
    <mergeCell ref="H71:I71"/>
    <mergeCell ref="E81:E87"/>
    <mergeCell ref="F142:J142"/>
    <mergeCell ref="F143:J143"/>
    <mergeCell ref="F141:G141"/>
    <mergeCell ref="E106:E115"/>
    <mergeCell ref="E116:E123"/>
    <mergeCell ref="E136:E140"/>
    <mergeCell ref="E88:E105"/>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69"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BB255-ECA1-464A-9681-BC18D01DAA3D}">
  <dimension ref="A1:AC499"/>
  <sheetViews>
    <sheetView view="pageBreakPreview" topLeftCell="D1" zoomScale="115" zoomScaleNormal="115" zoomScaleSheetLayoutView="115" workbookViewId="0">
      <selection activeCell="E1" sqref="E1:J1"/>
    </sheetView>
  </sheetViews>
  <sheetFormatPr baseColWidth="10" defaultRowHeight="12.75"/>
  <cols>
    <col min="1" max="2" width="1.85546875" style="5" hidden="1" customWidth="1"/>
    <col min="3" max="3" width="2.42578125" style="5" hidden="1" customWidth="1"/>
    <col min="4" max="4" width="3" style="5" customWidth="1"/>
    <col min="5" max="5" width="7.5703125" style="1" customWidth="1"/>
    <col min="6" max="6" width="1.5703125" style="1" customWidth="1"/>
    <col min="7" max="7" width="67.7109375" style="1" customWidth="1"/>
    <col min="8" max="10" width="7.28515625" style="840" customWidth="1"/>
    <col min="11" max="11" width="4.7109375" style="1" customWidth="1"/>
    <col min="12" max="12" width="7" style="1" customWidth="1"/>
    <col min="13" max="13" width="9" style="1" customWidth="1"/>
    <col min="14" max="14" width="26" style="1" customWidth="1"/>
    <col min="15" max="15" width="8" style="1" customWidth="1"/>
    <col min="16" max="16" width="1" style="1" customWidth="1"/>
    <col min="17" max="17" width="6.7109375"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8" width="6.7109375" style="1" customWidth="1"/>
    <col min="29" max="16384" width="11.42578125" style="1"/>
  </cols>
  <sheetData>
    <row r="1" spans="1:29" ht="12.75" customHeight="1">
      <c r="E1" s="1888" t="s">
        <v>909</v>
      </c>
      <c r="F1" s="1888"/>
      <c r="G1" s="1888"/>
      <c r="H1" s="1888"/>
      <c r="I1" s="1888"/>
      <c r="J1" s="1888"/>
      <c r="L1" s="1888"/>
      <c r="M1" s="1888"/>
      <c r="N1" s="1888"/>
      <c r="O1" s="1888"/>
      <c r="P1" s="1888"/>
      <c r="Q1" s="1888"/>
      <c r="R1" s="1888"/>
      <c r="S1" s="1888"/>
      <c r="T1" s="1888"/>
      <c r="U1" s="1888"/>
      <c r="V1" s="1888"/>
      <c r="W1" s="1888"/>
      <c r="X1" s="1888"/>
      <c r="Y1" s="1888"/>
      <c r="Z1" s="1888"/>
    </row>
    <row r="2" spans="1:29" ht="12.75" customHeight="1">
      <c r="B2" s="719"/>
      <c r="C2" s="719"/>
      <c r="D2" s="719"/>
      <c r="E2" s="1888">
        <v>2020</v>
      </c>
      <c r="F2" s="1888"/>
      <c r="G2" s="1888"/>
      <c r="H2" s="1888"/>
      <c r="I2" s="1888"/>
      <c r="J2" s="1888"/>
      <c r="K2" s="414"/>
      <c r="L2" s="413"/>
      <c r="AB2" s="2"/>
      <c r="AC2" s="2"/>
    </row>
    <row r="3" spans="1:29" ht="5.25" customHeight="1">
      <c r="E3" s="1934" t="s">
        <v>6</v>
      </c>
      <c r="F3" s="1754"/>
      <c r="G3" s="1438"/>
      <c r="H3" s="2515"/>
      <c r="I3" s="2514"/>
      <c r="J3" s="2513"/>
      <c r="L3" s="4"/>
    </row>
    <row r="4" spans="1:29" ht="12" customHeight="1">
      <c r="A4" s="5" t="s">
        <v>12</v>
      </c>
      <c r="B4" s="5" t="s">
        <v>13</v>
      </c>
      <c r="C4" s="5" t="s">
        <v>14</v>
      </c>
      <c r="E4" s="1925"/>
      <c r="F4" s="1363" t="s">
        <v>87</v>
      </c>
      <c r="G4" s="1709"/>
      <c r="H4" s="1991" t="s">
        <v>893</v>
      </c>
      <c r="I4" s="1991"/>
      <c r="J4" s="1881" t="s">
        <v>0</v>
      </c>
    </row>
    <row r="5" spans="1:29">
      <c r="E5" s="1925"/>
      <c r="F5" s="1361"/>
      <c r="G5" s="1435"/>
      <c r="H5" s="2377" t="s">
        <v>72</v>
      </c>
      <c r="I5" s="2377" t="s">
        <v>71</v>
      </c>
      <c r="J5" s="1882"/>
    </row>
    <row r="6" spans="1:29" ht="11.25" customHeight="1">
      <c r="E6" s="1891">
        <v>1401</v>
      </c>
      <c r="F6" s="392" t="s">
        <v>1</v>
      </c>
      <c r="G6" s="396"/>
      <c r="H6" s="2520">
        <f>SUM(H7,H10,H14,H18,H27,H31,H33+H35)</f>
        <v>0</v>
      </c>
      <c r="I6" s="2520">
        <f>SUM(I7,I10,I14,I18,I27,I31,I33+I35)</f>
        <v>2</v>
      </c>
      <c r="J6" s="2519">
        <f>SUM(H6:I6)</f>
        <v>2</v>
      </c>
      <c r="M6" s="618"/>
    </row>
    <row r="7" spans="1:29" ht="11.25" customHeight="1">
      <c r="E7" s="1892"/>
      <c r="F7" s="1680" t="s">
        <v>33</v>
      </c>
      <c r="G7" s="1121"/>
      <c r="H7" s="2518">
        <f>SUM(H8:H9)</f>
        <v>0</v>
      </c>
      <c r="I7" s="2518">
        <f>SUM(I8:I9)</f>
        <v>1</v>
      </c>
      <c r="J7" s="2517">
        <f>SUM(H7:I7)</f>
        <v>1</v>
      </c>
    </row>
    <row r="8" spans="1:29" ht="11.25" customHeight="1">
      <c r="A8" s="5">
        <v>1</v>
      </c>
      <c r="B8" s="5">
        <v>1</v>
      </c>
      <c r="C8" s="5">
        <v>11</v>
      </c>
      <c r="E8" s="1892"/>
      <c r="F8" s="622"/>
      <c r="G8" s="4" t="s">
        <v>107</v>
      </c>
      <c r="H8" s="634">
        <v>0</v>
      </c>
      <c r="I8" s="634">
        <v>1</v>
      </c>
      <c r="J8" s="36">
        <f>SUM(H8:I8)</f>
        <v>1</v>
      </c>
    </row>
    <row r="9" spans="1:29" ht="11.25" customHeight="1">
      <c r="A9" s="5">
        <v>1</v>
      </c>
      <c r="B9" s="5">
        <v>1</v>
      </c>
      <c r="C9" s="5">
        <v>7</v>
      </c>
      <c r="E9" s="1892"/>
      <c r="F9" s="4"/>
      <c r="G9" s="594" t="s">
        <v>66</v>
      </c>
      <c r="H9" s="367">
        <v>0</v>
      </c>
      <c r="I9" s="367">
        <v>0</v>
      </c>
      <c r="J9" s="36">
        <f>SUM(H9:I9)</f>
        <v>0</v>
      </c>
      <c r="M9" s="618"/>
    </row>
    <row r="10" spans="1:29" ht="11.25" customHeight="1">
      <c r="E10" s="1892"/>
      <c r="F10" s="622" t="s">
        <v>34</v>
      </c>
      <c r="G10" s="4"/>
      <c r="H10" s="1606">
        <f>SUM(H11:H13)</f>
        <v>0</v>
      </c>
      <c r="I10" s="1606">
        <f>SUM(I11:I13)</f>
        <v>0</v>
      </c>
      <c r="J10" s="1251">
        <f>SUM(H10:I10)</f>
        <v>0</v>
      </c>
    </row>
    <row r="11" spans="1:29" ht="11.25" customHeight="1">
      <c r="A11" s="5">
        <v>1</v>
      </c>
      <c r="B11" s="5">
        <v>1</v>
      </c>
      <c r="C11" s="5">
        <v>5</v>
      </c>
      <c r="E11" s="1892"/>
      <c r="F11" s="622"/>
      <c r="G11" s="4" t="s">
        <v>409</v>
      </c>
      <c r="H11" s="367">
        <v>0</v>
      </c>
      <c r="I11" s="367">
        <v>0</v>
      </c>
      <c r="J11" s="36">
        <f>SUM(H11:I11)</f>
        <v>0</v>
      </c>
    </row>
    <row r="12" spans="1:29" ht="11.25" customHeight="1">
      <c r="E12" s="1892"/>
      <c r="F12" s="4"/>
      <c r="G12" s="4" t="s">
        <v>411</v>
      </c>
      <c r="H12" s="367">
        <v>0</v>
      </c>
      <c r="I12" s="367">
        <v>0</v>
      </c>
      <c r="J12" s="36">
        <f>SUM(H12:I12)</f>
        <v>0</v>
      </c>
    </row>
    <row r="13" spans="1:29" ht="11.25" customHeight="1">
      <c r="A13" s="5">
        <v>1</v>
      </c>
      <c r="B13" s="5">
        <v>1</v>
      </c>
      <c r="C13" s="5">
        <v>5</v>
      </c>
      <c r="E13" s="1892"/>
      <c r="F13" s="4"/>
      <c r="G13" s="4" t="s">
        <v>410</v>
      </c>
      <c r="H13" s="367">
        <v>0</v>
      </c>
      <c r="I13" s="367">
        <v>0</v>
      </c>
      <c r="J13" s="36">
        <f>SUM(H13:I13)</f>
        <v>0</v>
      </c>
    </row>
    <row r="14" spans="1:29" ht="11.25" customHeight="1">
      <c r="E14" s="1892"/>
      <c r="F14" s="622" t="s">
        <v>35</v>
      </c>
      <c r="G14" s="4"/>
      <c r="H14" s="1606">
        <f>SUM(H15:H17)</f>
        <v>0</v>
      </c>
      <c r="I14" s="1606">
        <f>SUM(I15:I17)</f>
        <v>0</v>
      </c>
      <c r="J14" s="1251">
        <f>SUM(H14:I14)</f>
        <v>0</v>
      </c>
    </row>
    <row r="15" spans="1:29" ht="11.25" customHeight="1">
      <c r="A15" s="5">
        <v>1</v>
      </c>
      <c r="B15" s="5">
        <v>1</v>
      </c>
      <c r="C15" s="5">
        <v>12</v>
      </c>
      <c r="E15" s="1892"/>
      <c r="F15" s="4"/>
      <c r="G15" s="4" t="s">
        <v>409</v>
      </c>
      <c r="H15" s="367">
        <v>0</v>
      </c>
      <c r="I15" s="367">
        <v>0</v>
      </c>
      <c r="J15" s="36">
        <f>SUM(H15:I15)</f>
        <v>0</v>
      </c>
    </row>
    <row r="16" spans="1:29" s="4" customFormat="1" ht="11.25" customHeight="1">
      <c r="A16" s="5"/>
      <c r="B16" s="5"/>
      <c r="C16" s="5"/>
      <c r="D16" s="5"/>
      <c r="E16" s="1892"/>
      <c r="G16" s="4" t="s">
        <v>427</v>
      </c>
      <c r="H16" s="367">
        <v>0</v>
      </c>
      <c r="I16" s="367">
        <v>0</v>
      </c>
      <c r="J16" s="36">
        <f>SUM(H16:I16)</f>
        <v>0</v>
      </c>
      <c r="K16" s="1"/>
      <c r="L16" s="1"/>
      <c r="M16" s="1"/>
      <c r="N16" s="1"/>
      <c r="O16" s="1"/>
    </row>
    <row r="17" spans="1:15" ht="11.25" customHeight="1">
      <c r="A17" s="5">
        <v>1</v>
      </c>
      <c r="B17" s="5">
        <v>1</v>
      </c>
      <c r="C17" s="5">
        <v>12</v>
      </c>
      <c r="E17" s="1892"/>
      <c r="F17" s="4"/>
      <c r="G17" s="4" t="s">
        <v>426</v>
      </c>
      <c r="H17" s="367">
        <v>0</v>
      </c>
      <c r="I17" s="367">
        <v>0</v>
      </c>
      <c r="J17" s="36">
        <f>SUM(H17:I17)</f>
        <v>0</v>
      </c>
    </row>
    <row r="18" spans="1:15" ht="11.25" customHeight="1">
      <c r="E18" s="1892"/>
      <c r="F18" s="633" t="s">
        <v>27</v>
      </c>
      <c r="G18" s="633"/>
      <c r="H18" s="1606">
        <f>SUM(H19:H26)</f>
        <v>0</v>
      </c>
      <c r="I18" s="1606">
        <f>SUM(I19:I26)</f>
        <v>0</v>
      </c>
      <c r="J18" s="1251">
        <f>SUM(H18:I18)</f>
        <v>0</v>
      </c>
    </row>
    <row r="19" spans="1:15" ht="11.25" customHeight="1">
      <c r="A19" s="5">
        <v>1</v>
      </c>
      <c r="B19" s="5">
        <v>1</v>
      </c>
      <c r="C19" s="5">
        <v>2</v>
      </c>
      <c r="E19" s="1892"/>
      <c r="F19" s="4"/>
      <c r="G19" s="4" t="s">
        <v>409</v>
      </c>
      <c r="H19" s="367">
        <v>0</v>
      </c>
      <c r="I19" s="367">
        <v>0</v>
      </c>
      <c r="J19" s="36">
        <f>SUM(H19:I19)</f>
        <v>0</v>
      </c>
      <c r="N19" s="1910"/>
      <c r="O19" s="1910"/>
    </row>
    <row r="20" spans="1:15" ht="11.25" customHeight="1">
      <c r="E20" s="1892"/>
      <c r="F20" s="4"/>
      <c r="G20" s="4" t="s">
        <v>405</v>
      </c>
      <c r="H20" s="367">
        <v>0</v>
      </c>
      <c r="I20" s="367">
        <v>0</v>
      </c>
      <c r="J20" s="36">
        <f>SUM(H20:I20)</f>
        <v>0</v>
      </c>
      <c r="N20" s="1910"/>
      <c r="O20" s="1910"/>
    </row>
    <row r="21" spans="1:15" ht="11.25" customHeight="1">
      <c r="E21" s="1892"/>
      <c r="F21" s="4"/>
      <c r="G21" s="4" t="s">
        <v>425</v>
      </c>
      <c r="H21" s="367">
        <v>0</v>
      </c>
      <c r="I21" s="367">
        <v>0</v>
      </c>
      <c r="J21" s="36">
        <f>SUM(H21:I21)</f>
        <v>0</v>
      </c>
      <c r="N21" s="1910"/>
      <c r="O21" s="1910"/>
    </row>
    <row r="22" spans="1:15" ht="11.25" customHeight="1">
      <c r="A22" s="5">
        <v>1</v>
      </c>
      <c r="B22" s="5">
        <v>1</v>
      </c>
      <c r="C22" s="5">
        <v>2</v>
      </c>
      <c r="E22" s="1892"/>
      <c r="F22" s="4"/>
      <c r="G22" s="4" t="s">
        <v>408</v>
      </c>
      <c r="H22" s="367">
        <v>0</v>
      </c>
      <c r="I22" s="367">
        <v>0</v>
      </c>
      <c r="J22" s="36">
        <f>SUM(H22:I22)</f>
        <v>0</v>
      </c>
      <c r="N22" s="1910"/>
      <c r="O22" s="1910"/>
    </row>
    <row r="23" spans="1:15" ht="11.25" customHeight="1">
      <c r="A23" s="5">
        <v>1</v>
      </c>
      <c r="B23" s="5">
        <v>1</v>
      </c>
      <c r="C23" s="5">
        <v>2</v>
      </c>
      <c r="E23" s="1892"/>
      <c r="F23" s="4"/>
      <c r="G23" s="4" t="s">
        <v>407</v>
      </c>
      <c r="H23" s="367">
        <v>0</v>
      </c>
      <c r="I23" s="367">
        <v>0</v>
      </c>
      <c r="J23" s="36">
        <f>SUM(H23:I23)</f>
        <v>0</v>
      </c>
      <c r="N23" s="1910"/>
      <c r="O23" s="1910"/>
    </row>
    <row r="24" spans="1:15" ht="11.25" customHeight="1">
      <c r="A24" s="5">
        <v>1</v>
      </c>
      <c r="B24" s="5">
        <v>1</v>
      </c>
      <c r="C24" s="5">
        <v>2</v>
      </c>
      <c r="E24" s="1892"/>
      <c r="F24" s="4"/>
      <c r="G24" s="4" t="s">
        <v>410</v>
      </c>
      <c r="H24" s="367">
        <v>0</v>
      </c>
      <c r="I24" s="367">
        <v>0</v>
      </c>
      <c r="J24" s="36">
        <f>SUM(H24:I24)</f>
        <v>0</v>
      </c>
      <c r="N24" s="1910"/>
      <c r="O24" s="1910"/>
    </row>
    <row r="25" spans="1:15" ht="11.25" customHeight="1">
      <c r="A25" s="5">
        <v>1</v>
      </c>
      <c r="B25" s="5">
        <v>1</v>
      </c>
      <c r="C25" s="5">
        <v>2</v>
      </c>
      <c r="E25" s="1892"/>
      <c r="F25" s="4"/>
      <c r="G25" s="4" t="s">
        <v>107</v>
      </c>
      <c r="H25" s="367">
        <v>0</v>
      </c>
      <c r="I25" s="367">
        <v>0</v>
      </c>
      <c r="J25" s="36">
        <f>SUM(H25:I25)</f>
        <v>0</v>
      </c>
    </row>
    <row r="26" spans="1:15" ht="11.25" customHeight="1">
      <c r="A26" s="5">
        <v>1</v>
      </c>
      <c r="B26" s="5">
        <v>1</v>
      </c>
      <c r="C26" s="5">
        <v>2</v>
      </c>
      <c r="E26" s="1892"/>
      <c r="F26" s="4"/>
      <c r="G26" s="594" t="s">
        <v>406</v>
      </c>
      <c r="H26" s="367">
        <v>0</v>
      </c>
      <c r="I26" s="367">
        <v>0</v>
      </c>
      <c r="J26" s="36">
        <f>SUM(H26:I26)</f>
        <v>0</v>
      </c>
    </row>
    <row r="27" spans="1:15" ht="11.25" customHeight="1">
      <c r="E27" s="1892"/>
      <c r="F27" s="633" t="s">
        <v>10</v>
      </c>
      <c r="G27" s="4"/>
      <c r="H27" s="1606">
        <f>SUM(H28:H30)</f>
        <v>0</v>
      </c>
      <c r="I27" s="1606">
        <f>SUM(I28:I30)</f>
        <v>1</v>
      </c>
      <c r="J27" s="1251">
        <f>SUM(H27:I27)</f>
        <v>1</v>
      </c>
    </row>
    <row r="28" spans="1:15" ht="11.25" customHeight="1">
      <c r="A28" s="5">
        <v>1</v>
      </c>
      <c r="B28" s="5">
        <v>1</v>
      </c>
      <c r="C28" s="5">
        <v>4</v>
      </c>
      <c r="E28" s="1892"/>
      <c r="F28" s="4"/>
      <c r="G28" s="4" t="s">
        <v>409</v>
      </c>
      <c r="H28" s="367">
        <v>0</v>
      </c>
      <c r="I28" s="367">
        <v>0</v>
      </c>
      <c r="J28" s="36">
        <f>SUM(H28:I28)</f>
        <v>0</v>
      </c>
    </row>
    <row r="29" spans="1:15" ht="11.25" customHeight="1">
      <c r="E29" s="1892"/>
      <c r="F29" s="4"/>
      <c r="G29" s="4" t="s">
        <v>405</v>
      </c>
      <c r="H29" s="367">
        <v>0</v>
      </c>
      <c r="I29" s="367">
        <v>1</v>
      </c>
      <c r="J29" s="36">
        <f>SUM(H29:I29)</f>
        <v>1</v>
      </c>
    </row>
    <row r="30" spans="1:15" ht="11.25" customHeight="1">
      <c r="A30" s="5">
        <v>1</v>
      </c>
      <c r="B30" s="5">
        <v>1</v>
      </c>
      <c r="C30" s="5">
        <v>4</v>
      </c>
      <c r="E30" s="1892"/>
      <c r="F30" s="4"/>
      <c r="G30" s="4" t="s">
        <v>107</v>
      </c>
      <c r="H30" s="367">
        <v>0</v>
      </c>
      <c r="I30" s="367">
        <v>0</v>
      </c>
      <c r="J30" s="36">
        <f>SUM(H30:I30)</f>
        <v>0</v>
      </c>
    </row>
    <row r="31" spans="1:15" ht="11.25" customHeight="1">
      <c r="E31" s="1892"/>
      <c r="F31" s="622" t="s">
        <v>36</v>
      </c>
      <c r="G31" s="4"/>
      <c r="H31" s="1606">
        <f>SUM(H32)</f>
        <v>0</v>
      </c>
      <c r="I31" s="1606">
        <f>SUM(I32)</f>
        <v>0</v>
      </c>
      <c r="J31" s="1251">
        <f>SUM(H31:I31)</f>
        <v>0</v>
      </c>
    </row>
    <row r="32" spans="1:15" ht="11.25" customHeight="1">
      <c r="A32" s="5">
        <v>1</v>
      </c>
      <c r="B32" s="5">
        <v>1</v>
      </c>
      <c r="C32" s="5">
        <v>1</v>
      </c>
      <c r="E32" s="1892"/>
      <c r="F32" s="4"/>
      <c r="G32" s="4" t="s">
        <v>403</v>
      </c>
      <c r="H32" s="367">
        <v>0</v>
      </c>
      <c r="I32" s="367">
        <v>0</v>
      </c>
      <c r="J32" s="36">
        <f>SUM(H32:I32)</f>
        <v>0</v>
      </c>
    </row>
    <row r="33" spans="1:13" ht="11.25" customHeight="1">
      <c r="E33" s="1892"/>
      <c r="F33" s="622" t="s">
        <v>24</v>
      </c>
      <c r="G33" s="622"/>
      <c r="H33" s="1606">
        <f>SUM(H34)</f>
        <v>0</v>
      </c>
      <c r="I33" s="1606">
        <f>SUM(I34)</f>
        <v>0</v>
      </c>
      <c r="J33" s="1251">
        <f>SUM(H33:I33)</f>
        <v>0</v>
      </c>
    </row>
    <row r="34" spans="1:13" ht="11.25" customHeight="1">
      <c r="E34" s="1892"/>
      <c r="F34" s="4"/>
      <c r="G34" s="4" t="s">
        <v>424</v>
      </c>
      <c r="H34" s="367">
        <v>0</v>
      </c>
      <c r="I34" s="367">
        <v>0</v>
      </c>
      <c r="J34" s="36">
        <f>SUM(H34:I34)</f>
        <v>0</v>
      </c>
    </row>
    <row r="35" spans="1:13" s="925" customFormat="1" ht="11.25" customHeight="1">
      <c r="A35" s="931"/>
      <c r="B35" s="931"/>
      <c r="C35" s="931"/>
      <c r="D35" s="931"/>
      <c r="E35" s="1892"/>
      <c r="F35" s="622" t="s">
        <v>32</v>
      </c>
      <c r="G35" s="622"/>
      <c r="H35" s="1606">
        <f>SUM(H36)</f>
        <v>0</v>
      </c>
      <c r="I35" s="1606">
        <f>SUM(I36)</f>
        <v>0</v>
      </c>
      <c r="J35" s="1251">
        <f>H35+I35</f>
        <v>0</v>
      </c>
    </row>
    <row r="36" spans="1:13" ht="11.25" customHeight="1">
      <c r="E36" s="1893"/>
      <c r="F36" s="4"/>
      <c r="G36" s="4" t="s">
        <v>402</v>
      </c>
      <c r="H36" s="367">
        <v>0</v>
      </c>
      <c r="I36" s="367">
        <v>0</v>
      </c>
      <c r="J36" s="47">
        <f>H36+I36</f>
        <v>0</v>
      </c>
    </row>
    <row r="37" spans="1:13" ht="11.25" customHeight="1">
      <c r="E37" s="1891">
        <v>1402</v>
      </c>
      <c r="F37" s="373" t="s">
        <v>2</v>
      </c>
      <c r="G37" s="372"/>
      <c r="H37" s="498">
        <f>SUM(H38,H44,H48,H53,H56,H60,H63,H67)</f>
        <v>7</v>
      </c>
      <c r="I37" s="498">
        <f>SUM(I38,I44,I48,I53,I56,I60,I63,I67)</f>
        <v>4</v>
      </c>
      <c r="J37" s="49">
        <f>SUM(H37:I37)</f>
        <v>11</v>
      </c>
      <c r="M37" s="618"/>
    </row>
    <row r="38" spans="1:13" ht="11.25" customHeight="1">
      <c r="E38" s="1892"/>
      <c r="F38" s="622" t="s">
        <v>37</v>
      </c>
      <c r="G38" s="4"/>
      <c r="H38" s="1606">
        <f>SUM(H39:H43)</f>
        <v>4</v>
      </c>
      <c r="I38" s="1606">
        <f>SUM(I39:I43)</f>
        <v>1</v>
      </c>
      <c r="J38" s="1251">
        <f>SUM(H38:I38)</f>
        <v>5</v>
      </c>
    </row>
    <row r="39" spans="1:13" ht="11.25" customHeight="1">
      <c r="A39" s="5">
        <v>2</v>
      </c>
      <c r="B39" s="5">
        <v>4</v>
      </c>
      <c r="C39" s="5">
        <v>11</v>
      </c>
      <c r="E39" s="1892"/>
      <c r="F39" s="4"/>
      <c r="G39" s="4" t="s">
        <v>92</v>
      </c>
      <c r="H39" s="367">
        <v>2</v>
      </c>
      <c r="I39" s="367">
        <v>0</v>
      </c>
      <c r="J39" s="36">
        <f>SUM(H39:I39)</f>
        <v>2</v>
      </c>
      <c r="M39" s="618"/>
    </row>
    <row r="40" spans="1:13" ht="11.25" customHeight="1">
      <c r="A40" s="5">
        <v>2</v>
      </c>
      <c r="B40" s="5">
        <v>4</v>
      </c>
      <c r="C40" s="5">
        <v>11</v>
      </c>
      <c r="E40" s="1892"/>
      <c r="F40" s="4"/>
      <c r="G40" s="4" t="s">
        <v>89</v>
      </c>
      <c r="H40" s="367">
        <v>1</v>
      </c>
      <c r="I40" s="367">
        <v>0</v>
      </c>
      <c r="J40" s="36">
        <f>SUM(H40:I40)</f>
        <v>1</v>
      </c>
    </row>
    <row r="41" spans="1:13" ht="11.25" customHeight="1">
      <c r="A41" s="5">
        <v>2</v>
      </c>
      <c r="B41" s="5">
        <v>4</v>
      </c>
      <c r="C41" s="5">
        <v>11</v>
      </c>
      <c r="E41" s="1892"/>
      <c r="F41" s="4"/>
      <c r="G41" s="4" t="s">
        <v>400</v>
      </c>
      <c r="H41" s="367">
        <v>0</v>
      </c>
      <c r="I41" s="367">
        <v>1</v>
      </c>
      <c r="J41" s="36">
        <f>SUM(H41:I41)</f>
        <v>1</v>
      </c>
    </row>
    <row r="42" spans="1:13" ht="11.25" customHeight="1">
      <c r="A42" s="5">
        <v>2</v>
      </c>
      <c r="B42" s="5">
        <v>6</v>
      </c>
      <c r="C42" s="5">
        <v>11</v>
      </c>
      <c r="E42" s="1892"/>
      <c r="F42" s="4"/>
      <c r="G42" s="4" t="s">
        <v>899</v>
      </c>
      <c r="H42" s="367">
        <v>0</v>
      </c>
      <c r="I42" s="367">
        <v>0</v>
      </c>
      <c r="J42" s="36">
        <f>SUM(H42:I42)</f>
        <v>0</v>
      </c>
    </row>
    <row r="43" spans="1:13" ht="11.25" customHeight="1">
      <c r="A43" s="5">
        <v>2</v>
      </c>
      <c r="B43" s="5">
        <v>6</v>
      </c>
      <c r="C43" s="5">
        <v>11</v>
      </c>
      <c r="E43" s="1892"/>
      <c r="F43" s="4"/>
      <c r="G43" s="4" t="s">
        <v>91</v>
      </c>
      <c r="H43" s="367">
        <v>1</v>
      </c>
      <c r="I43" s="367">
        <v>0</v>
      </c>
      <c r="J43" s="36">
        <f>SUM(H43:I43)</f>
        <v>1</v>
      </c>
    </row>
    <row r="44" spans="1:13" ht="11.25" customHeight="1">
      <c r="E44" s="1892"/>
      <c r="F44" s="622" t="s">
        <v>38</v>
      </c>
      <c r="G44" s="4"/>
      <c r="H44" s="1606">
        <f>SUM(H45:H47)</f>
        <v>2</v>
      </c>
      <c r="I44" s="1606">
        <f>SUM(I45:I47)</f>
        <v>0</v>
      </c>
      <c r="J44" s="1251">
        <f>SUM(H44:I44)</f>
        <v>2</v>
      </c>
    </row>
    <row r="45" spans="1:13" ht="11.25" customHeight="1">
      <c r="A45" s="5">
        <v>2</v>
      </c>
      <c r="B45" s="5">
        <v>4</v>
      </c>
      <c r="C45" s="5">
        <v>10</v>
      </c>
      <c r="E45" s="1892"/>
      <c r="F45" s="4"/>
      <c r="G45" s="4" t="s">
        <v>89</v>
      </c>
      <c r="H45" s="367">
        <v>0</v>
      </c>
      <c r="I45" s="367">
        <v>0</v>
      </c>
      <c r="J45" s="36">
        <f>SUM(H45:I45)</f>
        <v>0</v>
      </c>
      <c r="M45" s="2516"/>
    </row>
    <row r="46" spans="1:13" ht="11.25" customHeight="1">
      <c r="E46" s="1892"/>
      <c r="F46" s="4"/>
      <c r="G46" s="4" t="s">
        <v>899</v>
      </c>
      <c r="H46" s="367">
        <v>2</v>
      </c>
      <c r="I46" s="367">
        <v>0</v>
      </c>
      <c r="J46" s="36">
        <f>SUM(H46:I46)</f>
        <v>2</v>
      </c>
      <c r="M46" s="2516"/>
    </row>
    <row r="47" spans="1:13" ht="11.25" customHeight="1">
      <c r="A47" s="5">
        <v>2</v>
      </c>
      <c r="B47" s="5">
        <v>6</v>
      </c>
      <c r="C47" s="5">
        <v>10</v>
      </c>
      <c r="E47" s="1892"/>
      <c r="F47" s="4"/>
      <c r="G47" s="4" t="s">
        <v>91</v>
      </c>
      <c r="H47" s="367">
        <v>0</v>
      </c>
      <c r="I47" s="367">
        <v>0</v>
      </c>
      <c r="J47" s="36">
        <f>SUM(H47:I47)</f>
        <v>0</v>
      </c>
    </row>
    <row r="48" spans="1:13" ht="11.25" customHeight="1">
      <c r="E48" s="1892"/>
      <c r="F48" s="622" t="s">
        <v>39</v>
      </c>
      <c r="G48" s="4"/>
      <c r="H48" s="1606">
        <f>SUM(H49:H52)</f>
        <v>1</v>
      </c>
      <c r="I48" s="1606">
        <f>SUM(I49:I52)</f>
        <v>3</v>
      </c>
      <c r="J48" s="1251">
        <f>SUM(H48:I48)</f>
        <v>4</v>
      </c>
    </row>
    <row r="49" spans="1:10" ht="11.25" customHeight="1">
      <c r="A49" s="5">
        <v>2</v>
      </c>
      <c r="B49" s="5">
        <v>4</v>
      </c>
      <c r="C49" s="5">
        <v>10</v>
      </c>
      <c r="E49" s="1892"/>
      <c r="F49" s="4"/>
      <c r="G49" s="4" t="s">
        <v>92</v>
      </c>
      <c r="H49" s="367">
        <v>1</v>
      </c>
      <c r="I49" s="367">
        <v>0</v>
      </c>
      <c r="J49" s="36">
        <f>SUM(H49:I49)</f>
        <v>1</v>
      </c>
    </row>
    <row r="50" spans="1:10" ht="11.25" customHeight="1">
      <c r="A50" s="5">
        <v>2</v>
      </c>
      <c r="B50" s="5">
        <v>4</v>
      </c>
      <c r="C50" s="5">
        <v>10</v>
      </c>
      <c r="E50" s="1892"/>
      <c r="F50" s="4"/>
      <c r="G50" s="4" t="s">
        <v>93</v>
      </c>
      <c r="H50" s="367">
        <v>0</v>
      </c>
      <c r="I50" s="367">
        <v>1</v>
      </c>
      <c r="J50" s="36">
        <f>SUM(H50:I50)</f>
        <v>1</v>
      </c>
    </row>
    <row r="51" spans="1:10" ht="11.25" customHeight="1">
      <c r="A51" s="5">
        <v>2</v>
      </c>
      <c r="B51" s="5">
        <v>4</v>
      </c>
      <c r="C51" s="5">
        <v>10</v>
      </c>
      <c r="E51" s="1892"/>
      <c r="F51" s="4"/>
      <c r="G51" s="4" t="s">
        <v>398</v>
      </c>
      <c r="H51" s="367">
        <v>0</v>
      </c>
      <c r="I51" s="367">
        <v>1</v>
      </c>
      <c r="J51" s="36">
        <f>SUM(H51:I51)</f>
        <v>1</v>
      </c>
    </row>
    <row r="52" spans="1:10" ht="11.25" customHeight="1">
      <c r="A52" s="5">
        <v>2</v>
      </c>
      <c r="B52" s="5">
        <v>4</v>
      </c>
      <c r="C52" s="5">
        <v>10</v>
      </c>
      <c r="E52" s="1892"/>
      <c r="F52" s="4"/>
      <c r="G52" s="4" t="s">
        <v>94</v>
      </c>
      <c r="H52" s="367">
        <v>0</v>
      </c>
      <c r="I52" s="367">
        <v>1</v>
      </c>
      <c r="J52" s="36">
        <f>SUM(H52:I52)</f>
        <v>1</v>
      </c>
    </row>
    <row r="53" spans="1:10" ht="11.25" customHeight="1">
      <c r="E53" s="1892"/>
      <c r="F53" s="622" t="s">
        <v>40</v>
      </c>
      <c r="G53" s="4"/>
      <c r="H53" s="1606">
        <f>SUM(H54:H55)</f>
        <v>0</v>
      </c>
      <c r="I53" s="1606">
        <f>SUM(I54:I55)</f>
        <v>0</v>
      </c>
      <c r="J53" s="1251">
        <f>SUM(H53:I53)</f>
        <v>0</v>
      </c>
    </row>
    <row r="54" spans="1:10" ht="11.25" customHeight="1">
      <c r="A54" s="5">
        <v>2</v>
      </c>
      <c r="B54" s="5">
        <v>4</v>
      </c>
      <c r="C54" s="5">
        <v>3</v>
      </c>
      <c r="E54" s="1892"/>
      <c r="F54" s="4"/>
      <c r="G54" s="4" t="s">
        <v>92</v>
      </c>
      <c r="H54" s="367">
        <v>0</v>
      </c>
      <c r="I54" s="367">
        <v>0</v>
      </c>
      <c r="J54" s="36">
        <f>SUM(H54:I54)</f>
        <v>0</v>
      </c>
    </row>
    <row r="55" spans="1:10" ht="11.25" customHeight="1">
      <c r="A55" s="5">
        <v>2</v>
      </c>
      <c r="B55" s="5">
        <v>4</v>
      </c>
      <c r="C55" s="5">
        <v>3</v>
      </c>
      <c r="E55" s="1892"/>
      <c r="F55" s="4"/>
      <c r="G55" s="4" t="s">
        <v>89</v>
      </c>
      <c r="H55" s="367">
        <v>0</v>
      </c>
      <c r="I55" s="367">
        <v>0</v>
      </c>
      <c r="J55" s="36">
        <f>SUM(H55:I55)</f>
        <v>0</v>
      </c>
    </row>
    <row r="56" spans="1:10" ht="11.25" customHeight="1">
      <c r="E56" s="1892"/>
      <c r="F56" s="622" t="s">
        <v>41</v>
      </c>
      <c r="G56" s="4"/>
      <c r="H56" s="1606">
        <f>SUM(H57:H59)</f>
        <v>0</v>
      </c>
      <c r="I56" s="1606">
        <f>SUM(I57:I59)</f>
        <v>0</v>
      </c>
      <c r="J56" s="1251">
        <f>SUM(H56:I56)</f>
        <v>0</v>
      </c>
    </row>
    <row r="57" spans="1:10" ht="11.25" customHeight="1">
      <c r="A57" s="5">
        <v>2</v>
      </c>
      <c r="B57" s="5">
        <v>4</v>
      </c>
      <c r="C57" s="5">
        <v>7</v>
      </c>
      <c r="E57" s="1892"/>
      <c r="F57" s="4"/>
      <c r="G57" s="4" t="s">
        <v>92</v>
      </c>
      <c r="H57" s="367">
        <v>0</v>
      </c>
      <c r="I57" s="367">
        <v>0</v>
      </c>
      <c r="J57" s="36">
        <f>SUM(H57:I57)</f>
        <v>0</v>
      </c>
    </row>
    <row r="58" spans="1:10" ht="11.25" customHeight="1">
      <c r="A58" s="5">
        <v>2</v>
      </c>
      <c r="B58" s="5">
        <v>4</v>
      </c>
      <c r="C58" s="5">
        <v>7</v>
      </c>
      <c r="E58" s="1892"/>
      <c r="F58" s="4"/>
      <c r="G58" s="4" t="s">
        <v>423</v>
      </c>
      <c r="H58" s="367">
        <v>0</v>
      </c>
      <c r="I58" s="367">
        <v>0</v>
      </c>
      <c r="J58" s="36">
        <f>SUM(H58:I58)</f>
        <v>0</v>
      </c>
    </row>
    <row r="59" spans="1:10" ht="11.25" customHeight="1">
      <c r="A59" s="5">
        <v>2</v>
      </c>
      <c r="B59" s="5">
        <v>4</v>
      </c>
      <c r="C59" s="5">
        <v>7</v>
      </c>
      <c r="E59" s="1892"/>
      <c r="F59" s="4"/>
      <c r="G59" s="4" t="s">
        <v>89</v>
      </c>
      <c r="H59" s="367">
        <v>0</v>
      </c>
      <c r="I59" s="367">
        <v>0</v>
      </c>
      <c r="J59" s="36">
        <f>SUM(H59:I59)</f>
        <v>0</v>
      </c>
    </row>
    <row r="60" spans="1:10" ht="11.25" customHeight="1">
      <c r="E60" s="1892"/>
      <c r="F60" s="622" t="s">
        <v>42</v>
      </c>
      <c r="G60" s="4"/>
      <c r="H60" s="1606">
        <f>SUM(H61:H62)</f>
        <v>0</v>
      </c>
      <c r="I60" s="1606">
        <f>SUM(I61:I62)</f>
        <v>0</v>
      </c>
      <c r="J60" s="1251">
        <f>SUM(H60:I60)</f>
        <v>0</v>
      </c>
    </row>
    <row r="61" spans="1:10" ht="11.25" customHeight="1">
      <c r="A61" s="5">
        <v>2</v>
      </c>
      <c r="B61" s="5">
        <v>4</v>
      </c>
      <c r="C61" s="5">
        <v>1</v>
      </c>
      <c r="E61" s="1892"/>
      <c r="F61" s="4"/>
      <c r="G61" s="4" t="s">
        <v>92</v>
      </c>
      <c r="H61" s="367">
        <v>0</v>
      </c>
      <c r="I61" s="367">
        <v>0</v>
      </c>
      <c r="J61" s="36">
        <f>SUM(H61:I61)</f>
        <v>0</v>
      </c>
    </row>
    <row r="62" spans="1:10" ht="11.25" customHeight="1">
      <c r="A62" s="5">
        <v>2</v>
      </c>
      <c r="B62" s="5">
        <v>4</v>
      </c>
      <c r="C62" s="5">
        <v>1</v>
      </c>
      <c r="E62" s="1892"/>
      <c r="F62" s="4"/>
      <c r="G62" s="4" t="s">
        <v>89</v>
      </c>
      <c r="H62" s="367">
        <v>0</v>
      </c>
      <c r="I62" s="367">
        <v>0</v>
      </c>
      <c r="J62" s="36">
        <f>SUM(H62:I62)</f>
        <v>0</v>
      </c>
    </row>
    <row r="63" spans="1:10" ht="11.25" customHeight="1">
      <c r="E63" s="1892"/>
      <c r="F63" s="622" t="s">
        <v>43</v>
      </c>
      <c r="G63" s="4"/>
      <c r="H63" s="1606">
        <f>SUM(H64:H66)</f>
        <v>0</v>
      </c>
      <c r="I63" s="1606">
        <f>SUM(I64:I66)</f>
        <v>0</v>
      </c>
      <c r="J63" s="1251">
        <f>SUM(H63:I63)</f>
        <v>0</v>
      </c>
    </row>
    <row r="64" spans="1:10" ht="11.25" customHeight="1">
      <c r="A64" s="5">
        <v>2</v>
      </c>
      <c r="B64" s="5">
        <v>4</v>
      </c>
      <c r="C64" s="5">
        <v>9</v>
      </c>
      <c r="E64" s="1892"/>
      <c r="G64" s="4" t="s">
        <v>92</v>
      </c>
      <c r="H64" s="367">
        <v>0</v>
      </c>
      <c r="I64" s="367">
        <v>0</v>
      </c>
      <c r="J64" s="36">
        <f>SUM(H64:I64)</f>
        <v>0</v>
      </c>
    </row>
    <row r="65" spans="1:13" ht="11.25" customHeight="1">
      <c r="A65" s="5">
        <v>2</v>
      </c>
      <c r="B65" s="5">
        <v>4</v>
      </c>
      <c r="C65" s="5">
        <v>9</v>
      </c>
      <c r="E65" s="1892"/>
      <c r="G65" s="4" t="s">
        <v>89</v>
      </c>
      <c r="H65" s="367">
        <v>0</v>
      </c>
      <c r="I65" s="367">
        <v>0</v>
      </c>
      <c r="J65" s="36">
        <f>SUM(H65:I65)</f>
        <v>0</v>
      </c>
    </row>
    <row r="66" spans="1:13" ht="11.25" customHeight="1">
      <c r="A66" s="5">
        <v>2</v>
      </c>
      <c r="B66" s="5">
        <v>4</v>
      </c>
      <c r="C66" s="5">
        <v>9</v>
      </c>
      <c r="E66" s="1892"/>
      <c r="G66" s="4" t="s">
        <v>94</v>
      </c>
      <c r="H66" s="367">
        <v>0</v>
      </c>
      <c r="I66" s="367">
        <v>0</v>
      </c>
      <c r="J66" s="36">
        <f>SUM(H66:I66)</f>
        <v>0</v>
      </c>
    </row>
    <row r="67" spans="1:13" ht="11.25" customHeight="1">
      <c r="E67" s="1892"/>
      <c r="F67" s="622" t="s">
        <v>44</v>
      </c>
      <c r="G67" s="622"/>
      <c r="H67" s="1606">
        <f>SUM(H68)</f>
        <v>0</v>
      </c>
      <c r="I67" s="1606">
        <f>SUM(I68)</f>
        <v>0</v>
      </c>
      <c r="J67" s="1251">
        <f>SUM(H67:I67)</f>
        <v>0</v>
      </c>
    </row>
    <row r="68" spans="1:13" ht="11.25" customHeight="1">
      <c r="A68" s="5">
        <v>2</v>
      </c>
      <c r="B68" s="5">
        <v>4</v>
      </c>
      <c r="C68" s="5">
        <v>11</v>
      </c>
      <c r="E68" s="1893"/>
      <c r="F68" s="3"/>
      <c r="G68" s="3" t="s">
        <v>109</v>
      </c>
      <c r="H68" s="1613">
        <v>0</v>
      </c>
      <c r="I68" s="1613">
        <v>0</v>
      </c>
      <c r="J68" s="47">
        <f>SUM(H68:I68)</f>
        <v>0</v>
      </c>
    </row>
    <row r="69" spans="1:13">
      <c r="J69" s="2" t="s">
        <v>386</v>
      </c>
    </row>
    <row r="70" spans="1:13" ht="12" customHeight="1">
      <c r="E70" s="2524"/>
      <c r="F70" s="3"/>
      <c r="G70" s="3"/>
      <c r="H70" s="2523"/>
      <c r="I70" s="2523"/>
      <c r="J70" s="2523" t="s">
        <v>447</v>
      </c>
    </row>
    <row r="71" spans="1:13" ht="12.75" customHeight="1">
      <c r="E71" s="1935" t="s">
        <v>6</v>
      </c>
      <c r="F71" s="2522" t="s">
        <v>908</v>
      </c>
      <c r="G71" s="2522"/>
      <c r="H71" s="1991" t="s">
        <v>893</v>
      </c>
      <c r="I71" s="1991"/>
      <c r="J71" s="2044" t="s">
        <v>0</v>
      </c>
    </row>
    <row r="72" spans="1:13">
      <c r="E72" s="1935"/>
      <c r="F72" s="2521"/>
      <c r="G72" s="2521"/>
      <c r="H72" s="2377" t="s">
        <v>72</v>
      </c>
      <c r="I72" s="2377" t="s">
        <v>71</v>
      </c>
      <c r="J72" s="1882"/>
    </row>
    <row r="73" spans="1:13" ht="11.25" customHeight="1">
      <c r="E73" s="1891">
        <v>1403</v>
      </c>
      <c r="F73" s="373" t="s">
        <v>3</v>
      </c>
      <c r="G73" s="372"/>
      <c r="H73" s="498">
        <f>SUM(H74+H76+H78)</f>
        <v>0</v>
      </c>
      <c r="I73" s="498">
        <f>SUM(I74+I76+I78)</f>
        <v>2</v>
      </c>
      <c r="J73" s="49">
        <f>SUM(H73:I73)</f>
        <v>2</v>
      </c>
      <c r="M73" s="618"/>
    </row>
    <row r="74" spans="1:13" ht="11.25" customHeight="1">
      <c r="E74" s="1892"/>
      <c r="F74" s="622" t="s">
        <v>45</v>
      </c>
      <c r="G74" s="4"/>
      <c r="H74" s="1606">
        <f>SUM(H75:H75)</f>
        <v>0</v>
      </c>
      <c r="I74" s="1606">
        <f>SUM(I75:I75)</f>
        <v>1</v>
      </c>
      <c r="J74" s="1251">
        <f>SUM(H74:I74)</f>
        <v>1</v>
      </c>
    </row>
    <row r="75" spans="1:13" ht="11.1" customHeight="1">
      <c r="A75" s="5">
        <v>3</v>
      </c>
      <c r="B75" s="5">
        <v>5</v>
      </c>
      <c r="C75" s="5">
        <v>11</v>
      </c>
      <c r="E75" s="1892"/>
      <c r="F75" s="4"/>
      <c r="G75" s="4" t="s">
        <v>96</v>
      </c>
      <c r="H75" s="367">
        <v>0</v>
      </c>
      <c r="I75" s="367">
        <v>1</v>
      </c>
      <c r="J75" s="36">
        <f>SUM(H75:I75)</f>
        <v>1</v>
      </c>
    </row>
    <row r="76" spans="1:13" ht="11.25" customHeight="1">
      <c r="E76" s="1892"/>
      <c r="F76" s="622" t="s">
        <v>46</v>
      </c>
      <c r="G76" s="4"/>
      <c r="H76" s="1606">
        <f>SUM(H77)</f>
        <v>0</v>
      </c>
      <c r="I76" s="1606">
        <f>SUM(I77)</f>
        <v>0</v>
      </c>
      <c r="J76" s="1251">
        <f>SUM(H76:I76)</f>
        <v>0</v>
      </c>
    </row>
    <row r="77" spans="1:13" ht="11.1" customHeight="1">
      <c r="A77" s="5">
        <v>3</v>
      </c>
      <c r="B77" s="5">
        <v>5</v>
      </c>
      <c r="C77" s="5">
        <v>8</v>
      </c>
      <c r="E77" s="1892"/>
      <c r="F77" s="4"/>
      <c r="G77" s="4" t="s">
        <v>96</v>
      </c>
      <c r="H77" s="367">
        <v>0</v>
      </c>
      <c r="I77" s="367">
        <v>0</v>
      </c>
      <c r="J77" s="36">
        <f>SUM(H77:I77)</f>
        <v>0</v>
      </c>
    </row>
    <row r="78" spans="1:13" ht="11.25" customHeight="1">
      <c r="E78" s="1892"/>
      <c r="F78" s="622" t="s">
        <v>47</v>
      </c>
      <c r="G78" s="4"/>
      <c r="H78" s="1606">
        <f>SUM(H79:H80)</f>
        <v>0</v>
      </c>
      <c r="I78" s="1606">
        <f>SUM(I79:I80)</f>
        <v>1</v>
      </c>
      <c r="J78" s="1251">
        <f>SUM(H78:I78)</f>
        <v>1</v>
      </c>
    </row>
    <row r="79" spans="1:13" ht="11.25" customHeight="1">
      <c r="A79" s="5">
        <v>3</v>
      </c>
      <c r="B79" s="5">
        <v>5</v>
      </c>
      <c r="C79" s="5">
        <v>10</v>
      </c>
      <c r="E79" s="1892"/>
      <c r="F79" s="4"/>
      <c r="G79" s="4" t="s">
        <v>96</v>
      </c>
      <c r="H79" s="367">
        <v>0</v>
      </c>
      <c r="I79" s="367">
        <v>1</v>
      </c>
      <c r="J79" s="36">
        <f>SUM(H79:I79)</f>
        <v>1</v>
      </c>
    </row>
    <row r="80" spans="1:13" ht="11.25" customHeight="1">
      <c r="A80" s="5">
        <v>3</v>
      </c>
      <c r="B80" s="5">
        <v>5</v>
      </c>
      <c r="C80" s="5">
        <v>10</v>
      </c>
      <c r="E80" s="1893"/>
      <c r="F80" s="3"/>
      <c r="G80" s="3" t="s">
        <v>397</v>
      </c>
      <c r="H80" s="733">
        <v>0</v>
      </c>
      <c r="I80" s="733">
        <v>0</v>
      </c>
      <c r="J80" s="47">
        <f>SUM(H80:I80)</f>
        <v>0</v>
      </c>
    </row>
    <row r="81" spans="1:13" ht="11.25" customHeight="1">
      <c r="E81" s="1894">
        <v>1404</v>
      </c>
      <c r="F81" s="373" t="s">
        <v>28</v>
      </c>
      <c r="G81" s="372"/>
      <c r="H81" s="498">
        <f>SUM(H84,H82)</f>
        <v>1</v>
      </c>
      <c r="I81" s="498">
        <f>SUM(I84,I82)</f>
        <v>0</v>
      </c>
      <c r="J81" s="49">
        <f>SUM(H81:I81)</f>
        <v>1</v>
      </c>
      <c r="M81" s="618"/>
    </row>
    <row r="82" spans="1:13" ht="11.25" customHeight="1">
      <c r="E82" s="1895"/>
      <c r="F82" s="622" t="s">
        <v>48</v>
      </c>
      <c r="G82" s="4"/>
      <c r="H82" s="1606">
        <f>SUM(H83)</f>
        <v>0</v>
      </c>
      <c r="I82" s="1606">
        <f>SUM(I83)</f>
        <v>0</v>
      </c>
      <c r="J82" s="1251">
        <f>H82+I82</f>
        <v>0</v>
      </c>
    </row>
    <row r="83" spans="1:13" ht="11.25" customHeight="1">
      <c r="A83" s="5">
        <v>4</v>
      </c>
      <c r="B83" s="5">
        <v>6</v>
      </c>
      <c r="C83" s="5">
        <v>11</v>
      </c>
      <c r="E83" s="1895"/>
      <c r="F83" s="4"/>
      <c r="G83" s="4" t="s">
        <v>111</v>
      </c>
      <c r="H83" s="367">
        <v>0</v>
      </c>
      <c r="I83" s="367">
        <v>0</v>
      </c>
      <c r="J83" s="36">
        <f>H83+I83</f>
        <v>0</v>
      </c>
    </row>
    <row r="84" spans="1:13" ht="11.25" customHeight="1">
      <c r="E84" s="1895"/>
      <c r="F84" s="622" t="s">
        <v>49</v>
      </c>
      <c r="G84" s="4"/>
      <c r="H84" s="1606">
        <f>SUM(H85:H87)</f>
        <v>1</v>
      </c>
      <c r="I84" s="1606">
        <f>SUM(I85:I87)</f>
        <v>0</v>
      </c>
      <c r="J84" s="1251">
        <f>SUM(H84:I84)</f>
        <v>1</v>
      </c>
    </row>
    <row r="85" spans="1:13" ht="11.25" customHeight="1">
      <c r="E85" s="1895"/>
      <c r="F85" s="4"/>
      <c r="G85" s="4" t="s">
        <v>112</v>
      </c>
      <c r="H85" s="367">
        <v>1</v>
      </c>
      <c r="I85" s="367">
        <v>0</v>
      </c>
      <c r="J85" s="36">
        <f>SUM(H85:I85)</f>
        <v>1</v>
      </c>
    </row>
    <row r="86" spans="1:13" ht="11.25" customHeight="1">
      <c r="E86" s="1895"/>
      <c r="F86" s="4"/>
      <c r="G86" s="4" t="s">
        <v>422</v>
      </c>
      <c r="H86" s="367">
        <v>0</v>
      </c>
      <c r="I86" s="367">
        <v>0</v>
      </c>
      <c r="J86" s="36">
        <f>SUM(H86:I86)</f>
        <v>0</v>
      </c>
    </row>
    <row r="87" spans="1:13" ht="11.25" customHeight="1">
      <c r="E87" s="1895"/>
      <c r="F87" s="4"/>
      <c r="G87" s="4" t="s">
        <v>421</v>
      </c>
      <c r="H87" s="367">
        <v>0</v>
      </c>
      <c r="I87" s="367">
        <v>0</v>
      </c>
      <c r="J87" s="36">
        <f>SUM(H87:I87)</f>
        <v>0</v>
      </c>
    </row>
    <row r="88" spans="1:13" ht="11.25" customHeight="1">
      <c r="E88" s="1891">
        <v>1405</v>
      </c>
      <c r="F88" s="373" t="s">
        <v>4</v>
      </c>
      <c r="G88" s="491"/>
      <c r="H88" s="498">
        <f>SUM(H89+H94+H101+H103)</f>
        <v>0</v>
      </c>
      <c r="I88" s="498">
        <f>SUM(I89+I94+I101+I103)</f>
        <v>0</v>
      </c>
      <c r="J88" s="49">
        <f>H88+I88</f>
        <v>0</v>
      </c>
      <c r="M88" s="618"/>
    </row>
    <row r="89" spans="1:13" ht="11.25" customHeight="1">
      <c r="E89" s="1892"/>
      <c r="F89" s="622" t="s">
        <v>50</v>
      </c>
      <c r="G89" s="4"/>
      <c r="H89" s="1606">
        <f>SUM(H90:H93)</f>
        <v>0</v>
      </c>
      <c r="I89" s="1606">
        <f>SUM(I90:I93)</f>
        <v>0</v>
      </c>
      <c r="J89" s="1251">
        <f>H89+I89</f>
        <v>0</v>
      </c>
      <c r="M89" s="618"/>
    </row>
    <row r="90" spans="1:13" ht="11.25" customHeight="1">
      <c r="A90" s="5">
        <v>5</v>
      </c>
      <c r="B90" s="5">
        <v>4</v>
      </c>
      <c r="C90" s="5">
        <v>8</v>
      </c>
      <c r="E90" s="1892"/>
      <c r="F90" s="4"/>
      <c r="G90" s="4" t="s">
        <v>395</v>
      </c>
      <c r="H90" s="367">
        <v>0</v>
      </c>
      <c r="I90" s="367">
        <v>0</v>
      </c>
      <c r="J90" s="36">
        <f>H90+I90</f>
        <v>0</v>
      </c>
    </row>
    <row r="91" spans="1:13" ht="11.25" customHeight="1">
      <c r="A91" s="5">
        <v>5</v>
      </c>
      <c r="B91" s="5">
        <v>4</v>
      </c>
      <c r="C91" s="5">
        <v>8</v>
      </c>
      <c r="E91" s="1892"/>
      <c r="F91" s="4"/>
      <c r="G91" s="4" t="s">
        <v>394</v>
      </c>
      <c r="H91" s="367">
        <v>0</v>
      </c>
      <c r="I91" s="367">
        <v>0</v>
      </c>
      <c r="J91" s="36">
        <f>H91+I91</f>
        <v>0</v>
      </c>
    </row>
    <row r="92" spans="1:13" ht="11.25" customHeight="1">
      <c r="A92" s="5">
        <v>5</v>
      </c>
      <c r="B92" s="5">
        <v>4</v>
      </c>
      <c r="C92" s="5">
        <v>8</v>
      </c>
      <c r="E92" s="1892"/>
      <c r="F92" s="4"/>
      <c r="G92" s="4" t="s">
        <v>393</v>
      </c>
      <c r="H92" s="367">
        <v>0</v>
      </c>
      <c r="I92" s="367">
        <v>0</v>
      </c>
      <c r="J92" s="36">
        <f>H92+I92</f>
        <v>0</v>
      </c>
    </row>
    <row r="93" spans="1:13" ht="11.25" customHeight="1">
      <c r="A93" s="5">
        <v>5</v>
      </c>
      <c r="B93" s="5">
        <v>4</v>
      </c>
      <c r="C93" s="5">
        <v>8</v>
      </c>
      <c r="E93" s="1892"/>
      <c r="F93" s="4"/>
      <c r="G93" s="4" t="s">
        <v>392</v>
      </c>
      <c r="H93" s="367">
        <v>0</v>
      </c>
      <c r="I93" s="367">
        <v>0</v>
      </c>
      <c r="J93" s="36">
        <f>H93+I93</f>
        <v>0</v>
      </c>
    </row>
    <row r="94" spans="1:13" ht="11.25" customHeight="1">
      <c r="E94" s="1892"/>
      <c r="F94" s="622" t="s">
        <v>58</v>
      </c>
      <c r="G94" s="4"/>
      <c r="H94" s="1606">
        <f>SUM(H95:H100)</f>
        <v>0</v>
      </c>
      <c r="I94" s="1606">
        <f>SUM(I95:I100)</f>
        <v>0</v>
      </c>
      <c r="J94" s="1251">
        <f>H94+I94</f>
        <v>0</v>
      </c>
    </row>
    <row r="95" spans="1:13" ht="11.25" customHeight="1">
      <c r="A95" s="5">
        <v>5</v>
      </c>
      <c r="B95" s="5">
        <v>5</v>
      </c>
      <c r="C95" s="5">
        <v>11</v>
      </c>
      <c r="E95" s="1892"/>
      <c r="F95" s="4"/>
      <c r="G95" s="4" t="s">
        <v>113</v>
      </c>
      <c r="H95" s="367">
        <v>0</v>
      </c>
      <c r="I95" s="367">
        <v>0</v>
      </c>
      <c r="J95" s="36">
        <f>H95+I95</f>
        <v>0</v>
      </c>
    </row>
    <row r="96" spans="1:13" ht="11.25" customHeight="1">
      <c r="A96" s="5">
        <v>5</v>
      </c>
      <c r="B96" s="5">
        <v>5</v>
      </c>
      <c r="C96" s="5">
        <v>11</v>
      </c>
      <c r="E96" s="1892"/>
      <c r="F96" s="4"/>
      <c r="G96" s="4" t="s">
        <v>391</v>
      </c>
      <c r="H96" s="367">
        <v>0</v>
      </c>
      <c r="I96" s="367">
        <v>0</v>
      </c>
      <c r="J96" s="36">
        <f>H96+I96</f>
        <v>0</v>
      </c>
    </row>
    <row r="97" spans="1:13" ht="11.25" customHeight="1">
      <c r="A97" s="5">
        <v>5</v>
      </c>
      <c r="B97" s="5">
        <v>5</v>
      </c>
      <c r="C97" s="5">
        <v>11</v>
      </c>
      <c r="E97" s="1892"/>
      <c r="F97" s="4"/>
      <c r="G97" s="4" t="s">
        <v>390</v>
      </c>
      <c r="H97" s="367">
        <v>0</v>
      </c>
      <c r="I97" s="367">
        <v>0</v>
      </c>
      <c r="J97" s="36">
        <f>H97+I97</f>
        <v>0</v>
      </c>
    </row>
    <row r="98" spans="1:13" ht="11.25" customHeight="1">
      <c r="A98" s="5">
        <v>5</v>
      </c>
      <c r="B98" s="5">
        <v>5</v>
      </c>
      <c r="C98" s="5">
        <v>11</v>
      </c>
      <c r="E98" s="1892"/>
      <c r="F98" s="4"/>
      <c r="G98" s="4" t="s">
        <v>389</v>
      </c>
      <c r="H98" s="367">
        <v>0</v>
      </c>
      <c r="I98" s="367">
        <v>0</v>
      </c>
      <c r="J98" s="36">
        <f>H98+I98</f>
        <v>0</v>
      </c>
    </row>
    <row r="99" spans="1:13" ht="11.25" customHeight="1">
      <c r="A99" s="5">
        <v>5</v>
      </c>
      <c r="B99" s="5">
        <v>5</v>
      </c>
      <c r="C99" s="5">
        <v>11</v>
      </c>
      <c r="E99" s="1892"/>
      <c r="F99" s="4"/>
      <c r="G99" s="4" t="s">
        <v>444</v>
      </c>
      <c r="H99" s="367">
        <v>0</v>
      </c>
      <c r="I99" s="367">
        <v>0</v>
      </c>
      <c r="J99" s="36">
        <f>H99+I99</f>
        <v>0</v>
      </c>
    </row>
    <row r="100" spans="1:13" ht="11.25" customHeight="1">
      <c r="A100" s="5">
        <v>5</v>
      </c>
      <c r="B100" s="5">
        <v>5</v>
      </c>
      <c r="C100" s="5">
        <v>11</v>
      </c>
      <c r="E100" s="1892"/>
      <c r="F100" s="4"/>
      <c r="G100" s="594" t="s">
        <v>388</v>
      </c>
      <c r="H100" s="367">
        <v>0</v>
      </c>
      <c r="I100" s="367">
        <v>0</v>
      </c>
      <c r="J100" s="36">
        <f>H100+I100</f>
        <v>0</v>
      </c>
    </row>
    <row r="101" spans="1:13" ht="11.25" customHeight="1">
      <c r="E101" s="1892"/>
      <c r="F101" s="479" t="s">
        <v>51</v>
      </c>
      <c r="G101" s="457"/>
      <c r="H101" s="1606">
        <f>SUM(H102)</f>
        <v>0</v>
      </c>
      <c r="I101" s="1606">
        <f>SUM(I102)</f>
        <v>0</v>
      </c>
      <c r="J101" s="1251">
        <f>SUM(H101:I101)</f>
        <v>0</v>
      </c>
    </row>
    <row r="102" spans="1:13" ht="11.25" customHeight="1">
      <c r="A102" s="5">
        <v>5</v>
      </c>
      <c r="B102" s="5">
        <v>5</v>
      </c>
      <c r="C102" s="5">
        <v>10</v>
      </c>
      <c r="E102" s="1892"/>
      <c r="F102" s="4"/>
      <c r="G102" s="4" t="s">
        <v>97</v>
      </c>
      <c r="H102" s="367">
        <v>0</v>
      </c>
      <c r="I102" s="367">
        <v>0</v>
      </c>
      <c r="J102" s="36">
        <f>SUM(H102:I102)</f>
        <v>0</v>
      </c>
    </row>
    <row r="103" spans="1:13" ht="11.25" customHeight="1">
      <c r="E103" s="1892"/>
      <c r="F103" s="622" t="s">
        <v>52</v>
      </c>
      <c r="G103" s="622"/>
      <c r="H103" s="1606">
        <f>SUM(H104:H105)</f>
        <v>0</v>
      </c>
      <c r="I103" s="1606">
        <f>SUM(I104:I105)</f>
        <v>0</v>
      </c>
      <c r="J103" s="1251">
        <f>SUM(H103:I103)</f>
        <v>0</v>
      </c>
    </row>
    <row r="104" spans="1:13" ht="11.25" customHeight="1">
      <c r="A104" s="5">
        <v>5</v>
      </c>
      <c r="B104" s="5">
        <v>5</v>
      </c>
      <c r="C104" s="5">
        <v>13</v>
      </c>
      <c r="E104" s="1892"/>
      <c r="F104" s="4"/>
      <c r="G104" s="4" t="s">
        <v>115</v>
      </c>
      <c r="H104" s="367">
        <v>0</v>
      </c>
      <c r="I104" s="367">
        <v>0</v>
      </c>
      <c r="J104" s="36">
        <f>SUM(H104:I104)</f>
        <v>0</v>
      </c>
    </row>
    <row r="105" spans="1:13" ht="11.25" customHeight="1">
      <c r="E105" s="1893"/>
      <c r="F105" s="4"/>
      <c r="G105" s="4" t="s">
        <v>387</v>
      </c>
      <c r="H105" s="367">
        <v>0</v>
      </c>
      <c r="I105" s="367">
        <v>0</v>
      </c>
      <c r="J105" s="36">
        <f>SUM(H105:I105)</f>
        <v>0</v>
      </c>
    </row>
    <row r="106" spans="1:13" ht="11.25" customHeight="1">
      <c r="E106" s="1891">
        <v>1406</v>
      </c>
      <c r="F106" s="373" t="s">
        <v>5</v>
      </c>
      <c r="G106" s="372"/>
      <c r="H106" s="498">
        <f>SUM(H107+H112+H110+H114)</f>
        <v>2</v>
      </c>
      <c r="I106" s="498">
        <f>SUM(I107+I112+I110+I114)</f>
        <v>0</v>
      </c>
      <c r="J106" s="49">
        <f>H106+I106</f>
        <v>2</v>
      </c>
      <c r="M106" s="618"/>
    </row>
    <row r="107" spans="1:13" ht="11.25" customHeight="1">
      <c r="E107" s="1892"/>
      <c r="F107" s="622" t="s">
        <v>53</v>
      </c>
      <c r="G107" s="4"/>
      <c r="H107" s="1606">
        <f>SUM(H108:H109)</f>
        <v>1</v>
      </c>
      <c r="I107" s="1606">
        <f>SUM(I108:I109)</f>
        <v>0</v>
      </c>
      <c r="J107" s="1251">
        <f>H107+I107</f>
        <v>1</v>
      </c>
      <c r="M107" s="618"/>
    </row>
    <row r="108" spans="1:13" ht="11.25" customHeight="1">
      <c r="A108" s="5">
        <v>6</v>
      </c>
      <c r="B108" s="5">
        <v>2</v>
      </c>
      <c r="C108" s="5">
        <v>6</v>
      </c>
      <c r="E108" s="1892"/>
      <c r="F108" s="720"/>
      <c r="G108" s="4" t="s">
        <v>443</v>
      </c>
      <c r="H108" s="367">
        <v>0</v>
      </c>
      <c r="I108" s="367">
        <v>0</v>
      </c>
      <c r="J108" s="36">
        <f>H108+I108</f>
        <v>0</v>
      </c>
    </row>
    <row r="109" spans="1:13" ht="11.25" customHeight="1">
      <c r="A109" s="5">
        <v>6</v>
      </c>
      <c r="B109" s="5">
        <v>2</v>
      </c>
      <c r="C109" s="5">
        <v>11</v>
      </c>
      <c r="E109" s="1892"/>
      <c r="F109" s="720"/>
      <c r="G109" s="4" t="s">
        <v>98</v>
      </c>
      <c r="H109" s="367">
        <v>1</v>
      </c>
      <c r="I109" s="367">
        <v>0</v>
      </c>
      <c r="J109" s="36">
        <f>H109+I109</f>
        <v>1</v>
      </c>
    </row>
    <row r="110" spans="1:13" ht="11.25" customHeight="1">
      <c r="E110" s="1892"/>
      <c r="F110" s="622" t="s">
        <v>381</v>
      </c>
      <c r="G110" s="4"/>
      <c r="H110" s="1606">
        <f>SUM(H111)</f>
        <v>1</v>
      </c>
      <c r="I110" s="1606">
        <f>SUM(I111)</f>
        <v>0</v>
      </c>
      <c r="J110" s="1251">
        <f>H110+I110</f>
        <v>1</v>
      </c>
    </row>
    <row r="111" spans="1:13" ht="11.25" customHeight="1">
      <c r="E111" s="1892"/>
      <c r="F111" s="720"/>
      <c r="G111" s="4" t="s">
        <v>118</v>
      </c>
      <c r="H111" s="367">
        <v>1</v>
      </c>
      <c r="I111" s="367">
        <v>0</v>
      </c>
      <c r="J111" s="36">
        <f>H111+I111</f>
        <v>1</v>
      </c>
    </row>
    <row r="112" spans="1:13" ht="11.25" customHeight="1">
      <c r="E112" s="1892"/>
      <c r="F112" s="622" t="s">
        <v>55</v>
      </c>
      <c r="G112" s="4"/>
      <c r="H112" s="1606">
        <f>SUM(H113)</f>
        <v>0</v>
      </c>
      <c r="I112" s="1606">
        <f>SUM(I113)</f>
        <v>0</v>
      </c>
      <c r="J112" s="1251">
        <f>H112+I112</f>
        <v>0</v>
      </c>
    </row>
    <row r="113" spans="1:13" ht="11.25" customHeight="1">
      <c r="A113" s="5">
        <v>6</v>
      </c>
      <c r="B113" s="5">
        <v>2</v>
      </c>
      <c r="C113" s="5">
        <v>10</v>
      </c>
      <c r="E113" s="1892"/>
      <c r="F113" s="4"/>
      <c r="G113" s="4" t="s">
        <v>99</v>
      </c>
      <c r="H113" s="367">
        <v>0</v>
      </c>
      <c r="I113" s="367">
        <v>0</v>
      </c>
      <c r="J113" s="36">
        <f>H113+I113</f>
        <v>0</v>
      </c>
    </row>
    <row r="114" spans="1:13" ht="11.25" customHeight="1">
      <c r="E114" s="1892"/>
      <c r="F114" s="622" t="s">
        <v>26</v>
      </c>
      <c r="G114" s="4"/>
      <c r="H114" s="1606">
        <f>SUM(H115)</f>
        <v>0</v>
      </c>
      <c r="I114" s="1606">
        <f>SUM(I115)</f>
        <v>0</v>
      </c>
      <c r="J114" s="1251">
        <f>H114+I114</f>
        <v>0</v>
      </c>
    </row>
    <row r="115" spans="1:13" ht="11.25" customHeight="1">
      <c r="A115" s="5">
        <v>6</v>
      </c>
      <c r="B115" s="5">
        <v>2</v>
      </c>
      <c r="C115" s="5">
        <v>6</v>
      </c>
      <c r="E115" s="1892"/>
      <c r="F115" s="4"/>
      <c r="G115" s="4" t="s">
        <v>380</v>
      </c>
      <c r="H115" s="367">
        <v>0</v>
      </c>
      <c r="I115" s="367">
        <v>0</v>
      </c>
      <c r="J115" s="36">
        <f>H115+I115</f>
        <v>0</v>
      </c>
    </row>
    <row r="116" spans="1:13" ht="11.25" customHeight="1">
      <c r="E116" s="1894">
        <v>1407</v>
      </c>
      <c r="F116" s="373" t="s">
        <v>62</v>
      </c>
      <c r="G116" s="372"/>
      <c r="H116" s="498">
        <f>SUM(H119+H117)</f>
        <v>2</v>
      </c>
      <c r="I116" s="498">
        <f>SUM(I119+I117)</f>
        <v>0</v>
      </c>
      <c r="J116" s="49">
        <f>SUM(H116:I116)</f>
        <v>2</v>
      </c>
      <c r="M116" s="618"/>
    </row>
    <row r="117" spans="1:13" ht="11.25" customHeight="1">
      <c r="E117" s="1895"/>
      <c r="F117" s="622" t="s">
        <v>56</v>
      </c>
      <c r="G117" s="622"/>
      <c r="H117" s="1606">
        <f>SUM(H118)</f>
        <v>0</v>
      </c>
      <c r="I117" s="1606">
        <f>SUM(I118)</f>
        <v>0</v>
      </c>
      <c r="J117" s="1251">
        <f>H117+I117</f>
        <v>0</v>
      </c>
      <c r="M117" s="618"/>
    </row>
    <row r="118" spans="1:13" ht="11.25" customHeight="1">
      <c r="E118" s="1895"/>
      <c r="F118" s="4"/>
      <c r="G118" s="4" t="s">
        <v>100</v>
      </c>
      <c r="H118" s="367">
        <v>0</v>
      </c>
      <c r="I118" s="367">
        <v>0</v>
      </c>
      <c r="J118" s="36">
        <f>H118+I118</f>
        <v>0</v>
      </c>
      <c r="M118" s="618"/>
    </row>
    <row r="119" spans="1:13" ht="11.25" customHeight="1">
      <c r="E119" s="1895"/>
      <c r="F119" s="622" t="s">
        <v>25</v>
      </c>
      <c r="G119" s="4"/>
      <c r="H119" s="1606">
        <f>SUM(H120:H123)</f>
        <v>2</v>
      </c>
      <c r="I119" s="1606">
        <f>SUM(I120:I123)</f>
        <v>0</v>
      </c>
      <c r="J119" s="1251">
        <f>H119+I119</f>
        <v>2</v>
      </c>
    </row>
    <row r="120" spans="1:13" ht="11.25" customHeight="1">
      <c r="A120" s="5">
        <v>7</v>
      </c>
      <c r="B120" s="5">
        <v>3</v>
      </c>
      <c r="C120" s="5">
        <v>11</v>
      </c>
      <c r="E120" s="1895"/>
      <c r="F120" s="622"/>
      <c r="G120" s="4" t="s">
        <v>119</v>
      </c>
      <c r="H120" s="367">
        <v>0</v>
      </c>
      <c r="I120" s="367">
        <v>0</v>
      </c>
      <c r="J120" s="36">
        <f>H120+I120</f>
        <v>0</v>
      </c>
    </row>
    <row r="121" spans="1:13" ht="11.25" customHeight="1">
      <c r="E121" s="1895"/>
      <c r="F121" s="622"/>
      <c r="G121" s="4" t="s">
        <v>379</v>
      </c>
      <c r="H121" s="367">
        <v>1</v>
      </c>
      <c r="I121" s="367">
        <v>0</v>
      </c>
      <c r="J121" s="36">
        <f>H121+I121</f>
        <v>1</v>
      </c>
    </row>
    <row r="122" spans="1:13" ht="11.25" customHeight="1">
      <c r="E122" s="1895"/>
      <c r="F122" s="622"/>
      <c r="G122" s="4" t="s">
        <v>666</v>
      </c>
      <c r="H122" s="367">
        <v>0</v>
      </c>
      <c r="I122" s="367">
        <v>0</v>
      </c>
      <c r="J122" s="36">
        <f>H122+I122</f>
        <v>0</v>
      </c>
    </row>
    <row r="123" spans="1:13" ht="11.25" customHeight="1">
      <c r="A123" s="5">
        <v>7</v>
      </c>
      <c r="B123" s="5">
        <v>3</v>
      </c>
      <c r="C123" s="5">
        <v>11</v>
      </c>
      <c r="E123" s="1895"/>
      <c r="F123" s="4"/>
      <c r="G123" s="4" t="s">
        <v>415</v>
      </c>
      <c r="H123" s="367">
        <v>1</v>
      </c>
      <c r="I123" s="367">
        <v>0</v>
      </c>
      <c r="J123" s="36">
        <f>H123+I123</f>
        <v>1</v>
      </c>
    </row>
    <row r="124" spans="1:13" ht="11.25" customHeight="1">
      <c r="E124" s="1894">
        <v>1408</v>
      </c>
      <c r="F124" s="373" t="s">
        <v>63</v>
      </c>
      <c r="G124" s="373"/>
      <c r="H124" s="498">
        <f>SUM(H128+H125+H130+H134)</f>
        <v>1</v>
      </c>
      <c r="I124" s="498">
        <f>SUM(I128+I125+I130+I134)</f>
        <v>0</v>
      </c>
      <c r="J124" s="49">
        <f>H124+I124</f>
        <v>1</v>
      </c>
      <c r="M124" s="618"/>
    </row>
    <row r="125" spans="1:13" ht="11.25" customHeight="1">
      <c r="E125" s="1895"/>
      <c r="F125" s="622" t="s">
        <v>16</v>
      </c>
      <c r="G125" s="622"/>
      <c r="H125" s="1606">
        <f>SUM(H126:H127)</f>
        <v>0</v>
      </c>
      <c r="I125" s="1606">
        <f>SUM(I126:I127)</f>
        <v>0</v>
      </c>
      <c r="J125" s="1251">
        <f>SUM(H125:I125)</f>
        <v>0</v>
      </c>
      <c r="M125" s="618"/>
    </row>
    <row r="126" spans="1:13" ht="11.25" customHeight="1">
      <c r="E126" s="1895"/>
      <c r="F126" s="622"/>
      <c r="G126" s="369" t="s">
        <v>414</v>
      </c>
      <c r="H126" s="367">
        <v>0</v>
      </c>
      <c r="I126" s="367">
        <v>0</v>
      </c>
      <c r="J126" s="36">
        <f>SUM(H126:I126)</f>
        <v>0</v>
      </c>
      <c r="M126" s="618"/>
    </row>
    <row r="127" spans="1:13" ht="11.25" customHeight="1">
      <c r="E127" s="1895"/>
      <c r="F127" s="4"/>
      <c r="G127" s="4" t="s">
        <v>441</v>
      </c>
      <c r="H127" s="367">
        <v>0</v>
      </c>
      <c r="I127" s="367">
        <v>0</v>
      </c>
      <c r="J127" s="36">
        <f>SUM(H127:I127)</f>
        <v>0</v>
      </c>
      <c r="M127" s="618"/>
    </row>
    <row r="128" spans="1:13" ht="11.25" customHeight="1">
      <c r="E128" s="1895"/>
      <c r="F128" s="622" t="s">
        <v>57</v>
      </c>
      <c r="G128" s="4"/>
      <c r="H128" s="2510">
        <f>SUM(H129)</f>
        <v>1</v>
      </c>
      <c r="I128" s="2510">
        <f>SUM(I129)</f>
        <v>0</v>
      </c>
      <c r="J128" s="1251">
        <f>H128+I128</f>
        <v>1</v>
      </c>
    </row>
    <row r="129" spans="1:13" ht="11.25" customHeight="1">
      <c r="A129" s="5">
        <v>8</v>
      </c>
      <c r="B129" s="5">
        <v>4</v>
      </c>
      <c r="C129" s="5">
        <v>8</v>
      </c>
      <c r="E129" s="1895"/>
      <c r="F129" s="4"/>
      <c r="G129" s="4" t="s">
        <v>121</v>
      </c>
      <c r="H129" s="367">
        <v>1</v>
      </c>
      <c r="I129" s="367">
        <v>0</v>
      </c>
      <c r="J129" s="36">
        <f>H129+I129</f>
        <v>1</v>
      </c>
    </row>
    <row r="130" spans="1:13" ht="11.25" customHeight="1">
      <c r="E130" s="1895"/>
      <c r="F130" s="622" t="s">
        <v>18</v>
      </c>
      <c r="G130" s="4"/>
      <c r="H130" s="1606">
        <f>SUM(H131:H133)</f>
        <v>0</v>
      </c>
      <c r="I130" s="1606">
        <f>SUM(I131:I133)</f>
        <v>0</v>
      </c>
      <c r="J130" s="1251">
        <f>H130+I130</f>
        <v>0</v>
      </c>
    </row>
    <row r="131" spans="1:13" ht="11.25" customHeight="1">
      <c r="A131" s="5">
        <v>8</v>
      </c>
      <c r="B131" s="5">
        <v>4</v>
      </c>
      <c r="C131" s="5">
        <v>11</v>
      </c>
      <c r="E131" s="1895"/>
      <c r="F131" s="622"/>
      <c r="G131" s="4" t="s">
        <v>122</v>
      </c>
      <c r="H131" s="367">
        <v>0</v>
      </c>
      <c r="I131" s="367">
        <v>0</v>
      </c>
      <c r="J131" s="36">
        <f>H131+I131</f>
        <v>0</v>
      </c>
    </row>
    <row r="132" spans="1:13" ht="11.25" customHeight="1">
      <c r="A132" s="5">
        <v>8</v>
      </c>
      <c r="B132" s="5">
        <v>3</v>
      </c>
      <c r="C132" s="5">
        <v>11</v>
      </c>
      <c r="E132" s="1895"/>
      <c r="F132" s="622"/>
      <c r="G132" s="4" t="s">
        <v>123</v>
      </c>
      <c r="H132" s="367">
        <v>0</v>
      </c>
      <c r="I132" s="367">
        <v>0</v>
      </c>
      <c r="J132" s="36">
        <f>H132+I132</f>
        <v>0</v>
      </c>
    </row>
    <row r="133" spans="1:13" ht="11.25" customHeight="1">
      <c r="A133" s="5">
        <v>8</v>
      </c>
      <c r="B133" s="5">
        <v>4</v>
      </c>
      <c r="C133" s="5">
        <v>11</v>
      </c>
      <c r="E133" s="1895"/>
      <c r="F133" s="622"/>
      <c r="G133" s="4" t="s">
        <v>907</v>
      </c>
      <c r="H133" s="367">
        <v>0</v>
      </c>
      <c r="I133" s="367">
        <v>0</v>
      </c>
      <c r="J133" s="36">
        <f>H133+I133</f>
        <v>0</v>
      </c>
    </row>
    <row r="134" spans="1:13" ht="11.25" customHeight="1">
      <c r="E134" s="1895"/>
      <c r="F134" s="622" t="s">
        <v>59</v>
      </c>
      <c r="G134" s="622"/>
      <c r="H134" s="1606">
        <f>SUM(H135)</f>
        <v>0</v>
      </c>
      <c r="I134" s="1606">
        <f>SUM(I135)</f>
        <v>0</v>
      </c>
      <c r="J134" s="1251">
        <f>H134+I134</f>
        <v>0</v>
      </c>
    </row>
    <row r="135" spans="1:13" ht="11.25" customHeight="1">
      <c r="A135" s="5">
        <v>8</v>
      </c>
      <c r="B135" s="5">
        <v>4</v>
      </c>
      <c r="C135" s="5">
        <v>11</v>
      </c>
      <c r="E135" s="1896"/>
      <c r="F135" s="4"/>
      <c r="G135" s="4" t="s">
        <v>125</v>
      </c>
      <c r="H135" s="367">
        <v>0</v>
      </c>
      <c r="I135" s="367">
        <v>0</v>
      </c>
      <c r="J135" s="36">
        <f>H135+I135</f>
        <v>0</v>
      </c>
    </row>
    <row r="136" spans="1:13" ht="11.25" customHeight="1">
      <c r="E136" s="1894">
        <v>1624</v>
      </c>
      <c r="F136" s="373" t="s">
        <v>19</v>
      </c>
      <c r="G136" s="372"/>
      <c r="H136" s="498">
        <f>SUM(H137+H139)</f>
        <v>0</v>
      </c>
      <c r="I136" s="498">
        <f>SUM(I137+I139)</f>
        <v>0</v>
      </c>
      <c r="J136" s="498">
        <f>SUM(H136:I136)</f>
        <v>0</v>
      </c>
      <c r="K136" s="1110"/>
      <c r="M136" s="618"/>
    </row>
    <row r="137" spans="1:13" ht="11.25" customHeight="1">
      <c r="E137" s="1895"/>
      <c r="F137" s="479" t="s">
        <v>149</v>
      </c>
      <c r="G137" s="594"/>
      <c r="H137" s="1606">
        <f>SUM(H138)</f>
        <v>0</v>
      </c>
      <c r="I137" s="1606">
        <f>SUM(I138)</f>
        <v>0</v>
      </c>
      <c r="J137" s="1251">
        <f>H137+I137</f>
        <v>0</v>
      </c>
      <c r="M137" s="618"/>
    </row>
    <row r="138" spans="1:13" ht="11.25" customHeight="1">
      <c r="A138" s="5">
        <v>9</v>
      </c>
      <c r="B138" s="5">
        <v>4</v>
      </c>
      <c r="C138" s="5">
        <v>8</v>
      </c>
      <c r="E138" s="1895"/>
      <c r="F138" s="4"/>
      <c r="G138" s="4" t="s">
        <v>376</v>
      </c>
      <c r="H138" s="367">
        <v>0</v>
      </c>
      <c r="I138" s="367">
        <v>0</v>
      </c>
      <c r="J138" s="36">
        <f>H138+I138</f>
        <v>0</v>
      </c>
      <c r="M138" s="618"/>
    </row>
    <row r="139" spans="1:13" ht="11.25" customHeight="1">
      <c r="E139" s="1895"/>
      <c r="F139" s="622" t="s">
        <v>22</v>
      </c>
      <c r="G139" s="4"/>
      <c r="H139" s="1606">
        <f>SUM(H140)</f>
        <v>0</v>
      </c>
      <c r="I139" s="1606">
        <f>SUM(I140)</f>
        <v>0</v>
      </c>
      <c r="J139" s="1251">
        <f>H139+I139</f>
        <v>0</v>
      </c>
      <c r="M139" s="618"/>
    </row>
    <row r="140" spans="1:13" ht="11.25" customHeight="1">
      <c r="A140" s="5">
        <v>9</v>
      </c>
      <c r="B140" s="5">
        <v>5</v>
      </c>
      <c r="C140" s="5">
        <v>11</v>
      </c>
      <c r="E140" s="1923"/>
      <c r="F140" s="3"/>
      <c r="G140" s="3" t="s">
        <v>375</v>
      </c>
      <c r="H140" s="1613">
        <v>0</v>
      </c>
      <c r="I140" s="1613">
        <v>0</v>
      </c>
      <c r="J140" s="47">
        <f>H140+I140</f>
        <v>0</v>
      </c>
      <c r="M140" s="618"/>
    </row>
    <row r="141" spans="1:13" ht="11.25" customHeight="1">
      <c r="E141" s="754"/>
      <c r="F141" s="1885" t="s">
        <v>0</v>
      </c>
      <c r="G141" s="1886"/>
      <c r="H141" s="723">
        <f>SUM(H6+H37+H73+H81+H88+H106+H116+H124+H136)</f>
        <v>13</v>
      </c>
      <c r="I141" s="723">
        <f>SUM(I6+I37+I73+I81+I88+I106+I116+I124+I136)</f>
        <v>8</v>
      </c>
      <c r="J141" s="51">
        <f>SUM(J6+J37+J73+J81+J88+J106+J116+J124+J136)</f>
        <v>21</v>
      </c>
    </row>
    <row r="142" spans="1:13" ht="10.5" customHeight="1">
      <c r="E142" s="6"/>
      <c r="F142" s="2058" t="s">
        <v>148</v>
      </c>
      <c r="G142" s="2058"/>
      <c r="H142" s="2058"/>
      <c r="I142" s="2058"/>
      <c r="J142" s="2058"/>
    </row>
    <row r="143" spans="1:13" ht="10.5" customHeight="1">
      <c r="E143" s="6"/>
      <c r="F143" s="2059"/>
      <c r="G143" s="2059"/>
      <c r="H143" s="2059"/>
      <c r="I143" s="2059"/>
      <c r="J143" s="2059"/>
    </row>
    <row r="144" spans="1:13" ht="9" customHeight="1"/>
    <row r="145" spans="5:7" ht="15.75" customHeight="1">
      <c r="E145" s="6"/>
      <c r="G145" s="4"/>
    </row>
    <row r="146" spans="5:7" ht="9" customHeight="1">
      <c r="E146" s="6"/>
    </row>
    <row r="147" spans="5:7" ht="12.75" customHeight="1"/>
    <row r="148" spans="5:7" ht="9" customHeight="1">
      <c r="E148" s="6"/>
    </row>
    <row r="149" spans="5:7" ht="9" customHeight="1">
      <c r="E149" s="6"/>
    </row>
    <row r="150" spans="5:7" ht="9" customHeight="1"/>
    <row r="151" spans="5:7" ht="9" customHeight="1"/>
    <row r="152" spans="5:7" ht="9" customHeight="1"/>
    <row r="153" spans="5:7" ht="9" customHeight="1"/>
    <row r="154" spans="5:7" ht="9" customHeight="1"/>
    <row r="155" spans="5:7" ht="9" customHeight="1"/>
    <row r="156" spans="5:7" ht="9" customHeight="1"/>
    <row r="157" spans="5:7" ht="9" customHeight="1"/>
    <row r="158" spans="5:7" ht="9" customHeight="1"/>
    <row r="159" spans="5:7" ht="9" customHeight="1"/>
    <row r="160" spans="5: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c r="F234" s="4"/>
      <c r="G234" s="4"/>
    </row>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sheetData>
  <mergeCells count="23">
    <mergeCell ref="N19:O24"/>
    <mergeCell ref="J71:J72"/>
    <mergeCell ref="J4:J5"/>
    <mergeCell ref="F71:G72"/>
    <mergeCell ref="L1:Z1"/>
    <mergeCell ref="E37:E68"/>
    <mergeCell ref="E71:E72"/>
    <mergeCell ref="E73:E80"/>
    <mergeCell ref="E2:J2"/>
    <mergeCell ref="E1:J1"/>
    <mergeCell ref="E3:E5"/>
    <mergeCell ref="H4:I4"/>
    <mergeCell ref="H71:I71"/>
    <mergeCell ref="E6:E36"/>
    <mergeCell ref="E124:E135"/>
    <mergeCell ref="E81:E87"/>
    <mergeCell ref="F142:J142"/>
    <mergeCell ref="F143:J143"/>
    <mergeCell ref="F141:G141"/>
    <mergeCell ref="E106:E115"/>
    <mergeCell ref="E116:E123"/>
    <mergeCell ref="E136:E140"/>
    <mergeCell ref="E88:E105"/>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2" manualBreakCount="2">
    <brk id="69" max="10" man="1"/>
    <brk id="142"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573EF-7F29-43EB-AE5F-2C8E3B0BC59B}">
  <dimension ref="A1:AC500"/>
  <sheetViews>
    <sheetView view="pageBreakPreview" topLeftCell="D1" zoomScaleNormal="115" zoomScaleSheetLayoutView="100" workbookViewId="0">
      <selection activeCell="E1" sqref="E1:J1"/>
    </sheetView>
  </sheetViews>
  <sheetFormatPr baseColWidth="10" defaultRowHeight="12.75"/>
  <cols>
    <col min="1" max="2" width="1.85546875" style="5" hidden="1" customWidth="1"/>
    <col min="3" max="3" width="2.42578125" style="5" hidden="1" customWidth="1"/>
    <col min="4" max="4" width="3" style="5" customWidth="1"/>
    <col min="5" max="5" width="7.5703125" style="1" customWidth="1"/>
    <col min="6" max="6" width="1.5703125" style="1" customWidth="1"/>
    <col min="7" max="7" width="67.7109375" style="1" customWidth="1"/>
    <col min="8" max="10" width="7.28515625" style="840" customWidth="1"/>
    <col min="11" max="11" width="4.7109375" style="1" customWidth="1"/>
    <col min="12" max="12" width="7" style="1" customWidth="1"/>
    <col min="13" max="13" width="9" style="1" customWidth="1"/>
    <col min="14" max="14" width="26" style="1" customWidth="1"/>
    <col min="15" max="15" width="8" style="1" customWidth="1"/>
    <col min="16" max="16" width="1" style="1" customWidth="1"/>
    <col min="17" max="17" width="6.7109375"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8" width="6.7109375" style="1" customWidth="1"/>
    <col min="29" max="16384" width="11.42578125" style="1"/>
  </cols>
  <sheetData>
    <row r="1" spans="1:29" ht="12.75" customHeight="1">
      <c r="E1" s="1888" t="s">
        <v>906</v>
      </c>
      <c r="F1" s="1888"/>
      <c r="G1" s="1888"/>
      <c r="H1" s="1888"/>
      <c r="I1" s="1888"/>
      <c r="J1" s="1888"/>
      <c r="L1" s="1888"/>
      <c r="M1" s="1888"/>
      <c r="N1" s="1888"/>
      <c r="O1" s="1888"/>
      <c r="P1" s="1888"/>
      <c r="Q1" s="1888"/>
      <c r="R1" s="1888"/>
      <c r="S1" s="1888"/>
      <c r="T1" s="1888"/>
      <c r="U1" s="1888"/>
      <c r="V1" s="1888"/>
      <c r="W1" s="1888"/>
      <c r="X1" s="1888"/>
      <c r="Y1" s="1888"/>
      <c r="Z1" s="1888"/>
    </row>
    <row r="2" spans="1:29" ht="12.75" customHeight="1">
      <c r="B2" s="719"/>
      <c r="C2" s="719"/>
      <c r="D2" s="719"/>
      <c r="E2" s="1888">
        <v>2020</v>
      </c>
      <c r="F2" s="1888"/>
      <c r="G2" s="1888"/>
      <c r="H2" s="1888"/>
      <c r="I2" s="1888"/>
      <c r="J2" s="1888"/>
      <c r="K2" s="414"/>
      <c r="L2" s="413"/>
      <c r="AB2" s="2"/>
      <c r="AC2" s="2"/>
    </row>
    <row r="3" spans="1:29" ht="8.25" customHeight="1">
      <c r="E3" s="1934" t="s">
        <v>6</v>
      </c>
      <c r="F3" s="1754"/>
      <c r="G3" s="1438"/>
      <c r="H3" s="2515"/>
      <c r="I3" s="2514"/>
      <c r="J3" s="2513"/>
      <c r="L3" s="4"/>
    </row>
    <row r="4" spans="1:29" ht="10.5" customHeight="1">
      <c r="A4" s="5" t="s">
        <v>12</v>
      </c>
      <c r="B4" s="5" t="s">
        <v>13</v>
      </c>
      <c r="C4" s="5" t="s">
        <v>14</v>
      </c>
      <c r="E4" s="1925"/>
      <c r="F4" s="1363" t="s">
        <v>87</v>
      </c>
      <c r="G4" s="1709"/>
      <c r="H4" s="1991" t="s">
        <v>893</v>
      </c>
      <c r="I4" s="1991"/>
      <c r="J4" s="1881" t="s">
        <v>0</v>
      </c>
    </row>
    <row r="5" spans="1:29" ht="10.5" customHeight="1">
      <c r="E5" s="1926"/>
      <c r="F5" s="1361"/>
      <c r="G5" s="1435"/>
      <c r="H5" s="2377" t="s">
        <v>72</v>
      </c>
      <c r="I5" s="2377" t="s">
        <v>71</v>
      </c>
      <c r="J5" s="1882"/>
    </row>
    <row r="6" spans="1:29" ht="11.25" customHeight="1">
      <c r="E6" s="1892">
        <v>1401</v>
      </c>
      <c r="F6" s="392" t="s">
        <v>1</v>
      </c>
      <c r="G6" s="396"/>
      <c r="H6" s="2520">
        <f>SUM(H7,H10,H14,H18,H27,H31,H33,H35)</f>
        <v>30</v>
      </c>
      <c r="I6" s="2520">
        <f>SUM(I7,I10,I14,I18,I27,I31,I33,I35)</f>
        <v>13</v>
      </c>
      <c r="J6" s="2519">
        <f>SUM(H6:I6)</f>
        <v>43</v>
      </c>
      <c r="M6" s="618"/>
    </row>
    <row r="7" spans="1:29" ht="11.25" customHeight="1">
      <c r="E7" s="1892"/>
      <c r="F7" s="1680" t="s">
        <v>33</v>
      </c>
      <c r="G7" s="1121"/>
      <c r="H7" s="2518">
        <f>SUM(H8:H9)</f>
        <v>0</v>
      </c>
      <c r="I7" s="2518">
        <f>SUM(I8:I9)</f>
        <v>0</v>
      </c>
      <c r="J7" s="2517">
        <f>SUM(H7:I7)</f>
        <v>0</v>
      </c>
    </row>
    <row r="8" spans="1:29" ht="10.5" customHeight="1">
      <c r="A8" s="5">
        <v>1</v>
      </c>
      <c r="B8" s="5">
        <v>1</v>
      </c>
      <c r="C8" s="5">
        <v>11</v>
      </c>
      <c r="E8" s="1892"/>
      <c r="F8" s="622"/>
      <c r="G8" s="4" t="s">
        <v>107</v>
      </c>
      <c r="H8" s="634">
        <v>0</v>
      </c>
      <c r="I8" s="634">
        <v>0</v>
      </c>
      <c r="J8" s="36">
        <f>SUM(H8:I8)</f>
        <v>0</v>
      </c>
    </row>
    <row r="9" spans="1:29" ht="10.5" customHeight="1">
      <c r="A9" s="5">
        <v>1</v>
      </c>
      <c r="B9" s="5">
        <v>1</v>
      </c>
      <c r="C9" s="5">
        <v>7</v>
      </c>
      <c r="E9" s="1892"/>
      <c r="F9" s="4"/>
      <c r="G9" s="594" t="s">
        <v>66</v>
      </c>
      <c r="H9" s="367">
        <v>0</v>
      </c>
      <c r="I9" s="367">
        <v>0</v>
      </c>
      <c r="J9" s="36">
        <f>SUM(H9:I9)</f>
        <v>0</v>
      </c>
      <c r="M9" s="618"/>
    </row>
    <row r="10" spans="1:29" ht="11.25" customHeight="1">
      <c r="E10" s="1892"/>
      <c r="F10" s="622" t="s">
        <v>34</v>
      </c>
      <c r="G10" s="4"/>
      <c r="H10" s="1606">
        <f>SUM(H11:H13)</f>
        <v>20</v>
      </c>
      <c r="I10" s="1606">
        <f>SUM(I11:I13)</f>
        <v>7</v>
      </c>
      <c r="J10" s="1251">
        <f>SUM(H10:I10)</f>
        <v>27</v>
      </c>
    </row>
    <row r="11" spans="1:29" ht="10.5" customHeight="1">
      <c r="A11" s="5">
        <v>1</v>
      </c>
      <c r="B11" s="5">
        <v>1</v>
      </c>
      <c r="C11" s="5">
        <v>5</v>
      </c>
      <c r="E11" s="1892"/>
      <c r="F11" s="622"/>
      <c r="G11" s="4" t="s">
        <v>409</v>
      </c>
      <c r="H11" s="367">
        <v>8</v>
      </c>
      <c r="I11" s="367">
        <v>3</v>
      </c>
      <c r="J11" s="36">
        <f>SUM(H11:I11)</f>
        <v>11</v>
      </c>
    </row>
    <row r="12" spans="1:29" ht="10.5" customHeight="1">
      <c r="E12" s="1892"/>
      <c r="F12" s="4"/>
      <c r="G12" s="4" t="s">
        <v>411</v>
      </c>
      <c r="H12" s="367">
        <v>9</v>
      </c>
      <c r="I12" s="367">
        <v>4</v>
      </c>
      <c r="J12" s="36">
        <f>SUM(H12:I12)</f>
        <v>13</v>
      </c>
    </row>
    <row r="13" spans="1:29" ht="10.5" customHeight="1">
      <c r="A13" s="5">
        <v>1</v>
      </c>
      <c r="B13" s="5">
        <v>1</v>
      </c>
      <c r="C13" s="5">
        <v>5</v>
      </c>
      <c r="E13" s="1892"/>
      <c r="F13" s="4"/>
      <c r="G13" s="4" t="s">
        <v>410</v>
      </c>
      <c r="H13" s="367">
        <v>3</v>
      </c>
      <c r="I13" s="367">
        <v>0</v>
      </c>
      <c r="J13" s="36">
        <f>SUM(H13:I13)</f>
        <v>3</v>
      </c>
    </row>
    <row r="14" spans="1:29" ht="11.25" customHeight="1">
      <c r="E14" s="1892"/>
      <c r="F14" s="622" t="s">
        <v>35</v>
      </c>
      <c r="G14" s="4"/>
      <c r="H14" s="1606">
        <f>SUM(H15:H17)</f>
        <v>0</v>
      </c>
      <c r="I14" s="1606">
        <f>SUM(I15:I17)</f>
        <v>0</v>
      </c>
      <c r="J14" s="1251">
        <f>SUM(H14:I14)</f>
        <v>0</v>
      </c>
    </row>
    <row r="15" spans="1:29" ht="10.5" customHeight="1">
      <c r="A15" s="5">
        <v>1</v>
      </c>
      <c r="B15" s="5">
        <v>1</v>
      </c>
      <c r="C15" s="5">
        <v>12</v>
      </c>
      <c r="E15" s="1892"/>
      <c r="F15" s="4"/>
      <c r="G15" s="4" t="s">
        <v>409</v>
      </c>
      <c r="H15" s="367">
        <v>0</v>
      </c>
      <c r="I15" s="367">
        <v>0</v>
      </c>
      <c r="J15" s="36">
        <f>SUM(H15:I15)</f>
        <v>0</v>
      </c>
    </row>
    <row r="16" spans="1:29" s="4" customFormat="1" ht="10.5" customHeight="1">
      <c r="A16" s="5"/>
      <c r="B16" s="5"/>
      <c r="C16" s="5"/>
      <c r="D16" s="5"/>
      <c r="E16" s="1892"/>
      <c r="G16" s="4" t="s">
        <v>427</v>
      </c>
      <c r="H16" s="367">
        <v>0</v>
      </c>
      <c r="I16" s="367">
        <v>0</v>
      </c>
      <c r="J16" s="36">
        <f>SUM(H16:I16)</f>
        <v>0</v>
      </c>
      <c r="K16" s="1"/>
      <c r="L16" s="1"/>
      <c r="M16" s="1"/>
      <c r="N16" s="1"/>
      <c r="O16" s="1"/>
    </row>
    <row r="17" spans="1:15" ht="10.5" customHeight="1">
      <c r="A17" s="5">
        <v>1</v>
      </c>
      <c r="B17" s="5">
        <v>1</v>
      </c>
      <c r="C17" s="5">
        <v>12</v>
      </c>
      <c r="E17" s="1892"/>
      <c r="F17" s="4"/>
      <c r="G17" s="4" t="s">
        <v>426</v>
      </c>
      <c r="H17" s="367">
        <v>0</v>
      </c>
      <c r="I17" s="367">
        <v>0</v>
      </c>
      <c r="J17" s="36">
        <f>SUM(H17:I17)</f>
        <v>0</v>
      </c>
    </row>
    <row r="18" spans="1:15" ht="11.25" customHeight="1">
      <c r="E18" s="1892"/>
      <c r="F18" s="633" t="s">
        <v>27</v>
      </c>
      <c r="G18" s="633"/>
      <c r="H18" s="1606">
        <f>SUM(H19:H26)</f>
        <v>9</v>
      </c>
      <c r="I18" s="1606">
        <f>SUM(I19:I26)</f>
        <v>3</v>
      </c>
      <c r="J18" s="1251">
        <f>SUM(H18:I18)</f>
        <v>12</v>
      </c>
    </row>
    <row r="19" spans="1:15" ht="11.25" customHeight="1">
      <c r="A19" s="5">
        <v>1</v>
      </c>
      <c r="B19" s="5">
        <v>1</v>
      </c>
      <c r="C19" s="5">
        <v>2</v>
      </c>
      <c r="E19" s="1892"/>
      <c r="F19" s="4"/>
      <c r="G19" s="4" t="s">
        <v>409</v>
      </c>
      <c r="H19" s="367">
        <v>0</v>
      </c>
      <c r="I19" s="367">
        <v>0</v>
      </c>
      <c r="J19" s="36">
        <f>SUM(H19:I19)</f>
        <v>0</v>
      </c>
      <c r="N19" s="1910"/>
      <c r="O19" s="1910"/>
    </row>
    <row r="20" spans="1:15" ht="11.25" customHeight="1">
      <c r="E20" s="1892"/>
      <c r="F20" s="4"/>
      <c r="G20" s="4" t="s">
        <v>405</v>
      </c>
      <c r="H20" s="367">
        <v>0</v>
      </c>
      <c r="I20" s="367">
        <v>0</v>
      </c>
      <c r="J20" s="36">
        <f>SUM(H20:I20)</f>
        <v>0</v>
      </c>
      <c r="N20" s="1910"/>
      <c r="O20" s="1910"/>
    </row>
    <row r="21" spans="1:15" ht="11.25" customHeight="1">
      <c r="E21" s="1892"/>
      <c r="F21" s="4"/>
      <c r="G21" s="4" t="s">
        <v>425</v>
      </c>
      <c r="H21" s="367">
        <v>0</v>
      </c>
      <c r="I21" s="367">
        <v>0</v>
      </c>
      <c r="J21" s="36">
        <f>SUM(H21:I21)</f>
        <v>0</v>
      </c>
      <c r="N21" s="1910"/>
      <c r="O21" s="1910"/>
    </row>
    <row r="22" spans="1:15" ht="11.25" customHeight="1">
      <c r="A22" s="5">
        <v>1</v>
      </c>
      <c r="B22" s="5">
        <v>1</v>
      </c>
      <c r="C22" s="5">
        <v>2</v>
      </c>
      <c r="E22" s="1892"/>
      <c r="F22" s="4"/>
      <c r="G22" s="4" t="s">
        <v>408</v>
      </c>
      <c r="H22" s="367">
        <v>0</v>
      </c>
      <c r="I22" s="367">
        <v>3</v>
      </c>
      <c r="J22" s="36">
        <f>SUM(H22:I22)</f>
        <v>3</v>
      </c>
      <c r="N22" s="1910"/>
      <c r="O22" s="1910"/>
    </row>
    <row r="23" spans="1:15" ht="11.25" customHeight="1">
      <c r="A23" s="5">
        <v>1</v>
      </c>
      <c r="B23" s="5">
        <v>1</v>
      </c>
      <c r="C23" s="5">
        <v>2</v>
      </c>
      <c r="E23" s="1892"/>
      <c r="F23" s="4"/>
      <c r="G23" s="4" t="s">
        <v>407</v>
      </c>
      <c r="H23" s="367">
        <v>2</v>
      </c>
      <c r="I23" s="367">
        <v>0</v>
      </c>
      <c r="J23" s="36">
        <f>SUM(H23:I23)</f>
        <v>2</v>
      </c>
      <c r="N23" s="1910"/>
      <c r="O23" s="1910"/>
    </row>
    <row r="24" spans="1:15" ht="11.25" customHeight="1">
      <c r="A24" s="5">
        <v>1</v>
      </c>
      <c r="B24" s="5">
        <v>1</v>
      </c>
      <c r="C24" s="5">
        <v>2</v>
      </c>
      <c r="E24" s="1892"/>
      <c r="F24" s="4"/>
      <c r="G24" s="4" t="s">
        <v>410</v>
      </c>
      <c r="H24" s="367">
        <v>0</v>
      </c>
      <c r="I24" s="367">
        <v>0</v>
      </c>
      <c r="J24" s="36">
        <f>SUM(H24:I24)</f>
        <v>0</v>
      </c>
      <c r="N24" s="1910"/>
      <c r="O24" s="1910"/>
    </row>
    <row r="25" spans="1:15" ht="11.25" customHeight="1">
      <c r="A25" s="5">
        <v>1</v>
      </c>
      <c r="B25" s="5">
        <v>1</v>
      </c>
      <c r="C25" s="5">
        <v>2</v>
      </c>
      <c r="E25" s="1892"/>
      <c r="F25" s="4"/>
      <c r="G25" s="4" t="s">
        <v>107</v>
      </c>
      <c r="H25" s="367">
        <v>7</v>
      </c>
      <c r="I25" s="367">
        <v>0</v>
      </c>
      <c r="J25" s="36">
        <f>SUM(H25:I25)</f>
        <v>7</v>
      </c>
    </row>
    <row r="26" spans="1:15" ht="11.25" customHeight="1">
      <c r="A26" s="5">
        <v>1</v>
      </c>
      <c r="B26" s="5">
        <v>1</v>
      </c>
      <c r="C26" s="5">
        <v>2</v>
      </c>
      <c r="E26" s="1892"/>
      <c r="F26" s="4"/>
      <c r="G26" s="594" t="s">
        <v>406</v>
      </c>
      <c r="H26" s="367">
        <v>0</v>
      </c>
      <c r="I26" s="367">
        <v>0</v>
      </c>
      <c r="J26" s="36">
        <f>SUM(H26:I26)</f>
        <v>0</v>
      </c>
    </row>
    <row r="27" spans="1:15" ht="11.25" customHeight="1">
      <c r="E27" s="1892"/>
      <c r="F27" s="633" t="s">
        <v>10</v>
      </c>
      <c r="G27" s="4"/>
      <c r="H27" s="1606">
        <f>SUM(H28:H30)</f>
        <v>0</v>
      </c>
      <c r="I27" s="1606">
        <f>SUM(I28:I30)</f>
        <v>0</v>
      </c>
      <c r="J27" s="1251">
        <f>SUM(H27:I27)</f>
        <v>0</v>
      </c>
    </row>
    <row r="28" spans="1:15" ht="10.5" customHeight="1">
      <c r="A28" s="5">
        <v>1</v>
      </c>
      <c r="B28" s="5">
        <v>1</v>
      </c>
      <c r="C28" s="5">
        <v>4</v>
      </c>
      <c r="E28" s="1892"/>
      <c r="F28" s="4"/>
      <c r="G28" s="4" t="s">
        <v>409</v>
      </c>
      <c r="H28" s="367">
        <v>0</v>
      </c>
      <c r="I28" s="367">
        <v>0</v>
      </c>
      <c r="J28" s="36">
        <f>SUM(H28:I28)</f>
        <v>0</v>
      </c>
    </row>
    <row r="29" spans="1:15" ht="10.5" customHeight="1">
      <c r="E29" s="1892"/>
      <c r="F29" s="4"/>
      <c r="G29" s="4" t="s">
        <v>405</v>
      </c>
      <c r="H29" s="367">
        <v>0</v>
      </c>
      <c r="I29" s="367">
        <v>0</v>
      </c>
      <c r="J29" s="36">
        <f>SUM(H29:I29)</f>
        <v>0</v>
      </c>
    </row>
    <row r="30" spans="1:15" ht="10.5" customHeight="1">
      <c r="A30" s="5">
        <v>1</v>
      </c>
      <c r="B30" s="5">
        <v>1</v>
      </c>
      <c r="C30" s="5">
        <v>4</v>
      </c>
      <c r="E30" s="1892"/>
      <c r="F30" s="4"/>
      <c r="G30" s="4" t="s">
        <v>107</v>
      </c>
      <c r="H30" s="367">
        <v>0</v>
      </c>
      <c r="I30" s="367">
        <v>0</v>
      </c>
      <c r="J30" s="36">
        <f>SUM(H30:I30)</f>
        <v>0</v>
      </c>
    </row>
    <row r="31" spans="1:15" ht="11.25" customHeight="1">
      <c r="E31" s="1892"/>
      <c r="F31" s="622" t="s">
        <v>36</v>
      </c>
      <c r="G31" s="4"/>
      <c r="H31" s="1606">
        <f>SUM(H32)</f>
        <v>0</v>
      </c>
      <c r="I31" s="1606">
        <f>SUM(I32)</f>
        <v>1</v>
      </c>
      <c r="J31" s="1251">
        <f>SUM(H31:I31)</f>
        <v>1</v>
      </c>
    </row>
    <row r="32" spans="1:15" ht="10.5" customHeight="1">
      <c r="A32" s="5">
        <v>1</v>
      </c>
      <c r="B32" s="5">
        <v>1</v>
      </c>
      <c r="C32" s="5">
        <v>1</v>
      </c>
      <c r="E32" s="1892"/>
      <c r="F32" s="4"/>
      <c r="G32" s="4" t="s">
        <v>403</v>
      </c>
      <c r="H32" s="367">
        <v>0</v>
      </c>
      <c r="I32" s="367">
        <v>1</v>
      </c>
      <c r="J32" s="36">
        <f>SUM(H32:I32)</f>
        <v>1</v>
      </c>
    </row>
    <row r="33" spans="1:13" ht="11.25" customHeight="1">
      <c r="E33" s="1892"/>
      <c r="F33" s="622" t="s">
        <v>24</v>
      </c>
      <c r="G33" s="622"/>
      <c r="H33" s="1606">
        <f>SUM(H34)</f>
        <v>0</v>
      </c>
      <c r="I33" s="1606">
        <f>SUM(I34)</f>
        <v>0</v>
      </c>
      <c r="J33" s="1251">
        <f>SUM(H33:I33)</f>
        <v>0</v>
      </c>
    </row>
    <row r="34" spans="1:13" ht="10.5" customHeight="1">
      <c r="E34" s="1892"/>
      <c r="F34" s="4"/>
      <c r="G34" s="4" t="s">
        <v>424</v>
      </c>
      <c r="H34" s="367">
        <v>0</v>
      </c>
      <c r="I34" s="367">
        <v>0</v>
      </c>
      <c r="J34" s="36">
        <f>SUM(H34:I34)</f>
        <v>0</v>
      </c>
    </row>
    <row r="35" spans="1:13" s="925" customFormat="1" ht="11.25" customHeight="1">
      <c r="A35" s="931"/>
      <c r="B35" s="931"/>
      <c r="C35" s="931"/>
      <c r="D35" s="931"/>
      <c r="E35" s="1892"/>
      <c r="F35" s="622" t="s">
        <v>32</v>
      </c>
      <c r="G35" s="622"/>
      <c r="H35" s="1606">
        <f>SUM(H36)</f>
        <v>1</v>
      </c>
      <c r="I35" s="1606">
        <f>SUM(I36)</f>
        <v>2</v>
      </c>
      <c r="J35" s="1251">
        <f>H35+I35</f>
        <v>3</v>
      </c>
    </row>
    <row r="36" spans="1:13" ht="10.5" customHeight="1">
      <c r="E36" s="1892"/>
      <c r="F36" s="3"/>
      <c r="G36" s="3" t="s">
        <v>402</v>
      </c>
      <c r="H36" s="1613">
        <v>1</v>
      </c>
      <c r="I36" s="1613">
        <v>2</v>
      </c>
      <c r="J36" s="47">
        <f>H36+I36</f>
        <v>3</v>
      </c>
    </row>
    <row r="37" spans="1:13" ht="11.25" customHeight="1">
      <c r="E37" s="1891">
        <v>1402</v>
      </c>
      <c r="F37" s="381" t="s">
        <v>2</v>
      </c>
      <c r="G37" s="380"/>
      <c r="H37" s="580">
        <f>SUM(H38,H44,H48,H53,H56,H60,H63,H67)</f>
        <v>29</v>
      </c>
      <c r="I37" s="580">
        <f>SUM(I38,I44,I48,I53,I56,I60,I63,I67)</f>
        <v>33</v>
      </c>
      <c r="J37" s="1252">
        <f>SUM(H37:I37)</f>
        <v>62</v>
      </c>
      <c r="M37" s="618"/>
    </row>
    <row r="38" spans="1:13" ht="11.25" customHeight="1">
      <c r="E38" s="1892"/>
      <c r="F38" s="622" t="s">
        <v>37</v>
      </c>
      <c r="G38" s="4"/>
      <c r="H38" s="1606">
        <f>SUM(H39:H43)</f>
        <v>5</v>
      </c>
      <c r="I38" s="1606">
        <f>SUM(I39:I43)</f>
        <v>2</v>
      </c>
      <c r="J38" s="1251">
        <f>SUM(H38:I38)</f>
        <v>7</v>
      </c>
    </row>
    <row r="39" spans="1:13" ht="10.5" customHeight="1">
      <c r="A39" s="5">
        <v>2</v>
      </c>
      <c r="B39" s="5">
        <v>4</v>
      </c>
      <c r="C39" s="5">
        <v>11</v>
      </c>
      <c r="E39" s="1892"/>
      <c r="F39" s="4"/>
      <c r="G39" s="4" t="s">
        <v>92</v>
      </c>
      <c r="H39" s="367">
        <v>1</v>
      </c>
      <c r="I39" s="367">
        <v>1</v>
      </c>
      <c r="J39" s="36">
        <f>SUM(H39:I39)</f>
        <v>2</v>
      </c>
      <c r="M39" s="618"/>
    </row>
    <row r="40" spans="1:13" ht="10.5" customHeight="1">
      <c r="A40" s="5">
        <v>2</v>
      </c>
      <c r="B40" s="5">
        <v>4</v>
      </c>
      <c r="C40" s="5">
        <v>11</v>
      </c>
      <c r="E40" s="1892"/>
      <c r="F40" s="4"/>
      <c r="G40" s="4" t="s">
        <v>89</v>
      </c>
      <c r="H40" s="367">
        <v>1</v>
      </c>
      <c r="I40" s="367">
        <v>1</v>
      </c>
      <c r="J40" s="36">
        <f>SUM(H40:I40)</f>
        <v>2</v>
      </c>
    </row>
    <row r="41" spans="1:13" ht="10.5" customHeight="1">
      <c r="A41" s="5">
        <v>2</v>
      </c>
      <c r="B41" s="5">
        <v>4</v>
      </c>
      <c r="C41" s="5">
        <v>11</v>
      </c>
      <c r="E41" s="1892"/>
      <c r="F41" s="4"/>
      <c r="G41" s="4" t="s">
        <v>400</v>
      </c>
      <c r="H41" s="367">
        <v>1</v>
      </c>
      <c r="I41" s="367">
        <v>0</v>
      </c>
      <c r="J41" s="36">
        <f>SUM(H41:I41)</f>
        <v>1</v>
      </c>
    </row>
    <row r="42" spans="1:13" ht="10.5" customHeight="1">
      <c r="A42" s="5">
        <v>2</v>
      </c>
      <c r="B42" s="5">
        <v>6</v>
      </c>
      <c r="C42" s="5">
        <v>11</v>
      </c>
      <c r="E42" s="1892"/>
      <c r="F42" s="4"/>
      <c r="G42" s="4" t="s">
        <v>899</v>
      </c>
      <c r="H42" s="367">
        <v>0</v>
      </c>
      <c r="I42" s="367">
        <v>0</v>
      </c>
      <c r="J42" s="36">
        <f>SUM(H42:I42)</f>
        <v>0</v>
      </c>
    </row>
    <row r="43" spans="1:13" ht="10.5" customHeight="1">
      <c r="A43" s="5">
        <v>2</v>
      </c>
      <c r="B43" s="5">
        <v>6</v>
      </c>
      <c r="C43" s="5">
        <v>11</v>
      </c>
      <c r="E43" s="1892"/>
      <c r="F43" s="4"/>
      <c r="G43" s="4" t="s">
        <v>91</v>
      </c>
      <c r="H43" s="367">
        <v>2</v>
      </c>
      <c r="I43" s="367">
        <v>0</v>
      </c>
      <c r="J43" s="36">
        <f>SUM(H43:I43)</f>
        <v>2</v>
      </c>
    </row>
    <row r="44" spans="1:13" ht="11.25" customHeight="1">
      <c r="E44" s="1892"/>
      <c r="F44" s="622" t="s">
        <v>38</v>
      </c>
      <c r="G44" s="4"/>
      <c r="H44" s="1606">
        <f>SUM(H45:H47)</f>
        <v>2</v>
      </c>
      <c r="I44" s="1606">
        <f>SUM(I45:I47)</f>
        <v>0</v>
      </c>
      <c r="J44" s="1251">
        <f>SUM(H44:I44)</f>
        <v>2</v>
      </c>
    </row>
    <row r="45" spans="1:13" ht="10.5" customHeight="1">
      <c r="A45" s="5">
        <v>2</v>
      </c>
      <c r="B45" s="5">
        <v>4</v>
      </c>
      <c r="C45" s="5">
        <v>10</v>
      </c>
      <c r="E45" s="1892"/>
      <c r="F45" s="4"/>
      <c r="G45" s="4" t="s">
        <v>89</v>
      </c>
      <c r="H45" s="367">
        <v>1</v>
      </c>
      <c r="I45" s="367">
        <v>0</v>
      </c>
      <c r="J45" s="36">
        <f>SUM(H45:I45)</f>
        <v>1</v>
      </c>
      <c r="M45" s="2516"/>
    </row>
    <row r="46" spans="1:13" ht="10.5" customHeight="1">
      <c r="E46" s="1892"/>
      <c r="F46" s="4"/>
      <c r="G46" s="4" t="s">
        <v>899</v>
      </c>
      <c r="H46" s="367">
        <v>1</v>
      </c>
      <c r="I46" s="367">
        <v>0</v>
      </c>
      <c r="J46" s="36">
        <f>SUM(H46:I46)</f>
        <v>1</v>
      </c>
      <c r="M46" s="2516"/>
    </row>
    <row r="47" spans="1:13" ht="10.5" customHeight="1">
      <c r="A47" s="5">
        <v>2</v>
      </c>
      <c r="B47" s="5">
        <v>6</v>
      </c>
      <c r="C47" s="5">
        <v>10</v>
      </c>
      <c r="E47" s="1892"/>
      <c r="F47" s="4"/>
      <c r="G47" s="4" t="s">
        <v>91</v>
      </c>
      <c r="H47" s="367">
        <v>0</v>
      </c>
      <c r="I47" s="367">
        <v>0</v>
      </c>
      <c r="J47" s="36">
        <f>SUM(H47:I47)</f>
        <v>0</v>
      </c>
    </row>
    <row r="48" spans="1:13" ht="11.25" customHeight="1">
      <c r="E48" s="1892"/>
      <c r="F48" s="622" t="s">
        <v>39</v>
      </c>
      <c r="G48" s="4"/>
      <c r="H48" s="1606">
        <f>SUM(H49:H52)</f>
        <v>0</v>
      </c>
      <c r="I48" s="1606">
        <f>SUM(I49:I52)</f>
        <v>0</v>
      </c>
      <c r="J48" s="1251">
        <f>SUM(H48:I48)</f>
        <v>0</v>
      </c>
    </row>
    <row r="49" spans="1:10" ht="10.5" customHeight="1">
      <c r="A49" s="5">
        <v>2</v>
      </c>
      <c r="B49" s="5">
        <v>4</v>
      </c>
      <c r="C49" s="5">
        <v>10</v>
      </c>
      <c r="E49" s="1892"/>
      <c r="F49" s="4"/>
      <c r="G49" s="4" t="s">
        <v>92</v>
      </c>
      <c r="H49" s="367">
        <v>0</v>
      </c>
      <c r="I49" s="367">
        <v>0</v>
      </c>
      <c r="J49" s="36">
        <f>SUM(H49:I49)</f>
        <v>0</v>
      </c>
    </row>
    <row r="50" spans="1:10" ht="10.5" customHeight="1">
      <c r="A50" s="5">
        <v>2</v>
      </c>
      <c r="B50" s="5">
        <v>4</v>
      </c>
      <c r="C50" s="5">
        <v>10</v>
      </c>
      <c r="E50" s="1892"/>
      <c r="F50" s="4"/>
      <c r="G50" s="4" t="s">
        <v>93</v>
      </c>
      <c r="H50" s="367">
        <v>0</v>
      </c>
      <c r="I50" s="367">
        <v>0</v>
      </c>
      <c r="J50" s="36">
        <f>SUM(H50:I50)</f>
        <v>0</v>
      </c>
    </row>
    <row r="51" spans="1:10" ht="10.5" customHeight="1">
      <c r="A51" s="5">
        <v>2</v>
      </c>
      <c r="B51" s="5">
        <v>4</v>
      </c>
      <c r="C51" s="5">
        <v>10</v>
      </c>
      <c r="E51" s="1892"/>
      <c r="F51" s="4"/>
      <c r="G51" s="4" t="s">
        <v>398</v>
      </c>
      <c r="H51" s="367">
        <v>0</v>
      </c>
      <c r="I51" s="367">
        <v>0</v>
      </c>
      <c r="J51" s="36">
        <f>SUM(H51:I51)</f>
        <v>0</v>
      </c>
    </row>
    <row r="52" spans="1:10" ht="10.5" customHeight="1">
      <c r="A52" s="5">
        <v>2</v>
      </c>
      <c r="B52" s="5">
        <v>4</v>
      </c>
      <c r="C52" s="5">
        <v>10</v>
      </c>
      <c r="E52" s="1892"/>
      <c r="F52" s="4"/>
      <c r="G52" s="4" t="s">
        <v>94</v>
      </c>
      <c r="H52" s="367">
        <v>0</v>
      </c>
      <c r="I52" s="367">
        <v>0</v>
      </c>
      <c r="J52" s="36">
        <f>SUM(H52:I52)</f>
        <v>0</v>
      </c>
    </row>
    <row r="53" spans="1:10" ht="11.25" customHeight="1">
      <c r="E53" s="1892"/>
      <c r="F53" s="622" t="s">
        <v>40</v>
      </c>
      <c r="G53" s="4"/>
      <c r="H53" s="1606">
        <f>SUM(H54:H55)</f>
        <v>8</v>
      </c>
      <c r="I53" s="1606">
        <f>SUM(I54:I55)</f>
        <v>12</v>
      </c>
      <c r="J53" s="1251">
        <f>SUM(H53:I53)</f>
        <v>20</v>
      </c>
    </row>
    <row r="54" spans="1:10" ht="10.5" customHeight="1">
      <c r="A54" s="5">
        <v>2</v>
      </c>
      <c r="B54" s="5">
        <v>4</v>
      </c>
      <c r="C54" s="5">
        <v>3</v>
      </c>
      <c r="E54" s="1892"/>
      <c r="F54" s="4"/>
      <c r="G54" s="4" t="s">
        <v>92</v>
      </c>
      <c r="H54" s="367">
        <v>2</v>
      </c>
      <c r="I54" s="367">
        <v>8</v>
      </c>
      <c r="J54" s="36">
        <f>SUM(H54:I54)</f>
        <v>10</v>
      </c>
    </row>
    <row r="55" spans="1:10" ht="10.5" customHeight="1">
      <c r="A55" s="5">
        <v>2</v>
      </c>
      <c r="B55" s="5">
        <v>4</v>
      </c>
      <c r="C55" s="5">
        <v>3</v>
      </c>
      <c r="E55" s="1892"/>
      <c r="F55" s="4"/>
      <c r="G55" s="4" t="s">
        <v>89</v>
      </c>
      <c r="H55" s="367">
        <v>6</v>
      </c>
      <c r="I55" s="367">
        <v>4</v>
      </c>
      <c r="J55" s="36">
        <f>SUM(H55:I55)</f>
        <v>10</v>
      </c>
    </row>
    <row r="56" spans="1:10" ht="11.25" customHeight="1">
      <c r="E56" s="1892"/>
      <c r="F56" s="622" t="s">
        <v>41</v>
      </c>
      <c r="G56" s="4"/>
      <c r="H56" s="1606">
        <f>SUM(H57:H59)</f>
        <v>8</v>
      </c>
      <c r="I56" s="1606">
        <f>SUM(I57:I59)</f>
        <v>16</v>
      </c>
      <c r="J56" s="1251">
        <f>SUM(H56:I56)</f>
        <v>24</v>
      </c>
    </row>
    <row r="57" spans="1:10" ht="10.5" customHeight="1">
      <c r="A57" s="5">
        <v>2</v>
      </c>
      <c r="B57" s="5">
        <v>4</v>
      </c>
      <c r="C57" s="5">
        <v>7</v>
      </c>
      <c r="E57" s="1892"/>
      <c r="F57" s="4"/>
      <c r="G57" s="4" t="s">
        <v>92</v>
      </c>
      <c r="H57" s="367">
        <v>1</v>
      </c>
      <c r="I57" s="367">
        <v>8</v>
      </c>
      <c r="J57" s="36">
        <f>SUM(H57:I57)</f>
        <v>9</v>
      </c>
    </row>
    <row r="58" spans="1:10" ht="10.5" customHeight="1">
      <c r="A58" s="5">
        <v>2</v>
      </c>
      <c r="B58" s="5">
        <v>4</v>
      </c>
      <c r="C58" s="5">
        <v>7</v>
      </c>
      <c r="E58" s="1892"/>
      <c r="F58" s="4"/>
      <c r="G58" s="4" t="s">
        <v>423</v>
      </c>
      <c r="H58" s="367">
        <v>0</v>
      </c>
      <c r="I58" s="367">
        <v>0</v>
      </c>
      <c r="J58" s="36">
        <f>SUM(H58:I58)</f>
        <v>0</v>
      </c>
    </row>
    <row r="59" spans="1:10" ht="10.5" customHeight="1">
      <c r="A59" s="5">
        <v>2</v>
      </c>
      <c r="B59" s="5">
        <v>4</v>
      </c>
      <c r="C59" s="5">
        <v>7</v>
      </c>
      <c r="E59" s="1892"/>
      <c r="F59" s="4"/>
      <c r="G59" s="4" t="s">
        <v>89</v>
      </c>
      <c r="H59" s="367">
        <v>7</v>
      </c>
      <c r="I59" s="367">
        <v>8</v>
      </c>
      <c r="J59" s="36">
        <f>SUM(H59:I59)</f>
        <v>15</v>
      </c>
    </row>
    <row r="60" spans="1:10" ht="11.25" customHeight="1">
      <c r="E60" s="1892"/>
      <c r="F60" s="622" t="s">
        <v>42</v>
      </c>
      <c r="G60" s="4"/>
      <c r="H60" s="1606">
        <f>SUM(H61:H62)</f>
        <v>0</v>
      </c>
      <c r="I60" s="1606">
        <f>SUM(I61:I62)</f>
        <v>0</v>
      </c>
      <c r="J60" s="1251">
        <f>SUM(H60:I60)</f>
        <v>0</v>
      </c>
    </row>
    <row r="61" spans="1:10" ht="10.5" customHeight="1">
      <c r="A61" s="5">
        <v>2</v>
      </c>
      <c r="B61" s="5">
        <v>4</v>
      </c>
      <c r="C61" s="5">
        <v>1</v>
      </c>
      <c r="E61" s="1892"/>
      <c r="F61" s="4"/>
      <c r="G61" s="4" t="s">
        <v>92</v>
      </c>
      <c r="H61" s="367">
        <v>0</v>
      </c>
      <c r="I61" s="367">
        <v>0</v>
      </c>
      <c r="J61" s="36">
        <f>SUM(H61:I61)</f>
        <v>0</v>
      </c>
    </row>
    <row r="62" spans="1:10" ht="10.5" customHeight="1">
      <c r="A62" s="5">
        <v>2</v>
      </c>
      <c r="B62" s="5">
        <v>4</v>
      </c>
      <c r="C62" s="5">
        <v>1</v>
      </c>
      <c r="E62" s="1892"/>
      <c r="F62" s="4"/>
      <c r="G62" s="4" t="s">
        <v>89</v>
      </c>
      <c r="H62" s="367">
        <v>0</v>
      </c>
      <c r="I62" s="367">
        <v>0</v>
      </c>
      <c r="J62" s="36">
        <f>SUM(H62:I62)</f>
        <v>0</v>
      </c>
    </row>
    <row r="63" spans="1:10" ht="11.25" customHeight="1">
      <c r="E63" s="1892"/>
      <c r="F63" s="622" t="s">
        <v>43</v>
      </c>
      <c r="G63" s="4"/>
      <c r="H63" s="1606">
        <f>SUM(H64:H66)</f>
        <v>4</v>
      </c>
      <c r="I63" s="1606">
        <f>SUM(I64:I66)</f>
        <v>2</v>
      </c>
      <c r="J63" s="1251">
        <f>SUM(H63:I63)</f>
        <v>6</v>
      </c>
    </row>
    <row r="64" spans="1:10" ht="10.5" customHeight="1">
      <c r="A64" s="5">
        <v>2</v>
      </c>
      <c r="B64" s="5">
        <v>4</v>
      </c>
      <c r="C64" s="5">
        <v>9</v>
      </c>
      <c r="E64" s="1892"/>
      <c r="G64" s="4" t="s">
        <v>92</v>
      </c>
      <c r="H64" s="367">
        <v>3</v>
      </c>
      <c r="I64" s="367">
        <v>0</v>
      </c>
      <c r="J64" s="36">
        <f>SUM(H64:I64)</f>
        <v>3</v>
      </c>
    </row>
    <row r="65" spans="1:13" ht="10.5" customHeight="1">
      <c r="A65" s="5">
        <v>2</v>
      </c>
      <c r="B65" s="5">
        <v>4</v>
      </c>
      <c r="C65" s="5">
        <v>9</v>
      </c>
      <c r="E65" s="1892"/>
      <c r="G65" s="4" t="s">
        <v>89</v>
      </c>
      <c r="H65" s="367">
        <v>1</v>
      </c>
      <c r="I65" s="367">
        <v>2</v>
      </c>
      <c r="J65" s="36">
        <f>SUM(H65:I65)</f>
        <v>3</v>
      </c>
    </row>
    <row r="66" spans="1:13" ht="10.5" customHeight="1">
      <c r="A66" s="5">
        <v>2</v>
      </c>
      <c r="B66" s="5">
        <v>4</v>
      </c>
      <c r="C66" s="5">
        <v>9</v>
      </c>
      <c r="E66" s="1892"/>
      <c r="G66" s="4" t="s">
        <v>94</v>
      </c>
      <c r="H66" s="367">
        <v>0</v>
      </c>
      <c r="I66" s="367">
        <v>0</v>
      </c>
      <c r="J66" s="36">
        <f>SUM(H66:I66)</f>
        <v>0</v>
      </c>
    </row>
    <row r="67" spans="1:13" ht="11.25" customHeight="1">
      <c r="E67" s="1892"/>
      <c r="F67" s="622" t="s">
        <v>44</v>
      </c>
      <c r="G67" s="622"/>
      <c r="H67" s="1606">
        <f>SUM(H68)</f>
        <v>2</v>
      </c>
      <c r="I67" s="1606">
        <f>SUM(I68)</f>
        <v>1</v>
      </c>
      <c r="J67" s="1251">
        <f>SUM(H67:I67)</f>
        <v>3</v>
      </c>
    </row>
    <row r="68" spans="1:13" ht="11.25" customHeight="1">
      <c r="A68" s="5">
        <v>2</v>
      </c>
      <c r="B68" s="5">
        <v>4</v>
      </c>
      <c r="C68" s="5">
        <v>11</v>
      </c>
      <c r="E68" s="1892"/>
      <c r="F68" s="4"/>
      <c r="G68" s="4" t="s">
        <v>109</v>
      </c>
      <c r="H68" s="367">
        <v>2</v>
      </c>
      <c r="I68" s="367">
        <v>1</v>
      </c>
      <c r="J68" s="36">
        <f>SUM(H68:I68)</f>
        <v>3</v>
      </c>
    </row>
    <row r="69" spans="1:13" ht="11.25" customHeight="1">
      <c r="E69" s="1891">
        <v>1403</v>
      </c>
      <c r="F69" s="373" t="s">
        <v>3</v>
      </c>
      <c r="G69" s="372"/>
      <c r="H69" s="498">
        <f>SUM(H70+H72+H74)</f>
        <v>3</v>
      </c>
      <c r="I69" s="498">
        <f>SUM(I70+I72+I74)</f>
        <v>1</v>
      </c>
      <c r="J69" s="49">
        <f>SUM(H69:I69)</f>
        <v>4</v>
      </c>
      <c r="M69" s="618"/>
    </row>
    <row r="70" spans="1:13" ht="11.25" customHeight="1">
      <c r="E70" s="1892"/>
      <c r="F70" s="622" t="s">
        <v>45</v>
      </c>
      <c r="G70" s="4"/>
      <c r="H70" s="1606">
        <f>SUM(H71:H71)</f>
        <v>0</v>
      </c>
      <c r="I70" s="1606">
        <f>SUM(I71:I71)</f>
        <v>0</v>
      </c>
      <c r="J70" s="1251">
        <f>SUM(H70:I70)</f>
        <v>0</v>
      </c>
    </row>
    <row r="71" spans="1:13" ht="10.5" customHeight="1">
      <c r="A71" s="5">
        <v>3</v>
      </c>
      <c r="B71" s="5">
        <v>5</v>
      </c>
      <c r="C71" s="5">
        <v>11</v>
      </c>
      <c r="E71" s="1892"/>
      <c r="F71" s="4"/>
      <c r="G71" s="4" t="s">
        <v>96</v>
      </c>
      <c r="H71" s="367">
        <v>0</v>
      </c>
      <c r="I71" s="367">
        <v>0</v>
      </c>
      <c r="J71" s="36">
        <f>SUM(H71:I71)</f>
        <v>0</v>
      </c>
    </row>
    <row r="72" spans="1:13" ht="11.25" customHeight="1">
      <c r="E72" s="1892"/>
      <c r="F72" s="622" t="s">
        <v>46</v>
      </c>
      <c r="G72" s="4"/>
      <c r="H72" s="1606">
        <f>SUM(H73)</f>
        <v>3</v>
      </c>
      <c r="I72" s="1606">
        <f>SUM(I73)</f>
        <v>1</v>
      </c>
      <c r="J72" s="1251">
        <f>SUM(H72:I72)</f>
        <v>4</v>
      </c>
    </row>
    <row r="73" spans="1:13" ht="10.5" customHeight="1">
      <c r="A73" s="5">
        <v>3</v>
      </c>
      <c r="B73" s="5">
        <v>5</v>
      </c>
      <c r="C73" s="5">
        <v>8</v>
      </c>
      <c r="E73" s="1892"/>
      <c r="F73" s="4"/>
      <c r="G73" s="4" t="s">
        <v>96</v>
      </c>
      <c r="H73" s="367">
        <v>3</v>
      </c>
      <c r="I73" s="367">
        <v>1</v>
      </c>
      <c r="J73" s="36">
        <f>SUM(H73:I73)</f>
        <v>4</v>
      </c>
    </row>
    <row r="74" spans="1:13" ht="11.25" customHeight="1">
      <c r="E74" s="1892"/>
      <c r="F74" s="622" t="s">
        <v>47</v>
      </c>
      <c r="G74" s="4"/>
      <c r="H74" s="1606">
        <f>SUM(H75:H76)</f>
        <v>0</v>
      </c>
      <c r="I74" s="1606">
        <f>SUM(I75:I76)</f>
        <v>0</v>
      </c>
      <c r="J74" s="1251">
        <f>SUM(H74:I74)</f>
        <v>0</v>
      </c>
    </row>
    <row r="75" spans="1:13" ht="10.5" customHeight="1">
      <c r="A75" s="5">
        <v>3</v>
      </c>
      <c r="B75" s="5">
        <v>5</v>
      </c>
      <c r="C75" s="5">
        <v>10</v>
      </c>
      <c r="E75" s="1892"/>
      <c r="F75" s="4"/>
      <c r="G75" s="4" t="s">
        <v>96</v>
      </c>
      <c r="H75" s="367">
        <v>0</v>
      </c>
      <c r="I75" s="367">
        <v>0</v>
      </c>
      <c r="J75" s="36">
        <f>SUM(H75:I75)</f>
        <v>0</v>
      </c>
    </row>
    <row r="76" spans="1:13" ht="10.5" customHeight="1">
      <c r="A76" s="5">
        <v>3</v>
      </c>
      <c r="B76" s="5">
        <v>5</v>
      </c>
      <c r="C76" s="5">
        <v>10</v>
      </c>
      <c r="E76" s="1893"/>
      <c r="F76" s="3"/>
      <c r="G76" s="3" t="s">
        <v>397</v>
      </c>
      <c r="H76" s="733">
        <v>0</v>
      </c>
      <c r="I76" s="733">
        <v>0</v>
      </c>
      <c r="J76" s="47">
        <f>SUM(H76:I76)</f>
        <v>0</v>
      </c>
    </row>
    <row r="77" spans="1:13" ht="12" customHeight="1">
      <c r="E77" s="6"/>
      <c r="F77" s="4"/>
      <c r="G77" s="4"/>
      <c r="H77" s="2"/>
      <c r="I77" s="1287"/>
      <c r="J77" s="2" t="s">
        <v>386</v>
      </c>
    </row>
    <row r="78" spans="1:13" ht="12" customHeight="1">
      <c r="E78" s="6"/>
      <c r="F78" s="4"/>
      <c r="G78" s="4"/>
      <c r="H78" s="2"/>
      <c r="I78" s="2"/>
      <c r="J78" s="2" t="s">
        <v>447</v>
      </c>
    </row>
    <row r="79" spans="1:13" ht="7.5" customHeight="1">
      <c r="E79" s="1934" t="s">
        <v>6</v>
      </c>
      <c r="F79" s="1754"/>
      <c r="G79" s="1754"/>
      <c r="H79" s="2515"/>
      <c r="I79" s="2514"/>
      <c r="J79" s="2513"/>
    </row>
    <row r="80" spans="1:13" ht="12.75" customHeight="1">
      <c r="E80" s="1925"/>
      <c r="F80" s="1363" t="s">
        <v>87</v>
      </c>
      <c r="G80" s="2512"/>
      <c r="H80" s="1991" t="s">
        <v>893</v>
      </c>
      <c r="I80" s="1991"/>
      <c r="J80" s="1881" t="s">
        <v>0</v>
      </c>
    </row>
    <row r="81" spans="1:13">
      <c r="E81" s="1926"/>
      <c r="F81" s="2511"/>
      <c r="G81" s="1435"/>
      <c r="H81" s="2377" t="s">
        <v>72</v>
      </c>
      <c r="I81" s="2377" t="s">
        <v>71</v>
      </c>
      <c r="J81" s="1882"/>
    </row>
    <row r="82" spans="1:13" ht="11.25" customHeight="1">
      <c r="E82" s="1895">
        <v>1404</v>
      </c>
      <c r="F82" s="373" t="s">
        <v>28</v>
      </c>
      <c r="G82" s="372"/>
      <c r="H82" s="498">
        <f>SUM(H85,H83)</f>
        <v>25</v>
      </c>
      <c r="I82" s="498">
        <f>SUM(I85,I83)</f>
        <v>12</v>
      </c>
      <c r="J82" s="49">
        <f>SUM(H82:I82)</f>
        <v>37</v>
      </c>
      <c r="M82" s="618"/>
    </row>
    <row r="83" spans="1:13" ht="11.25" customHeight="1">
      <c r="E83" s="1895"/>
      <c r="F83" s="622" t="s">
        <v>48</v>
      </c>
      <c r="G83" s="4"/>
      <c r="H83" s="1606">
        <f>SUM(H84)</f>
        <v>12</v>
      </c>
      <c r="I83" s="1606">
        <f>SUM(I84)</f>
        <v>8</v>
      </c>
      <c r="J83" s="1251">
        <f>H83+I83</f>
        <v>20</v>
      </c>
    </row>
    <row r="84" spans="1:13" ht="10.5" customHeight="1">
      <c r="A84" s="5">
        <v>4</v>
      </c>
      <c r="B84" s="5">
        <v>6</v>
      </c>
      <c r="C84" s="5">
        <v>11</v>
      </c>
      <c r="E84" s="1895"/>
      <c r="F84" s="4"/>
      <c r="G84" s="4" t="s">
        <v>111</v>
      </c>
      <c r="H84" s="367">
        <v>12</v>
      </c>
      <c r="I84" s="367">
        <v>8</v>
      </c>
      <c r="J84" s="36">
        <f>H84+I84</f>
        <v>20</v>
      </c>
    </row>
    <row r="85" spans="1:13" ht="11.25" customHeight="1">
      <c r="E85" s="1895"/>
      <c r="F85" s="622" t="s">
        <v>49</v>
      </c>
      <c r="G85" s="4"/>
      <c r="H85" s="1606">
        <f>SUM(H86:H88)</f>
        <v>13</v>
      </c>
      <c r="I85" s="1606">
        <f>SUM(I86:I88)</f>
        <v>4</v>
      </c>
      <c r="J85" s="1251">
        <f>SUM(H85:I85)</f>
        <v>17</v>
      </c>
    </row>
    <row r="86" spans="1:13" ht="10.5" customHeight="1">
      <c r="E86" s="1895"/>
      <c r="F86" s="4"/>
      <c r="G86" s="4" t="s">
        <v>112</v>
      </c>
      <c r="H86" s="367">
        <v>13</v>
      </c>
      <c r="I86" s="367">
        <v>4</v>
      </c>
      <c r="J86" s="36">
        <f>SUM(H86:I86)</f>
        <v>17</v>
      </c>
    </row>
    <row r="87" spans="1:13" ht="10.5" customHeight="1">
      <c r="E87" s="1895"/>
      <c r="F87" s="4"/>
      <c r="G87" s="4" t="s">
        <v>422</v>
      </c>
      <c r="H87" s="367">
        <v>0</v>
      </c>
      <c r="I87" s="367">
        <v>0</v>
      </c>
      <c r="J87" s="36">
        <f>SUM(H87:I87)</f>
        <v>0</v>
      </c>
    </row>
    <row r="88" spans="1:13" ht="10.5" customHeight="1">
      <c r="E88" s="1895"/>
      <c r="F88" s="4"/>
      <c r="G88" s="4" t="s">
        <v>421</v>
      </c>
      <c r="H88" s="367">
        <v>0</v>
      </c>
      <c r="I88" s="367">
        <v>0</v>
      </c>
      <c r="J88" s="36">
        <f>SUM(H88:I88)</f>
        <v>0</v>
      </c>
    </row>
    <row r="89" spans="1:13" ht="11.25" customHeight="1">
      <c r="E89" s="1891">
        <v>1405</v>
      </c>
      <c r="F89" s="373" t="s">
        <v>4</v>
      </c>
      <c r="G89" s="491"/>
      <c r="H89" s="498">
        <f>SUM(H90+H95+H102+H104)</f>
        <v>17</v>
      </c>
      <c r="I89" s="498">
        <f>SUM(I90+I95+I102+I104)</f>
        <v>18</v>
      </c>
      <c r="J89" s="49">
        <f>H89+I89</f>
        <v>35</v>
      </c>
      <c r="M89" s="618"/>
    </row>
    <row r="90" spans="1:13" ht="11.25" customHeight="1">
      <c r="E90" s="1892"/>
      <c r="F90" s="622" t="s">
        <v>50</v>
      </c>
      <c r="G90" s="4"/>
      <c r="H90" s="1606">
        <f>SUM(H91:H94)</f>
        <v>11</v>
      </c>
      <c r="I90" s="1606">
        <f>SUM(I91:I94)</f>
        <v>5</v>
      </c>
      <c r="J90" s="1251">
        <f>H90+I90</f>
        <v>16</v>
      </c>
      <c r="M90" s="618"/>
    </row>
    <row r="91" spans="1:13" ht="10.5" customHeight="1">
      <c r="A91" s="5">
        <v>5</v>
      </c>
      <c r="B91" s="5">
        <v>4</v>
      </c>
      <c r="C91" s="5">
        <v>8</v>
      </c>
      <c r="E91" s="1892"/>
      <c r="F91" s="4"/>
      <c r="G91" s="4" t="s">
        <v>395</v>
      </c>
      <c r="H91" s="367">
        <v>0</v>
      </c>
      <c r="I91" s="367">
        <v>0</v>
      </c>
      <c r="J91" s="36">
        <f>H91+I91</f>
        <v>0</v>
      </c>
    </row>
    <row r="92" spans="1:13" ht="10.5" customHeight="1">
      <c r="A92" s="5">
        <v>5</v>
      </c>
      <c r="B92" s="5">
        <v>4</v>
      </c>
      <c r="C92" s="5">
        <v>8</v>
      </c>
      <c r="E92" s="1892"/>
      <c r="F92" s="4"/>
      <c r="G92" s="4" t="s">
        <v>394</v>
      </c>
      <c r="H92" s="367">
        <v>10</v>
      </c>
      <c r="I92" s="367">
        <v>3</v>
      </c>
      <c r="J92" s="36">
        <f>H92+I92</f>
        <v>13</v>
      </c>
    </row>
    <row r="93" spans="1:13" ht="10.5" customHeight="1">
      <c r="A93" s="5">
        <v>5</v>
      </c>
      <c r="B93" s="5">
        <v>4</v>
      </c>
      <c r="C93" s="5">
        <v>8</v>
      </c>
      <c r="E93" s="1892"/>
      <c r="F93" s="4"/>
      <c r="G93" s="4" t="s">
        <v>393</v>
      </c>
      <c r="H93" s="367">
        <v>0</v>
      </c>
      <c r="I93" s="367">
        <v>0</v>
      </c>
      <c r="J93" s="36">
        <f>H93+I93</f>
        <v>0</v>
      </c>
    </row>
    <row r="94" spans="1:13" ht="10.5" customHeight="1">
      <c r="A94" s="5">
        <v>5</v>
      </c>
      <c r="B94" s="5">
        <v>4</v>
      </c>
      <c r="C94" s="5">
        <v>8</v>
      </c>
      <c r="E94" s="1892"/>
      <c r="F94" s="4"/>
      <c r="G94" s="4" t="s">
        <v>392</v>
      </c>
      <c r="H94" s="367">
        <v>1</v>
      </c>
      <c r="I94" s="367">
        <v>2</v>
      </c>
      <c r="J94" s="36">
        <f>H94+I94</f>
        <v>3</v>
      </c>
    </row>
    <row r="95" spans="1:13" ht="11.25" customHeight="1">
      <c r="E95" s="1892"/>
      <c r="F95" s="622" t="s">
        <v>58</v>
      </c>
      <c r="G95" s="4"/>
      <c r="H95" s="1606">
        <f>SUM(H96:H101)</f>
        <v>6</v>
      </c>
      <c r="I95" s="1606">
        <f>SUM(I96:I101)</f>
        <v>10</v>
      </c>
      <c r="J95" s="1251">
        <f>H95+I95</f>
        <v>16</v>
      </c>
    </row>
    <row r="96" spans="1:13" ht="10.5" customHeight="1">
      <c r="A96" s="5">
        <v>5</v>
      </c>
      <c r="B96" s="5">
        <v>5</v>
      </c>
      <c r="C96" s="5">
        <v>11</v>
      </c>
      <c r="E96" s="1892"/>
      <c r="F96" s="4"/>
      <c r="G96" s="4" t="s">
        <v>113</v>
      </c>
      <c r="H96" s="367">
        <v>0</v>
      </c>
      <c r="I96" s="367">
        <v>1</v>
      </c>
      <c r="J96" s="36">
        <f>H96+I96</f>
        <v>1</v>
      </c>
    </row>
    <row r="97" spans="1:13" ht="10.5" customHeight="1">
      <c r="A97" s="5">
        <v>5</v>
      </c>
      <c r="B97" s="5">
        <v>5</v>
      </c>
      <c r="C97" s="5">
        <v>11</v>
      </c>
      <c r="E97" s="1892"/>
      <c r="F97" s="4"/>
      <c r="G97" s="4" t="s">
        <v>391</v>
      </c>
      <c r="H97" s="367">
        <v>2</v>
      </c>
      <c r="I97" s="367">
        <v>2</v>
      </c>
      <c r="J97" s="36">
        <f>H97+I97</f>
        <v>4</v>
      </c>
    </row>
    <row r="98" spans="1:13" ht="10.5" customHeight="1">
      <c r="A98" s="5">
        <v>5</v>
      </c>
      <c r="B98" s="5">
        <v>5</v>
      </c>
      <c r="C98" s="5">
        <v>11</v>
      </c>
      <c r="E98" s="1892"/>
      <c r="F98" s="4"/>
      <c r="G98" s="4" t="s">
        <v>390</v>
      </c>
      <c r="H98" s="367">
        <v>0</v>
      </c>
      <c r="I98" s="367">
        <v>0</v>
      </c>
      <c r="J98" s="36">
        <f>H98+I98</f>
        <v>0</v>
      </c>
    </row>
    <row r="99" spans="1:13" ht="10.5" customHeight="1">
      <c r="A99" s="5">
        <v>5</v>
      </c>
      <c r="B99" s="5">
        <v>5</v>
      </c>
      <c r="C99" s="5">
        <v>11</v>
      </c>
      <c r="E99" s="1892"/>
      <c r="F99" s="4"/>
      <c r="G99" s="4" t="s">
        <v>389</v>
      </c>
      <c r="H99" s="367">
        <v>0</v>
      </c>
      <c r="I99" s="367">
        <v>2</v>
      </c>
      <c r="J99" s="36">
        <f>H99+I99</f>
        <v>2</v>
      </c>
    </row>
    <row r="100" spans="1:13" ht="10.5" customHeight="1">
      <c r="A100" s="5">
        <v>5</v>
      </c>
      <c r="B100" s="5">
        <v>5</v>
      </c>
      <c r="C100" s="5">
        <v>11</v>
      </c>
      <c r="E100" s="1892"/>
      <c r="F100" s="4"/>
      <c r="G100" s="4" t="s">
        <v>444</v>
      </c>
      <c r="H100" s="367">
        <v>4</v>
      </c>
      <c r="I100" s="367">
        <v>5</v>
      </c>
      <c r="J100" s="36">
        <f>H100+I100</f>
        <v>9</v>
      </c>
    </row>
    <row r="101" spans="1:13" ht="10.5" customHeight="1">
      <c r="A101" s="5">
        <v>5</v>
      </c>
      <c r="B101" s="5">
        <v>5</v>
      </c>
      <c r="C101" s="5">
        <v>11</v>
      </c>
      <c r="E101" s="1892"/>
      <c r="F101" s="4"/>
      <c r="G101" s="594" t="s">
        <v>388</v>
      </c>
      <c r="H101" s="367">
        <v>0</v>
      </c>
      <c r="I101" s="367">
        <v>0</v>
      </c>
      <c r="J101" s="36">
        <f>H101+I101</f>
        <v>0</v>
      </c>
    </row>
    <row r="102" spans="1:13" ht="11.25" customHeight="1">
      <c r="E102" s="1892"/>
      <c r="F102" s="479" t="s">
        <v>51</v>
      </c>
      <c r="G102" s="457"/>
      <c r="H102" s="1606">
        <f>SUM(H103)</f>
        <v>0</v>
      </c>
      <c r="I102" s="1606">
        <f>SUM(I103)</f>
        <v>1</v>
      </c>
      <c r="J102" s="1251">
        <f>SUM(H102:I102)</f>
        <v>1</v>
      </c>
    </row>
    <row r="103" spans="1:13" ht="10.5" customHeight="1">
      <c r="A103" s="5">
        <v>5</v>
      </c>
      <c r="B103" s="5">
        <v>5</v>
      </c>
      <c r="C103" s="5">
        <v>10</v>
      </c>
      <c r="E103" s="1892"/>
      <c r="F103" s="4"/>
      <c r="G103" s="4" t="s">
        <v>97</v>
      </c>
      <c r="H103" s="367">
        <v>0</v>
      </c>
      <c r="I103" s="367">
        <v>1</v>
      </c>
      <c r="J103" s="36">
        <f>SUM(H103:I103)</f>
        <v>1</v>
      </c>
    </row>
    <row r="104" spans="1:13" ht="11.25" customHeight="1">
      <c r="E104" s="1892"/>
      <c r="F104" s="622" t="s">
        <v>52</v>
      </c>
      <c r="G104" s="622"/>
      <c r="H104" s="1606">
        <f>SUM(H105:H106)</f>
        <v>0</v>
      </c>
      <c r="I104" s="1606">
        <f>SUM(I105:I106)</f>
        <v>2</v>
      </c>
      <c r="J104" s="1251">
        <f>SUM(H104:I104)</f>
        <v>2</v>
      </c>
    </row>
    <row r="105" spans="1:13" ht="10.5" customHeight="1">
      <c r="A105" s="5">
        <v>5</v>
      </c>
      <c r="B105" s="5">
        <v>5</v>
      </c>
      <c r="C105" s="5">
        <v>13</v>
      </c>
      <c r="E105" s="1892"/>
      <c r="F105" s="4"/>
      <c r="G105" s="4" t="s">
        <v>115</v>
      </c>
      <c r="H105" s="367">
        <v>0</v>
      </c>
      <c r="I105" s="367">
        <v>2</v>
      </c>
      <c r="J105" s="36">
        <f>SUM(H105:I105)</f>
        <v>2</v>
      </c>
    </row>
    <row r="106" spans="1:13" ht="10.5" customHeight="1">
      <c r="E106" s="1892"/>
      <c r="F106" s="4"/>
      <c r="G106" s="4" t="s">
        <v>387</v>
      </c>
      <c r="H106" s="367">
        <v>0</v>
      </c>
      <c r="I106" s="367">
        <v>0</v>
      </c>
      <c r="J106" s="36">
        <f>SUM(H106:I106)</f>
        <v>0</v>
      </c>
    </row>
    <row r="107" spans="1:13" ht="11.25" customHeight="1">
      <c r="E107" s="1891">
        <v>1406</v>
      </c>
      <c r="F107" s="373" t="s">
        <v>5</v>
      </c>
      <c r="G107" s="372"/>
      <c r="H107" s="498">
        <f>SUM(H108+H113+H111+H115)</f>
        <v>26</v>
      </c>
      <c r="I107" s="498">
        <f>SUM(I108+I113+I111+I115)</f>
        <v>29</v>
      </c>
      <c r="J107" s="49">
        <f>H107+I107</f>
        <v>55</v>
      </c>
      <c r="M107" s="618"/>
    </row>
    <row r="108" spans="1:13" ht="11.25" customHeight="1">
      <c r="E108" s="1892"/>
      <c r="F108" s="622" t="s">
        <v>53</v>
      </c>
      <c r="G108" s="4"/>
      <c r="H108" s="1606">
        <f>SUM(H109:H110)</f>
        <v>17</v>
      </c>
      <c r="I108" s="1606">
        <f>SUM(I109:I110)</f>
        <v>25</v>
      </c>
      <c r="J108" s="1251">
        <f>H108+I108</f>
        <v>42</v>
      </c>
      <c r="M108" s="618"/>
    </row>
    <row r="109" spans="1:13" ht="10.5" customHeight="1">
      <c r="A109" s="5">
        <v>6</v>
      </c>
      <c r="B109" s="5">
        <v>2</v>
      </c>
      <c r="C109" s="5">
        <v>6</v>
      </c>
      <c r="E109" s="1892"/>
      <c r="F109" s="720"/>
      <c r="G109" s="4" t="s">
        <v>443</v>
      </c>
      <c r="H109" s="367">
        <v>1</v>
      </c>
      <c r="I109" s="367">
        <v>3</v>
      </c>
      <c r="J109" s="36">
        <f>H109+I109</f>
        <v>4</v>
      </c>
    </row>
    <row r="110" spans="1:13" ht="10.5" customHeight="1">
      <c r="A110" s="5">
        <v>6</v>
      </c>
      <c r="B110" s="5">
        <v>2</v>
      </c>
      <c r="C110" s="5">
        <v>11</v>
      </c>
      <c r="E110" s="1892"/>
      <c r="F110" s="720"/>
      <c r="G110" s="4" t="s">
        <v>98</v>
      </c>
      <c r="H110" s="367">
        <v>16</v>
      </c>
      <c r="I110" s="367">
        <v>22</v>
      </c>
      <c r="J110" s="36">
        <f>H110+I110</f>
        <v>38</v>
      </c>
    </row>
    <row r="111" spans="1:13" ht="11.25" customHeight="1">
      <c r="E111" s="1892"/>
      <c r="F111" s="622" t="s">
        <v>381</v>
      </c>
      <c r="G111" s="4"/>
      <c r="H111" s="1606">
        <f>SUM(H112)</f>
        <v>3</v>
      </c>
      <c r="I111" s="1606">
        <f>SUM(I112)</f>
        <v>2</v>
      </c>
      <c r="J111" s="1251">
        <f>H111+I111</f>
        <v>5</v>
      </c>
    </row>
    <row r="112" spans="1:13" ht="10.5" customHeight="1">
      <c r="E112" s="1892"/>
      <c r="F112" s="720"/>
      <c r="G112" s="4" t="s">
        <v>118</v>
      </c>
      <c r="H112" s="367">
        <v>3</v>
      </c>
      <c r="I112" s="367">
        <v>2</v>
      </c>
      <c r="J112" s="36">
        <f>H112+I112</f>
        <v>5</v>
      </c>
    </row>
    <row r="113" spans="1:13" ht="11.25" customHeight="1">
      <c r="E113" s="1892"/>
      <c r="F113" s="622" t="s">
        <v>55</v>
      </c>
      <c r="G113" s="4"/>
      <c r="H113" s="1606">
        <f>SUM(H114)</f>
        <v>1</v>
      </c>
      <c r="I113" s="1606">
        <f>SUM(I114)</f>
        <v>0</v>
      </c>
      <c r="J113" s="1251">
        <f>H113+I113</f>
        <v>1</v>
      </c>
    </row>
    <row r="114" spans="1:13" ht="10.5" customHeight="1">
      <c r="A114" s="5">
        <v>6</v>
      </c>
      <c r="B114" s="5">
        <v>2</v>
      </c>
      <c r="C114" s="5">
        <v>10</v>
      </c>
      <c r="E114" s="1892"/>
      <c r="F114" s="4"/>
      <c r="G114" s="4" t="s">
        <v>99</v>
      </c>
      <c r="H114" s="367">
        <v>1</v>
      </c>
      <c r="I114" s="367">
        <v>0</v>
      </c>
      <c r="J114" s="36">
        <f>H114+I114</f>
        <v>1</v>
      </c>
    </row>
    <row r="115" spans="1:13" ht="11.25" customHeight="1">
      <c r="E115" s="1892"/>
      <c r="F115" s="622" t="s">
        <v>26</v>
      </c>
      <c r="G115" s="4"/>
      <c r="H115" s="1606">
        <f>SUM(H116)</f>
        <v>5</v>
      </c>
      <c r="I115" s="1606">
        <f>SUM(I116)</f>
        <v>2</v>
      </c>
      <c r="J115" s="1251">
        <f>H115+I115</f>
        <v>7</v>
      </c>
    </row>
    <row r="116" spans="1:13" ht="10.5" customHeight="1">
      <c r="A116" s="5">
        <v>6</v>
      </c>
      <c r="B116" s="5">
        <v>2</v>
      </c>
      <c r="C116" s="5">
        <v>6</v>
      </c>
      <c r="E116" s="1892"/>
      <c r="F116" s="4"/>
      <c r="G116" s="4" t="s">
        <v>380</v>
      </c>
      <c r="H116" s="367">
        <v>5</v>
      </c>
      <c r="I116" s="367">
        <v>2</v>
      </c>
      <c r="J116" s="36">
        <f>H116+I116</f>
        <v>7</v>
      </c>
    </row>
    <row r="117" spans="1:13" ht="11.25" customHeight="1">
      <c r="E117" s="1894">
        <v>1407</v>
      </c>
      <c r="F117" s="373" t="s">
        <v>62</v>
      </c>
      <c r="G117" s="372"/>
      <c r="H117" s="498">
        <f>SUM(H120+H118)</f>
        <v>1</v>
      </c>
      <c r="I117" s="498">
        <f>SUM(I120+I118)</f>
        <v>3</v>
      </c>
      <c r="J117" s="49">
        <f>SUM(H117:I117)</f>
        <v>4</v>
      </c>
      <c r="M117" s="618"/>
    </row>
    <row r="118" spans="1:13" ht="11.25" customHeight="1">
      <c r="E118" s="1895"/>
      <c r="F118" s="622" t="s">
        <v>56</v>
      </c>
      <c r="G118" s="622"/>
      <c r="H118" s="1606">
        <f>SUM(H119)</f>
        <v>1</v>
      </c>
      <c r="I118" s="1606">
        <f>SUM(I119)</f>
        <v>1</v>
      </c>
      <c r="J118" s="1251">
        <f>H118+I118</f>
        <v>2</v>
      </c>
      <c r="M118" s="618"/>
    </row>
    <row r="119" spans="1:13" ht="11.25" customHeight="1">
      <c r="E119" s="1895"/>
      <c r="F119" s="4"/>
      <c r="G119" s="4" t="s">
        <v>100</v>
      </c>
      <c r="H119" s="367">
        <v>1</v>
      </c>
      <c r="I119" s="367">
        <v>1</v>
      </c>
      <c r="J119" s="36">
        <f>H119+I119</f>
        <v>2</v>
      </c>
      <c r="M119" s="618"/>
    </row>
    <row r="120" spans="1:13" ht="11.25" customHeight="1">
      <c r="E120" s="1895"/>
      <c r="F120" s="622" t="s">
        <v>25</v>
      </c>
      <c r="G120" s="4"/>
      <c r="H120" s="1606">
        <f>SUM(H121:H124)</f>
        <v>0</v>
      </c>
      <c r="I120" s="1606">
        <f>SUM(I121:I124)</f>
        <v>2</v>
      </c>
      <c r="J120" s="1251">
        <f>H120+I120</f>
        <v>2</v>
      </c>
    </row>
    <row r="121" spans="1:13" ht="10.5" customHeight="1">
      <c r="A121" s="5">
        <v>7</v>
      </c>
      <c r="B121" s="5">
        <v>3</v>
      </c>
      <c r="C121" s="5">
        <v>11</v>
      </c>
      <c r="E121" s="1895"/>
      <c r="F121" s="622"/>
      <c r="G121" s="4" t="s">
        <v>119</v>
      </c>
      <c r="H121" s="367">
        <v>0</v>
      </c>
      <c r="I121" s="367">
        <v>0</v>
      </c>
      <c r="J121" s="36">
        <f>H121+I121</f>
        <v>0</v>
      </c>
    </row>
    <row r="122" spans="1:13" ht="10.5" customHeight="1">
      <c r="E122" s="1895"/>
      <c r="F122" s="622"/>
      <c r="G122" s="4" t="s">
        <v>379</v>
      </c>
      <c r="H122" s="367">
        <v>0</v>
      </c>
      <c r="I122" s="367">
        <v>0</v>
      </c>
      <c r="J122" s="36">
        <f>H122+I122</f>
        <v>0</v>
      </c>
    </row>
    <row r="123" spans="1:13" ht="10.5" customHeight="1">
      <c r="E123" s="1895"/>
      <c r="F123" s="622"/>
      <c r="G123" s="4" t="s">
        <v>666</v>
      </c>
      <c r="H123" s="367">
        <v>0</v>
      </c>
      <c r="I123" s="367">
        <v>2</v>
      </c>
      <c r="J123" s="36">
        <f>H123+I123</f>
        <v>2</v>
      </c>
    </row>
    <row r="124" spans="1:13" ht="10.5" customHeight="1">
      <c r="A124" s="5">
        <v>7</v>
      </c>
      <c r="B124" s="5">
        <v>3</v>
      </c>
      <c r="C124" s="5">
        <v>11</v>
      </c>
      <c r="E124" s="1895"/>
      <c r="F124" s="4"/>
      <c r="G124" s="4" t="s">
        <v>415</v>
      </c>
      <c r="H124" s="367">
        <v>0</v>
      </c>
      <c r="I124" s="367">
        <v>0</v>
      </c>
      <c r="J124" s="36">
        <f>H124+I124</f>
        <v>0</v>
      </c>
    </row>
    <row r="125" spans="1:13" ht="11.25" customHeight="1">
      <c r="E125" s="1894">
        <v>1408</v>
      </c>
      <c r="F125" s="373" t="s">
        <v>63</v>
      </c>
      <c r="G125" s="373"/>
      <c r="H125" s="498">
        <f>SUM(H129+H126+H131+H135)</f>
        <v>3</v>
      </c>
      <c r="I125" s="498">
        <f>SUM(I129+I126+I131+I135)</f>
        <v>7</v>
      </c>
      <c r="J125" s="49">
        <f>H125+I125</f>
        <v>10</v>
      </c>
      <c r="M125" s="618"/>
    </row>
    <row r="126" spans="1:13" ht="11.25" customHeight="1">
      <c r="E126" s="1895"/>
      <c r="F126" s="622" t="s">
        <v>16</v>
      </c>
      <c r="G126" s="622"/>
      <c r="H126" s="1606">
        <f>SUM(H127:H128)</f>
        <v>0</v>
      </c>
      <c r="I126" s="1606">
        <f>SUM(I127:I128)</f>
        <v>0</v>
      </c>
      <c r="J126" s="1251">
        <f>SUM(H126:I126)</f>
        <v>0</v>
      </c>
      <c r="M126" s="618"/>
    </row>
    <row r="127" spans="1:13" ht="11.25" customHeight="1">
      <c r="E127" s="1895"/>
      <c r="F127" s="622"/>
      <c r="G127" s="369" t="s">
        <v>414</v>
      </c>
      <c r="H127" s="367">
        <v>0</v>
      </c>
      <c r="I127" s="367">
        <v>0</v>
      </c>
      <c r="J127" s="36">
        <f>SUM(H127:I127)</f>
        <v>0</v>
      </c>
      <c r="M127" s="618"/>
    </row>
    <row r="128" spans="1:13" ht="11.25" customHeight="1">
      <c r="E128" s="1895"/>
      <c r="F128" s="4"/>
      <c r="G128" s="4" t="s">
        <v>441</v>
      </c>
      <c r="H128" s="367">
        <v>0</v>
      </c>
      <c r="I128" s="367">
        <v>0</v>
      </c>
      <c r="J128" s="36">
        <f>SUM(H128:I128)</f>
        <v>0</v>
      </c>
      <c r="M128" s="618"/>
    </row>
    <row r="129" spans="1:13" ht="11.25" customHeight="1">
      <c r="E129" s="1895"/>
      <c r="F129" s="622" t="s">
        <v>57</v>
      </c>
      <c r="G129" s="4"/>
      <c r="H129" s="2510">
        <f>SUM(H130)</f>
        <v>3</v>
      </c>
      <c r="I129" s="2510">
        <f>SUM(I130)</f>
        <v>7</v>
      </c>
      <c r="J129" s="1251">
        <f>H129+I129</f>
        <v>10</v>
      </c>
    </row>
    <row r="130" spans="1:13" ht="10.5" customHeight="1">
      <c r="A130" s="5">
        <v>8</v>
      </c>
      <c r="B130" s="5">
        <v>4</v>
      </c>
      <c r="C130" s="5">
        <v>8</v>
      </c>
      <c r="E130" s="1895"/>
      <c r="F130" s="4"/>
      <c r="G130" s="4" t="s">
        <v>121</v>
      </c>
      <c r="H130" s="367">
        <v>3</v>
      </c>
      <c r="I130" s="367">
        <v>7</v>
      </c>
      <c r="J130" s="36">
        <f>H130+I130</f>
        <v>10</v>
      </c>
    </row>
    <row r="131" spans="1:13" ht="11.25" customHeight="1">
      <c r="E131" s="1895"/>
      <c r="F131" s="622" t="s">
        <v>18</v>
      </c>
      <c r="G131" s="4"/>
      <c r="H131" s="1606">
        <f>SUM(H132:H134)</f>
        <v>0</v>
      </c>
      <c r="I131" s="1606">
        <f>SUM(I132:I134)</f>
        <v>0</v>
      </c>
      <c r="J131" s="1251">
        <f>H131+I131</f>
        <v>0</v>
      </c>
    </row>
    <row r="132" spans="1:13" ht="10.5" customHeight="1">
      <c r="A132" s="5">
        <v>8</v>
      </c>
      <c r="B132" s="5">
        <v>4</v>
      </c>
      <c r="C132" s="5">
        <v>11</v>
      </c>
      <c r="E132" s="1895"/>
      <c r="F132" s="622"/>
      <c r="G132" s="4" t="s">
        <v>122</v>
      </c>
      <c r="H132" s="367">
        <v>0</v>
      </c>
      <c r="I132" s="367">
        <v>0</v>
      </c>
      <c r="J132" s="36">
        <f>H132+I132</f>
        <v>0</v>
      </c>
    </row>
    <row r="133" spans="1:13" ht="10.5" customHeight="1">
      <c r="A133" s="5">
        <v>8</v>
      </c>
      <c r="B133" s="5">
        <v>3</v>
      </c>
      <c r="C133" s="5">
        <v>11</v>
      </c>
      <c r="E133" s="1895"/>
      <c r="F133" s="622"/>
      <c r="G133" s="4" t="s">
        <v>123</v>
      </c>
      <c r="H133" s="367">
        <v>0</v>
      </c>
      <c r="I133" s="367">
        <v>0</v>
      </c>
      <c r="J133" s="36">
        <f>H133+I133</f>
        <v>0</v>
      </c>
    </row>
    <row r="134" spans="1:13" ht="10.5" customHeight="1">
      <c r="A134" s="5">
        <v>8</v>
      </c>
      <c r="B134" s="5">
        <v>4</v>
      </c>
      <c r="C134" s="5">
        <v>11</v>
      </c>
      <c r="E134" s="1895"/>
      <c r="F134" s="622"/>
      <c r="G134" s="4" t="s">
        <v>377</v>
      </c>
      <c r="H134" s="367">
        <v>0</v>
      </c>
      <c r="I134" s="367">
        <v>0</v>
      </c>
      <c r="J134" s="36">
        <f>H134+I134</f>
        <v>0</v>
      </c>
    </row>
    <row r="135" spans="1:13" ht="11.25" customHeight="1">
      <c r="E135" s="1895"/>
      <c r="F135" s="622" t="s">
        <v>59</v>
      </c>
      <c r="G135" s="622"/>
      <c r="H135" s="1606">
        <f>SUM(H136)</f>
        <v>0</v>
      </c>
      <c r="I135" s="1606">
        <f>SUM(I136)</f>
        <v>0</v>
      </c>
      <c r="J135" s="1251">
        <f>H135+I135</f>
        <v>0</v>
      </c>
    </row>
    <row r="136" spans="1:13" ht="10.5" customHeight="1">
      <c r="A136" s="5">
        <v>8</v>
      </c>
      <c r="B136" s="5">
        <v>4</v>
      </c>
      <c r="C136" s="5">
        <v>11</v>
      </c>
      <c r="E136" s="1896"/>
      <c r="F136" s="4"/>
      <c r="G136" s="4" t="s">
        <v>125</v>
      </c>
      <c r="H136" s="367">
        <v>0</v>
      </c>
      <c r="I136" s="367">
        <v>0</v>
      </c>
      <c r="J136" s="36">
        <f>H136+I136</f>
        <v>0</v>
      </c>
    </row>
    <row r="137" spans="1:13" ht="11.25" customHeight="1">
      <c r="E137" s="1894">
        <v>1624</v>
      </c>
      <c r="F137" s="373" t="s">
        <v>19</v>
      </c>
      <c r="G137" s="372"/>
      <c r="H137" s="498">
        <f>SUM(H138+H140)</f>
        <v>0</v>
      </c>
      <c r="I137" s="498">
        <f>SUM(I138+I140)</f>
        <v>1</v>
      </c>
      <c r="J137" s="498">
        <f>SUM(H137:I137)</f>
        <v>1</v>
      </c>
      <c r="K137" s="1110"/>
      <c r="M137" s="618"/>
    </row>
    <row r="138" spans="1:13" ht="11.25" customHeight="1">
      <c r="E138" s="1895"/>
      <c r="F138" s="479" t="s">
        <v>149</v>
      </c>
      <c r="G138" s="594"/>
      <c r="H138" s="1606">
        <f>SUM(H139)</f>
        <v>0</v>
      </c>
      <c r="I138" s="1606">
        <f>SUM(I139)</f>
        <v>1</v>
      </c>
      <c r="J138" s="1251">
        <f>H138+I138</f>
        <v>1</v>
      </c>
      <c r="M138" s="618"/>
    </row>
    <row r="139" spans="1:13" ht="10.5" customHeight="1">
      <c r="A139" s="5">
        <v>9</v>
      </c>
      <c r="B139" s="5">
        <v>4</v>
      </c>
      <c r="C139" s="5">
        <v>8</v>
      </c>
      <c r="E139" s="1895"/>
      <c r="F139" s="4"/>
      <c r="G139" s="4" t="s">
        <v>376</v>
      </c>
      <c r="H139" s="367">
        <v>0</v>
      </c>
      <c r="I139" s="367">
        <v>1</v>
      </c>
      <c r="J139" s="36">
        <f>H139+I139</f>
        <v>1</v>
      </c>
      <c r="M139" s="618"/>
    </row>
    <row r="140" spans="1:13" ht="11.25" customHeight="1">
      <c r="E140" s="1895"/>
      <c r="F140" s="622" t="s">
        <v>22</v>
      </c>
      <c r="G140" s="4"/>
      <c r="H140" s="1606">
        <f>SUM(H141)</f>
        <v>0</v>
      </c>
      <c r="I140" s="1606">
        <f>SUM(I141)</f>
        <v>0</v>
      </c>
      <c r="J140" s="1251">
        <f>H140+I140</f>
        <v>0</v>
      </c>
      <c r="M140" s="618"/>
    </row>
    <row r="141" spans="1:13" ht="9.75" customHeight="1">
      <c r="A141" s="5">
        <v>9</v>
      </c>
      <c r="B141" s="5">
        <v>5</v>
      </c>
      <c r="C141" s="5">
        <v>11</v>
      </c>
      <c r="E141" s="1923"/>
      <c r="F141" s="3"/>
      <c r="G141" s="3" t="s">
        <v>375</v>
      </c>
      <c r="H141" s="1613">
        <v>0</v>
      </c>
      <c r="I141" s="1613">
        <v>0</v>
      </c>
      <c r="J141" s="47">
        <f>H141+I141</f>
        <v>0</v>
      </c>
      <c r="M141" s="618"/>
    </row>
    <row r="142" spans="1:13" ht="12.75" customHeight="1">
      <c r="E142" s="754"/>
      <c r="F142" s="1885" t="s">
        <v>0</v>
      </c>
      <c r="G142" s="1886"/>
      <c r="H142" s="723">
        <f>SUM(H6+H37+H69+H82+H89+H107+H117+H125+H137)</f>
        <v>134</v>
      </c>
      <c r="I142" s="723">
        <f>SUM(I6+I37+I69+I82+I89+I107+I117+I125+I137)</f>
        <v>117</v>
      </c>
      <c r="J142" s="51">
        <f>SUM(J6+J37+J69+J82+J89+J107+J117+J125+J137)</f>
        <v>251</v>
      </c>
    </row>
    <row r="143" spans="1:13" ht="10.5" customHeight="1">
      <c r="E143" s="6"/>
      <c r="F143" s="2058" t="s">
        <v>148</v>
      </c>
      <c r="G143" s="2058"/>
      <c r="H143" s="2058"/>
      <c r="I143" s="2058"/>
      <c r="J143" s="2058"/>
    </row>
    <row r="144" spans="1:13" ht="10.5" customHeight="1">
      <c r="E144" s="6"/>
      <c r="F144" s="1997" t="s">
        <v>905</v>
      </c>
      <c r="G144" s="1997"/>
      <c r="H144" s="1997"/>
      <c r="I144" s="1997"/>
      <c r="J144" s="1997"/>
    </row>
    <row r="145" spans="5:10" ht="20.25" customHeight="1">
      <c r="F145" s="2481" t="s">
        <v>904</v>
      </c>
      <c r="G145" s="1905"/>
      <c r="H145" s="1905"/>
      <c r="I145" s="1905"/>
      <c r="J145" s="1905"/>
    </row>
    <row r="146" spans="5:10" ht="10.5" customHeight="1">
      <c r="E146" s="6"/>
      <c r="F146" s="359"/>
      <c r="G146" s="4"/>
    </row>
    <row r="147" spans="5:10" ht="9" customHeight="1">
      <c r="E147" s="6"/>
    </row>
    <row r="148" spans="5:10" ht="12.75" customHeight="1"/>
    <row r="149" spans="5:10" ht="9" customHeight="1">
      <c r="E149" s="6"/>
    </row>
    <row r="150" spans="5:10" ht="9" customHeight="1">
      <c r="E150" s="6"/>
    </row>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c r="F235" s="4"/>
      <c r="G235" s="4"/>
    </row>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sheetData>
  <mergeCells count="23">
    <mergeCell ref="E125:E136"/>
    <mergeCell ref="L1:Z1"/>
    <mergeCell ref="E2:J2"/>
    <mergeCell ref="E1:J1"/>
    <mergeCell ref="E3:E5"/>
    <mergeCell ref="H4:I4"/>
    <mergeCell ref="J4:J5"/>
    <mergeCell ref="H80:I80"/>
    <mergeCell ref="J80:J81"/>
    <mergeCell ref="E82:E88"/>
    <mergeCell ref="E89:E106"/>
    <mergeCell ref="E107:E116"/>
    <mergeCell ref="E117:E124"/>
    <mergeCell ref="F145:J145"/>
    <mergeCell ref="F143:J143"/>
    <mergeCell ref="F144:J144"/>
    <mergeCell ref="F142:G142"/>
    <mergeCell ref="E137:E141"/>
    <mergeCell ref="N19:O24"/>
    <mergeCell ref="E6:E36"/>
    <mergeCell ref="E37:E68"/>
    <mergeCell ref="E69:E76"/>
    <mergeCell ref="E79:E81"/>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7"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BED6A-239C-4B83-BC6E-EF3C72D7D35C}">
  <dimension ref="A1:AC498"/>
  <sheetViews>
    <sheetView view="pageBreakPreview" topLeftCell="D1" zoomScaleNormal="115" zoomScaleSheetLayoutView="100" workbookViewId="0">
      <selection activeCell="E1" sqref="E1:J1"/>
    </sheetView>
  </sheetViews>
  <sheetFormatPr baseColWidth="10" defaultRowHeight="12.75"/>
  <cols>
    <col min="1" max="2" width="1.85546875" style="5" hidden="1" customWidth="1"/>
    <col min="3" max="3" width="2.42578125" style="5" hidden="1" customWidth="1"/>
    <col min="4" max="4" width="3" style="5" customWidth="1"/>
    <col min="5" max="5" width="7.5703125" style="1" customWidth="1"/>
    <col min="6" max="6" width="1.5703125" style="1" customWidth="1"/>
    <col min="7" max="7" width="67.7109375" style="1" customWidth="1"/>
    <col min="8" max="10" width="7.28515625" style="840" customWidth="1"/>
    <col min="11" max="11" width="4.7109375" style="1" customWidth="1"/>
    <col min="12" max="12" width="7" style="1" customWidth="1"/>
    <col min="13" max="13" width="9" style="1" customWidth="1"/>
    <col min="14" max="14" width="26" style="1" customWidth="1"/>
    <col min="15" max="15" width="8" style="1" customWidth="1"/>
    <col min="16" max="16" width="1" style="1" customWidth="1"/>
    <col min="17" max="17" width="6.7109375"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8" width="6.7109375" style="1" customWidth="1"/>
    <col min="29" max="16384" width="11.42578125" style="1"/>
  </cols>
  <sheetData>
    <row r="1" spans="1:29" ht="12.75" customHeight="1">
      <c r="E1" s="1888" t="s">
        <v>903</v>
      </c>
      <c r="F1" s="1888"/>
      <c r="G1" s="1888"/>
      <c r="H1" s="1888"/>
      <c r="I1" s="1888"/>
      <c r="J1" s="1888"/>
      <c r="L1" s="1888"/>
      <c r="M1" s="1888"/>
      <c r="N1" s="1888"/>
      <c r="O1" s="1888"/>
      <c r="P1" s="1888"/>
      <c r="Q1" s="1888"/>
      <c r="R1" s="1888"/>
      <c r="S1" s="1888"/>
      <c r="T1" s="1888"/>
      <c r="U1" s="1888"/>
      <c r="V1" s="1888"/>
      <c r="W1" s="1888"/>
      <c r="X1" s="1888"/>
      <c r="Y1" s="1888"/>
      <c r="Z1" s="1888"/>
    </row>
    <row r="2" spans="1:29" ht="12.75" customHeight="1">
      <c r="B2" s="719"/>
      <c r="C2" s="719"/>
      <c r="D2" s="719"/>
      <c r="E2" s="1888">
        <v>2020</v>
      </c>
      <c r="F2" s="1888"/>
      <c r="G2" s="1888"/>
      <c r="H2" s="1888"/>
      <c r="I2" s="1888"/>
      <c r="J2" s="1888"/>
      <c r="K2" s="414"/>
      <c r="L2" s="413"/>
      <c r="AB2" s="2"/>
      <c r="AC2" s="2"/>
    </row>
    <row r="3" spans="1:29" ht="8.25" customHeight="1">
      <c r="E3" s="1934" t="s">
        <v>6</v>
      </c>
      <c r="F3" s="1754"/>
      <c r="G3" s="1438"/>
      <c r="H3" s="2515"/>
      <c r="I3" s="2514"/>
      <c r="J3" s="2513"/>
      <c r="L3" s="4"/>
    </row>
    <row r="4" spans="1:29" ht="12.75" customHeight="1">
      <c r="A4" s="5" t="s">
        <v>12</v>
      </c>
      <c r="B4" s="5" t="s">
        <v>13</v>
      </c>
      <c r="C4" s="5" t="s">
        <v>14</v>
      </c>
      <c r="E4" s="1925"/>
      <c r="F4" s="1363" t="s">
        <v>87</v>
      </c>
      <c r="G4" s="1709"/>
      <c r="H4" s="1991" t="s">
        <v>893</v>
      </c>
      <c r="I4" s="1991"/>
      <c r="J4" s="1881" t="s">
        <v>0</v>
      </c>
    </row>
    <row r="5" spans="1:29" ht="12.75" customHeight="1">
      <c r="E5" s="1926"/>
      <c r="F5" s="1361"/>
      <c r="G5" s="1435"/>
      <c r="H5" s="2377" t="s">
        <v>72</v>
      </c>
      <c r="I5" s="2377" t="s">
        <v>71</v>
      </c>
      <c r="J5" s="1882"/>
    </row>
    <row r="6" spans="1:29" ht="11.25" customHeight="1">
      <c r="E6" s="1892">
        <v>1401</v>
      </c>
      <c r="F6" s="392" t="s">
        <v>1</v>
      </c>
      <c r="G6" s="396"/>
      <c r="H6" s="2520">
        <f>SUM(H7,H10,H14,H18,H27,H31,H33,H35)</f>
        <v>1622</v>
      </c>
      <c r="I6" s="2520">
        <f>SUM(I7,I10,I14,I18,I27,I31,I33,I35)</f>
        <v>601</v>
      </c>
      <c r="J6" s="2519">
        <f>SUM(H6:I6)</f>
        <v>2223</v>
      </c>
      <c r="M6" s="618"/>
    </row>
    <row r="7" spans="1:29" ht="11.25" customHeight="1">
      <c r="E7" s="1892"/>
      <c r="F7" s="1680" t="s">
        <v>33</v>
      </c>
      <c r="G7" s="1121"/>
      <c r="H7" s="2518">
        <f>SUM(H8:H9)</f>
        <v>57</v>
      </c>
      <c r="I7" s="2518">
        <f>SUM(I8:I9)</f>
        <v>13</v>
      </c>
      <c r="J7" s="2517">
        <f>SUM(H7:I7)</f>
        <v>70</v>
      </c>
    </row>
    <row r="8" spans="1:29" ht="10.5" customHeight="1">
      <c r="A8" s="5">
        <v>1</v>
      </c>
      <c r="B8" s="5">
        <v>1</v>
      </c>
      <c r="C8" s="5">
        <v>11</v>
      </c>
      <c r="E8" s="1892"/>
      <c r="F8" s="622"/>
      <c r="G8" s="4" t="s">
        <v>107</v>
      </c>
      <c r="H8" s="634">
        <v>34</v>
      </c>
      <c r="I8" s="634">
        <v>9</v>
      </c>
      <c r="J8" s="36">
        <f>SUM(H8:I8)</f>
        <v>43</v>
      </c>
    </row>
    <row r="9" spans="1:29" ht="10.5" customHeight="1">
      <c r="A9" s="5">
        <v>1</v>
      </c>
      <c r="B9" s="5">
        <v>1</v>
      </c>
      <c r="C9" s="5">
        <v>7</v>
      </c>
      <c r="E9" s="1892"/>
      <c r="F9" s="4"/>
      <c r="G9" s="594" t="s">
        <v>66</v>
      </c>
      <c r="H9" s="367">
        <v>23</v>
      </c>
      <c r="I9" s="367">
        <v>4</v>
      </c>
      <c r="J9" s="36">
        <f>SUM(H9:I9)</f>
        <v>27</v>
      </c>
      <c r="M9" s="618"/>
    </row>
    <row r="10" spans="1:29" ht="11.25" customHeight="1">
      <c r="E10" s="1892"/>
      <c r="F10" s="622" t="s">
        <v>34</v>
      </c>
      <c r="G10" s="4"/>
      <c r="H10" s="1606">
        <f>SUM(H11:H13)</f>
        <v>571</v>
      </c>
      <c r="I10" s="1606">
        <f>SUM(I11:I13)</f>
        <v>189</v>
      </c>
      <c r="J10" s="1251">
        <f>SUM(H10:I10)</f>
        <v>760</v>
      </c>
    </row>
    <row r="11" spans="1:29" ht="10.5" customHeight="1">
      <c r="A11" s="5">
        <v>1</v>
      </c>
      <c r="B11" s="5">
        <v>1</v>
      </c>
      <c r="C11" s="5">
        <v>5</v>
      </c>
      <c r="E11" s="1892"/>
      <c r="F11" s="622"/>
      <c r="G11" s="4" t="s">
        <v>409</v>
      </c>
      <c r="H11" s="367">
        <v>294</v>
      </c>
      <c r="I11" s="367">
        <v>96</v>
      </c>
      <c r="J11" s="36">
        <f>SUM(H11:I11)</f>
        <v>390</v>
      </c>
    </row>
    <row r="12" spans="1:29" ht="10.5" customHeight="1">
      <c r="E12" s="1892"/>
      <c r="F12" s="4"/>
      <c r="G12" s="4" t="s">
        <v>411</v>
      </c>
      <c r="H12" s="367">
        <v>234</v>
      </c>
      <c r="I12" s="367">
        <v>72</v>
      </c>
      <c r="J12" s="36">
        <f>SUM(H12:I12)</f>
        <v>306</v>
      </c>
    </row>
    <row r="13" spans="1:29" ht="10.5" customHeight="1">
      <c r="A13" s="5">
        <v>1</v>
      </c>
      <c r="B13" s="5">
        <v>1</v>
      </c>
      <c r="C13" s="5">
        <v>5</v>
      </c>
      <c r="E13" s="1892"/>
      <c r="F13" s="4"/>
      <c r="G13" s="4" t="s">
        <v>410</v>
      </c>
      <c r="H13" s="367">
        <v>43</v>
      </c>
      <c r="I13" s="367">
        <v>21</v>
      </c>
      <c r="J13" s="36">
        <f>SUM(H13:I13)</f>
        <v>64</v>
      </c>
    </row>
    <row r="14" spans="1:29" ht="11.25" customHeight="1">
      <c r="E14" s="1892"/>
      <c r="F14" s="622" t="s">
        <v>35</v>
      </c>
      <c r="G14" s="4"/>
      <c r="H14" s="1606">
        <f>SUM(H15:H17)</f>
        <v>367</v>
      </c>
      <c r="I14" s="1606">
        <f>SUM(I15:I17)</f>
        <v>90</v>
      </c>
      <c r="J14" s="1251">
        <f>SUM(H14:I14)</f>
        <v>457</v>
      </c>
    </row>
    <row r="15" spans="1:29" ht="10.5" customHeight="1">
      <c r="A15" s="5">
        <v>1</v>
      </c>
      <c r="B15" s="5">
        <v>1</v>
      </c>
      <c r="C15" s="5">
        <v>12</v>
      </c>
      <c r="E15" s="1892"/>
      <c r="F15" s="4"/>
      <c r="G15" s="4" t="s">
        <v>409</v>
      </c>
      <c r="H15" s="367">
        <v>306</v>
      </c>
      <c r="I15" s="367">
        <v>73</v>
      </c>
      <c r="J15" s="36">
        <f>SUM(H15:I15)</f>
        <v>379</v>
      </c>
    </row>
    <row r="16" spans="1:29" s="4" customFormat="1" ht="10.5" customHeight="1">
      <c r="A16" s="5"/>
      <c r="B16" s="5"/>
      <c r="C16" s="5"/>
      <c r="D16" s="5"/>
      <c r="E16" s="1892"/>
      <c r="G16" s="4" t="s">
        <v>427</v>
      </c>
      <c r="H16" s="367">
        <v>57</v>
      </c>
      <c r="I16" s="367">
        <v>15</v>
      </c>
      <c r="J16" s="36">
        <f>SUM(H16:I16)</f>
        <v>72</v>
      </c>
      <c r="K16" s="1"/>
      <c r="L16" s="1"/>
      <c r="M16" s="1"/>
      <c r="N16" s="1"/>
      <c r="O16" s="1"/>
    </row>
    <row r="17" spans="1:15" ht="10.5" customHeight="1">
      <c r="A17" s="5">
        <v>1</v>
      </c>
      <c r="B17" s="5">
        <v>1</v>
      </c>
      <c r="C17" s="5">
        <v>12</v>
      </c>
      <c r="E17" s="1892"/>
      <c r="F17" s="4"/>
      <c r="G17" s="4" t="s">
        <v>426</v>
      </c>
      <c r="H17" s="367">
        <v>4</v>
      </c>
      <c r="I17" s="367">
        <v>2</v>
      </c>
      <c r="J17" s="36">
        <f>SUM(H17:I17)</f>
        <v>6</v>
      </c>
    </row>
    <row r="18" spans="1:15" ht="11.25" customHeight="1">
      <c r="E18" s="1892"/>
      <c r="F18" s="633" t="s">
        <v>27</v>
      </c>
      <c r="G18" s="633"/>
      <c r="H18" s="1606">
        <f>SUM(H19:H26)</f>
        <v>361</v>
      </c>
      <c r="I18" s="1606">
        <f>SUM(I19:I26)</f>
        <v>164</v>
      </c>
      <c r="J18" s="1251">
        <f>SUM(H18:I18)</f>
        <v>525</v>
      </c>
    </row>
    <row r="19" spans="1:15" ht="11.25" customHeight="1">
      <c r="A19" s="5">
        <v>1</v>
      </c>
      <c r="B19" s="5">
        <v>1</v>
      </c>
      <c r="C19" s="5">
        <v>2</v>
      </c>
      <c r="E19" s="1892"/>
      <c r="F19" s="4"/>
      <c r="G19" s="4" t="s">
        <v>409</v>
      </c>
      <c r="H19" s="367">
        <v>62</v>
      </c>
      <c r="I19" s="367">
        <v>12</v>
      </c>
      <c r="J19" s="36">
        <f>SUM(H19:I19)</f>
        <v>74</v>
      </c>
      <c r="N19" s="1910"/>
      <c r="O19" s="1910"/>
    </row>
    <row r="20" spans="1:15" ht="11.25" customHeight="1">
      <c r="E20" s="1892"/>
      <c r="F20" s="4"/>
      <c r="G20" s="4" t="s">
        <v>405</v>
      </c>
      <c r="H20" s="367">
        <v>36</v>
      </c>
      <c r="I20" s="367">
        <v>5</v>
      </c>
      <c r="J20" s="36">
        <f>SUM(H20:I20)</f>
        <v>41</v>
      </c>
      <c r="N20" s="1910"/>
      <c r="O20" s="1910"/>
    </row>
    <row r="21" spans="1:15" ht="11.25" customHeight="1">
      <c r="E21" s="1892"/>
      <c r="F21" s="4"/>
      <c r="G21" s="4" t="s">
        <v>425</v>
      </c>
      <c r="H21" s="367">
        <v>3</v>
      </c>
      <c r="I21" s="367">
        <v>2</v>
      </c>
      <c r="J21" s="36">
        <f>SUM(H21:I21)</f>
        <v>5</v>
      </c>
      <c r="N21" s="1910"/>
      <c r="O21" s="1910"/>
    </row>
    <row r="22" spans="1:15" ht="11.25" customHeight="1">
      <c r="A22" s="5">
        <v>1</v>
      </c>
      <c r="B22" s="5">
        <v>1</v>
      </c>
      <c r="C22" s="5">
        <v>2</v>
      </c>
      <c r="E22" s="1892"/>
      <c r="F22" s="4"/>
      <c r="G22" s="4" t="s">
        <v>408</v>
      </c>
      <c r="H22" s="367">
        <v>16</v>
      </c>
      <c r="I22" s="367">
        <v>37</v>
      </c>
      <c r="J22" s="36">
        <f>SUM(H22:I22)</f>
        <v>53</v>
      </c>
      <c r="N22" s="1910"/>
      <c r="O22" s="1910"/>
    </row>
    <row r="23" spans="1:15" ht="11.25" customHeight="1">
      <c r="A23" s="5">
        <v>1</v>
      </c>
      <c r="B23" s="5">
        <v>1</v>
      </c>
      <c r="C23" s="5">
        <v>2</v>
      </c>
      <c r="E23" s="1892"/>
      <c r="F23" s="4"/>
      <c r="G23" s="4" t="s">
        <v>407</v>
      </c>
      <c r="H23" s="367">
        <v>24</v>
      </c>
      <c r="I23" s="367">
        <v>3</v>
      </c>
      <c r="J23" s="36">
        <f>SUM(H23:I23)</f>
        <v>27</v>
      </c>
      <c r="N23" s="1910"/>
      <c r="O23" s="1910"/>
    </row>
    <row r="24" spans="1:15" ht="11.25" customHeight="1">
      <c r="A24" s="5">
        <v>1</v>
      </c>
      <c r="B24" s="5">
        <v>1</v>
      </c>
      <c r="C24" s="5">
        <v>2</v>
      </c>
      <c r="E24" s="1892"/>
      <c r="F24" s="4"/>
      <c r="G24" s="4" t="s">
        <v>410</v>
      </c>
      <c r="H24" s="367">
        <v>36</v>
      </c>
      <c r="I24" s="367">
        <v>17</v>
      </c>
      <c r="J24" s="36">
        <f>SUM(H24:I24)</f>
        <v>53</v>
      </c>
      <c r="N24" s="1910"/>
      <c r="O24" s="1910"/>
    </row>
    <row r="25" spans="1:15" ht="11.25" customHeight="1">
      <c r="A25" s="5">
        <v>1</v>
      </c>
      <c r="B25" s="5">
        <v>1</v>
      </c>
      <c r="C25" s="5">
        <v>2</v>
      </c>
      <c r="E25" s="1892"/>
      <c r="F25" s="4"/>
      <c r="G25" s="4" t="s">
        <v>107</v>
      </c>
      <c r="H25" s="367">
        <v>183</v>
      </c>
      <c r="I25" s="367">
        <v>80</v>
      </c>
      <c r="J25" s="36">
        <f>SUM(H25:I25)</f>
        <v>263</v>
      </c>
    </row>
    <row r="26" spans="1:15" ht="11.25" customHeight="1">
      <c r="A26" s="5">
        <v>1</v>
      </c>
      <c r="B26" s="5">
        <v>1</v>
      </c>
      <c r="C26" s="5">
        <v>2</v>
      </c>
      <c r="E26" s="1892"/>
      <c r="F26" s="4"/>
      <c r="G26" s="594" t="s">
        <v>406</v>
      </c>
      <c r="H26" s="367">
        <v>1</v>
      </c>
      <c r="I26" s="367">
        <v>8</v>
      </c>
      <c r="J26" s="36">
        <f>SUM(H26:I26)</f>
        <v>9</v>
      </c>
    </row>
    <row r="27" spans="1:15" ht="11.25" customHeight="1">
      <c r="E27" s="1892"/>
      <c r="F27" s="633" t="s">
        <v>10</v>
      </c>
      <c r="G27" s="4"/>
      <c r="H27" s="1606">
        <f>SUM(H28:H30)</f>
        <v>155</v>
      </c>
      <c r="I27" s="1606">
        <f>SUM(I28:I30)</f>
        <v>67</v>
      </c>
      <c r="J27" s="1251">
        <f>SUM(H27:I27)</f>
        <v>222</v>
      </c>
    </row>
    <row r="28" spans="1:15" ht="10.5" customHeight="1">
      <c r="A28" s="5">
        <v>1</v>
      </c>
      <c r="B28" s="5">
        <v>1</v>
      </c>
      <c r="C28" s="5">
        <v>4</v>
      </c>
      <c r="E28" s="1892"/>
      <c r="F28" s="4"/>
      <c r="G28" s="4" t="s">
        <v>409</v>
      </c>
      <c r="H28" s="367">
        <v>0</v>
      </c>
      <c r="I28" s="367">
        <v>0</v>
      </c>
      <c r="J28" s="36">
        <f>SUM(H28:I28)</f>
        <v>0</v>
      </c>
    </row>
    <row r="29" spans="1:15" ht="10.5" customHeight="1">
      <c r="E29" s="1892"/>
      <c r="F29" s="4"/>
      <c r="G29" s="4" t="s">
        <v>405</v>
      </c>
      <c r="H29" s="367">
        <v>71</v>
      </c>
      <c r="I29" s="367">
        <v>30</v>
      </c>
      <c r="J29" s="36">
        <f>SUM(H29:I29)</f>
        <v>101</v>
      </c>
    </row>
    <row r="30" spans="1:15" ht="10.5" customHeight="1">
      <c r="A30" s="5">
        <v>1</v>
      </c>
      <c r="B30" s="5">
        <v>1</v>
      </c>
      <c r="C30" s="5">
        <v>4</v>
      </c>
      <c r="E30" s="1892"/>
      <c r="F30" s="4"/>
      <c r="G30" s="4" t="s">
        <v>107</v>
      </c>
      <c r="H30" s="367">
        <v>84</v>
      </c>
      <c r="I30" s="367">
        <v>37</v>
      </c>
      <c r="J30" s="36">
        <f>SUM(H30:I30)</f>
        <v>121</v>
      </c>
    </row>
    <row r="31" spans="1:15" ht="11.25" customHeight="1">
      <c r="E31" s="1892"/>
      <c r="F31" s="622" t="s">
        <v>36</v>
      </c>
      <c r="G31" s="4"/>
      <c r="H31" s="1606">
        <f>SUM(H32)</f>
        <v>2</v>
      </c>
      <c r="I31" s="1606">
        <f>SUM(I32)</f>
        <v>10</v>
      </c>
      <c r="J31" s="1251">
        <f>SUM(H31:I31)</f>
        <v>12</v>
      </c>
    </row>
    <row r="32" spans="1:15" ht="10.5" customHeight="1">
      <c r="A32" s="5">
        <v>1</v>
      </c>
      <c r="B32" s="5">
        <v>1</v>
      </c>
      <c r="C32" s="5">
        <v>1</v>
      </c>
      <c r="E32" s="1892"/>
      <c r="F32" s="4"/>
      <c r="G32" s="4" t="s">
        <v>403</v>
      </c>
      <c r="H32" s="367">
        <v>2</v>
      </c>
      <c r="I32" s="367">
        <v>10</v>
      </c>
      <c r="J32" s="36">
        <f>SUM(H32:I32)</f>
        <v>12</v>
      </c>
    </row>
    <row r="33" spans="1:13" ht="11.25" customHeight="1">
      <c r="E33" s="1892"/>
      <c r="F33" s="622" t="s">
        <v>24</v>
      </c>
      <c r="G33" s="622"/>
      <c r="H33" s="1606">
        <f>SUM(H34)</f>
        <v>70</v>
      </c>
      <c r="I33" s="1606">
        <f>SUM(I34)</f>
        <v>40</v>
      </c>
      <c r="J33" s="1251">
        <f>SUM(H33:I33)</f>
        <v>110</v>
      </c>
    </row>
    <row r="34" spans="1:13" ht="10.5" customHeight="1">
      <c r="E34" s="1892"/>
      <c r="F34" s="4"/>
      <c r="G34" s="4" t="s">
        <v>424</v>
      </c>
      <c r="H34" s="367">
        <v>70</v>
      </c>
      <c r="I34" s="367">
        <v>40</v>
      </c>
      <c r="J34" s="36">
        <f>SUM(H34:I34)</f>
        <v>110</v>
      </c>
    </row>
    <row r="35" spans="1:13" s="925" customFormat="1" ht="11.25" customHeight="1">
      <c r="A35" s="931"/>
      <c r="B35" s="931"/>
      <c r="C35" s="931"/>
      <c r="D35" s="931"/>
      <c r="E35" s="1892"/>
      <c r="F35" s="622" t="s">
        <v>32</v>
      </c>
      <c r="G35" s="622"/>
      <c r="H35" s="1606">
        <f>SUM(H36)</f>
        <v>39</v>
      </c>
      <c r="I35" s="1606">
        <f>SUM(I36)</f>
        <v>28</v>
      </c>
      <c r="J35" s="1251">
        <f>H35+I35</f>
        <v>67</v>
      </c>
    </row>
    <row r="36" spans="1:13" ht="10.5" customHeight="1">
      <c r="E36" s="1892"/>
      <c r="F36" s="3"/>
      <c r="G36" s="3" t="s">
        <v>402</v>
      </c>
      <c r="H36" s="1613">
        <v>39</v>
      </c>
      <c r="I36" s="1613">
        <v>28</v>
      </c>
      <c r="J36" s="47">
        <f>H36+I36</f>
        <v>67</v>
      </c>
    </row>
    <row r="37" spans="1:13" ht="11.25" customHeight="1">
      <c r="E37" s="1891">
        <v>1402</v>
      </c>
      <c r="F37" s="381" t="s">
        <v>2</v>
      </c>
      <c r="G37" s="380"/>
      <c r="H37" s="580">
        <f>SUM(H38,H44,H48,H53,H56,H60,H63,H67)</f>
        <v>572</v>
      </c>
      <c r="I37" s="580">
        <f>SUM(I38,I44,I48,I53,I56,I60,I63,I67)</f>
        <v>649</v>
      </c>
      <c r="J37" s="1252">
        <f>SUM(H37:I37)</f>
        <v>1221</v>
      </c>
      <c r="M37" s="618"/>
    </row>
    <row r="38" spans="1:13" ht="11.25" customHeight="1">
      <c r="E38" s="1892"/>
      <c r="F38" s="622" t="s">
        <v>37</v>
      </c>
      <c r="G38" s="4"/>
      <c r="H38" s="1606">
        <f>SUM(H39:H43)</f>
        <v>163</v>
      </c>
      <c r="I38" s="1606">
        <f>SUM(I39:I43)</f>
        <v>135</v>
      </c>
      <c r="J38" s="1251">
        <f>SUM(H38:I38)</f>
        <v>298</v>
      </c>
    </row>
    <row r="39" spans="1:13" ht="10.5" customHeight="1">
      <c r="A39" s="5">
        <v>2</v>
      </c>
      <c r="B39" s="5">
        <v>4</v>
      </c>
      <c r="C39" s="5">
        <v>11</v>
      </c>
      <c r="E39" s="1892"/>
      <c r="F39" s="4"/>
      <c r="G39" s="4" t="s">
        <v>92</v>
      </c>
      <c r="H39" s="367">
        <v>23</v>
      </c>
      <c r="I39" s="367">
        <v>31</v>
      </c>
      <c r="J39" s="36">
        <f>SUM(H39:I39)</f>
        <v>54</v>
      </c>
      <c r="M39" s="618"/>
    </row>
    <row r="40" spans="1:13" ht="10.5" customHeight="1">
      <c r="A40" s="5">
        <v>2</v>
      </c>
      <c r="B40" s="5">
        <v>4</v>
      </c>
      <c r="C40" s="5">
        <v>11</v>
      </c>
      <c r="E40" s="1892"/>
      <c r="F40" s="4"/>
      <c r="G40" s="4" t="s">
        <v>89</v>
      </c>
      <c r="H40" s="367">
        <v>102</v>
      </c>
      <c r="I40" s="367">
        <v>83</v>
      </c>
      <c r="J40" s="36">
        <f>SUM(H40:I40)</f>
        <v>185</v>
      </c>
    </row>
    <row r="41" spans="1:13" ht="10.5" customHeight="1">
      <c r="A41" s="5">
        <v>2</v>
      </c>
      <c r="B41" s="5">
        <v>4</v>
      </c>
      <c r="C41" s="5">
        <v>11</v>
      </c>
      <c r="E41" s="1892"/>
      <c r="F41" s="4"/>
      <c r="G41" s="4" t="s">
        <v>400</v>
      </c>
      <c r="H41" s="367">
        <v>4</v>
      </c>
      <c r="I41" s="367">
        <v>11</v>
      </c>
      <c r="J41" s="36">
        <f>SUM(H41:I41)</f>
        <v>15</v>
      </c>
    </row>
    <row r="42" spans="1:13" ht="10.5" customHeight="1">
      <c r="A42" s="5">
        <v>2</v>
      </c>
      <c r="B42" s="5">
        <v>6</v>
      </c>
      <c r="C42" s="5">
        <v>11</v>
      </c>
      <c r="E42" s="1892"/>
      <c r="F42" s="4"/>
      <c r="G42" s="4" t="s">
        <v>899</v>
      </c>
      <c r="H42" s="367">
        <v>12</v>
      </c>
      <c r="I42" s="367">
        <v>3</v>
      </c>
      <c r="J42" s="36">
        <f>SUM(H42:I42)</f>
        <v>15</v>
      </c>
    </row>
    <row r="43" spans="1:13" ht="10.5" customHeight="1">
      <c r="A43" s="5">
        <v>2</v>
      </c>
      <c r="B43" s="5">
        <v>6</v>
      </c>
      <c r="C43" s="5">
        <v>11</v>
      </c>
      <c r="E43" s="1892"/>
      <c r="F43" s="4"/>
      <c r="G43" s="4" t="s">
        <v>91</v>
      </c>
      <c r="H43" s="367">
        <v>22</v>
      </c>
      <c r="I43" s="367">
        <v>7</v>
      </c>
      <c r="J43" s="36">
        <f>SUM(H43:I43)</f>
        <v>29</v>
      </c>
    </row>
    <row r="44" spans="1:13" ht="11.25" customHeight="1">
      <c r="E44" s="1892"/>
      <c r="F44" s="622" t="s">
        <v>38</v>
      </c>
      <c r="G44" s="4"/>
      <c r="H44" s="1606">
        <f>SUM(H45:H47)</f>
        <v>43</v>
      </c>
      <c r="I44" s="1606">
        <f>SUM(I45:I47)</f>
        <v>58</v>
      </c>
      <c r="J44" s="1251">
        <f>SUM(H44:I44)</f>
        <v>101</v>
      </c>
    </row>
    <row r="45" spans="1:13" ht="10.5" customHeight="1">
      <c r="A45" s="5">
        <v>2</v>
      </c>
      <c r="B45" s="5">
        <v>4</v>
      </c>
      <c r="C45" s="5">
        <v>10</v>
      </c>
      <c r="E45" s="1892"/>
      <c r="F45" s="4"/>
      <c r="G45" s="4" t="s">
        <v>89</v>
      </c>
      <c r="H45" s="367">
        <v>22</v>
      </c>
      <c r="I45" s="367">
        <v>52</v>
      </c>
      <c r="J45" s="36">
        <f>SUM(H45:I45)</f>
        <v>74</v>
      </c>
      <c r="M45" s="2516"/>
    </row>
    <row r="46" spans="1:13" ht="10.5" customHeight="1">
      <c r="E46" s="1892"/>
      <c r="F46" s="4"/>
      <c r="G46" s="4" t="s">
        <v>899</v>
      </c>
      <c r="H46" s="367">
        <v>21</v>
      </c>
      <c r="I46" s="367">
        <v>6</v>
      </c>
      <c r="J46" s="36">
        <f>SUM(H46:I46)</f>
        <v>27</v>
      </c>
      <c r="M46" s="2516"/>
    </row>
    <row r="47" spans="1:13" ht="10.5" customHeight="1">
      <c r="A47" s="5">
        <v>2</v>
      </c>
      <c r="B47" s="5">
        <v>6</v>
      </c>
      <c r="C47" s="5">
        <v>10</v>
      </c>
      <c r="E47" s="1892"/>
      <c r="F47" s="4"/>
      <c r="G47" s="4" t="s">
        <v>91</v>
      </c>
      <c r="H47" s="367">
        <v>0</v>
      </c>
      <c r="I47" s="367">
        <v>0</v>
      </c>
      <c r="J47" s="36">
        <f>SUM(H47:I47)</f>
        <v>0</v>
      </c>
    </row>
    <row r="48" spans="1:13" ht="11.25" customHeight="1">
      <c r="E48" s="1892"/>
      <c r="F48" s="622" t="s">
        <v>39</v>
      </c>
      <c r="G48" s="4"/>
      <c r="H48" s="1606">
        <f>SUM(H49:H52)</f>
        <v>32</v>
      </c>
      <c r="I48" s="1606">
        <f>SUM(I49:I52)</f>
        <v>50</v>
      </c>
      <c r="J48" s="1251">
        <f>SUM(H48:I48)</f>
        <v>82</v>
      </c>
    </row>
    <row r="49" spans="1:10" ht="10.5" customHeight="1">
      <c r="A49" s="5">
        <v>2</v>
      </c>
      <c r="B49" s="5">
        <v>4</v>
      </c>
      <c r="C49" s="5">
        <v>10</v>
      </c>
      <c r="E49" s="1892"/>
      <c r="F49" s="4"/>
      <c r="G49" s="4" t="s">
        <v>92</v>
      </c>
      <c r="H49" s="367">
        <v>30</v>
      </c>
      <c r="I49" s="367">
        <v>22</v>
      </c>
      <c r="J49" s="36">
        <f>SUM(H49:I49)</f>
        <v>52</v>
      </c>
    </row>
    <row r="50" spans="1:10" ht="10.5" customHeight="1">
      <c r="A50" s="5">
        <v>2</v>
      </c>
      <c r="B50" s="5">
        <v>4</v>
      </c>
      <c r="C50" s="5">
        <v>10</v>
      </c>
      <c r="E50" s="1892"/>
      <c r="F50" s="4"/>
      <c r="G50" s="4" t="s">
        <v>93</v>
      </c>
      <c r="H50" s="367">
        <v>0</v>
      </c>
      <c r="I50" s="367">
        <v>16</v>
      </c>
      <c r="J50" s="36">
        <f>SUM(H50:I50)</f>
        <v>16</v>
      </c>
    </row>
    <row r="51" spans="1:10" ht="10.5" customHeight="1">
      <c r="A51" s="5">
        <v>2</v>
      </c>
      <c r="B51" s="5">
        <v>4</v>
      </c>
      <c r="C51" s="5">
        <v>10</v>
      </c>
      <c r="E51" s="1892"/>
      <c r="F51" s="4"/>
      <c r="G51" s="4" t="s">
        <v>398</v>
      </c>
      <c r="H51" s="367">
        <v>0</v>
      </c>
      <c r="I51" s="367">
        <v>6</v>
      </c>
      <c r="J51" s="36">
        <f>SUM(H51:I51)</f>
        <v>6</v>
      </c>
    </row>
    <row r="52" spans="1:10" ht="10.5" customHeight="1">
      <c r="A52" s="5">
        <v>2</v>
      </c>
      <c r="B52" s="5">
        <v>4</v>
      </c>
      <c r="C52" s="5">
        <v>10</v>
      </c>
      <c r="E52" s="1892"/>
      <c r="F52" s="4"/>
      <c r="G52" s="4" t="s">
        <v>94</v>
      </c>
      <c r="H52" s="367">
        <v>2</v>
      </c>
      <c r="I52" s="367">
        <v>6</v>
      </c>
      <c r="J52" s="36">
        <f>SUM(H52:I52)</f>
        <v>8</v>
      </c>
    </row>
    <row r="53" spans="1:10" ht="11.25" customHeight="1">
      <c r="E53" s="1892"/>
      <c r="F53" s="622" t="s">
        <v>40</v>
      </c>
      <c r="G53" s="4"/>
      <c r="H53" s="1606">
        <f>SUM(H54:H55)</f>
        <v>55</v>
      </c>
      <c r="I53" s="1606">
        <f>SUM(I54:I55)</f>
        <v>81</v>
      </c>
      <c r="J53" s="1251">
        <f>SUM(H53:I53)</f>
        <v>136</v>
      </c>
    </row>
    <row r="54" spans="1:10" ht="10.5" customHeight="1">
      <c r="A54" s="5">
        <v>2</v>
      </c>
      <c r="B54" s="5">
        <v>4</v>
      </c>
      <c r="C54" s="5">
        <v>3</v>
      </c>
      <c r="E54" s="1892"/>
      <c r="F54" s="4"/>
      <c r="G54" s="4" t="s">
        <v>92</v>
      </c>
      <c r="H54" s="367">
        <v>18</v>
      </c>
      <c r="I54" s="367">
        <v>39</v>
      </c>
      <c r="J54" s="36">
        <f>SUM(H54:I54)</f>
        <v>57</v>
      </c>
    </row>
    <row r="55" spans="1:10" ht="10.5" customHeight="1">
      <c r="A55" s="5">
        <v>2</v>
      </c>
      <c r="B55" s="5">
        <v>4</v>
      </c>
      <c r="C55" s="5">
        <v>3</v>
      </c>
      <c r="E55" s="1892"/>
      <c r="F55" s="4"/>
      <c r="G55" s="4" t="s">
        <v>89</v>
      </c>
      <c r="H55" s="367">
        <v>37</v>
      </c>
      <c r="I55" s="367">
        <v>42</v>
      </c>
      <c r="J55" s="36">
        <f>SUM(H55:I55)</f>
        <v>79</v>
      </c>
    </row>
    <row r="56" spans="1:10" ht="11.25" customHeight="1">
      <c r="E56" s="1892"/>
      <c r="F56" s="622" t="s">
        <v>41</v>
      </c>
      <c r="G56" s="4"/>
      <c r="H56" s="1606">
        <f>SUM(H57:H59)</f>
        <v>244</v>
      </c>
      <c r="I56" s="1606">
        <f>SUM(I57:I59)</f>
        <v>263</v>
      </c>
      <c r="J56" s="1251">
        <f>SUM(H56:I56)</f>
        <v>507</v>
      </c>
    </row>
    <row r="57" spans="1:10" ht="10.5" customHeight="1">
      <c r="A57" s="5">
        <v>2</v>
      </c>
      <c r="B57" s="5">
        <v>4</v>
      </c>
      <c r="C57" s="5">
        <v>7</v>
      </c>
      <c r="E57" s="1892"/>
      <c r="F57" s="4"/>
      <c r="G57" s="4" t="s">
        <v>92</v>
      </c>
      <c r="H57" s="367">
        <v>95</v>
      </c>
      <c r="I57" s="367">
        <v>109</v>
      </c>
      <c r="J57" s="36">
        <f>SUM(H57:I57)</f>
        <v>204</v>
      </c>
    </row>
    <row r="58" spans="1:10" ht="10.5" customHeight="1">
      <c r="A58" s="5">
        <v>2</v>
      </c>
      <c r="B58" s="5">
        <v>4</v>
      </c>
      <c r="C58" s="5">
        <v>7</v>
      </c>
      <c r="E58" s="1892"/>
      <c r="F58" s="4"/>
      <c r="G58" s="4" t="s">
        <v>423</v>
      </c>
      <c r="H58" s="367">
        <v>0</v>
      </c>
      <c r="I58" s="367">
        <v>0</v>
      </c>
      <c r="J58" s="36">
        <f>SUM(H58:I58)</f>
        <v>0</v>
      </c>
    </row>
    <row r="59" spans="1:10" ht="10.5" customHeight="1">
      <c r="A59" s="5">
        <v>2</v>
      </c>
      <c r="B59" s="5">
        <v>4</v>
      </c>
      <c r="C59" s="5">
        <v>7</v>
      </c>
      <c r="E59" s="1892"/>
      <c r="F59" s="4"/>
      <c r="G59" s="4" t="s">
        <v>89</v>
      </c>
      <c r="H59" s="367">
        <v>149</v>
      </c>
      <c r="I59" s="367">
        <v>154</v>
      </c>
      <c r="J59" s="36">
        <f>SUM(H59:I59)</f>
        <v>303</v>
      </c>
    </row>
    <row r="60" spans="1:10" ht="11.25" customHeight="1">
      <c r="E60" s="1892"/>
      <c r="F60" s="622" t="s">
        <v>42</v>
      </c>
      <c r="G60" s="4"/>
      <c r="H60" s="1606">
        <f>SUM(H61:H62)</f>
        <v>12</v>
      </c>
      <c r="I60" s="1606">
        <f>SUM(I61:I62)</f>
        <v>36</v>
      </c>
      <c r="J60" s="1251">
        <f>SUM(H60:I60)</f>
        <v>48</v>
      </c>
    </row>
    <row r="61" spans="1:10" ht="10.5" customHeight="1">
      <c r="A61" s="5">
        <v>2</v>
      </c>
      <c r="B61" s="5">
        <v>4</v>
      </c>
      <c r="C61" s="5">
        <v>1</v>
      </c>
      <c r="E61" s="1892"/>
      <c r="F61" s="4"/>
      <c r="G61" s="4" t="s">
        <v>92</v>
      </c>
      <c r="H61" s="367">
        <v>4</v>
      </c>
      <c r="I61" s="367">
        <v>18</v>
      </c>
      <c r="J61" s="36">
        <f>SUM(H61:I61)</f>
        <v>22</v>
      </c>
    </row>
    <row r="62" spans="1:10" ht="10.5" customHeight="1">
      <c r="A62" s="5">
        <v>2</v>
      </c>
      <c r="B62" s="5">
        <v>4</v>
      </c>
      <c r="C62" s="5">
        <v>1</v>
      </c>
      <c r="E62" s="1892"/>
      <c r="F62" s="4"/>
      <c r="G62" s="4" t="s">
        <v>89</v>
      </c>
      <c r="H62" s="367">
        <v>8</v>
      </c>
      <c r="I62" s="367">
        <v>18</v>
      </c>
      <c r="J62" s="36">
        <f>SUM(H62:I62)</f>
        <v>26</v>
      </c>
    </row>
    <row r="63" spans="1:10" ht="11.25" customHeight="1">
      <c r="E63" s="1892"/>
      <c r="F63" s="622" t="s">
        <v>43</v>
      </c>
      <c r="G63" s="4"/>
      <c r="H63" s="1606">
        <f>SUM(H64:H66)</f>
        <v>23</v>
      </c>
      <c r="I63" s="1606">
        <f>SUM(I64:I66)</f>
        <v>26</v>
      </c>
      <c r="J63" s="1251">
        <f>SUM(H63:I63)</f>
        <v>49</v>
      </c>
    </row>
    <row r="64" spans="1:10" ht="10.5" customHeight="1">
      <c r="A64" s="5">
        <v>2</v>
      </c>
      <c r="B64" s="5">
        <v>4</v>
      </c>
      <c r="C64" s="5">
        <v>9</v>
      </c>
      <c r="E64" s="1892"/>
      <c r="G64" s="4" t="s">
        <v>92</v>
      </c>
      <c r="H64" s="367">
        <v>12</v>
      </c>
      <c r="I64" s="367">
        <v>22</v>
      </c>
      <c r="J64" s="36">
        <f>SUM(H64:I64)</f>
        <v>34</v>
      </c>
    </row>
    <row r="65" spans="1:13" ht="10.5" customHeight="1">
      <c r="A65" s="5">
        <v>2</v>
      </c>
      <c r="B65" s="5">
        <v>4</v>
      </c>
      <c r="C65" s="5">
        <v>9</v>
      </c>
      <c r="E65" s="1892"/>
      <c r="G65" s="4" t="s">
        <v>89</v>
      </c>
      <c r="H65" s="367">
        <v>11</v>
      </c>
      <c r="I65" s="367">
        <v>4</v>
      </c>
      <c r="J65" s="36">
        <f>SUM(H65:I65)</f>
        <v>15</v>
      </c>
    </row>
    <row r="66" spans="1:13" ht="10.5" customHeight="1">
      <c r="A66" s="5">
        <v>2</v>
      </c>
      <c r="B66" s="5">
        <v>4</v>
      </c>
      <c r="C66" s="5">
        <v>9</v>
      </c>
      <c r="E66" s="1892"/>
      <c r="G66" s="4" t="s">
        <v>94</v>
      </c>
      <c r="H66" s="367">
        <v>0</v>
      </c>
      <c r="I66" s="367">
        <v>0</v>
      </c>
      <c r="J66" s="36">
        <f>SUM(H66:I66)</f>
        <v>0</v>
      </c>
    </row>
    <row r="67" spans="1:13" ht="11.25" customHeight="1">
      <c r="E67" s="1892"/>
      <c r="F67" s="622" t="s">
        <v>44</v>
      </c>
      <c r="G67" s="622"/>
      <c r="H67" s="1606">
        <f>SUM(H68)</f>
        <v>0</v>
      </c>
      <c r="I67" s="1606">
        <f>SUM(I68)</f>
        <v>0</v>
      </c>
      <c r="J67" s="1251">
        <f>SUM(H67:I67)</f>
        <v>0</v>
      </c>
    </row>
    <row r="68" spans="1:13" ht="11.25" customHeight="1">
      <c r="A68" s="5">
        <v>2</v>
      </c>
      <c r="B68" s="5">
        <v>4</v>
      </c>
      <c r="C68" s="5">
        <v>11</v>
      </c>
      <c r="E68" s="1892"/>
      <c r="F68" s="4"/>
      <c r="G68" s="4" t="s">
        <v>109</v>
      </c>
      <c r="H68" s="367">
        <v>0</v>
      </c>
      <c r="I68" s="367">
        <v>0</v>
      </c>
      <c r="J68" s="36">
        <f>SUM(H68:I68)</f>
        <v>0</v>
      </c>
    </row>
    <row r="69" spans="1:13" ht="11.25" customHeight="1">
      <c r="E69" s="1891">
        <v>1403</v>
      </c>
      <c r="F69" s="373" t="s">
        <v>3</v>
      </c>
      <c r="G69" s="372"/>
      <c r="H69" s="498">
        <f>SUM(H70+H72+H74)</f>
        <v>147</v>
      </c>
      <c r="I69" s="498">
        <f>SUM(I70+I72+I74)</f>
        <v>196</v>
      </c>
      <c r="J69" s="49">
        <f>SUM(H69:I69)</f>
        <v>343</v>
      </c>
      <c r="M69" s="618"/>
    </row>
    <row r="70" spans="1:13" ht="11.25" customHeight="1">
      <c r="E70" s="1892"/>
      <c r="F70" s="622" t="s">
        <v>45</v>
      </c>
      <c r="G70" s="4"/>
      <c r="H70" s="1606">
        <f>SUM(H71:H71)</f>
        <v>6</v>
      </c>
      <c r="I70" s="1606">
        <f>SUM(I71:I71)</f>
        <v>3</v>
      </c>
      <c r="J70" s="1251">
        <f>SUM(H70:I70)</f>
        <v>9</v>
      </c>
    </row>
    <row r="71" spans="1:13" ht="10.5" customHeight="1">
      <c r="A71" s="5">
        <v>3</v>
      </c>
      <c r="B71" s="5">
        <v>5</v>
      </c>
      <c r="C71" s="5">
        <v>11</v>
      </c>
      <c r="E71" s="1892"/>
      <c r="F71" s="4"/>
      <c r="G71" s="4" t="s">
        <v>96</v>
      </c>
      <c r="H71" s="367">
        <v>6</v>
      </c>
      <c r="I71" s="367">
        <v>3</v>
      </c>
      <c r="J71" s="36">
        <f>SUM(H71:I71)</f>
        <v>9</v>
      </c>
    </row>
    <row r="72" spans="1:13" ht="11.25" customHeight="1">
      <c r="E72" s="1892"/>
      <c r="F72" s="622" t="s">
        <v>46</v>
      </c>
      <c r="G72" s="4"/>
      <c r="H72" s="1606">
        <f>SUM(H73)</f>
        <v>137</v>
      </c>
      <c r="I72" s="1606">
        <f>SUM(I73)</f>
        <v>181</v>
      </c>
      <c r="J72" s="1251">
        <f>SUM(H72:I72)</f>
        <v>318</v>
      </c>
    </row>
    <row r="73" spans="1:13" ht="10.5" customHeight="1">
      <c r="A73" s="5">
        <v>3</v>
      </c>
      <c r="B73" s="5">
        <v>5</v>
      </c>
      <c r="C73" s="5">
        <v>8</v>
      </c>
      <c r="E73" s="1892"/>
      <c r="F73" s="4"/>
      <c r="G73" s="4" t="s">
        <v>96</v>
      </c>
      <c r="H73" s="367">
        <v>137</v>
      </c>
      <c r="I73" s="367">
        <v>181</v>
      </c>
      <c r="J73" s="36">
        <f>SUM(H73:I73)</f>
        <v>318</v>
      </c>
    </row>
    <row r="74" spans="1:13" ht="11.25" customHeight="1">
      <c r="E74" s="1892"/>
      <c r="F74" s="622" t="s">
        <v>47</v>
      </c>
      <c r="G74" s="4"/>
      <c r="H74" s="1606">
        <f>SUM(H75:H76)</f>
        <v>4</v>
      </c>
      <c r="I74" s="1606">
        <f>SUM(I75:I76)</f>
        <v>12</v>
      </c>
      <c r="J74" s="1251">
        <f>SUM(H74:I74)</f>
        <v>16</v>
      </c>
    </row>
    <row r="75" spans="1:13" ht="10.5" customHeight="1">
      <c r="A75" s="5">
        <v>3</v>
      </c>
      <c r="B75" s="5">
        <v>5</v>
      </c>
      <c r="C75" s="5">
        <v>10</v>
      </c>
      <c r="E75" s="1892"/>
      <c r="F75" s="4"/>
      <c r="G75" s="4" t="s">
        <v>96</v>
      </c>
      <c r="H75" s="367">
        <v>4</v>
      </c>
      <c r="I75" s="367">
        <v>12</v>
      </c>
      <c r="J75" s="36">
        <f>SUM(H75:I75)</f>
        <v>16</v>
      </c>
    </row>
    <row r="76" spans="1:13" ht="10.5" customHeight="1">
      <c r="A76" s="5">
        <v>3</v>
      </c>
      <c r="B76" s="5">
        <v>5</v>
      </c>
      <c r="C76" s="5">
        <v>10</v>
      </c>
      <c r="E76" s="1893"/>
      <c r="F76" s="3"/>
      <c r="G76" s="3" t="s">
        <v>397</v>
      </c>
      <c r="H76" s="733">
        <v>0</v>
      </c>
      <c r="I76" s="733">
        <v>0</v>
      </c>
      <c r="J76" s="47">
        <f>SUM(H76:I76)</f>
        <v>0</v>
      </c>
    </row>
    <row r="77" spans="1:13" ht="12" customHeight="1">
      <c r="E77" s="6"/>
      <c r="F77" s="4"/>
      <c r="G77" s="4"/>
      <c r="H77" s="2"/>
      <c r="I77" s="1287"/>
      <c r="J77" s="2" t="s">
        <v>386</v>
      </c>
    </row>
    <row r="78" spans="1:13" ht="12" customHeight="1">
      <c r="E78" s="6"/>
      <c r="F78" s="4"/>
      <c r="G78" s="4"/>
      <c r="H78" s="2"/>
      <c r="I78" s="2"/>
      <c r="J78" s="2" t="s">
        <v>447</v>
      </c>
    </row>
    <row r="79" spans="1:13" ht="7.5" customHeight="1">
      <c r="E79" s="1934" t="s">
        <v>6</v>
      </c>
      <c r="F79" s="1754"/>
      <c r="G79" s="1754"/>
      <c r="H79" s="2515"/>
      <c r="I79" s="2514"/>
      <c r="J79" s="2513"/>
    </row>
    <row r="80" spans="1:13" ht="12.75" customHeight="1">
      <c r="E80" s="1925"/>
      <c r="F80" s="1363" t="s">
        <v>87</v>
      </c>
      <c r="G80" s="2512"/>
      <c r="H80" s="1991" t="s">
        <v>893</v>
      </c>
      <c r="I80" s="1991"/>
      <c r="J80" s="1881" t="s">
        <v>0</v>
      </c>
    </row>
    <row r="81" spans="1:13">
      <c r="E81" s="1925"/>
      <c r="F81" s="2511"/>
      <c r="G81" s="1435"/>
      <c r="H81" s="2377" t="s">
        <v>72</v>
      </c>
      <c r="I81" s="2377" t="s">
        <v>71</v>
      </c>
      <c r="J81" s="1882"/>
    </row>
    <row r="82" spans="1:13" ht="11.25" customHeight="1">
      <c r="E82" s="1894">
        <v>1404</v>
      </c>
      <c r="F82" s="373" t="s">
        <v>28</v>
      </c>
      <c r="G82" s="372"/>
      <c r="H82" s="498">
        <f>SUM(H85,H83)</f>
        <v>196</v>
      </c>
      <c r="I82" s="498">
        <f>SUM(I85,I83)</f>
        <v>40</v>
      </c>
      <c r="J82" s="49">
        <f>SUM(H82:I82)</f>
        <v>236</v>
      </c>
      <c r="M82" s="618"/>
    </row>
    <row r="83" spans="1:13" ht="11.25" customHeight="1">
      <c r="E83" s="1895"/>
      <c r="F83" s="622" t="s">
        <v>48</v>
      </c>
      <c r="G83" s="4"/>
      <c r="H83" s="1606">
        <f>SUM(H84)</f>
        <v>61</v>
      </c>
      <c r="I83" s="1606">
        <f>SUM(I84)</f>
        <v>25</v>
      </c>
      <c r="J83" s="1251">
        <f>H83+I83</f>
        <v>86</v>
      </c>
    </row>
    <row r="84" spans="1:13" ht="10.5" customHeight="1">
      <c r="A84" s="5">
        <v>4</v>
      </c>
      <c r="B84" s="5">
        <v>6</v>
      </c>
      <c r="C84" s="5">
        <v>11</v>
      </c>
      <c r="E84" s="1895"/>
      <c r="F84" s="4"/>
      <c r="G84" s="4" t="s">
        <v>111</v>
      </c>
      <c r="H84" s="367">
        <v>61</v>
      </c>
      <c r="I84" s="367">
        <v>25</v>
      </c>
      <c r="J84" s="36">
        <f>H84+I84</f>
        <v>86</v>
      </c>
    </row>
    <row r="85" spans="1:13" ht="11.25" customHeight="1">
      <c r="E85" s="1895"/>
      <c r="F85" s="622" t="s">
        <v>49</v>
      </c>
      <c r="G85" s="4"/>
      <c r="H85" s="1606">
        <f>SUM(H86:H88)</f>
        <v>135</v>
      </c>
      <c r="I85" s="1606">
        <f>SUM(I86:I88)</f>
        <v>15</v>
      </c>
      <c r="J85" s="1251">
        <f>SUM(H85:I85)</f>
        <v>150</v>
      </c>
    </row>
    <row r="86" spans="1:13" ht="10.5" customHeight="1">
      <c r="E86" s="1895"/>
      <c r="F86" s="4"/>
      <c r="G86" s="4" t="s">
        <v>112</v>
      </c>
      <c r="H86" s="367">
        <v>135</v>
      </c>
      <c r="I86" s="367">
        <v>15</v>
      </c>
      <c r="J86" s="36">
        <f>SUM(H86:I86)</f>
        <v>150</v>
      </c>
    </row>
    <row r="87" spans="1:13" ht="10.5" customHeight="1">
      <c r="E87" s="1895"/>
      <c r="F87" s="4"/>
      <c r="G87" s="4" t="s">
        <v>422</v>
      </c>
      <c r="H87" s="367">
        <v>0</v>
      </c>
      <c r="I87" s="367">
        <v>0</v>
      </c>
      <c r="J87" s="36">
        <f>SUM(H87:I87)</f>
        <v>0</v>
      </c>
    </row>
    <row r="88" spans="1:13" ht="10.5" customHeight="1">
      <c r="E88" s="1896"/>
      <c r="F88" s="4"/>
      <c r="G88" s="4" t="s">
        <v>421</v>
      </c>
      <c r="H88" s="367">
        <v>0</v>
      </c>
      <c r="I88" s="367">
        <v>0</v>
      </c>
      <c r="J88" s="36">
        <f>SUM(H88:I88)</f>
        <v>0</v>
      </c>
    </row>
    <row r="89" spans="1:13" ht="11.25" customHeight="1">
      <c r="E89" s="1891">
        <v>1405</v>
      </c>
      <c r="F89" s="373" t="s">
        <v>4</v>
      </c>
      <c r="G89" s="491"/>
      <c r="H89" s="498">
        <f>SUM(H90+H95+H102+H104)</f>
        <v>585</v>
      </c>
      <c r="I89" s="498">
        <f>SUM(I90+I95+I102+I104)</f>
        <v>740</v>
      </c>
      <c r="J89" s="49">
        <f>H89+I89</f>
        <v>1325</v>
      </c>
      <c r="M89" s="618"/>
    </row>
    <row r="90" spans="1:13" ht="11.25" customHeight="1">
      <c r="E90" s="1892"/>
      <c r="F90" s="622" t="s">
        <v>50</v>
      </c>
      <c r="G90" s="4"/>
      <c r="H90" s="1606">
        <f>SUM(H91:H94)</f>
        <v>455</v>
      </c>
      <c r="I90" s="1606">
        <f>SUM(I91:I94)</f>
        <v>421</v>
      </c>
      <c r="J90" s="1251">
        <f>H90+I90</f>
        <v>876</v>
      </c>
      <c r="M90" s="618"/>
    </row>
    <row r="91" spans="1:13" ht="10.5" customHeight="1">
      <c r="A91" s="5">
        <v>5</v>
      </c>
      <c r="B91" s="5">
        <v>4</v>
      </c>
      <c r="C91" s="5">
        <v>8</v>
      </c>
      <c r="E91" s="1892"/>
      <c r="F91" s="4"/>
      <c r="G91" s="4" t="s">
        <v>395</v>
      </c>
      <c r="H91" s="367">
        <v>39</v>
      </c>
      <c r="I91" s="367">
        <v>36</v>
      </c>
      <c r="J91" s="36">
        <f>H91+I91</f>
        <v>75</v>
      </c>
    </row>
    <row r="92" spans="1:13" ht="10.5" customHeight="1">
      <c r="A92" s="5">
        <v>5</v>
      </c>
      <c r="B92" s="5">
        <v>4</v>
      </c>
      <c r="C92" s="5">
        <v>8</v>
      </c>
      <c r="E92" s="1892"/>
      <c r="F92" s="4"/>
      <c r="G92" s="4" t="s">
        <v>394</v>
      </c>
      <c r="H92" s="367">
        <v>287</v>
      </c>
      <c r="I92" s="367">
        <v>229</v>
      </c>
      <c r="J92" s="36">
        <f>H92+I92</f>
        <v>516</v>
      </c>
    </row>
    <row r="93" spans="1:13" ht="10.5" customHeight="1">
      <c r="A93" s="5">
        <v>5</v>
      </c>
      <c r="B93" s="5">
        <v>4</v>
      </c>
      <c r="C93" s="5">
        <v>8</v>
      </c>
      <c r="E93" s="1892"/>
      <c r="F93" s="4"/>
      <c r="G93" s="4" t="s">
        <v>393</v>
      </c>
      <c r="H93" s="367">
        <v>41</v>
      </c>
      <c r="I93" s="367">
        <v>35</v>
      </c>
      <c r="J93" s="36">
        <f>H93+I93</f>
        <v>76</v>
      </c>
    </row>
    <row r="94" spans="1:13" ht="10.5" customHeight="1">
      <c r="A94" s="5">
        <v>5</v>
      </c>
      <c r="B94" s="5">
        <v>4</v>
      </c>
      <c r="C94" s="5">
        <v>8</v>
      </c>
      <c r="E94" s="1892"/>
      <c r="F94" s="4"/>
      <c r="G94" s="4" t="s">
        <v>392</v>
      </c>
      <c r="H94" s="367">
        <v>88</v>
      </c>
      <c r="I94" s="367">
        <v>121</v>
      </c>
      <c r="J94" s="36">
        <f>H94+I94</f>
        <v>209</v>
      </c>
    </row>
    <row r="95" spans="1:13" ht="11.25" customHeight="1">
      <c r="E95" s="1892"/>
      <c r="F95" s="622" t="s">
        <v>58</v>
      </c>
      <c r="G95" s="4"/>
      <c r="H95" s="1606">
        <f>SUM(H96:H101)</f>
        <v>70</v>
      </c>
      <c r="I95" s="1606">
        <f>SUM(I96:I101)</f>
        <v>137</v>
      </c>
      <c r="J95" s="1251">
        <f>H95+I95</f>
        <v>207</v>
      </c>
    </row>
    <row r="96" spans="1:13" ht="10.5" customHeight="1">
      <c r="A96" s="5">
        <v>5</v>
      </c>
      <c r="B96" s="5">
        <v>5</v>
      </c>
      <c r="C96" s="5">
        <v>11</v>
      </c>
      <c r="E96" s="1892"/>
      <c r="F96" s="4"/>
      <c r="G96" s="4" t="s">
        <v>113</v>
      </c>
      <c r="H96" s="367">
        <v>0</v>
      </c>
      <c r="I96" s="367">
        <v>0</v>
      </c>
      <c r="J96" s="36">
        <f>H96+I96</f>
        <v>0</v>
      </c>
    </row>
    <row r="97" spans="1:13" ht="10.5" customHeight="1">
      <c r="A97" s="5">
        <v>5</v>
      </c>
      <c r="B97" s="5">
        <v>5</v>
      </c>
      <c r="C97" s="5">
        <v>11</v>
      </c>
      <c r="E97" s="1892"/>
      <c r="F97" s="4"/>
      <c r="G97" s="4" t="s">
        <v>391</v>
      </c>
      <c r="H97" s="367">
        <v>11</v>
      </c>
      <c r="I97" s="367">
        <v>14</v>
      </c>
      <c r="J97" s="36">
        <f>H97+I97</f>
        <v>25</v>
      </c>
    </row>
    <row r="98" spans="1:13" ht="10.5" customHeight="1">
      <c r="A98" s="5">
        <v>5</v>
      </c>
      <c r="B98" s="5">
        <v>5</v>
      </c>
      <c r="C98" s="5">
        <v>11</v>
      </c>
      <c r="E98" s="1892"/>
      <c r="F98" s="4"/>
      <c r="G98" s="4" t="s">
        <v>390</v>
      </c>
      <c r="H98" s="367">
        <v>3</v>
      </c>
      <c r="I98" s="367">
        <v>0</v>
      </c>
      <c r="J98" s="36">
        <f>H98+I98</f>
        <v>3</v>
      </c>
    </row>
    <row r="99" spans="1:13" ht="10.5" customHeight="1">
      <c r="A99" s="5">
        <v>5</v>
      </c>
      <c r="B99" s="5">
        <v>5</v>
      </c>
      <c r="C99" s="5">
        <v>11</v>
      </c>
      <c r="E99" s="1892"/>
      <c r="F99" s="4"/>
      <c r="G99" s="4" t="s">
        <v>389</v>
      </c>
      <c r="H99" s="367">
        <v>2</v>
      </c>
      <c r="I99" s="367">
        <v>14</v>
      </c>
      <c r="J99" s="36">
        <f>H99+I99</f>
        <v>16</v>
      </c>
    </row>
    <row r="100" spans="1:13" ht="10.5" customHeight="1">
      <c r="A100" s="5">
        <v>5</v>
      </c>
      <c r="B100" s="5">
        <v>5</v>
      </c>
      <c r="C100" s="5">
        <v>11</v>
      </c>
      <c r="E100" s="1892"/>
      <c r="F100" s="4"/>
      <c r="G100" s="4" t="s">
        <v>444</v>
      </c>
      <c r="H100" s="367">
        <v>42</v>
      </c>
      <c r="I100" s="367">
        <v>109</v>
      </c>
      <c r="J100" s="36">
        <f>H100+I100</f>
        <v>151</v>
      </c>
    </row>
    <row r="101" spans="1:13" ht="10.5" customHeight="1">
      <c r="A101" s="5">
        <v>5</v>
      </c>
      <c r="B101" s="5">
        <v>5</v>
      </c>
      <c r="C101" s="5">
        <v>11</v>
      </c>
      <c r="E101" s="1892"/>
      <c r="F101" s="4"/>
      <c r="G101" s="594" t="s">
        <v>388</v>
      </c>
      <c r="H101" s="367">
        <v>12</v>
      </c>
      <c r="I101" s="367">
        <v>0</v>
      </c>
      <c r="J101" s="36">
        <f>H101+I101</f>
        <v>12</v>
      </c>
    </row>
    <row r="102" spans="1:13" ht="11.25" customHeight="1">
      <c r="E102" s="1892"/>
      <c r="F102" s="479" t="s">
        <v>51</v>
      </c>
      <c r="G102" s="457"/>
      <c r="H102" s="1606">
        <f>SUM(H103)</f>
        <v>5</v>
      </c>
      <c r="I102" s="1606">
        <f>SUM(I103)</f>
        <v>4</v>
      </c>
      <c r="J102" s="1251">
        <f>SUM(H102:I102)</f>
        <v>9</v>
      </c>
    </row>
    <row r="103" spans="1:13" ht="10.5" customHeight="1">
      <c r="A103" s="5">
        <v>5</v>
      </c>
      <c r="B103" s="5">
        <v>5</v>
      </c>
      <c r="C103" s="5">
        <v>10</v>
      </c>
      <c r="E103" s="1892"/>
      <c r="F103" s="4"/>
      <c r="G103" s="4" t="s">
        <v>97</v>
      </c>
      <c r="H103" s="367">
        <v>5</v>
      </c>
      <c r="I103" s="367">
        <v>4</v>
      </c>
      <c r="J103" s="36">
        <f>SUM(H103:I103)</f>
        <v>9</v>
      </c>
    </row>
    <row r="104" spans="1:13" ht="11.25" customHeight="1">
      <c r="E104" s="1892"/>
      <c r="F104" s="622" t="s">
        <v>52</v>
      </c>
      <c r="G104" s="622"/>
      <c r="H104" s="1606">
        <f>SUM(H105:H106)</f>
        <v>55</v>
      </c>
      <c r="I104" s="1606">
        <f>SUM(I105:I106)</f>
        <v>178</v>
      </c>
      <c r="J104" s="1251">
        <f>SUM(H104:I104)</f>
        <v>233</v>
      </c>
    </row>
    <row r="105" spans="1:13" ht="10.5" customHeight="1">
      <c r="A105" s="5">
        <v>5</v>
      </c>
      <c r="B105" s="5">
        <v>5</v>
      </c>
      <c r="C105" s="5">
        <v>13</v>
      </c>
      <c r="E105" s="1892"/>
      <c r="F105" s="4"/>
      <c r="G105" s="4" t="s">
        <v>115</v>
      </c>
      <c r="H105" s="367">
        <v>54</v>
      </c>
      <c r="I105" s="367">
        <v>116</v>
      </c>
      <c r="J105" s="36">
        <f>SUM(H105:I105)</f>
        <v>170</v>
      </c>
    </row>
    <row r="106" spans="1:13" ht="10.5" customHeight="1">
      <c r="E106" s="1892"/>
      <c r="F106" s="4"/>
      <c r="G106" s="4" t="s">
        <v>387</v>
      </c>
      <c r="H106" s="367">
        <v>1</v>
      </c>
      <c r="I106" s="367">
        <v>62</v>
      </c>
      <c r="J106" s="36">
        <f>SUM(H106:I106)</f>
        <v>63</v>
      </c>
    </row>
    <row r="107" spans="1:13" ht="11.25" customHeight="1">
      <c r="E107" s="1891">
        <v>1406</v>
      </c>
      <c r="F107" s="373" t="s">
        <v>5</v>
      </c>
      <c r="G107" s="372"/>
      <c r="H107" s="498">
        <f>SUM(H108+H113+H111+H115)</f>
        <v>64</v>
      </c>
      <c r="I107" s="498">
        <f>SUM(I108+I113+I111+I115)</f>
        <v>91</v>
      </c>
      <c r="J107" s="49">
        <f>H107+I107</f>
        <v>155</v>
      </c>
      <c r="M107" s="618"/>
    </row>
    <row r="108" spans="1:13" ht="11.25" customHeight="1">
      <c r="E108" s="1892"/>
      <c r="F108" s="622" t="s">
        <v>53</v>
      </c>
      <c r="G108" s="4"/>
      <c r="H108" s="1606">
        <f>SUM(H109:H110)</f>
        <v>22</v>
      </c>
      <c r="I108" s="1606">
        <f>SUM(I109:I110)</f>
        <v>33</v>
      </c>
      <c r="J108" s="1251">
        <f>H108+I108</f>
        <v>55</v>
      </c>
      <c r="M108" s="618"/>
    </row>
    <row r="109" spans="1:13" ht="10.5" customHeight="1">
      <c r="A109" s="5">
        <v>6</v>
      </c>
      <c r="B109" s="5">
        <v>2</v>
      </c>
      <c r="C109" s="5">
        <v>6</v>
      </c>
      <c r="E109" s="1892"/>
      <c r="F109" s="720"/>
      <c r="G109" s="4" t="s">
        <v>443</v>
      </c>
      <c r="H109" s="367">
        <v>6</v>
      </c>
      <c r="I109" s="367">
        <v>16</v>
      </c>
      <c r="J109" s="36">
        <f>H109+I109</f>
        <v>22</v>
      </c>
    </row>
    <row r="110" spans="1:13" ht="10.5" customHeight="1">
      <c r="A110" s="5">
        <v>6</v>
      </c>
      <c r="B110" s="5">
        <v>2</v>
      </c>
      <c r="C110" s="5">
        <v>11</v>
      </c>
      <c r="E110" s="1892"/>
      <c r="F110" s="720"/>
      <c r="G110" s="4" t="s">
        <v>98</v>
      </c>
      <c r="H110" s="367">
        <v>16</v>
      </c>
      <c r="I110" s="367">
        <v>17</v>
      </c>
      <c r="J110" s="36">
        <f>H110+I110</f>
        <v>33</v>
      </c>
    </row>
    <row r="111" spans="1:13" ht="11.25" customHeight="1">
      <c r="E111" s="1892"/>
      <c r="F111" s="622" t="s">
        <v>381</v>
      </c>
      <c r="G111" s="4"/>
      <c r="H111" s="1606">
        <f>SUM(H112)</f>
        <v>0</v>
      </c>
      <c r="I111" s="1606">
        <f>SUM(I112)</f>
        <v>2</v>
      </c>
      <c r="J111" s="1251">
        <f>H111+I111</f>
        <v>2</v>
      </c>
    </row>
    <row r="112" spans="1:13" ht="10.5" customHeight="1">
      <c r="E112" s="1892"/>
      <c r="F112" s="720"/>
      <c r="G112" s="4" t="s">
        <v>118</v>
      </c>
      <c r="H112" s="367">
        <v>0</v>
      </c>
      <c r="I112" s="367">
        <v>2</v>
      </c>
      <c r="J112" s="36">
        <f>H112+I112</f>
        <v>2</v>
      </c>
    </row>
    <row r="113" spans="1:13" ht="11.25" customHeight="1">
      <c r="E113" s="1892"/>
      <c r="F113" s="622" t="s">
        <v>55</v>
      </c>
      <c r="G113" s="4"/>
      <c r="H113" s="1606">
        <f>SUM(H114)</f>
        <v>21</v>
      </c>
      <c r="I113" s="1606">
        <f>SUM(I114)</f>
        <v>36</v>
      </c>
      <c r="J113" s="1251">
        <f>H113+I113</f>
        <v>57</v>
      </c>
    </row>
    <row r="114" spans="1:13" ht="10.5" customHeight="1">
      <c r="A114" s="5">
        <v>6</v>
      </c>
      <c r="B114" s="5">
        <v>2</v>
      </c>
      <c r="C114" s="5">
        <v>10</v>
      </c>
      <c r="E114" s="1892"/>
      <c r="F114" s="4"/>
      <c r="G114" s="4" t="s">
        <v>99</v>
      </c>
      <c r="H114" s="367">
        <v>21</v>
      </c>
      <c r="I114" s="367">
        <v>36</v>
      </c>
      <c r="J114" s="36">
        <f>H114+I114</f>
        <v>57</v>
      </c>
    </row>
    <row r="115" spans="1:13" ht="11.25" customHeight="1">
      <c r="E115" s="1892"/>
      <c r="F115" s="622" t="s">
        <v>26</v>
      </c>
      <c r="G115" s="4"/>
      <c r="H115" s="1606">
        <f>SUM(H116)</f>
        <v>21</v>
      </c>
      <c r="I115" s="1606">
        <f>SUM(I116)</f>
        <v>20</v>
      </c>
      <c r="J115" s="1251">
        <f>H115+I115</f>
        <v>41</v>
      </c>
    </row>
    <row r="116" spans="1:13" ht="10.5" customHeight="1">
      <c r="A116" s="5">
        <v>6</v>
      </c>
      <c r="B116" s="5">
        <v>2</v>
      </c>
      <c r="C116" s="5">
        <v>6</v>
      </c>
      <c r="E116" s="1892"/>
      <c r="F116" s="4"/>
      <c r="G116" s="4" t="s">
        <v>380</v>
      </c>
      <c r="H116" s="367">
        <v>21</v>
      </c>
      <c r="I116" s="367">
        <v>20</v>
      </c>
      <c r="J116" s="36">
        <f>H116+I116</f>
        <v>41</v>
      </c>
    </row>
    <row r="117" spans="1:13" ht="11.25" customHeight="1">
      <c r="E117" s="1894">
        <v>1407</v>
      </c>
      <c r="F117" s="373" t="s">
        <v>62</v>
      </c>
      <c r="G117" s="372"/>
      <c r="H117" s="498">
        <f>SUM(H120+H118)</f>
        <v>11</v>
      </c>
      <c r="I117" s="498">
        <f>SUM(I120+I118)</f>
        <v>9</v>
      </c>
      <c r="J117" s="49">
        <f>SUM(H117:I117)</f>
        <v>20</v>
      </c>
      <c r="M117" s="618"/>
    </row>
    <row r="118" spans="1:13" ht="11.25" customHeight="1">
      <c r="E118" s="1895"/>
      <c r="F118" s="622" t="s">
        <v>56</v>
      </c>
      <c r="G118" s="622"/>
      <c r="H118" s="1606">
        <f>SUM(H119)</f>
        <v>0</v>
      </c>
      <c r="I118" s="1606">
        <f>SUM(I119)</f>
        <v>6</v>
      </c>
      <c r="J118" s="1251">
        <f>H118+I118</f>
        <v>6</v>
      </c>
      <c r="M118" s="618"/>
    </row>
    <row r="119" spans="1:13" ht="11.25" customHeight="1">
      <c r="E119" s="1895"/>
      <c r="F119" s="4"/>
      <c r="G119" s="4" t="s">
        <v>100</v>
      </c>
      <c r="H119" s="367">
        <v>0</v>
      </c>
      <c r="I119" s="367">
        <v>6</v>
      </c>
      <c r="J119" s="36">
        <f>H119+I119</f>
        <v>6</v>
      </c>
      <c r="M119" s="618"/>
    </row>
    <row r="120" spans="1:13" ht="11.25" customHeight="1">
      <c r="E120" s="1895"/>
      <c r="F120" s="622" t="s">
        <v>25</v>
      </c>
      <c r="G120" s="4"/>
      <c r="H120" s="1606">
        <f>SUM(H121:H124)</f>
        <v>11</v>
      </c>
      <c r="I120" s="1606">
        <f>SUM(I121:I124)</f>
        <v>3</v>
      </c>
      <c r="J120" s="1251">
        <f>H120+I120</f>
        <v>14</v>
      </c>
    </row>
    <row r="121" spans="1:13" ht="10.5" customHeight="1">
      <c r="A121" s="5">
        <v>7</v>
      </c>
      <c r="B121" s="5">
        <v>3</v>
      </c>
      <c r="C121" s="5">
        <v>11</v>
      </c>
      <c r="E121" s="1895"/>
      <c r="F121" s="622"/>
      <c r="G121" s="4" t="s">
        <v>119</v>
      </c>
      <c r="H121" s="367">
        <v>0</v>
      </c>
      <c r="I121" s="367">
        <v>1</v>
      </c>
      <c r="J121" s="36">
        <f>H121+I121</f>
        <v>1</v>
      </c>
    </row>
    <row r="122" spans="1:13" ht="10.5" customHeight="1">
      <c r="E122" s="1895"/>
      <c r="F122" s="622"/>
      <c r="G122" s="4" t="s">
        <v>379</v>
      </c>
      <c r="H122" s="367">
        <v>6</v>
      </c>
      <c r="I122" s="367">
        <v>0</v>
      </c>
      <c r="J122" s="36">
        <f>H122+I122</f>
        <v>6</v>
      </c>
    </row>
    <row r="123" spans="1:13" ht="10.5" customHeight="1">
      <c r="E123" s="1895"/>
      <c r="F123" s="622"/>
      <c r="G123" s="4" t="s">
        <v>666</v>
      </c>
      <c r="H123" s="367">
        <v>1</v>
      </c>
      <c r="I123" s="367">
        <v>0</v>
      </c>
      <c r="J123" s="36">
        <f>H123+I123</f>
        <v>1</v>
      </c>
    </row>
    <row r="124" spans="1:13" ht="10.5" customHeight="1">
      <c r="A124" s="5">
        <v>7</v>
      </c>
      <c r="B124" s="5">
        <v>3</v>
      </c>
      <c r="C124" s="5">
        <v>11</v>
      </c>
      <c r="E124" s="1895"/>
      <c r="F124" s="4"/>
      <c r="G124" s="4" t="s">
        <v>415</v>
      </c>
      <c r="H124" s="367">
        <v>4</v>
      </c>
      <c r="I124" s="367">
        <v>2</v>
      </c>
      <c r="J124" s="36">
        <f>H124+I124</f>
        <v>6</v>
      </c>
    </row>
    <row r="125" spans="1:13" ht="11.25" customHeight="1">
      <c r="E125" s="1894">
        <v>1408</v>
      </c>
      <c r="F125" s="373" t="s">
        <v>63</v>
      </c>
      <c r="G125" s="373"/>
      <c r="H125" s="498">
        <f>SUM(H129+H126+H131+H135)</f>
        <v>750</v>
      </c>
      <c r="I125" s="498">
        <f>SUM(I129+I126+I131+I135)</f>
        <v>930</v>
      </c>
      <c r="J125" s="49">
        <f>H125+I125</f>
        <v>1680</v>
      </c>
      <c r="M125" s="618"/>
    </row>
    <row r="126" spans="1:13" ht="11.25" customHeight="1">
      <c r="E126" s="1895"/>
      <c r="F126" s="622" t="s">
        <v>16</v>
      </c>
      <c r="G126" s="622"/>
      <c r="H126" s="1606">
        <f>SUM(H127:H128)</f>
        <v>25</v>
      </c>
      <c r="I126" s="1606">
        <f>SUM(I127:I128)</f>
        <v>52</v>
      </c>
      <c r="J126" s="1251">
        <f>SUM(H126:I126)</f>
        <v>77</v>
      </c>
      <c r="M126" s="618"/>
    </row>
    <row r="127" spans="1:13" ht="11.25" customHeight="1">
      <c r="E127" s="1895"/>
      <c r="F127" s="622"/>
      <c r="G127" s="369" t="s">
        <v>414</v>
      </c>
      <c r="H127" s="367">
        <v>25</v>
      </c>
      <c r="I127" s="367">
        <v>52</v>
      </c>
      <c r="J127" s="36">
        <f>SUM(H127:I127)</f>
        <v>77</v>
      </c>
      <c r="M127" s="618"/>
    </row>
    <row r="128" spans="1:13" ht="11.25" customHeight="1">
      <c r="E128" s="1895"/>
      <c r="F128" s="4"/>
      <c r="G128" s="4" t="s">
        <v>441</v>
      </c>
      <c r="H128" s="367">
        <v>0</v>
      </c>
      <c r="I128" s="367">
        <v>0</v>
      </c>
      <c r="J128" s="36">
        <f>SUM(H128:I128)</f>
        <v>0</v>
      </c>
      <c r="M128" s="618"/>
    </row>
    <row r="129" spans="1:13" ht="11.25" customHeight="1">
      <c r="E129" s="1895"/>
      <c r="F129" s="622" t="s">
        <v>57</v>
      </c>
      <c r="G129" s="4"/>
      <c r="H129" s="2510">
        <f>SUM(H130)</f>
        <v>721</v>
      </c>
      <c r="I129" s="2510">
        <f>SUM(I130)</f>
        <v>874</v>
      </c>
      <c r="J129" s="1251">
        <f>H129+I129</f>
        <v>1595</v>
      </c>
    </row>
    <row r="130" spans="1:13" ht="10.5" customHeight="1">
      <c r="A130" s="5">
        <v>8</v>
      </c>
      <c r="B130" s="5">
        <v>4</v>
      </c>
      <c r="C130" s="5">
        <v>8</v>
      </c>
      <c r="E130" s="1895"/>
      <c r="F130" s="4"/>
      <c r="G130" s="4" t="s">
        <v>121</v>
      </c>
      <c r="H130" s="367">
        <v>721</v>
      </c>
      <c r="I130" s="367">
        <v>874</v>
      </c>
      <c r="J130" s="36">
        <f>H130+I130</f>
        <v>1595</v>
      </c>
    </row>
    <row r="131" spans="1:13" ht="11.25" customHeight="1">
      <c r="E131" s="1895"/>
      <c r="F131" s="622" t="s">
        <v>18</v>
      </c>
      <c r="G131" s="4"/>
      <c r="H131" s="1606">
        <f>SUM(H132:H134)</f>
        <v>4</v>
      </c>
      <c r="I131" s="1606">
        <f>SUM(I132:I134)</f>
        <v>0</v>
      </c>
      <c r="J131" s="1251">
        <f>H131+I131</f>
        <v>4</v>
      </c>
    </row>
    <row r="132" spans="1:13" ht="10.5" customHeight="1">
      <c r="A132" s="5">
        <v>8</v>
      </c>
      <c r="B132" s="5">
        <v>4</v>
      </c>
      <c r="C132" s="5">
        <v>11</v>
      </c>
      <c r="E132" s="1895"/>
      <c r="F132" s="622"/>
      <c r="G132" s="4" t="s">
        <v>122</v>
      </c>
      <c r="H132" s="367">
        <v>2</v>
      </c>
      <c r="I132" s="367">
        <v>0</v>
      </c>
      <c r="J132" s="36">
        <f>H132+I132</f>
        <v>2</v>
      </c>
    </row>
    <row r="133" spans="1:13" ht="10.5" customHeight="1">
      <c r="A133" s="5">
        <v>8</v>
      </c>
      <c r="B133" s="5">
        <v>3</v>
      </c>
      <c r="C133" s="5">
        <v>11</v>
      </c>
      <c r="E133" s="1895"/>
      <c r="F133" s="622"/>
      <c r="G133" s="4" t="s">
        <v>123</v>
      </c>
      <c r="H133" s="367">
        <v>0</v>
      </c>
      <c r="I133" s="367">
        <v>0</v>
      </c>
      <c r="J133" s="36">
        <f>H133+I133</f>
        <v>0</v>
      </c>
    </row>
    <row r="134" spans="1:13" ht="10.5" customHeight="1">
      <c r="A134" s="5">
        <v>8</v>
      </c>
      <c r="B134" s="5">
        <v>4</v>
      </c>
      <c r="C134" s="5">
        <v>11</v>
      </c>
      <c r="E134" s="1895"/>
      <c r="F134" s="622"/>
      <c r="G134" s="4" t="s">
        <v>377</v>
      </c>
      <c r="H134" s="367">
        <v>2</v>
      </c>
      <c r="I134" s="367">
        <v>0</v>
      </c>
      <c r="J134" s="36">
        <f>H134+I134</f>
        <v>2</v>
      </c>
    </row>
    <row r="135" spans="1:13" ht="11.25" customHeight="1">
      <c r="E135" s="1895"/>
      <c r="F135" s="622" t="s">
        <v>59</v>
      </c>
      <c r="G135" s="622"/>
      <c r="H135" s="1606">
        <f>SUM(H136)</f>
        <v>0</v>
      </c>
      <c r="I135" s="1606">
        <f>SUM(I136)</f>
        <v>4</v>
      </c>
      <c r="J135" s="1251">
        <f>H135+I135</f>
        <v>4</v>
      </c>
    </row>
    <row r="136" spans="1:13" ht="10.5" customHeight="1">
      <c r="A136" s="5">
        <v>8</v>
      </c>
      <c r="B136" s="5">
        <v>4</v>
      </c>
      <c r="C136" s="5">
        <v>11</v>
      </c>
      <c r="E136" s="1895"/>
      <c r="F136" s="4"/>
      <c r="G136" s="4" t="s">
        <v>125</v>
      </c>
      <c r="H136" s="367">
        <v>0</v>
      </c>
      <c r="I136" s="367">
        <v>4</v>
      </c>
      <c r="J136" s="36">
        <f>H136+I136</f>
        <v>4</v>
      </c>
    </row>
    <row r="137" spans="1:13" ht="11.25" customHeight="1">
      <c r="E137" s="1894">
        <v>1624</v>
      </c>
      <c r="F137" s="373" t="s">
        <v>19</v>
      </c>
      <c r="G137" s="372"/>
      <c r="H137" s="498">
        <f>SUM(H138+H140)</f>
        <v>12</v>
      </c>
      <c r="I137" s="498">
        <f>SUM(I138+I140)</f>
        <v>16</v>
      </c>
      <c r="J137" s="498">
        <f>SUM(H137:I137)</f>
        <v>28</v>
      </c>
      <c r="K137" s="1110"/>
      <c r="M137" s="618"/>
    </row>
    <row r="138" spans="1:13" ht="11.25" customHeight="1">
      <c r="E138" s="1895"/>
      <c r="F138" s="479" t="s">
        <v>149</v>
      </c>
      <c r="G138" s="594"/>
      <c r="H138" s="1606">
        <f>SUM(H139)</f>
        <v>12</v>
      </c>
      <c r="I138" s="1606">
        <f>SUM(I139)</f>
        <v>16</v>
      </c>
      <c r="J138" s="1251">
        <f>H138+I138</f>
        <v>28</v>
      </c>
      <c r="M138" s="618"/>
    </row>
    <row r="139" spans="1:13" ht="10.5" customHeight="1">
      <c r="A139" s="5">
        <v>9</v>
      </c>
      <c r="B139" s="5">
        <v>4</v>
      </c>
      <c r="C139" s="5">
        <v>8</v>
      </c>
      <c r="E139" s="1895"/>
      <c r="F139" s="4"/>
      <c r="G139" s="4" t="s">
        <v>376</v>
      </c>
      <c r="H139" s="367">
        <v>12</v>
      </c>
      <c r="I139" s="367">
        <v>16</v>
      </c>
      <c r="J139" s="36">
        <f>H139+I139</f>
        <v>28</v>
      </c>
      <c r="M139" s="618"/>
    </row>
    <row r="140" spans="1:13" ht="11.25" customHeight="1">
      <c r="E140" s="1895"/>
      <c r="F140" s="622" t="s">
        <v>22</v>
      </c>
      <c r="G140" s="4"/>
      <c r="H140" s="1606">
        <f>SUM(H141)</f>
        <v>0</v>
      </c>
      <c r="I140" s="1606">
        <f>SUM(I141)</f>
        <v>0</v>
      </c>
      <c r="J140" s="1251">
        <f>H140+I140</f>
        <v>0</v>
      </c>
      <c r="M140" s="618"/>
    </row>
    <row r="141" spans="1:13" ht="9.75" customHeight="1">
      <c r="A141" s="5">
        <v>9</v>
      </c>
      <c r="B141" s="5">
        <v>5</v>
      </c>
      <c r="C141" s="5">
        <v>11</v>
      </c>
      <c r="E141" s="1923"/>
      <c r="F141" s="3"/>
      <c r="G141" s="3" t="s">
        <v>375</v>
      </c>
      <c r="H141" s="1613">
        <v>0</v>
      </c>
      <c r="I141" s="1613">
        <v>0</v>
      </c>
      <c r="J141" s="47">
        <f>H141+I141</f>
        <v>0</v>
      </c>
      <c r="M141" s="618"/>
    </row>
    <row r="142" spans="1:13" ht="12.75" customHeight="1">
      <c r="E142" s="754"/>
      <c r="F142" s="1885" t="s">
        <v>0</v>
      </c>
      <c r="G142" s="1886"/>
      <c r="H142" s="723">
        <f>SUM(H6+H37+H69+H82+H89+H107+H117+H125+H137)</f>
        <v>3959</v>
      </c>
      <c r="I142" s="723">
        <f>SUM(I6+I37+I69+I82+I89+I107+I117+I125+I137)</f>
        <v>3272</v>
      </c>
      <c r="J142" s="51">
        <f>SUM(J6+J37+J69+J82+J89+J107+J117+J125+J137)</f>
        <v>7231</v>
      </c>
    </row>
    <row r="143" spans="1:13" ht="10.5" customHeight="1">
      <c r="E143" s="6"/>
      <c r="F143" s="2058" t="s">
        <v>148</v>
      </c>
      <c r="G143" s="2058"/>
      <c r="H143" s="2058"/>
      <c r="I143" s="2058"/>
      <c r="J143" s="2058"/>
    </row>
    <row r="144" spans="1:13" ht="19.5" customHeight="1">
      <c r="E144" s="6"/>
      <c r="F144" s="1905" t="s">
        <v>902</v>
      </c>
      <c r="G144" s="1905"/>
      <c r="H144" s="1905"/>
      <c r="I144" s="1905"/>
      <c r="J144" s="1905"/>
    </row>
    <row r="145" spans="5:10" ht="9" customHeight="1">
      <c r="E145" s="6"/>
      <c r="F145" s="2481" t="s">
        <v>901</v>
      </c>
      <c r="G145" s="1905"/>
      <c r="H145" s="1905"/>
      <c r="I145" s="1905"/>
      <c r="J145" s="1905"/>
    </row>
    <row r="146" spans="5:10" ht="12.75" customHeight="1"/>
    <row r="147" spans="5:10" ht="9" customHeight="1">
      <c r="E147" s="6"/>
    </row>
    <row r="148" spans="5:10" ht="9" customHeight="1">
      <c r="E148" s="6"/>
    </row>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c r="F233" s="4"/>
      <c r="G233" s="4"/>
    </row>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sheetData>
  <mergeCells count="23">
    <mergeCell ref="E117:E124"/>
    <mergeCell ref="E137:E141"/>
    <mergeCell ref="E125:E136"/>
    <mergeCell ref="E6:E36"/>
    <mergeCell ref="N19:O24"/>
    <mergeCell ref="J4:J5"/>
    <mergeCell ref="J80:J81"/>
    <mergeCell ref="E89:E106"/>
    <mergeCell ref="F145:J145"/>
    <mergeCell ref="F143:J143"/>
    <mergeCell ref="F144:J144"/>
    <mergeCell ref="F142:G142"/>
    <mergeCell ref="E107:E116"/>
    <mergeCell ref="E82:E88"/>
    <mergeCell ref="L1:Z1"/>
    <mergeCell ref="E37:E68"/>
    <mergeCell ref="E79:E81"/>
    <mergeCell ref="E69:E76"/>
    <mergeCell ref="E2:J2"/>
    <mergeCell ref="E1:J1"/>
    <mergeCell ref="E3:E5"/>
    <mergeCell ref="H4:I4"/>
    <mergeCell ref="H80:I80"/>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7"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D7F8-6A7C-4B8E-9077-CD9E66E33A94}">
  <dimension ref="A1:AC500"/>
  <sheetViews>
    <sheetView view="pageBreakPreview" topLeftCell="D1" zoomScale="115" zoomScaleNormal="115" zoomScaleSheetLayoutView="115" workbookViewId="0">
      <selection activeCell="N41" sqref="N41"/>
    </sheetView>
  </sheetViews>
  <sheetFormatPr baseColWidth="10" defaultRowHeight="12.75"/>
  <cols>
    <col min="1" max="2" width="1.85546875" style="5" hidden="1" customWidth="1"/>
    <col min="3" max="3" width="2.42578125" style="5" hidden="1" customWidth="1"/>
    <col min="4" max="4" width="3" style="5" customWidth="1"/>
    <col min="5" max="5" width="7.5703125" style="1" customWidth="1"/>
    <col min="6" max="6" width="1.5703125" style="1" customWidth="1"/>
    <col min="7" max="7" width="67.7109375" style="1" customWidth="1"/>
    <col min="8" max="10" width="7.28515625" style="840" customWidth="1"/>
    <col min="11" max="11" width="4.7109375" style="1" customWidth="1"/>
    <col min="12" max="12" width="7" style="1" customWidth="1"/>
    <col min="13" max="13" width="9" style="1" customWidth="1"/>
    <col min="14" max="14" width="26" style="1" customWidth="1"/>
    <col min="15" max="15" width="8" style="1" customWidth="1"/>
    <col min="16" max="16" width="1" style="1" customWidth="1"/>
    <col min="17" max="17" width="6.7109375"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8" width="6.7109375" style="1" customWidth="1"/>
    <col min="29" max="16384" width="11.42578125" style="1"/>
  </cols>
  <sheetData>
    <row r="1" spans="1:29" ht="12.75" customHeight="1">
      <c r="E1" s="1888" t="s">
        <v>900</v>
      </c>
      <c r="F1" s="1888"/>
      <c r="G1" s="1888"/>
      <c r="H1" s="1888"/>
      <c r="I1" s="1888"/>
      <c r="J1" s="1888"/>
      <c r="L1" s="1888"/>
      <c r="M1" s="1888"/>
      <c r="N1" s="1888"/>
      <c r="O1" s="1888"/>
      <c r="P1" s="1888"/>
      <c r="Q1" s="1888"/>
      <c r="R1" s="1888"/>
      <c r="S1" s="1888"/>
      <c r="T1" s="1888"/>
      <c r="U1" s="1888"/>
      <c r="V1" s="1888"/>
      <c r="W1" s="1888"/>
      <c r="X1" s="1888"/>
      <c r="Y1" s="1888"/>
      <c r="Z1" s="1888"/>
    </row>
    <row r="2" spans="1:29" ht="12.75" customHeight="1">
      <c r="B2" s="719"/>
      <c r="C2" s="719"/>
      <c r="D2" s="719"/>
      <c r="E2" s="1888">
        <v>2020</v>
      </c>
      <c r="F2" s="1888"/>
      <c r="G2" s="1888"/>
      <c r="H2" s="1888"/>
      <c r="I2" s="1888"/>
      <c r="J2" s="1888"/>
      <c r="K2" s="414"/>
      <c r="L2" s="413"/>
      <c r="AB2" s="2"/>
      <c r="AC2" s="2"/>
    </row>
    <row r="3" spans="1:29" ht="8.25" customHeight="1">
      <c r="E3" s="1934" t="s">
        <v>6</v>
      </c>
      <c r="F3" s="1754"/>
      <c r="G3" s="1438"/>
      <c r="H3" s="2515"/>
      <c r="I3" s="2514"/>
      <c r="J3" s="2513"/>
      <c r="L3" s="4"/>
    </row>
    <row r="4" spans="1:29" ht="10.5" customHeight="1">
      <c r="A4" s="5" t="s">
        <v>12</v>
      </c>
      <c r="B4" s="5" t="s">
        <v>13</v>
      </c>
      <c r="C4" s="5" t="s">
        <v>14</v>
      </c>
      <c r="E4" s="1925"/>
      <c r="F4" s="1363" t="s">
        <v>87</v>
      </c>
      <c r="G4" s="1709"/>
      <c r="H4" s="1991" t="s">
        <v>893</v>
      </c>
      <c r="I4" s="1991"/>
      <c r="J4" s="1881" t="s">
        <v>0</v>
      </c>
    </row>
    <row r="5" spans="1:29" ht="10.5" customHeight="1">
      <c r="E5" s="1926"/>
      <c r="F5" s="1361"/>
      <c r="G5" s="1435"/>
      <c r="H5" s="2377" t="s">
        <v>72</v>
      </c>
      <c r="I5" s="2377" t="s">
        <v>71</v>
      </c>
      <c r="J5" s="1882"/>
    </row>
    <row r="6" spans="1:29" ht="11.25" customHeight="1">
      <c r="E6" s="1892">
        <v>1401</v>
      </c>
      <c r="F6" s="392" t="s">
        <v>1</v>
      </c>
      <c r="G6" s="396"/>
      <c r="H6" s="2520">
        <f>SUM(H7,H10,H14,H18,H27,H31,H33,H35)</f>
        <v>0</v>
      </c>
      <c r="I6" s="2520">
        <f>SUM(I7,I10,I14,I18,I27,I31,I33,I35)</f>
        <v>0</v>
      </c>
      <c r="J6" s="2519">
        <f>SUM(H6:I6)</f>
        <v>0</v>
      </c>
      <c r="M6" s="618"/>
    </row>
    <row r="7" spans="1:29" ht="11.25" customHeight="1">
      <c r="E7" s="1892"/>
      <c r="F7" s="1680" t="s">
        <v>33</v>
      </c>
      <c r="G7" s="1121"/>
      <c r="H7" s="2518">
        <f>SUM(H8:H9)</f>
        <v>0</v>
      </c>
      <c r="I7" s="2518">
        <f>SUM(I8:I9)</f>
        <v>0</v>
      </c>
      <c r="J7" s="2517">
        <f>SUM(H7:I7)</f>
        <v>0</v>
      </c>
    </row>
    <row r="8" spans="1:29" ht="10.5" customHeight="1">
      <c r="A8" s="5">
        <v>1</v>
      </c>
      <c r="B8" s="5">
        <v>1</v>
      </c>
      <c r="C8" s="5">
        <v>11</v>
      </c>
      <c r="E8" s="1892"/>
      <c r="F8" s="622"/>
      <c r="G8" s="4" t="s">
        <v>107</v>
      </c>
      <c r="H8" s="634">
        <v>0</v>
      </c>
      <c r="I8" s="634">
        <v>0</v>
      </c>
      <c r="J8" s="36">
        <f>SUM(H8:I8)</f>
        <v>0</v>
      </c>
    </row>
    <row r="9" spans="1:29" ht="10.5" customHeight="1">
      <c r="A9" s="5">
        <v>1</v>
      </c>
      <c r="B9" s="5">
        <v>1</v>
      </c>
      <c r="C9" s="5">
        <v>7</v>
      </c>
      <c r="E9" s="1892"/>
      <c r="F9" s="4"/>
      <c r="G9" s="594" t="s">
        <v>66</v>
      </c>
      <c r="H9" s="367">
        <v>0</v>
      </c>
      <c r="I9" s="367">
        <v>0</v>
      </c>
      <c r="J9" s="36">
        <f>SUM(H9:I9)</f>
        <v>0</v>
      </c>
      <c r="M9" s="618"/>
    </row>
    <row r="10" spans="1:29" ht="11.25" customHeight="1">
      <c r="E10" s="1892"/>
      <c r="F10" s="622" t="s">
        <v>34</v>
      </c>
      <c r="G10" s="4"/>
      <c r="H10" s="1606">
        <f>SUM(H11:H13)</f>
        <v>0</v>
      </c>
      <c r="I10" s="1606">
        <f>SUM(I11:I13)</f>
        <v>0</v>
      </c>
      <c r="J10" s="1251">
        <f>SUM(H10:I10)</f>
        <v>0</v>
      </c>
    </row>
    <row r="11" spans="1:29" ht="10.5" customHeight="1">
      <c r="A11" s="5">
        <v>1</v>
      </c>
      <c r="B11" s="5">
        <v>1</v>
      </c>
      <c r="C11" s="5">
        <v>5</v>
      </c>
      <c r="E11" s="1892"/>
      <c r="F11" s="622"/>
      <c r="G11" s="4" t="s">
        <v>409</v>
      </c>
      <c r="H11" s="367">
        <v>0</v>
      </c>
      <c r="I11" s="367">
        <v>0</v>
      </c>
      <c r="J11" s="36">
        <f>SUM(H11:I11)</f>
        <v>0</v>
      </c>
    </row>
    <row r="12" spans="1:29" ht="10.5" customHeight="1">
      <c r="E12" s="1892"/>
      <c r="F12" s="4"/>
      <c r="G12" s="4" t="s">
        <v>411</v>
      </c>
      <c r="H12" s="367">
        <v>0</v>
      </c>
      <c r="I12" s="367">
        <v>0</v>
      </c>
      <c r="J12" s="36">
        <f>SUM(H12:I12)</f>
        <v>0</v>
      </c>
    </row>
    <row r="13" spans="1:29" ht="10.5" customHeight="1">
      <c r="A13" s="5">
        <v>1</v>
      </c>
      <c r="B13" s="5">
        <v>1</v>
      </c>
      <c r="C13" s="5">
        <v>5</v>
      </c>
      <c r="E13" s="1892"/>
      <c r="F13" s="4"/>
      <c r="G13" s="4" t="s">
        <v>410</v>
      </c>
      <c r="H13" s="367">
        <v>0</v>
      </c>
      <c r="I13" s="367">
        <v>0</v>
      </c>
      <c r="J13" s="36">
        <f>SUM(H13:I13)</f>
        <v>0</v>
      </c>
    </row>
    <row r="14" spans="1:29" ht="11.25" customHeight="1">
      <c r="E14" s="1892"/>
      <c r="F14" s="622" t="s">
        <v>35</v>
      </c>
      <c r="G14" s="4"/>
      <c r="H14" s="1606">
        <f>SUM(H15:H17)</f>
        <v>0</v>
      </c>
      <c r="I14" s="1606">
        <f>SUM(I15:I17)</f>
        <v>0</v>
      </c>
      <c r="J14" s="1251">
        <f>SUM(H14:I14)</f>
        <v>0</v>
      </c>
    </row>
    <row r="15" spans="1:29" ht="10.5" customHeight="1">
      <c r="A15" s="5">
        <v>1</v>
      </c>
      <c r="B15" s="5">
        <v>1</v>
      </c>
      <c r="C15" s="5">
        <v>12</v>
      </c>
      <c r="E15" s="1892"/>
      <c r="F15" s="4"/>
      <c r="G15" s="4" t="s">
        <v>409</v>
      </c>
      <c r="H15" s="367">
        <v>0</v>
      </c>
      <c r="I15" s="367">
        <v>0</v>
      </c>
      <c r="J15" s="36">
        <f>SUM(H15:I15)</f>
        <v>0</v>
      </c>
    </row>
    <row r="16" spans="1:29" s="4" customFormat="1" ht="10.5" customHeight="1">
      <c r="A16" s="5"/>
      <c r="B16" s="5"/>
      <c r="C16" s="5"/>
      <c r="D16" s="5"/>
      <c r="E16" s="1892"/>
      <c r="G16" s="4" t="s">
        <v>427</v>
      </c>
      <c r="H16" s="367">
        <v>0</v>
      </c>
      <c r="I16" s="367">
        <v>0</v>
      </c>
      <c r="J16" s="36">
        <f>SUM(H16:I16)</f>
        <v>0</v>
      </c>
      <c r="K16" s="1"/>
      <c r="L16" s="1"/>
      <c r="M16" s="1"/>
      <c r="N16" s="1"/>
      <c r="O16" s="1"/>
    </row>
    <row r="17" spans="1:15" ht="10.5" customHeight="1">
      <c r="A17" s="5">
        <v>1</v>
      </c>
      <c r="B17" s="5">
        <v>1</v>
      </c>
      <c r="C17" s="5">
        <v>12</v>
      </c>
      <c r="E17" s="1892"/>
      <c r="F17" s="4"/>
      <c r="G17" s="4" t="s">
        <v>426</v>
      </c>
      <c r="H17" s="367">
        <v>0</v>
      </c>
      <c r="I17" s="367">
        <v>0</v>
      </c>
      <c r="J17" s="36">
        <f>SUM(H17:I17)</f>
        <v>0</v>
      </c>
    </row>
    <row r="18" spans="1:15" ht="11.25" customHeight="1">
      <c r="E18" s="1892"/>
      <c r="F18" s="633" t="s">
        <v>27</v>
      </c>
      <c r="G18" s="633"/>
      <c r="H18" s="1606">
        <f>SUM(H19:H26)</f>
        <v>0</v>
      </c>
      <c r="I18" s="1606">
        <f>SUM(I19:I26)</f>
        <v>0</v>
      </c>
      <c r="J18" s="1251">
        <f>SUM(H18:I18)</f>
        <v>0</v>
      </c>
    </row>
    <row r="19" spans="1:15" ht="11.25" customHeight="1">
      <c r="A19" s="5">
        <v>1</v>
      </c>
      <c r="B19" s="5">
        <v>1</v>
      </c>
      <c r="C19" s="5">
        <v>2</v>
      </c>
      <c r="E19" s="1892"/>
      <c r="F19" s="4"/>
      <c r="G19" s="4" t="s">
        <v>409</v>
      </c>
      <c r="H19" s="367">
        <v>0</v>
      </c>
      <c r="I19" s="367">
        <v>0</v>
      </c>
      <c r="J19" s="36">
        <f>SUM(H19:I19)</f>
        <v>0</v>
      </c>
      <c r="N19" s="1910"/>
      <c r="O19" s="1910"/>
    </row>
    <row r="20" spans="1:15" ht="11.25" customHeight="1">
      <c r="E20" s="1892"/>
      <c r="F20" s="4"/>
      <c r="G20" s="4" t="s">
        <v>405</v>
      </c>
      <c r="H20" s="367">
        <v>0</v>
      </c>
      <c r="I20" s="367">
        <v>0</v>
      </c>
      <c r="J20" s="36">
        <f>SUM(H20:I20)</f>
        <v>0</v>
      </c>
      <c r="N20" s="1910"/>
      <c r="O20" s="1910"/>
    </row>
    <row r="21" spans="1:15" ht="11.25" customHeight="1">
      <c r="E21" s="1892"/>
      <c r="F21" s="4"/>
      <c r="G21" s="4" t="s">
        <v>425</v>
      </c>
      <c r="H21" s="367">
        <v>0</v>
      </c>
      <c r="I21" s="367">
        <v>0</v>
      </c>
      <c r="J21" s="36">
        <f>SUM(H21:I21)</f>
        <v>0</v>
      </c>
      <c r="N21" s="1910"/>
      <c r="O21" s="1910"/>
    </row>
    <row r="22" spans="1:15" ht="11.25" customHeight="1">
      <c r="A22" s="5">
        <v>1</v>
      </c>
      <c r="B22" s="5">
        <v>1</v>
      </c>
      <c r="C22" s="5">
        <v>2</v>
      </c>
      <c r="E22" s="1892"/>
      <c r="F22" s="4"/>
      <c r="G22" s="4" t="s">
        <v>408</v>
      </c>
      <c r="H22" s="367">
        <v>0</v>
      </c>
      <c r="I22" s="367">
        <v>0</v>
      </c>
      <c r="J22" s="36">
        <f>SUM(H22:I22)</f>
        <v>0</v>
      </c>
      <c r="N22" s="1910"/>
      <c r="O22" s="1910"/>
    </row>
    <row r="23" spans="1:15" ht="11.25" customHeight="1">
      <c r="A23" s="5">
        <v>1</v>
      </c>
      <c r="B23" s="5">
        <v>1</v>
      </c>
      <c r="C23" s="5">
        <v>2</v>
      </c>
      <c r="E23" s="1892"/>
      <c r="F23" s="4"/>
      <c r="G23" s="4" t="s">
        <v>407</v>
      </c>
      <c r="H23" s="367">
        <v>0</v>
      </c>
      <c r="I23" s="367">
        <v>0</v>
      </c>
      <c r="J23" s="36">
        <f>SUM(H23:I23)</f>
        <v>0</v>
      </c>
      <c r="N23" s="1910"/>
      <c r="O23" s="1910"/>
    </row>
    <row r="24" spans="1:15" ht="11.25" customHeight="1">
      <c r="A24" s="5">
        <v>1</v>
      </c>
      <c r="B24" s="5">
        <v>1</v>
      </c>
      <c r="C24" s="5">
        <v>2</v>
      </c>
      <c r="E24" s="1892"/>
      <c r="F24" s="4"/>
      <c r="G24" s="4" t="s">
        <v>410</v>
      </c>
      <c r="H24" s="367">
        <v>0</v>
      </c>
      <c r="I24" s="367">
        <v>0</v>
      </c>
      <c r="J24" s="36">
        <f>SUM(H24:I24)</f>
        <v>0</v>
      </c>
      <c r="N24" s="1910"/>
      <c r="O24" s="1910"/>
    </row>
    <row r="25" spans="1:15" ht="11.25" customHeight="1">
      <c r="A25" s="5">
        <v>1</v>
      </c>
      <c r="B25" s="5">
        <v>1</v>
      </c>
      <c r="C25" s="5">
        <v>2</v>
      </c>
      <c r="E25" s="1892"/>
      <c r="F25" s="4"/>
      <c r="G25" s="4" t="s">
        <v>107</v>
      </c>
      <c r="H25" s="367">
        <v>0</v>
      </c>
      <c r="I25" s="367">
        <v>0</v>
      </c>
      <c r="J25" s="36">
        <f>SUM(H25:I25)</f>
        <v>0</v>
      </c>
    </row>
    <row r="26" spans="1:15" ht="11.25" customHeight="1">
      <c r="A26" s="5">
        <v>1</v>
      </c>
      <c r="B26" s="5">
        <v>1</v>
      </c>
      <c r="C26" s="5">
        <v>2</v>
      </c>
      <c r="E26" s="1892"/>
      <c r="F26" s="4"/>
      <c r="G26" s="594" t="s">
        <v>406</v>
      </c>
      <c r="H26" s="367">
        <v>0</v>
      </c>
      <c r="I26" s="367">
        <v>0</v>
      </c>
      <c r="J26" s="36">
        <f>SUM(H26:I26)</f>
        <v>0</v>
      </c>
    </row>
    <row r="27" spans="1:15" ht="11.25" customHeight="1">
      <c r="E27" s="1892"/>
      <c r="F27" s="633" t="s">
        <v>10</v>
      </c>
      <c r="G27" s="4"/>
      <c r="H27" s="1606">
        <f>SUM(H28:H30)</f>
        <v>0</v>
      </c>
      <c r="I27" s="1606">
        <f>SUM(I28:I30)</f>
        <v>0</v>
      </c>
      <c r="J27" s="1251">
        <f>SUM(H27:I27)</f>
        <v>0</v>
      </c>
    </row>
    <row r="28" spans="1:15" ht="10.5" customHeight="1">
      <c r="A28" s="5">
        <v>1</v>
      </c>
      <c r="B28" s="5">
        <v>1</v>
      </c>
      <c r="C28" s="5">
        <v>4</v>
      </c>
      <c r="E28" s="1892"/>
      <c r="F28" s="4"/>
      <c r="G28" s="4" t="s">
        <v>409</v>
      </c>
      <c r="H28" s="367">
        <v>0</v>
      </c>
      <c r="I28" s="367">
        <v>0</v>
      </c>
      <c r="J28" s="36">
        <f>SUM(H28:I28)</f>
        <v>0</v>
      </c>
    </row>
    <row r="29" spans="1:15" ht="10.5" customHeight="1">
      <c r="E29" s="1892"/>
      <c r="F29" s="4"/>
      <c r="G29" s="4" t="s">
        <v>405</v>
      </c>
      <c r="H29" s="367">
        <v>0</v>
      </c>
      <c r="I29" s="367">
        <v>0</v>
      </c>
      <c r="J29" s="36">
        <f>SUM(H29:I29)</f>
        <v>0</v>
      </c>
    </row>
    <row r="30" spans="1:15" ht="10.5" customHeight="1">
      <c r="A30" s="5">
        <v>1</v>
      </c>
      <c r="B30" s="5">
        <v>1</v>
      </c>
      <c r="C30" s="5">
        <v>4</v>
      </c>
      <c r="E30" s="1892"/>
      <c r="F30" s="4"/>
      <c r="G30" s="4" t="s">
        <v>107</v>
      </c>
      <c r="H30" s="367">
        <v>0</v>
      </c>
      <c r="I30" s="367">
        <v>0</v>
      </c>
      <c r="J30" s="36">
        <f>SUM(H30:I30)</f>
        <v>0</v>
      </c>
    </row>
    <row r="31" spans="1:15" ht="11.25" customHeight="1">
      <c r="E31" s="1892"/>
      <c r="F31" s="622" t="s">
        <v>36</v>
      </c>
      <c r="G31" s="4"/>
      <c r="H31" s="1606">
        <f>SUM(H32)</f>
        <v>0</v>
      </c>
      <c r="I31" s="1606">
        <f>SUM(I32)</f>
        <v>0</v>
      </c>
      <c r="J31" s="1251">
        <f>SUM(H31:I31)</f>
        <v>0</v>
      </c>
    </row>
    <row r="32" spans="1:15" ht="10.5" customHeight="1">
      <c r="A32" s="5">
        <v>1</v>
      </c>
      <c r="B32" s="5">
        <v>1</v>
      </c>
      <c r="C32" s="5">
        <v>1</v>
      </c>
      <c r="E32" s="1892"/>
      <c r="F32" s="4"/>
      <c r="G32" s="4" t="s">
        <v>403</v>
      </c>
      <c r="H32" s="367">
        <v>0</v>
      </c>
      <c r="I32" s="367">
        <v>0</v>
      </c>
      <c r="J32" s="36">
        <f>SUM(H32:I32)</f>
        <v>0</v>
      </c>
    </row>
    <row r="33" spans="1:13" ht="11.25" customHeight="1">
      <c r="E33" s="1892"/>
      <c r="F33" s="622" t="s">
        <v>24</v>
      </c>
      <c r="G33" s="622"/>
      <c r="H33" s="1606">
        <f>SUM(H34)</f>
        <v>0</v>
      </c>
      <c r="I33" s="1606">
        <f>SUM(I34)</f>
        <v>0</v>
      </c>
      <c r="J33" s="1251">
        <f>SUM(H33:I33)</f>
        <v>0</v>
      </c>
    </row>
    <row r="34" spans="1:13" ht="10.5" customHeight="1">
      <c r="E34" s="1892"/>
      <c r="F34" s="4"/>
      <c r="G34" s="4" t="s">
        <v>424</v>
      </c>
      <c r="H34" s="367">
        <v>0</v>
      </c>
      <c r="I34" s="367">
        <v>0</v>
      </c>
      <c r="J34" s="36">
        <f>SUM(H34:I34)</f>
        <v>0</v>
      </c>
    </row>
    <row r="35" spans="1:13" s="925" customFormat="1" ht="11.25" customHeight="1">
      <c r="A35" s="931"/>
      <c r="B35" s="931"/>
      <c r="C35" s="931"/>
      <c r="D35" s="931"/>
      <c r="E35" s="1892"/>
      <c r="F35" s="622" t="s">
        <v>32</v>
      </c>
      <c r="G35" s="622"/>
      <c r="H35" s="1606">
        <f>SUM(H36)</f>
        <v>0</v>
      </c>
      <c r="I35" s="1606">
        <f>SUM(I36)</f>
        <v>0</v>
      </c>
      <c r="J35" s="1251">
        <f>H35+I35</f>
        <v>0</v>
      </c>
    </row>
    <row r="36" spans="1:13" ht="10.5" customHeight="1">
      <c r="E36" s="1892"/>
      <c r="F36" s="3"/>
      <c r="G36" s="3" t="s">
        <v>402</v>
      </c>
      <c r="H36" s="1613">
        <v>0</v>
      </c>
      <c r="I36" s="1613">
        <v>0</v>
      </c>
      <c r="J36" s="47">
        <f>H36+I36</f>
        <v>0</v>
      </c>
    </row>
    <row r="37" spans="1:13" ht="11.25" customHeight="1">
      <c r="E37" s="1891">
        <v>1402</v>
      </c>
      <c r="F37" s="381" t="s">
        <v>2</v>
      </c>
      <c r="G37" s="380"/>
      <c r="H37" s="580">
        <f>SUM(H38,H44,H48,H53,H56,H60,H63,H67)</f>
        <v>0</v>
      </c>
      <c r="I37" s="580">
        <f>SUM(I38,I44,I48,I53,I56,I60,I63,I67)</f>
        <v>0</v>
      </c>
      <c r="J37" s="1252">
        <f>SUM(H37:I37)</f>
        <v>0</v>
      </c>
      <c r="M37" s="618"/>
    </row>
    <row r="38" spans="1:13" ht="11.25" customHeight="1">
      <c r="E38" s="1892"/>
      <c r="F38" s="622" t="s">
        <v>37</v>
      </c>
      <c r="G38" s="4"/>
      <c r="H38" s="1606">
        <f>SUM(H39:H43)</f>
        <v>0</v>
      </c>
      <c r="I38" s="1606">
        <f>SUM(I39:I43)</f>
        <v>0</v>
      </c>
      <c r="J38" s="1251">
        <f>SUM(H38:I38)</f>
        <v>0</v>
      </c>
    </row>
    <row r="39" spans="1:13" ht="10.5" customHeight="1">
      <c r="A39" s="5">
        <v>2</v>
      </c>
      <c r="B39" s="5">
        <v>4</v>
      </c>
      <c r="C39" s="5">
        <v>11</v>
      </c>
      <c r="E39" s="1892"/>
      <c r="F39" s="4"/>
      <c r="G39" s="4" t="s">
        <v>92</v>
      </c>
      <c r="H39" s="367">
        <v>0</v>
      </c>
      <c r="I39" s="367">
        <v>0</v>
      </c>
      <c r="J39" s="36">
        <f>SUM(H39:I39)</f>
        <v>0</v>
      </c>
      <c r="M39" s="618"/>
    </row>
    <row r="40" spans="1:13" ht="10.5" customHeight="1">
      <c r="A40" s="5">
        <v>2</v>
      </c>
      <c r="B40" s="5">
        <v>4</v>
      </c>
      <c r="C40" s="5">
        <v>11</v>
      </c>
      <c r="E40" s="1892"/>
      <c r="F40" s="4"/>
      <c r="G40" s="4" t="s">
        <v>89</v>
      </c>
      <c r="H40" s="367">
        <v>0</v>
      </c>
      <c r="I40" s="367">
        <v>0</v>
      </c>
      <c r="J40" s="36">
        <f>SUM(H40:I40)</f>
        <v>0</v>
      </c>
    </row>
    <row r="41" spans="1:13" ht="10.5" customHeight="1">
      <c r="A41" s="5">
        <v>2</v>
      </c>
      <c r="B41" s="5">
        <v>4</v>
      </c>
      <c r="C41" s="5">
        <v>11</v>
      </c>
      <c r="E41" s="1892"/>
      <c r="F41" s="4"/>
      <c r="G41" s="4" t="s">
        <v>400</v>
      </c>
      <c r="H41" s="367">
        <v>0</v>
      </c>
      <c r="I41" s="367">
        <v>0</v>
      </c>
      <c r="J41" s="36">
        <f>SUM(H41:I41)</f>
        <v>0</v>
      </c>
    </row>
    <row r="42" spans="1:13" ht="10.5" customHeight="1">
      <c r="A42" s="5">
        <v>2</v>
      </c>
      <c r="B42" s="5">
        <v>6</v>
      </c>
      <c r="C42" s="5">
        <v>11</v>
      </c>
      <c r="E42" s="1892"/>
      <c r="F42" s="4"/>
      <c r="G42" s="4" t="s">
        <v>899</v>
      </c>
      <c r="H42" s="367">
        <v>0</v>
      </c>
      <c r="I42" s="367">
        <v>0</v>
      </c>
      <c r="J42" s="36">
        <f>SUM(H42:I42)</f>
        <v>0</v>
      </c>
    </row>
    <row r="43" spans="1:13" ht="10.5" customHeight="1">
      <c r="A43" s="5">
        <v>2</v>
      </c>
      <c r="B43" s="5">
        <v>6</v>
      </c>
      <c r="C43" s="5">
        <v>11</v>
      </c>
      <c r="E43" s="1892"/>
      <c r="F43" s="4"/>
      <c r="G43" s="4" t="s">
        <v>91</v>
      </c>
      <c r="H43" s="367">
        <v>0</v>
      </c>
      <c r="I43" s="367">
        <v>0</v>
      </c>
      <c r="J43" s="36">
        <f>SUM(H43:I43)</f>
        <v>0</v>
      </c>
    </row>
    <row r="44" spans="1:13" ht="11.25" customHeight="1">
      <c r="E44" s="1892"/>
      <c r="F44" s="622" t="s">
        <v>38</v>
      </c>
      <c r="G44" s="4"/>
      <c r="H44" s="1606">
        <f>SUM(H45:H47)</f>
        <v>0</v>
      </c>
      <c r="I44" s="1606">
        <f>SUM(I45:I47)</f>
        <v>0</v>
      </c>
      <c r="J44" s="1251">
        <f>SUM(H44:I44)</f>
        <v>0</v>
      </c>
    </row>
    <row r="45" spans="1:13" ht="10.5" customHeight="1">
      <c r="A45" s="5">
        <v>2</v>
      </c>
      <c r="B45" s="5">
        <v>4</v>
      </c>
      <c r="C45" s="5">
        <v>10</v>
      </c>
      <c r="E45" s="1892"/>
      <c r="F45" s="4"/>
      <c r="G45" s="4" t="s">
        <v>89</v>
      </c>
      <c r="H45" s="367">
        <v>0</v>
      </c>
      <c r="I45" s="367">
        <v>0</v>
      </c>
      <c r="J45" s="36">
        <f>SUM(H45:I45)</f>
        <v>0</v>
      </c>
      <c r="M45" s="2516"/>
    </row>
    <row r="46" spans="1:13" ht="10.5" customHeight="1">
      <c r="E46" s="1892"/>
      <c r="F46" s="4"/>
      <c r="G46" s="4" t="s">
        <v>899</v>
      </c>
      <c r="H46" s="367">
        <v>0</v>
      </c>
      <c r="I46" s="367">
        <v>0</v>
      </c>
      <c r="J46" s="36">
        <f>SUM(H46:I46)</f>
        <v>0</v>
      </c>
      <c r="M46" s="2516"/>
    </row>
    <row r="47" spans="1:13" ht="10.5" customHeight="1">
      <c r="A47" s="5">
        <v>2</v>
      </c>
      <c r="B47" s="5">
        <v>6</v>
      </c>
      <c r="C47" s="5">
        <v>10</v>
      </c>
      <c r="E47" s="1892"/>
      <c r="F47" s="4"/>
      <c r="G47" s="4" t="s">
        <v>91</v>
      </c>
      <c r="H47" s="367">
        <v>0</v>
      </c>
      <c r="I47" s="367">
        <v>0</v>
      </c>
      <c r="J47" s="36">
        <f>SUM(H47:I47)</f>
        <v>0</v>
      </c>
    </row>
    <row r="48" spans="1:13" ht="11.25" customHeight="1">
      <c r="E48" s="1892"/>
      <c r="F48" s="622" t="s">
        <v>39</v>
      </c>
      <c r="G48" s="4"/>
      <c r="H48" s="1606">
        <f>SUM(H49:H52)</f>
        <v>0</v>
      </c>
      <c r="I48" s="1606">
        <f>SUM(I49:I52)</f>
        <v>0</v>
      </c>
      <c r="J48" s="1251">
        <f>SUM(H48:I48)</f>
        <v>0</v>
      </c>
    </row>
    <row r="49" spans="1:10" ht="10.5" customHeight="1">
      <c r="A49" s="5">
        <v>2</v>
      </c>
      <c r="B49" s="5">
        <v>4</v>
      </c>
      <c r="C49" s="5">
        <v>10</v>
      </c>
      <c r="E49" s="1892"/>
      <c r="F49" s="4"/>
      <c r="G49" s="4" t="s">
        <v>92</v>
      </c>
      <c r="H49" s="367">
        <v>0</v>
      </c>
      <c r="I49" s="367">
        <v>0</v>
      </c>
      <c r="J49" s="36">
        <f>SUM(H49:I49)</f>
        <v>0</v>
      </c>
    </row>
    <row r="50" spans="1:10" ht="10.5" customHeight="1">
      <c r="A50" s="5">
        <v>2</v>
      </c>
      <c r="B50" s="5">
        <v>4</v>
      </c>
      <c r="C50" s="5">
        <v>10</v>
      </c>
      <c r="E50" s="1892"/>
      <c r="F50" s="4"/>
      <c r="G50" s="4" t="s">
        <v>93</v>
      </c>
      <c r="H50" s="367">
        <v>0</v>
      </c>
      <c r="I50" s="367">
        <v>0</v>
      </c>
      <c r="J50" s="36">
        <f>SUM(H50:I50)</f>
        <v>0</v>
      </c>
    </row>
    <row r="51" spans="1:10" ht="10.5" customHeight="1">
      <c r="A51" s="5">
        <v>2</v>
      </c>
      <c r="B51" s="5">
        <v>4</v>
      </c>
      <c r="C51" s="5">
        <v>10</v>
      </c>
      <c r="E51" s="1892"/>
      <c r="F51" s="4"/>
      <c r="G51" s="4" t="s">
        <v>398</v>
      </c>
      <c r="H51" s="367">
        <v>0</v>
      </c>
      <c r="I51" s="367">
        <v>0</v>
      </c>
      <c r="J51" s="36">
        <f>SUM(H51:I51)</f>
        <v>0</v>
      </c>
    </row>
    <row r="52" spans="1:10" ht="10.5" customHeight="1">
      <c r="A52" s="5">
        <v>2</v>
      </c>
      <c r="B52" s="5">
        <v>4</v>
      </c>
      <c r="C52" s="5">
        <v>10</v>
      </c>
      <c r="E52" s="1892"/>
      <c r="F52" s="4"/>
      <c r="G52" s="4" t="s">
        <v>94</v>
      </c>
      <c r="H52" s="367">
        <v>0</v>
      </c>
      <c r="I52" s="367">
        <v>0</v>
      </c>
      <c r="J52" s="36">
        <f>SUM(H52:I52)</f>
        <v>0</v>
      </c>
    </row>
    <row r="53" spans="1:10" ht="11.25" customHeight="1">
      <c r="E53" s="1892"/>
      <c r="F53" s="622" t="s">
        <v>40</v>
      </c>
      <c r="G53" s="4"/>
      <c r="H53" s="1606">
        <f>SUM(H54:H55)</f>
        <v>0</v>
      </c>
      <c r="I53" s="1606">
        <f>SUM(I54:I55)</f>
        <v>0</v>
      </c>
      <c r="J53" s="1251">
        <f>SUM(H53:I53)</f>
        <v>0</v>
      </c>
    </row>
    <row r="54" spans="1:10" ht="10.5" customHeight="1">
      <c r="A54" s="5">
        <v>2</v>
      </c>
      <c r="B54" s="5">
        <v>4</v>
      </c>
      <c r="C54" s="5">
        <v>3</v>
      </c>
      <c r="E54" s="1892"/>
      <c r="F54" s="4"/>
      <c r="G54" s="4" t="s">
        <v>92</v>
      </c>
      <c r="H54" s="367">
        <v>0</v>
      </c>
      <c r="I54" s="367">
        <v>0</v>
      </c>
      <c r="J54" s="36">
        <f>SUM(H54:I54)</f>
        <v>0</v>
      </c>
    </row>
    <row r="55" spans="1:10" ht="10.5" customHeight="1">
      <c r="A55" s="5">
        <v>2</v>
      </c>
      <c r="B55" s="5">
        <v>4</v>
      </c>
      <c r="C55" s="5">
        <v>3</v>
      </c>
      <c r="E55" s="1892"/>
      <c r="F55" s="4"/>
      <c r="G55" s="4" t="s">
        <v>89</v>
      </c>
      <c r="H55" s="367">
        <v>0</v>
      </c>
      <c r="I55" s="367">
        <v>0</v>
      </c>
      <c r="J55" s="36">
        <f>SUM(H55:I55)</f>
        <v>0</v>
      </c>
    </row>
    <row r="56" spans="1:10" ht="11.25" customHeight="1">
      <c r="E56" s="1892"/>
      <c r="F56" s="622" t="s">
        <v>41</v>
      </c>
      <c r="G56" s="4"/>
      <c r="H56" s="1606">
        <f>SUM(H57:H59)</f>
        <v>0</v>
      </c>
      <c r="I56" s="1606">
        <f>SUM(I57:I59)</f>
        <v>0</v>
      </c>
      <c r="J56" s="1251">
        <f>SUM(H56:I56)</f>
        <v>0</v>
      </c>
    </row>
    <row r="57" spans="1:10" ht="10.5" customHeight="1">
      <c r="A57" s="5">
        <v>2</v>
      </c>
      <c r="B57" s="5">
        <v>4</v>
      </c>
      <c r="C57" s="5">
        <v>7</v>
      </c>
      <c r="E57" s="1892"/>
      <c r="F57" s="4"/>
      <c r="G57" s="4" t="s">
        <v>92</v>
      </c>
      <c r="H57" s="367">
        <v>0</v>
      </c>
      <c r="I57" s="367">
        <v>0</v>
      </c>
      <c r="J57" s="36">
        <f>SUM(H57:I57)</f>
        <v>0</v>
      </c>
    </row>
    <row r="58" spans="1:10" ht="10.5" customHeight="1">
      <c r="A58" s="5">
        <v>2</v>
      </c>
      <c r="B58" s="5">
        <v>4</v>
      </c>
      <c r="C58" s="5">
        <v>7</v>
      </c>
      <c r="E58" s="1892"/>
      <c r="F58" s="4"/>
      <c r="G58" s="4" t="s">
        <v>423</v>
      </c>
      <c r="H58" s="367">
        <v>0</v>
      </c>
      <c r="I58" s="367">
        <v>0</v>
      </c>
      <c r="J58" s="36">
        <f>SUM(H58:I58)</f>
        <v>0</v>
      </c>
    </row>
    <row r="59" spans="1:10" ht="10.5" customHeight="1">
      <c r="A59" s="5">
        <v>2</v>
      </c>
      <c r="B59" s="5">
        <v>4</v>
      </c>
      <c r="C59" s="5">
        <v>7</v>
      </c>
      <c r="E59" s="1892"/>
      <c r="F59" s="4"/>
      <c r="G59" s="4" t="s">
        <v>89</v>
      </c>
      <c r="H59" s="367">
        <v>0</v>
      </c>
      <c r="I59" s="367">
        <v>0</v>
      </c>
      <c r="J59" s="36">
        <f>SUM(H59:I59)</f>
        <v>0</v>
      </c>
    </row>
    <row r="60" spans="1:10" ht="11.25" customHeight="1">
      <c r="E60" s="1892"/>
      <c r="F60" s="622" t="s">
        <v>42</v>
      </c>
      <c r="G60" s="4"/>
      <c r="H60" s="1606">
        <f>SUM(H61:H62)</f>
        <v>0</v>
      </c>
      <c r="I60" s="1606">
        <f>SUM(I61:I62)</f>
        <v>0</v>
      </c>
      <c r="J60" s="1251">
        <f>SUM(H60:I60)</f>
        <v>0</v>
      </c>
    </row>
    <row r="61" spans="1:10" ht="10.5" customHeight="1">
      <c r="A61" s="5">
        <v>2</v>
      </c>
      <c r="B61" s="5">
        <v>4</v>
      </c>
      <c r="C61" s="5">
        <v>1</v>
      </c>
      <c r="E61" s="1892"/>
      <c r="F61" s="4"/>
      <c r="G61" s="4" t="s">
        <v>92</v>
      </c>
      <c r="H61" s="367">
        <v>0</v>
      </c>
      <c r="I61" s="367">
        <v>0</v>
      </c>
      <c r="J61" s="36">
        <f>SUM(H61:I61)</f>
        <v>0</v>
      </c>
    </row>
    <row r="62" spans="1:10" ht="10.5" customHeight="1">
      <c r="A62" s="5">
        <v>2</v>
      </c>
      <c r="B62" s="5">
        <v>4</v>
      </c>
      <c r="C62" s="5">
        <v>1</v>
      </c>
      <c r="E62" s="1892"/>
      <c r="F62" s="4"/>
      <c r="G62" s="4" t="s">
        <v>89</v>
      </c>
      <c r="H62" s="367">
        <v>0</v>
      </c>
      <c r="I62" s="367">
        <v>0</v>
      </c>
      <c r="J62" s="36">
        <f>SUM(H62:I62)</f>
        <v>0</v>
      </c>
    </row>
    <row r="63" spans="1:10" ht="11.25" customHeight="1">
      <c r="E63" s="1892"/>
      <c r="F63" s="622" t="s">
        <v>43</v>
      </c>
      <c r="G63" s="4"/>
      <c r="H63" s="1606">
        <f>SUM(H64:H66)</f>
        <v>0</v>
      </c>
      <c r="I63" s="1606">
        <f>SUM(I64:I66)</f>
        <v>0</v>
      </c>
      <c r="J63" s="1251">
        <f>SUM(H63:I63)</f>
        <v>0</v>
      </c>
    </row>
    <row r="64" spans="1:10" ht="10.5" customHeight="1">
      <c r="A64" s="5">
        <v>2</v>
      </c>
      <c r="B64" s="5">
        <v>4</v>
      </c>
      <c r="C64" s="5">
        <v>9</v>
      </c>
      <c r="E64" s="1892"/>
      <c r="G64" s="4" t="s">
        <v>92</v>
      </c>
      <c r="H64" s="367">
        <v>0</v>
      </c>
      <c r="I64" s="367">
        <v>0</v>
      </c>
      <c r="J64" s="36">
        <f>SUM(H64:I64)</f>
        <v>0</v>
      </c>
    </row>
    <row r="65" spans="1:13" ht="10.5" customHeight="1">
      <c r="A65" s="5">
        <v>2</v>
      </c>
      <c r="B65" s="5">
        <v>4</v>
      </c>
      <c r="C65" s="5">
        <v>9</v>
      </c>
      <c r="E65" s="1892"/>
      <c r="G65" s="4" t="s">
        <v>89</v>
      </c>
      <c r="H65" s="367">
        <v>0</v>
      </c>
      <c r="I65" s="367">
        <v>0</v>
      </c>
      <c r="J65" s="36">
        <f>SUM(H65:I65)</f>
        <v>0</v>
      </c>
    </row>
    <row r="66" spans="1:13" ht="10.5" customHeight="1">
      <c r="A66" s="5">
        <v>2</v>
      </c>
      <c r="B66" s="5">
        <v>4</v>
      </c>
      <c r="C66" s="5">
        <v>9</v>
      </c>
      <c r="E66" s="1892"/>
      <c r="G66" s="4" t="s">
        <v>94</v>
      </c>
      <c r="H66" s="367">
        <v>0</v>
      </c>
      <c r="I66" s="367">
        <v>0</v>
      </c>
      <c r="J66" s="36">
        <f>SUM(H66:I66)</f>
        <v>0</v>
      </c>
    </row>
    <row r="67" spans="1:13" ht="11.25" customHeight="1">
      <c r="E67" s="1892"/>
      <c r="F67" s="622" t="s">
        <v>44</v>
      </c>
      <c r="G67" s="622"/>
      <c r="H67" s="1606">
        <f>SUM(H68)</f>
        <v>0</v>
      </c>
      <c r="I67" s="1606">
        <f>SUM(I68)</f>
        <v>0</v>
      </c>
      <c r="J67" s="1251">
        <f>SUM(H67:I67)</f>
        <v>0</v>
      </c>
    </row>
    <row r="68" spans="1:13" ht="11.25" customHeight="1">
      <c r="A68" s="5">
        <v>2</v>
      </c>
      <c r="B68" s="5">
        <v>4</v>
      </c>
      <c r="C68" s="5">
        <v>11</v>
      </c>
      <c r="E68" s="1892"/>
      <c r="F68" s="4"/>
      <c r="G68" s="4" t="s">
        <v>109</v>
      </c>
      <c r="H68" s="367">
        <v>0</v>
      </c>
      <c r="I68" s="367">
        <v>0</v>
      </c>
      <c r="J68" s="36">
        <f>SUM(H68:I68)</f>
        <v>0</v>
      </c>
    </row>
    <row r="69" spans="1:13" ht="11.25" customHeight="1">
      <c r="E69" s="1891">
        <v>1403</v>
      </c>
      <c r="F69" s="373" t="s">
        <v>3</v>
      </c>
      <c r="G69" s="372"/>
      <c r="H69" s="498">
        <f>SUM(H70+H72+H74)</f>
        <v>0</v>
      </c>
      <c r="I69" s="498">
        <f>SUM(I70+I72+I74)</f>
        <v>0</v>
      </c>
      <c r="J69" s="49">
        <f>SUM(H69:I69)</f>
        <v>0</v>
      </c>
      <c r="M69" s="618"/>
    </row>
    <row r="70" spans="1:13" ht="11.25" customHeight="1">
      <c r="E70" s="1892"/>
      <c r="F70" s="622" t="s">
        <v>45</v>
      </c>
      <c r="G70" s="4"/>
      <c r="H70" s="1606">
        <f>SUM(H71:H71)</f>
        <v>0</v>
      </c>
      <c r="I70" s="1606">
        <f>SUM(I71:I71)</f>
        <v>0</v>
      </c>
      <c r="J70" s="1251">
        <f>SUM(H70:I70)</f>
        <v>0</v>
      </c>
    </row>
    <row r="71" spans="1:13" ht="10.5" customHeight="1">
      <c r="A71" s="5">
        <v>3</v>
      </c>
      <c r="B71" s="5">
        <v>5</v>
      </c>
      <c r="C71" s="5">
        <v>11</v>
      </c>
      <c r="E71" s="1892"/>
      <c r="F71" s="4"/>
      <c r="G71" s="4" t="s">
        <v>96</v>
      </c>
      <c r="H71" s="367">
        <v>0</v>
      </c>
      <c r="I71" s="367">
        <v>0</v>
      </c>
      <c r="J71" s="36">
        <f>SUM(H71:I71)</f>
        <v>0</v>
      </c>
    </row>
    <row r="72" spans="1:13" ht="11.25" customHeight="1">
      <c r="E72" s="1892"/>
      <c r="F72" s="622" t="s">
        <v>46</v>
      </c>
      <c r="G72" s="4"/>
      <c r="H72" s="1606">
        <f>SUM(H73)</f>
        <v>0</v>
      </c>
      <c r="I72" s="1606">
        <f>SUM(I73)</f>
        <v>0</v>
      </c>
      <c r="J72" s="1251">
        <f>SUM(H72:I72)</f>
        <v>0</v>
      </c>
    </row>
    <row r="73" spans="1:13" ht="10.5" customHeight="1">
      <c r="A73" s="5">
        <v>3</v>
      </c>
      <c r="B73" s="5">
        <v>5</v>
      </c>
      <c r="C73" s="5">
        <v>8</v>
      </c>
      <c r="E73" s="1892"/>
      <c r="F73" s="4"/>
      <c r="G73" s="4" t="s">
        <v>96</v>
      </c>
      <c r="H73" s="367">
        <v>0</v>
      </c>
      <c r="I73" s="367">
        <v>0</v>
      </c>
      <c r="J73" s="36">
        <f>SUM(H73:I73)</f>
        <v>0</v>
      </c>
    </row>
    <row r="74" spans="1:13" ht="11.25" customHeight="1">
      <c r="E74" s="1892"/>
      <c r="F74" s="622" t="s">
        <v>47</v>
      </c>
      <c r="G74" s="4"/>
      <c r="H74" s="1606">
        <f>SUM(H75:H76)</f>
        <v>0</v>
      </c>
      <c r="I74" s="1606">
        <f>SUM(I75:I76)</f>
        <v>0</v>
      </c>
      <c r="J74" s="1251">
        <f>SUM(H74:I74)</f>
        <v>0</v>
      </c>
    </row>
    <row r="75" spans="1:13" ht="10.5" customHeight="1">
      <c r="A75" s="5">
        <v>3</v>
      </c>
      <c r="B75" s="5">
        <v>5</v>
      </c>
      <c r="C75" s="5">
        <v>10</v>
      </c>
      <c r="E75" s="1892"/>
      <c r="F75" s="4"/>
      <c r="G75" s="4" t="s">
        <v>96</v>
      </c>
      <c r="H75" s="367">
        <v>0</v>
      </c>
      <c r="I75" s="367">
        <v>0</v>
      </c>
      <c r="J75" s="36">
        <f>SUM(H75:I75)</f>
        <v>0</v>
      </c>
    </row>
    <row r="76" spans="1:13" ht="10.5" customHeight="1">
      <c r="A76" s="5">
        <v>3</v>
      </c>
      <c r="B76" s="5">
        <v>5</v>
      </c>
      <c r="C76" s="5">
        <v>10</v>
      </c>
      <c r="E76" s="1893"/>
      <c r="F76" s="3"/>
      <c r="G76" s="3" t="s">
        <v>397</v>
      </c>
      <c r="H76" s="733">
        <v>0</v>
      </c>
      <c r="I76" s="733">
        <v>0</v>
      </c>
      <c r="J76" s="47">
        <f>SUM(H76:I76)</f>
        <v>0</v>
      </c>
    </row>
    <row r="77" spans="1:13" ht="12" customHeight="1">
      <c r="E77" s="6"/>
      <c r="F77" s="4"/>
      <c r="G77" s="4"/>
      <c r="H77" s="2"/>
      <c r="I77" s="1287"/>
      <c r="J77" s="2" t="s">
        <v>386</v>
      </c>
    </row>
    <row r="78" spans="1:13" ht="12" customHeight="1">
      <c r="E78" s="6"/>
      <c r="F78" s="4"/>
      <c r="G78" s="4"/>
      <c r="H78" s="2"/>
      <c r="I78" s="2"/>
      <c r="J78" s="2" t="s">
        <v>447</v>
      </c>
    </row>
    <row r="79" spans="1:13" ht="7.5" customHeight="1">
      <c r="E79" s="1934" t="s">
        <v>6</v>
      </c>
      <c r="F79" s="1754"/>
      <c r="G79" s="1754"/>
      <c r="H79" s="2515"/>
      <c r="I79" s="2514"/>
      <c r="J79" s="2513"/>
    </row>
    <row r="80" spans="1:13" ht="12.75" customHeight="1">
      <c r="E80" s="1925"/>
      <c r="F80" s="1363" t="s">
        <v>87</v>
      </c>
      <c r="G80" s="2512"/>
      <c r="H80" s="1991" t="s">
        <v>893</v>
      </c>
      <c r="I80" s="1991"/>
      <c r="J80" s="1881" t="s">
        <v>0</v>
      </c>
    </row>
    <row r="81" spans="1:13">
      <c r="E81" s="1926"/>
      <c r="F81" s="2511"/>
      <c r="G81" s="1435"/>
      <c r="H81" s="2377" t="s">
        <v>72</v>
      </c>
      <c r="I81" s="2377" t="s">
        <v>71</v>
      </c>
      <c r="J81" s="1882"/>
    </row>
    <row r="82" spans="1:13" ht="11.25" customHeight="1">
      <c r="E82" s="1895">
        <v>1404</v>
      </c>
      <c r="F82" s="373" t="s">
        <v>28</v>
      </c>
      <c r="G82" s="372"/>
      <c r="H82" s="498">
        <f>SUM(H85,H83)</f>
        <v>0</v>
      </c>
      <c r="I82" s="498">
        <f>SUM(I85,I83)</f>
        <v>0</v>
      </c>
      <c r="J82" s="49">
        <f>SUM(H82:I82)</f>
        <v>0</v>
      </c>
      <c r="M82" s="618"/>
    </row>
    <row r="83" spans="1:13" ht="11.25" customHeight="1">
      <c r="E83" s="1895"/>
      <c r="F83" s="622" t="s">
        <v>48</v>
      </c>
      <c r="G83" s="4"/>
      <c r="H83" s="1606">
        <f>SUM(H84)</f>
        <v>0</v>
      </c>
      <c r="I83" s="1606">
        <f>SUM(I84)</f>
        <v>0</v>
      </c>
      <c r="J83" s="1251">
        <f>H83+I83</f>
        <v>0</v>
      </c>
    </row>
    <row r="84" spans="1:13" ht="10.5" customHeight="1">
      <c r="A84" s="5">
        <v>4</v>
      </c>
      <c r="B84" s="5">
        <v>6</v>
      </c>
      <c r="C84" s="5">
        <v>11</v>
      </c>
      <c r="E84" s="1895"/>
      <c r="F84" s="4"/>
      <c r="G84" s="4" t="s">
        <v>111</v>
      </c>
      <c r="H84" s="367">
        <v>0</v>
      </c>
      <c r="I84" s="367">
        <v>0</v>
      </c>
      <c r="J84" s="36">
        <f>H84+I84</f>
        <v>0</v>
      </c>
    </row>
    <row r="85" spans="1:13" ht="11.25" customHeight="1">
      <c r="E85" s="1895"/>
      <c r="F85" s="622" t="s">
        <v>49</v>
      </c>
      <c r="G85" s="4"/>
      <c r="H85" s="1606">
        <f>SUM(H86:H88)</f>
        <v>0</v>
      </c>
      <c r="I85" s="1606">
        <f>SUM(I86:I88)</f>
        <v>0</v>
      </c>
      <c r="J85" s="1251">
        <f>SUM(H85:I85)</f>
        <v>0</v>
      </c>
    </row>
    <row r="86" spans="1:13" ht="10.5" customHeight="1">
      <c r="E86" s="1895"/>
      <c r="F86" s="4"/>
      <c r="G86" s="4" t="s">
        <v>112</v>
      </c>
      <c r="H86" s="367">
        <v>0</v>
      </c>
      <c r="I86" s="367">
        <v>0</v>
      </c>
      <c r="J86" s="36">
        <f>SUM(H86:I86)</f>
        <v>0</v>
      </c>
    </row>
    <row r="87" spans="1:13" ht="10.5" customHeight="1">
      <c r="E87" s="1895"/>
      <c r="F87" s="4"/>
      <c r="G87" s="4" t="s">
        <v>422</v>
      </c>
      <c r="H87" s="367">
        <v>0</v>
      </c>
      <c r="I87" s="367">
        <v>0</v>
      </c>
      <c r="J87" s="36">
        <f>SUM(H87:I87)</f>
        <v>0</v>
      </c>
    </row>
    <row r="88" spans="1:13" ht="10.5" customHeight="1">
      <c r="E88" s="1895"/>
      <c r="F88" s="4"/>
      <c r="G88" s="4" t="s">
        <v>421</v>
      </c>
      <c r="H88" s="367">
        <v>0</v>
      </c>
      <c r="I88" s="367">
        <v>0</v>
      </c>
      <c r="J88" s="36">
        <f>SUM(H88:I88)</f>
        <v>0</v>
      </c>
    </row>
    <row r="89" spans="1:13" ht="11.25" customHeight="1">
      <c r="E89" s="1891">
        <v>1405</v>
      </c>
      <c r="F89" s="373" t="s">
        <v>4</v>
      </c>
      <c r="G89" s="491"/>
      <c r="H89" s="498">
        <f>SUM(H90+H95+H102+H104)</f>
        <v>0</v>
      </c>
      <c r="I89" s="498">
        <f>SUM(I90+I95+I102+I104)</f>
        <v>0</v>
      </c>
      <c r="J89" s="49">
        <f>H89+I89</f>
        <v>0</v>
      </c>
      <c r="M89" s="618"/>
    </row>
    <row r="90" spans="1:13" ht="11.25" customHeight="1">
      <c r="E90" s="1892"/>
      <c r="F90" s="622" t="s">
        <v>50</v>
      </c>
      <c r="G90" s="4"/>
      <c r="H90" s="1606">
        <f>SUM(H91:H94)</f>
        <v>0</v>
      </c>
      <c r="I90" s="1606">
        <f>SUM(I91:I94)</f>
        <v>0</v>
      </c>
      <c r="J90" s="1251">
        <f>H90+I90</f>
        <v>0</v>
      </c>
      <c r="M90" s="618"/>
    </row>
    <row r="91" spans="1:13" ht="10.5" customHeight="1">
      <c r="A91" s="5">
        <v>5</v>
      </c>
      <c r="B91" s="5">
        <v>4</v>
      </c>
      <c r="C91" s="5">
        <v>8</v>
      </c>
      <c r="E91" s="1892"/>
      <c r="F91" s="4"/>
      <c r="G91" s="4" t="s">
        <v>395</v>
      </c>
      <c r="H91" s="367">
        <v>0</v>
      </c>
      <c r="I91" s="367">
        <v>0</v>
      </c>
      <c r="J91" s="36">
        <f>H91+I91</f>
        <v>0</v>
      </c>
    </row>
    <row r="92" spans="1:13" ht="10.5" customHeight="1">
      <c r="A92" s="5">
        <v>5</v>
      </c>
      <c r="B92" s="5">
        <v>4</v>
      </c>
      <c r="C92" s="5">
        <v>8</v>
      </c>
      <c r="E92" s="1892"/>
      <c r="F92" s="4"/>
      <c r="G92" s="4" t="s">
        <v>394</v>
      </c>
      <c r="H92" s="367">
        <v>0</v>
      </c>
      <c r="I92" s="367">
        <v>0</v>
      </c>
      <c r="J92" s="36">
        <f>H92+I92</f>
        <v>0</v>
      </c>
    </row>
    <row r="93" spans="1:13" ht="10.5" customHeight="1">
      <c r="A93" s="5">
        <v>5</v>
      </c>
      <c r="B93" s="5">
        <v>4</v>
      </c>
      <c r="C93" s="5">
        <v>8</v>
      </c>
      <c r="E93" s="1892"/>
      <c r="F93" s="4"/>
      <c r="G93" s="4" t="s">
        <v>393</v>
      </c>
      <c r="H93" s="367">
        <v>0</v>
      </c>
      <c r="I93" s="367">
        <v>0</v>
      </c>
      <c r="J93" s="36">
        <f>H93+I93</f>
        <v>0</v>
      </c>
    </row>
    <row r="94" spans="1:13" ht="10.5" customHeight="1">
      <c r="A94" s="5">
        <v>5</v>
      </c>
      <c r="B94" s="5">
        <v>4</v>
      </c>
      <c r="C94" s="5">
        <v>8</v>
      </c>
      <c r="E94" s="1892"/>
      <c r="F94" s="4"/>
      <c r="G94" s="4" t="s">
        <v>392</v>
      </c>
      <c r="H94" s="367">
        <v>0</v>
      </c>
      <c r="I94" s="367">
        <v>0</v>
      </c>
      <c r="J94" s="36">
        <f>H94+I94</f>
        <v>0</v>
      </c>
    </row>
    <row r="95" spans="1:13" ht="11.25" customHeight="1">
      <c r="E95" s="1892"/>
      <c r="F95" s="622" t="s">
        <v>58</v>
      </c>
      <c r="G95" s="4"/>
      <c r="H95" s="1606">
        <f>SUM(H96:H101)</f>
        <v>0</v>
      </c>
      <c r="I95" s="1606">
        <f>SUM(I96:I101)</f>
        <v>0</v>
      </c>
      <c r="J95" s="1251">
        <f>H95+I95</f>
        <v>0</v>
      </c>
    </row>
    <row r="96" spans="1:13" ht="10.5" customHeight="1">
      <c r="A96" s="5">
        <v>5</v>
      </c>
      <c r="B96" s="5">
        <v>5</v>
      </c>
      <c r="C96" s="5">
        <v>11</v>
      </c>
      <c r="E96" s="1892"/>
      <c r="F96" s="4"/>
      <c r="G96" s="4" t="s">
        <v>113</v>
      </c>
      <c r="H96" s="367">
        <v>0</v>
      </c>
      <c r="I96" s="367">
        <v>0</v>
      </c>
      <c r="J96" s="36">
        <f>H96+I96</f>
        <v>0</v>
      </c>
    </row>
    <row r="97" spans="1:13" ht="10.5" customHeight="1">
      <c r="A97" s="5">
        <v>5</v>
      </c>
      <c r="B97" s="5">
        <v>5</v>
      </c>
      <c r="C97" s="5">
        <v>11</v>
      </c>
      <c r="E97" s="1892"/>
      <c r="F97" s="4"/>
      <c r="G97" s="4" t="s">
        <v>391</v>
      </c>
      <c r="H97" s="367">
        <v>0</v>
      </c>
      <c r="I97" s="367">
        <v>0</v>
      </c>
      <c r="J97" s="36">
        <f>H97+I97</f>
        <v>0</v>
      </c>
    </row>
    <row r="98" spans="1:13" ht="10.5" customHeight="1">
      <c r="A98" s="5">
        <v>5</v>
      </c>
      <c r="B98" s="5">
        <v>5</v>
      </c>
      <c r="C98" s="5">
        <v>11</v>
      </c>
      <c r="E98" s="1892"/>
      <c r="F98" s="4"/>
      <c r="G98" s="4" t="s">
        <v>390</v>
      </c>
      <c r="H98" s="367">
        <v>0</v>
      </c>
      <c r="I98" s="367">
        <v>0</v>
      </c>
      <c r="J98" s="36">
        <f>H98+I98</f>
        <v>0</v>
      </c>
    </row>
    <row r="99" spans="1:13" ht="10.5" customHeight="1">
      <c r="A99" s="5">
        <v>5</v>
      </c>
      <c r="B99" s="5">
        <v>5</v>
      </c>
      <c r="C99" s="5">
        <v>11</v>
      </c>
      <c r="E99" s="1892"/>
      <c r="F99" s="4"/>
      <c r="G99" s="4" t="s">
        <v>389</v>
      </c>
      <c r="H99" s="367">
        <v>0</v>
      </c>
      <c r="I99" s="367">
        <v>0</v>
      </c>
      <c r="J99" s="36">
        <f>H99+I99</f>
        <v>0</v>
      </c>
    </row>
    <row r="100" spans="1:13" ht="10.5" customHeight="1">
      <c r="A100" s="5">
        <v>5</v>
      </c>
      <c r="B100" s="5">
        <v>5</v>
      </c>
      <c r="C100" s="5">
        <v>11</v>
      </c>
      <c r="E100" s="1892"/>
      <c r="F100" s="4"/>
      <c r="G100" s="4" t="s">
        <v>444</v>
      </c>
      <c r="H100" s="367">
        <v>0</v>
      </c>
      <c r="I100" s="367">
        <v>0</v>
      </c>
      <c r="J100" s="36">
        <f>H100+I100</f>
        <v>0</v>
      </c>
    </row>
    <row r="101" spans="1:13" ht="10.5" customHeight="1">
      <c r="A101" s="5">
        <v>5</v>
      </c>
      <c r="B101" s="5">
        <v>5</v>
      </c>
      <c r="C101" s="5">
        <v>11</v>
      </c>
      <c r="E101" s="1892"/>
      <c r="F101" s="4"/>
      <c r="G101" s="594" t="s">
        <v>388</v>
      </c>
      <c r="H101" s="367">
        <v>0</v>
      </c>
      <c r="I101" s="367">
        <v>0</v>
      </c>
      <c r="J101" s="36">
        <f>H101+I101</f>
        <v>0</v>
      </c>
    </row>
    <row r="102" spans="1:13" ht="11.25" customHeight="1">
      <c r="E102" s="1892"/>
      <c r="F102" s="479" t="s">
        <v>51</v>
      </c>
      <c r="G102" s="457"/>
      <c r="H102" s="1606">
        <f>SUM(H103)</f>
        <v>0</v>
      </c>
      <c r="I102" s="1606">
        <f>SUM(I103)</f>
        <v>0</v>
      </c>
      <c r="J102" s="1251">
        <f>SUM(H102:I102)</f>
        <v>0</v>
      </c>
    </row>
    <row r="103" spans="1:13" ht="10.5" customHeight="1">
      <c r="A103" s="5">
        <v>5</v>
      </c>
      <c r="B103" s="5">
        <v>5</v>
      </c>
      <c r="C103" s="5">
        <v>10</v>
      </c>
      <c r="E103" s="1892"/>
      <c r="F103" s="4"/>
      <c r="G103" s="4" t="s">
        <v>97</v>
      </c>
      <c r="H103" s="367">
        <v>0</v>
      </c>
      <c r="I103" s="367">
        <v>0</v>
      </c>
      <c r="J103" s="36">
        <f>SUM(H103:I103)</f>
        <v>0</v>
      </c>
    </row>
    <row r="104" spans="1:13" ht="11.25" customHeight="1">
      <c r="E104" s="1892"/>
      <c r="F104" s="622" t="s">
        <v>52</v>
      </c>
      <c r="G104" s="622"/>
      <c r="H104" s="1606">
        <f>SUM(H105:H106)</f>
        <v>0</v>
      </c>
      <c r="I104" s="1606">
        <f>SUM(I105:I106)</f>
        <v>0</v>
      </c>
      <c r="J104" s="1251">
        <f>SUM(H104:I104)</f>
        <v>0</v>
      </c>
    </row>
    <row r="105" spans="1:13" ht="10.5" customHeight="1">
      <c r="A105" s="5">
        <v>5</v>
      </c>
      <c r="B105" s="5">
        <v>5</v>
      </c>
      <c r="C105" s="5">
        <v>13</v>
      </c>
      <c r="E105" s="1892"/>
      <c r="F105" s="4"/>
      <c r="G105" s="4" t="s">
        <v>115</v>
      </c>
      <c r="H105" s="367">
        <v>0</v>
      </c>
      <c r="I105" s="367">
        <v>0</v>
      </c>
      <c r="J105" s="36">
        <f>SUM(H105:I105)</f>
        <v>0</v>
      </c>
    </row>
    <row r="106" spans="1:13" ht="10.5" customHeight="1">
      <c r="E106" s="1892"/>
      <c r="F106" s="4"/>
      <c r="G106" s="4" t="s">
        <v>387</v>
      </c>
      <c r="H106" s="367">
        <v>0</v>
      </c>
      <c r="I106" s="367">
        <v>0</v>
      </c>
      <c r="J106" s="36">
        <f>SUM(H106:I106)</f>
        <v>0</v>
      </c>
    </row>
    <row r="107" spans="1:13" ht="11.25" customHeight="1">
      <c r="E107" s="1891">
        <v>1406</v>
      </c>
      <c r="F107" s="373" t="s">
        <v>5</v>
      </c>
      <c r="G107" s="372"/>
      <c r="H107" s="498">
        <f>SUM(H108+H113+H111+H115)</f>
        <v>0</v>
      </c>
      <c r="I107" s="498">
        <f>SUM(I108+I113+I111+I115)</f>
        <v>0</v>
      </c>
      <c r="J107" s="49">
        <f>H107+I107</f>
        <v>0</v>
      </c>
      <c r="M107" s="618"/>
    </row>
    <row r="108" spans="1:13" ht="11.25" customHeight="1">
      <c r="E108" s="1892"/>
      <c r="F108" s="622" t="s">
        <v>53</v>
      </c>
      <c r="G108" s="4"/>
      <c r="H108" s="1606">
        <f>SUM(H109:H110)</f>
        <v>0</v>
      </c>
      <c r="I108" s="1606">
        <f>SUM(I109:I110)</f>
        <v>0</v>
      </c>
      <c r="J108" s="1251">
        <f>H108+I108</f>
        <v>0</v>
      </c>
      <c r="M108" s="618"/>
    </row>
    <row r="109" spans="1:13" ht="10.5" customHeight="1">
      <c r="A109" s="5">
        <v>6</v>
      </c>
      <c r="B109" s="5">
        <v>2</v>
      </c>
      <c r="C109" s="5">
        <v>6</v>
      </c>
      <c r="E109" s="1892"/>
      <c r="F109" s="720"/>
      <c r="G109" s="4" t="s">
        <v>443</v>
      </c>
      <c r="H109" s="367">
        <v>0</v>
      </c>
      <c r="I109" s="367">
        <v>0</v>
      </c>
      <c r="J109" s="36">
        <f>H109+I109</f>
        <v>0</v>
      </c>
    </row>
    <row r="110" spans="1:13" ht="10.5" customHeight="1">
      <c r="A110" s="5">
        <v>6</v>
      </c>
      <c r="B110" s="5">
        <v>2</v>
      </c>
      <c r="C110" s="5">
        <v>11</v>
      </c>
      <c r="E110" s="1892"/>
      <c r="F110" s="720"/>
      <c r="G110" s="4" t="s">
        <v>98</v>
      </c>
      <c r="H110" s="367">
        <v>0</v>
      </c>
      <c r="I110" s="367">
        <v>0</v>
      </c>
      <c r="J110" s="36">
        <f>H110+I110</f>
        <v>0</v>
      </c>
    </row>
    <row r="111" spans="1:13" ht="11.25" customHeight="1">
      <c r="E111" s="1892"/>
      <c r="F111" s="622" t="s">
        <v>381</v>
      </c>
      <c r="G111" s="4"/>
      <c r="H111" s="1606">
        <f>SUM(H112)</f>
        <v>0</v>
      </c>
      <c r="I111" s="1606">
        <f>SUM(I112)</f>
        <v>0</v>
      </c>
      <c r="J111" s="1251">
        <f>H111+I111</f>
        <v>0</v>
      </c>
    </row>
    <row r="112" spans="1:13" ht="10.5" customHeight="1">
      <c r="E112" s="1892"/>
      <c r="F112" s="720"/>
      <c r="G112" s="4" t="s">
        <v>118</v>
      </c>
      <c r="H112" s="367">
        <v>0</v>
      </c>
      <c r="I112" s="367">
        <v>0</v>
      </c>
      <c r="J112" s="36">
        <f>H112+I112</f>
        <v>0</v>
      </c>
    </row>
    <row r="113" spans="1:13" ht="11.25" customHeight="1">
      <c r="E113" s="1892"/>
      <c r="F113" s="622" t="s">
        <v>55</v>
      </c>
      <c r="G113" s="4"/>
      <c r="H113" s="1606">
        <f>SUM(H114)</f>
        <v>0</v>
      </c>
      <c r="I113" s="1606">
        <f>SUM(I114)</f>
        <v>0</v>
      </c>
      <c r="J113" s="1251">
        <f>H113+I113</f>
        <v>0</v>
      </c>
    </row>
    <row r="114" spans="1:13" ht="10.5" customHeight="1">
      <c r="A114" s="5">
        <v>6</v>
      </c>
      <c r="B114" s="5">
        <v>2</v>
      </c>
      <c r="C114" s="5">
        <v>10</v>
      </c>
      <c r="E114" s="1892"/>
      <c r="F114" s="4"/>
      <c r="G114" s="4" t="s">
        <v>99</v>
      </c>
      <c r="H114" s="367">
        <v>0</v>
      </c>
      <c r="I114" s="367">
        <v>0</v>
      </c>
      <c r="J114" s="36">
        <f>H114+I114</f>
        <v>0</v>
      </c>
    </row>
    <row r="115" spans="1:13" ht="11.25" customHeight="1">
      <c r="E115" s="1892"/>
      <c r="F115" s="622" t="s">
        <v>26</v>
      </c>
      <c r="G115" s="4"/>
      <c r="H115" s="1606">
        <f>SUM(H116)</f>
        <v>0</v>
      </c>
      <c r="I115" s="1606">
        <f>SUM(I116)</f>
        <v>0</v>
      </c>
      <c r="J115" s="1251">
        <f>H115+I115</f>
        <v>0</v>
      </c>
    </row>
    <row r="116" spans="1:13" ht="10.5" customHeight="1">
      <c r="A116" s="5">
        <v>6</v>
      </c>
      <c r="B116" s="5">
        <v>2</v>
      </c>
      <c r="C116" s="5">
        <v>6</v>
      </c>
      <c r="E116" s="1892"/>
      <c r="F116" s="4"/>
      <c r="G116" s="4" t="s">
        <v>380</v>
      </c>
      <c r="H116" s="367">
        <v>0</v>
      </c>
      <c r="I116" s="367">
        <v>0</v>
      </c>
      <c r="J116" s="36">
        <f>H116+I116</f>
        <v>0</v>
      </c>
    </row>
    <row r="117" spans="1:13" ht="11.25" customHeight="1">
      <c r="E117" s="1894">
        <v>1407</v>
      </c>
      <c r="F117" s="373" t="s">
        <v>62</v>
      </c>
      <c r="G117" s="372"/>
      <c r="H117" s="498">
        <f>SUM(H120+H118)</f>
        <v>1</v>
      </c>
      <c r="I117" s="498">
        <f>SUM(I120+I118)</f>
        <v>0</v>
      </c>
      <c r="J117" s="49">
        <f>SUM(H117:I117)</f>
        <v>1</v>
      </c>
      <c r="M117" s="618"/>
    </row>
    <row r="118" spans="1:13" ht="11.25" customHeight="1">
      <c r="E118" s="1895"/>
      <c r="F118" s="622" t="s">
        <v>56</v>
      </c>
      <c r="G118" s="622"/>
      <c r="H118" s="1606">
        <f>SUM(H119)</f>
        <v>1</v>
      </c>
      <c r="I118" s="1606">
        <f>SUM(I119)</f>
        <v>0</v>
      </c>
      <c r="J118" s="1251">
        <f>H118+I118</f>
        <v>1</v>
      </c>
      <c r="M118" s="618"/>
    </row>
    <row r="119" spans="1:13" ht="11.25" customHeight="1">
      <c r="E119" s="1895"/>
      <c r="F119" s="4"/>
      <c r="G119" s="4" t="s">
        <v>100</v>
      </c>
      <c r="H119" s="367">
        <v>1</v>
      </c>
      <c r="I119" s="367">
        <v>0</v>
      </c>
      <c r="J119" s="36">
        <f>H119+I119</f>
        <v>1</v>
      </c>
      <c r="M119" s="618"/>
    </row>
    <row r="120" spans="1:13" ht="11.25" customHeight="1">
      <c r="E120" s="1895"/>
      <c r="F120" s="622" t="s">
        <v>25</v>
      </c>
      <c r="G120" s="4"/>
      <c r="H120" s="1606">
        <f>SUM(H121:H124)</f>
        <v>0</v>
      </c>
      <c r="I120" s="1606">
        <f>SUM(I121:I124)</f>
        <v>0</v>
      </c>
      <c r="J120" s="1251">
        <f>H120+I120</f>
        <v>0</v>
      </c>
    </row>
    <row r="121" spans="1:13" ht="10.5" customHeight="1">
      <c r="A121" s="5">
        <v>7</v>
      </c>
      <c r="B121" s="5">
        <v>3</v>
      </c>
      <c r="C121" s="5">
        <v>11</v>
      </c>
      <c r="E121" s="1895"/>
      <c r="F121" s="622"/>
      <c r="G121" s="4" t="s">
        <v>119</v>
      </c>
      <c r="H121" s="367">
        <v>0</v>
      </c>
      <c r="I121" s="367">
        <v>0</v>
      </c>
      <c r="J121" s="36">
        <f>H121+I121</f>
        <v>0</v>
      </c>
    </row>
    <row r="122" spans="1:13" ht="10.5" customHeight="1">
      <c r="E122" s="1895"/>
      <c r="F122" s="622"/>
      <c r="G122" s="4" t="s">
        <v>379</v>
      </c>
      <c r="H122" s="367">
        <v>0</v>
      </c>
      <c r="I122" s="367">
        <v>0</v>
      </c>
      <c r="J122" s="36">
        <f>H122+I122</f>
        <v>0</v>
      </c>
    </row>
    <row r="123" spans="1:13" ht="10.5" customHeight="1">
      <c r="E123" s="1895"/>
      <c r="F123" s="622"/>
      <c r="G123" s="4" t="s">
        <v>666</v>
      </c>
      <c r="H123" s="367">
        <v>0</v>
      </c>
      <c r="I123" s="367">
        <v>0</v>
      </c>
      <c r="J123" s="36">
        <f>H123+I123</f>
        <v>0</v>
      </c>
    </row>
    <row r="124" spans="1:13" ht="10.5" customHeight="1">
      <c r="A124" s="5">
        <v>7</v>
      </c>
      <c r="B124" s="5">
        <v>3</v>
      </c>
      <c r="C124" s="5">
        <v>11</v>
      </c>
      <c r="E124" s="1895"/>
      <c r="F124" s="4"/>
      <c r="G124" s="4" t="s">
        <v>415</v>
      </c>
      <c r="H124" s="367">
        <v>0</v>
      </c>
      <c r="I124" s="367">
        <v>0</v>
      </c>
      <c r="J124" s="36">
        <f>H124+I124</f>
        <v>0</v>
      </c>
    </row>
    <row r="125" spans="1:13" ht="11.25" customHeight="1">
      <c r="E125" s="1894">
        <v>1408</v>
      </c>
      <c r="F125" s="373" t="s">
        <v>63</v>
      </c>
      <c r="G125" s="373"/>
      <c r="H125" s="498">
        <f>SUM(H129+H126+H131+H135)</f>
        <v>0</v>
      </c>
      <c r="I125" s="498">
        <f>SUM(I129+I126+I131+I135)</f>
        <v>0</v>
      </c>
      <c r="J125" s="49">
        <f>H125+I125</f>
        <v>0</v>
      </c>
      <c r="M125" s="618"/>
    </row>
    <row r="126" spans="1:13" ht="11.25" customHeight="1">
      <c r="E126" s="1895"/>
      <c r="F126" s="622" t="s">
        <v>16</v>
      </c>
      <c r="G126" s="622"/>
      <c r="H126" s="1606">
        <f>SUM(H127:H128)</f>
        <v>0</v>
      </c>
      <c r="I126" s="1606">
        <f>SUM(I127:I128)</f>
        <v>0</v>
      </c>
      <c r="J126" s="1251">
        <f>SUM(H126:I126)</f>
        <v>0</v>
      </c>
      <c r="M126" s="618"/>
    </row>
    <row r="127" spans="1:13" ht="11.25" customHeight="1">
      <c r="E127" s="1895"/>
      <c r="F127" s="622"/>
      <c r="G127" s="369" t="s">
        <v>414</v>
      </c>
      <c r="H127" s="367">
        <v>0</v>
      </c>
      <c r="I127" s="367">
        <v>0</v>
      </c>
      <c r="J127" s="36">
        <f>SUM(H127:I127)</f>
        <v>0</v>
      </c>
      <c r="M127" s="618"/>
    </row>
    <row r="128" spans="1:13" ht="11.25" customHeight="1">
      <c r="E128" s="1895"/>
      <c r="F128" s="4"/>
      <c r="G128" s="4" t="s">
        <v>441</v>
      </c>
      <c r="H128" s="367">
        <v>0</v>
      </c>
      <c r="I128" s="367">
        <v>0</v>
      </c>
      <c r="J128" s="36">
        <f>SUM(H128:I128)</f>
        <v>0</v>
      </c>
      <c r="M128" s="618"/>
    </row>
    <row r="129" spans="1:13" ht="11.25" customHeight="1">
      <c r="E129" s="1895"/>
      <c r="F129" s="622" t="s">
        <v>57</v>
      </c>
      <c r="G129" s="4"/>
      <c r="H129" s="2510">
        <f>SUM(H130)</f>
        <v>0</v>
      </c>
      <c r="I129" s="2510">
        <f>SUM(I130)</f>
        <v>0</v>
      </c>
      <c r="J129" s="1251">
        <f>H129+I129</f>
        <v>0</v>
      </c>
    </row>
    <row r="130" spans="1:13" ht="10.5" customHeight="1">
      <c r="A130" s="5">
        <v>8</v>
      </c>
      <c r="B130" s="5">
        <v>4</v>
      </c>
      <c r="C130" s="5">
        <v>8</v>
      </c>
      <c r="E130" s="1895"/>
      <c r="F130" s="4"/>
      <c r="G130" s="4" t="s">
        <v>121</v>
      </c>
      <c r="H130" s="367">
        <v>0</v>
      </c>
      <c r="I130" s="367">
        <v>0</v>
      </c>
      <c r="J130" s="36">
        <f>H130+I130</f>
        <v>0</v>
      </c>
    </row>
    <row r="131" spans="1:13" ht="11.25" customHeight="1">
      <c r="E131" s="1895"/>
      <c r="F131" s="622" t="s">
        <v>18</v>
      </c>
      <c r="G131" s="4"/>
      <c r="H131" s="1606">
        <f>SUM(H132:H134)</f>
        <v>0</v>
      </c>
      <c r="I131" s="1606">
        <f>SUM(I132:I134)</f>
        <v>0</v>
      </c>
      <c r="J131" s="1251">
        <f>H131+I131</f>
        <v>0</v>
      </c>
    </row>
    <row r="132" spans="1:13" ht="10.5" customHeight="1">
      <c r="A132" s="5">
        <v>8</v>
      </c>
      <c r="B132" s="5">
        <v>4</v>
      </c>
      <c r="C132" s="5">
        <v>11</v>
      </c>
      <c r="E132" s="1895"/>
      <c r="F132" s="622"/>
      <c r="G132" s="4" t="s">
        <v>122</v>
      </c>
      <c r="H132" s="367">
        <v>0</v>
      </c>
      <c r="I132" s="367">
        <v>0</v>
      </c>
      <c r="J132" s="36">
        <f>H132+I132</f>
        <v>0</v>
      </c>
    </row>
    <row r="133" spans="1:13" ht="10.5" customHeight="1">
      <c r="A133" s="5">
        <v>8</v>
      </c>
      <c r="B133" s="5">
        <v>3</v>
      </c>
      <c r="C133" s="5">
        <v>11</v>
      </c>
      <c r="E133" s="1895"/>
      <c r="F133" s="622"/>
      <c r="G133" s="4" t="s">
        <v>123</v>
      </c>
      <c r="H133" s="367">
        <v>0</v>
      </c>
      <c r="I133" s="367">
        <v>0</v>
      </c>
      <c r="J133" s="36">
        <f>H133+I133</f>
        <v>0</v>
      </c>
    </row>
    <row r="134" spans="1:13" ht="10.5" customHeight="1">
      <c r="A134" s="5">
        <v>8</v>
      </c>
      <c r="B134" s="5">
        <v>4</v>
      </c>
      <c r="C134" s="5">
        <v>11</v>
      </c>
      <c r="E134" s="1895"/>
      <c r="F134" s="622"/>
      <c r="G134" s="4" t="s">
        <v>377</v>
      </c>
      <c r="H134" s="367">
        <v>0</v>
      </c>
      <c r="I134" s="367">
        <v>0</v>
      </c>
      <c r="J134" s="36">
        <f>H134+I134</f>
        <v>0</v>
      </c>
    </row>
    <row r="135" spans="1:13" ht="11.25" customHeight="1">
      <c r="E135" s="1895"/>
      <c r="F135" s="622" t="s">
        <v>59</v>
      </c>
      <c r="G135" s="622"/>
      <c r="H135" s="1606">
        <f>SUM(H136)</f>
        <v>0</v>
      </c>
      <c r="I135" s="1606">
        <f>SUM(I136)</f>
        <v>0</v>
      </c>
      <c r="J135" s="1251">
        <f>H135+I135</f>
        <v>0</v>
      </c>
    </row>
    <row r="136" spans="1:13" ht="10.5" customHeight="1">
      <c r="A136" s="5">
        <v>8</v>
      </c>
      <c r="B136" s="5">
        <v>4</v>
      </c>
      <c r="C136" s="5">
        <v>11</v>
      </c>
      <c r="E136" s="1896"/>
      <c r="F136" s="4"/>
      <c r="G136" s="4" t="s">
        <v>125</v>
      </c>
      <c r="H136" s="367">
        <v>0</v>
      </c>
      <c r="I136" s="367">
        <v>0</v>
      </c>
      <c r="J136" s="36">
        <f>H136+I136</f>
        <v>0</v>
      </c>
    </row>
    <row r="137" spans="1:13" ht="11.25" customHeight="1">
      <c r="E137" s="1894">
        <v>1624</v>
      </c>
      <c r="F137" s="373" t="s">
        <v>19</v>
      </c>
      <c r="G137" s="372"/>
      <c r="H137" s="498">
        <f>SUM(H138+H140)</f>
        <v>0</v>
      </c>
      <c r="I137" s="498">
        <f>SUM(I138+I140)</f>
        <v>0</v>
      </c>
      <c r="J137" s="498">
        <f>SUM(H137:I137)</f>
        <v>0</v>
      </c>
      <c r="K137" s="1110"/>
      <c r="M137" s="618"/>
    </row>
    <row r="138" spans="1:13" ht="11.25" customHeight="1">
      <c r="E138" s="1895"/>
      <c r="F138" s="479" t="s">
        <v>149</v>
      </c>
      <c r="G138" s="594"/>
      <c r="H138" s="1606">
        <f>SUM(H139)</f>
        <v>0</v>
      </c>
      <c r="I138" s="1606">
        <f>SUM(I139)</f>
        <v>0</v>
      </c>
      <c r="J138" s="1251">
        <f>H138+I138</f>
        <v>0</v>
      </c>
      <c r="M138" s="618"/>
    </row>
    <row r="139" spans="1:13" ht="10.5" customHeight="1">
      <c r="A139" s="5">
        <v>9</v>
      </c>
      <c r="B139" s="5">
        <v>4</v>
      </c>
      <c r="C139" s="5">
        <v>8</v>
      </c>
      <c r="E139" s="1895"/>
      <c r="F139" s="4"/>
      <c r="G139" s="4" t="s">
        <v>376</v>
      </c>
      <c r="H139" s="367">
        <v>0</v>
      </c>
      <c r="I139" s="367">
        <v>0</v>
      </c>
      <c r="J139" s="36">
        <f>H139+I139</f>
        <v>0</v>
      </c>
      <c r="M139" s="618"/>
    </row>
    <row r="140" spans="1:13" ht="11.25" customHeight="1">
      <c r="E140" s="1895"/>
      <c r="F140" s="622" t="s">
        <v>22</v>
      </c>
      <c r="G140" s="4"/>
      <c r="H140" s="1606">
        <f>SUM(H141)</f>
        <v>0</v>
      </c>
      <c r="I140" s="1606">
        <f>SUM(I141)</f>
        <v>0</v>
      </c>
      <c r="J140" s="1251">
        <f>H140+I140</f>
        <v>0</v>
      </c>
      <c r="M140" s="618"/>
    </row>
    <row r="141" spans="1:13" ht="9.75" customHeight="1">
      <c r="A141" s="5">
        <v>9</v>
      </c>
      <c r="B141" s="5">
        <v>5</v>
      </c>
      <c r="C141" s="5">
        <v>11</v>
      </c>
      <c r="E141" s="1923"/>
      <c r="F141" s="3"/>
      <c r="G141" s="3" t="s">
        <v>375</v>
      </c>
      <c r="H141" s="1613">
        <v>0</v>
      </c>
      <c r="I141" s="1613">
        <v>0</v>
      </c>
      <c r="J141" s="47">
        <f>H141+I141</f>
        <v>0</v>
      </c>
      <c r="M141" s="618"/>
    </row>
    <row r="142" spans="1:13" ht="12.75" customHeight="1">
      <c r="E142" s="754"/>
      <c r="F142" s="1885" t="s">
        <v>0</v>
      </c>
      <c r="G142" s="1886"/>
      <c r="H142" s="723">
        <f>SUM(H6+H37+H69+H82+H89+H107+H117+H125+H137)</f>
        <v>1</v>
      </c>
      <c r="I142" s="723">
        <f>SUM(I6+I37+I69+I82+I89+I107+I117+I125+I137)</f>
        <v>0</v>
      </c>
      <c r="J142" s="51">
        <f>SUM(J6+J37+J69+J82+J89+J107+J117+J125+J137)</f>
        <v>1</v>
      </c>
    </row>
    <row r="143" spans="1:13" ht="10.5" customHeight="1">
      <c r="E143" s="6"/>
      <c r="F143" s="2058" t="s">
        <v>148</v>
      </c>
      <c r="G143" s="2058"/>
      <c r="H143" s="2058"/>
      <c r="I143" s="2058"/>
      <c r="J143" s="2058"/>
    </row>
    <row r="144" spans="1:13" ht="10.5" customHeight="1">
      <c r="E144" s="6"/>
      <c r="F144" s="2059"/>
      <c r="G144" s="2059"/>
      <c r="H144" s="2059"/>
      <c r="I144" s="2059"/>
      <c r="J144" s="2059"/>
    </row>
    <row r="145" spans="5:7" ht="9" customHeight="1"/>
    <row r="146" spans="5:7" ht="15.75" customHeight="1">
      <c r="E146" s="6"/>
      <c r="G146" s="4"/>
    </row>
    <row r="147" spans="5:7" ht="9" customHeight="1">
      <c r="E147" s="6"/>
    </row>
    <row r="148" spans="5:7" ht="12.75" customHeight="1"/>
    <row r="149" spans="5:7" ht="9" customHeight="1">
      <c r="E149" s="6"/>
    </row>
    <row r="150" spans="5:7" ht="9" customHeight="1">
      <c r="E150" s="6"/>
    </row>
    <row r="151" spans="5:7" ht="9" customHeight="1"/>
    <row r="152" spans="5:7" ht="9" customHeight="1"/>
    <row r="153" spans="5:7" ht="9" customHeight="1"/>
    <row r="154" spans="5:7" ht="9" customHeight="1"/>
    <row r="155" spans="5:7" ht="9" customHeight="1"/>
    <row r="156" spans="5:7" ht="9" customHeight="1"/>
    <row r="157" spans="5:7" ht="9" customHeight="1"/>
    <row r="158" spans="5:7" ht="9" customHeight="1"/>
    <row r="159" spans="5:7" ht="9" customHeight="1"/>
    <row r="160" spans="5: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c r="F235" s="4"/>
      <c r="G235" s="4"/>
    </row>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sheetData>
  <mergeCells count="22">
    <mergeCell ref="L1:Z1"/>
    <mergeCell ref="E2:J2"/>
    <mergeCell ref="E1:J1"/>
    <mergeCell ref="E3:E5"/>
    <mergeCell ref="H4:I4"/>
    <mergeCell ref="J4:J5"/>
    <mergeCell ref="E82:E88"/>
    <mergeCell ref="E89:E106"/>
    <mergeCell ref="E107:E116"/>
    <mergeCell ref="E117:E124"/>
    <mergeCell ref="E125:E136"/>
    <mergeCell ref="J80:J81"/>
    <mergeCell ref="F143:J143"/>
    <mergeCell ref="F144:J144"/>
    <mergeCell ref="F142:G142"/>
    <mergeCell ref="E137:E141"/>
    <mergeCell ref="N19:O24"/>
    <mergeCell ref="E6:E36"/>
    <mergeCell ref="E37:E68"/>
    <mergeCell ref="E69:E76"/>
    <mergeCell ref="E79:E81"/>
    <mergeCell ref="H80:I80"/>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19E61-8F4B-4948-B313-1E5172297D09}">
  <dimension ref="A1:I28"/>
  <sheetViews>
    <sheetView view="pageBreakPreview" zoomScaleNormal="100" zoomScaleSheetLayoutView="100" workbookViewId="0">
      <selection activeCell="D30" sqref="D30"/>
    </sheetView>
  </sheetViews>
  <sheetFormatPr baseColWidth="10" defaultRowHeight="15"/>
  <cols>
    <col min="1" max="7" width="11.42578125" style="2589"/>
    <col min="8" max="9" width="9.140625" style="2589" customWidth="1"/>
    <col min="10" max="16384" width="11.42578125" style="2589"/>
  </cols>
  <sheetData>
    <row r="1" spans="1:9" ht="15.75" thickBot="1"/>
    <row r="2" spans="1:9">
      <c r="A2" s="2839" t="s">
        <v>1052</v>
      </c>
      <c r="B2" s="2839"/>
      <c r="C2" s="2839"/>
      <c r="D2" s="2839"/>
      <c r="E2" s="2839"/>
      <c r="F2" s="2839"/>
      <c r="G2" s="2839"/>
      <c r="H2" s="2839"/>
      <c r="I2" s="2839"/>
    </row>
    <row r="3" spans="1:9">
      <c r="A3" s="2838"/>
      <c r="B3" s="2838"/>
      <c r="C3" s="2838"/>
      <c r="D3" s="2838"/>
      <c r="E3" s="2838"/>
      <c r="F3" s="2838"/>
      <c r="G3" s="2838"/>
      <c r="H3" s="2838"/>
      <c r="I3" s="2838"/>
    </row>
    <row r="4" spans="1:9" ht="15.75" thickBot="1">
      <c r="A4" s="2837"/>
      <c r="B4" s="2837"/>
      <c r="C4" s="2837"/>
      <c r="D4" s="2837"/>
      <c r="E4" s="2837"/>
      <c r="F4" s="2837"/>
      <c r="G4" s="2837"/>
      <c r="H4" s="2837"/>
      <c r="I4" s="2837"/>
    </row>
    <row r="5" spans="1:9" ht="15.75">
      <c r="A5" s="2826"/>
      <c r="B5" s="2836"/>
      <c r="C5" s="2826"/>
      <c r="D5" s="2836"/>
      <c r="E5" s="2836"/>
      <c r="F5" s="2834" t="s">
        <v>1051</v>
      </c>
      <c r="G5" s="2834"/>
      <c r="H5" s="2834" t="s">
        <v>1050</v>
      </c>
      <c r="I5" s="2834"/>
    </row>
    <row r="6" spans="1:9" ht="15.75">
      <c r="A6" s="2826"/>
      <c r="B6" s="2835" t="s">
        <v>1049</v>
      </c>
      <c r="C6" s="2835"/>
      <c r="D6" s="2835"/>
      <c r="E6" s="2835"/>
      <c r="F6" s="2834"/>
      <c r="G6" s="2834"/>
      <c r="H6" s="2834"/>
      <c r="I6" s="2834"/>
    </row>
    <row r="7" spans="1:9" ht="15.75">
      <c r="A7" s="2833"/>
      <c r="B7" s="2833"/>
      <c r="C7" s="2832"/>
      <c r="D7" s="2832"/>
      <c r="E7" s="2832"/>
      <c r="F7" s="2831"/>
      <c r="G7" s="2831"/>
      <c r="H7" s="2831"/>
      <c r="I7" s="2831"/>
    </row>
    <row r="8" spans="1:9">
      <c r="A8" s="2827"/>
      <c r="B8" s="2827"/>
      <c r="C8" s="2829"/>
      <c r="D8" s="2829"/>
      <c r="E8" s="2829"/>
      <c r="F8" s="2829"/>
      <c r="G8" s="2829"/>
      <c r="H8" s="2830"/>
      <c r="I8" s="2829"/>
    </row>
    <row r="9" spans="1:9" ht="15.75">
      <c r="A9" s="2827"/>
      <c r="B9" s="2826" t="s">
        <v>1048</v>
      </c>
      <c r="C9" s="2825"/>
      <c r="D9" s="2825"/>
      <c r="E9" s="2825"/>
      <c r="F9" s="2825"/>
      <c r="G9" s="2825"/>
      <c r="H9" s="2826"/>
      <c r="I9" s="2825"/>
    </row>
    <row r="10" spans="1:9" ht="15.75">
      <c r="A10" s="2827"/>
      <c r="B10" s="2826"/>
      <c r="C10" s="2825"/>
      <c r="D10" s="2825"/>
      <c r="E10" s="2825"/>
      <c r="F10" s="2824"/>
      <c r="G10" s="2824"/>
      <c r="H10" s="2824"/>
      <c r="I10" s="2824"/>
    </row>
    <row r="11" spans="1:9" ht="15.75">
      <c r="A11" s="2827"/>
      <c r="B11" s="2826"/>
      <c r="C11" s="2825" t="s">
        <v>996</v>
      </c>
      <c r="D11" s="2825"/>
      <c r="E11" s="2825"/>
      <c r="F11" s="2828">
        <v>77</v>
      </c>
      <c r="G11" s="2828"/>
      <c r="H11" s="2828">
        <v>46</v>
      </c>
      <c r="I11" s="2828"/>
    </row>
    <row r="12" spans="1:9" ht="15.75">
      <c r="A12" s="2827"/>
      <c r="B12" s="2826"/>
      <c r="C12" s="2825"/>
      <c r="D12" s="2825"/>
      <c r="E12" s="2825"/>
      <c r="F12" s="2824"/>
      <c r="G12" s="2824"/>
      <c r="H12" s="2824"/>
      <c r="I12" s="2824"/>
    </row>
    <row r="13" spans="1:9" ht="15.75">
      <c r="A13" s="2827"/>
      <c r="B13" s="2826"/>
      <c r="C13" s="2826" t="s">
        <v>1047</v>
      </c>
      <c r="D13" s="2825"/>
      <c r="E13" s="2825"/>
      <c r="F13" s="2828">
        <v>9</v>
      </c>
      <c r="G13" s="2828"/>
      <c r="H13" s="2828">
        <v>9</v>
      </c>
      <c r="I13" s="2828"/>
    </row>
    <row r="14" spans="1:9" ht="15.75">
      <c r="A14" s="2827"/>
      <c r="B14" s="2826" t="s">
        <v>232</v>
      </c>
      <c r="C14" s="2825"/>
      <c r="D14" s="2825"/>
      <c r="E14" s="2825"/>
      <c r="F14" s="2824"/>
      <c r="G14" s="2824"/>
      <c r="H14" s="2824"/>
      <c r="I14" s="2824"/>
    </row>
    <row r="15" spans="1:9" ht="15.75">
      <c r="A15" s="2827"/>
      <c r="B15" s="2826"/>
      <c r="C15" s="2825"/>
      <c r="D15" s="2825"/>
      <c r="E15" s="2825"/>
      <c r="F15" s="2824"/>
      <c r="G15" s="2824"/>
      <c r="H15" s="2824"/>
      <c r="I15" s="2824"/>
    </row>
    <row r="16" spans="1:9" ht="15.75">
      <c r="A16" s="2827"/>
      <c r="B16" s="2826"/>
      <c r="C16" s="2825" t="s">
        <v>229</v>
      </c>
      <c r="D16" s="2825"/>
      <c r="E16" s="2825"/>
      <c r="F16" s="2828">
        <v>14</v>
      </c>
      <c r="G16" s="2828"/>
      <c r="H16" s="2828">
        <v>14</v>
      </c>
      <c r="I16" s="2828"/>
    </row>
    <row r="17" spans="1:9" ht="15.75">
      <c r="A17" s="2827"/>
      <c r="B17" s="2826"/>
      <c r="C17" s="2825"/>
      <c r="D17" s="2825"/>
      <c r="E17" s="2825"/>
      <c r="F17" s="2824"/>
      <c r="G17" s="2824"/>
      <c r="H17" s="2824"/>
      <c r="I17" s="2824"/>
    </row>
    <row r="18" spans="1:9" ht="15.75">
      <c r="A18" s="2827"/>
      <c r="B18" s="2826"/>
      <c r="C18" s="2825" t="s">
        <v>1046</v>
      </c>
      <c r="D18" s="2825"/>
      <c r="E18" s="2825"/>
      <c r="F18" s="2828">
        <v>0</v>
      </c>
      <c r="G18" s="2828"/>
      <c r="H18" s="2828">
        <v>0</v>
      </c>
      <c r="I18" s="2828"/>
    </row>
    <row r="19" spans="1:9" ht="15.75">
      <c r="A19" s="2827"/>
      <c r="B19" s="2826"/>
      <c r="C19" s="2825"/>
      <c r="D19" s="2825"/>
      <c r="E19" s="2825"/>
      <c r="F19" s="2824"/>
      <c r="G19" s="2824"/>
      <c r="H19" s="2824"/>
      <c r="I19" s="2824"/>
    </row>
    <row r="20" spans="1:9" ht="15.75">
      <c r="A20" s="2827"/>
      <c r="B20" s="2826"/>
      <c r="C20" s="2825" t="s">
        <v>228</v>
      </c>
      <c r="D20" s="2825"/>
      <c r="E20" s="2825"/>
      <c r="F20" s="2828">
        <v>33</v>
      </c>
      <c r="G20" s="2828"/>
      <c r="H20" s="2828">
        <v>27</v>
      </c>
      <c r="I20" s="2828"/>
    </row>
    <row r="21" spans="1:9" ht="15.75">
      <c r="A21" s="2827"/>
      <c r="B21" s="2826"/>
      <c r="C21" s="2825"/>
      <c r="D21" s="2825"/>
      <c r="E21" s="2825"/>
      <c r="F21" s="2824"/>
      <c r="G21" s="2824"/>
      <c r="H21" s="2824"/>
      <c r="I21" s="2824"/>
    </row>
    <row r="22" spans="1:9" ht="15.75">
      <c r="A22" s="2827"/>
      <c r="B22" s="2826"/>
      <c r="C22" s="2825" t="s">
        <v>1045</v>
      </c>
      <c r="D22" s="2825"/>
      <c r="E22" s="2825"/>
      <c r="F22" s="2828">
        <v>1</v>
      </c>
      <c r="G22" s="2828"/>
      <c r="H22" s="2828">
        <v>1</v>
      </c>
      <c r="I22" s="2828"/>
    </row>
    <row r="23" spans="1:9" ht="15.75">
      <c r="A23" s="2827"/>
      <c r="B23" s="2826"/>
      <c r="C23" s="2825"/>
      <c r="D23" s="2825"/>
      <c r="E23" s="2825"/>
      <c r="F23" s="2824"/>
      <c r="G23" s="2824"/>
      <c r="H23" s="2828"/>
      <c r="I23" s="2828"/>
    </row>
    <row r="24" spans="1:9" ht="15.75">
      <c r="A24" s="2827"/>
      <c r="B24" s="2826"/>
      <c r="C24" s="2825" t="s">
        <v>227</v>
      </c>
      <c r="D24" s="2825"/>
      <c r="E24" s="2825"/>
      <c r="F24" s="2828">
        <v>11</v>
      </c>
      <c r="G24" s="2828"/>
      <c r="H24" s="2828">
        <v>9</v>
      </c>
      <c r="I24" s="2828"/>
    </row>
    <row r="25" spans="1:9" ht="15.75">
      <c r="A25" s="2827"/>
      <c r="B25" s="2826"/>
      <c r="C25" s="2825"/>
      <c r="D25" s="2825"/>
      <c r="E25" s="2825"/>
      <c r="F25" s="2824"/>
      <c r="G25" s="2824"/>
      <c r="H25" s="2824"/>
      <c r="I25" s="2824"/>
    </row>
    <row r="26" spans="1:9" ht="15.75">
      <c r="A26" s="2823"/>
      <c r="B26" s="2822" t="s">
        <v>0</v>
      </c>
      <c r="C26" s="2822"/>
      <c r="D26" s="2822"/>
      <c r="E26" s="2822"/>
      <c r="F26" s="2821">
        <f>SUM(F11:F25)</f>
        <v>145</v>
      </c>
      <c r="G26" s="2821"/>
      <c r="H26" s="2821">
        <f>SUM(H10:I25)</f>
        <v>106</v>
      </c>
      <c r="I26" s="2821"/>
    </row>
    <row r="27" spans="1:9" ht="12.75" customHeight="1">
      <c r="A27" s="2820" t="s">
        <v>1044</v>
      </c>
      <c r="B27" s="2820"/>
      <c r="C27" s="2820"/>
      <c r="D27" s="2820"/>
      <c r="E27" s="2820"/>
      <c r="F27" s="2820"/>
      <c r="G27" s="2820"/>
      <c r="H27" s="2820"/>
      <c r="I27" s="2820"/>
    </row>
    <row r="28" spans="1:9" ht="12.75" customHeight="1">
      <c r="A28" s="2819" t="s">
        <v>1043</v>
      </c>
      <c r="B28" s="2819"/>
      <c r="C28" s="2819"/>
      <c r="D28" s="2819"/>
      <c r="E28" s="2819"/>
      <c r="F28" s="2819"/>
      <c r="G28" s="2819"/>
      <c r="H28" s="2819"/>
      <c r="I28" s="2819"/>
    </row>
  </sheetData>
  <mergeCells count="23">
    <mergeCell ref="A27:I27"/>
    <mergeCell ref="A28:I28"/>
    <mergeCell ref="H5:I7"/>
    <mergeCell ref="H11:I11"/>
    <mergeCell ref="F11:G11"/>
    <mergeCell ref="F5:G7"/>
    <mergeCell ref="F16:G16"/>
    <mergeCell ref="H22:I22"/>
    <mergeCell ref="H23:I23"/>
    <mergeCell ref="F18:G18"/>
    <mergeCell ref="H18:I18"/>
    <mergeCell ref="F22:G22"/>
    <mergeCell ref="F20:G20"/>
    <mergeCell ref="A2:I4"/>
    <mergeCell ref="B26:E26"/>
    <mergeCell ref="H26:I26"/>
    <mergeCell ref="F24:G24"/>
    <mergeCell ref="F26:G26"/>
    <mergeCell ref="H13:I13"/>
    <mergeCell ref="F13:G13"/>
    <mergeCell ref="H24:I24"/>
    <mergeCell ref="H16:I16"/>
    <mergeCell ref="H20:I20"/>
  </mergeCells>
  <pageMargins left="0.7" right="0.7" top="0.75" bottom="0.75" header="0.3" footer="0.3"/>
  <pageSetup scale="87"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E4884-4BDA-4CD7-9A82-F1923AB10B03}">
  <dimension ref="A1:AF411"/>
  <sheetViews>
    <sheetView view="pageBreakPreview" topLeftCell="D1" zoomScaleNormal="115" zoomScaleSheetLayoutView="100" workbookViewId="0">
      <selection activeCell="Q20" sqref="Q20:R30"/>
    </sheetView>
  </sheetViews>
  <sheetFormatPr baseColWidth="10" defaultRowHeight="12.75"/>
  <cols>
    <col min="1" max="1" width="2.5703125" style="5" hidden="1" customWidth="1"/>
    <col min="2" max="2" width="2.28515625" style="4" hidden="1" customWidth="1"/>
    <col min="3" max="3" width="4" style="359" hidden="1" customWidth="1"/>
    <col min="4" max="4" width="7.42578125" style="1" customWidth="1"/>
    <col min="5" max="5" width="61.5703125" style="1" customWidth="1"/>
    <col min="6" max="6" width="1" style="1" customWidth="1"/>
    <col min="7" max="7" width="10.5703125" style="1" bestFit="1" customWidth="1"/>
    <col min="8" max="8" width="3.7109375" style="1" customWidth="1"/>
    <col min="9" max="11" width="8.7109375" style="1" customWidth="1"/>
    <col min="12" max="13" width="11.42578125" style="1"/>
    <col min="14" max="14" width="4.7109375" style="1" customWidth="1"/>
    <col min="15" max="15" width="5" style="1" customWidth="1"/>
    <col min="16" max="16" width="2.28515625" style="1" customWidth="1"/>
    <col min="17" max="17" width="26" style="1" customWidth="1"/>
    <col min="18" max="18" width="8" style="1" customWidth="1"/>
    <col min="19" max="19" width="1" style="1" customWidth="1"/>
    <col min="20" max="20" width="6.7109375" style="1" customWidth="1"/>
    <col min="21" max="21" width="1" style="1" customWidth="1"/>
    <col min="22" max="22" width="6.7109375" style="1" customWidth="1"/>
    <col min="23" max="23" width="1" style="1" customWidth="1"/>
    <col min="24" max="24" width="6.7109375" style="1" customWidth="1"/>
    <col min="25" max="25" width="1" style="1" customWidth="1"/>
    <col min="26" max="26" width="6.7109375" style="1" customWidth="1"/>
    <col min="27" max="27" width="1" style="1" customWidth="1"/>
    <col min="28" max="28" width="6.7109375" style="1" customWidth="1"/>
    <col min="29" max="29" width="1" style="1" customWidth="1"/>
    <col min="30" max="31" width="6.7109375" style="1" customWidth="1"/>
    <col min="32" max="16384" width="11.42578125" style="1"/>
  </cols>
  <sheetData>
    <row r="1" spans="2:32" ht="13.5" customHeight="1">
      <c r="G1" s="389"/>
      <c r="H1" s="389"/>
      <c r="I1" s="389"/>
      <c r="J1" s="389"/>
      <c r="L1" s="389"/>
      <c r="M1" s="389"/>
    </row>
    <row r="2" spans="2:32" ht="3.75" customHeight="1">
      <c r="G2" s="389"/>
      <c r="H2" s="389"/>
      <c r="I2" s="389"/>
      <c r="J2" s="389"/>
      <c r="K2" s="389"/>
      <c r="L2" s="389"/>
      <c r="M2" s="389"/>
    </row>
    <row r="3" spans="2:32" ht="12.75" customHeight="1">
      <c r="D3" s="2236" t="s">
        <v>898</v>
      </c>
      <c r="E3" s="2236"/>
      <c r="F3" s="2236"/>
      <c r="G3" s="2236"/>
      <c r="H3" s="2236"/>
      <c r="I3" s="2236"/>
      <c r="J3" s="2236"/>
      <c r="K3" s="2236"/>
      <c r="L3" s="389"/>
      <c r="O3" s="1888"/>
      <c r="P3" s="1888"/>
      <c r="Q3" s="1888"/>
      <c r="R3" s="1888"/>
      <c r="S3" s="1888"/>
      <c r="T3" s="1888"/>
      <c r="U3" s="1888"/>
      <c r="V3" s="1888"/>
      <c r="W3" s="1888"/>
      <c r="X3" s="1888"/>
      <c r="Y3" s="1888"/>
      <c r="Z3" s="1888"/>
      <c r="AA3" s="1888"/>
      <c r="AB3" s="1888"/>
      <c r="AC3" s="1888"/>
    </row>
    <row r="4" spans="2:32" ht="12.75" customHeight="1">
      <c r="B4" s="721"/>
      <c r="C4" s="415"/>
      <c r="D4" s="1888" t="s">
        <v>61</v>
      </c>
      <c r="E4" s="1888"/>
      <c r="F4" s="1888"/>
      <c r="G4" s="1888"/>
      <c r="H4" s="1888"/>
      <c r="I4" s="1888"/>
      <c r="J4" s="1888"/>
      <c r="K4" s="1888"/>
      <c r="L4" s="389"/>
      <c r="M4" s="414"/>
      <c r="N4" s="414"/>
      <c r="O4" s="413"/>
      <c r="AE4" s="2"/>
      <c r="AF4" s="2"/>
    </row>
    <row r="5" spans="2:32" ht="13.5" customHeight="1">
      <c r="E5" s="3"/>
      <c r="F5" s="3"/>
      <c r="G5" s="412"/>
      <c r="H5" s="412"/>
      <c r="I5" s="412"/>
      <c r="J5" s="411"/>
      <c r="K5" s="410"/>
      <c r="L5" s="389"/>
      <c r="O5" s="4"/>
    </row>
    <row r="6" spans="2:32" ht="12.75" customHeight="1">
      <c r="D6" s="1934" t="s">
        <v>6</v>
      </c>
      <c r="E6" s="1754"/>
      <c r="F6" s="1438"/>
      <c r="G6" s="2508" t="s">
        <v>894</v>
      </c>
      <c r="H6" s="26"/>
      <c r="I6" s="2479"/>
      <c r="J6" s="2479"/>
      <c r="K6" s="2478"/>
      <c r="L6" s="389"/>
      <c r="O6" s="4"/>
    </row>
    <row r="7" spans="2:32" ht="12.75" customHeight="1">
      <c r="B7" s="5"/>
      <c r="D7" s="1925"/>
      <c r="E7" s="1363" t="s">
        <v>60</v>
      </c>
      <c r="F7" s="1709"/>
      <c r="G7" s="2507"/>
      <c r="H7" s="2476"/>
      <c r="I7" s="1991" t="s">
        <v>893</v>
      </c>
      <c r="J7" s="1991"/>
      <c r="K7" s="2024"/>
      <c r="L7" s="389"/>
      <c r="M7" s="5"/>
    </row>
    <row r="8" spans="2:32">
      <c r="D8" s="1925"/>
      <c r="E8" s="1361"/>
      <c r="F8" s="1435"/>
      <c r="G8" s="2509"/>
      <c r="H8" s="2509"/>
      <c r="I8" s="786" t="s">
        <v>72</v>
      </c>
      <c r="J8" s="786" t="s">
        <v>71</v>
      </c>
      <c r="K8" s="2474" t="s">
        <v>0</v>
      </c>
      <c r="L8" s="389"/>
    </row>
    <row r="9" spans="2:32">
      <c r="D9" s="1891">
        <v>1401</v>
      </c>
      <c r="E9" s="392" t="s">
        <v>1</v>
      </c>
      <c r="F9" s="396"/>
      <c r="G9" s="395">
        <f>SUM(G10:G17)</f>
        <v>11</v>
      </c>
      <c r="H9" s="395"/>
      <c r="I9" s="395">
        <f>SUM(I10:I17)</f>
        <v>377</v>
      </c>
      <c r="J9" s="395">
        <f>SUM(J10:J17)</f>
        <v>48</v>
      </c>
      <c r="K9" s="394">
        <f>SUM(I9:J9)</f>
        <v>425</v>
      </c>
      <c r="L9" s="389"/>
    </row>
    <row r="10" spans="2:32" ht="12" customHeight="1">
      <c r="B10" s="5"/>
      <c r="D10" s="1892"/>
      <c r="E10" s="388" t="s">
        <v>33</v>
      </c>
      <c r="F10" s="388"/>
      <c r="G10" s="33">
        <v>3</v>
      </c>
      <c r="H10" s="33"/>
      <c r="I10" s="393">
        <v>104</v>
      </c>
      <c r="J10" s="33">
        <v>0</v>
      </c>
      <c r="K10" s="387">
        <f>SUM(I10:J10)</f>
        <v>104</v>
      </c>
      <c r="L10" s="389"/>
      <c r="M10" s="389"/>
    </row>
    <row r="11" spans="2:32" ht="12" customHeight="1">
      <c r="B11" s="5"/>
      <c r="D11" s="1892"/>
      <c r="E11" s="369" t="s">
        <v>34</v>
      </c>
      <c r="F11" s="369"/>
      <c r="G11" s="35">
        <v>3</v>
      </c>
      <c r="H11" s="35"/>
      <c r="I11" s="368">
        <v>98</v>
      </c>
      <c r="J11" s="35">
        <v>0</v>
      </c>
      <c r="K11" s="374">
        <f>SUM(I11:J11)</f>
        <v>98</v>
      </c>
      <c r="L11" s="389"/>
      <c r="M11" s="389"/>
    </row>
    <row r="12" spans="2:32" ht="12" customHeight="1">
      <c r="B12" s="5"/>
      <c r="D12" s="1892"/>
      <c r="E12" s="369" t="s">
        <v>35</v>
      </c>
      <c r="F12" s="369"/>
      <c r="G12" s="35">
        <v>2</v>
      </c>
      <c r="H12" s="35"/>
      <c r="I12" s="367">
        <v>63</v>
      </c>
      <c r="J12" s="367">
        <v>0</v>
      </c>
      <c r="K12" s="36">
        <f>SUM(I12:J12)</f>
        <v>63</v>
      </c>
      <c r="L12" s="389"/>
      <c r="M12" s="389"/>
    </row>
    <row r="13" spans="2:32" ht="12" customHeight="1">
      <c r="B13" s="5"/>
      <c r="D13" s="1892"/>
      <c r="E13" s="369" t="s">
        <v>27</v>
      </c>
      <c r="F13" s="369"/>
      <c r="G13" s="35">
        <v>2</v>
      </c>
      <c r="H13" s="35"/>
      <c r="I13" s="368">
        <v>50</v>
      </c>
      <c r="J13" s="35">
        <v>0</v>
      </c>
      <c r="K13" s="366">
        <f>SUM(I13:J13)</f>
        <v>50</v>
      </c>
      <c r="L13" s="389"/>
      <c r="M13" s="389"/>
    </row>
    <row r="14" spans="2:32" ht="12" customHeight="1">
      <c r="B14" s="5"/>
      <c r="D14" s="1892"/>
      <c r="E14" s="369" t="s">
        <v>10</v>
      </c>
      <c r="F14" s="369"/>
      <c r="G14" s="35">
        <v>1</v>
      </c>
      <c r="H14" s="35"/>
      <c r="I14" s="368">
        <v>62</v>
      </c>
      <c r="J14" s="35">
        <v>48</v>
      </c>
      <c r="K14" s="366">
        <f>SUM(I14:J14)</f>
        <v>110</v>
      </c>
      <c r="L14" s="389"/>
      <c r="M14" s="389"/>
    </row>
    <row r="15" spans="2:32" ht="12" customHeight="1">
      <c r="B15" s="5"/>
      <c r="D15" s="1892"/>
      <c r="E15" s="369" t="s">
        <v>36</v>
      </c>
      <c r="F15" s="369"/>
      <c r="G15" s="35">
        <v>0</v>
      </c>
      <c r="H15" s="35"/>
      <c r="I15" s="368">
        <v>0</v>
      </c>
      <c r="J15" s="35">
        <v>0</v>
      </c>
      <c r="K15" s="366">
        <f>SUM(I15:J15)</f>
        <v>0</v>
      </c>
      <c r="L15" s="389"/>
      <c r="M15" s="389"/>
    </row>
    <row r="16" spans="2:32" ht="12" customHeight="1">
      <c r="B16" s="5"/>
      <c r="D16" s="1892"/>
      <c r="E16" s="369" t="s">
        <v>24</v>
      </c>
      <c r="F16" s="369"/>
      <c r="G16" s="35">
        <v>0</v>
      </c>
      <c r="H16" s="35"/>
      <c r="I16" s="368">
        <v>0</v>
      </c>
      <c r="J16" s="35">
        <v>0</v>
      </c>
      <c r="K16" s="366">
        <f>SUM(I16:J16)</f>
        <v>0</v>
      </c>
      <c r="L16" s="389"/>
      <c r="M16" s="389"/>
    </row>
    <row r="17" spans="2:18" ht="12" customHeight="1">
      <c r="B17" s="5"/>
      <c r="D17" s="1892"/>
      <c r="E17" s="369" t="s">
        <v>32</v>
      </c>
      <c r="G17" s="35">
        <v>0</v>
      </c>
      <c r="H17" s="35"/>
      <c r="I17" s="368">
        <v>0</v>
      </c>
      <c r="J17" s="35">
        <v>0</v>
      </c>
      <c r="K17" s="366">
        <f>SUM(I17:J17)</f>
        <v>0</v>
      </c>
      <c r="L17" s="389"/>
      <c r="M17" s="389"/>
    </row>
    <row r="18" spans="2:18">
      <c r="B18" s="5"/>
      <c r="D18" s="1891">
        <v>1402</v>
      </c>
      <c r="E18" s="373" t="s">
        <v>2</v>
      </c>
      <c r="F18" s="372"/>
      <c r="G18" s="48">
        <f>SUM(G19:G26)</f>
        <v>12</v>
      </c>
      <c r="H18" s="48"/>
      <c r="I18" s="48">
        <f>SUM(I19:I26)</f>
        <v>598</v>
      </c>
      <c r="J18" s="48">
        <f>SUM(J19:J26)</f>
        <v>335</v>
      </c>
      <c r="K18" s="376">
        <f>SUM(I18:J18)</f>
        <v>933</v>
      </c>
      <c r="L18" s="389"/>
      <c r="M18" s="389"/>
    </row>
    <row r="19" spans="2:18" ht="12" customHeight="1">
      <c r="B19" s="5"/>
      <c r="D19" s="1892"/>
      <c r="E19" s="369" t="s">
        <v>37</v>
      </c>
      <c r="F19" s="369"/>
      <c r="G19" s="35">
        <v>3</v>
      </c>
      <c r="H19" s="35"/>
      <c r="I19" s="368">
        <v>104</v>
      </c>
      <c r="J19" s="35">
        <v>102</v>
      </c>
      <c r="K19" s="374">
        <f>SUM(I19:J19)</f>
        <v>206</v>
      </c>
      <c r="L19" s="389"/>
      <c r="M19" s="389"/>
    </row>
    <row r="20" spans="2:18" ht="12" customHeight="1">
      <c r="B20" s="5"/>
      <c r="D20" s="1892"/>
      <c r="E20" s="369" t="s">
        <v>38</v>
      </c>
      <c r="F20" s="369"/>
      <c r="G20" s="35">
        <v>2</v>
      </c>
      <c r="H20" s="35"/>
      <c r="I20" s="368">
        <v>95</v>
      </c>
      <c r="J20" s="35">
        <v>82</v>
      </c>
      <c r="K20" s="374">
        <f>SUM(I20:J20)</f>
        <v>177</v>
      </c>
      <c r="L20" s="389"/>
      <c r="M20" s="389"/>
    </row>
    <row r="21" spans="2:18" ht="12" customHeight="1">
      <c r="B21" s="5"/>
      <c r="D21" s="1892"/>
      <c r="E21" s="369" t="s">
        <v>39</v>
      </c>
      <c r="F21" s="369"/>
      <c r="G21" s="35">
        <v>2</v>
      </c>
      <c r="H21" s="35"/>
      <c r="I21" s="368">
        <v>90</v>
      </c>
      <c r="J21" s="35">
        <v>50</v>
      </c>
      <c r="K21" s="374">
        <f>SUM(I21:J21)</f>
        <v>140</v>
      </c>
      <c r="L21" s="389"/>
      <c r="M21" s="389"/>
    </row>
    <row r="22" spans="2:18" ht="12" customHeight="1">
      <c r="B22" s="5"/>
      <c r="D22" s="1892"/>
      <c r="E22" s="369" t="s">
        <v>40</v>
      </c>
      <c r="F22" s="369"/>
      <c r="G22" s="35">
        <v>1</v>
      </c>
      <c r="H22" s="35"/>
      <c r="I22" s="368">
        <v>38</v>
      </c>
      <c r="J22" s="35">
        <v>0</v>
      </c>
      <c r="K22" s="374">
        <f>SUM(I22:J22)</f>
        <v>38</v>
      </c>
      <c r="L22" s="389"/>
      <c r="M22" s="389"/>
      <c r="Q22" s="2232"/>
      <c r="R22" s="2232"/>
    </row>
    <row r="23" spans="2:18" ht="12" customHeight="1">
      <c r="B23" s="5"/>
      <c r="D23" s="1892"/>
      <c r="E23" s="369" t="s">
        <v>41</v>
      </c>
      <c r="F23" s="369"/>
      <c r="G23" s="35">
        <v>2</v>
      </c>
      <c r="H23" s="35"/>
      <c r="I23" s="368">
        <v>80</v>
      </c>
      <c r="J23" s="35">
        <v>0</v>
      </c>
      <c r="K23" s="374">
        <f>SUM(I23:J23)</f>
        <v>80</v>
      </c>
      <c r="L23" s="389"/>
      <c r="M23" s="389"/>
      <c r="Q23" s="2232"/>
      <c r="R23" s="2232"/>
    </row>
    <row r="24" spans="2:18" ht="12" customHeight="1">
      <c r="B24" s="5"/>
      <c r="D24" s="1892"/>
      <c r="E24" s="369" t="s">
        <v>42</v>
      </c>
      <c r="F24" s="369"/>
      <c r="G24" s="35">
        <v>1</v>
      </c>
      <c r="H24" s="35"/>
      <c r="I24" s="368">
        <v>94</v>
      </c>
      <c r="J24" s="35">
        <v>52</v>
      </c>
      <c r="K24" s="374">
        <f>SUM(I24:J24)</f>
        <v>146</v>
      </c>
      <c r="L24" s="389"/>
      <c r="M24" s="389"/>
      <c r="Q24" s="2232"/>
      <c r="R24" s="2232"/>
    </row>
    <row r="25" spans="2:18" ht="12" customHeight="1">
      <c r="B25" s="5"/>
      <c r="D25" s="1892"/>
      <c r="E25" s="369" t="s">
        <v>43</v>
      </c>
      <c r="F25" s="369"/>
      <c r="G25" s="35">
        <v>1</v>
      </c>
      <c r="H25" s="35"/>
      <c r="I25" s="368">
        <v>97</v>
      </c>
      <c r="J25" s="35">
        <v>49</v>
      </c>
      <c r="K25" s="374">
        <f>SUM(I25:J25)</f>
        <v>146</v>
      </c>
      <c r="L25" s="389"/>
      <c r="M25" s="389"/>
      <c r="Q25" s="2232"/>
      <c r="R25" s="2232"/>
    </row>
    <row r="26" spans="2:18" ht="12" customHeight="1">
      <c r="B26" s="5"/>
      <c r="D26" s="1892"/>
      <c r="E26" s="369" t="s">
        <v>44</v>
      </c>
      <c r="F26" s="369"/>
      <c r="G26" s="35">
        <v>0</v>
      </c>
      <c r="H26" s="35"/>
      <c r="I26" s="368">
        <v>0</v>
      </c>
      <c r="J26" s="35">
        <v>0</v>
      </c>
      <c r="K26" s="366">
        <f>SUM(I26:J26)</f>
        <v>0</v>
      </c>
      <c r="L26" s="389"/>
      <c r="M26" s="389"/>
      <c r="Q26" s="2232"/>
      <c r="R26" s="2232"/>
    </row>
    <row r="27" spans="2:18">
      <c r="B27" s="5"/>
      <c r="D27" s="1894">
        <v>1403</v>
      </c>
      <c r="E27" s="373" t="s">
        <v>3</v>
      </c>
      <c r="F27" s="372"/>
      <c r="G27" s="48">
        <f>SUM(G28:G30)</f>
        <v>3</v>
      </c>
      <c r="H27" s="48"/>
      <c r="I27" s="48">
        <f>SUM(I28:I30)</f>
        <v>167</v>
      </c>
      <c r="J27" s="48">
        <f>SUM(J28:J30)</f>
        <v>90</v>
      </c>
      <c r="K27" s="376">
        <f>SUM(I27:J27)</f>
        <v>257</v>
      </c>
      <c r="L27" s="389"/>
      <c r="M27" s="389"/>
      <c r="Q27" s="2232"/>
      <c r="R27" s="2232"/>
    </row>
    <row r="28" spans="2:18" ht="12" customHeight="1">
      <c r="B28" s="5"/>
      <c r="D28" s="1895"/>
      <c r="E28" s="369" t="s">
        <v>45</v>
      </c>
      <c r="F28" s="369"/>
      <c r="G28" s="35">
        <v>1</v>
      </c>
      <c r="H28" s="35"/>
      <c r="I28" s="368">
        <v>57</v>
      </c>
      <c r="J28" s="35">
        <v>35</v>
      </c>
      <c r="K28" s="366">
        <f>SUM(I28:J28)</f>
        <v>92</v>
      </c>
      <c r="L28" s="389"/>
      <c r="M28" s="389"/>
      <c r="Q28" s="2232"/>
      <c r="R28" s="2232"/>
    </row>
    <row r="29" spans="2:18" ht="12" customHeight="1">
      <c r="B29" s="5"/>
      <c r="D29" s="1895"/>
      <c r="E29" s="369" t="s">
        <v>46</v>
      </c>
      <c r="F29" s="369"/>
      <c r="G29" s="35">
        <v>1</v>
      </c>
      <c r="H29" s="35"/>
      <c r="I29" s="368">
        <v>48</v>
      </c>
      <c r="J29" s="35">
        <v>30</v>
      </c>
      <c r="K29" s="366">
        <f>SUM(I29:J29)</f>
        <v>78</v>
      </c>
      <c r="L29" s="389"/>
      <c r="M29" s="389"/>
    </row>
    <row r="30" spans="2:18" ht="12" customHeight="1">
      <c r="B30" s="5"/>
      <c r="D30" s="1895"/>
      <c r="E30" s="375" t="s">
        <v>47</v>
      </c>
      <c r="F30" s="375"/>
      <c r="G30" s="35">
        <v>1</v>
      </c>
      <c r="H30" s="35"/>
      <c r="I30" s="368">
        <v>62</v>
      </c>
      <c r="J30" s="35">
        <v>25</v>
      </c>
      <c r="K30" s="366">
        <f>SUM(I30:J30)</f>
        <v>87</v>
      </c>
      <c r="L30" s="389"/>
      <c r="M30" s="389"/>
    </row>
    <row r="31" spans="2:18">
      <c r="B31" s="5"/>
      <c r="D31" s="2000">
        <v>1404</v>
      </c>
      <c r="E31" s="373" t="s">
        <v>28</v>
      </c>
      <c r="F31" s="372"/>
      <c r="G31" s="48">
        <f>SUM(G32:G33)</f>
        <v>5</v>
      </c>
      <c r="H31" s="48"/>
      <c r="I31" s="48">
        <f>SUM(I32:I33)</f>
        <v>194</v>
      </c>
      <c r="J31" s="48">
        <f>SUM(J32:J33)</f>
        <v>113</v>
      </c>
      <c r="K31" s="376">
        <f>SUM(I31:J31)</f>
        <v>307</v>
      </c>
      <c r="L31" s="389"/>
      <c r="M31" s="389"/>
    </row>
    <row r="32" spans="2:18" ht="12" customHeight="1">
      <c r="B32" s="5"/>
      <c r="D32" s="2001"/>
      <c r="E32" s="369" t="s">
        <v>48</v>
      </c>
      <c r="F32" s="4"/>
      <c r="G32" s="35">
        <v>2</v>
      </c>
      <c r="H32" s="35"/>
      <c r="I32" s="368">
        <v>98</v>
      </c>
      <c r="J32" s="35">
        <v>63</v>
      </c>
      <c r="K32" s="374">
        <f>SUM(I32:J32)</f>
        <v>161</v>
      </c>
      <c r="L32" s="389"/>
      <c r="M32" s="389"/>
    </row>
    <row r="33" spans="2:13" ht="12" customHeight="1">
      <c r="B33" s="5"/>
      <c r="D33" s="2141"/>
      <c r="E33" s="369" t="s">
        <v>892</v>
      </c>
      <c r="F33" s="4"/>
      <c r="G33" s="35">
        <v>3</v>
      </c>
      <c r="H33" s="35"/>
      <c r="I33" s="368">
        <v>96</v>
      </c>
      <c r="J33" s="35">
        <v>50</v>
      </c>
      <c r="K33" s="374">
        <f>SUM(I33:J33)</f>
        <v>146</v>
      </c>
      <c r="L33" s="389"/>
      <c r="M33" s="389"/>
    </row>
    <row r="34" spans="2:13">
      <c r="B34" s="5"/>
      <c r="D34" s="1891">
        <v>1405</v>
      </c>
      <c r="E34" s="392" t="s">
        <v>4</v>
      </c>
      <c r="F34" s="391"/>
      <c r="G34" s="1683">
        <f>SUM(G35:G38)</f>
        <v>5</v>
      </c>
      <c r="H34" s="1683"/>
      <c r="I34" s="1683">
        <f>SUM(I35:I38)</f>
        <v>244</v>
      </c>
      <c r="J34" s="1683">
        <f>SUM(J35:J38)</f>
        <v>48</v>
      </c>
      <c r="K34" s="390">
        <f>SUM(I34:J34)</f>
        <v>292</v>
      </c>
      <c r="L34" s="389"/>
      <c r="M34" s="389"/>
    </row>
    <row r="35" spans="2:13" ht="12" customHeight="1">
      <c r="B35" s="5"/>
      <c r="D35" s="1892"/>
      <c r="E35" s="388" t="s">
        <v>50</v>
      </c>
      <c r="F35" s="388"/>
      <c r="G35" s="2482">
        <v>2</v>
      </c>
      <c r="H35" s="2482"/>
      <c r="I35" s="2482">
        <v>78</v>
      </c>
      <c r="J35" s="2482">
        <v>0</v>
      </c>
      <c r="K35" s="387">
        <f>SUM(I35:J35)</f>
        <v>78</v>
      </c>
    </row>
    <row r="36" spans="2:13" ht="12" customHeight="1">
      <c r="B36" s="5"/>
      <c r="D36" s="1892"/>
      <c r="E36" s="369" t="s">
        <v>58</v>
      </c>
      <c r="F36" s="369"/>
      <c r="G36" s="386">
        <v>2</v>
      </c>
      <c r="H36" s="386"/>
      <c r="I36" s="386">
        <v>81</v>
      </c>
      <c r="J36" s="386">
        <v>0</v>
      </c>
      <c r="K36" s="374">
        <f>SUM(I36:J36)</f>
        <v>81</v>
      </c>
    </row>
    <row r="37" spans="2:13" ht="12" customHeight="1">
      <c r="B37" s="5"/>
      <c r="D37" s="1892"/>
      <c r="E37" s="370" t="s">
        <v>51</v>
      </c>
      <c r="F37" s="385"/>
      <c r="G37" s="35">
        <v>1</v>
      </c>
      <c r="H37" s="35"/>
      <c r="I37" s="35">
        <v>85</v>
      </c>
      <c r="J37" s="35">
        <v>48</v>
      </c>
      <c r="K37" s="374">
        <f>SUM(I37:J37)</f>
        <v>133</v>
      </c>
    </row>
    <row r="38" spans="2:13" ht="12" customHeight="1">
      <c r="B38" s="5"/>
      <c r="D38" s="1893"/>
      <c r="E38" s="384" t="s">
        <v>52</v>
      </c>
      <c r="F38" s="384"/>
      <c r="G38" s="383">
        <v>0</v>
      </c>
      <c r="H38" s="383"/>
      <c r="I38" s="383">
        <v>0</v>
      </c>
      <c r="J38" s="383">
        <v>0</v>
      </c>
      <c r="K38" s="1053">
        <f>SUM(I38:J38)</f>
        <v>0</v>
      </c>
    </row>
    <row r="39" spans="2:13">
      <c r="B39" s="5"/>
      <c r="D39" s="1891">
        <v>1406</v>
      </c>
      <c r="E39" s="381" t="s">
        <v>5</v>
      </c>
      <c r="F39" s="380"/>
      <c r="G39" s="379">
        <f>SUM(G40:G43)</f>
        <v>7</v>
      </c>
      <c r="H39" s="379"/>
      <c r="I39" s="379">
        <f>SUM(I40:I43)</f>
        <v>267</v>
      </c>
      <c r="J39" s="379">
        <f>SUM(J40:J43)</f>
        <v>181</v>
      </c>
      <c r="K39" s="378">
        <f>SUM(I39:J39)</f>
        <v>448</v>
      </c>
    </row>
    <row r="40" spans="2:13" ht="12" customHeight="1">
      <c r="B40" s="5"/>
      <c r="D40" s="1892"/>
      <c r="E40" s="369" t="s">
        <v>53</v>
      </c>
      <c r="F40" s="369"/>
      <c r="G40" s="386">
        <v>3</v>
      </c>
      <c r="H40" s="386"/>
      <c r="I40" s="386">
        <v>98</v>
      </c>
      <c r="J40" s="386">
        <v>83</v>
      </c>
      <c r="K40" s="374">
        <f>SUM(I40:J40)</f>
        <v>181</v>
      </c>
    </row>
    <row r="41" spans="2:13" ht="12" customHeight="1">
      <c r="B41" s="5"/>
      <c r="D41" s="1892"/>
      <c r="E41" s="369" t="s">
        <v>54</v>
      </c>
      <c r="F41" s="369"/>
      <c r="G41" s="386">
        <v>2</v>
      </c>
      <c r="H41" s="386"/>
      <c r="I41" s="386">
        <v>79</v>
      </c>
      <c r="J41" s="386">
        <v>48</v>
      </c>
      <c r="K41" s="374">
        <f>SUM(I41:J41)</f>
        <v>127</v>
      </c>
    </row>
    <row r="42" spans="2:13" ht="12" customHeight="1">
      <c r="B42" s="5"/>
      <c r="D42" s="1892"/>
      <c r="E42" s="369" t="s">
        <v>55</v>
      </c>
      <c r="F42" s="369"/>
      <c r="G42" s="386">
        <v>2</v>
      </c>
      <c r="H42" s="386"/>
      <c r="I42" s="386">
        <v>90</v>
      </c>
      <c r="J42" s="386">
        <v>50</v>
      </c>
      <c r="K42" s="374">
        <f>SUM(I42:J42)</f>
        <v>140</v>
      </c>
    </row>
    <row r="43" spans="2:13" ht="12" customHeight="1">
      <c r="B43" s="5"/>
      <c r="D43" s="1893"/>
      <c r="E43" s="369" t="s">
        <v>26</v>
      </c>
      <c r="F43" s="369"/>
      <c r="G43" s="386">
        <v>0</v>
      </c>
      <c r="H43" s="386"/>
      <c r="I43" s="386">
        <v>0</v>
      </c>
      <c r="J43" s="386">
        <v>0</v>
      </c>
      <c r="K43" s="374">
        <f>SUM(I43:J43)</f>
        <v>0</v>
      </c>
    </row>
    <row r="44" spans="2:13">
      <c r="B44" s="5"/>
      <c r="D44" s="2000">
        <v>1407</v>
      </c>
      <c r="E44" s="373" t="s">
        <v>62</v>
      </c>
      <c r="F44" s="372"/>
      <c r="G44" s="377">
        <f>SUM(G45:G46)</f>
        <v>2</v>
      </c>
      <c r="H44" s="377"/>
      <c r="I44" s="377">
        <f>SUM(I45:I46)</f>
        <v>80</v>
      </c>
      <c r="J44" s="377">
        <f>SUM(J45:J46)</f>
        <v>0</v>
      </c>
      <c r="K44" s="376">
        <f>SUM(I44:J44)</f>
        <v>80</v>
      </c>
    </row>
    <row r="45" spans="2:13" ht="12" customHeight="1">
      <c r="B45" s="5"/>
      <c r="D45" s="2001"/>
      <c r="E45" s="369" t="s">
        <v>56</v>
      </c>
      <c r="F45" s="369"/>
      <c r="G45" s="386">
        <v>0</v>
      </c>
      <c r="H45" s="386"/>
      <c r="I45" s="386">
        <v>0</v>
      </c>
      <c r="J45" s="386">
        <v>0</v>
      </c>
      <c r="K45" s="366">
        <f>SUM(I45:J45)</f>
        <v>0</v>
      </c>
    </row>
    <row r="46" spans="2:13" ht="12" customHeight="1">
      <c r="B46" s="5"/>
      <c r="D46" s="2141"/>
      <c r="E46" s="369" t="s">
        <v>151</v>
      </c>
      <c r="F46" s="369"/>
      <c r="G46" s="386">
        <v>2</v>
      </c>
      <c r="H46" s="386"/>
      <c r="I46" s="386">
        <v>80</v>
      </c>
      <c r="J46" s="386">
        <v>0</v>
      </c>
      <c r="K46" s="366">
        <f>SUM(I46:J46)</f>
        <v>80</v>
      </c>
    </row>
    <row r="47" spans="2:13">
      <c r="B47" s="5"/>
      <c r="D47" s="1891">
        <v>1408</v>
      </c>
      <c r="E47" s="373" t="s">
        <v>63</v>
      </c>
      <c r="F47" s="373"/>
      <c r="G47" s="377">
        <f>SUM(G48:G53)</f>
        <v>0</v>
      </c>
      <c r="H47" s="377"/>
      <c r="I47" s="377">
        <f>SUM(I48:I53)</f>
        <v>0</v>
      </c>
      <c r="J47" s="377">
        <f>SUM(J48:J53)</f>
        <v>0</v>
      </c>
      <c r="K47" s="376">
        <f>SUM(I47:J47)</f>
        <v>0</v>
      </c>
    </row>
    <row r="48" spans="2:13">
      <c r="B48" s="5"/>
      <c r="D48" s="1892"/>
      <c r="E48" s="369" t="s">
        <v>16</v>
      </c>
      <c r="F48" s="369"/>
      <c r="G48" s="35">
        <v>0</v>
      </c>
      <c r="H48" s="35"/>
      <c r="I48" s="368">
        <v>0</v>
      </c>
      <c r="J48" s="35">
        <v>0</v>
      </c>
      <c r="K48" s="374">
        <f>SUM(I48:J48)</f>
        <v>0</v>
      </c>
    </row>
    <row r="49" spans="2:11">
      <c r="B49" s="5"/>
      <c r="D49" s="1892"/>
      <c r="E49" s="369" t="s">
        <v>57</v>
      </c>
      <c r="F49" s="369"/>
      <c r="G49" s="35">
        <v>0</v>
      </c>
      <c r="H49" s="35"/>
      <c r="I49" s="368">
        <v>0</v>
      </c>
      <c r="J49" s="35">
        <v>0</v>
      </c>
      <c r="K49" s="374">
        <f>SUM(I49:J49)</f>
        <v>0</v>
      </c>
    </row>
    <row r="50" spans="2:11">
      <c r="B50" s="5"/>
      <c r="D50" s="1892"/>
      <c r="E50" s="369" t="s">
        <v>65</v>
      </c>
      <c r="F50" s="369"/>
      <c r="G50" s="35">
        <v>0</v>
      </c>
      <c r="H50" s="35"/>
      <c r="I50" s="368">
        <v>0</v>
      </c>
      <c r="J50" s="35">
        <v>0</v>
      </c>
      <c r="K50" s="374">
        <f>SUM(I50:J50)</f>
        <v>0</v>
      </c>
    </row>
    <row r="51" spans="2:11">
      <c r="B51" s="5"/>
      <c r="D51" s="1892"/>
      <c r="E51" s="369" t="s">
        <v>64</v>
      </c>
      <c r="F51" s="369"/>
      <c r="G51" s="35">
        <v>0</v>
      </c>
      <c r="H51" s="35"/>
      <c r="I51" s="368">
        <v>0</v>
      </c>
      <c r="J51" s="35">
        <v>0</v>
      </c>
      <c r="K51" s="374">
        <f>SUM(I51:J51)</f>
        <v>0</v>
      </c>
    </row>
    <row r="52" spans="2:11" ht="12" customHeight="1">
      <c r="B52" s="5"/>
      <c r="D52" s="1892"/>
      <c r="E52" s="369" t="s">
        <v>150</v>
      </c>
      <c r="F52" s="369"/>
      <c r="G52" s="35">
        <v>0</v>
      </c>
      <c r="H52" s="35"/>
      <c r="I52" s="368">
        <v>0</v>
      </c>
      <c r="J52" s="35">
        <v>0</v>
      </c>
      <c r="K52" s="366">
        <f>SUM(I52:J52)</f>
        <v>0</v>
      </c>
    </row>
    <row r="53" spans="2:11" ht="12" customHeight="1">
      <c r="B53" s="5"/>
      <c r="D53" s="1893"/>
      <c r="E53" s="369" t="s">
        <v>59</v>
      </c>
      <c r="F53" s="369"/>
      <c r="G53" s="35">
        <v>0</v>
      </c>
      <c r="H53" s="35"/>
      <c r="I53" s="368">
        <v>0</v>
      </c>
      <c r="J53" s="35">
        <v>0</v>
      </c>
      <c r="K53" s="374">
        <f>SUM(I53:J53)</f>
        <v>0</v>
      </c>
    </row>
    <row r="54" spans="2:11" ht="12.75" customHeight="1">
      <c r="B54" s="5"/>
      <c r="D54" s="1894">
        <v>1624</v>
      </c>
      <c r="E54" s="373" t="s">
        <v>19</v>
      </c>
      <c r="F54" s="372"/>
      <c r="G54" s="48">
        <f>SUM(G55:G56)</f>
        <v>0</v>
      </c>
      <c r="H54" s="48"/>
      <c r="I54" s="48">
        <f>SUM(I55:I56)</f>
        <v>0</v>
      </c>
      <c r="J54" s="48">
        <f>SUM(J55:J56)</f>
        <v>0</v>
      </c>
      <c r="K54" s="371">
        <f>SUM(I54:J54)</f>
        <v>0</v>
      </c>
    </row>
    <row r="55" spans="2:11" ht="12" customHeight="1">
      <c r="B55" s="5"/>
      <c r="D55" s="1895"/>
      <c r="E55" s="370" t="s">
        <v>149</v>
      </c>
      <c r="F55" s="370"/>
      <c r="G55" s="386">
        <v>0</v>
      </c>
      <c r="H55" s="386"/>
      <c r="I55" s="386">
        <v>0</v>
      </c>
      <c r="J55" s="386">
        <v>0</v>
      </c>
      <c r="K55" s="366">
        <f>SUM(I55:J55)</f>
        <v>0</v>
      </c>
    </row>
    <row r="56" spans="2:11" ht="12" customHeight="1">
      <c r="B56" s="5"/>
      <c r="D56" s="1923"/>
      <c r="E56" s="369" t="s">
        <v>22</v>
      </c>
      <c r="G56" s="868">
        <v>0</v>
      </c>
      <c r="H56" s="868"/>
      <c r="I56" s="868">
        <v>0</v>
      </c>
      <c r="J56" s="868">
        <v>0</v>
      </c>
      <c r="K56" s="366">
        <f>SUM(I56:J56)</f>
        <v>0</v>
      </c>
    </row>
    <row r="57" spans="2:11" ht="13.5" customHeight="1">
      <c r="E57" s="365" t="s">
        <v>0</v>
      </c>
      <c r="F57" s="364"/>
      <c r="G57" s="363">
        <f>SUM(G9+G18+G27+G31+G34+G39+G44+G47+G54)</f>
        <v>45</v>
      </c>
      <c r="H57" s="363"/>
      <c r="I57" s="363">
        <f>SUM(I9+I18+I27+I31+I34+I39+I44+I47+I54)</f>
        <v>1927</v>
      </c>
      <c r="J57" s="363">
        <f>SUM(J9+J18+J27+J31+J34+J39+J44+J47+J54)</f>
        <v>815</v>
      </c>
      <c r="K57" s="362">
        <f>SUM(K9+K18+K27+K31+K34+K39+K44+K47+K54)</f>
        <v>2742</v>
      </c>
    </row>
    <row r="58" spans="2:11" ht="10.5" customHeight="1">
      <c r="D58" s="6"/>
      <c r="E58" s="10" t="s">
        <v>148</v>
      </c>
      <c r="F58" s="4"/>
    </row>
    <row r="59" spans="2:11" ht="9" customHeight="1"/>
    <row r="60" spans="2:11" ht="9" customHeight="1">
      <c r="D60" s="6"/>
    </row>
    <row r="61" spans="2:11" ht="9" customHeight="1">
      <c r="D61" s="6"/>
    </row>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4"/>
      <c r="F146" s="4"/>
      <c r="G146" s="360"/>
      <c r="H146" s="360"/>
      <c r="I146" s="361"/>
      <c r="J146" s="360"/>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Q22:R28"/>
    <mergeCell ref="D9:D17"/>
    <mergeCell ref="O3:AC3"/>
    <mergeCell ref="D3:K3"/>
    <mergeCell ref="I7:K7"/>
    <mergeCell ref="D6:D8"/>
    <mergeCell ref="D4:K4"/>
    <mergeCell ref="G6:G7"/>
    <mergeCell ref="D54:D56"/>
    <mergeCell ref="D18:D26"/>
    <mergeCell ref="D27:D30"/>
    <mergeCell ref="D31:D33"/>
    <mergeCell ref="D39:D43"/>
    <mergeCell ref="D47:D53"/>
    <mergeCell ref="D34:D38"/>
    <mergeCell ref="D44:D46"/>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403F-0E7F-411D-9BBD-D589FF76E1F4}">
  <dimension ref="A1:AF412"/>
  <sheetViews>
    <sheetView view="pageBreakPreview" topLeftCell="D1" zoomScaleNormal="115" zoomScaleSheetLayoutView="100" workbookViewId="0">
      <selection activeCell="D3" sqref="D3:K3"/>
    </sheetView>
  </sheetViews>
  <sheetFormatPr baseColWidth="10" defaultRowHeight="12.75"/>
  <cols>
    <col min="1" max="1" width="2.5703125" style="5" hidden="1" customWidth="1"/>
    <col min="2" max="2" width="2.28515625" style="4" hidden="1" customWidth="1"/>
    <col min="3" max="3" width="4" style="359" hidden="1" customWidth="1"/>
    <col min="4" max="4" width="7.42578125" style="1" customWidth="1"/>
    <col min="5" max="5" width="61.5703125" style="1" customWidth="1"/>
    <col min="6" max="6" width="1" style="1" customWidth="1"/>
    <col min="7" max="7" width="10.5703125" style="1" bestFit="1" customWidth="1"/>
    <col min="8" max="8" width="3.7109375" style="1" customWidth="1"/>
    <col min="9" max="11" width="8.7109375" style="1" customWidth="1"/>
    <col min="12" max="13" width="11.42578125" style="1"/>
    <col min="14" max="14" width="4.7109375" style="1" customWidth="1"/>
    <col min="15" max="15" width="5" style="1" customWidth="1"/>
    <col min="16" max="16" width="2.28515625" style="1" customWidth="1"/>
    <col min="17" max="17" width="26" style="1" customWidth="1"/>
    <col min="18" max="18" width="8" style="1" customWidth="1"/>
    <col min="19" max="19" width="1" style="1" customWidth="1"/>
    <col min="20" max="20" width="6.7109375" style="1" customWidth="1"/>
    <col min="21" max="21" width="1" style="1" customWidth="1"/>
    <col min="22" max="22" width="6.7109375" style="1" customWidth="1"/>
    <col min="23" max="23" width="1" style="1" customWidth="1"/>
    <col min="24" max="24" width="6.7109375" style="1" customWidth="1"/>
    <col min="25" max="25" width="1" style="1" customWidth="1"/>
    <col min="26" max="26" width="6.7109375" style="1" customWidth="1"/>
    <col min="27" max="27" width="1" style="1" customWidth="1"/>
    <col min="28" max="28" width="6.7109375" style="1" customWidth="1"/>
    <col min="29" max="29" width="1" style="1" customWidth="1"/>
    <col min="30" max="31" width="6.7109375" style="1" customWidth="1"/>
    <col min="32" max="16384" width="11.42578125" style="1"/>
  </cols>
  <sheetData>
    <row r="1" spans="2:32" ht="13.5" customHeight="1">
      <c r="G1" s="389"/>
      <c r="H1" s="389"/>
      <c r="I1" s="389"/>
      <c r="J1" s="389"/>
      <c r="L1" s="389"/>
      <c r="M1" s="389"/>
    </row>
    <row r="2" spans="2:32" ht="3.75" customHeight="1">
      <c r="G2" s="389"/>
      <c r="H2" s="389"/>
      <c r="I2" s="389"/>
      <c r="J2" s="389"/>
      <c r="K2" s="389"/>
      <c r="L2" s="389"/>
      <c r="M2" s="389"/>
    </row>
    <row r="3" spans="2:32" ht="12.75" customHeight="1">
      <c r="D3" s="2236" t="s">
        <v>898</v>
      </c>
      <c r="E3" s="2236"/>
      <c r="F3" s="2236"/>
      <c r="G3" s="2236"/>
      <c r="H3" s="2236"/>
      <c r="I3" s="2236"/>
      <c r="J3" s="2236"/>
      <c r="K3" s="2236"/>
      <c r="L3" s="389"/>
      <c r="O3" s="1888"/>
      <c r="P3" s="1888"/>
      <c r="Q3" s="1888"/>
      <c r="R3" s="1888"/>
      <c r="S3" s="1888"/>
      <c r="T3" s="1888"/>
      <c r="U3" s="1888"/>
      <c r="V3" s="1888"/>
      <c r="W3" s="1888"/>
      <c r="X3" s="1888"/>
      <c r="Y3" s="1888"/>
      <c r="Z3" s="1888"/>
      <c r="AA3" s="1888"/>
      <c r="AB3" s="1888"/>
      <c r="AC3" s="1888"/>
    </row>
    <row r="4" spans="2:32" ht="12.75" customHeight="1">
      <c r="B4" s="721"/>
      <c r="C4" s="415"/>
      <c r="D4" s="1888" t="s">
        <v>68</v>
      </c>
      <c r="E4" s="1888"/>
      <c r="F4" s="1888"/>
      <c r="G4" s="1888"/>
      <c r="H4" s="1888"/>
      <c r="I4" s="1888"/>
      <c r="J4" s="1888"/>
      <c r="K4" s="1888"/>
      <c r="L4" s="389"/>
      <c r="M4" s="414"/>
      <c r="N4" s="414"/>
      <c r="O4" s="413"/>
      <c r="AE4" s="2"/>
      <c r="AF4" s="2"/>
    </row>
    <row r="5" spans="2:32" ht="13.5" customHeight="1">
      <c r="E5" s="3"/>
      <c r="F5" s="3"/>
      <c r="G5" s="412"/>
      <c r="H5" s="412"/>
      <c r="I5" s="412"/>
      <c r="J5" s="411"/>
      <c r="K5" s="410"/>
      <c r="L5" s="389"/>
      <c r="O5" s="4"/>
    </row>
    <row r="6" spans="2:32" ht="12.75" customHeight="1">
      <c r="D6" s="1934" t="s">
        <v>6</v>
      </c>
      <c r="E6" s="1754"/>
      <c r="F6" s="1438"/>
      <c r="G6" s="2508" t="s">
        <v>154</v>
      </c>
      <c r="H6" s="26"/>
      <c r="I6" s="2479"/>
      <c r="J6" s="2479"/>
      <c r="K6" s="2478"/>
      <c r="L6" s="389"/>
      <c r="O6" s="4"/>
    </row>
    <row r="7" spans="2:32" ht="12.75" customHeight="1">
      <c r="B7" s="5"/>
      <c r="D7" s="1925"/>
      <c r="E7" s="1363" t="s">
        <v>60</v>
      </c>
      <c r="F7" s="1709"/>
      <c r="G7" s="2507"/>
      <c r="H7" s="2476"/>
      <c r="I7" s="1991" t="s">
        <v>893</v>
      </c>
      <c r="J7" s="1991"/>
      <c r="K7" s="2024"/>
      <c r="L7" s="389"/>
      <c r="M7" s="5"/>
    </row>
    <row r="8" spans="2:32">
      <c r="D8" s="1925"/>
      <c r="E8" s="1361"/>
      <c r="F8" s="1435"/>
      <c r="G8" s="2509"/>
      <c r="H8" s="2509"/>
      <c r="I8" s="786" t="s">
        <v>72</v>
      </c>
      <c r="J8" s="786" t="s">
        <v>71</v>
      </c>
      <c r="K8" s="2474" t="s">
        <v>0</v>
      </c>
      <c r="L8" s="389"/>
    </row>
    <row r="9" spans="2:32">
      <c r="D9" s="1891">
        <v>1401</v>
      </c>
      <c r="E9" s="392" t="s">
        <v>1</v>
      </c>
      <c r="F9" s="396"/>
      <c r="G9" s="395">
        <f>SUM(G10:G18)</f>
        <v>8</v>
      </c>
      <c r="H9" s="395"/>
      <c r="I9" s="395">
        <f>SUM(I10:I18)</f>
        <v>176</v>
      </c>
      <c r="J9" s="395">
        <f>SUM(J10:J18)</f>
        <v>105</v>
      </c>
      <c r="K9" s="394">
        <f>SUM(I9:J9)</f>
        <v>281</v>
      </c>
      <c r="L9" s="389"/>
    </row>
    <row r="10" spans="2:32" ht="12" customHeight="1">
      <c r="B10" s="5"/>
      <c r="D10" s="1892"/>
      <c r="E10" s="388" t="s">
        <v>33</v>
      </c>
      <c r="F10" s="388"/>
      <c r="G10" s="33">
        <v>2</v>
      </c>
      <c r="H10" s="33"/>
      <c r="I10" s="393">
        <v>37</v>
      </c>
      <c r="J10" s="33">
        <v>31</v>
      </c>
      <c r="K10" s="387">
        <f>SUM(I10:J10)</f>
        <v>68</v>
      </c>
      <c r="L10" s="389"/>
      <c r="M10" s="389"/>
    </row>
    <row r="11" spans="2:32" ht="12" customHeight="1">
      <c r="B11" s="5"/>
      <c r="D11" s="1892"/>
      <c r="E11" s="369" t="s">
        <v>66</v>
      </c>
      <c r="F11" s="369"/>
      <c r="G11" s="35">
        <v>1</v>
      </c>
      <c r="H11" s="35"/>
      <c r="I11" s="368">
        <v>26</v>
      </c>
      <c r="J11" s="35">
        <v>22</v>
      </c>
      <c r="K11" s="374">
        <f>SUM(I11:J11)</f>
        <v>48</v>
      </c>
      <c r="L11" s="389"/>
      <c r="M11" s="389"/>
    </row>
    <row r="12" spans="2:32" ht="12" customHeight="1">
      <c r="B12" s="5"/>
      <c r="D12" s="1892"/>
      <c r="E12" s="369" t="s">
        <v>34</v>
      </c>
      <c r="F12" s="369"/>
      <c r="G12" s="35">
        <v>1</v>
      </c>
      <c r="H12" s="35"/>
      <c r="I12" s="368">
        <v>25</v>
      </c>
      <c r="J12" s="35">
        <v>14</v>
      </c>
      <c r="K12" s="374">
        <f>SUM(I12:J12)</f>
        <v>39</v>
      </c>
      <c r="L12" s="389"/>
      <c r="M12" s="389"/>
    </row>
    <row r="13" spans="2:32" ht="12" customHeight="1">
      <c r="B13" s="5"/>
      <c r="D13" s="1892"/>
      <c r="E13" s="369" t="s">
        <v>35</v>
      </c>
      <c r="F13" s="369"/>
      <c r="G13" s="35">
        <v>1</v>
      </c>
      <c r="H13" s="35"/>
      <c r="I13" s="367">
        <v>32</v>
      </c>
      <c r="J13" s="367">
        <v>12</v>
      </c>
      <c r="K13" s="36">
        <f>SUM(I13:J13)</f>
        <v>44</v>
      </c>
      <c r="L13" s="389"/>
      <c r="M13" s="389"/>
    </row>
    <row r="14" spans="2:32" ht="12" customHeight="1">
      <c r="B14" s="5"/>
      <c r="D14" s="1892"/>
      <c r="E14" s="369" t="s">
        <v>27</v>
      </c>
      <c r="F14" s="369"/>
      <c r="G14" s="35">
        <v>2</v>
      </c>
      <c r="H14" s="35"/>
      <c r="I14" s="368">
        <v>27</v>
      </c>
      <c r="J14" s="35">
        <v>17</v>
      </c>
      <c r="K14" s="366">
        <f>SUM(I14:J14)</f>
        <v>44</v>
      </c>
      <c r="L14" s="389"/>
      <c r="M14" s="389"/>
    </row>
    <row r="15" spans="2:32" ht="12" customHeight="1">
      <c r="B15" s="5"/>
      <c r="D15" s="1892"/>
      <c r="E15" s="369" t="s">
        <v>10</v>
      </c>
      <c r="F15" s="369"/>
      <c r="G15" s="35">
        <v>1</v>
      </c>
      <c r="H15" s="35"/>
      <c r="I15" s="368">
        <v>29</v>
      </c>
      <c r="J15" s="35">
        <v>9</v>
      </c>
      <c r="K15" s="366">
        <f>SUM(I15:J15)</f>
        <v>38</v>
      </c>
      <c r="L15" s="389"/>
      <c r="M15" s="389"/>
    </row>
    <row r="16" spans="2:32" ht="12" customHeight="1">
      <c r="B16" s="5"/>
      <c r="D16" s="1892"/>
      <c r="E16" s="369" t="s">
        <v>36</v>
      </c>
      <c r="F16" s="369"/>
      <c r="G16" s="35">
        <v>0</v>
      </c>
      <c r="H16" s="35"/>
      <c r="I16" s="368">
        <v>0</v>
      </c>
      <c r="J16" s="35">
        <v>0</v>
      </c>
      <c r="K16" s="366">
        <f>SUM(I16:J16)</f>
        <v>0</v>
      </c>
      <c r="L16" s="389"/>
      <c r="M16" s="389"/>
    </row>
    <row r="17" spans="2:18" ht="12" customHeight="1">
      <c r="B17" s="5"/>
      <c r="D17" s="1892"/>
      <c r="E17" s="369" t="s">
        <v>24</v>
      </c>
      <c r="F17" s="369"/>
      <c r="G17" s="35">
        <v>0</v>
      </c>
      <c r="H17" s="35"/>
      <c r="I17" s="368">
        <v>0</v>
      </c>
      <c r="J17" s="35">
        <v>0</v>
      </c>
      <c r="K17" s="366">
        <f>SUM(I17:J17)</f>
        <v>0</v>
      </c>
      <c r="L17" s="389"/>
      <c r="M17" s="389"/>
    </row>
    <row r="18" spans="2:18" ht="12" customHeight="1">
      <c r="B18" s="5"/>
      <c r="D18" s="1892"/>
      <c r="E18" s="369" t="s">
        <v>32</v>
      </c>
      <c r="F18" s="369"/>
      <c r="G18" s="35">
        <v>0</v>
      </c>
      <c r="H18" s="35"/>
      <c r="I18" s="368">
        <v>0</v>
      </c>
      <c r="J18" s="35">
        <v>0</v>
      </c>
      <c r="K18" s="366">
        <f>SUM(I18:J18)</f>
        <v>0</v>
      </c>
      <c r="L18" s="389"/>
      <c r="M18" s="389"/>
    </row>
    <row r="19" spans="2:18">
      <c r="B19" s="5"/>
      <c r="D19" s="1891">
        <v>1402</v>
      </c>
      <c r="E19" s="373" t="s">
        <v>2</v>
      </c>
      <c r="F19" s="372"/>
      <c r="G19" s="48">
        <f>SUM(G20:G27)</f>
        <v>10</v>
      </c>
      <c r="H19" s="48"/>
      <c r="I19" s="48">
        <f>SUM(I20:I27)</f>
        <v>155</v>
      </c>
      <c r="J19" s="48">
        <f>SUM(J20:J27)</f>
        <v>76</v>
      </c>
      <c r="K19" s="376">
        <f>SUM(I19:J19)</f>
        <v>231</v>
      </c>
      <c r="L19" s="389"/>
      <c r="M19" s="389"/>
    </row>
    <row r="20" spans="2:18" ht="12" customHeight="1">
      <c r="B20" s="5"/>
      <c r="D20" s="1892"/>
      <c r="E20" s="369" t="s">
        <v>37</v>
      </c>
      <c r="F20" s="369"/>
      <c r="G20" s="368">
        <v>3</v>
      </c>
      <c r="H20" s="368"/>
      <c r="I20" s="368">
        <v>48</v>
      </c>
      <c r="J20" s="368">
        <v>23</v>
      </c>
      <c r="K20" s="374">
        <f>SUM(I20:J20)</f>
        <v>71</v>
      </c>
      <c r="L20" s="389"/>
      <c r="M20" s="389"/>
    </row>
    <row r="21" spans="2:18" ht="12" customHeight="1">
      <c r="B21" s="5"/>
      <c r="D21" s="1892"/>
      <c r="E21" s="369" t="s">
        <v>38</v>
      </c>
      <c r="F21" s="369"/>
      <c r="G21" s="368">
        <v>2</v>
      </c>
      <c r="H21" s="368"/>
      <c r="I21" s="368">
        <v>32</v>
      </c>
      <c r="J21" s="368">
        <v>23</v>
      </c>
      <c r="K21" s="374">
        <f>SUM(I21:J21)</f>
        <v>55</v>
      </c>
      <c r="L21" s="389"/>
      <c r="M21" s="389"/>
    </row>
    <row r="22" spans="2:18" ht="12" customHeight="1">
      <c r="B22" s="5"/>
      <c r="D22" s="1892"/>
      <c r="E22" s="369" t="s">
        <v>39</v>
      </c>
      <c r="F22" s="369"/>
      <c r="G22" s="368">
        <v>2</v>
      </c>
      <c r="H22" s="368"/>
      <c r="I22" s="368">
        <v>27</v>
      </c>
      <c r="J22" s="368">
        <v>10</v>
      </c>
      <c r="K22" s="374">
        <f>SUM(I22:J22)</f>
        <v>37</v>
      </c>
      <c r="L22" s="389"/>
      <c r="M22" s="389"/>
    </row>
    <row r="23" spans="2:18" ht="12" customHeight="1">
      <c r="B23" s="5"/>
      <c r="D23" s="1892"/>
      <c r="E23" s="369" t="s">
        <v>40</v>
      </c>
      <c r="F23" s="369"/>
      <c r="G23" s="368">
        <v>1</v>
      </c>
      <c r="H23" s="368"/>
      <c r="I23" s="368">
        <v>18</v>
      </c>
      <c r="J23" s="368">
        <v>8</v>
      </c>
      <c r="K23" s="374">
        <f>SUM(I23:J23)</f>
        <v>26</v>
      </c>
      <c r="L23" s="389"/>
      <c r="M23" s="389"/>
      <c r="Q23" s="2232"/>
      <c r="R23" s="2232"/>
    </row>
    <row r="24" spans="2:18" ht="12" customHeight="1">
      <c r="B24" s="5"/>
      <c r="D24" s="1892"/>
      <c r="E24" s="369" t="s">
        <v>41</v>
      </c>
      <c r="F24" s="369"/>
      <c r="G24" s="368">
        <v>1</v>
      </c>
      <c r="H24" s="368"/>
      <c r="I24" s="368">
        <v>11</v>
      </c>
      <c r="J24" s="368">
        <v>7</v>
      </c>
      <c r="K24" s="374">
        <f>SUM(I24:J24)</f>
        <v>18</v>
      </c>
      <c r="L24" s="389"/>
      <c r="M24" s="389"/>
      <c r="Q24" s="2232"/>
      <c r="R24" s="2232"/>
    </row>
    <row r="25" spans="2:18" ht="12" customHeight="1">
      <c r="B25" s="5"/>
      <c r="D25" s="1892"/>
      <c r="E25" s="369" t="s">
        <v>42</v>
      </c>
      <c r="F25" s="369"/>
      <c r="G25" s="368">
        <v>1</v>
      </c>
      <c r="H25" s="368"/>
      <c r="I25" s="368">
        <v>19</v>
      </c>
      <c r="J25" s="368">
        <v>5</v>
      </c>
      <c r="K25" s="374">
        <f>SUM(I25:J25)</f>
        <v>24</v>
      </c>
      <c r="L25" s="389"/>
      <c r="M25" s="389"/>
      <c r="Q25" s="2232"/>
      <c r="R25" s="2232"/>
    </row>
    <row r="26" spans="2:18" ht="12" customHeight="1">
      <c r="B26" s="5"/>
      <c r="D26" s="1892"/>
      <c r="E26" s="369" t="s">
        <v>43</v>
      </c>
      <c r="F26" s="369"/>
      <c r="G26" s="368">
        <v>0</v>
      </c>
      <c r="H26" s="368"/>
      <c r="I26" s="368">
        <v>0</v>
      </c>
      <c r="J26" s="368">
        <v>0</v>
      </c>
      <c r="K26" s="374">
        <f>SUM(I26:J26)</f>
        <v>0</v>
      </c>
      <c r="L26" s="389"/>
      <c r="M26" s="389"/>
      <c r="Q26" s="2232"/>
      <c r="R26" s="2232"/>
    </row>
    <row r="27" spans="2:18" ht="12" customHeight="1">
      <c r="B27" s="5"/>
      <c r="D27" s="1893"/>
      <c r="E27" s="369" t="s">
        <v>44</v>
      </c>
      <c r="F27" s="369"/>
      <c r="G27" s="368">
        <v>0</v>
      </c>
      <c r="H27" s="368"/>
      <c r="I27" s="368">
        <v>0</v>
      </c>
      <c r="J27" s="368">
        <v>0</v>
      </c>
      <c r="K27" s="366">
        <f>SUM(I27:J27)</f>
        <v>0</v>
      </c>
      <c r="L27" s="389"/>
      <c r="M27" s="389"/>
      <c r="Q27" s="2232"/>
      <c r="R27" s="2232"/>
    </row>
    <row r="28" spans="2:18">
      <c r="B28" s="5"/>
      <c r="D28" s="1894">
        <v>1403</v>
      </c>
      <c r="E28" s="373" t="s">
        <v>3</v>
      </c>
      <c r="F28" s="372"/>
      <c r="G28" s="48">
        <f>SUM(G29:G31)</f>
        <v>1</v>
      </c>
      <c r="H28" s="48"/>
      <c r="I28" s="48">
        <f>SUM(I29:I31)</f>
        <v>21</v>
      </c>
      <c r="J28" s="48">
        <f>SUM(J29:J31)</f>
        <v>12</v>
      </c>
      <c r="K28" s="376">
        <f>SUM(I28:J28)</f>
        <v>33</v>
      </c>
      <c r="L28" s="389"/>
      <c r="M28" s="389"/>
      <c r="Q28" s="2232"/>
      <c r="R28" s="2232"/>
    </row>
    <row r="29" spans="2:18" ht="12" customHeight="1">
      <c r="B29" s="5"/>
      <c r="D29" s="1895"/>
      <c r="E29" s="369" t="s">
        <v>45</v>
      </c>
      <c r="F29" s="369"/>
      <c r="G29" s="368">
        <v>1</v>
      </c>
      <c r="H29" s="368"/>
      <c r="I29" s="368">
        <v>21</v>
      </c>
      <c r="J29" s="368">
        <v>12</v>
      </c>
      <c r="K29" s="366">
        <f>SUM(I29:J29)</f>
        <v>33</v>
      </c>
      <c r="L29" s="389"/>
      <c r="M29" s="389"/>
      <c r="Q29" s="2232"/>
      <c r="R29" s="2232"/>
    </row>
    <row r="30" spans="2:18" ht="12" customHeight="1">
      <c r="B30" s="5"/>
      <c r="D30" s="1895"/>
      <c r="E30" s="369" t="s">
        <v>46</v>
      </c>
      <c r="F30" s="369"/>
      <c r="G30" s="368">
        <v>0</v>
      </c>
      <c r="H30" s="368"/>
      <c r="I30" s="368">
        <v>0</v>
      </c>
      <c r="J30" s="368">
        <v>0</v>
      </c>
      <c r="K30" s="366">
        <f>SUM(I30:J30)</f>
        <v>0</v>
      </c>
      <c r="L30" s="389"/>
      <c r="M30" s="389"/>
    </row>
    <row r="31" spans="2:18" ht="12" customHeight="1">
      <c r="B31" s="5"/>
      <c r="D31" s="1895"/>
      <c r="E31" s="375" t="s">
        <v>47</v>
      </c>
      <c r="F31" s="375"/>
      <c r="G31" s="368">
        <v>0</v>
      </c>
      <c r="H31" s="368"/>
      <c r="I31" s="368">
        <v>0</v>
      </c>
      <c r="J31" s="368">
        <v>0</v>
      </c>
      <c r="K31" s="366">
        <f>SUM(I31:J31)</f>
        <v>0</v>
      </c>
      <c r="L31" s="389"/>
      <c r="M31" s="389"/>
    </row>
    <row r="32" spans="2:18">
      <c r="B32" s="5"/>
      <c r="D32" s="2000">
        <v>1404</v>
      </c>
      <c r="E32" s="373" t="s">
        <v>28</v>
      </c>
      <c r="F32" s="372"/>
      <c r="G32" s="48">
        <f>SUM(G33:G34)</f>
        <v>3</v>
      </c>
      <c r="H32" s="48"/>
      <c r="I32" s="48">
        <f>SUM(I33:I34)</f>
        <v>84</v>
      </c>
      <c r="J32" s="48">
        <f>SUM(J33:J34)</f>
        <v>38</v>
      </c>
      <c r="K32" s="376">
        <f>SUM(I32:J32)</f>
        <v>122</v>
      </c>
      <c r="L32" s="389"/>
      <c r="M32" s="389"/>
    </row>
    <row r="33" spans="2:13" ht="12" customHeight="1">
      <c r="B33" s="5"/>
      <c r="D33" s="2001"/>
      <c r="E33" s="369" t="s">
        <v>48</v>
      </c>
      <c r="F33" s="4"/>
      <c r="G33" s="368">
        <v>2</v>
      </c>
      <c r="H33" s="368"/>
      <c r="I33" s="368">
        <v>45</v>
      </c>
      <c r="J33" s="368">
        <v>17</v>
      </c>
      <c r="K33" s="374">
        <f>SUM(I33:J33)</f>
        <v>62</v>
      </c>
      <c r="L33" s="389"/>
      <c r="M33" s="389"/>
    </row>
    <row r="34" spans="2:13" ht="12" customHeight="1">
      <c r="B34" s="5"/>
      <c r="D34" s="2141"/>
      <c r="E34" s="369" t="s">
        <v>892</v>
      </c>
      <c r="F34" s="4"/>
      <c r="G34" s="368">
        <v>1</v>
      </c>
      <c r="H34" s="368"/>
      <c r="I34" s="368">
        <v>39</v>
      </c>
      <c r="J34" s="368">
        <v>21</v>
      </c>
      <c r="K34" s="374">
        <f>SUM(I34:J34)</f>
        <v>60</v>
      </c>
      <c r="L34" s="389"/>
      <c r="M34" s="389"/>
    </row>
    <row r="35" spans="2:13">
      <c r="B35" s="5"/>
      <c r="D35" s="1891">
        <v>1405</v>
      </c>
      <c r="E35" s="392" t="s">
        <v>4</v>
      </c>
      <c r="F35" s="391"/>
      <c r="G35" s="1683">
        <f>SUM(G36:G39)</f>
        <v>2</v>
      </c>
      <c r="H35" s="1683"/>
      <c r="I35" s="1683">
        <f>SUM(I36:I39)</f>
        <v>53</v>
      </c>
      <c r="J35" s="1683">
        <f>SUM(J36:J39)</f>
        <v>27</v>
      </c>
      <c r="K35" s="390">
        <f>SUM(I35:J35)</f>
        <v>80</v>
      </c>
      <c r="L35" s="389"/>
      <c r="M35" s="389"/>
    </row>
    <row r="36" spans="2:13" ht="12" customHeight="1">
      <c r="B36" s="5"/>
      <c r="D36" s="1892"/>
      <c r="E36" s="388" t="s">
        <v>50</v>
      </c>
      <c r="F36" s="388"/>
      <c r="G36" s="2482">
        <v>1</v>
      </c>
      <c r="H36" s="2482"/>
      <c r="I36" s="2482">
        <v>22</v>
      </c>
      <c r="J36" s="2482">
        <v>14</v>
      </c>
      <c r="K36" s="387">
        <f>SUM(I36:J36)</f>
        <v>36</v>
      </c>
    </row>
    <row r="37" spans="2:13" ht="12" customHeight="1">
      <c r="B37" s="5"/>
      <c r="D37" s="1892"/>
      <c r="E37" s="369" t="s">
        <v>58</v>
      </c>
      <c r="F37" s="369"/>
      <c r="G37" s="386">
        <v>1</v>
      </c>
      <c r="H37" s="386"/>
      <c r="I37" s="386">
        <v>31</v>
      </c>
      <c r="J37" s="386">
        <v>13</v>
      </c>
      <c r="K37" s="374">
        <f>SUM(I37:J37)</f>
        <v>44</v>
      </c>
    </row>
    <row r="38" spans="2:13" ht="12" customHeight="1">
      <c r="B38" s="5"/>
      <c r="D38" s="1892"/>
      <c r="E38" s="370" t="s">
        <v>51</v>
      </c>
      <c r="F38" s="385"/>
      <c r="G38" s="368">
        <v>0</v>
      </c>
      <c r="H38" s="368"/>
      <c r="I38" s="368">
        <v>0</v>
      </c>
      <c r="J38" s="368">
        <v>0</v>
      </c>
      <c r="K38" s="374">
        <f>SUM(I38:J38)</f>
        <v>0</v>
      </c>
    </row>
    <row r="39" spans="2:13" ht="12" customHeight="1">
      <c r="B39" s="5"/>
      <c r="D39" s="1892"/>
      <c r="E39" s="384" t="s">
        <v>52</v>
      </c>
      <c r="F39" s="384"/>
      <c r="G39" s="383">
        <v>0</v>
      </c>
      <c r="H39" s="383"/>
      <c r="I39" s="383">
        <v>0</v>
      </c>
      <c r="J39" s="383">
        <v>0</v>
      </c>
      <c r="K39" s="1053">
        <f>SUM(I39:J39)</f>
        <v>0</v>
      </c>
    </row>
    <row r="40" spans="2:13">
      <c r="B40" s="5"/>
      <c r="D40" s="2003">
        <v>1406</v>
      </c>
      <c r="E40" s="381" t="s">
        <v>5</v>
      </c>
      <c r="F40" s="380"/>
      <c r="G40" s="379">
        <f>SUM(G41:G44)</f>
        <v>1</v>
      </c>
      <c r="H40" s="379"/>
      <c r="I40" s="379">
        <f>SUM(I41:I44)</f>
        <v>41</v>
      </c>
      <c r="J40" s="379">
        <f>SUM(J41:J44)</f>
        <v>23</v>
      </c>
      <c r="K40" s="378">
        <f>SUM(I40:J40)</f>
        <v>64</v>
      </c>
    </row>
    <row r="41" spans="2:13" ht="12" customHeight="1">
      <c r="B41" s="5"/>
      <c r="D41" s="2004"/>
      <c r="E41" s="369" t="s">
        <v>53</v>
      </c>
      <c r="F41" s="369"/>
      <c r="G41" s="386">
        <v>1</v>
      </c>
      <c r="H41" s="386"/>
      <c r="I41" s="386">
        <v>41</v>
      </c>
      <c r="J41" s="386">
        <v>23</v>
      </c>
      <c r="K41" s="374">
        <f>SUM(I41:J41)</f>
        <v>64</v>
      </c>
    </row>
    <row r="42" spans="2:13" ht="12" customHeight="1">
      <c r="B42" s="5"/>
      <c r="D42" s="2004"/>
      <c r="E42" s="369" t="s">
        <v>54</v>
      </c>
      <c r="F42" s="369"/>
      <c r="G42" s="386">
        <v>0</v>
      </c>
      <c r="H42" s="386"/>
      <c r="I42" s="386">
        <v>0</v>
      </c>
      <c r="J42" s="386">
        <v>0</v>
      </c>
      <c r="K42" s="366">
        <f>SUM(I42:J42)</f>
        <v>0</v>
      </c>
    </row>
    <row r="43" spans="2:13" ht="12" customHeight="1">
      <c r="B43" s="5"/>
      <c r="D43" s="2004"/>
      <c r="E43" s="369" t="s">
        <v>55</v>
      </c>
      <c r="F43" s="369"/>
      <c r="G43" s="386">
        <v>0</v>
      </c>
      <c r="H43" s="386"/>
      <c r="I43" s="386">
        <v>0</v>
      </c>
      <c r="J43" s="386">
        <v>0</v>
      </c>
      <c r="K43" s="374">
        <f>SUM(I43:J43)</f>
        <v>0</v>
      </c>
    </row>
    <row r="44" spans="2:13" ht="12" customHeight="1">
      <c r="B44" s="5"/>
      <c r="D44" s="2005"/>
      <c r="E44" s="369" t="s">
        <v>26</v>
      </c>
      <c r="F44" s="369"/>
      <c r="G44" s="386">
        <v>0</v>
      </c>
      <c r="H44" s="386"/>
      <c r="I44" s="386">
        <v>0</v>
      </c>
      <c r="J44" s="386">
        <v>0</v>
      </c>
      <c r="K44" s="374">
        <f>SUM(I44:J44)</f>
        <v>0</v>
      </c>
    </row>
    <row r="45" spans="2:13">
      <c r="B45" s="5"/>
      <c r="D45" s="1895">
        <v>1407</v>
      </c>
      <c r="E45" s="373" t="s">
        <v>62</v>
      </c>
      <c r="F45" s="372"/>
      <c r="G45" s="377">
        <f>SUM(G46:G47)</f>
        <v>0</v>
      </c>
      <c r="H45" s="377"/>
      <c r="I45" s="377">
        <f>SUM(I46:I47)</f>
        <v>0</v>
      </c>
      <c r="J45" s="377">
        <f>SUM(J46:J47)</f>
        <v>0</v>
      </c>
      <c r="K45" s="376">
        <f>SUM(I45:J45)</f>
        <v>0</v>
      </c>
    </row>
    <row r="46" spans="2:13" ht="12" customHeight="1">
      <c r="B46" s="5"/>
      <c r="D46" s="1895"/>
      <c r="E46" s="369" t="s">
        <v>56</v>
      </c>
      <c r="F46" s="369"/>
      <c r="G46" s="386">
        <v>0</v>
      </c>
      <c r="H46" s="386"/>
      <c r="I46" s="386">
        <v>0</v>
      </c>
      <c r="J46" s="386">
        <v>0</v>
      </c>
      <c r="K46" s="366">
        <f>SUM(I46:J46)</f>
        <v>0</v>
      </c>
    </row>
    <row r="47" spans="2:13" ht="12" customHeight="1">
      <c r="B47" s="5"/>
      <c r="D47" s="1896"/>
      <c r="E47" s="369" t="s">
        <v>151</v>
      </c>
      <c r="F47" s="369"/>
      <c r="G47" s="386">
        <v>0</v>
      </c>
      <c r="H47" s="386"/>
      <c r="I47" s="386">
        <v>0</v>
      </c>
      <c r="J47" s="386">
        <v>0</v>
      </c>
      <c r="K47" s="366">
        <f>SUM(I47:J47)</f>
        <v>0</v>
      </c>
    </row>
    <row r="48" spans="2:13">
      <c r="B48" s="5"/>
      <c r="D48" s="1891">
        <v>1408</v>
      </c>
      <c r="E48" s="373" t="s">
        <v>63</v>
      </c>
      <c r="F48" s="373"/>
      <c r="G48" s="377">
        <f>SUM(G49:G54)</f>
        <v>0</v>
      </c>
      <c r="H48" s="377"/>
      <c r="I48" s="377">
        <f>SUM(I49:I54)</f>
        <v>0</v>
      </c>
      <c r="J48" s="377">
        <f>SUM(J49:J54)</f>
        <v>0</v>
      </c>
      <c r="K48" s="376">
        <f>SUM(I48:J48)</f>
        <v>0</v>
      </c>
    </row>
    <row r="49" spans="2:11">
      <c r="B49" s="5"/>
      <c r="D49" s="1892"/>
      <c r="E49" s="369" t="s">
        <v>16</v>
      </c>
      <c r="F49" s="369"/>
      <c r="G49" s="368">
        <v>0</v>
      </c>
      <c r="H49" s="368"/>
      <c r="I49" s="368">
        <v>0</v>
      </c>
      <c r="J49" s="368">
        <v>0</v>
      </c>
      <c r="K49" s="374">
        <f>SUM(I49:J49)</f>
        <v>0</v>
      </c>
    </row>
    <row r="50" spans="2:11">
      <c r="B50" s="5"/>
      <c r="D50" s="1892"/>
      <c r="E50" s="369" t="s">
        <v>57</v>
      </c>
      <c r="F50" s="369"/>
      <c r="G50" s="368">
        <v>0</v>
      </c>
      <c r="H50" s="368"/>
      <c r="I50" s="368">
        <v>0</v>
      </c>
      <c r="J50" s="368">
        <v>0</v>
      </c>
      <c r="K50" s="374">
        <f>SUM(I50:J50)</f>
        <v>0</v>
      </c>
    </row>
    <row r="51" spans="2:11">
      <c r="B51" s="5"/>
      <c r="D51" s="1892"/>
      <c r="E51" s="369" t="s">
        <v>65</v>
      </c>
      <c r="F51" s="369"/>
      <c r="G51" s="368">
        <v>0</v>
      </c>
      <c r="H51" s="368"/>
      <c r="I51" s="368">
        <v>0</v>
      </c>
      <c r="J51" s="368">
        <v>0</v>
      </c>
      <c r="K51" s="374">
        <f>SUM(I51:J51)</f>
        <v>0</v>
      </c>
    </row>
    <row r="52" spans="2:11">
      <c r="B52" s="5"/>
      <c r="D52" s="1892"/>
      <c r="E52" s="369" t="s">
        <v>64</v>
      </c>
      <c r="F52" s="369"/>
      <c r="G52" s="368">
        <v>0</v>
      </c>
      <c r="H52" s="368"/>
      <c r="I52" s="368">
        <v>0</v>
      </c>
      <c r="J52" s="368">
        <v>0</v>
      </c>
      <c r="K52" s="374">
        <f>SUM(I52:J52)</f>
        <v>0</v>
      </c>
    </row>
    <row r="53" spans="2:11" ht="12" customHeight="1">
      <c r="B53" s="5"/>
      <c r="D53" s="1892"/>
      <c r="E53" s="369" t="s">
        <v>150</v>
      </c>
      <c r="F53" s="369"/>
      <c r="G53" s="368">
        <v>0</v>
      </c>
      <c r="H53" s="368"/>
      <c r="I53" s="368">
        <v>0</v>
      </c>
      <c r="J53" s="368">
        <v>0</v>
      </c>
      <c r="K53" s="366">
        <f>SUM(I53:J53)</f>
        <v>0</v>
      </c>
    </row>
    <row r="54" spans="2:11" ht="12" customHeight="1">
      <c r="B54" s="5"/>
      <c r="D54" s="1893"/>
      <c r="E54" s="369" t="s">
        <v>59</v>
      </c>
      <c r="F54" s="369"/>
      <c r="G54" s="368">
        <v>0</v>
      </c>
      <c r="H54" s="368"/>
      <c r="I54" s="368">
        <v>0</v>
      </c>
      <c r="J54" s="368">
        <v>0</v>
      </c>
      <c r="K54" s="374">
        <f>SUM(I54:J54)</f>
        <v>0</v>
      </c>
    </row>
    <row r="55" spans="2:11" ht="12.75" customHeight="1">
      <c r="B55" s="5"/>
      <c r="D55" s="1895">
        <v>1624</v>
      </c>
      <c r="E55" s="373" t="s">
        <v>19</v>
      </c>
      <c r="F55" s="372"/>
      <c r="G55" s="48">
        <f>SUM(G56:G57)</f>
        <v>0</v>
      </c>
      <c r="H55" s="48"/>
      <c r="I55" s="48">
        <f>SUM(I56:I57)</f>
        <v>0</v>
      </c>
      <c r="J55" s="48">
        <f>SUM(J56:J57)</f>
        <v>0</v>
      </c>
      <c r="K55" s="371">
        <f>SUM(I55:J55)</f>
        <v>0</v>
      </c>
    </row>
    <row r="56" spans="2:11" ht="12" customHeight="1">
      <c r="B56" s="5"/>
      <c r="D56" s="1895"/>
      <c r="E56" s="1303" t="s">
        <v>149</v>
      </c>
      <c r="F56" s="370"/>
      <c r="G56" s="368">
        <v>0</v>
      </c>
      <c r="H56" s="368"/>
      <c r="I56" s="368">
        <v>0</v>
      </c>
      <c r="J56" s="368">
        <v>0</v>
      </c>
      <c r="K56" s="366">
        <f>SUM(I56:J56)</f>
        <v>0</v>
      </c>
    </row>
    <row r="57" spans="2:11" ht="12" customHeight="1">
      <c r="B57" s="5"/>
      <c r="D57" s="1923"/>
      <c r="E57" s="375" t="s">
        <v>22</v>
      </c>
      <c r="G57" s="368">
        <v>0</v>
      </c>
      <c r="H57" s="368"/>
      <c r="I57" s="368">
        <v>0</v>
      </c>
      <c r="J57" s="368">
        <v>0</v>
      </c>
      <c r="K57" s="366">
        <f>SUM(I57:J57)</f>
        <v>0</v>
      </c>
    </row>
    <row r="58" spans="2:11" ht="13.5" customHeight="1">
      <c r="E58" s="365" t="s">
        <v>0</v>
      </c>
      <c r="F58" s="364"/>
      <c r="G58" s="363">
        <f>SUM(G9+G19+G28+G32+G35+G40+G45+G48+G55)</f>
        <v>25</v>
      </c>
      <c r="H58" s="363"/>
      <c r="I58" s="363">
        <f>SUM(I9+I19+I28+I32+I35+I40+I45+I48+I55)</f>
        <v>530</v>
      </c>
      <c r="J58" s="363">
        <f>SUM(J9+J19+J28+J32+J35+J40+J45+J48+J55)</f>
        <v>281</v>
      </c>
      <c r="K58" s="362">
        <f>SUM(K9+K19+K28+K32+K35+K40+K45+K48+K55)</f>
        <v>811</v>
      </c>
    </row>
    <row r="59" spans="2:11" ht="10.5" customHeight="1">
      <c r="D59" s="6"/>
      <c r="E59" s="10" t="s">
        <v>148</v>
      </c>
      <c r="F59" s="4"/>
    </row>
    <row r="60" spans="2:11" ht="9" customHeight="1">
      <c r="E60" s="10"/>
    </row>
    <row r="61" spans="2:11" ht="9" customHeight="1">
      <c r="D61" s="6"/>
    </row>
    <row r="62" spans="2:11" ht="9" customHeight="1">
      <c r="D62" s="6"/>
    </row>
    <row r="63" spans="2:11" ht="9" customHeight="1">
      <c r="E63" s="10"/>
    </row>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row r="147" spans="5:10" ht="9" customHeight="1">
      <c r="E147" s="4"/>
      <c r="F147" s="4"/>
      <c r="G147" s="360"/>
      <c r="H147" s="360"/>
      <c r="I147" s="361"/>
      <c r="J147" s="360"/>
    </row>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16">
    <mergeCell ref="D55:D57"/>
    <mergeCell ref="D19:D27"/>
    <mergeCell ref="Q23:R29"/>
    <mergeCell ref="D45:D47"/>
    <mergeCell ref="G6:G7"/>
    <mergeCell ref="D28:D31"/>
    <mergeCell ref="D32:D34"/>
    <mergeCell ref="D40:D44"/>
    <mergeCell ref="D48:D54"/>
    <mergeCell ref="D35:D39"/>
    <mergeCell ref="O3:AC3"/>
    <mergeCell ref="D3:K3"/>
    <mergeCell ref="I7:K7"/>
    <mergeCell ref="D6:D8"/>
    <mergeCell ref="D4:K4"/>
    <mergeCell ref="D9:D18"/>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E3805-2032-4F50-B9C2-86DBBA2916DB}">
  <dimension ref="A1:AF411"/>
  <sheetViews>
    <sheetView view="pageBreakPreview" topLeftCell="D1" zoomScaleNormal="115" zoomScaleSheetLayoutView="100" workbookViewId="0">
      <selection activeCell="D3" sqref="D3:K3"/>
    </sheetView>
  </sheetViews>
  <sheetFormatPr baseColWidth="10" defaultRowHeight="12.75"/>
  <cols>
    <col min="1" max="1" width="2.5703125" style="5" hidden="1" customWidth="1"/>
    <col min="2" max="2" width="2.28515625" style="4" hidden="1" customWidth="1"/>
    <col min="3" max="3" width="4" style="359" hidden="1" customWidth="1"/>
    <col min="4" max="4" width="7.42578125" style="1" customWidth="1"/>
    <col min="5" max="5" width="61.5703125" style="1" customWidth="1"/>
    <col min="6" max="6" width="1" style="1" customWidth="1"/>
    <col min="7" max="7" width="10.5703125" style="1" bestFit="1" customWidth="1"/>
    <col min="8" max="8" width="3.7109375" style="1" customWidth="1"/>
    <col min="9" max="11" width="8.7109375" style="1" customWidth="1"/>
    <col min="12" max="13" width="11.42578125" style="1"/>
    <col min="14" max="14" width="4.7109375" style="1" customWidth="1"/>
    <col min="15" max="15" width="5" style="1" customWidth="1"/>
    <col min="16" max="16" width="2.28515625" style="1" customWidth="1"/>
    <col min="17" max="17" width="26" style="1" customWidth="1"/>
    <col min="18" max="18" width="8" style="1" customWidth="1"/>
    <col min="19" max="19" width="1" style="1" customWidth="1"/>
    <col min="20" max="20" width="6.7109375" style="1" customWidth="1"/>
    <col min="21" max="21" width="1" style="1" customWidth="1"/>
    <col min="22" max="22" width="6.7109375" style="1" customWidth="1"/>
    <col min="23" max="23" width="1" style="1" customWidth="1"/>
    <col min="24" max="24" width="6.7109375" style="1" customWidth="1"/>
    <col min="25" max="25" width="1" style="1" customWidth="1"/>
    <col min="26" max="26" width="6.7109375" style="1" customWidth="1"/>
    <col min="27" max="27" width="1" style="1" customWidth="1"/>
    <col min="28" max="28" width="6.7109375" style="1" customWidth="1"/>
    <col min="29" max="29" width="1" style="1" customWidth="1"/>
    <col min="30" max="31" width="6.7109375" style="1" customWidth="1"/>
    <col min="32" max="16384" width="11.42578125" style="1"/>
  </cols>
  <sheetData>
    <row r="1" spans="2:32" ht="13.5" customHeight="1">
      <c r="G1" s="389"/>
      <c r="H1" s="389"/>
      <c r="I1" s="389"/>
      <c r="J1" s="389"/>
      <c r="L1" s="389"/>
      <c r="M1" s="389"/>
    </row>
    <row r="2" spans="2:32" ht="3.75" customHeight="1">
      <c r="G2" s="389"/>
      <c r="H2" s="389"/>
      <c r="I2" s="389"/>
      <c r="J2" s="389"/>
      <c r="K2" s="389"/>
      <c r="L2" s="389"/>
      <c r="M2" s="389"/>
    </row>
    <row r="3" spans="2:32" ht="12.75" customHeight="1">
      <c r="D3" s="2236" t="s">
        <v>896</v>
      </c>
      <c r="E3" s="2236"/>
      <c r="F3" s="2236"/>
      <c r="G3" s="2236"/>
      <c r="H3" s="2236"/>
      <c r="I3" s="2236"/>
      <c r="J3" s="2236"/>
      <c r="K3" s="2236"/>
      <c r="L3" s="389"/>
      <c r="O3" s="1888"/>
      <c r="P3" s="1888"/>
      <c r="Q3" s="1888"/>
      <c r="R3" s="1888"/>
      <c r="S3" s="1888"/>
      <c r="T3" s="1888"/>
      <c r="U3" s="1888"/>
      <c r="V3" s="1888"/>
      <c r="W3" s="1888"/>
      <c r="X3" s="1888"/>
      <c r="Y3" s="1888"/>
      <c r="Z3" s="1888"/>
      <c r="AA3" s="1888"/>
      <c r="AB3" s="1888"/>
      <c r="AC3" s="1888"/>
    </row>
    <row r="4" spans="2:32" ht="12.75" customHeight="1">
      <c r="B4" s="721"/>
      <c r="C4" s="415"/>
      <c r="D4" s="1888" t="s">
        <v>61</v>
      </c>
      <c r="E4" s="1888"/>
      <c r="F4" s="1888"/>
      <c r="G4" s="1888"/>
      <c r="H4" s="1888"/>
      <c r="I4" s="1888"/>
      <c r="J4" s="1888"/>
      <c r="K4" s="1888"/>
      <c r="L4" s="389"/>
      <c r="M4" s="414"/>
      <c r="N4" s="414"/>
      <c r="O4" s="413"/>
      <c r="AE4" s="2"/>
      <c r="AF4" s="2"/>
    </row>
    <row r="5" spans="2:32" ht="13.5" customHeight="1">
      <c r="E5" s="3"/>
      <c r="F5" s="3"/>
      <c r="G5" s="412"/>
      <c r="H5" s="412"/>
      <c r="I5" s="412"/>
      <c r="J5" s="411"/>
      <c r="K5" s="410"/>
      <c r="L5" s="389"/>
      <c r="O5" s="4"/>
    </row>
    <row r="6" spans="2:32" ht="12.75" customHeight="1">
      <c r="D6" s="1934" t="s">
        <v>6</v>
      </c>
      <c r="E6" s="1754"/>
      <c r="F6" s="1438"/>
      <c r="G6" s="2508" t="s">
        <v>154</v>
      </c>
      <c r="H6" s="26"/>
      <c r="I6" s="2479"/>
      <c r="J6" s="2479"/>
      <c r="K6" s="2478"/>
      <c r="L6" s="389"/>
      <c r="O6" s="4"/>
    </row>
    <row r="7" spans="2:32" ht="12.75" customHeight="1">
      <c r="B7" s="5"/>
      <c r="D7" s="1925"/>
      <c r="E7" s="1363" t="s">
        <v>60</v>
      </c>
      <c r="F7" s="1709"/>
      <c r="G7" s="2507"/>
      <c r="H7" s="2476"/>
      <c r="I7" s="1991" t="s">
        <v>152</v>
      </c>
      <c r="J7" s="1991"/>
      <c r="K7" s="2024"/>
      <c r="L7" s="389"/>
      <c r="M7" s="5"/>
    </row>
    <row r="8" spans="2:32">
      <c r="D8" s="1925"/>
      <c r="E8" s="1361"/>
      <c r="F8" s="1435"/>
      <c r="G8" s="716"/>
      <c r="H8" s="716"/>
      <c r="I8" s="1684" t="s">
        <v>72</v>
      </c>
      <c r="J8" s="1684" t="s">
        <v>71</v>
      </c>
      <c r="K8" s="715" t="s">
        <v>0</v>
      </c>
      <c r="L8" s="389"/>
    </row>
    <row r="9" spans="2:32">
      <c r="D9" s="2499">
        <v>1401</v>
      </c>
      <c r="E9" s="392" t="s">
        <v>1</v>
      </c>
      <c r="F9" s="396"/>
      <c r="G9" s="395">
        <f>SUM(G10:G17)</f>
        <v>1</v>
      </c>
      <c r="H9" s="395"/>
      <c r="I9" s="395">
        <f>SUM(I10:I17)</f>
        <v>2</v>
      </c>
      <c r="J9" s="395">
        <f>SUM(J10:J17)</f>
        <v>0</v>
      </c>
      <c r="K9" s="394">
        <f>SUM(I9:J9)</f>
        <v>2</v>
      </c>
      <c r="L9" s="389"/>
    </row>
    <row r="10" spans="2:32" ht="12" customHeight="1">
      <c r="B10" s="5"/>
      <c r="D10" s="2498"/>
      <c r="E10" s="388" t="s">
        <v>33</v>
      </c>
      <c r="F10" s="388"/>
      <c r="G10" s="33">
        <v>1</v>
      </c>
      <c r="H10" s="33"/>
      <c r="I10" s="393">
        <v>2</v>
      </c>
      <c r="J10" s="33">
        <v>0</v>
      </c>
      <c r="K10" s="387">
        <f>SUM(I10:J10)</f>
        <v>2</v>
      </c>
      <c r="L10" s="389"/>
      <c r="M10" s="389"/>
    </row>
    <row r="11" spans="2:32" ht="12" customHeight="1">
      <c r="B11" s="5"/>
      <c r="D11" s="2498"/>
      <c r="E11" s="369" t="s">
        <v>34</v>
      </c>
      <c r="F11" s="369"/>
      <c r="G11" s="35">
        <v>0</v>
      </c>
      <c r="H11" s="35"/>
      <c r="I11" s="368">
        <v>0</v>
      </c>
      <c r="J11" s="35">
        <v>0</v>
      </c>
      <c r="K11" s="374">
        <f>SUM(I11:J11)</f>
        <v>0</v>
      </c>
      <c r="L11" s="389"/>
      <c r="M11" s="389"/>
    </row>
    <row r="12" spans="2:32" ht="12" customHeight="1">
      <c r="B12" s="5"/>
      <c r="D12" s="2498"/>
      <c r="E12" s="369" t="s">
        <v>35</v>
      </c>
      <c r="F12" s="369"/>
      <c r="G12" s="35">
        <v>0</v>
      </c>
      <c r="H12" s="35"/>
      <c r="I12" s="367">
        <v>0</v>
      </c>
      <c r="J12" s="367">
        <v>0</v>
      </c>
      <c r="K12" s="36">
        <f>SUM(I12:J12)</f>
        <v>0</v>
      </c>
      <c r="L12" s="389"/>
      <c r="M12" s="389"/>
    </row>
    <row r="13" spans="2:32" ht="12" customHeight="1">
      <c r="B13" s="5"/>
      <c r="D13" s="2498"/>
      <c r="E13" s="369" t="s">
        <v>27</v>
      </c>
      <c r="F13" s="369"/>
      <c r="G13" s="35">
        <v>0</v>
      </c>
      <c r="H13" s="35"/>
      <c r="I13" s="368">
        <v>0</v>
      </c>
      <c r="J13" s="35">
        <v>0</v>
      </c>
      <c r="K13" s="366">
        <f>SUM(I13:J13)</f>
        <v>0</v>
      </c>
      <c r="L13" s="389"/>
      <c r="M13" s="389"/>
    </row>
    <row r="14" spans="2:32" ht="12" customHeight="1">
      <c r="B14" s="5"/>
      <c r="D14" s="2498"/>
      <c r="E14" s="369" t="s">
        <v>10</v>
      </c>
      <c r="F14" s="369"/>
      <c r="G14" s="35">
        <v>0</v>
      </c>
      <c r="H14" s="35"/>
      <c r="I14" s="368">
        <v>0</v>
      </c>
      <c r="J14" s="35">
        <v>0</v>
      </c>
      <c r="K14" s="366">
        <f>SUM(I14:J14)</f>
        <v>0</v>
      </c>
      <c r="L14" s="389"/>
      <c r="M14" s="389"/>
    </row>
    <row r="15" spans="2:32" ht="12" customHeight="1">
      <c r="B15" s="5"/>
      <c r="D15" s="2498"/>
      <c r="E15" s="369" t="s">
        <v>36</v>
      </c>
      <c r="F15" s="369"/>
      <c r="G15" s="35">
        <v>0</v>
      </c>
      <c r="H15" s="35"/>
      <c r="I15" s="368">
        <v>0</v>
      </c>
      <c r="J15" s="35">
        <v>0</v>
      </c>
      <c r="K15" s="366">
        <f>SUM(I15:J15)</f>
        <v>0</v>
      </c>
      <c r="L15" s="389"/>
      <c r="M15" s="389"/>
    </row>
    <row r="16" spans="2:32" ht="12" customHeight="1">
      <c r="B16" s="5"/>
      <c r="D16" s="2498"/>
      <c r="E16" s="369" t="s">
        <v>24</v>
      </c>
      <c r="F16" s="369"/>
      <c r="G16" s="35">
        <v>0</v>
      </c>
      <c r="H16" s="35"/>
      <c r="I16" s="368">
        <v>0</v>
      </c>
      <c r="J16" s="35">
        <v>0</v>
      </c>
      <c r="K16" s="366">
        <f>SUM(I16:J16)</f>
        <v>0</v>
      </c>
      <c r="L16" s="389"/>
      <c r="M16" s="389"/>
    </row>
    <row r="17" spans="2:18" ht="12" customHeight="1">
      <c r="B17" s="5"/>
      <c r="D17" s="2498"/>
      <c r="E17" s="369" t="s">
        <v>32</v>
      </c>
      <c r="F17" s="369"/>
      <c r="G17" s="35">
        <v>0</v>
      </c>
      <c r="H17" s="35"/>
      <c r="I17" s="368">
        <v>0</v>
      </c>
      <c r="J17" s="35">
        <v>0</v>
      </c>
      <c r="K17" s="366">
        <f>SUM(I17:J17)</f>
        <v>0</v>
      </c>
      <c r="L17" s="389"/>
      <c r="M17" s="389"/>
    </row>
    <row r="18" spans="2:18">
      <c r="B18" s="5"/>
      <c r="D18" s="2499">
        <v>1402</v>
      </c>
      <c r="E18" s="373" t="s">
        <v>2</v>
      </c>
      <c r="F18" s="372"/>
      <c r="G18" s="48">
        <f>SUM(G19:G26)</f>
        <v>0</v>
      </c>
      <c r="H18" s="48"/>
      <c r="I18" s="48">
        <f>SUM(I19:I26)</f>
        <v>0</v>
      </c>
      <c r="J18" s="48">
        <f>SUM(J19:J26)</f>
        <v>0</v>
      </c>
      <c r="K18" s="376">
        <f>SUM(I18:J18)</f>
        <v>0</v>
      </c>
      <c r="L18" s="389"/>
      <c r="M18" s="389"/>
    </row>
    <row r="19" spans="2:18" ht="12" customHeight="1">
      <c r="B19" s="5"/>
      <c r="D19" s="2498"/>
      <c r="E19" s="369" t="s">
        <v>37</v>
      </c>
      <c r="F19" s="369"/>
      <c r="G19" s="368">
        <v>0</v>
      </c>
      <c r="H19" s="368"/>
      <c r="I19" s="368">
        <v>0</v>
      </c>
      <c r="J19" s="368">
        <v>0</v>
      </c>
      <c r="K19" s="374">
        <f>SUM(I19:J19)</f>
        <v>0</v>
      </c>
      <c r="L19" s="389"/>
      <c r="M19" s="389"/>
    </row>
    <row r="20" spans="2:18" ht="12" customHeight="1">
      <c r="B20" s="5"/>
      <c r="D20" s="2498"/>
      <c r="E20" s="369" t="s">
        <v>38</v>
      </c>
      <c r="F20" s="369"/>
      <c r="G20" s="368">
        <v>0</v>
      </c>
      <c r="H20" s="368"/>
      <c r="I20" s="368">
        <v>0</v>
      </c>
      <c r="J20" s="368">
        <v>0</v>
      </c>
      <c r="K20" s="374">
        <f>SUM(I20:J20)</f>
        <v>0</v>
      </c>
      <c r="L20" s="389"/>
      <c r="M20" s="389"/>
    </row>
    <row r="21" spans="2:18" ht="12" customHeight="1">
      <c r="B21" s="5"/>
      <c r="D21" s="2498"/>
      <c r="E21" s="369" t="s">
        <v>39</v>
      </c>
      <c r="F21" s="369"/>
      <c r="G21" s="368">
        <v>0</v>
      </c>
      <c r="H21" s="368"/>
      <c r="I21" s="368">
        <v>0</v>
      </c>
      <c r="J21" s="368">
        <v>0</v>
      </c>
      <c r="K21" s="374">
        <f>SUM(I21:J21)</f>
        <v>0</v>
      </c>
      <c r="L21" s="389"/>
      <c r="M21" s="389"/>
    </row>
    <row r="22" spans="2:18" ht="12" customHeight="1">
      <c r="B22" s="5"/>
      <c r="D22" s="2498"/>
      <c r="E22" s="369" t="s">
        <v>40</v>
      </c>
      <c r="F22" s="369"/>
      <c r="G22" s="368">
        <v>0</v>
      </c>
      <c r="H22" s="368"/>
      <c r="I22" s="368">
        <v>0</v>
      </c>
      <c r="J22" s="368">
        <v>0</v>
      </c>
      <c r="K22" s="374">
        <f>SUM(I22:J22)</f>
        <v>0</v>
      </c>
      <c r="L22" s="389"/>
      <c r="M22" s="389"/>
      <c r="Q22" s="2232"/>
      <c r="R22" s="2232"/>
    </row>
    <row r="23" spans="2:18" ht="12" customHeight="1">
      <c r="B23" s="5"/>
      <c r="D23" s="2498"/>
      <c r="E23" s="369" t="s">
        <v>41</v>
      </c>
      <c r="F23" s="369"/>
      <c r="G23" s="368">
        <v>0</v>
      </c>
      <c r="H23" s="368"/>
      <c r="I23" s="368">
        <v>0</v>
      </c>
      <c r="J23" s="368">
        <v>0</v>
      </c>
      <c r="K23" s="374">
        <f>SUM(I23:J23)</f>
        <v>0</v>
      </c>
      <c r="L23" s="389"/>
      <c r="M23" s="389"/>
      <c r="Q23" s="2232"/>
      <c r="R23" s="2232"/>
    </row>
    <row r="24" spans="2:18" ht="12" customHeight="1">
      <c r="B24" s="5"/>
      <c r="D24" s="2498"/>
      <c r="E24" s="369" t="s">
        <v>42</v>
      </c>
      <c r="F24" s="369"/>
      <c r="G24" s="368">
        <v>0</v>
      </c>
      <c r="H24" s="368"/>
      <c r="I24" s="368">
        <v>0</v>
      </c>
      <c r="J24" s="368">
        <v>0</v>
      </c>
      <c r="K24" s="374">
        <f>SUM(I24:J24)</f>
        <v>0</v>
      </c>
      <c r="L24" s="389"/>
      <c r="M24" s="389"/>
      <c r="Q24" s="2232"/>
      <c r="R24" s="2232"/>
    </row>
    <row r="25" spans="2:18" ht="12" customHeight="1">
      <c r="B25" s="5"/>
      <c r="D25" s="2498"/>
      <c r="E25" s="369" t="s">
        <v>43</v>
      </c>
      <c r="F25" s="369"/>
      <c r="G25" s="368">
        <v>0</v>
      </c>
      <c r="H25" s="368"/>
      <c r="I25" s="368">
        <v>0</v>
      </c>
      <c r="J25" s="368">
        <v>0</v>
      </c>
      <c r="K25" s="374">
        <f>SUM(I25:J25)</f>
        <v>0</v>
      </c>
      <c r="L25" s="389"/>
      <c r="M25" s="389"/>
      <c r="Q25" s="2232"/>
      <c r="R25" s="2232"/>
    </row>
    <row r="26" spans="2:18" ht="12" customHeight="1">
      <c r="B26" s="5"/>
      <c r="D26" s="2506"/>
      <c r="E26" s="369" t="s">
        <v>44</v>
      </c>
      <c r="F26" s="369"/>
      <c r="G26" s="368">
        <v>0</v>
      </c>
      <c r="H26" s="368"/>
      <c r="I26" s="368">
        <v>0</v>
      </c>
      <c r="J26" s="368">
        <v>0</v>
      </c>
      <c r="K26" s="366">
        <f>SUM(I26:J26)</f>
        <v>0</v>
      </c>
      <c r="L26" s="389"/>
      <c r="M26" s="389"/>
      <c r="Q26" s="2232"/>
      <c r="R26" s="2232"/>
    </row>
    <row r="27" spans="2:18">
      <c r="B27" s="5"/>
      <c r="D27" s="2495">
        <v>1403</v>
      </c>
      <c r="E27" s="373" t="s">
        <v>3</v>
      </c>
      <c r="F27" s="372"/>
      <c r="G27" s="48">
        <f>SUM(G28:G30)</f>
        <v>0</v>
      </c>
      <c r="H27" s="48"/>
      <c r="I27" s="48">
        <f>SUM(I28:I30)</f>
        <v>0</v>
      </c>
      <c r="J27" s="48">
        <f>SUM(J28:J30)</f>
        <v>0</v>
      </c>
      <c r="K27" s="376">
        <f>SUM(I27:J27)</f>
        <v>0</v>
      </c>
      <c r="L27" s="389"/>
      <c r="M27" s="389"/>
      <c r="Q27" s="2232"/>
      <c r="R27" s="2232"/>
    </row>
    <row r="28" spans="2:18" ht="12" customHeight="1">
      <c r="B28" s="5"/>
      <c r="D28" s="2494"/>
      <c r="E28" s="369" t="s">
        <v>45</v>
      </c>
      <c r="F28" s="369"/>
      <c r="G28" s="368">
        <v>0</v>
      </c>
      <c r="H28" s="368"/>
      <c r="I28" s="368">
        <v>0</v>
      </c>
      <c r="J28" s="368">
        <v>0</v>
      </c>
      <c r="K28" s="366">
        <f>SUM(I28:J28)</f>
        <v>0</v>
      </c>
      <c r="L28" s="389"/>
      <c r="M28" s="389"/>
      <c r="Q28" s="2232"/>
      <c r="R28" s="2232"/>
    </row>
    <row r="29" spans="2:18" ht="12" customHeight="1">
      <c r="B29" s="5"/>
      <c r="D29" s="2494"/>
      <c r="E29" s="369" t="s">
        <v>46</v>
      </c>
      <c r="F29" s="369"/>
      <c r="G29" s="368">
        <v>0</v>
      </c>
      <c r="H29" s="368"/>
      <c r="I29" s="368">
        <v>0</v>
      </c>
      <c r="J29" s="368">
        <v>0</v>
      </c>
      <c r="K29" s="366">
        <f>SUM(I29:J29)</f>
        <v>0</v>
      </c>
      <c r="L29" s="389"/>
      <c r="M29" s="389"/>
    </row>
    <row r="30" spans="2:18" ht="12" customHeight="1">
      <c r="B30" s="5"/>
      <c r="D30" s="2494"/>
      <c r="E30" s="375" t="s">
        <v>47</v>
      </c>
      <c r="F30" s="375"/>
      <c r="G30" s="368">
        <v>0</v>
      </c>
      <c r="H30" s="368"/>
      <c r="I30" s="368">
        <v>0</v>
      </c>
      <c r="J30" s="368">
        <v>0</v>
      </c>
      <c r="K30" s="366">
        <f>SUM(I30:J30)</f>
        <v>0</v>
      </c>
      <c r="L30" s="389"/>
      <c r="M30" s="389"/>
    </row>
    <row r="31" spans="2:18">
      <c r="B31" s="5"/>
      <c r="D31" s="2505">
        <v>1404</v>
      </c>
      <c r="E31" s="373" t="s">
        <v>28</v>
      </c>
      <c r="F31" s="372"/>
      <c r="G31" s="48">
        <f>SUM(G32:G33)</f>
        <v>0</v>
      </c>
      <c r="H31" s="48"/>
      <c r="I31" s="48">
        <f>SUM(I32:I33)</f>
        <v>0</v>
      </c>
      <c r="J31" s="48">
        <f>SUM(J32:J33)</f>
        <v>0</v>
      </c>
      <c r="K31" s="376">
        <f>SUM(I31:J31)</f>
        <v>0</v>
      </c>
      <c r="L31" s="389"/>
      <c r="M31" s="389"/>
    </row>
    <row r="32" spans="2:18" ht="12" customHeight="1">
      <c r="B32" s="5"/>
      <c r="D32" s="2504"/>
      <c r="E32" s="369" t="s">
        <v>48</v>
      </c>
      <c r="F32" s="4"/>
      <c r="G32" s="368">
        <v>0</v>
      </c>
      <c r="H32" s="368"/>
      <c r="I32" s="368">
        <v>0</v>
      </c>
      <c r="J32" s="368">
        <v>0</v>
      </c>
      <c r="K32" s="374">
        <f>SUM(I32:J32)</f>
        <v>0</v>
      </c>
      <c r="L32" s="389"/>
      <c r="M32" s="389"/>
    </row>
    <row r="33" spans="2:13" ht="12" customHeight="1">
      <c r="B33" s="5"/>
      <c r="D33" s="2503"/>
      <c r="E33" s="369" t="s">
        <v>892</v>
      </c>
      <c r="F33" s="4"/>
      <c r="G33" s="368">
        <v>0</v>
      </c>
      <c r="H33" s="368"/>
      <c r="I33" s="368">
        <v>0</v>
      </c>
      <c r="J33" s="368">
        <v>0</v>
      </c>
      <c r="K33" s="374">
        <f>SUM(I33:J33)</f>
        <v>0</v>
      </c>
      <c r="L33" s="389"/>
      <c r="M33" s="389"/>
    </row>
    <row r="34" spans="2:13">
      <c r="B34" s="5"/>
      <c r="D34" s="2499">
        <v>1405</v>
      </c>
      <c r="E34" s="392" t="s">
        <v>4</v>
      </c>
      <c r="F34" s="391"/>
      <c r="G34" s="48">
        <f>SUM(G35:G38)</f>
        <v>0</v>
      </c>
      <c r="H34" s="48"/>
      <c r="I34" s="48">
        <f>SUM(I35:I38)</f>
        <v>0</v>
      </c>
      <c r="J34" s="48">
        <f>SUM(J35:J38)</f>
        <v>0</v>
      </c>
      <c r="K34" s="390">
        <f>SUM(I34:J34)</f>
        <v>0</v>
      </c>
      <c r="L34" s="389"/>
      <c r="M34" s="389"/>
    </row>
    <row r="35" spans="2:13" ht="12" customHeight="1">
      <c r="B35" s="5"/>
      <c r="D35" s="2498"/>
      <c r="E35" s="388" t="s">
        <v>50</v>
      </c>
      <c r="F35" s="388"/>
      <c r="G35" s="368">
        <v>0</v>
      </c>
      <c r="H35" s="368"/>
      <c r="I35" s="368">
        <v>0</v>
      </c>
      <c r="J35" s="368">
        <v>0</v>
      </c>
      <c r="K35" s="387">
        <f>SUM(I35:J35)</f>
        <v>0</v>
      </c>
    </row>
    <row r="36" spans="2:13" ht="12" customHeight="1">
      <c r="B36" s="5"/>
      <c r="D36" s="2498"/>
      <c r="E36" s="369" t="s">
        <v>58</v>
      </c>
      <c r="F36" s="369"/>
      <c r="G36" s="368">
        <v>0</v>
      </c>
      <c r="H36" s="368"/>
      <c r="I36" s="368">
        <v>0</v>
      </c>
      <c r="J36" s="368">
        <v>0</v>
      </c>
      <c r="K36" s="374">
        <f>SUM(I36:J36)</f>
        <v>0</v>
      </c>
    </row>
    <row r="37" spans="2:13" ht="12" customHeight="1">
      <c r="B37" s="5"/>
      <c r="D37" s="2498"/>
      <c r="E37" s="370" t="s">
        <v>51</v>
      </c>
      <c r="F37" s="385"/>
      <c r="G37" s="368">
        <v>0</v>
      </c>
      <c r="H37" s="368"/>
      <c r="I37" s="368">
        <v>0</v>
      </c>
      <c r="J37" s="368">
        <v>0</v>
      </c>
      <c r="K37" s="374">
        <f>SUM(I37:J37)</f>
        <v>0</v>
      </c>
    </row>
    <row r="38" spans="2:13" ht="12" customHeight="1">
      <c r="B38" s="5"/>
      <c r="D38" s="2498"/>
      <c r="E38" s="384" t="s">
        <v>52</v>
      </c>
      <c r="F38" s="384"/>
      <c r="G38" s="40">
        <v>0</v>
      </c>
      <c r="H38" s="40"/>
      <c r="I38" s="1339">
        <v>0</v>
      </c>
      <c r="J38" s="40">
        <v>0</v>
      </c>
      <c r="K38" s="1053">
        <f>SUM(I38:J38)</f>
        <v>0</v>
      </c>
    </row>
    <row r="39" spans="2:13">
      <c r="B39" s="5"/>
      <c r="D39" s="2502">
        <v>1406</v>
      </c>
      <c r="E39" s="381" t="s">
        <v>5</v>
      </c>
      <c r="F39" s="380"/>
      <c r="G39" s="379">
        <f>SUM(G40:G43)</f>
        <v>0</v>
      </c>
      <c r="H39" s="379"/>
      <c r="I39" s="379">
        <f>SUM(I40:I43)</f>
        <v>0</v>
      </c>
      <c r="J39" s="379">
        <f>SUM(J40:J43)</f>
        <v>0</v>
      </c>
      <c r="K39" s="378">
        <f>SUM(I39:J39)</f>
        <v>0</v>
      </c>
    </row>
    <row r="40" spans="2:13" ht="12" customHeight="1">
      <c r="B40" s="5"/>
      <c r="D40" s="2501"/>
      <c r="E40" s="369" t="s">
        <v>53</v>
      </c>
      <c r="F40" s="369"/>
      <c r="G40" s="368">
        <v>0</v>
      </c>
      <c r="H40" s="368"/>
      <c r="I40" s="368">
        <v>0</v>
      </c>
      <c r="J40" s="368">
        <v>0</v>
      </c>
      <c r="K40" s="374">
        <f>SUM(I40:J40)</f>
        <v>0</v>
      </c>
    </row>
    <row r="41" spans="2:13" ht="12" customHeight="1">
      <c r="B41" s="5"/>
      <c r="D41" s="2501"/>
      <c r="E41" s="369" t="s">
        <v>54</v>
      </c>
      <c r="F41" s="369"/>
      <c r="G41" s="368">
        <v>0</v>
      </c>
      <c r="H41" s="368"/>
      <c r="I41" s="368">
        <v>0</v>
      </c>
      <c r="J41" s="368">
        <v>0</v>
      </c>
      <c r="K41" s="366">
        <f>SUM(I41:J41)</f>
        <v>0</v>
      </c>
    </row>
    <row r="42" spans="2:13" ht="12" customHeight="1">
      <c r="B42" s="5"/>
      <c r="D42" s="2501"/>
      <c r="E42" s="369" t="s">
        <v>55</v>
      </c>
      <c r="F42" s="369"/>
      <c r="G42" s="368">
        <v>0</v>
      </c>
      <c r="H42" s="368"/>
      <c r="I42" s="368">
        <v>0</v>
      </c>
      <c r="J42" s="368">
        <v>0</v>
      </c>
      <c r="K42" s="374">
        <f>SUM(I42:J42)</f>
        <v>0</v>
      </c>
    </row>
    <row r="43" spans="2:13" ht="12" customHeight="1">
      <c r="B43" s="5"/>
      <c r="D43" s="2501"/>
      <c r="E43" s="369" t="s">
        <v>26</v>
      </c>
      <c r="F43" s="369"/>
      <c r="G43" s="386">
        <v>0</v>
      </c>
      <c r="H43" s="386"/>
      <c r="I43" s="386">
        <v>0</v>
      </c>
      <c r="J43" s="386">
        <v>0</v>
      </c>
      <c r="K43" s="374">
        <f>SUM(I43:J43)</f>
        <v>0</v>
      </c>
    </row>
    <row r="44" spans="2:13">
      <c r="B44" s="5"/>
      <c r="D44" s="2495">
        <v>1407</v>
      </c>
      <c r="E44" s="373" t="s">
        <v>62</v>
      </c>
      <c r="F44" s="372"/>
      <c r="G44" s="377">
        <f>SUM(G45:G46)</f>
        <v>0</v>
      </c>
      <c r="H44" s="377"/>
      <c r="I44" s="377">
        <f>SUM(I45:I46)</f>
        <v>0</v>
      </c>
      <c r="J44" s="377">
        <f>SUM(J45:J46)</f>
        <v>0</v>
      </c>
      <c r="K44" s="376">
        <f>SUM(I44:J44)</f>
        <v>0</v>
      </c>
    </row>
    <row r="45" spans="2:13" ht="12" customHeight="1">
      <c r="B45" s="5"/>
      <c r="D45" s="2494"/>
      <c r="E45" s="369" t="s">
        <v>56</v>
      </c>
      <c r="F45" s="369"/>
      <c r="G45" s="386">
        <v>0</v>
      </c>
      <c r="H45" s="386"/>
      <c r="I45" s="386">
        <v>0</v>
      </c>
      <c r="J45" s="386">
        <v>0</v>
      </c>
      <c r="K45" s="366">
        <f>SUM(I45:J45)</f>
        <v>0</v>
      </c>
    </row>
    <row r="46" spans="2:13" ht="12" customHeight="1">
      <c r="B46" s="5"/>
      <c r="D46" s="2500"/>
      <c r="E46" s="370" t="s">
        <v>151</v>
      </c>
      <c r="F46" s="369"/>
      <c r="G46" s="386">
        <v>0</v>
      </c>
      <c r="H46" s="386"/>
      <c r="I46" s="386">
        <v>0</v>
      </c>
      <c r="J46" s="386">
        <v>0</v>
      </c>
      <c r="K46" s="366">
        <f>SUM(I46:J46)</f>
        <v>0</v>
      </c>
    </row>
    <row r="47" spans="2:13">
      <c r="B47" s="5"/>
      <c r="D47" s="2499">
        <v>1408</v>
      </c>
      <c r="E47" s="373" t="s">
        <v>63</v>
      </c>
      <c r="F47" s="373"/>
      <c r="G47" s="377">
        <f>SUM(G48:G53)</f>
        <v>0</v>
      </c>
      <c r="H47" s="377"/>
      <c r="I47" s="377">
        <f>SUM(I48:I53)</f>
        <v>0</v>
      </c>
      <c r="J47" s="377">
        <f>SUM(J48:J53)</f>
        <v>0</v>
      </c>
      <c r="K47" s="376">
        <f>SUM(I47:J47)</f>
        <v>0</v>
      </c>
    </row>
    <row r="48" spans="2:13">
      <c r="B48" s="5"/>
      <c r="D48" s="2498"/>
      <c r="E48" s="369" t="s">
        <v>897</v>
      </c>
      <c r="F48" s="369"/>
      <c r="G48" s="368">
        <v>0</v>
      </c>
      <c r="H48" s="368"/>
      <c r="I48" s="368">
        <v>0</v>
      </c>
      <c r="J48" s="368">
        <v>0</v>
      </c>
      <c r="K48" s="374">
        <f>SUM(I48:J48)</f>
        <v>0</v>
      </c>
    </row>
    <row r="49" spans="2:11">
      <c r="B49" s="5"/>
      <c r="D49" s="2498"/>
      <c r="E49" s="370" t="s">
        <v>57</v>
      </c>
      <c r="F49" s="369"/>
      <c r="G49" s="368">
        <v>0</v>
      </c>
      <c r="H49" s="368"/>
      <c r="I49" s="368">
        <v>0</v>
      </c>
      <c r="J49" s="368">
        <v>0</v>
      </c>
      <c r="K49" s="374">
        <f>SUM(I49:J49)</f>
        <v>0</v>
      </c>
    </row>
    <row r="50" spans="2:11">
      <c r="B50" s="5"/>
      <c r="D50" s="2498"/>
      <c r="E50" s="370" t="s">
        <v>65</v>
      </c>
      <c r="F50" s="369"/>
      <c r="G50" s="368">
        <v>0</v>
      </c>
      <c r="H50" s="368"/>
      <c r="I50" s="368">
        <v>0</v>
      </c>
      <c r="J50" s="368">
        <v>0</v>
      </c>
      <c r="K50" s="374">
        <f>SUM(I50:J50)</f>
        <v>0</v>
      </c>
    </row>
    <row r="51" spans="2:11">
      <c r="B51" s="5"/>
      <c r="D51" s="2498"/>
      <c r="E51" s="370" t="s">
        <v>64</v>
      </c>
      <c r="F51" s="369"/>
      <c r="G51" s="368">
        <v>0</v>
      </c>
      <c r="H51" s="368"/>
      <c r="I51" s="368">
        <v>0</v>
      </c>
      <c r="J51" s="368">
        <v>0</v>
      </c>
      <c r="K51" s="374">
        <f>SUM(I51:J51)</f>
        <v>0</v>
      </c>
    </row>
    <row r="52" spans="2:11" ht="12" customHeight="1">
      <c r="B52" s="5"/>
      <c r="D52" s="2498"/>
      <c r="E52" s="369" t="s">
        <v>150</v>
      </c>
      <c r="F52" s="369"/>
      <c r="G52" s="368">
        <v>0</v>
      </c>
      <c r="H52" s="368"/>
      <c r="I52" s="368">
        <v>0</v>
      </c>
      <c r="J52" s="368">
        <v>0</v>
      </c>
      <c r="K52" s="366">
        <f>SUM(I52:J52)</f>
        <v>0</v>
      </c>
    </row>
    <row r="53" spans="2:11" ht="12" customHeight="1">
      <c r="B53" s="5"/>
      <c r="D53" s="2497"/>
      <c r="E53" s="2496" t="s">
        <v>59</v>
      </c>
      <c r="F53" s="369"/>
      <c r="G53" s="368">
        <v>0</v>
      </c>
      <c r="H53" s="368"/>
      <c r="I53" s="368">
        <v>0</v>
      </c>
      <c r="J53" s="368">
        <v>0</v>
      </c>
      <c r="K53" s="374">
        <f>SUM(I53:J53)</f>
        <v>0</v>
      </c>
    </row>
    <row r="54" spans="2:11" ht="12.75" customHeight="1">
      <c r="B54" s="5"/>
      <c r="D54" s="2495">
        <v>1624</v>
      </c>
      <c r="E54" s="373" t="s">
        <v>19</v>
      </c>
      <c r="F54" s="372"/>
      <c r="G54" s="48">
        <f>SUM(G55:G56)</f>
        <v>0</v>
      </c>
      <c r="H54" s="48"/>
      <c r="I54" s="48">
        <f>SUM(I55:I56)</f>
        <v>0</v>
      </c>
      <c r="J54" s="48">
        <f>SUM(J55:J56)</f>
        <v>0</v>
      </c>
      <c r="K54" s="371">
        <f>SUM(I54:J54)</f>
        <v>0</v>
      </c>
    </row>
    <row r="55" spans="2:11" ht="12" customHeight="1">
      <c r="B55" s="5"/>
      <c r="D55" s="2494"/>
      <c r="E55" s="370" t="s">
        <v>149</v>
      </c>
      <c r="F55" s="370"/>
      <c r="G55" s="386">
        <v>0</v>
      </c>
      <c r="H55" s="386"/>
      <c r="I55" s="386">
        <v>0</v>
      </c>
      <c r="J55" s="386">
        <v>0</v>
      </c>
      <c r="K55" s="366">
        <f>SUM(I55:J55)</f>
        <v>0</v>
      </c>
    </row>
    <row r="56" spans="2:11" ht="12" customHeight="1">
      <c r="B56" s="5"/>
      <c r="D56" s="2493"/>
      <c r="E56" s="369" t="s">
        <v>22</v>
      </c>
      <c r="G56" s="386">
        <v>0</v>
      </c>
      <c r="H56" s="386"/>
      <c r="I56" s="386">
        <v>0</v>
      </c>
      <c r="J56" s="386">
        <v>0</v>
      </c>
      <c r="K56" s="366">
        <f>SUM(I56:J56)</f>
        <v>0</v>
      </c>
    </row>
    <row r="57" spans="2:11" ht="13.5" customHeight="1">
      <c r="E57" s="365" t="s">
        <v>0</v>
      </c>
      <c r="F57" s="364"/>
      <c r="G57" s="363">
        <f>SUM(G9+G18+G27+G31+G34+G39+G44+G47+G54)</f>
        <v>1</v>
      </c>
      <c r="H57" s="363"/>
      <c r="I57" s="363">
        <f>SUM(I9+I18+I27+I31+I34+I39+I44+I47+I54)</f>
        <v>2</v>
      </c>
      <c r="J57" s="363">
        <f>SUM(J9+J18+J27+J31+J34+J39+J44+J47+J54)</f>
        <v>0</v>
      </c>
      <c r="K57" s="362">
        <f>SUM(K9+K18+K27+K31+K34+K39+K44+K47+K54)</f>
        <v>2</v>
      </c>
    </row>
    <row r="58" spans="2:11" ht="10.5" customHeight="1">
      <c r="D58" s="6"/>
      <c r="E58" s="10" t="s">
        <v>148</v>
      </c>
      <c r="F58" s="4"/>
    </row>
    <row r="59" spans="2:11" ht="9" customHeight="1"/>
    <row r="60" spans="2:11" ht="9" customHeight="1">
      <c r="D60" s="6"/>
    </row>
    <row r="61" spans="2:11" ht="9" customHeight="1">
      <c r="D61" s="6"/>
    </row>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4"/>
      <c r="F146" s="4"/>
      <c r="G146" s="360"/>
      <c r="H146" s="360"/>
      <c r="I146" s="361"/>
      <c r="J146" s="360"/>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D47:D53"/>
    <mergeCell ref="D9:D17"/>
    <mergeCell ref="D18:D26"/>
    <mergeCell ref="D54:D56"/>
    <mergeCell ref="G6:G7"/>
    <mergeCell ref="D31:D33"/>
    <mergeCell ref="D34:D38"/>
    <mergeCell ref="D39:D43"/>
    <mergeCell ref="D44:D46"/>
    <mergeCell ref="O3:AC3"/>
    <mergeCell ref="D3:K3"/>
    <mergeCell ref="I7:K7"/>
    <mergeCell ref="D6:D8"/>
    <mergeCell ref="D4:K4"/>
    <mergeCell ref="Q22:R28"/>
    <mergeCell ref="D27:D30"/>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7BDE2-CD78-48C8-B121-4FE4AD506CE3}">
  <dimension ref="A1:AF411"/>
  <sheetViews>
    <sheetView view="pageBreakPreview" topLeftCell="D1" zoomScaleNormal="115" zoomScaleSheetLayoutView="100" workbookViewId="0">
      <selection activeCell="Q20" sqref="Q20:T34"/>
    </sheetView>
  </sheetViews>
  <sheetFormatPr baseColWidth="10" defaultRowHeight="12.75"/>
  <cols>
    <col min="1" max="1" width="2.5703125" style="5" hidden="1" customWidth="1"/>
    <col min="2" max="2" width="2.28515625" style="4" hidden="1" customWidth="1"/>
    <col min="3" max="3" width="4" style="359" hidden="1" customWidth="1"/>
    <col min="4" max="4" width="7.42578125" style="1" customWidth="1"/>
    <col min="5" max="5" width="61.5703125" style="1" customWidth="1"/>
    <col min="6" max="6" width="1" style="1" customWidth="1"/>
    <col min="7" max="7" width="10.5703125" style="1" bestFit="1" customWidth="1"/>
    <col min="8" max="8" width="3.7109375" style="1" customWidth="1"/>
    <col min="9" max="11" width="8.7109375" style="1" customWidth="1"/>
    <col min="12" max="13" width="11.42578125" style="1"/>
    <col min="14" max="14" width="4.7109375" style="1" customWidth="1"/>
    <col min="15" max="15" width="5" style="1" customWidth="1"/>
    <col min="16" max="16" width="2.28515625" style="1" customWidth="1"/>
    <col min="17" max="17" width="26" style="1" customWidth="1"/>
    <col min="18" max="18" width="8" style="1" customWidth="1"/>
    <col min="19" max="19" width="1" style="1" customWidth="1"/>
    <col min="20" max="20" width="6.7109375" style="1" customWidth="1"/>
    <col min="21" max="21" width="1" style="1" customWidth="1"/>
    <col min="22" max="22" width="6.7109375" style="1" customWidth="1"/>
    <col min="23" max="23" width="1" style="1" customWidth="1"/>
    <col min="24" max="24" width="6.7109375" style="1" customWidth="1"/>
    <col min="25" max="25" width="1" style="1" customWidth="1"/>
    <col min="26" max="26" width="6.7109375" style="1" customWidth="1"/>
    <col min="27" max="27" width="1" style="1" customWidth="1"/>
    <col min="28" max="28" width="6.7109375" style="1" customWidth="1"/>
    <col min="29" max="29" width="1" style="1" customWidth="1"/>
    <col min="30" max="31" width="6.7109375" style="1" customWidth="1"/>
    <col min="32" max="16384" width="11.42578125" style="1"/>
  </cols>
  <sheetData>
    <row r="1" spans="2:32" ht="13.5" customHeight="1">
      <c r="G1" s="389"/>
      <c r="H1" s="389"/>
      <c r="I1" s="389"/>
      <c r="J1" s="389"/>
      <c r="L1" s="389"/>
      <c r="M1" s="389"/>
    </row>
    <row r="2" spans="2:32" ht="3.75" customHeight="1">
      <c r="G2" s="389"/>
      <c r="H2" s="389"/>
      <c r="I2" s="389"/>
      <c r="J2" s="389"/>
      <c r="K2" s="389"/>
      <c r="L2" s="389"/>
      <c r="M2" s="389"/>
    </row>
    <row r="3" spans="2:32" ht="12.75" customHeight="1">
      <c r="D3" s="2236" t="s">
        <v>896</v>
      </c>
      <c r="E3" s="2236"/>
      <c r="F3" s="2236"/>
      <c r="G3" s="2236"/>
      <c r="H3" s="2236"/>
      <c r="I3" s="2236"/>
      <c r="J3" s="2236"/>
      <c r="K3" s="2236"/>
      <c r="L3" s="389"/>
      <c r="O3" s="1888"/>
      <c r="P3" s="1888"/>
      <c r="Q3" s="1888"/>
      <c r="R3" s="1888"/>
      <c r="S3" s="1888"/>
      <c r="T3" s="1888"/>
      <c r="U3" s="1888"/>
      <c r="V3" s="1888"/>
      <c r="W3" s="1888"/>
      <c r="X3" s="1888"/>
      <c r="Y3" s="1888"/>
      <c r="Z3" s="1888"/>
      <c r="AA3" s="1888"/>
      <c r="AB3" s="1888"/>
      <c r="AC3" s="1888"/>
    </row>
    <row r="4" spans="2:32" ht="12.75" customHeight="1">
      <c r="B4" s="721"/>
      <c r="C4" s="415"/>
      <c r="D4" s="1888" t="s">
        <v>68</v>
      </c>
      <c r="E4" s="1888"/>
      <c r="F4" s="1888"/>
      <c r="G4" s="1888"/>
      <c r="H4" s="1888"/>
      <c r="I4" s="1888"/>
      <c r="J4" s="1888"/>
      <c r="K4" s="1888"/>
      <c r="L4" s="389"/>
      <c r="M4" s="414"/>
      <c r="N4" s="414"/>
      <c r="O4" s="413"/>
      <c r="AE4" s="2"/>
      <c r="AF4" s="2"/>
    </row>
    <row r="5" spans="2:32" ht="13.5" customHeight="1">
      <c r="E5" s="3"/>
      <c r="F5" s="3"/>
      <c r="G5" s="412"/>
      <c r="H5" s="412"/>
      <c r="I5" s="412"/>
      <c r="J5" s="411"/>
      <c r="K5" s="410"/>
      <c r="L5" s="389"/>
      <c r="O5" s="4"/>
    </row>
    <row r="6" spans="2:32" ht="12.75" customHeight="1">
      <c r="D6" s="2239" t="s">
        <v>6</v>
      </c>
      <c r="E6" s="409"/>
      <c r="F6" s="408"/>
      <c r="G6" s="2492" t="s">
        <v>894</v>
      </c>
      <c r="H6" s="407"/>
      <c r="I6" s="406"/>
      <c r="J6" s="406"/>
      <c r="K6" s="405"/>
      <c r="L6" s="389"/>
      <c r="O6" s="4"/>
    </row>
    <row r="7" spans="2:32" ht="12.75" customHeight="1">
      <c r="B7" s="5"/>
      <c r="D7" s="2240"/>
      <c r="E7" s="404" t="s">
        <v>60</v>
      </c>
      <c r="F7" s="403"/>
      <c r="G7" s="2491"/>
      <c r="H7" s="402"/>
      <c r="I7" s="2237" t="s">
        <v>152</v>
      </c>
      <c r="J7" s="2237"/>
      <c r="K7" s="2238"/>
      <c r="L7" s="389"/>
      <c r="M7" s="5"/>
    </row>
    <row r="8" spans="2:32">
      <c r="D8" s="2240"/>
      <c r="E8" s="401"/>
      <c r="F8" s="400"/>
      <c r="G8" s="2490"/>
      <c r="H8" s="2490"/>
      <c r="I8" s="2489" t="s">
        <v>72</v>
      </c>
      <c r="J8" s="2489" t="s">
        <v>71</v>
      </c>
      <c r="K8" s="2488" t="s">
        <v>0</v>
      </c>
      <c r="L8" s="389"/>
    </row>
    <row r="9" spans="2:32">
      <c r="D9" s="2486">
        <v>1401</v>
      </c>
      <c r="E9" s="392" t="s">
        <v>1</v>
      </c>
      <c r="F9" s="396"/>
      <c r="G9" s="395">
        <f>SUM(G10:G17)</f>
        <v>8</v>
      </c>
      <c r="H9" s="395"/>
      <c r="I9" s="395">
        <f>SUM(I10:I17)</f>
        <v>25</v>
      </c>
      <c r="J9" s="395">
        <f>SUM(J10:J17)</f>
        <v>6</v>
      </c>
      <c r="K9" s="394">
        <f>SUM(I9:J9)</f>
        <v>31</v>
      </c>
      <c r="L9" s="389"/>
    </row>
    <row r="10" spans="2:32" ht="12" customHeight="1">
      <c r="B10" s="5"/>
      <c r="D10" s="2485"/>
      <c r="E10" s="388" t="s">
        <v>33</v>
      </c>
      <c r="F10" s="388"/>
      <c r="G10" s="33">
        <v>2</v>
      </c>
      <c r="H10" s="33"/>
      <c r="I10" s="393">
        <v>6</v>
      </c>
      <c r="J10" s="33">
        <v>0</v>
      </c>
      <c r="K10" s="387">
        <f>SUM(I10:J10)</f>
        <v>6</v>
      </c>
      <c r="L10" s="389"/>
      <c r="M10" s="389"/>
    </row>
    <row r="11" spans="2:32" ht="12" customHeight="1">
      <c r="B11" s="5"/>
      <c r="D11" s="2485"/>
      <c r="E11" s="369" t="s">
        <v>34</v>
      </c>
      <c r="F11" s="369"/>
      <c r="G11" s="368">
        <v>2</v>
      </c>
      <c r="H11" s="368"/>
      <c r="I11" s="368">
        <v>7</v>
      </c>
      <c r="J11" s="368">
        <v>2</v>
      </c>
      <c r="K11" s="374">
        <f>SUM(I11:J11)</f>
        <v>9</v>
      </c>
      <c r="L11" s="389"/>
      <c r="M11" s="389"/>
    </row>
    <row r="12" spans="2:32" ht="12" customHeight="1">
      <c r="B12" s="5"/>
      <c r="D12" s="2485"/>
      <c r="E12" s="369" t="s">
        <v>35</v>
      </c>
      <c r="F12" s="369"/>
      <c r="G12" s="368">
        <v>1</v>
      </c>
      <c r="H12" s="368"/>
      <c r="I12" s="367">
        <v>2</v>
      </c>
      <c r="J12" s="367">
        <v>1</v>
      </c>
      <c r="K12" s="374">
        <f>SUM(I12:J12)</f>
        <v>3</v>
      </c>
      <c r="L12" s="389"/>
      <c r="M12" s="389"/>
    </row>
    <row r="13" spans="2:32" ht="12" customHeight="1">
      <c r="B13" s="5"/>
      <c r="D13" s="2485"/>
      <c r="E13" s="369" t="s">
        <v>27</v>
      </c>
      <c r="F13" s="369"/>
      <c r="G13" s="368">
        <v>1</v>
      </c>
      <c r="H13" s="368"/>
      <c r="I13" s="368">
        <v>2</v>
      </c>
      <c r="J13" s="368">
        <v>0</v>
      </c>
      <c r="K13" s="374">
        <f>SUM(I13:J13)</f>
        <v>2</v>
      </c>
      <c r="L13" s="389"/>
      <c r="M13" s="389"/>
    </row>
    <row r="14" spans="2:32" ht="12" customHeight="1">
      <c r="B14" s="5"/>
      <c r="D14" s="2485"/>
      <c r="E14" s="369" t="s">
        <v>10</v>
      </c>
      <c r="F14" s="369"/>
      <c r="G14" s="368">
        <v>1</v>
      </c>
      <c r="H14" s="368"/>
      <c r="I14" s="368">
        <v>1</v>
      </c>
      <c r="J14" s="368">
        <v>0</v>
      </c>
      <c r="K14" s="374">
        <f>SUM(I14:J14)</f>
        <v>1</v>
      </c>
      <c r="L14" s="389"/>
      <c r="M14" s="389"/>
    </row>
    <row r="15" spans="2:32" ht="12" customHeight="1">
      <c r="B15" s="5"/>
      <c r="D15" s="2485"/>
      <c r="E15" s="369" t="s">
        <v>36</v>
      </c>
      <c r="F15" s="369"/>
      <c r="G15" s="368">
        <v>0</v>
      </c>
      <c r="H15" s="368"/>
      <c r="I15" s="368">
        <v>0</v>
      </c>
      <c r="J15" s="368">
        <v>0</v>
      </c>
      <c r="K15" s="374">
        <f>SUM(I15:J15)</f>
        <v>0</v>
      </c>
      <c r="L15" s="389"/>
      <c r="M15" s="389"/>
    </row>
    <row r="16" spans="2:32" ht="12" customHeight="1">
      <c r="B16" s="5"/>
      <c r="D16" s="2485"/>
      <c r="E16" s="369" t="s">
        <v>24</v>
      </c>
      <c r="F16" s="369"/>
      <c r="G16" s="368">
        <v>0</v>
      </c>
      <c r="H16" s="368"/>
      <c r="I16" s="368">
        <v>0</v>
      </c>
      <c r="J16" s="368">
        <v>0</v>
      </c>
      <c r="K16" s="374">
        <f>SUM(I16:J16)</f>
        <v>0</v>
      </c>
      <c r="L16" s="389"/>
      <c r="M16" s="389"/>
    </row>
    <row r="17" spans="2:18" ht="12" customHeight="1">
      <c r="B17" s="5"/>
      <c r="D17" s="2485"/>
      <c r="E17" s="369" t="s">
        <v>32</v>
      </c>
      <c r="F17" s="369"/>
      <c r="G17" s="368">
        <v>1</v>
      </c>
      <c r="H17" s="368"/>
      <c r="I17" s="368">
        <v>7</v>
      </c>
      <c r="J17" s="368">
        <v>3</v>
      </c>
      <c r="K17" s="366">
        <f>SUM(I17:J17)</f>
        <v>10</v>
      </c>
      <c r="L17" s="389"/>
      <c r="M17" s="389"/>
    </row>
    <row r="18" spans="2:18">
      <c r="B18" s="5"/>
      <c r="D18" s="2486">
        <v>1402</v>
      </c>
      <c r="E18" s="373" t="s">
        <v>2</v>
      </c>
      <c r="F18" s="372"/>
      <c r="G18" s="48">
        <f>SUM(G19:G26)</f>
        <v>5</v>
      </c>
      <c r="H18" s="48"/>
      <c r="I18" s="48">
        <f>SUM(I19:I26)</f>
        <v>78</v>
      </c>
      <c r="J18" s="48">
        <f>SUM(J19:J26)</f>
        <v>115</v>
      </c>
      <c r="K18" s="376">
        <f>SUM(I18:J18)</f>
        <v>193</v>
      </c>
      <c r="L18" s="389"/>
      <c r="M18" s="389"/>
    </row>
    <row r="19" spans="2:18" ht="12" customHeight="1">
      <c r="B19" s="5"/>
      <c r="D19" s="2485"/>
      <c r="E19" s="369" t="s">
        <v>37</v>
      </c>
      <c r="F19" s="369"/>
      <c r="G19" s="368">
        <v>2</v>
      </c>
      <c r="H19" s="368"/>
      <c r="I19" s="368">
        <v>68</v>
      </c>
      <c r="J19" s="368">
        <v>102</v>
      </c>
      <c r="K19" s="374">
        <f>SUM(I19:J19)</f>
        <v>170</v>
      </c>
      <c r="L19" s="389"/>
      <c r="M19" s="389"/>
    </row>
    <row r="20" spans="2:18" ht="12" customHeight="1">
      <c r="B20" s="5"/>
      <c r="D20" s="2485"/>
      <c r="E20" s="369" t="s">
        <v>38</v>
      </c>
      <c r="F20" s="369"/>
      <c r="G20" s="368">
        <v>1</v>
      </c>
      <c r="H20" s="368"/>
      <c r="I20" s="368">
        <v>1</v>
      </c>
      <c r="J20" s="368">
        <v>0</v>
      </c>
      <c r="K20" s="374">
        <f>SUM(I20:J20)</f>
        <v>1</v>
      </c>
      <c r="L20" s="389"/>
      <c r="M20" s="389"/>
    </row>
    <row r="21" spans="2:18" ht="12" customHeight="1">
      <c r="B21" s="5"/>
      <c r="D21" s="2485"/>
      <c r="E21" s="369" t="s">
        <v>39</v>
      </c>
      <c r="F21" s="369"/>
      <c r="G21" s="368">
        <v>1</v>
      </c>
      <c r="H21" s="368"/>
      <c r="I21" s="368">
        <v>9</v>
      </c>
      <c r="J21" s="368">
        <v>11</v>
      </c>
      <c r="K21" s="374">
        <f>SUM(I21:J21)</f>
        <v>20</v>
      </c>
      <c r="L21" s="389"/>
      <c r="M21" s="389"/>
    </row>
    <row r="22" spans="2:18" ht="12" customHeight="1">
      <c r="B22" s="5"/>
      <c r="D22" s="2485"/>
      <c r="E22" s="369" t="s">
        <v>40</v>
      </c>
      <c r="F22" s="369"/>
      <c r="G22" s="368">
        <v>0</v>
      </c>
      <c r="H22" s="368"/>
      <c r="I22" s="368">
        <v>0</v>
      </c>
      <c r="J22" s="368">
        <v>0</v>
      </c>
      <c r="K22" s="374">
        <f>SUM(I22:J22)</f>
        <v>0</v>
      </c>
      <c r="L22" s="389"/>
      <c r="M22" s="389"/>
      <c r="Q22" s="2232"/>
      <c r="R22" s="2232"/>
    </row>
    <row r="23" spans="2:18" ht="12" customHeight="1">
      <c r="B23" s="5"/>
      <c r="D23" s="2485"/>
      <c r="E23" s="369" t="s">
        <v>41</v>
      </c>
      <c r="F23" s="369"/>
      <c r="G23" s="368">
        <v>0</v>
      </c>
      <c r="H23" s="368"/>
      <c r="I23" s="368">
        <v>0</v>
      </c>
      <c r="J23" s="368">
        <v>0</v>
      </c>
      <c r="K23" s="374">
        <f>SUM(I23:J23)</f>
        <v>0</v>
      </c>
      <c r="L23" s="389"/>
      <c r="M23" s="389"/>
      <c r="Q23" s="2232"/>
      <c r="R23" s="2232"/>
    </row>
    <row r="24" spans="2:18" ht="12" customHeight="1">
      <c r="B24" s="5"/>
      <c r="D24" s="2485"/>
      <c r="E24" s="369" t="s">
        <v>42</v>
      </c>
      <c r="F24" s="369"/>
      <c r="G24" s="368">
        <v>0</v>
      </c>
      <c r="H24" s="368"/>
      <c r="I24" s="368">
        <v>0</v>
      </c>
      <c r="J24" s="368">
        <v>0</v>
      </c>
      <c r="K24" s="374">
        <f>SUM(I24:J24)</f>
        <v>0</v>
      </c>
      <c r="L24" s="389"/>
      <c r="M24" s="389"/>
      <c r="Q24" s="2232"/>
      <c r="R24" s="2232"/>
    </row>
    <row r="25" spans="2:18" ht="12" customHeight="1">
      <c r="B25" s="5"/>
      <c r="D25" s="2485"/>
      <c r="E25" s="369" t="s">
        <v>43</v>
      </c>
      <c r="F25" s="369"/>
      <c r="G25" s="368">
        <v>1</v>
      </c>
      <c r="H25" s="368"/>
      <c r="I25" s="368">
        <v>0</v>
      </c>
      <c r="J25" s="368">
        <v>2</v>
      </c>
      <c r="K25" s="374">
        <f>SUM(I25:J25)</f>
        <v>2</v>
      </c>
      <c r="L25" s="389"/>
      <c r="M25" s="389"/>
      <c r="Q25" s="2232"/>
      <c r="R25" s="2232"/>
    </row>
    <row r="26" spans="2:18" ht="12" customHeight="1">
      <c r="B26" s="5"/>
      <c r="D26" s="2485"/>
      <c r="E26" s="369" t="s">
        <v>44</v>
      </c>
      <c r="F26" s="369"/>
      <c r="G26" s="368">
        <v>0</v>
      </c>
      <c r="H26" s="368"/>
      <c r="I26" s="368">
        <v>0</v>
      </c>
      <c r="J26" s="368">
        <v>0</v>
      </c>
      <c r="K26" s="374">
        <f>SUM(I26:J26)</f>
        <v>0</v>
      </c>
      <c r="L26" s="389"/>
      <c r="M26" s="389"/>
      <c r="Q26" s="2232"/>
      <c r="R26" s="2232"/>
    </row>
    <row r="27" spans="2:18">
      <c r="B27" s="5"/>
      <c r="D27" s="2486">
        <v>1403</v>
      </c>
      <c r="E27" s="373" t="s">
        <v>3</v>
      </c>
      <c r="F27" s="372"/>
      <c r="G27" s="48">
        <f>SUM(G28:G30)</f>
        <v>1</v>
      </c>
      <c r="H27" s="48"/>
      <c r="I27" s="48">
        <f>SUM(I28:I30)</f>
        <v>6</v>
      </c>
      <c r="J27" s="48">
        <f>SUM(J28:J30)</f>
        <v>9</v>
      </c>
      <c r="K27" s="376">
        <f>SUM(I27:J27)</f>
        <v>15</v>
      </c>
      <c r="L27" s="389"/>
      <c r="M27" s="389"/>
      <c r="Q27" s="2232"/>
      <c r="R27" s="2232"/>
    </row>
    <row r="28" spans="2:18" ht="12" customHeight="1">
      <c r="B28" s="5"/>
      <c r="D28" s="2485"/>
      <c r="E28" s="369" t="s">
        <v>45</v>
      </c>
      <c r="F28" s="369"/>
      <c r="G28" s="368">
        <v>0</v>
      </c>
      <c r="H28" s="368"/>
      <c r="I28" s="368">
        <v>0</v>
      </c>
      <c r="J28" s="368">
        <v>0</v>
      </c>
      <c r="K28" s="366">
        <f>SUM(I28:J28)</f>
        <v>0</v>
      </c>
      <c r="L28" s="389"/>
      <c r="M28" s="389"/>
      <c r="Q28" s="2232"/>
      <c r="R28" s="2232"/>
    </row>
    <row r="29" spans="2:18" ht="12" customHeight="1">
      <c r="B29" s="5"/>
      <c r="D29" s="2485"/>
      <c r="E29" s="369" t="s">
        <v>46</v>
      </c>
      <c r="F29" s="369"/>
      <c r="G29" s="368">
        <v>0</v>
      </c>
      <c r="H29" s="368"/>
      <c r="I29" s="368">
        <v>0</v>
      </c>
      <c r="J29" s="368">
        <v>0</v>
      </c>
      <c r="K29" s="366">
        <f>SUM(I29:J29)</f>
        <v>0</v>
      </c>
      <c r="L29" s="389"/>
      <c r="M29" s="389"/>
    </row>
    <row r="30" spans="2:18" ht="12" customHeight="1">
      <c r="B30" s="5"/>
      <c r="D30" s="2485"/>
      <c r="E30" s="375" t="s">
        <v>47</v>
      </c>
      <c r="F30" s="375"/>
      <c r="G30" s="368">
        <v>1</v>
      </c>
      <c r="H30" s="368"/>
      <c r="I30" s="368">
        <v>6</v>
      </c>
      <c r="J30" s="368">
        <v>9</v>
      </c>
      <c r="K30" s="366">
        <f>SUM(I30:J30)</f>
        <v>15</v>
      </c>
      <c r="L30" s="389"/>
      <c r="M30" s="389"/>
    </row>
    <row r="31" spans="2:18">
      <c r="B31" s="5"/>
      <c r="D31" s="2486">
        <v>1404</v>
      </c>
      <c r="E31" s="373" t="s">
        <v>28</v>
      </c>
      <c r="F31" s="372"/>
      <c r="G31" s="48">
        <f>SUM(G32:G33)</f>
        <v>2</v>
      </c>
      <c r="H31" s="48"/>
      <c r="I31" s="48">
        <f>SUM(I32:I33)</f>
        <v>6</v>
      </c>
      <c r="J31" s="48">
        <f>SUM(J32:J33)</f>
        <v>5</v>
      </c>
      <c r="K31" s="376">
        <f>SUM(I31:J31)</f>
        <v>11</v>
      </c>
      <c r="L31" s="389"/>
      <c r="M31" s="389"/>
    </row>
    <row r="32" spans="2:18" ht="12" customHeight="1">
      <c r="B32" s="5"/>
      <c r="D32" s="2485"/>
      <c r="E32" s="369" t="s">
        <v>48</v>
      </c>
      <c r="F32" s="4"/>
      <c r="G32" s="368">
        <v>1</v>
      </c>
      <c r="H32" s="368"/>
      <c r="I32" s="368">
        <v>5</v>
      </c>
      <c r="J32" s="368">
        <v>2</v>
      </c>
      <c r="K32" s="374">
        <f>SUM(I32:J32)</f>
        <v>7</v>
      </c>
      <c r="L32" s="389"/>
      <c r="M32" s="389"/>
    </row>
    <row r="33" spans="2:13" ht="12" customHeight="1">
      <c r="B33" s="5"/>
      <c r="D33" s="2485"/>
      <c r="E33" s="369" t="s">
        <v>892</v>
      </c>
      <c r="F33" s="4"/>
      <c r="G33" s="368">
        <v>1</v>
      </c>
      <c r="H33" s="368"/>
      <c r="I33" s="368">
        <v>1</v>
      </c>
      <c r="J33" s="368">
        <v>3</v>
      </c>
      <c r="K33" s="374">
        <f>SUM(I33:J33)</f>
        <v>4</v>
      </c>
      <c r="L33" s="389"/>
      <c r="M33" s="389"/>
    </row>
    <row r="34" spans="2:13">
      <c r="B34" s="5"/>
      <c r="D34" s="2486">
        <v>1405</v>
      </c>
      <c r="E34" s="392" t="s">
        <v>4</v>
      </c>
      <c r="F34" s="391"/>
      <c r="G34" s="1683">
        <f>SUM(G35:G38)</f>
        <v>3</v>
      </c>
      <c r="H34" s="1683"/>
      <c r="I34" s="1683">
        <f>SUM(I35:I38)</f>
        <v>66</v>
      </c>
      <c r="J34" s="1683">
        <f>SUM(J35:J38)</f>
        <v>98</v>
      </c>
      <c r="K34" s="390">
        <f>SUM(I34:J34)</f>
        <v>164</v>
      </c>
      <c r="L34" s="389"/>
      <c r="M34" s="389"/>
    </row>
    <row r="35" spans="2:13" ht="12" customHeight="1">
      <c r="B35" s="5"/>
      <c r="D35" s="2485"/>
      <c r="E35" s="388" t="s">
        <v>50</v>
      </c>
      <c r="F35" s="388"/>
      <c r="G35" s="2482">
        <v>0</v>
      </c>
      <c r="H35" s="2482"/>
      <c r="I35" s="2482">
        <v>0</v>
      </c>
      <c r="J35" s="2482">
        <v>0</v>
      </c>
      <c r="K35" s="387">
        <f>SUM(I35:J35)</f>
        <v>0</v>
      </c>
    </row>
    <row r="36" spans="2:13" ht="12" customHeight="1">
      <c r="B36" s="5"/>
      <c r="D36" s="2485"/>
      <c r="E36" s="369" t="s">
        <v>58</v>
      </c>
      <c r="F36" s="369"/>
      <c r="G36" s="386">
        <v>1</v>
      </c>
      <c r="H36" s="386"/>
      <c r="I36" s="386">
        <v>0</v>
      </c>
      <c r="J36" s="386">
        <v>1</v>
      </c>
      <c r="K36" s="374">
        <f>SUM(I36:J36)</f>
        <v>1</v>
      </c>
    </row>
    <row r="37" spans="2:13" ht="12" customHeight="1">
      <c r="B37" s="5"/>
      <c r="D37" s="2485"/>
      <c r="E37" s="370" t="s">
        <v>51</v>
      </c>
      <c r="F37" s="385"/>
      <c r="G37" s="368">
        <v>2</v>
      </c>
      <c r="H37" s="368"/>
      <c r="I37" s="368">
        <v>66</v>
      </c>
      <c r="J37" s="368">
        <v>97</v>
      </c>
      <c r="K37" s="374">
        <f>SUM(I37:J37)</f>
        <v>163</v>
      </c>
    </row>
    <row r="38" spans="2:13" ht="12" customHeight="1">
      <c r="B38" s="5"/>
      <c r="D38" s="2487"/>
      <c r="E38" s="384" t="s">
        <v>52</v>
      </c>
      <c r="F38" s="384"/>
      <c r="G38" s="383">
        <v>0</v>
      </c>
      <c r="H38" s="383"/>
      <c r="I38" s="383">
        <v>0</v>
      </c>
      <c r="J38" s="383">
        <v>0</v>
      </c>
      <c r="K38" s="382">
        <f>SUM(I38:J38)</f>
        <v>0</v>
      </c>
    </row>
    <row r="39" spans="2:13">
      <c r="B39" s="5"/>
      <c r="D39" s="2486">
        <v>1406</v>
      </c>
      <c r="E39" s="381" t="s">
        <v>5</v>
      </c>
      <c r="F39" s="380"/>
      <c r="G39" s="379">
        <f>SUM(G40:G43)</f>
        <v>2</v>
      </c>
      <c r="H39" s="379"/>
      <c r="I39" s="379">
        <f>SUM(I40:I43)</f>
        <v>14</v>
      </c>
      <c r="J39" s="379">
        <f>SUM(J40:J43)</f>
        <v>12</v>
      </c>
      <c r="K39" s="378">
        <f>SUM(I39:J39)</f>
        <v>26</v>
      </c>
    </row>
    <row r="40" spans="2:13" ht="12" customHeight="1">
      <c r="B40" s="5"/>
      <c r="D40" s="2485"/>
      <c r="E40" s="369" t="s">
        <v>53</v>
      </c>
      <c r="F40" s="369"/>
      <c r="G40" s="386">
        <v>0</v>
      </c>
      <c r="H40" s="386"/>
      <c r="I40" s="386">
        <v>0</v>
      </c>
      <c r="J40" s="386">
        <v>0</v>
      </c>
      <c r="K40" s="374">
        <f>SUM(I40:J40)</f>
        <v>0</v>
      </c>
    </row>
    <row r="41" spans="2:13" ht="12" customHeight="1">
      <c r="B41" s="5"/>
      <c r="D41" s="2485"/>
      <c r="E41" s="369" t="s">
        <v>54</v>
      </c>
      <c r="F41" s="369"/>
      <c r="G41" s="386">
        <v>1</v>
      </c>
      <c r="H41" s="386"/>
      <c r="I41" s="386">
        <v>13</v>
      </c>
      <c r="J41" s="386">
        <v>12</v>
      </c>
      <c r="K41" s="374"/>
    </row>
    <row r="42" spans="2:13" ht="12" customHeight="1">
      <c r="B42" s="5"/>
      <c r="D42" s="2485"/>
      <c r="E42" s="369" t="s">
        <v>55</v>
      </c>
      <c r="F42" s="369"/>
      <c r="G42" s="386">
        <v>1</v>
      </c>
      <c r="H42" s="386"/>
      <c r="I42" s="386">
        <v>1</v>
      </c>
      <c r="J42" s="386">
        <v>0</v>
      </c>
      <c r="K42" s="374">
        <f>SUM(I42:J42)</f>
        <v>1</v>
      </c>
    </row>
    <row r="43" spans="2:13" ht="12" customHeight="1">
      <c r="B43" s="5"/>
      <c r="D43" s="2485"/>
      <c r="E43" s="369" t="s">
        <v>26</v>
      </c>
      <c r="F43" s="369"/>
      <c r="G43" s="386">
        <v>0</v>
      </c>
      <c r="H43" s="386"/>
      <c r="I43" s="386">
        <v>0</v>
      </c>
      <c r="J43" s="386">
        <v>0</v>
      </c>
      <c r="K43" s="374">
        <f>SUM(I43:J43)</f>
        <v>0</v>
      </c>
    </row>
    <row r="44" spans="2:13">
      <c r="B44" s="5"/>
      <c r="D44" s="2486">
        <v>1407</v>
      </c>
      <c r="E44" s="373" t="s">
        <v>62</v>
      </c>
      <c r="F44" s="372"/>
      <c r="G44" s="377">
        <f>SUM(G45:G46)</f>
        <v>1</v>
      </c>
      <c r="H44" s="377"/>
      <c r="I44" s="377">
        <f>SUM(I45:I46)</f>
        <v>1</v>
      </c>
      <c r="J44" s="377">
        <f>SUM(J45:J46)</f>
        <v>0</v>
      </c>
      <c r="K44" s="376">
        <f>SUM(I44:J44)</f>
        <v>1</v>
      </c>
    </row>
    <row r="45" spans="2:13" ht="12" customHeight="1">
      <c r="B45" s="5"/>
      <c r="D45" s="2485"/>
      <c r="E45" s="369" t="s">
        <v>56</v>
      </c>
      <c r="F45" s="369"/>
      <c r="G45" s="386">
        <v>1</v>
      </c>
      <c r="H45" s="386"/>
      <c r="I45" s="386">
        <v>1</v>
      </c>
      <c r="J45" s="386">
        <v>0</v>
      </c>
      <c r="K45" s="366">
        <f>SUM(I45:J45)</f>
        <v>1</v>
      </c>
    </row>
    <row r="46" spans="2:13" ht="12" customHeight="1">
      <c r="B46" s="5"/>
      <c r="D46" s="2485"/>
      <c r="E46" s="370" t="s">
        <v>151</v>
      </c>
      <c r="F46" s="369"/>
      <c r="G46" s="386">
        <v>0</v>
      </c>
      <c r="H46" s="386"/>
      <c r="I46" s="386">
        <v>0</v>
      </c>
      <c r="J46" s="386">
        <v>0</v>
      </c>
      <c r="K46" s="366">
        <f>SUM(I46:J46)</f>
        <v>0</v>
      </c>
    </row>
    <row r="47" spans="2:13">
      <c r="B47" s="5"/>
      <c r="D47" s="2486">
        <v>1408</v>
      </c>
      <c r="E47" s="373" t="s">
        <v>63</v>
      </c>
      <c r="F47" s="373"/>
      <c r="G47" s="377">
        <f>SUM(G48:G53)</f>
        <v>0</v>
      </c>
      <c r="H47" s="377"/>
      <c r="I47" s="377">
        <f>SUM(I48:I53)</f>
        <v>0</v>
      </c>
      <c r="J47" s="377">
        <f>SUM(J48:J53)</f>
        <v>0</v>
      </c>
      <c r="K47" s="376">
        <f>SUM(I47:J47)</f>
        <v>0</v>
      </c>
    </row>
    <row r="48" spans="2:13">
      <c r="B48" s="5"/>
      <c r="D48" s="2485"/>
      <c r="E48" s="370" t="s">
        <v>16</v>
      </c>
      <c r="F48" s="369"/>
      <c r="G48" s="368">
        <v>0</v>
      </c>
      <c r="H48" s="368"/>
      <c r="I48" s="368">
        <v>0</v>
      </c>
      <c r="J48" s="368">
        <v>0</v>
      </c>
      <c r="K48" s="374">
        <f>SUM(I48:J48)</f>
        <v>0</v>
      </c>
    </row>
    <row r="49" spans="2:11">
      <c r="B49" s="5"/>
      <c r="D49" s="2485"/>
      <c r="E49" s="369" t="s">
        <v>57</v>
      </c>
      <c r="F49" s="369"/>
      <c r="G49" s="368">
        <v>0</v>
      </c>
      <c r="H49" s="368"/>
      <c r="I49" s="368">
        <v>0</v>
      </c>
      <c r="J49" s="368">
        <v>0</v>
      </c>
      <c r="K49" s="374">
        <f>SUM(I49:J49)</f>
        <v>0</v>
      </c>
    </row>
    <row r="50" spans="2:11">
      <c r="B50" s="5"/>
      <c r="D50" s="2485"/>
      <c r="E50" s="370" t="s">
        <v>65</v>
      </c>
      <c r="F50" s="369"/>
      <c r="G50" s="368">
        <v>0</v>
      </c>
      <c r="H50" s="368"/>
      <c r="I50" s="368">
        <v>0</v>
      </c>
      <c r="J50" s="368">
        <v>0</v>
      </c>
      <c r="K50" s="374">
        <f>SUM(I50:J50)</f>
        <v>0</v>
      </c>
    </row>
    <row r="51" spans="2:11">
      <c r="B51" s="5"/>
      <c r="D51" s="2485"/>
      <c r="E51" s="370" t="s">
        <v>64</v>
      </c>
      <c r="F51" s="369"/>
      <c r="G51" s="368">
        <v>0</v>
      </c>
      <c r="H51" s="368"/>
      <c r="I51" s="368">
        <v>0</v>
      </c>
      <c r="J51" s="368">
        <v>0</v>
      </c>
      <c r="K51" s="374">
        <f>SUM(I51:J51)</f>
        <v>0</v>
      </c>
    </row>
    <row r="52" spans="2:11" ht="12" customHeight="1">
      <c r="B52" s="5"/>
      <c r="D52" s="2485"/>
      <c r="E52" s="369" t="s">
        <v>150</v>
      </c>
      <c r="F52" s="369"/>
      <c r="G52" s="368">
        <v>0</v>
      </c>
      <c r="H52" s="368"/>
      <c r="I52" s="368">
        <v>0</v>
      </c>
      <c r="J52" s="368">
        <v>0</v>
      </c>
      <c r="K52" s="374">
        <f>SUM(I52:J52)</f>
        <v>0</v>
      </c>
    </row>
    <row r="53" spans="2:11" ht="12" customHeight="1">
      <c r="B53" s="5"/>
      <c r="D53" s="2487"/>
      <c r="E53" s="369" t="s">
        <v>59</v>
      </c>
      <c r="F53" s="369"/>
      <c r="G53" s="368">
        <v>0</v>
      </c>
      <c r="H53" s="368"/>
      <c r="I53" s="368">
        <v>0</v>
      </c>
      <c r="J53" s="368">
        <v>0</v>
      </c>
      <c r="K53" s="374">
        <f>SUM(I53:J53)</f>
        <v>0</v>
      </c>
    </row>
    <row r="54" spans="2:11" ht="12.75" customHeight="1">
      <c r="B54" s="5"/>
      <c r="D54" s="2486">
        <v>1624</v>
      </c>
      <c r="E54" s="373" t="s">
        <v>19</v>
      </c>
      <c r="F54" s="372"/>
      <c r="G54" s="48">
        <f>SUM(G55:G56)</f>
        <v>0</v>
      </c>
      <c r="H54" s="48"/>
      <c r="I54" s="48">
        <f>SUM(I55:I56)</f>
        <v>0</v>
      </c>
      <c r="J54" s="48">
        <f>SUM(J55:J56)</f>
        <v>0</v>
      </c>
      <c r="K54" s="371">
        <f>SUM(I54:J54)</f>
        <v>0</v>
      </c>
    </row>
    <row r="55" spans="2:11" ht="12" customHeight="1">
      <c r="B55" s="5"/>
      <c r="D55" s="2485"/>
      <c r="E55" s="370" t="s">
        <v>149</v>
      </c>
      <c r="F55" s="370"/>
      <c r="G55" s="368">
        <v>0</v>
      </c>
      <c r="H55" s="368"/>
      <c r="I55" s="368">
        <v>0</v>
      </c>
      <c r="J55" s="368">
        <v>0</v>
      </c>
      <c r="K55" s="366">
        <f>SUM(I55:J55)</f>
        <v>0</v>
      </c>
    </row>
    <row r="56" spans="2:11" ht="12" customHeight="1">
      <c r="B56" s="5"/>
      <c r="D56" s="2484"/>
      <c r="E56" s="369" t="s">
        <v>22</v>
      </c>
      <c r="G56" s="368">
        <v>0</v>
      </c>
      <c r="H56" s="368"/>
      <c r="I56" s="368">
        <v>0</v>
      </c>
      <c r="J56" s="368">
        <v>0</v>
      </c>
      <c r="K56" s="366">
        <f>SUM(I56:J56)</f>
        <v>0</v>
      </c>
    </row>
    <row r="57" spans="2:11" ht="13.5" customHeight="1">
      <c r="E57" s="365" t="s">
        <v>0</v>
      </c>
      <c r="F57" s="364"/>
      <c r="G57" s="363">
        <f>SUM(G9+G18+G27+G31+G34+G39+G44+G47+G54)</f>
        <v>22</v>
      </c>
      <c r="H57" s="363"/>
      <c r="I57" s="363">
        <f>SUM(I9+I18+I27+I31+I34+I39+I44+I47+I54)</f>
        <v>196</v>
      </c>
      <c r="J57" s="363">
        <f>SUM(J9+J18+J27+J31+J34+J39+J44+J47+J54)</f>
        <v>245</v>
      </c>
      <c r="K57" s="362">
        <f>SUM(K9+K18+K27+K31+K34+K39+K44+K47+K54)</f>
        <v>441</v>
      </c>
    </row>
    <row r="58" spans="2:11" ht="10.5" customHeight="1">
      <c r="D58" s="6"/>
      <c r="E58" s="10" t="s">
        <v>148</v>
      </c>
      <c r="F58" s="4"/>
    </row>
    <row r="59" spans="2:11" ht="9" customHeight="1"/>
    <row r="60" spans="2:11" ht="9" customHeight="1">
      <c r="D60" s="6"/>
    </row>
    <row r="61" spans="2:11" ht="9" customHeight="1">
      <c r="D61" s="6"/>
    </row>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4"/>
      <c r="F146" s="4"/>
      <c r="G146" s="360"/>
      <c r="H146" s="360"/>
      <c r="I146" s="361"/>
      <c r="J146" s="360"/>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Q22:R28"/>
    <mergeCell ref="D9:D17"/>
    <mergeCell ref="D54:D56"/>
    <mergeCell ref="D18:D26"/>
    <mergeCell ref="D27:D30"/>
    <mergeCell ref="D31:D33"/>
    <mergeCell ref="D39:D43"/>
    <mergeCell ref="D47:D53"/>
    <mergeCell ref="D34:D38"/>
    <mergeCell ref="D44:D46"/>
    <mergeCell ref="O3:AC3"/>
    <mergeCell ref="D3:K3"/>
    <mergeCell ref="I7:K7"/>
    <mergeCell ref="D6:D8"/>
    <mergeCell ref="D4:K4"/>
    <mergeCell ref="G6:G7"/>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C1ACD-DB1C-451D-9BD4-0AAC6BE05576}">
  <dimension ref="A1:AE412"/>
  <sheetViews>
    <sheetView view="pageBreakPreview" topLeftCell="D1" zoomScaleNormal="115" zoomScaleSheetLayoutView="100" workbookViewId="0">
      <selection activeCell="M32" sqref="M32"/>
    </sheetView>
  </sheetViews>
  <sheetFormatPr baseColWidth="10" defaultRowHeight="12.75"/>
  <cols>
    <col min="1" max="1" width="2" style="5" hidden="1" customWidth="1"/>
    <col min="2" max="2" width="2.28515625" style="4" hidden="1" customWidth="1"/>
    <col min="3" max="3" width="3.5703125" style="359" hidden="1" customWidth="1"/>
    <col min="4" max="4" width="7.42578125" style="1" customWidth="1"/>
    <col min="5" max="5" width="57.7109375" style="1" customWidth="1"/>
    <col min="6" max="6" width="10.140625" style="1" customWidth="1"/>
    <col min="7" max="7" width="3.7109375" style="1" customWidth="1"/>
    <col min="8" max="10" width="8.7109375" style="1" customWidth="1"/>
    <col min="11" max="12" width="11.42578125" style="1"/>
    <col min="13" max="13" width="4.7109375" style="1" customWidth="1"/>
    <col min="14" max="14" width="5" style="1" customWidth="1"/>
    <col min="15" max="15" width="2.28515625" style="1" customWidth="1"/>
    <col min="16" max="16" width="26" style="1" customWidth="1"/>
    <col min="17" max="17" width="8"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30" width="6.7109375" style="1" customWidth="1"/>
    <col min="31" max="16384" width="11.42578125" style="1"/>
  </cols>
  <sheetData>
    <row r="1" spans="1:31" ht="13.5" customHeight="1">
      <c r="F1" s="389"/>
      <c r="G1" s="389"/>
      <c r="H1" s="389"/>
      <c r="I1" s="389"/>
      <c r="K1" s="389"/>
      <c r="L1" s="389"/>
    </row>
    <row r="2" spans="1:31" ht="3.75" customHeight="1">
      <c r="F2" s="389"/>
      <c r="G2" s="389"/>
      <c r="H2" s="389"/>
      <c r="I2" s="389"/>
      <c r="J2" s="389"/>
      <c r="K2" s="389"/>
      <c r="L2" s="389"/>
    </row>
    <row r="3" spans="1:31" ht="12.75" customHeight="1">
      <c r="D3" s="1888" t="s">
        <v>895</v>
      </c>
      <c r="E3" s="1888"/>
      <c r="F3" s="1888"/>
      <c r="G3" s="1888"/>
      <c r="H3" s="1888"/>
      <c r="I3" s="1888"/>
      <c r="J3" s="1888"/>
      <c r="K3" s="389"/>
      <c r="N3" s="1888"/>
      <c r="O3" s="1888"/>
      <c r="P3" s="1888"/>
      <c r="Q3" s="1888"/>
      <c r="R3" s="1888"/>
      <c r="S3" s="1888"/>
      <c r="T3" s="1888"/>
      <c r="U3" s="1888"/>
      <c r="V3" s="1888"/>
      <c r="W3" s="1888"/>
      <c r="X3" s="1888"/>
      <c r="Y3" s="1888"/>
      <c r="Z3" s="1888"/>
      <c r="AA3" s="1888"/>
      <c r="AB3" s="1888"/>
    </row>
    <row r="4" spans="1:31" ht="12.75" customHeight="1">
      <c r="B4" s="721"/>
      <c r="C4" s="415"/>
      <c r="D4" s="1888" t="s">
        <v>61</v>
      </c>
      <c r="E4" s="1888"/>
      <c r="F4" s="1888"/>
      <c r="G4" s="1888"/>
      <c r="H4" s="1888"/>
      <c r="I4" s="1888"/>
      <c r="J4" s="1888"/>
      <c r="K4" s="389"/>
      <c r="L4" s="414"/>
      <c r="M4" s="414"/>
      <c r="N4" s="413"/>
      <c r="AD4" s="2"/>
      <c r="AE4" s="2"/>
    </row>
    <row r="5" spans="1:31" ht="15" customHeight="1">
      <c r="E5" s="3"/>
      <c r="F5" s="3"/>
      <c r="G5" s="3"/>
      <c r="H5" s="412"/>
      <c r="I5" s="411"/>
      <c r="J5" s="410"/>
      <c r="K5" s="389"/>
      <c r="N5" s="4"/>
    </row>
    <row r="6" spans="1:31" ht="12.75" customHeight="1">
      <c r="D6" s="1934" t="s">
        <v>6</v>
      </c>
      <c r="E6" s="1754"/>
      <c r="F6" s="2480" t="s">
        <v>154</v>
      </c>
      <c r="G6" s="26"/>
      <c r="H6" s="2479"/>
      <c r="I6" s="2479"/>
      <c r="J6" s="2478"/>
      <c r="K6" s="389"/>
      <c r="N6" s="4"/>
    </row>
    <row r="7" spans="1:31" ht="12.75" customHeight="1">
      <c r="A7" s="5" t="s">
        <v>12</v>
      </c>
      <c r="B7" s="5" t="s">
        <v>13</v>
      </c>
      <c r="C7" s="359" t="s">
        <v>14</v>
      </c>
      <c r="D7" s="1925"/>
      <c r="E7" s="2483" t="s">
        <v>60</v>
      </c>
      <c r="F7" s="2477"/>
      <c r="G7" s="2476"/>
      <c r="H7" s="1991" t="s">
        <v>893</v>
      </c>
      <c r="I7" s="1991"/>
      <c r="J7" s="2024"/>
      <c r="K7" s="389"/>
      <c r="L7" s="5"/>
    </row>
    <row r="8" spans="1:31">
      <c r="D8" s="1925"/>
      <c r="E8" s="1361"/>
      <c r="F8" s="2475"/>
      <c r="G8" s="2475"/>
      <c r="H8" s="786" t="s">
        <v>72</v>
      </c>
      <c r="I8" s="786" t="s">
        <v>71</v>
      </c>
      <c r="J8" s="2474" t="s">
        <v>0</v>
      </c>
      <c r="K8" s="389"/>
    </row>
    <row r="9" spans="1:31">
      <c r="D9" s="1891">
        <v>1401</v>
      </c>
      <c r="E9" s="392" t="s">
        <v>1</v>
      </c>
      <c r="F9" s="395">
        <f>SUM(F10:F17)</f>
        <v>0</v>
      </c>
      <c r="G9" s="395"/>
      <c r="H9" s="395">
        <f>SUM(H10:H17)</f>
        <v>0</v>
      </c>
      <c r="I9" s="395">
        <f>SUM(I10:I17)</f>
        <v>0</v>
      </c>
      <c r="J9" s="394">
        <f>SUM(H9:I9)</f>
        <v>0</v>
      </c>
      <c r="K9" s="389"/>
    </row>
    <row r="10" spans="1:31" ht="12" customHeight="1">
      <c r="A10" s="5">
        <v>1</v>
      </c>
      <c r="B10" s="5">
        <v>1</v>
      </c>
      <c r="C10" s="359">
        <v>11</v>
      </c>
      <c r="D10" s="1892"/>
      <c r="E10" s="388" t="s">
        <v>33</v>
      </c>
      <c r="F10" s="33">
        <v>0</v>
      </c>
      <c r="G10" s="33"/>
      <c r="H10" s="33">
        <v>0</v>
      </c>
      <c r="I10" s="33">
        <v>0</v>
      </c>
      <c r="J10" s="387">
        <f>SUM(H10:I10)</f>
        <v>0</v>
      </c>
      <c r="K10" s="389"/>
      <c r="L10" s="389"/>
    </row>
    <row r="11" spans="1:31" ht="12" customHeight="1">
      <c r="A11" s="5">
        <v>1</v>
      </c>
      <c r="B11" s="5">
        <v>1</v>
      </c>
      <c r="C11" s="359">
        <v>5</v>
      </c>
      <c r="D11" s="1892"/>
      <c r="E11" s="369" t="s">
        <v>34</v>
      </c>
      <c r="F11" s="35">
        <v>0</v>
      </c>
      <c r="G11" s="35"/>
      <c r="H11" s="368">
        <v>0</v>
      </c>
      <c r="I11" s="368">
        <v>0</v>
      </c>
      <c r="J11" s="374">
        <f>SUM(H11:I11)</f>
        <v>0</v>
      </c>
      <c r="K11" s="389"/>
      <c r="L11" s="389"/>
    </row>
    <row r="12" spans="1:31" ht="12" customHeight="1">
      <c r="A12" s="5">
        <v>1</v>
      </c>
      <c r="B12" s="5">
        <v>1</v>
      </c>
      <c r="C12" s="359">
        <v>12</v>
      </c>
      <c r="D12" s="1892"/>
      <c r="E12" s="369" t="s">
        <v>35</v>
      </c>
      <c r="F12" s="368">
        <v>0</v>
      </c>
      <c r="G12" s="368"/>
      <c r="H12" s="368">
        <v>0</v>
      </c>
      <c r="I12" s="368">
        <v>0</v>
      </c>
      <c r="J12" s="366">
        <f>SUM(H12:I12)</f>
        <v>0</v>
      </c>
      <c r="K12" s="389"/>
      <c r="L12" s="389"/>
    </row>
    <row r="13" spans="1:31" ht="12" customHeight="1">
      <c r="A13" s="5">
        <v>1</v>
      </c>
      <c r="B13" s="5">
        <v>1</v>
      </c>
      <c r="C13" s="359">
        <v>2</v>
      </c>
      <c r="D13" s="1892"/>
      <c r="E13" s="369" t="s">
        <v>27</v>
      </c>
      <c r="F13" s="368">
        <v>0</v>
      </c>
      <c r="G13" s="368"/>
      <c r="H13" s="368">
        <v>0</v>
      </c>
      <c r="I13" s="368">
        <v>0</v>
      </c>
      <c r="J13" s="366">
        <f>SUM(H13:I13)</f>
        <v>0</v>
      </c>
      <c r="K13" s="389"/>
      <c r="L13" s="389"/>
    </row>
    <row r="14" spans="1:31" ht="12" customHeight="1">
      <c r="A14" s="5">
        <v>1</v>
      </c>
      <c r="B14" s="5">
        <v>1</v>
      </c>
      <c r="C14" s="359">
        <v>4</v>
      </c>
      <c r="D14" s="1892"/>
      <c r="E14" s="369" t="s">
        <v>10</v>
      </c>
      <c r="F14" s="368">
        <v>0</v>
      </c>
      <c r="G14" s="368"/>
      <c r="H14" s="368">
        <v>0</v>
      </c>
      <c r="I14" s="368">
        <v>0</v>
      </c>
      <c r="J14" s="366">
        <f>SUM(H14:I14)</f>
        <v>0</v>
      </c>
      <c r="K14" s="389"/>
      <c r="L14" s="389"/>
    </row>
    <row r="15" spans="1:31" ht="12" customHeight="1">
      <c r="A15" s="5">
        <v>1</v>
      </c>
      <c r="B15" s="5">
        <v>1</v>
      </c>
      <c r="C15" s="359">
        <v>1</v>
      </c>
      <c r="D15" s="1892"/>
      <c r="E15" s="369" t="s">
        <v>36</v>
      </c>
      <c r="F15" s="368">
        <v>0</v>
      </c>
      <c r="G15" s="368"/>
      <c r="H15" s="368">
        <v>0</v>
      </c>
      <c r="I15" s="368">
        <v>0</v>
      </c>
      <c r="J15" s="366">
        <f>SUM(H15:I15)</f>
        <v>0</v>
      </c>
      <c r="K15" s="389"/>
      <c r="L15" s="389"/>
    </row>
    <row r="16" spans="1:31" ht="12" customHeight="1">
      <c r="B16" s="5"/>
      <c r="D16" s="1892"/>
      <c r="E16" s="369" t="s">
        <v>24</v>
      </c>
      <c r="F16" s="368">
        <v>0</v>
      </c>
      <c r="G16" s="368"/>
      <c r="H16" s="368">
        <v>0</v>
      </c>
      <c r="I16" s="368">
        <v>0</v>
      </c>
      <c r="J16" s="366">
        <f>SUM(H16:I16)</f>
        <v>0</v>
      </c>
      <c r="K16" s="389"/>
      <c r="L16" s="389"/>
    </row>
    <row r="17" spans="1:18" ht="12" customHeight="1">
      <c r="A17" s="5">
        <v>1</v>
      </c>
      <c r="B17" s="5">
        <v>1</v>
      </c>
      <c r="C17" s="359">
        <v>14</v>
      </c>
      <c r="D17" s="1892"/>
      <c r="E17" s="369" t="s">
        <v>32</v>
      </c>
      <c r="F17" s="386">
        <v>0</v>
      </c>
      <c r="G17" s="386"/>
      <c r="H17" s="386">
        <v>0</v>
      </c>
      <c r="I17" s="386">
        <v>0</v>
      </c>
      <c r="J17" s="366">
        <f>SUM(H17:I17)</f>
        <v>0</v>
      </c>
      <c r="K17" s="389"/>
      <c r="L17" s="389"/>
    </row>
    <row r="18" spans="1:18">
      <c r="B18" s="5"/>
      <c r="D18" s="1891">
        <v>1402</v>
      </c>
      <c r="E18" s="373" t="s">
        <v>2</v>
      </c>
      <c r="F18" s="48">
        <f>SUM(F19:F26)</f>
        <v>6</v>
      </c>
      <c r="G18" s="48"/>
      <c r="H18" s="48">
        <f>SUM(H19:H26)</f>
        <v>525</v>
      </c>
      <c r="I18" s="48">
        <f>SUM(I19:I26)</f>
        <v>478</v>
      </c>
      <c r="J18" s="376">
        <f>SUM(H18:I18)</f>
        <v>1003</v>
      </c>
      <c r="K18" s="389"/>
      <c r="L18" s="389"/>
    </row>
    <row r="19" spans="1:18" ht="12" customHeight="1">
      <c r="A19" s="5">
        <v>2</v>
      </c>
      <c r="B19" s="5">
        <v>4</v>
      </c>
      <c r="C19" s="359">
        <v>11</v>
      </c>
      <c r="D19" s="1892"/>
      <c r="E19" s="369" t="s">
        <v>37</v>
      </c>
      <c r="F19" s="368">
        <v>0</v>
      </c>
      <c r="G19" s="368"/>
      <c r="H19" s="368">
        <v>0</v>
      </c>
      <c r="I19" s="368">
        <v>0</v>
      </c>
      <c r="J19" s="374">
        <f>SUM(H19:I19)</f>
        <v>0</v>
      </c>
      <c r="K19" s="389"/>
      <c r="L19" s="389"/>
    </row>
    <row r="20" spans="1:18" ht="12" customHeight="1">
      <c r="A20" s="5">
        <v>2</v>
      </c>
      <c r="B20" s="5">
        <v>4</v>
      </c>
      <c r="C20" s="359">
        <v>10</v>
      </c>
      <c r="D20" s="1892"/>
      <c r="E20" s="369" t="s">
        <v>38</v>
      </c>
      <c r="F20" s="368">
        <v>1</v>
      </c>
      <c r="G20" s="368"/>
      <c r="H20" s="368">
        <v>70</v>
      </c>
      <c r="I20" s="368">
        <v>100</v>
      </c>
      <c r="J20" s="374">
        <f>SUM(H20:I20)</f>
        <v>170</v>
      </c>
      <c r="K20" s="389"/>
      <c r="L20" s="389"/>
    </row>
    <row r="21" spans="1:18" ht="12" customHeight="1">
      <c r="A21" s="5">
        <v>2</v>
      </c>
      <c r="B21" s="5">
        <v>4</v>
      </c>
      <c r="C21" s="359">
        <v>10</v>
      </c>
      <c r="D21" s="1892"/>
      <c r="E21" s="369" t="s">
        <v>39</v>
      </c>
      <c r="F21" s="368">
        <v>1</v>
      </c>
      <c r="G21" s="368"/>
      <c r="H21" s="368">
        <v>250</v>
      </c>
      <c r="I21" s="368">
        <v>200</v>
      </c>
      <c r="J21" s="374">
        <f>SUM(H21:I21)</f>
        <v>450</v>
      </c>
      <c r="K21" s="389"/>
      <c r="L21" s="389"/>
    </row>
    <row r="22" spans="1:18" ht="12" customHeight="1">
      <c r="A22" s="5">
        <v>2</v>
      </c>
      <c r="B22" s="5">
        <v>4</v>
      </c>
      <c r="C22" s="359">
        <v>3</v>
      </c>
      <c r="D22" s="1892"/>
      <c r="E22" s="369" t="s">
        <v>40</v>
      </c>
      <c r="F22" s="368">
        <v>0</v>
      </c>
      <c r="G22" s="368"/>
      <c r="H22" s="368">
        <v>0</v>
      </c>
      <c r="I22" s="368">
        <v>0</v>
      </c>
      <c r="J22" s="374">
        <f>SUM(H22:I22)</f>
        <v>0</v>
      </c>
      <c r="K22" s="389"/>
      <c r="L22" s="389"/>
    </row>
    <row r="23" spans="1:18" ht="12" customHeight="1">
      <c r="A23" s="5">
        <v>2</v>
      </c>
      <c r="B23" s="5">
        <v>4</v>
      </c>
      <c r="C23" s="359">
        <v>7</v>
      </c>
      <c r="D23" s="1892"/>
      <c r="E23" s="369" t="s">
        <v>41</v>
      </c>
      <c r="F23" s="368">
        <v>4</v>
      </c>
      <c r="G23" s="368"/>
      <c r="H23" s="367">
        <v>205</v>
      </c>
      <c r="I23" s="367">
        <v>178</v>
      </c>
      <c r="J23" s="374">
        <f>SUM(H23:I23)</f>
        <v>383</v>
      </c>
      <c r="K23" s="389"/>
      <c r="L23" s="389"/>
      <c r="P23" s="1910"/>
      <c r="Q23" s="1910"/>
      <c r="R23" s="1910"/>
    </row>
    <row r="24" spans="1:18" ht="12" customHeight="1">
      <c r="A24" s="5">
        <v>2</v>
      </c>
      <c r="B24" s="5">
        <v>4</v>
      </c>
      <c r="C24" s="359">
        <v>1</v>
      </c>
      <c r="D24" s="1892"/>
      <c r="E24" s="369" t="s">
        <v>42</v>
      </c>
      <c r="F24" s="368">
        <v>0</v>
      </c>
      <c r="G24" s="368"/>
      <c r="H24" s="368">
        <v>0</v>
      </c>
      <c r="I24" s="368">
        <v>0</v>
      </c>
      <c r="J24" s="374">
        <f>SUM(H24:I24)</f>
        <v>0</v>
      </c>
      <c r="K24" s="389"/>
      <c r="L24" s="389"/>
      <c r="P24" s="1910"/>
      <c r="Q24" s="1910"/>
      <c r="R24" s="1910"/>
    </row>
    <row r="25" spans="1:18" ht="12" customHeight="1">
      <c r="A25" s="5">
        <v>2</v>
      </c>
      <c r="B25" s="5">
        <v>4</v>
      </c>
      <c r="C25" s="359">
        <v>9</v>
      </c>
      <c r="D25" s="1892"/>
      <c r="E25" s="369" t="s">
        <v>43</v>
      </c>
      <c r="F25" s="368">
        <v>0</v>
      </c>
      <c r="G25" s="368"/>
      <c r="H25" s="368">
        <v>0</v>
      </c>
      <c r="I25" s="368">
        <v>0</v>
      </c>
      <c r="J25" s="374">
        <f>SUM(H25:I25)</f>
        <v>0</v>
      </c>
      <c r="K25" s="389"/>
      <c r="L25" s="389"/>
      <c r="P25" s="1910"/>
      <c r="Q25" s="1910"/>
      <c r="R25" s="1910"/>
    </row>
    <row r="26" spans="1:18" ht="12" customHeight="1">
      <c r="A26" s="5">
        <v>2</v>
      </c>
      <c r="B26" s="5">
        <v>4</v>
      </c>
      <c r="C26" s="359">
        <v>11</v>
      </c>
      <c r="D26" s="1893"/>
      <c r="E26" s="369" t="s">
        <v>44</v>
      </c>
      <c r="F26" s="368">
        <v>0</v>
      </c>
      <c r="G26" s="368"/>
      <c r="H26" s="368">
        <v>0</v>
      </c>
      <c r="I26" s="368">
        <v>0</v>
      </c>
      <c r="J26" s="366">
        <f>SUM(H26:I26)</f>
        <v>0</v>
      </c>
      <c r="K26" s="389"/>
      <c r="L26" s="389"/>
      <c r="P26" s="1910"/>
      <c r="Q26" s="1910"/>
      <c r="R26" s="1910"/>
    </row>
    <row r="27" spans="1:18">
      <c r="B27" s="5"/>
      <c r="D27" s="1894">
        <v>1403</v>
      </c>
      <c r="E27" s="373" t="s">
        <v>3</v>
      </c>
      <c r="F27" s="48">
        <f>SUM(F28:F30)</f>
        <v>1</v>
      </c>
      <c r="G27" s="48"/>
      <c r="H27" s="48">
        <f>SUM(H28:H30)</f>
        <v>117</v>
      </c>
      <c r="I27" s="48">
        <f>SUM(I28:I30)</f>
        <v>76</v>
      </c>
      <c r="J27" s="376">
        <f>SUM(H27:I27)</f>
        <v>193</v>
      </c>
      <c r="K27" s="389"/>
      <c r="L27" s="389"/>
      <c r="P27" s="1910"/>
      <c r="Q27" s="1910"/>
      <c r="R27" s="1910"/>
    </row>
    <row r="28" spans="1:18" ht="12" customHeight="1">
      <c r="A28" s="5">
        <v>3</v>
      </c>
      <c r="B28" s="5">
        <v>5</v>
      </c>
      <c r="C28" s="359">
        <v>11</v>
      </c>
      <c r="D28" s="1895"/>
      <c r="E28" s="369" t="s">
        <v>45</v>
      </c>
      <c r="F28" s="368">
        <v>0</v>
      </c>
      <c r="G28" s="368"/>
      <c r="H28" s="368">
        <v>0</v>
      </c>
      <c r="I28" s="368">
        <v>0</v>
      </c>
      <c r="J28" s="366">
        <f>SUM(H28:I28)</f>
        <v>0</v>
      </c>
      <c r="K28" s="389"/>
      <c r="L28" s="389"/>
      <c r="P28" s="1910"/>
      <c r="Q28" s="1910"/>
      <c r="R28" s="1910"/>
    </row>
    <row r="29" spans="1:18" ht="12" customHeight="1">
      <c r="A29" s="5">
        <v>3</v>
      </c>
      <c r="B29" s="5">
        <v>5</v>
      </c>
      <c r="C29" s="359">
        <v>8</v>
      </c>
      <c r="D29" s="1895"/>
      <c r="E29" s="369" t="s">
        <v>46</v>
      </c>
      <c r="F29" s="368">
        <v>0</v>
      </c>
      <c r="G29" s="368"/>
      <c r="H29" s="368">
        <v>0</v>
      </c>
      <c r="I29" s="368">
        <v>0</v>
      </c>
      <c r="J29" s="366">
        <f>SUM(H29:I29)</f>
        <v>0</v>
      </c>
      <c r="K29" s="389"/>
      <c r="L29" s="389"/>
    </row>
    <row r="30" spans="1:18" ht="12" customHeight="1">
      <c r="A30" s="5">
        <v>3</v>
      </c>
      <c r="B30" s="5">
        <v>5</v>
      </c>
      <c r="C30" s="359">
        <v>10</v>
      </c>
      <c r="D30" s="1895"/>
      <c r="E30" s="375" t="s">
        <v>47</v>
      </c>
      <c r="F30" s="368">
        <v>1</v>
      </c>
      <c r="G30" s="368"/>
      <c r="H30" s="368">
        <v>117</v>
      </c>
      <c r="I30" s="368">
        <v>76</v>
      </c>
      <c r="J30" s="366">
        <f>SUM(H30:I30)</f>
        <v>193</v>
      </c>
      <c r="K30" s="389"/>
      <c r="L30" s="389"/>
    </row>
    <row r="31" spans="1:18">
      <c r="B31" s="5"/>
      <c r="D31" s="2000">
        <v>1404</v>
      </c>
      <c r="E31" s="373" t="s">
        <v>28</v>
      </c>
      <c r="F31" s="48">
        <f>SUM(F32:F33)</f>
        <v>0</v>
      </c>
      <c r="G31" s="48"/>
      <c r="H31" s="48">
        <f>SUM(H32:H33)</f>
        <v>0</v>
      </c>
      <c r="I31" s="48">
        <f>SUM(I32:I33)</f>
        <v>0</v>
      </c>
      <c r="J31" s="376">
        <f>SUM(H31:I31)</f>
        <v>0</v>
      </c>
      <c r="K31" s="389"/>
      <c r="L31" s="389"/>
    </row>
    <row r="32" spans="1:18" ht="12" customHeight="1">
      <c r="A32" s="5">
        <v>4</v>
      </c>
      <c r="B32" s="5">
        <v>6</v>
      </c>
      <c r="C32" s="359">
        <v>11</v>
      </c>
      <c r="D32" s="2001"/>
      <c r="E32" s="369" t="s">
        <v>48</v>
      </c>
      <c r="F32" s="368">
        <v>0</v>
      </c>
      <c r="G32" s="368"/>
      <c r="H32" s="368">
        <v>0</v>
      </c>
      <c r="I32" s="35">
        <v>0</v>
      </c>
      <c r="J32" s="374">
        <f>SUM(H32:I32)</f>
        <v>0</v>
      </c>
      <c r="K32" s="389"/>
      <c r="L32" s="389"/>
    </row>
    <row r="33" spans="1:12" ht="12" customHeight="1">
      <c r="B33" s="5"/>
      <c r="D33" s="2141"/>
      <c r="E33" s="369" t="s">
        <v>892</v>
      </c>
      <c r="F33" s="368">
        <v>0</v>
      </c>
      <c r="G33" s="368"/>
      <c r="H33" s="368">
        <v>0</v>
      </c>
      <c r="I33" s="35">
        <v>0</v>
      </c>
      <c r="J33" s="374">
        <f>SUM(H33:I33)</f>
        <v>0</v>
      </c>
      <c r="K33" s="389"/>
      <c r="L33" s="389"/>
    </row>
    <row r="34" spans="1:12">
      <c r="B34" s="5"/>
      <c r="D34" s="1891">
        <v>1405</v>
      </c>
      <c r="E34" s="392" t="s">
        <v>4</v>
      </c>
      <c r="F34" s="1683">
        <f>SUM(F35:F38)</f>
        <v>2</v>
      </c>
      <c r="G34" s="1683"/>
      <c r="H34" s="1683">
        <f>SUM(H35:H38)</f>
        <v>240</v>
      </c>
      <c r="I34" s="1683">
        <f>SUM(I35:I38)</f>
        <v>174</v>
      </c>
      <c r="J34" s="390">
        <f>SUM(H34:I34)</f>
        <v>414</v>
      </c>
      <c r="K34" s="389"/>
      <c r="L34" s="389"/>
    </row>
    <row r="35" spans="1:12" ht="12" customHeight="1">
      <c r="A35" s="5">
        <v>5</v>
      </c>
      <c r="B35" s="5">
        <v>4</v>
      </c>
      <c r="C35" s="359">
        <v>8</v>
      </c>
      <c r="D35" s="1892"/>
      <c r="E35" s="388" t="s">
        <v>50</v>
      </c>
      <c r="F35" s="2482">
        <v>0</v>
      </c>
      <c r="G35" s="2482"/>
      <c r="H35" s="2482">
        <v>0</v>
      </c>
      <c r="I35" s="2482">
        <v>0</v>
      </c>
      <c r="J35" s="387">
        <f>SUM(H35:I35)</f>
        <v>0</v>
      </c>
    </row>
    <row r="36" spans="1:12" ht="12" customHeight="1">
      <c r="A36" s="5">
        <v>5</v>
      </c>
      <c r="B36" s="5">
        <v>5</v>
      </c>
      <c r="C36" s="359">
        <v>11</v>
      </c>
      <c r="D36" s="1892"/>
      <c r="E36" s="369" t="s">
        <v>58</v>
      </c>
      <c r="F36" s="386">
        <v>1</v>
      </c>
      <c r="G36" s="386"/>
      <c r="H36" s="386">
        <v>40</v>
      </c>
      <c r="I36" s="386">
        <v>74</v>
      </c>
      <c r="J36" s="374">
        <f>SUM(H36:I36)</f>
        <v>114</v>
      </c>
    </row>
    <row r="37" spans="1:12" ht="12" customHeight="1">
      <c r="A37" s="5">
        <v>5</v>
      </c>
      <c r="B37" s="5">
        <v>4</v>
      </c>
      <c r="C37" s="359">
        <v>8</v>
      </c>
      <c r="D37" s="1892"/>
      <c r="E37" s="370" t="s">
        <v>51</v>
      </c>
      <c r="F37" s="368">
        <v>1</v>
      </c>
      <c r="G37" s="368"/>
      <c r="H37" s="368">
        <v>200</v>
      </c>
      <c r="I37" s="368">
        <v>100</v>
      </c>
      <c r="J37" s="374">
        <f>SUM(H37:I37)</f>
        <v>300</v>
      </c>
    </row>
    <row r="38" spans="1:12" ht="12" customHeight="1">
      <c r="B38" s="5"/>
      <c r="D38" s="1892"/>
      <c r="E38" s="384" t="s">
        <v>52</v>
      </c>
      <c r="F38" s="383">
        <v>0</v>
      </c>
      <c r="G38" s="383"/>
      <c r="H38" s="383">
        <v>0</v>
      </c>
      <c r="I38" s="383">
        <v>0</v>
      </c>
      <c r="J38" s="1053">
        <f>SUM(H38:I38)</f>
        <v>0</v>
      </c>
    </row>
    <row r="39" spans="1:12">
      <c r="B39" s="5"/>
      <c r="D39" s="2003">
        <v>1406</v>
      </c>
      <c r="E39" s="381" t="s">
        <v>5</v>
      </c>
      <c r="F39" s="379">
        <f>SUM(F40:F43)</f>
        <v>0</v>
      </c>
      <c r="G39" s="379"/>
      <c r="H39" s="379">
        <f>SUM(H40:H43)</f>
        <v>0</v>
      </c>
      <c r="I39" s="379">
        <f>SUM(I40:I43)</f>
        <v>0</v>
      </c>
      <c r="J39" s="378">
        <f>SUM(H39:I39)</f>
        <v>0</v>
      </c>
    </row>
    <row r="40" spans="1:12" ht="12" customHeight="1">
      <c r="A40" s="5">
        <v>6</v>
      </c>
      <c r="B40" s="5">
        <v>2</v>
      </c>
      <c r="C40" s="359">
        <v>11</v>
      </c>
      <c r="D40" s="2004"/>
      <c r="E40" s="369" t="s">
        <v>53</v>
      </c>
      <c r="F40" s="33">
        <v>0</v>
      </c>
      <c r="G40" s="33"/>
      <c r="H40" s="33">
        <v>0</v>
      </c>
      <c r="I40" s="33">
        <v>0</v>
      </c>
      <c r="J40" s="374">
        <f>SUM(H40:I40)</f>
        <v>0</v>
      </c>
    </row>
    <row r="41" spans="1:12" ht="12" customHeight="1">
      <c r="B41" s="5"/>
      <c r="D41" s="2004"/>
      <c r="E41" s="369" t="s">
        <v>54</v>
      </c>
      <c r="F41" s="368">
        <v>0</v>
      </c>
      <c r="G41" s="368"/>
      <c r="H41" s="368">
        <v>0</v>
      </c>
      <c r="I41" s="368">
        <v>0</v>
      </c>
      <c r="J41" s="374">
        <f>SUM(H41:I41)</f>
        <v>0</v>
      </c>
    </row>
    <row r="42" spans="1:12" ht="12" customHeight="1">
      <c r="A42" s="5">
        <v>6</v>
      </c>
      <c r="B42" s="5">
        <v>2</v>
      </c>
      <c r="C42" s="359">
        <v>10</v>
      </c>
      <c r="D42" s="2004"/>
      <c r="E42" s="369" t="s">
        <v>55</v>
      </c>
      <c r="F42" s="368">
        <v>0</v>
      </c>
      <c r="G42" s="368"/>
      <c r="H42" s="368">
        <v>0</v>
      </c>
      <c r="I42" s="368">
        <v>0</v>
      </c>
      <c r="J42" s="374">
        <f>SUM(H42:I42)</f>
        <v>0</v>
      </c>
    </row>
    <row r="43" spans="1:12" ht="12" customHeight="1">
      <c r="B43" s="5"/>
      <c r="D43" s="2005"/>
      <c r="E43" s="369" t="s">
        <v>26</v>
      </c>
      <c r="F43" s="368">
        <v>0</v>
      </c>
      <c r="G43" s="368"/>
      <c r="H43" s="368">
        <v>0</v>
      </c>
      <c r="I43" s="368">
        <v>0</v>
      </c>
      <c r="J43" s="374">
        <f>SUM(H43:I43)</f>
        <v>0</v>
      </c>
    </row>
    <row r="44" spans="1:12">
      <c r="B44" s="5"/>
      <c r="D44" s="1895">
        <v>1407</v>
      </c>
      <c r="E44" s="373" t="s">
        <v>62</v>
      </c>
      <c r="F44" s="377">
        <f>SUM(F45:F46)</f>
        <v>0</v>
      </c>
      <c r="G44" s="377"/>
      <c r="H44" s="377">
        <f>SUM(H45:H46)</f>
        <v>0</v>
      </c>
      <c r="I44" s="377">
        <f>SUM(I45:I46)</f>
        <v>0</v>
      </c>
      <c r="J44" s="376">
        <f>SUM(H44:I44)</f>
        <v>0</v>
      </c>
    </row>
    <row r="45" spans="1:12" ht="12" customHeight="1">
      <c r="A45" s="5">
        <v>7</v>
      </c>
      <c r="B45" s="5">
        <v>6</v>
      </c>
      <c r="C45" s="359">
        <v>10</v>
      </c>
      <c r="D45" s="1895"/>
      <c r="E45" s="369" t="s">
        <v>56</v>
      </c>
      <c r="F45" s="368">
        <v>0</v>
      </c>
      <c r="G45" s="368"/>
      <c r="H45" s="368">
        <v>0</v>
      </c>
      <c r="I45" s="368">
        <v>0</v>
      </c>
      <c r="J45" s="366">
        <f>SUM(H45:I45)</f>
        <v>0</v>
      </c>
    </row>
    <row r="46" spans="1:12" ht="12" customHeight="1">
      <c r="B46" s="5"/>
      <c r="D46" s="61"/>
      <c r="E46" s="369" t="s">
        <v>151</v>
      </c>
      <c r="F46" s="40">
        <v>0</v>
      </c>
      <c r="G46" s="40"/>
      <c r="H46" s="40">
        <v>0</v>
      </c>
      <c r="I46" s="40">
        <v>0</v>
      </c>
      <c r="J46" s="366">
        <f>SUM(H46:I46)</f>
        <v>0</v>
      </c>
    </row>
    <row r="47" spans="1:12">
      <c r="B47" s="5"/>
      <c r="D47" s="1891">
        <v>1408</v>
      </c>
      <c r="E47" s="373" t="s">
        <v>63</v>
      </c>
      <c r="F47" s="379">
        <f>SUM(F48:F53)</f>
        <v>0</v>
      </c>
      <c r="G47" s="379"/>
      <c r="H47" s="379">
        <f>SUM(H48:H53)</f>
        <v>0</v>
      </c>
      <c r="I47" s="379">
        <f>SUM(I48:I53)</f>
        <v>0</v>
      </c>
      <c r="J47" s="376">
        <f>SUM(H47:I47)</f>
        <v>0</v>
      </c>
    </row>
    <row r="48" spans="1:12">
      <c r="A48" s="5">
        <v>8</v>
      </c>
      <c r="B48" s="5">
        <v>4</v>
      </c>
      <c r="C48" s="359">
        <v>6</v>
      </c>
      <c r="D48" s="1892"/>
      <c r="E48" s="369" t="s">
        <v>16</v>
      </c>
      <c r="F48" s="368">
        <v>0</v>
      </c>
      <c r="G48" s="368"/>
      <c r="H48" s="368">
        <v>0</v>
      </c>
      <c r="I48" s="368">
        <v>0</v>
      </c>
      <c r="J48" s="374">
        <f>SUM(H48:I48)</f>
        <v>0</v>
      </c>
    </row>
    <row r="49" spans="1:10">
      <c r="B49" s="5"/>
      <c r="D49" s="1892"/>
      <c r="E49" s="369" t="s">
        <v>57</v>
      </c>
      <c r="F49" s="368">
        <v>0</v>
      </c>
      <c r="G49" s="368"/>
      <c r="H49" s="368">
        <v>0</v>
      </c>
      <c r="I49" s="368">
        <v>0</v>
      </c>
      <c r="J49" s="374">
        <f>SUM(H49:I49)</f>
        <v>0</v>
      </c>
    </row>
    <row r="50" spans="1:10">
      <c r="B50" s="5"/>
      <c r="D50" s="1892"/>
      <c r="E50" s="369" t="s">
        <v>65</v>
      </c>
      <c r="F50" s="368">
        <v>0</v>
      </c>
      <c r="G50" s="368"/>
      <c r="H50" s="368">
        <v>0</v>
      </c>
      <c r="I50" s="368">
        <v>0</v>
      </c>
      <c r="J50" s="374">
        <f>SUM(H50:I50)</f>
        <v>0</v>
      </c>
    </row>
    <row r="51" spans="1:10">
      <c r="B51" s="5"/>
      <c r="D51" s="1892"/>
      <c r="E51" s="369" t="s">
        <v>64</v>
      </c>
      <c r="F51" s="368">
        <v>0</v>
      </c>
      <c r="G51" s="368"/>
      <c r="H51" s="368">
        <v>0</v>
      </c>
      <c r="I51" s="368">
        <v>0</v>
      </c>
      <c r="J51" s="374">
        <f>SUM(H51:I51)</f>
        <v>0</v>
      </c>
    </row>
    <row r="52" spans="1:10" ht="12" customHeight="1">
      <c r="A52" s="5">
        <v>8</v>
      </c>
      <c r="B52" s="5">
        <v>4</v>
      </c>
      <c r="C52" s="359">
        <v>11</v>
      </c>
      <c r="D52" s="1892"/>
      <c r="E52" s="369" t="s">
        <v>150</v>
      </c>
      <c r="F52" s="368">
        <v>0</v>
      </c>
      <c r="G52" s="368"/>
      <c r="H52" s="368">
        <v>0</v>
      </c>
      <c r="I52" s="368">
        <v>0</v>
      </c>
      <c r="J52" s="366">
        <f>SUM(H52:I52)</f>
        <v>0</v>
      </c>
    </row>
    <row r="53" spans="1:10" ht="12" customHeight="1">
      <c r="A53" s="5">
        <v>8</v>
      </c>
      <c r="B53" s="5">
        <v>4</v>
      </c>
      <c r="C53" s="359">
        <v>11</v>
      </c>
      <c r="D53" s="1892"/>
      <c r="E53" s="369" t="s">
        <v>59</v>
      </c>
      <c r="F53" s="368">
        <v>0</v>
      </c>
      <c r="G53" s="368"/>
      <c r="H53" s="368">
        <v>0</v>
      </c>
      <c r="I53" s="368">
        <v>0</v>
      </c>
      <c r="J53" s="374">
        <f>SUM(H53:I53)</f>
        <v>0</v>
      </c>
    </row>
    <row r="54" spans="1:10" ht="12.75" customHeight="1">
      <c r="B54" s="5"/>
      <c r="D54" s="1894">
        <v>1624</v>
      </c>
      <c r="E54" s="392" t="s">
        <v>19</v>
      </c>
      <c r="F54" s="1683">
        <f>SUM(F55:F56)</f>
        <v>0</v>
      </c>
      <c r="G54" s="1683"/>
      <c r="H54" s="1683">
        <f>SUM(H55:H56)</f>
        <v>0</v>
      </c>
      <c r="I54" s="1683">
        <f>SUM(I55:I56)</f>
        <v>0</v>
      </c>
      <c r="J54" s="390">
        <f>SUM(J55:J56)</f>
        <v>0</v>
      </c>
    </row>
    <row r="55" spans="1:10" ht="12" customHeight="1">
      <c r="B55" s="5"/>
      <c r="D55" s="1895"/>
      <c r="E55" s="1303" t="s">
        <v>149</v>
      </c>
      <c r="F55" s="33">
        <v>0</v>
      </c>
      <c r="G55" s="33"/>
      <c r="H55" s="33">
        <v>0</v>
      </c>
      <c r="I55" s="33">
        <v>0</v>
      </c>
      <c r="J55" s="2473">
        <f>SUM(H55:I55)</f>
        <v>0</v>
      </c>
    </row>
    <row r="56" spans="1:10" ht="12" customHeight="1">
      <c r="A56" s="5">
        <v>9</v>
      </c>
      <c r="B56" s="5">
        <v>5</v>
      </c>
      <c r="C56" s="359">
        <v>10</v>
      </c>
      <c r="D56" s="1923"/>
      <c r="E56" s="375" t="s">
        <v>22</v>
      </c>
      <c r="F56" s="1339">
        <v>0</v>
      </c>
      <c r="G56" s="1339"/>
      <c r="H56" s="1339">
        <v>0</v>
      </c>
      <c r="I56" s="1339">
        <v>0</v>
      </c>
      <c r="J56" s="382">
        <f>SUM(H56:I56)</f>
        <v>0</v>
      </c>
    </row>
    <row r="57" spans="1:10" ht="13.5" customHeight="1">
      <c r="E57" s="25" t="s">
        <v>0</v>
      </c>
      <c r="F57" s="1712">
        <f>SUM(F9+F18+F27+F31+F34+F39+F44+F47+F54)</f>
        <v>9</v>
      </c>
      <c r="G57" s="1712"/>
      <c r="H57" s="1712">
        <f>SUM(H9+H18+H27+H31+H34+H39+H44+H47+H54)</f>
        <v>882</v>
      </c>
      <c r="I57" s="1712">
        <f>SUM(I9+I18+I27+I31+I34+I39+I44+I47+I54)</f>
        <v>728</v>
      </c>
      <c r="J57" s="2311">
        <f>SUM(J9+J18+J27+J31+J34+J39+J44+J47+J54)</f>
        <v>1610</v>
      </c>
    </row>
    <row r="58" spans="1:10" ht="10.5" customHeight="1">
      <c r="D58" s="6"/>
      <c r="E58" s="10" t="s">
        <v>148</v>
      </c>
    </row>
    <row r="59" spans="1:10" ht="18.75" customHeight="1">
      <c r="D59" s="6"/>
      <c r="E59" s="2481"/>
      <c r="F59" s="1905"/>
      <c r="G59" s="1905"/>
      <c r="H59" s="1905"/>
      <c r="I59" s="1905"/>
      <c r="J59" s="1905"/>
    </row>
    <row r="60" spans="1:10" ht="9" customHeight="1">
      <c r="E60" s="10"/>
      <c r="F60" s="10"/>
      <c r="G60" s="10"/>
      <c r="H60" s="10"/>
      <c r="I60" s="10"/>
      <c r="J60" s="10"/>
    </row>
    <row r="61" spans="1:10" ht="6" customHeight="1">
      <c r="D61" s="6"/>
      <c r="E61" s="10"/>
      <c r="F61" s="10"/>
      <c r="G61" s="10"/>
      <c r="H61" s="10"/>
      <c r="I61" s="10"/>
      <c r="J61" s="10"/>
    </row>
    <row r="62" spans="1:10" ht="9" customHeight="1">
      <c r="D62" s="6"/>
    </row>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9" ht="9" customHeight="1"/>
    <row r="146" spans="5:9" ht="9" customHeight="1"/>
    <row r="147" spans="5:9" ht="9" customHeight="1">
      <c r="E147" s="4"/>
      <c r="F147" s="360"/>
      <c r="G147" s="360"/>
      <c r="H147" s="361"/>
      <c r="I147" s="360"/>
    </row>
    <row r="148" spans="5:9" ht="9" customHeight="1"/>
    <row r="149" spans="5:9" ht="9" customHeight="1"/>
    <row r="150" spans="5:9" ht="9" customHeight="1"/>
    <row r="151" spans="5:9" ht="9" customHeight="1"/>
    <row r="152" spans="5:9" ht="9" customHeight="1"/>
    <row r="153" spans="5:9" ht="9" customHeight="1"/>
    <row r="154" spans="5:9" ht="9" customHeight="1"/>
    <row r="155" spans="5:9" ht="9" customHeight="1"/>
    <row r="156" spans="5:9" ht="9" customHeight="1"/>
    <row r="157" spans="5:9" ht="9" customHeight="1"/>
    <row r="158" spans="5:9" ht="9" customHeight="1"/>
    <row r="159" spans="5:9" ht="9" customHeight="1"/>
    <row r="160" spans="5:9"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17">
    <mergeCell ref="D54:D56"/>
    <mergeCell ref="D18:D26"/>
    <mergeCell ref="D27:D30"/>
    <mergeCell ref="D31:D33"/>
    <mergeCell ref="D39:D43"/>
    <mergeCell ref="D47:D53"/>
    <mergeCell ref="D34:D38"/>
    <mergeCell ref="E59:J59"/>
    <mergeCell ref="D9:D17"/>
    <mergeCell ref="D44:D45"/>
    <mergeCell ref="P23:R28"/>
    <mergeCell ref="N3:AB3"/>
    <mergeCell ref="D3:J3"/>
    <mergeCell ref="H7:J7"/>
    <mergeCell ref="D6:D8"/>
    <mergeCell ref="D4:J4"/>
    <mergeCell ref="F6:F7"/>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3A7D0-E3F4-4225-AA83-EBAB8E466F93}">
  <dimension ref="A1:AE412"/>
  <sheetViews>
    <sheetView view="pageBreakPreview" topLeftCell="D1" zoomScale="115" zoomScaleNormal="115" zoomScaleSheetLayoutView="115" workbookViewId="0">
      <selection activeCell="D3" sqref="D3:J3"/>
    </sheetView>
  </sheetViews>
  <sheetFormatPr baseColWidth="10" defaultRowHeight="12.75"/>
  <cols>
    <col min="1" max="1" width="2" style="5" hidden="1" customWidth="1"/>
    <col min="2" max="2" width="2.28515625" style="4" hidden="1" customWidth="1"/>
    <col min="3" max="3" width="3.5703125" style="359" hidden="1" customWidth="1"/>
    <col min="4" max="4" width="7.42578125" style="1" customWidth="1"/>
    <col min="5" max="5" width="57.7109375" style="1" customWidth="1"/>
    <col min="6" max="6" width="10.42578125" style="1" customWidth="1"/>
    <col min="7" max="7" width="3.7109375" style="1" customWidth="1"/>
    <col min="8" max="10" width="8.7109375" style="1" customWidth="1"/>
    <col min="11" max="12" width="11.42578125" style="1"/>
    <col min="13" max="13" width="4.7109375" style="1" customWidth="1"/>
    <col min="14" max="14" width="5" style="1" customWidth="1"/>
    <col min="15" max="15" width="2.28515625" style="1" customWidth="1"/>
    <col min="16" max="16" width="26" style="1" customWidth="1"/>
    <col min="17" max="17" width="8"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30" width="6.7109375" style="1" customWidth="1"/>
    <col min="31" max="16384" width="11.42578125" style="1"/>
  </cols>
  <sheetData>
    <row r="1" spans="1:31" ht="13.5" customHeight="1">
      <c r="F1" s="389"/>
      <c r="G1" s="389"/>
      <c r="H1" s="389"/>
      <c r="I1" s="389"/>
      <c r="K1" s="389"/>
      <c r="L1" s="389"/>
    </row>
    <row r="2" spans="1:31" ht="3.75" customHeight="1">
      <c r="F2" s="389"/>
      <c r="G2" s="389"/>
      <c r="H2" s="389"/>
      <c r="I2" s="389"/>
      <c r="J2" s="389"/>
      <c r="K2" s="389"/>
      <c r="L2" s="389"/>
    </row>
    <row r="3" spans="1:31" ht="12.75" customHeight="1">
      <c r="D3" s="1888" t="s">
        <v>895</v>
      </c>
      <c r="E3" s="1888"/>
      <c r="F3" s="1888"/>
      <c r="G3" s="1888"/>
      <c r="H3" s="1888"/>
      <c r="I3" s="1888"/>
      <c r="J3" s="1888"/>
      <c r="K3" s="389"/>
      <c r="N3" s="1888"/>
      <c r="O3" s="1888"/>
      <c r="P3" s="1888"/>
      <c r="Q3" s="1888"/>
      <c r="R3" s="1888"/>
      <c r="S3" s="1888"/>
      <c r="T3" s="1888"/>
      <c r="U3" s="1888"/>
      <c r="V3" s="1888"/>
      <c r="W3" s="1888"/>
      <c r="X3" s="1888"/>
      <c r="Y3" s="1888"/>
      <c r="Z3" s="1888"/>
      <c r="AA3" s="1888"/>
      <c r="AB3" s="1888"/>
    </row>
    <row r="4" spans="1:31" ht="12.75" customHeight="1">
      <c r="B4" s="721"/>
      <c r="C4" s="415"/>
      <c r="D4" s="1888" t="s">
        <v>68</v>
      </c>
      <c r="E4" s="1888"/>
      <c r="F4" s="1888"/>
      <c r="G4" s="1888"/>
      <c r="H4" s="1888"/>
      <c r="I4" s="1888"/>
      <c r="J4" s="1888"/>
      <c r="K4" s="389"/>
      <c r="L4" s="414"/>
      <c r="M4" s="414"/>
      <c r="N4" s="413"/>
      <c r="AD4" s="2"/>
      <c r="AE4" s="2"/>
    </row>
    <row r="5" spans="1:31" ht="14.25" customHeight="1">
      <c r="E5" s="3"/>
      <c r="F5" s="3"/>
      <c r="G5" s="3"/>
      <c r="H5" s="412"/>
      <c r="I5" s="411"/>
      <c r="J5" s="410"/>
      <c r="K5" s="389"/>
      <c r="N5" s="4"/>
    </row>
    <row r="6" spans="1:31" ht="12.75" customHeight="1">
      <c r="D6" s="1934" t="s">
        <v>6</v>
      </c>
      <c r="E6" s="1754"/>
      <c r="F6" s="2480" t="s">
        <v>894</v>
      </c>
      <c r="G6" s="26"/>
      <c r="H6" s="2479"/>
      <c r="I6" s="2479"/>
      <c r="J6" s="2478"/>
      <c r="K6" s="389"/>
      <c r="N6" s="4"/>
    </row>
    <row r="7" spans="1:31" ht="12.75" customHeight="1">
      <c r="A7" s="5" t="s">
        <v>12</v>
      </c>
      <c r="B7" s="5" t="s">
        <v>13</v>
      </c>
      <c r="C7" s="359" t="s">
        <v>14</v>
      </c>
      <c r="D7" s="1925"/>
      <c r="E7" s="1363" t="s">
        <v>60</v>
      </c>
      <c r="F7" s="2477"/>
      <c r="G7" s="2476"/>
      <c r="H7" s="1991" t="s">
        <v>893</v>
      </c>
      <c r="I7" s="1991"/>
      <c r="J7" s="2024"/>
      <c r="K7" s="389"/>
      <c r="L7" s="5"/>
    </row>
    <row r="8" spans="1:31">
      <c r="D8" s="1925"/>
      <c r="E8" s="1361"/>
      <c r="F8" s="2475"/>
      <c r="G8" s="2475"/>
      <c r="H8" s="786" t="s">
        <v>72</v>
      </c>
      <c r="I8" s="786" t="s">
        <v>71</v>
      </c>
      <c r="J8" s="2474" t="s">
        <v>0</v>
      </c>
      <c r="K8" s="389"/>
    </row>
    <row r="9" spans="1:31">
      <c r="D9" s="1891">
        <v>1401</v>
      </c>
      <c r="E9" s="392" t="s">
        <v>1</v>
      </c>
      <c r="F9" s="395">
        <f>SUM(F10:F18)</f>
        <v>0</v>
      </c>
      <c r="G9" s="395"/>
      <c r="H9" s="395">
        <f>SUM(H10:H18)</f>
        <v>0</v>
      </c>
      <c r="I9" s="395">
        <f>SUM(I10:I18)</f>
        <v>0</v>
      </c>
      <c r="J9" s="394">
        <f>SUM(H9:I9)</f>
        <v>0</v>
      </c>
      <c r="K9" s="389"/>
    </row>
    <row r="10" spans="1:31" ht="12" customHeight="1">
      <c r="A10" s="5">
        <v>1</v>
      </c>
      <c r="B10" s="5">
        <v>1</v>
      </c>
      <c r="C10" s="359">
        <v>11</v>
      </c>
      <c r="D10" s="1892"/>
      <c r="E10" s="388" t="s">
        <v>33</v>
      </c>
      <c r="F10" s="33">
        <v>0</v>
      </c>
      <c r="G10" s="33"/>
      <c r="H10" s="33">
        <v>0</v>
      </c>
      <c r="I10" s="33">
        <v>0</v>
      </c>
      <c r="J10" s="387">
        <f>SUM(H10:I10)</f>
        <v>0</v>
      </c>
      <c r="K10" s="389"/>
      <c r="L10" s="389"/>
    </row>
    <row r="11" spans="1:31" ht="12" customHeight="1">
      <c r="B11" s="5"/>
      <c r="D11" s="1892"/>
      <c r="E11" s="369" t="s">
        <v>66</v>
      </c>
      <c r="F11" s="35">
        <v>0</v>
      </c>
      <c r="G11" s="35"/>
      <c r="H11" s="368">
        <v>0</v>
      </c>
      <c r="I11" s="368">
        <v>0</v>
      </c>
      <c r="J11" s="374">
        <f>SUM(H11:I11)</f>
        <v>0</v>
      </c>
      <c r="K11" s="389"/>
      <c r="L11" s="389"/>
    </row>
    <row r="12" spans="1:31" ht="12" customHeight="1">
      <c r="A12" s="5">
        <v>1</v>
      </c>
      <c r="B12" s="5">
        <v>1</v>
      </c>
      <c r="C12" s="359">
        <v>5</v>
      </c>
      <c r="D12" s="1892"/>
      <c r="E12" s="369" t="s">
        <v>34</v>
      </c>
      <c r="F12" s="35">
        <v>0</v>
      </c>
      <c r="G12" s="35"/>
      <c r="H12" s="368">
        <v>0</v>
      </c>
      <c r="I12" s="368">
        <v>0</v>
      </c>
      <c r="J12" s="374">
        <f>SUM(H12:I12)</f>
        <v>0</v>
      </c>
      <c r="K12" s="389"/>
      <c r="L12" s="389"/>
    </row>
    <row r="13" spans="1:31" ht="12" customHeight="1">
      <c r="A13" s="5">
        <v>1</v>
      </c>
      <c r="B13" s="5">
        <v>1</v>
      </c>
      <c r="C13" s="359">
        <v>12</v>
      </c>
      <c r="D13" s="1892"/>
      <c r="E13" s="369" t="s">
        <v>35</v>
      </c>
      <c r="F13" s="368">
        <v>0</v>
      </c>
      <c r="G13" s="368"/>
      <c r="H13" s="368">
        <v>0</v>
      </c>
      <c r="I13" s="368">
        <v>0</v>
      </c>
      <c r="J13" s="366">
        <f>SUM(H13:I13)</f>
        <v>0</v>
      </c>
      <c r="K13" s="389"/>
      <c r="L13" s="389"/>
    </row>
    <row r="14" spans="1:31" ht="12" customHeight="1">
      <c r="A14" s="5">
        <v>1</v>
      </c>
      <c r="B14" s="5">
        <v>1</v>
      </c>
      <c r="C14" s="359">
        <v>2</v>
      </c>
      <c r="D14" s="1892"/>
      <c r="E14" s="369" t="s">
        <v>27</v>
      </c>
      <c r="F14" s="368">
        <v>0</v>
      </c>
      <c r="G14" s="368"/>
      <c r="H14" s="368">
        <v>0</v>
      </c>
      <c r="I14" s="368">
        <v>0</v>
      </c>
      <c r="J14" s="366">
        <f>SUM(H14:I14)</f>
        <v>0</v>
      </c>
      <c r="K14" s="389"/>
      <c r="L14" s="389"/>
    </row>
    <row r="15" spans="1:31" ht="12" customHeight="1">
      <c r="A15" s="5">
        <v>1</v>
      </c>
      <c r="B15" s="5">
        <v>1</v>
      </c>
      <c r="C15" s="359">
        <v>4</v>
      </c>
      <c r="D15" s="1892"/>
      <c r="E15" s="369" t="s">
        <v>10</v>
      </c>
      <c r="F15" s="368">
        <v>0</v>
      </c>
      <c r="G15" s="368"/>
      <c r="H15" s="368">
        <v>0</v>
      </c>
      <c r="I15" s="368">
        <v>0</v>
      </c>
      <c r="J15" s="366">
        <f>SUM(H15:I15)</f>
        <v>0</v>
      </c>
      <c r="K15" s="389"/>
      <c r="L15" s="389"/>
    </row>
    <row r="16" spans="1:31" ht="12" customHeight="1">
      <c r="A16" s="5">
        <v>1</v>
      </c>
      <c r="B16" s="5">
        <v>1</v>
      </c>
      <c r="C16" s="359">
        <v>1</v>
      </c>
      <c r="D16" s="1892"/>
      <c r="E16" s="369" t="s">
        <v>36</v>
      </c>
      <c r="F16" s="368">
        <v>0</v>
      </c>
      <c r="G16" s="368"/>
      <c r="H16" s="368">
        <v>0</v>
      </c>
      <c r="I16" s="368">
        <v>0</v>
      </c>
      <c r="J16" s="366">
        <f>SUM(H16:I16)</f>
        <v>0</v>
      </c>
      <c r="K16" s="389"/>
      <c r="L16" s="389"/>
    </row>
    <row r="17" spans="1:18" ht="12" customHeight="1">
      <c r="B17" s="5"/>
      <c r="D17" s="1892"/>
      <c r="E17" s="369" t="s">
        <v>24</v>
      </c>
      <c r="F17" s="368">
        <v>0</v>
      </c>
      <c r="G17" s="368"/>
      <c r="H17" s="368">
        <v>0</v>
      </c>
      <c r="I17" s="368">
        <v>0</v>
      </c>
      <c r="J17" s="366">
        <f>SUM(H17:I17)</f>
        <v>0</v>
      </c>
      <c r="K17" s="389"/>
      <c r="L17" s="389"/>
    </row>
    <row r="18" spans="1:18" ht="12" customHeight="1">
      <c r="A18" s="5">
        <v>1</v>
      </c>
      <c r="B18" s="5">
        <v>1</v>
      </c>
      <c r="C18" s="359">
        <v>14</v>
      </c>
      <c r="D18" s="1892"/>
      <c r="E18" s="369" t="s">
        <v>32</v>
      </c>
      <c r="F18" s="368">
        <v>0</v>
      </c>
      <c r="G18" s="368"/>
      <c r="H18" s="368">
        <v>0</v>
      </c>
      <c r="I18" s="368">
        <v>0</v>
      </c>
      <c r="J18" s="366">
        <f>SUM(H18:I18)</f>
        <v>0</v>
      </c>
      <c r="K18" s="389"/>
      <c r="L18" s="389"/>
    </row>
    <row r="19" spans="1:18">
      <c r="B19" s="5"/>
      <c r="D19" s="1891">
        <v>1402</v>
      </c>
      <c r="E19" s="373" t="s">
        <v>2</v>
      </c>
      <c r="F19" s="48">
        <f>SUM(F20:F27)</f>
        <v>7</v>
      </c>
      <c r="G19" s="48"/>
      <c r="H19" s="48">
        <f>SUM(H20:H27)</f>
        <v>500</v>
      </c>
      <c r="I19" s="48">
        <f>SUM(I20:I27)</f>
        <v>391</v>
      </c>
      <c r="J19" s="376">
        <f>SUM(H19:I19)</f>
        <v>891</v>
      </c>
      <c r="K19" s="389"/>
      <c r="L19" s="389"/>
    </row>
    <row r="20" spans="1:18" ht="12" customHeight="1">
      <c r="A20" s="5">
        <v>2</v>
      </c>
      <c r="B20" s="5">
        <v>4</v>
      </c>
      <c r="C20" s="359">
        <v>11</v>
      </c>
      <c r="D20" s="1892"/>
      <c r="E20" s="369" t="s">
        <v>37</v>
      </c>
      <c r="F20" s="368">
        <v>1</v>
      </c>
      <c r="G20" s="368"/>
      <c r="H20" s="368">
        <v>100</v>
      </c>
      <c r="I20" s="368">
        <v>64</v>
      </c>
      <c r="J20" s="374">
        <f>SUM(H20:I20)</f>
        <v>164</v>
      </c>
      <c r="K20" s="389"/>
      <c r="L20" s="389"/>
    </row>
    <row r="21" spans="1:18" ht="12" customHeight="1">
      <c r="A21" s="5">
        <v>2</v>
      </c>
      <c r="B21" s="5">
        <v>4</v>
      </c>
      <c r="C21" s="359">
        <v>10</v>
      </c>
      <c r="D21" s="1892"/>
      <c r="E21" s="369" t="s">
        <v>38</v>
      </c>
      <c r="F21" s="368">
        <v>0</v>
      </c>
      <c r="G21" s="368"/>
      <c r="H21" s="368">
        <v>0</v>
      </c>
      <c r="I21" s="368">
        <v>0</v>
      </c>
      <c r="J21" s="374">
        <f>SUM(H21:I21)</f>
        <v>0</v>
      </c>
      <c r="K21" s="389"/>
      <c r="L21" s="389"/>
    </row>
    <row r="22" spans="1:18" ht="12" customHeight="1">
      <c r="A22" s="5">
        <v>2</v>
      </c>
      <c r="B22" s="5">
        <v>4</v>
      </c>
      <c r="C22" s="359">
        <v>10</v>
      </c>
      <c r="D22" s="1892"/>
      <c r="E22" s="369" t="s">
        <v>39</v>
      </c>
      <c r="F22" s="368">
        <v>1</v>
      </c>
      <c r="G22" s="368"/>
      <c r="H22" s="368">
        <v>180</v>
      </c>
      <c r="I22" s="368">
        <v>140</v>
      </c>
      <c r="J22" s="374">
        <f>SUM(H22:I22)</f>
        <v>320</v>
      </c>
      <c r="K22" s="389"/>
      <c r="L22" s="389"/>
    </row>
    <row r="23" spans="1:18" ht="12" customHeight="1">
      <c r="A23" s="5">
        <v>2</v>
      </c>
      <c r="B23" s="5">
        <v>4</v>
      </c>
      <c r="C23" s="359">
        <v>3</v>
      </c>
      <c r="D23" s="1892"/>
      <c r="E23" s="369" t="s">
        <v>40</v>
      </c>
      <c r="F23" s="368">
        <v>0</v>
      </c>
      <c r="G23" s="368"/>
      <c r="H23" s="368">
        <v>0</v>
      </c>
      <c r="I23" s="368">
        <v>0</v>
      </c>
      <c r="J23" s="374">
        <f>SUM(H23:I23)</f>
        <v>0</v>
      </c>
      <c r="K23" s="389"/>
      <c r="L23" s="389"/>
    </row>
    <row r="24" spans="1:18" ht="12" customHeight="1">
      <c r="A24" s="5">
        <v>2</v>
      </c>
      <c r="B24" s="5">
        <v>4</v>
      </c>
      <c r="C24" s="359">
        <v>7</v>
      </c>
      <c r="D24" s="1892"/>
      <c r="E24" s="369" t="s">
        <v>41</v>
      </c>
      <c r="F24" s="368">
        <v>5</v>
      </c>
      <c r="G24" s="368"/>
      <c r="H24" s="367">
        <v>220</v>
      </c>
      <c r="I24" s="367">
        <v>187</v>
      </c>
      <c r="J24" s="374">
        <f>SUM(H24:I24)</f>
        <v>407</v>
      </c>
      <c r="K24" s="389"/>
      <c r="L24" s="389"/>
      <c r="P24" s="1910"/>
      <c r="Q24" s="1910"/>
      <c r="R24" s="1910"/>
    </row>
    <row r="25" spans="1:18" ht="12" customHeight="1">
      <c r="A25" s="5">
        <v>2</v>
      </c>
      <c r="B25" s="5">
        <v>4</v>
      </c>
      <c r="C25" s="359">
        <v>1</v>
      </c>
      <c r="D25" s="1892"/>
      <c r="E25" s="369" t="s">
        <v>42</v>
      </c>
      <c r="F25" s="368">
        <v>0</v>
      </c>
      <c r="G25" s="368"/>
      <c r="H25" s="368">
        <v>0</v>
      </c>
      <c r="I25" s="368">
        <v>0</v>
      </c>
      <c r="J25" s="374">
        <f>SUM(H25:I25)</f>
        <v>0</v>
      </c>
      <c r="K25" s="389"/>
      <c r="L25" s="389"/>
      <c r="P25" s="1910"/>
      <c r="Q25" s="1910"/>
      <c r="R25" s="1910"/>
    </row>
    <row r="26" spans="1:18" ht="12" customHeight="1">
      <c r="A26" s="5">
        <v>2</v>
      </c>
      <c r="B26" s="5">
        <v>4</v>
      </c>
      <c r="C26" s="359">
        <v>9</v>
      </c>
      <c r="D26" s="1892"/>
      <c r="E26" s="369" t="s">
        <v>43</v>
      </c>
      <c r="F26" s="368">
        <v>0</v>
      </c>
      <c r="G26" s="368"/>
      <c r="H26" s="368">
        <v>0</v>
      </c>
      <c r="I26" s="368">
        <v>0</v>
      </c>
      <c r="J26" s="374">
        <f>SUM(H26:I26)</f>
        <v>0</v>
      </c>
      <c r="K26" s="389"/>
      <c r="L26" s="389"/>
      <c r="P26" s="1910"/>
      <c r="Q26" s="1910"/>
      <c r="R26" s="1910"/>
    </row>
    <row r="27" spans="1:18" ht="12" customHeight="1">
      <c r="A27" s="5">
        <v>2</v>
      </c>
      <c r="B27" s="5">
        <v>4</v>
      </c>
      <c r="C27" s="359">
        <v>11</v>
      </c>
      <c r="D27" s="1892"/>
      <c r="E27" s="369" t="s">
        <v>44</v>
      </c>
      <c r="F27" s="368">
        <v>0</v>
      </c>
      <c r="G27" s="368"/>
      <c r="H27" s="368">
        <v>0</v>
      </c>
      <c r="I27" s="368">
        <v>0</v>
      </c>
      <c r="J27" s="366">
        <f>SUM(H27:I27)</f>
        <v>0</v>
      </c>
      <c r="K27" s="389"/>
      <c r="L27" s="389"/>
      <c r="P27" s="1910"/>
      <c r="Q27" s="1910"/>
      <c r="R27" s="1910"/>
    </row>
    <row r="28" spans="1:18">
      <c r="B28" s="5"/>
      <c r="D28" s="1894">
        <v>1403</v>
      </c>
      <c r="E28" s="373" t="s">
        <v>3</v>
      </c>
      <c r="F28" s="48">
        <f>SUM(F29:F31)</f>
        <v>2</v>
      </c>
      <c r="G28" s="48"/>
      <c r="H28" s="48">
        <f>SUM(H29:H31)</f>
        <v>106</v>
      </c>
      <c r="I28" s="48">
        <f>SUM(I29:I31)</f>
        <v>230</v>
      </c>
      <c r="J28" s="376">
        <f>SUM(H28:I28)</f>
        <v>336</v>
      </c>
      <c r="K28" s="389"/>
      <c r="L28" s="389"/>
      <c r="P28" s="1910"/>
      <c r="Q28" s="1910"/>
      <c r="R28" s="1910"/>
    </row>
    <row r="29" spans="1:18" ht="12" customHeight="1">
      <c r="A29" s="5">
        <v>3</v>
      </c>
      <c r="B29" s="5">
        <v>5</v>
      </c>
      <c r="C29" s="359">
        <v>11</v>
      </c>
      <c r="D29" s="1895"/>
      <c r="E29" s="369" t="s">
        <v>45</v>
      </c>
      <c r="F29" s="368">
        <v>0</v>
      </c>
      <c r="G29" s="368"/>
      <c r="H29" s="368">
        <v>0</v>
      </c>
      <c r="I29" s="368">
        <v>0</v>
      </c>
      <c r="J29" s="366">
        <f>SUM(H29:I29)</f>
        <v>0</v>
      </c>
      <c r="K29" s="389"/>
      <c r="L29" s="389"/>
      <c r="P29" s="1910"/>
      <c r="Q29" s="1910"/>
      <c r="R29" s="1910"/>
    </row>
    <row r="30" spans="1:18" ht="12" customHeight="1">
      <c r="A30" s="5">
        <v>3</v>
      </c>
      <c r="B30" s="5">
        <v>5</v>
      </c>
      <c r="C30" s="359">
        <v>8</v>
      </c>
      <c r="D30" s="1895"/>
      <c r="E30" s="369" t="s">
        <v>46</v>
      </c>
      <c r="F30" s="368">
        <v>0</v>
      </c>
      <c r="G30" s="368"/>
      <c r="H30" s="368">
        <v>0</v>
      </c>
      <c r="I30" s="368">
        <v>0</v>
      </c>
      <c r="J30" s="366">
        <f>SUM(H30:I30)</f>
        <v>0</v>
      </c>
      <c r="K30" s="389"/>
      <c r="L30" s="389"/>
    </row>
    <row r="31" spans="1:18" ht="12" customHeight="1">
      <c r="A31" s="5">
        <v>3</v>
      </c>
      <c r="B31" s="5">
        <v>5</v>
      </c>
      <c r="C31" s="359">
        <v>10</v>
      </c>
      <c r="D31" s="1896"/>
      <c r="E31" s="375" t="s">
        <v>47</v>
      </c>
      <c r="F31" s="368">
        <v>2</v>
      </c>
      <c r="G31" s="368"/>
      <c r="H31" s="368">
        <v>106</v>
      </c>
      <c r="I31" s="368">
        <v>230</v>
      </c>
      <c r="J31" s="366">
        <f>SUM(H31:I31)</f>
        <v>336</v>
      </c>
      <c r="K31" s="389"/>
      <c r="L31" s="389"/>
    </row>
    <row r="32" spans="1:18">
      <c r="B32" s="5"/>
      <c r="D32" s="2000">
        <v>1404</v>
      </c>
      <c r="E32" s="373" t="s">
        <v>28</v>
      </c>
      <c r="F32" s="48">
        <f>SUM(F33:F34)</f>
        <v>0</v>
      </c>
      <c r="G32" s="48"/>
      <c r="H32" s="48">
        <f>SUM(H33:H34)</f>
        <v>0</v>
      </c>
      <c r="I32" s="48">
        <f>SUM(I33:I34)</f>
        <v>0</v>
      </c>
      <c r="J32" s="376">
        <f>SUM(H32:I32)</f>
        <v>0</v>
      </c>
      <c r="K32" s="389"/>
      <c r="L32" s="389"/>
    </row>
    <row r="33" spans="1:12" ht="12" customHeight="1">
      <c r="A33" s="5">
        <v>4</v>
      </c>
      <c r="B33" s="5">
        <v>6</v>
      </c>
      <c r="C33" s="359">
        <v>11</v>
      </c>
      <c r="D33" s="2001"/>
      <c r="E33" s="369" t="s">
        <v>48</v>
      </c>
      <c r="F33" s="368">
        <v>0</v>
      </c>
      <c r="G33" s="368"/>
      <c r="H33" s="368">
        <v>0</v>
      </c>
      <c r="I33" s="368">
        <v>0</v>
      </c>
      <c r="J33" s="374">
        <f>SUM(H33:I33)</f>
        <v>0</v>
      </c>
      <c r="K33" s="389"/>
      <c r="L33" s="389"/>
    </row>
    <row r="34" spans="1:12" ht="12" customHeight="1">
      <c r="A34" s="5">
        <v>4</v>
      </c>
      <c r="B34" s="5">
        <v>6</v>
      </c>
      <c r="C34" s="359">
        <v>11</v>
      </c>
      <c r="D34" s="2141"/>
      <c r="E34" s="369" t="s">
        <v>892</v>
      </c>
      <c r="F34" s="368">
        <v>0</v>
      </c>
      <c r="G34" s="368"/>
      <c r="H34" s="368">
        <v>0</v>
      </c>
      <c r="I34" s="368">
        <v>0</v>
      </c>
      <c r="J34" s="374">
        <f>SUM(H34:I34)</f>
        <v>0</v>
      </c>
      <c r="K34" s="389"/>
      <c r="L34" s="389"/>
    </row>
    <row r="35" spans="1:12">
      <c r="B35" s="5"/>
      <c r="D35" s="1891">
        <v>1405</v>
      </c>
      <c r="E35" s="373" t="s">
        <v>4</v>
      </c>
      <c r="F35" s="48">
        <f>SUM(F36:F39)</f>
        <v>1</v>
      </c>
      <c r="G35" s="48"/>
      <c r="H35" s="48">
        <f>SUM(H36:H39)</f>
        <v>320</v>
      </c>
      <c r="I35" s="48">
        <f>SUM(I36:I39)</f>
        <v>400</v>
      </c>
      <c r="J35" s="376">
        <f>SUM(H35:I35)</f>
        <v>720</v>
      </c>
      <c r="K35" s="389"/>
      <c r="L35" s="389"/>
    </row>
    <row r="36" spans="1:12" ht="12" customHeight="1">
      <c r="A36" s="5">
        <v>5</v>
      </c>
      <c r="B36" s="5">
        <v>4</v>
      </c>
      <c r="C36" s="359">
        <v>8</v>
      </c>
      <c r="D36" s="1892"/>
      <c r="E36" s="388" t="s">
        <v>50</v>
      </c>
      <c r="F36" s="368">
        <v>0</v>
      </c>
      <c r="G36" s="368"/>
      <c r="H36" s="368">
        <v>0</v>
      </c>
      <c r="I36" s="368">
        <v>0</v>
      </c>
      <c r="J36" s="387">
        <f>SUM(H36:I36)</f>
        <v>0</v>
      </c>
    </row>
    <row r="37" spans="1:12" ht="12" customHeight="1">
      <c r="A37" s="5">
        <v>5</v>
      </c>
      <c r="B37" s="5">
        <v>5</v>
      </c>
      <c r="C37" s="359">
        <v>11</v>
      </c>
      <c r="D37" s="1892"/>
      <c r="E37" s="369" t="s">
        <v>58</v>
      </c>
      <c r="F37" s="386">
        <v>1</v>
      </c>
      <c r="G37" s="386"/>
      <c r="H37" s="386">
        <v>320</v>
      </c>
      <c r="I37" s="386">
        <v>400</v>
      </c>
      <c r="J37" s="374">
        <f>SUM(H37:I37)</f>
        <v>720</v>
      </c>
    </row>
    <row r="38" spans="1:12" ht="12" customHeight="1">
      <c r="A38" s="5">
        <v>5</v>
      </c>
      <c r="B38" s="5">
        <v>4</v>
      </c>
      <c r="C38" s="359">
        <v>8</v>
      </c>
      <c r="D38" s="1892"/>
      <c r="E38" s="370" t="s">
        <v>51</v>
      </c>
      <c r="F38" s="368">
        <v>0</v>
      </c>
      <c r="G38" s="368"/>
      <c r="H38" s="368">
        <v>0</v>
      </c>
      <c r="I38" s="368">
        <v>0</v>
      </c>
      <c r="J38" s="374">
        <f>SUM(H38:I38)</f>
        <v>0</v>
      </c>
    </row>
    <row r="39" spans="1:12" ht="12" customHeight="1">
      <c r="B39" s="5"/>
      <c r="D39" s="1892"/>
      <c r="E39" s="384" t="s">
        <v>52</v>
      </c>
      <c r="F39" s="1339">
        <v>0</v>
      </c>
      <c r="G39" s="1339"/>
      <c r="H39" s="1339">
        <v>0</v>
      </c>
      <c r="I39" s="1339">
        <v>0</v>
      </c>
      <c r="J39" s="1053">
        <f>SUM(H39:I39)</f>
        <v>0</v>
      </c>
    </row>
    <row r="40" spans="1:12">
      <c r="B40" s="5"/>
      <c r="D40" s="2003">
        <v>1406</v>
      </c>
      <c r="E40" s="381" t="s">
        <v>5</v>
      </c>
      <c r="F40" s="379">
        <f>SUM(F41:F44)</f>
        <v>1</v>
      </c>
      <c r="G40" s="379"/>
      <c r="H40" s="379">
        <f>SUM(H41:H44)</f>
        <v>550</v>
      </c>
      <c r="I40" s="379">
        <f>SUM(I41:I44)</f>
        <v>400</v>
      </c>
      <c r="J40" s="378">
        <f>SUM(H40:I40)</f>
        <v>950</v>
      </c>
    </row>
    <row r="41" spans="1:12" ht="12" customHeight="1">
      <c r="A41" s="5">
        <v>6</v>
      </c>
      <c r="B41" s="5">
        <v>2</v>
      </c>
      <c r="C41" s="359">
        <v>11</v>
      </c>
      <c r="D41" s="2004"/>
      <c r="E41" s="369" t="s">
        <v>53</v>
      </c>
      <c r="F41" s="368">
        <v>0</v>
      </c>
      <c r="G41" s="368"/>
      <c r="H41" s="368">
        <v>0</v>
      </c>
      <c r="I41" s="368">
        <v>0</v>
      </c>
      <c r="J41" s="374">
        <f>SUM(H41:I41)</f>
        <v>0</v>
      </c>
    </row>
    <row r="42" spans="1:12" ht="12" customHeight="1">
      <c r="B42" s="5"/>
      <c r="D42" s="2004"/>
      <c r="E42" s="369" t="s">
        <v>54</v>
      </c>
      <c r="F42" s="368">
        <v>0</v>
      </c>
      <c r="G42" s="368"/>
      <c r="H42" s="368">
        <v>0</v>
      </c>
      <c r="I42" s="368">
        <v>0</v>
      </c>
      <c r="J42" s="366">
        <f>SUM(H42:I42)</f>
        <v>0</v>
      </c>
    </row>
    <row r="43" spans="1:12" ht="12" customHeight="1">
      <c r="A43" s="5">
        <v>6</v>
      </c>
      <c r="B43" s="5">
        <v>2</v>
      </c>
      <c r="C43" s="359">
        <v>10</v>
      </c>
      <c r="D43" s="2004"/>
      <c r="E43" s="369" t="s">
        <v>55</v>
      </c>
      <c r="F43" s="386">
        <v>1</v>
      </c>
      <c r="G43" s="386"/>
      <c r="H43" s="386">
        <v>550</v>
      </c>
      <c r="I43" s="386">
        <v>400</v>
      </c>
      <c r="J43" s="374">
        <f>SUM(H43:I43)</f>
        <v>950</v>
      </c>
    </row>
    <row r="44" spans="1:12" ht="12" customHeight="1">
      <c r="B44" s="5"/>
      <c r="D44" s="2005"/>
      <c r="E44" s="369" t="s">
        <v>26</v>
      </c>
      <c r="F44" s="368">
        <v>0</v>
      </c>
      <c r="G44" s="368"/>
      <c r="H44" s="368">
        <v>0</v>
      </c>
      <c r="I44" s="368">
        <v>0</v>
      </c>
      <c r="J44" s="374">
        <f>SUM(H44:I44)</f>
        <v>0</v>
      </c>
    </row>
    <row r="45" spans="1:12">
      <c r="B45" s="5"/>
      <c r="D45" s="1895">
        <v>1407</v>
      </c>
      <c r="E45" s="373" t="s">
        <v>62</v>
      </c>
      <c r="F45" s="377">
        <f>SUM(F46:F47)</f>
        <v>0</v>
      </c>
      <c r="G45" s="377"/>
      <c r="H45" s="377">
        <f>SUM(H46:H47)</f>
        <v>0</v>
      </c>
      <c r="I45" s="377">
        <f>SUM(I46:I47)</f>
        <v>0</v>
      </c>
      <c r="J45" s="376">
        <f>SUM(H45:I45)</f>
        <v>0</v>
      </c>
    </row>
    <row r="46" spans="1:12" ht="12" customHeight="1">
      <c r="A46" s="5">
        <v>7</v>
      </c>
      <c r="B46" s="5">
        <v>3</v>
      </c>
      <c r="C46" s="359">
        <v>11</v>
      </c>
      <c r="D46" s="1895"/>
      <c r="E46" s="369" t="s">
        <v>56</v>
      </c>
      <c r="F46" s="368">
        <v>0</v>
      </c>
      <c r="G46" s="368"/>
      <c r="H46" s="368">
        <v>0</v>
      </c>
      <c r="I46" s="368">
        <v>0</v>
      </c>
      <c r="J46" s="366">
        <f>SUM(H46:I46)</f>
        <v>0</v>
      </c>
    </row>
    <row r="47" spans="1:12" ht="12" customHeight="1">
      <c r="A47" s="5">
        <v>7</v>
      </c>
      <c r="B47" s="5">
        <v>6</v>
      </c>
      <c r="C47" s="359">
        <v>10</v>
      </c>
      <c r="D47" s="1895"/>
      <c r="E47" s="370" t="s">
        <v>151</v>
      </c>
      <c r="F47" s="368">
        <v>0</v>
      </c>
      <c r="G47" s="368"/>
      <c r="H47" s="368">
        <v>0</v>
      </c>
      <c r="I47" s="368">
        <v>0</v>
      </c>
      <c r="J47" s="366">
        <f>SUM(H47:I47)</f>
        <v>0</v>
      </c>
    </row>
    <row r="48" spans="1:12">
      <c r="B48" s="5"/>
      <c r="D48" s="1891">
        <v>1408</v>
      </c>
      <c r="E48" s="373" t="s">
        <v>63</v>
      </c>
      <c r="F48" s="377">
        <f>SUM(F49:F54)</f>
        <v>0</v>
      </c>
      <c r="G48" s="377"/>
      <c r="H48" s="377">
        <f>SUM(H49:H54)</f>
        <v>0</v>
      </c>
      <c r="I48" s="377">
        <f>SUM(I49:I54)</f>
        <v>0</v>
      </c>
      <c r="J48" s="376">
        <f>SUM(H48:I48)</f>
        <v>0</v>
      </c>
    </row>
    <row r="49" spans="1:10">
      <c r="A49" s="5">
        <v>8</v>
      </c>
      <c r="B49" s="5">
        <v>4</v>
      </c>
      <c r="C49" s="359">
        <v>8</v>
      </c>
      <c r="D49" s="1892"/>
      <c r="E49" s="370" t="s">
        <v>16</v>
      </c>
      <c r="F49" s="368">
        <v>0</v>
      </c>
      <c r="G49" s="368"/>
      <c r="H49" s="368">
        <v>0</v>
      </c>
      <c r="I49" s="368">
        <v>0</v>
      </c>
      <c r="J49" s="374">
        <f>SUM(H49:I49)</f>
        <v>0</v>
      </c>
    </row>
    <row r="50" spans="1:10">
      <c r="B50" s="5"/>
      <c r="D50" s="1892"/>
      <c r="E50" s="370" t="s">
        <v>57</v>
      </c>
      <c r="F50" s="368">
        <v>0</v>
      </c>
      <c r="G50" s="368"/>
      <c r="H50" s="368">
        <v>0</v>
      </c>
      <c r="I50" s="368">
        <v>0</v>
      </c>
      <c r="J50" s="374">
        <f>SUM(H50:I50)</f>
        <v>0</v>
      </c>
    </row>
    <row r="51" spans="1:10">
      <c r="B51" s="5"/>
      <c r="D51" s="1892"/>
      <c r="E51" s="370" t="s">
        <v>65</v>
      </c>
      <c r="F51" s="368">
        <v>0</v>
      </c>
      <c r="G51" s="368"/>
      <c r="H51" s="368">
        <v>0</v>
      </c>
      <c r="I51" s="368">
        <v>0</v>
      </c>
      <c r="J51" s="374">
        <f>SUM(H51:I51)</f>
        <v>0</v>
      </c>
    </row>
    <row r="52" spans="1:10">
      <c r="A52" s="5">
        <v>8</v>
      </c>
      <c r="B52" s="5">
        <v>4</v>
      </c>
      <c r="C52" s="359">
        <v>6</v>
      </c>
      <c r="D52" s="1892"/>
      <c r="E52" s="370" t="s">
        <v>64</v>
      </c>
      <c r="F52" s="368">
        <v>0</v>
      </c>
      <c r="G52" s="368"/>
      <c r="H52" s="368">
        <v>0</v>
      </c>
      <c r="I52" s="368">
        <v>0</v>
      </c>
      <c r="J52" s="374">
        <f>SUM(H52:I52)</f>
        <v>0</v>
      </c>
    </row>
    <row r="53" spans="1:10" ht="12" customHeight="1">
      <c r="A53" s="5">
        <v>8</v>
      </c>
      <c r="B53" s="5">
        <v>4</v>
      </c>
      <c r="C53" s="359">
        <v>11</v>
      </c>
      <c r="D53" s="1892"/>
      <c r="E53" s="369" t="s">
        <v>150</v>
      </c>
      <c r="F53" s="368">
        <v>0</v>
      </c>
      <c r="G53" s="368"/>
      <c r="H53" s="368">
        <v>0</v>
      </c>
      <c r="I53" s="368">
        <v>0</v>
      </c>
      <c r="J53" s="366">
        <f>SUM(H53:I53)</f>
        <v>0</v>
      </c>
    </row>
    <row r="54" spans="1:10" ht="12" customHeight="1">
      <c r="A54" s="5">
        <v>8</v>
      </c>
      <c r="B54" s="5">
        <v>4</v>
      </c>
      <c r="C54" s="359">
        <v>11</v>
      </c>
      <c r="D54" s="1893"/>
      <c r="E54" s="369" t="s">
        <v>59</v>
      </c>
      <c r="F54" s="368">
        <v>0</v>
      </c>
      <c r="G54" s="368"/>
      <c r="H54" s="368">
        <v>0</v>
      </c>
      <c r="I54" s="368">
        <v>0</v>
      </c>
      <c r="J54" s="374">
        <f>SUM(H54:I54)</f>
        <v>0</v>
      </c>
    </row>
    <row r="55" spans="1:10" ht="12.75" customHeight="1">
      <c r="B55" s="5"/>
      <c r="D55" s="1894">
        <v>1624</v>
      </c>
      <c r="E55" s="392" t="s">
        <v>19</v>
      </c>
      <c r="F55" s="48">
        <f>SUM(F56:F57)</f>
        <v>0</v>
      </c>
      <c r="G55" s="48"/>
      <c r="H55" s="48">
        <f>SUM(H56:H57)</f>
        <v>0</v>
      </c>
      <c r="I55" s="48">
        <f>SUM(I56:I57)</f>
        <v>0</v>
      </c>
      <c r="J55" s="390">
        <f>SUM(H55:I55)</f>
        <v>0</v>
      </c>
    </row>
    <row r="56" spans="1:10" ht="12" customHeight="1">
      <c r="B56" s="5"/>
      <c r="D56" s="1895"/>
      <c r="E56" s="1303" t="s">
        <v>149</v>
      </c>
      <c r="F56" s="368">
        <v>0</v>
      </c>
      <c r="G56" s="368"/>
      <c r="H56" s="368">
        <v>0</v>
      </c>
      <c r="I56" s="368">
        <v>0</v>
      </c>
      <c r="J56" s="2473">
        <f>SUM(H56:I56)</f>
        <v>0</v>
      </c>
    </row>
    <row r="57" spans="1:10" ht="12" customHeight="1">
      <c r="A57" s="5">
        <v>9</v>
      </c>
      <c r="B57" s="5">
        <v>5</v>
      </c>
      <c r="C57" s="359">
        <v>10</v>
      </c>
      <c r="D57" s="1923"/>
      <c r="E57" s="375" t="s">
        <v>22</v>
      </c>
      <c r="F57" s="1339">
        <v>0</v>
      </c>
      <c r="G57" s="1339"/>
      <c r="H57" s="1339">
        <v>0</v>
      </c>
      <c r="I57" s="1339">
        <v>0</v>
      </c>
      <c r="J57" s="382">
        <f>SUM(H57:I57)</f>
        <v>0</v>
      </c>
    </row>
    <row r="58" spans="1:10" ht="13.5" customHeight="1">
      <c r="E58" s="25" t="s">
        <v>0</v>
      </c>
      <c r="F58" s="1712">
        <f>SUM(F9+F19+F28+F32+F35+F40+F45+F48+F55)</f>
        <v>11</v>
      </c>
      <c r="G58" s="1712"/>
      <c r="H58" s="1712">
        <f>SUM(H9+H19+H28+H32+H35+H40+H45+H48+H55)</f>
        <v>1476</v>
      </c>
      <c r="I58" s="1712">
        <f>SUM(I9+I19+I28+I32+I35+I40+I45+I48+I55)</f>
        <v>1421</v>
      </c>
      <c r="J58" s="2311">
        <f>SUM(J9+J19+J28+J32+J35+J40+J45+J48+J55)</f>
        <v>2897</v>
      </c>
    </row>
    <row r="59" spans="1:10" ht="10.5" customHeight="1">
      <c r="D59" s="6"/>
      <c r="E59" s="10" t="s">
        <v>148</v>
      </c>
    </row>
    <row r="60" spans="1:10" ht="9.75" customHeight="1">
      <c r="E60" s="1804"/>
      <c r="F60" s="1804"/>
      <c r="G60" s="1804"/>
      <c r="H60" s="1804"/>
      <c r="I60" s="1804"/>
      <c r="J60" s="1804"/>
    </row>
    <row r="61" spans="1:10" ht="9" customHeight="1">
      <c r="D61" s="6"/>
    </row>
    <row r="62" spans="1:10" ht="9" customHeight="1">
      <c r="D62" s="6"/>
    </row>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9" ht="9" customHeight="1"/>
    <row r="146" spans="5:9" ht="9" customHeight="1"/>
    <row r="147" spans="5:9" ht="9" customHeight="1">
      <c r="E147" s="4"/>
      <c r="F147" s="360"/>
      <c r="G147" s="360"/>
      <c r="H147" s="361"/>
      <c r="I147" s="360"/>
    </row>
    <row r="148" spans="5:9" ht="9" customHeight="1"/>
    <row r="149" spans="5:9" ht="9" customHeight="1"/>
    <row r="150" spans="5:9" ht="9" customHeight="1"/>
    <row r="151" spans="5:9" ht="9" customHeight="1"/>
    <row r="152" spans="5:9" ht="9" customHeight="1"/>
    <row r="153" spans="5:9" ht="9" customHeight="1"/>
    <row r="154" spans="5:9" ht="9" customHeight="1"/>
    <row r="155" spans="5:9" ht="9" customHeight="1"/>
    <row r="156" spans="5:9" ht="9" customHeight="1"/>
    <row r="157" spans="5:9" ht="9" customHeight="1"/>
    <row r="158" spans="5:9" ht="9" customHeight="1"/>
    <row r="159" spans="5:9" ht="9" customHeight="1"/>
    <row r="160" spans="5:9"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16">
    <mergeCell ref="D9:D18"/>
    <mergeCell ref="D19:D27"/>
    <mergeCell ref="D28:D31"/>
    <mergeCell ref="D32:D34"/>
    <mergeCell ref="D35:D39"/>
    <mergeCell ref="D40:D44"/>
    <mergeCell ref="P24:R29"/>
    <mergeCell ref="D6:D8"/>
    <mergeCell ref="D45:D47"/>
    <mergeCell ref="D48:D54"/>
    <mergeCell ref="D55:D57"/>
    <mergeCell ref="D3:J3"/>
    <mergeCell ref="N3:AB3"/>
    <mergeCell ref="D4:J4"/>
    <mergeCell ref="F6:F7"/>
    <mergeCell ref="H7:J7"/>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86C29-4259-4BEF-A8AA-96309FA7EA7C}">
  <dimension ref="A1:AN520"/>
  <sheetViews>
    <sheetView view="pageBreakPreview" topLeftCell="E1" zoomScale="110" zoomScaleNormal="115" zoomScaleSheetLayoutView="110" workbookViewId="0">
      <selection activeCell="E89" sqref="E89:E91"/>
    </sheetView>
  </sheetViews>
  <sheetFormatPr baseColWidth="10" defaultRowHeight="12.75"/>
  <cols>
    <col min="1" max="1" width="1.7109375" style="5" hidden="1" customWidth="1"/>
    <col min="2" max="2" width="1.85546875" style="5" hidden="1" customWidth="1"/>
    <col min="3" max="3" width="2.85546875" style="5" hidden="1" customWidth="1"/>
    <col min="4" max="4" width="0.7109375" style="5" hidden="1" customWidth="1"/>
    <col min="5" max="5" width="8.140625" style="1" customWidth="1"/>
    <col min="6" max="6" width="2" style="1" customWidth="1"/>
    <col min="7" max="7" width="1.5703125" style="1" customWidth="1"/>
    <col min="8" max="8" width="62.5703125" style="1" customWidth="1"/>
    <col min="9" max="11" width="4.7109375" style="16" customWidth="1"/>
    <col min="12" max="12" width="0.42578125" style="16" customWidth="1"/>
    <col min="13" max="15" width="4.7109375" style="16" customWidth="1"/>
    <col min="16" max="16" width="0.28515625" style="16" customWidth="1"/>
    <col min="17" max="18" width="4.7109375" style="16" customWidth="1"/>
    <col min="19" max="19" width="5.7109375" style="16" customWidth="1"/>
    <col min="20" max="20" width="2.5703125" style="1" customWidth="1"/>
    <col min="21" max="21" width="11.42578125" style="1"/>
    <col min="22" max="22" width="4.7109375" style="1" customWidth="1"/>
    <col min="23" max="23" width="5" style="1" customWidth="1"/>
    <col min="24" max="24" width="2.28515625" style="1" customWidth="1"/>
    <col min="25" max="25" width="26" style="1" customWidth="1"/>
    <col min="26" max="26" width="8" style="1" customWidth="1"/>
    <col min="27" max="27" width="1" style="1" customWidth="1"/>
    <col min="28" max="28" width="6.7109375" style="1" customWidth="1"/>
    <col min="29" max="29" width="1" style="1" customWidth="1"/>
    <col min="30" max="30" width="6.7109375" style="1" customWidth="1"/>
    <col min="31" max="31" width="1" style="1" customWidth="1"/>
    <col min="32" max="32" width="6.7109375" style="1" customWidth="1"/>
    <col min="33" max="33" width="1" style="1" customWidth="1"/>
    <col min="34" max="34" width="6.7109375" style="1" customWidth="1"/>
    <col min="35" max="35" width="1" style="1" customWidth="1"/>
    <col min="36" max="36" width="6.7109375" style="1" customWidth="1"/>
    <col min="37" max="37" width="1" style="1" customWidth="1"/>
    <col min="38" max="39" width="6.7109375" style="1" customWidth="1"/>
    <col min="40" max="16384" width="11.42578125" style="1"/>
  </cols>
  <sheetData>
    <row r="1" spans="1:40" ht="3.75" customHeight="1">
      <c r="I1" s="15"/>
      <c r="J1" s="15"/>
      <c r="K1" s="15"/>
      <c r="L1" s="15"/>
      <c r="M1" s="15"/>
      <c r="N1" s="15"/>
      <c r="O1" s="1289"/>
      <c r="P1" s="1289"/>
      <c r="Q1" s="1289"/>
      <c r="R1" s="1289"/>
      <c r="T1" s="389"/>
      <c r="U1" s="389"/>
    </row>
    <row r="2" spans="1:40" ht="3.75" hidden="1" customHeight="1">
      <c r="I2" s="15"/>
      <c r="J2" s="15"/>
      <c r="K2" s="15"/>
      <c r="L2" s="15"/>
      <c r="M2" s="15"/>
      <c r="N2" s="15"/>
      <c r="O2" s="15"/>
      <c r="P2" s="15"/>
      <c r="Q2" s="15"/>
      <c r="R2" s="15"/>
      <c r="S2" s="15"/>
      <c r="T2" s="389"/>
      <c r="U2" s="389"/>
    </row>
    <row r="3" spans="1:40" ht="12.75" customHeight="1">
      <c r="E3" s="1888" t="s">
        <v>891</v>
      </c>
      <c r="F3" s="1888"/>
      <c r="G3" s="1888"/>
      <c r="H3" s="1888"/>
      <c r="I3" s="1888"/>
      <c r="J3" s="1888"/>
      <c r="K3" s="1888"/>
      <c r="L3" s="1888"/>
      <c r="M3" s="1888"/>
      <c r="N3" s="1888"/>
      <c r="O3" s="1888"/>
      <c r="P3" s="1888"/>
      <c r="Q3" s="1888"/>
      <c r="R3" s="1888"/>
      <c r="S3" s="1888"/>
      <c r="T3" s="389"/>
      <c r="W3" s="1888"/>
      <c r="X3" s="1888"/>
      <c r="Y3" s="1888"/>
      <c r="Z3" s="1888"/>
      <c r="AA3" s="1888"/>
      <c r="AB3" s="1888"/>
      <c r="AC3" s="1888"/>
      <c r="AD3" s="1888"/>
      <c r="AE3" s="1888"/>
      <c r="AF3" s="1888"/>
      <c r="AG3" s="1888"/>
      <c r="AH3" s="1888"/>
      <c r="AI3" s="1888"/>
      <c r="AJ3" s="1888"/>
      <c r="AK3" s="1888"/>
    </row>
    <row r="4" spans="1:40" ht="12.75" customHeight="1">
      <c r="B4" s="719"/>
      <c r="C4" s="719"/>
      <c r="D4" s="719"/>
      <c r="E4" s="1888" t="s">
        <v>61</v>
      </c>
      <c r="F4" s="1888"/>
      <c r="G4" s="1888"/>
      <c r="H4" s="1888"/>
      <c r="I4" s="1888"/>
      <c r="J4" s="1888"/>
      <c r="K4" s="1888"/>
      <c r="L4" s="1888"/>
      <c r="M4" s="1888"/>
      <c r="N4" s="1888"/>
      <c r="O4" s="1888"/>
      <c r="P4" s="1888"/>
      <c r="Q4" s="1888"/>
      <c r="R4" s="1888"/>
      <c r="S4" s="1888"/>
      <c r="T4" s="389"/>
      <c r="U4" s="414"/>
      <c r="V4" s="414"/>
      <c r="W4" s="413"/>
      <c r="AM4" s="2"/>
      <c r="AN4" s="2"/>
    </row>
    <row r="5" spans="1:40" ht="3" customHeight="1">
      <c r="G5" s="3"/>
      <c r="H5" s="3"/>
      <c r="I5" s="8"/>
      <c r="J5" s="7"/>
      <c r="K5" s="7"/>
      <c r="L5" s="8"/>
      <c r="M5" s="8"/>
      <c r="N5" s="8"/>
      <c r="O5" s="8"/>
      <c r="P5" s="5"/>
      <c r="Q5" s="5"/>
      <c r="R5" s="5"/>
      <c r="S5" s="15"/>
      <c r="T5" s="389"/>
      <c r="W5" s="4"/>
    </row>
    <row r="6" spans="1:40" s="4" customFormat="1" ht="10.5" customHeight="1">
      <c r="A6" s="5"/>
      <c r="B6" s="5"/>
      <c r="C6" s="5"/>
      <c r="D6" s="5"/>
      <c r="E6" s="2062" t="s">
        <v>6</v>
      </c>
      <c r="F6" s="1286"/>
      <c r="G6" s="1286"/>
      <c r="H6" s="1286"/>
      <c r="I6" s="2459" t="s">
        <v>812</v>
      </c>
      <c r="J6" s="2459"/>
      <c r="K6" s="2459"/>
      <c r="L6" s="1285"/>
      <c r="M6" s="1285"/>
      <c r="N6" s="1285"/>
      <c r="O6" s="1285"/>
      <c r="P6" s="1285"/>
      <c r="Q6" s="1285"/>
      <c r="R6" s="1285"/>
      <c r="S6" s="2458" t="s">
        <v>0</v>
      </c>
    </row>
    <row r="7" spans="1:40" s="4" customFormat="1" ht="10.5" customHeight="1">
      <c r="A7" s="5" t="s">
        <v>12</v>
      </c>
      <c r="B7" s="5" t="s">
        <v>13</v>
      </c>
      <c r="C7" s="5" t="s">
        <v>14</v>
      </c>
      <c r="D7" s="5"/>
      <c r="E7" s="2063"/>
      <c r="F7" s="1282"/>
      <c r="G7" s="2457" t="s">
        <v>87</v>
      </c>
      <c r="H7" s="1282"/>
      <c r="I7" s="2456"/>
      <c r="J7" s="2456"/>
      <c r="K7" s="2456"/>
      <c r="L7" s="1279"/>
      <c r="M7" s="2455" t="s">
        <v>811</v>
      </c>
      <c r="N7" s="2455"/>
      <c r="O7" s="2455"/>
      <c r="P7" s="1279"/>
      <c r="Q7" s="2455" t="s">
        <v>237</v>
      </c>
      <c r="R7" s="2455"/>
      <c r="S7" s="2454"/>
      <c r="U7" s="5"/>
    </row>
    <row r="8" spans="1:40" s="4" customFormat="1" ht="10.5" customHeight="1">
      <c r="A8" s="5"/>
      <c r="B8" s="5"/>
      <c r="C8" s="5"/>
      <c r="D8" s="5"/>
      <c r="E8" s="2470"/>
      <c r="F8" s="1280"/>
      <c r="G8" s="2453"/>
      <c r="H8" s="1280"/>
      <c r="I8" s="1278" t="s">
        <v>72</v>
      </c>
      <c r="J8" s="1278" t="s">
        <v>71</v>
      </c>
      <c r="K8" s="1278" t="s">
        <v>0</v>
      </c>
      <c r="L8" s="1278"/>
      <c r="M8" s="1278" t="s">
        <v>72</v>
      </c>
      <c r="N8" s="1278" t="s">
        <v>71</v>
      </c>
      <c r="O8" s="1278" t="s">
        <v>0</v>
      </c>
      <c r="P8" s="1278"/>
      <c r="Q8" s="1278" t="s">
        <v>72</v>
      </c>
      <c r="R8" s="1278" t="s">
        <v>71</v>
      </c>
      <c r="S8" s="2452"/>
    </row>
    <row r="9" spans="1:40" ht="12" customHeight="1">
      <c r="E9" s="1892">
        <v>1401</v>
      </c>
      <c r="F9" s="22" t="s">
        <v>1</v>
      </c>
      <c r="G9" s="573"/>
      <c r="H9" s="547"/>
      <c r="I9" s="37">
        <f>SUM(I10+I15+I20+I25)</f>
        <v>0</v>
      </c>
      <c r="J9" s="37">
        <f>SUM(J10+J15+J20+J25)</f>
        <v>0</v>
      </c>
      <c r="K9" s="37">
        <f>SUM(I9:J9)</f>
        <v>0</v>
      </c>
      <c r="L9" s="37"/>
      <c r="M9" s="37">
        <f>SUM(M10+M15+M20+M25)</f>
        <v>21</v>
      </c>
      <c r="N9" s="37">
        <f>SUM(N10+N15+N20+N25)</f>
        <v>29</v>
      </c>
      <c r="O9" s="37">
        <f>SUM(M9:N9)</f>
        <v>50</v>
      </c>
      <c r="P9" s="37"/>
      <c r="Q9" s="37">
        <f>SUM(I9+M9)</f>
        <v>21</v>
      </c>
      <c r="R9" s="37">
        <f>SUM(J9+N9)</f>
        <v>29</v>
      </c>
      <c r="S9" s="38">
        <f>SUM(Q9:R9)</f>
        <v>50</v>
      </c>
      <c r="T9" s="389"/>
    </row>
    <row r="10" spans="1:40" ht="11.25" customHeight="1">
      <c r="E10" s="1892"/>
      <c r="F10" s="1062" t="s">
        <v>33</v>
      </c>
      <c r="G10" s="4"/>
      <c r="H10" s="4"/>
      <c r="I10" s="1244">
        <f>SUM(I11+I13)</f>
        <v>0</v>
      </c>
      <c r="J10" s="1244">
        <f>SUM(J11+J13)</f>
        <v>0</v>
      </c>
      <c r="K10" s="1244">
        <f>SUM(I10:J10)</f>
        <v>0</v>
      </c>
      <c r="L10" s="1244"/>
      <c r="M10" s="1244">
        <f>SUM(M11+M13)</f>
        <v>0</v>
      </c>
      <c r="N10" s="1244">
        <f>SUM(N11+N13)</f>
        <v>0</v>
      </c>
      <c r="O10" s="1244">
        <f>SUM(M10:N10)</f>
        <v>0</v>
      </c>
      <c r="P10" s="1244"/>
      <c r="Q10" s="1244">
        <f>SUM(I10+M10)</f>
        <v>0</v>
      </c>
      <c r="R10" s="1244">
        <f>SUM(J10+N10)</f>
        <v>0</v>
      </c>
      <c r="S10" s="1251">
        <f>SUM(Q10:R10)</f>
        <v>0</v>
      </c>
      <c r="T10" s="389"/>
      <c r="U10" s="389"/>
    </row>
    <row r="11" spans="1:40" ht="10.5" customHeight="1">
      <c r="E11" s="1892"/>
      <c r="F11" s="4"/>
      <c r="G11" s="4" t="s">
        <v>455</v>
      </c>
      <c r="H11" s="4"/>
      <c r="I11" s="920">
        <f>SUM(I12)</f>
        <v>0</v>
      </c>
      <c r="J11" s="920">
        <f>SUM(J12)</f>
        <v>0</v>
      </c>
      <c r="K11" s="634">
        <f>SUM(I11:J11)</f>
        <v>0</v>
      </c>
      <c r="L11" s="920"/>
      <c r="M11" s="920">
        <f>SUM(M12)</f>
        <v>0</v>
      </c>
      <c r="N11" s="920">
        <f>SUM(N12)</f>
        <v>0</v>
      </c>
      <c r="O11" s="634">
        <f>SUM(M11:N11)</f>
        <v>0</v>
      </c>
      <c r="P11" s="634"/>
      <c r="Q11" s="634">
        <f>SUM(I11+M11)</f>
        <v>0</v>
      </c>
      <c r="R11" s="634">
        <f>SUM(J11+N11)</f>
        <v>0</v>
      </c>
      <c r="S11" s="36">
        <f>SUM(Q11:R11)</f>
        <v>0</v>
      </c>
      <c r="T11" s="389"/>
      <c r="U11" s="389"/>
    </row>
    <row r="12" spans="1:40" ht="10.5" customHeight="1">
      <c r="A12" s="5">
        <v>1</v>
      </c>
      <c r="B12" s="5">
        <v>1</v>
      </c>
      <c r="C12" s="5">
        <v>11</v>
      </c>
      <c r="E12" s="1892"/>
      <c r="F12" s="4"/>
      <c r="H12" s="4" t="s">
        <v>453</v>
      </c>
      <c r="I12" s="1856">
        <v>0</v>
      </c>
      <c r="J12" s="920">
        <v>0</v>
      </c>
      <c r="K12" s="634">
        <f>SUM(I12:J12)</f>
        <v>0</v>
      </c>
      <c r="L12" s="920"/>
      <c r="M12" s="920">
        <v>0</v>
      </c>
      <c r="N12" s="920">
        <v>0</v>
      </c>
      <c r="O12" s="634">
        <f>SUM(M12:N12)</f>
        <v>0</v>
      </c>
      <c r="P12" s="634"/>
      <c r="Q12" s="634">
        <f>SUM(I12+M12)</f>
        <v>0</v>
      </c>
      <c r="R12" s="634">
        <f>SUM(J12+N12)</f>
        <v>0</v>
      </c>
      <c r="S12" s="36">
        <f>SUM(Q12:R12)</f>
        <v>0</v>
      </c>
      <c r="T12" s="389"/>
      <c r="U12" s="389"/>
    </row>
    <row r="13" spans="1:40" ht="10.5" customHeight="1">
      <c r="E13" s="1892"/>
      <c r="F13" s="4"/>
      <c r="G13" s="4" t="s">
        <v>464</v>
      </c>
      <c r="H13" s="4"/>
      <c r="I13" s="1856">
        <f>SUM(I14)</f>
        <v>0</v>
      </c>
      <c r="J13" s="920">
        <f>SUM(J14)</f>
        <v>0</v>
      </c>
      <c r="K13" s="634">
        <f>SUM(I13:J13)</f>
        <v>0</v>
      </c>
      <c r="L13" s="920"/>
      <c r="M13" s="920">
        <f>SUM(M14)</f>
        <v>0</v>
      </c>
      <c r="N13" s="920">
        <f>SUM(N14)</f>
        <v>0</v>
      </c>
      <c r="O13" s="634">
        <f>SUM(M13:N13)</f>
        <v>0</v>
      </c>
      <c r="P13" s="634"/>
      <c r="Q13" s="634">
        <f>SUM(I13+M13)</f>
        <v>0</v>
      </c>
      <c r="R13" s="634">
        <f>SUM(J13+N13)</f>
        <v>0</v>
      </c>
      <c r="S13" s="36">
        <f>SUM(Q13:R13)</f>
        <v>0</v>
      </c>
      <c r="T13" s="389"/>
      <c r="U13" s="389"/>
    </row>
    <row r="14" spans="1:40" ht="10.5" customHeight="1">
      <c r="A14" s="5">
        <v>1</v>
      </c>
      <c r="B14" s="5">
        <v>1</v>
      </c>
      <c r="C14" s="5">
        <v>11</v>
      </c>
      <c r="E14" s="1892"/>
      <c r="F14" s="4"/>
      <c r="H14" s="4" t="s">
        <v>874</v>
      </c>
      <c r="I14" s="1856">
        <v>0</v>
      </c>
      <c r="J14" s="920">
        <v>0</v>
      </c>
      <c r="K14" s="634">
        <f>SUM(I14:J14)</f>
        <v>0</v>
      </c>
      <c r="L14" s="920"/>
      <c r="M14" s="920">
        <v>0</v>
      </c>
      <c r="N14" s="920">
        <v>0</v>
      </c>
      <c r="O14" s="634">
        <f>SUM(M14:N14)</f>
        <v>0</v>
      </c>
      <c r="P14" s="634"/>
      <c r="Q14" s="634">
        <f>SUM(I14+M14)</f>
        <v>0</v>
      </c>
      <c r="R14" s="634">
        <f>SUM(J14+N14)</f>
        <v>0</v>
      </c>
      <c r="S14" s="36">
        <f>SUM(Q14:R14)</f>
        <v>0</v>
      </c>
      <c r="T14" s="389"/>
      <c r="U14" s="389"/>
    </row>
    <row r="15" spans="1:40" ht="11.25" customHeight="1">
      <c r="E15" s="1892"/>
      <c r="F15" s="622" t="s">
        <v>34</v>
      </c>
      <c r="G15" s="4"/>
      <c r="H15" s="4"/>
      <c r="I15" s="2443">
        <f>SUM(I16+I18)</f>
        <v>0</v>
      </c>
      <c r="J15" s="1244">
        <f>SUM(J16+J18)</f>
        <v>0</v>
      </c>
      <c r="K15" s="1244">
        <f>SUM(I15:J15)</f>
        <v>0</v>
      </c>
      <c r="L15" s="1244"/>
      <c r="M15" s="1244">
        <f>SUM(M16+M18)</f>
        <v>0</v>
      </c>
      <c r="N15" s="1244">
        <f>SUM(N16+N18)</f>
        <v>0</v>
      </c>
      <c r="O15" s="1244">
        <f>SUM(M15:N15)</f>
        <v>0</v>
      </c>
      <c r="P15" s="1244"/>
      <c r="Q15" s="1244">
        <f>SUM(I15+M15)</f>
        <v>0</v>
      </c>
      <c r="R15" s="1244">
        <f>SUM(J15+N15)</f>
        <v>0</v>
      </c>
      <c r="S15" s="1251">
        <f>SUM(Q15:R15)</f>
        <v>0</v>
      </c>
      <c r="T15" s="389"/>
      <c r="U15" s="389"/>
    </row>
    <row r="16" spans="1:40" ht="10.5" customHeight="1">
      <c r="E16" s="1892"/>
      <c r="F16" s="622"/>
      <c r="G16" s="4" t="s">
        <v>457</v>
      </c>
      <c r="H16" s="4"/>
      <c r="I16" s="1856">
        <f>SUM(I17)</f>
        <v>0</v>
      </c>
      <c r="J16" s="920">
        <f>SUM(J17)</f>
        <v>0</v>
      </c>
      <c r="K16" s="634">
        <f>SUM(I16:J16)</f>
        <v>0</v>
      </c>
      <c r="L16" s="920"/>
      <c r="M16" s="920">
        <f>SUM(M17)</f>
        <v>0</v>
      </c>
      <c r="N16" s="920">
        <f>SUM(N17)</f>
        <v>0</v>
      </c>
      <c r="O16" s="634">
        <f>SUM(M16:N16)</f>
        <v>0</v>
      </c>
      <c r="P16" s="634"/>
      <c r="Q16" s="634">
        <f>SUM(I16+M16)</f>
        <v>0</v>
      </c>
      <c r="R16" s="634">
        <f>SUM(J16+N16)</f>
        <v>0</v>
      </c>
      <c r="S16" s="36">
        <f>SUM(Q16:R16)</f>
        <v>0</v>
      </c>
      <c r="T16" s="389"/>
      <c r="U16" s="389"/>
    </row>
    <row r="17" spans="1:21" ht="10.5" customHeight="1">
      <c r="A17" s="5">
        <v>1</v>
      </c>
      <c r="B17" s="5">
        <v>1</v>
      </c>
      <c r="C17" s="5">
        <v>5</v>
      </c>
      <c r="E17" s="1892"/>
      <c r="F17" s="622"/>
      <c r="G17" s="4"/>
      <c r="H17" s="4" t="s">
        <v>888</v>
      </c>
      <c r="I17" s="1856">
        <v>0</v>
      </c>
      <c r="J17" s="920">
        <v>0</v>
      </c>
      <c r="K17" s="634">
        <f>SUM(I17:J17)</f>
        <v>0</v>
      </c>
      <c r="L17" s="920"/>
      <c r="M17" s="920">
        <v>0</v>
      </c>
      <c r="N17" s="920">
        <v>0</v>
      </c>
      <c r="O17" s="634">
        <f>SUM(M17:N17)</f>
        <v>0</v>
      </c>
      <c r="P17" s="634"/>
      <c r="Q17" s="634">
        <f>SUM(I17+M17)</f>
        <v>0</v>
      </c>
      <c r="R17" s="634">
        <f>SUM(J17+N17)</f>
        <v>0</v>
      </c>
      <c r="S17" s="36">
        <f>SUM(Q17:R17)</f>
        <v>0</v>
      </c>
      <c r="T17" s="389"/>
      <c r="U17" s="389"/>
    </row>
    <row r="18" spans="1:21" ht="10.5" customHeight="1">
      <c r="E18" s="1892"/>
      <c r="F18" s="4"/>
      <c r="G18" s="4" t="s">
        <v>455</v>
      </c>
      <c r="H18" s="4"/>
      <c r="I18" s="1856">
        <f>SUM(I19)</f>
        <v>0</v>
      </c>
      <c r="J18" s="920">
        <f>SUM(J19)</f>
        <v>0</v>
      </c>
      <c r="K18" s="634">
        <f>SUM(I18:J18)</f>
        <v>0</v>
      </c>
      <c r="L18" s="920"/>
      <c r="M18" s="920">
        <f>SUM(M19)</f>
        <v>0</v>
      </c>
      <c r="N18" s="920">
        <f>SUM(N19)</f>
        <v>0</v>
      </c>
      <c r="O18" s="634">
        <f>SUM(M18:N18)</f>
        <v>0</v>
      </c>
      <c r="P18" s="634"/>
      <c r="Q18" s="634">
        <f>SUM(I18+M18)</f>
        <v>0</v>
      </c>
      <c r="R18" s="634">
        <f>SUM(J18+N18)</f>
        <v>0</v>
      </c>
      <c r="S18" s="36">
        <f>SUM(Q18:R18)</f>
        <v>0</v>
      </c>
      <c r="T18" s="389"/>
      <c r="U18" s="389"/>
    </row>
    <row r="19" spans="1:21" ht="10.5" customHeight="1">
      <c r="A19" s="5">
        <v>1</v>
      </c>
      <c r="B19" s="5">
        <v>1</v>
      </c>
      <c r="C19" s="5">
        <v>5</v>
      </c>
      <c r="E19" s="1892"/>
      <c r="F19" s="4"/>
      <c r="G19" s="4"/>
      <c r="H19" s="4" t="s">
        <v>453</v>
      </c>
      <c r="I19" s="1856">
        <v>0</v>
      </c>
      <c r="J19" s="920">
        <v>0</v>
      </c>
      <c r="K19" s="634">
        <f>SUM(I19:J19)</f>
        <v>0</v>
      </c>
      <c r="L19" s="920"/>
      <c r="M19" s="920">
        <v>0</v>
      </c>
      <c r="N19" s="920">
        <v>0</v>
      </c>
      <c r="O19" s="634">
        <f>SUM(M19:N19)</f>
        <v>0</v>
      </c>
      <c r="P19" s="634"/>
      <c r="Q19" s="634">
        <f>SUM(I19+M19)</f>
        <v>0</v>
      </c>
      <c r="R19" s="634">
        <f>SUM(J19+N19)</f>
        <v>0</v>
      </c>
      <c r="S19" s="36">
        <f>SUM(Q19:R19)</f>
        <v>0</v>
      </c>
      <c r="T19" s="389"/>
      <c r="U19" s="389"/>
    </row>
    <row r="20" spans="1:21" ht="11.25" customHeight="1">
      <c r="E20" s="1892"/>
      <c r="F20" s="622" t="s">
        <v>35</v>
      </c>
      <c r="G20" s="4"/>
      <c r="H20" s="4"/>
      <c r="I20" s="2443">
        <f>SUM(I21+I23)</f>
        <v>0</v>
      </c>
      <c r="J20" s="1244">
        <f>SUM(J21+J23)</f>
        <v>0</v>
      </c>
      <c r="K20" s="1244">
        <f>SUM(I20:J20)</f>
        <v>0</v>
      </c>
      <c r="L20" s="1244"/>
      <c r="M20" s="1244">
        <f>SUM(M21+M23)</f>
        <v>21</v>
      </c>
      <c r="N20" s="1244">
        <f>SUM(N21+N23)</f>
        <v>29</v>
      </c>
      <c r="O20" s="1244">
        <f>SUM(M20:N20)</f>
        <v>50</v>
      </c>
      <c r="P20" s="1244"/>
      <c r="Q20" s="1244">
        <f>SUM(I20+M20)</f>
        <v>21</v>
      </c>
      <c r="R20" s="1244">
        <f>SUM(J20+N20)</f>
        <v>29</v>
      </c>
      <c r="S20" s="1251">
        <f>SUM(Q20:R20)</f>
        <v>50</v>
      </c>
      <c r="T20" s="389"/>
      <c r="U20" s="389"/>
    </row>
    <row r="21" spans="1:21" ht="10.5" customHeight="1">
      <c r="E21" s="1892"/>
      <c r="F21" s="622"/>
      <c r="G21" s="4" t="s">
        <v>457</v>
      </c>
      <c r="H21" s="4"/>
      <c r="I21" s="1451">
        <f>SUM(I22)</f>
        <v>0</v>
      </c>
      <c r="J21" s="634">
        <f>SUM(J22)</f>
        <v>0</v>
      </c>
      <c r="K21" s="634">
        <f>SUM(I21:J21)</f>
        <v>0</v>
      </c>
      <c r="L21" s="634"/>
      <c r="M21" s="634">
        <f>SUM(M22)</f>
        <v>6</v>
      </c>
      <c r="N21" s="634">
        <f>SUM(N22)</f>
        <v>6</v>
      </c>
      <c r="O21" s="634">
        <f>SUM(M21:N21)</f>
        <v>12</v>
      </c>
      <c r="P21" s="634"/>
      <c r="Q21" s="634">
        <f>SUM(I21+M21)</f>
        <v>6</v>
      </c>
      <c r="R21" s="634">
        <f>SUM(J21+N21)</f>
        <v>6</v>
      </c>
      <c r="S21" s="36">
        <f>SUM(Q21:R21)</f>
        <v>12</v>
      </c>
      <c r="T21" s="389"/>
      <c r="U21" s="389"/>
    </row>
    <row r="22" spans="1:21" ht="10.5" customHeight="1">
      <c r="A22" s="5">
        <v>1</v>
      </c>
      <c r="B22" s="5">
        <v>1</v>
      </c>
      <c r="C22" s="5">
        <v>12</v>
      </c>
      <c r="E22" s="1892"/>
      <c r="F22" s="622"/>
      <c r="G22" s="4"/>
      <c r="H22" s="4" t="s">
        <v>456</v>
      </c>
      <c r="I22" s="1451">
        <v>0</v>
      </c>
      <c r="J22" s="634">
        <v>0</v>
      </c>
      <c r="K22" s="634">
        <f>SUM(I22:J22)</f>
        <v>0</v>
      </c>
      <c r="L22" s="634"/>
      <c r="M22" s="367">
        <v>6</v>
      </c>
      <c r="N22" s="367">
        <v>6</v>
      </c>
      <c r="O22" s="634">
        <f>SUM(M22:N22)</f>
        <v>12</v>
      </c>
      <c r="P22" s="634"/>
      <c r="Q22" s="634">
        <f>SUM(I22+M22)</f>
        <v>6</v>
      </c>
      <c r="R22" s="634">
        <f>SUM(J22+N22)</f>
        <v>6</v>
      </c>
      <c r="S22" s="36">
        <f>SUM(Q22:R22)</f>
        <v>12</v>
      </c>
      <c r="T22" s="389"/>
      <c r="U22" s="389"/>
    </row>
    <row r="23" spans="1:21" ht="10.5" customHeight="1">
      <c r="E23" s="1892"/>
      <c r="F23" s="4"/>
      <c r="G23" s="4" t="s">
        <v>455</v>
      </c>
      <c r="H23" s="4"/>
      <c r="I23" s="1451">
        <f>SUM(I24)</f>
        <v>0</v>
      </c>
      <c r="J23" s="634">
        <f>SUM(J24)</f>
        <v>0</v>
      </c>
      <c r="K23" s="634">
        <f>SUM(I23:J23)</f>
        <v>0</v>
      </c>
      <c r="L23" s="634"/>
      <c r="M23" s="634">
        <f>SUM(M24)</f>
        <v>15</v>
      </c>
      <c r="N23" s="634">
        <f>SUM(N24)</f>
        <v>23</v>
      </c>
      <c r="O23" s="634">
        <f>SUM(M23:N23)</f>
        <v>38</v>
      </c>
      <c r="P23" s="634"/>
      <c r="Q23" s="634">
        <f>SUM(I23+M23)</f>
        <v>15</v>
      </c>
      <c r="R23" s="634">
        <f>SUM(J23+N23)</f>
        <v>23</v>
      </c>
      <c r="S23" s="36">
        <f>SUM(Q23:R23)</f>
        <v>38</v>
      </c>
      <c r="T23" s="389"/>
      <c r="U23" s="389"/>
    </row>
    <row r="24" spans="1:21" ht="10.5" customHeight="1">
      <c r="A24" s="5">
        <v>1</v>
      </c>
      <c r="B24" s="5">
        <v>1</v>
      </c>
      <c r="C24" s="5">
        <v>12</v>
      </c>
      <c r="E24" s="1892"/>
      <c r="F24" s="4"/>
      <c r="G24" s="4"/>
      <c r="H24" s="4" t="s">
        <v>453</v>
      </c>
      <c r="I24" s="1856">
        <v>0</v>
      </c>
      <c r="J24" s="920">
        <v>0</v>
      </c>
      <c r="K24" s="634">
        <f>SUM(I24:J24)</f>
        <v>0</v>
      </c>
      <c r="L24" s="920"/>
      <c r="M24" s="2467">
        <v>15</v>
      </c>
      <c r="N24" s="2467">
        <v>23</v>
      </c>
      <c r="O24" s="634">
        <f>SUM(M24:N24)</f>
        <v>38</v>
      </c>
      <c r="P24" s="634"/>
      <c r="Q24" s="634">
        <f>SUM(I24+M24)</f>
        <v>15</v>
      </c>
      <c r="R24" s="634">
        <f>SUM(J24+N24)</f>
        <v>23</v>
      </c>
      <c r="S24" s="36">
        <f>SUM(Q24:R24)</f>
        <v>38</v>
      </c>
      <c r="T24" s="389"/>
      <c r="U24" s="389"/>
    </row>
    <row r="25" spans="1:21" ht="10.5" customHeight="1">
      <c r="E25" s="1892"/>
      <c r="F25" s="622" t="s">
        <v>27</v>
      </c>
      <c r="G25" s="4"/>
      <c r="H25" s="4"/>
      <c r="I25" s="2443">
        <f>SUM(I26)</f>
        <v>0</v>
      </c>
      <c r="J25" s="1244">
        <f>SUM(J26)</f>
        <v>0</v>
      </c>
      <c r="K25" s="1244">
        <f>SUM(I25:J25)</f>
        <v>0</v>
      </c>
      <c r="L25" s="1244"/>
      <c r="M25" s="1244">
        <f>SUM(M26)</f>
        <v>0</v>
      </c>
      <c r="N25" s="1244">
        <f>SUM(N26)</f>
        <v>0</v>
      </c>
      <c r="O25" s="1244">
        <f>SUM(M25:N25)</f>
        <v>0</v>
      </c>
      <c r="P25" s="1244"/>
      <c r="Q25" s="1244">
        <f>SUM(I25+M25)</f>
        <v>0</v>
      </c>
      <c r="R25" s="1244">
        <f>SUM(J25+N25)</f>
        <v>0</v>
      </c>
      <c r="S25" s="1251">
        <f>SUM(Q25:R25)</f>
        <v>0</v>
      </c>
      <c r="T25" s="389"/>
      <c r="U25" s="389"/>
    </row>
    <row r="26" spans="1:21" ht="10.5" customHeight="1">
      <c r="E26" s="1892"/>
      <c r="F26" s="4"/>
      <c r="G26" s="4" t="s">
        <v>464</v>
      </c>
      <c r="H26" s="4"/>
      <c r="I26" s="1856">
        <f>SUM(I27)</f>
        <v>0</v>
      </c>
      <c r="J26" s="920">
        <f>SUM(J27)</f>
        <v>0</v>
      </c>
      <c r="K26" s="634">
        <f>SUM(I26:J26)</f>
        <v>0</v>
      </c>
      <c r="L26" s="920"/>
      <c r="M26" s="920">
        <f>SUM(M27)</f>
        <v>0</v>
      </c>
      <c r="N26" s="920">
        <f>SUM(N27)</f>
        <v>0</v>
      </c>
      <c r="O26" s="634">
        <f>SUM(M26:N26)</f>
        <v>0</v>
      </c>
      <c r="P26" s="634"/>
      <c r="Q26" s="634">
        <f>SUM(I26+M26)</f>
        <v>0</v>
      </c>
      <c r="R26" s="634">
        <f>SUM(J26+N26)</f>
        <v>0</v>
      </c>
      <c r="S26" s="36">
        <f>SUM(Q26:R26)</f>
        <v>0</v>
      </c>
      <c r="T26" s="389"/>
      <c r="U26" s="389"/>
    </row>
    <row r="27" spans="1:21" ht="10.5" customHeight="1">
      <c r="A27" s="5">
        <v>1</v>
      </c>
      <c r="B27" s="5">
        <v>1</v>
      </c>
      <c r="C27" s="5">
        <v>2</v>
      </c>
      <c r="E27" s="1892"/>
      <c r="F27" s="4"/>
      <c r="G27" s="4"/>
      <c r="H27" s="4" t="s">
        <v>878</v>
      </c>
      <c r="I27" s="1856">
        <v>0</v>
      </c>
      <c r="J27" s="920">
        <v>0</v>
      </c>
      <c r="K27" s="634">
        <f>SUM(I27:J27)</f>
        <v>0</v>
      </c>
      <c r="L27" s="920"/>
      <c r="M27" s="920">
        <v>0</v>
      </c>
      <c r="N27" s="920">
        <v>0</v>
      </c>
      <c r="O27" s="634">
        <f>SUM(M27:N27)</f>
        <v>0</v>
      </c>
      <c r="P27" s="634"/>
      <c r="Q27" s="634">
        <f>SUM(I27+M27)</f>
        <v>0</v>
      </c>
      <c r="R27" s="634">
        <f>SUM(J27+N27)</f>
        <v>0</v>
      </c>
      <c r="S27" s="36">
        <f>SUM(Q27:R27)</f>
        <v>0</v>
      </c>
      <c r="T27" s="389"/>
      <c r="U27" s="389"/>
    </row>
    <row r="28" spans="1:21" ht="12" customHeight="1">
      <c r="E28" s="1891">
        <v>1402</v>
      </c>
      <c r="F28" s="24" t="s">
        <v>2</v>
      </c>
      <c r="G28" s="372"/>
      <c r="H28" s="372"/>
      <c r="I28" s="498">
        <f>SUM(I29+I45+I53+I60+I63)</f>
        <v>40</v>
      </c>
      <c r="J28" s="498">
        <f>SUM(J29+J45+J53+J60+J63)</f>
        <v>33</v>
      </c>
      <c r="K28" s="498">
        <f>SUM(I28:J28)</f>
        <v>73</v>
      </c>
      <c r="L28" s="498"/>
      <c r="M28" s="498">
        <f>SUM(M29+M45+M53+M60+M63)</f>
        <v>56</v>
      </c>
      <c r="N28" s="498">
        <f>SUM(N29+N45+N53+N60+N63)</f>
        <v>67</v>
      </c>
      <c r="O28" s="498">
        <f>SUM(M28:N28)</f>
        <v>123</v>
      </c>
      <c r="P28" s="498"/>
      <c r="Q28" s="498">
        <f>SUM(I28+M28)</f>
        <v>96</v>
      </c>
      <c r="R28" s="498">
        <f>SUM(J28+N28)</f>
        <v>100</v>
      </c>
      <c r="S28" s="49">
        <f>SUM(Q28:R28)</f>
        <v>196</v>
      </c>
      <c r="T28" s="389"/>
      <c r="U28" s="389"/>
    </row>
    <row r="29" spans="1:21" ht="11.25" customHeight="1">
      <c r="E29" s="1892"/>
      <c r="F29" s="622" t="s">
        <v>37</v>
      </c>
      <c r="G29" s="4"/>
      <c r="H29" s="4"/>
      <c r="I29" s="1244">
        <f>SUM(I30+I32)</f>
        <v>29</v>
      </c>
      <c r="J29" s="1244">
        <f>SUM(J30+J32)</f>
        <v>25</v>
      </c>
      <c r="K29" s="1244">
        <f>SUM(I29:J29)</f>
        <v>54</v>
      </c>
      <c r="L29" s="1244"/>
      <c r="M29" s="1244">
        <f>SUM(M30+M32)</f>
        <v>35</v>
      </c>
      <c r="N29" s="1244">
        <f>SUM(N30+N32)</f>
        <v>37</v>
      </c>
      <c r="O29" s="1244">
        <f>SUM(M29:N29)</f>
        <v>72</v>
      </c>
      <c r="P29" s="1244"/>
      <c r="Q29" s="1244">
        <f>SUM(I29+M29)</f>
        <v>64</v>
      </c>
      <c r="R29" s="1244">
        <f>SUM(J29+N29)</f>
        <v>62</v>
      </c>
      <c r="S29" s="1251">
        <f>SUM(Q29:R29)</f>
        <v>126</v>
      </c>
      <c r="T29" s="389"/>
      <c r="U29" s="389"/>
    </row>
    <row r="30" spans="1:21" ht="10.5" customHeight="1">
      <c r="E30" s="1892"/>
      <c r="F30" s="369"/>
      <c r="G30" s="4" t="s">
        <v>227</v>
      </c>
      <c r="H30" s="4"/>
      <c r="I30" s="920">
        <f>SUM(I31)</f>
        <v>0</v>
      </c>
      <c r="J30" s="920">
        <f>SUM(J31)</f>
        <v>0</v>
      </c>
      <c r="K30" s="920">
        <f>SUM(I30:J30)</f>
        <v>0</v>
      </c>
      <c r="L30" s="920"/>
      <c r="M30" s="920">
        <f>SUM(M31)</f>
        <v>0</v>
      </c>
      <c r="N30" s="920">
        <f>SUM(N31:N31)</f>
        <v>0</v>
      </c>
      <c r="O30" s="920">
        <f>SUM(M30:N30)</f>
        <v>0</v>
      </c>
      <c r="P30" s="920"/>
      <c r="Q30" s="634">
        <f>SUM(I30+M30)</f>
        <v>0</v>
      </c>
      <c r="R30" s="634">
        <f>SUM(J30+N30)</f>
        <v>0</v>
      </c>
      <c r="S30" s="36">
        <f>SUM(Q30:R30)</f>
        <v>0</v>
      </c>
      <c r="T30" s="389"/>
      <c r="U30" s="389"/>
    </row>
    <row r="31" spans="1:21" ht="10.5" customHeight="1">
      <c r="A31" s="5">
        <v>2</v>
      </c>
      <c r="B31" s="5">
        <v>4</v>
      </c>
      <c r="C31" s="5">
        <v>11</v>
      </c>
      <c r="E31" s="1892"/>
      <c r="F31" s="622"/>
      <c r="G31" s="4"/>
      <c r="H31" s="4" t="s">
        <v>871</v>
      </c>
      <c r="I31" s="1856">
        <v>0</v>
      </c>
      <c r="J31" s="1856">
        <v>0</v>
      </c>
      <c r="K31" s="920">
        <f>SUM(I31:J31)</f>
        <v>0</v>
      </c>
      <c r="L31" s="920"/>
      <c r="M31" s="920">
        <v>0</v>
      </c>
      <c r="N31" s="920">
        <v>0</v>
      </c>
      <c r="O31" s="920">
        <f>SUM(M31:N31)</f>
        <v>0</v>
      </c>
      <c r="P31" s="920"/>
      <c r="Q31" s="634">
        <f>SUM(I31+M31)</f>
        <v>0</v>
      </c>
      <c r="R31" s="634">
        <f>SUM(J31+N31)</f>
        <v>0</v>
      </c>
      <c r="S31" s="36">
        <f>SUM(Q31:R31)</f>
        <v>0</v>
      </c>
      <c r="T31" s="389"/>
      <c r="U31" s="389"/>
    </row>
    <row r="32" spans="1:21" ht="10.5" customHeight="1">
      <c r="E32" s="1892"/>
      <c r="F32" s="4"/>
      <c r="G32" s="4" t="s">
        <v>455</v>
      </c>
      <c r="H32" s="4"/>
      <c r="I32" s="1856">
        <f>SUM(I33+I34+I35+I37+I38+I39+I40+I41+I42+I43+I44)</f>
        <v>29</v>
      </c>
      <c r="J32" s="1856">
        <f>SUM(J33+J34+J35+J37+J38+J39+J40+J41+J42+J43+J44)</f>
        <v>25</v>
      </c>
      <c r="K32" s="920">
        <f>SUM(I32:J32)</f>
        <v>54</v>
      </c>
      <c r="L32" s="920"/>
      <c r="M32" s="920">
        <f>SUM(M33+M34+M35+M37+M38+M39+M40+M41+M42+M43+M44)</f>
        <v>35</v>
      </c>
      <c r="N32" s="920">
        <f>SUM(N33+N34+N35+N37+N38+N39+N40+N41+N42+N43+N44)</f>
        <v>37</v>
      </c>
      <c r="O32" s="920">
        <f>SUM(M32:N32)</f>
        <v>72</v>
      </c>
      <c r="P32" s="920"/>
      <c r="Q32" s="634">
        <f>SUM(I32+M32)</f>
        <v>64</v>
      </c>
      <c r="R32" s="634">
        <f>SUM(J32+N32)</f>
        <v>62</v>
      </c>
      <c r="S32" s="36">
        <f>SUM(Q32:R32)</f>
        <v>126</v>
      </c>
      <c r="T32" s="389"/>
      <c r="U32" s="389"/>
    </row>
    <row r="33" spans="1:21" ht="10.5" customHeight="1">
      <c r="A33" s="5">
        <v>2</v>
      </c>
      <c r="B33" s="5">
        <v>4</v>
      </c>
      <c r="C33" s="5">
        <v>11</v>
      </c>
      <c r="E33" s="1892"/>
      <c r="F33" s="4"/>
      <c r="G33" s="4"/>
      <c r="H33" s="4" t="s">
        <v>862</v>
      </c>
      <c r="I33" s="2467">
        <v>18</v>
      </c>
      <c r="J33" s="2467">
        <v>18</v>
      </c>
      <c r="K33" s="920">
        <f>SUM(I33:J33)</f>
        <v>36</v>
      </c>
      <c r="L33" s="920"/>
      <c r="M33" s="2467">
        <v>7</v>
      </c>
      <c r="N33" s="2467">
        <v>8</v>
      </c>
      <c r="O33" s="920">
        <f>SUM(M33:N33)</f>
        <v>15</v>
      </c>
      <c r="P33" s="920"/>
      <c r="Q33" s="634">
        <f>SUM(I33+M33)</f>
        <v>25</v>
      </c>
      <c r="R33" s="634">
        <f>SUM(J33+N33)</f>
        <v>26</v>
      </c>
      <c r="S33" s="36">
        <f>SUM(Q33:R33)</f>
        <v>51</v>
      </c>
      <c r="T33" s="389"/>
      <c r="U33" s="389"/>
    </row>
    <row r="34" spans="1:21" ht="10.5" customHeight="1">
      <c r="A34" s="5">
        <v>2</v>
      </c>
      <c r="B34" s="5">
        <v>4</v>
      </c>
      <c r="C34" s="5">
        <v>11</v>
      </c>
      <c r="E34" s="1892"/>
      <c r="F34" s="4"/>
      <c r="G34" s="4"/>
      <c r="H34" s="4" t="s">
        <v>864</v>
      </c>
      <c r="I34" s="2467">
        <v>0</v>
      </c>
      <c r="J34" s="2467">
        <v>0</v>
      </c>
      <c r="K34" s="920">
        <f>SUM(I34:J34)</f>
        <v>0</v>
      </c>
      <c r="L34" s="920"/>
      <c r="M34" s="2467">
        <v>0</v>
      </c>
      <c r="N34" s="2467">
        <v>0</v>
      </c>
      <c r="O34" s="920">
        <f>SUM(L34:N34)</f>
        <v>0</v>
      </c>
      <c r="P34" s="920"/>
      <c r="Q34" s="634">
        <f>SUM(I34+M34)</f>
        <v>0</v>
      </c>
      <c r="R34" s="634">
        <f>SUM(J34+N34)</f>
        <v>0</v>
      </c>
      <c r="S34" s="36">
        <f>SUM(Q34:R34)</f>
        <v>0</v>
      </c>
      <c r="T34" s="389"/>
      <c r="U34" s="389"/>
    </row>
    <row r="35" spans="1:21" ht="10.5" customHeight="1">
      <c r="A35" s="5">
        <v>2</v>
      </c>
      <c r="B35" s="5">
        <v>4</v>
      </c>
      <c r="C35" s="5">
        <v>11</v>
      </c>
      <c r="E35" s="1892"/>
      <c r="F35" s="4"/>
      <c r="G35" s="4"/>
      <c r="H35" s="4" t="s">
        <v>870</v>
      </c>
      <c r="I35" s="2467">
        <v>11</v>
      </c>
      <c r="J35" s="2467">
        <v>7</v>
      </c>
      <c r="K35" s="920">
        <f>SUM(I35:J35)</f>
        <v>18</v>
      </c>
      <c r="L35" s="920"/>
      <c r="M35" s="2467">
        <v>7</v>
      </c>
      <c r="N35" s="2467">
        <v>6</v>
      </c>
      <c r="O35" s="920">
        <f>SUM(L35:N35)</f>
        <v>13</v>
      </c>
      <c r="P35" s="920"/>
      <c r="Q35" s="634">
        <f>SUM(I35+M35)</f>
        <v>18</v>
      </c>
      <c r="R35" s="634">
        <f>SUM(J35+N35)</f>
        <v>13</v>
      </c>
      <c r="S35" s="36">
        <f>SUM(Q35:R35)</f>
        <v>31</v>
      </c>
      <c r="T35" s="389"/>
      <c r="U35" s="389"/>
    </row>
    <row r="36" spans="1:21" ht="10.5" customHeight="1">
      <c r="E36" s="1892"/>
      <c r="F36" s="4"/>
      <c r="G36" s="4"/>
      <c r="H36" s="4" t="s">
        <v>858</v>
      </c>
      <c r="I36" s="1856"/>
      <c r="J36" s="1856"/>
      <c r="K36" s="920"/>
      <c r="L36" s="920"/>
      <c r="M36" s="920"/>
      <c r="N36" s="920"/>
      <c r="O36" s="920"/>
      <c r="P36" s="920"/>
      <c r="Q36" s="920"/>
      <c r="R36" s="920"/>
      <c r="S36" s="1785"/>
      <c r="T36" s="389"/>
      <c r="U36" s="389"/>
    </row>
    <row r="37" spans="1:21" ht="10.5" customHeight="1">
      <c r="A37" s="5">
        <v>2</v>
      </c>
      <c r="B37" s="5">
        <v>4</v>
      </c>
      <c r="C37" s="5">
        <v>11</v>
      </c>
      <c r="E37" s="1892"/>
      <c r="F37" s="4"/>
      <c r="G37" s="4"/>
      <c r="H37" s="4" t="s">
        <v>869</v>
      </c>
      <c r="I37" s="1856">
        <v>0</v>
      </c>
      <c r="J37" s="1856">
        <v>0</v>
      </c>
      <c r="K37" s="920">
        <f>SUM(I37:J37)</f>
        <v>0</v>
      </c>
      <c r="L37" s="920"/>
      <c r="M37" s="2467">
        <v>4</v>
      </c>
      <c r="N37" s="2467">
        <v>3</v>
      </c>
      <c r="O37" s="920">
        <f>SUM(L37:N37)</f>
        <v>7</v>
      </c>
      <c r="P37" s="920"/>
      <c r="Q37" s="920">
        <f>SUM(I37+M37)</f>
        <v>4</v>
      </c>
      <c r="R37" s="920">
        <f>SUM(J37+N37)</f>
        <v>3</v>
      </c>
      <c r="S37" s="1785">
        <f>SUM(Q37:R37)</f>
        <v>7</v>
      </c>
      <c r="T37" s="389"/>
      <c r="U37" s="389"/>
    </row>
    <row r="38" spans="1:21" ht="10.5" customHeight="1">
      <c r="A38" s="5">
        <v>2</v>
      </c>
      <c r="B38" s="5">
        <v>4</v>
      </c>
      <c r="C38" s="5">
        <v>11</v>
      </c>
      <c r="E38" s="1892"/>
      <c r="F38" s="4"/>
      <c r="G38" s="4"/>
      <c r="H38" s="4" t="s">
        <v>868</v>
      </c>
      <c r="I38" s="1856">
        <v>0</v>
      </c>
      <c r="J38" s="1856">
        <v>0</v>
      </c>
      <c r="K38" s="920">
        <f>SUM(I38:J38)</f>
        <v>0</v>
      </c>
      <c r="L38" s="920"/>
      <c r="M38" s="2467">
        <v>13</v>
      </c>
      <c r="N38" s="2467">
        <v>14</v>
      </c>
      <c r="O38" s="920">
        <f>SUM(L38:N38)</f>
        <v>27</v>
      </c>
      <c r="P38" s="920"/>
      <c r="Q38" s="920">
        <f>SUM(I38+M38)</f>
        <v>13</v>
      </c>
      <c r="R38" s="920">
        <f>SUM(J38+N38)</f>
        <v>14</v>
      </c>
      <c r="S38" s="1785">
        <f>SUM(Q38:R38)</f>
        <v>27</v>
      </c>
      <c r="T38" s="389"/>
      <c r="U38" s="389"/>
    </row>
    <row r="39" spans="1:21" ht="10.5" customHeight="1">
      <c r="A39" s="5">
        <v>2</v>
      </c>
      <c r="B39" s="5">
        <v>4</v>
      </c>
      <c r="C39" s="5">
        <v>11</v>
      </c>
      <c r="E39" s="1892"/>
      <c r="F39" s="4"/>
      <c r="G39" s="4"/>
      <c r="H39" s="4" t="s">
        <v>887</v>
      </c>
      <c r="I39" s="1856">
        <v>0</v>
      </c>
      <c r="J39" s="1856">
        <v>0</v>
      </c>
      <c r="K39" s="920">
        <f>SUM(I39:J39)</f>
        <v>0</v>
      </c>
      <c r="L39" s="920"/>
      <c r="M39" s="2467">
        <v>4</v>
      </c>
      <c r="N39" s="2467">
        <v>6</v>
      </c>
      <c r="O39" s="920">
        <f>SUM(L39:N39)</f>
        <v>10</v>
      </c>
      <c r="P39" s="920"/>
      <c r="Q39" s="920">
        <f>SUM(I39+M39)</f>
        <v>4</v>
      </c>
      <c r="R39" s="920">
        <f>SUM(J39+N39)</f>
        <v>6</v>
      </c>
      <c r="S39" s="1785">
        <f>SUM(Q39:R39)</f>
        <v>10</v>
      </c>
      <c r="T39" s="389"/>
      <c r="U39" s="389"/>
    </row>
    <row r="40" spans="1:21" ht="10.5" customHeight="1">
      <c r="A40" s="5">
        <v>2</v>
      </c>
      <c r="B40" s="5">
        <v>4</v>
      </c>
      <c r="C40" s="5">
        <v>11</v>
      </c>
      <c r="E40" s="1892"/>
      <c r="F40" s="4"/>
      <c r="G40" s="4"/>
      <c r="H40" s="4" t="s">
        <v>867</v>
      </c>
      <c r="I40" s="1856">
        <v>0</v>
      </c>
      <c r="J40" s="1856">
        <v>0</v>
      </c>
      <c r="K40" s="920">
        <f>SUM(I40:J40)</f>
        <v>0</v>
      </c>
      <c r="L40" s="920"/>
      <c r="M40" s="920">
        <v>0</v>
      </c>
      <c r="N40" s="920">
        <v>0</v>
      </c>
      <c r="O40" s="920">
        <f>SUM(L40:N40)</f>
        <v>0</v>
      </c>
      <c r="P40" s="920"/>
      <c r="Q40" s="920">
        <f>SUM(I40+M40)</f>
        <v>0</v>
      </c>
      <c r="R40" s="920">
        <f>SUM(J40+N40)</f>
        <v>0</v>
      </c>
      <c r="S40" s="1785">
        <f>SUM(Q40:R40)</f>
        <v>0</v>
      </c>
      <c r="T40" s="389"/>
      <c r="U40" s="389"/>
    </row>
    <row r="41" spans="1:21" ht="10.5" customHeight="1">
      <c r="A41" s="5">
        <v>2</v>
      </c>
      <c r="B41" s="5">
        <v>4</v>
      </c>
      <c r="C41" s="5">
        <v>11</v>
      </c>
      <c r="E41" s="1892"/>
      <c r="F41" s="4"/>
      <c r="G41" s="4"/>
      <c r="H41" s="4" t="s">
        <v>856</v>
      </c>
      <c r="I41" s="1856">
        <v>0</v>
      </c>
      <c r="J41" s="1856">
        <v>0</v>
      </c>
      <c r="K41" s="920">
        <f>SUM(I41:J41)</f>
        <v>0</v>
      </c>
      <c r="L41" s="920"/>
      <c r="M41" s="920">
        <v>0</v>
      </c>
      <c r="N41" s="920">
        <v>0</v>
      </c>
      <c r="O41" s="920">
        <f>SUM(L41:N41)</f>
        <v>0</v>
      </c>
      <c r="P41" s="920"/>
      <c r="Q41" s="920">
        <f>SUM(I41+M41)</f>
        <v>0</v>
      </c>
      <c r="R41" s="920">
        <f>SUM(J41+N41)</f>
        <v>0</v>
      </c>
      <c r="S41" s="1785">
        <f>SUM(Q41:R41)</f>
        <v>0</v>
      </c>
      <c r="T41" s="389"/>
      <c r="U41" s="389"/>
    </row>
    <row r="42" spans="1:21" ht="10.5" customHeight="1">
      <c r="A42" s="5">
        <v>2</v>
      </c>
      <c r="B42" s="5">
        <v>4</v>
      </c>
      <c r="C42" s="5">
        <v>11</v>
      </c>
      <c r="E42" s="1892"/>
      <c r="F42" s="4"/>
      <c r="G42" s="4"/>
      <c r="H42" s="4" t="s">
        <v>855</v>
      </c>
      <c r="I42" s="1856">
        <v>0</v>
      </c>
      <c r="J42" s="1856">
        <v>0</v>
      </c>
      <c r="K42" s="920">
        <f>SUM(I42:J42)</f>
        <v>0</v>
      </c>
      <c r="L42" s="920"/>
      <c r="M42" s="920">
        <v>0</v>
      </c>
      <c r="N42" s="920">
        <v>0</v>
      </c>
      <c r="O42" s="920">
        <f>SUM(L42:N42)</f>
        <v>0</v>
      </c>
      <c r="P42" s="920"/>
      <c r="Q42" s="920">
        <f>SUM(I42+M42)</f>
        <v>0</v>
      </c>
      <c r="R42" s="920">
        <f>SUM(J42+N42)</f>
        <v>0</v>
      </c>
      <c r="S42" s="1785">
        <f>SUM(Q42:R42)</f>
        <v>0</v>
      </c>
      <c r="T42" s="389"/>
      <c r="U42" s="389"/>
    </row>
    <row r="43" spans="1:21" ht="10.5" customHeight="1">
      <c r="A43" s="5">
        <v>2</v>
      </c>
      <c r="B43" s="5">
        <v>6</v>
      </c>
      <c r="C43" s="5">
        <v>11</v>
      </c>
      <c r="E43" s="1892"/>
      <c r="F43" s="4"/>
      <c r="G43" s="4"/>
      <c r="H43" s="4" t="s">
        <v>866</v>
      </c>
      <c r="I43" s="1856">
        <v>0</v>
      </c>
      <c r="J43" s="1856">
        <v>0</v>
      </c>
      <c r="K43" s="920">
        <f>SUM(I43:J43)</f>
        <v>0</v>
      </c>
      <c r="L43" s="920"/>
      <c r="M43" s="920">
        <v>0</v>
      </c>
      <c r="N43" s="920">
        <v>0</v>
      </c>
      <c r="O43" s="920">
        <f>SUM(L43:N43)</f>
        <v>0</v>
      </c>
      <c r="P43" s="920"/>
      <c r="Q43" s="920">
        <f>SUM(I43+M43)</f>
        <v>0</v>
      </c>
      <c r="R43" s="920">
        <f>SUM(J43+N43)</f>
        <v>0</v>
      </c>
      <c r="S43" s="1785">
        <f>SUM(Q43:R43)</f>
        <v>0</v>
      </c>
      <c r="T43" s="389"/>
      <c r="U43" s="389"/>
    </row>
    <row r="44" spans="1:21" ht="10.5" customHeight="1">
      <c r="A44" s="5">
        <v>2</v>
      </c>
      <c r="B44" s="5">
        <v>4</v>
      </c>
      <c r="C44" s="5">
        <v>11</v>
      </c>
      <c r="E44" s="1892"/>
      <c r="F44" s="4"/>
      <c r="G44" s="4"/>
      <c r="H44" s="4" t="s">
        <v>865</v>
      </c>
      <c r="I44" s="1856">
        <v>0</v>
      </c>
      <c r="J44" s="1856">
        <v>0</v>
      </c>
      <c r="K44" s="920">
        <f>SUM(I44:J44)</f>
        <v>0</v>
      </c>
      <c r="L44" s="920"/>
      <c r="M44" s="920">
        <v>0</v>
      </c>
      <c r="N44" s="920">
        <v>0</v>
      </c>
      <c r="O44" s="920">
        <f>SUM(L44:N44)</f>
        <v>0</v>
      </c>
      <c r="P44" s="920"/>
      <c r="Q44" s="634">
        <f>SUM(I44+M44)</f>
        <v>0</v>
      </c>
      <c r="R44" s="634">
        <f>SUM(J44+N44)</f>
        <v>0</v>
      </c>
      <c r="S44" s="36">
        <f>SUM(Q44:R44)</f>
        <v>0</v>
      </c>
      <c r="T44" s="389"/>
      <c r="U44" s="389"/>
    </row>
    <row r="45" spans="1:21" ht="11.25" customHeight="1">
      <c r="E45" s="1892"/>
      <c r="F45" s="622" t="s">
        <v>38</v>
      </c>
      <c r="G45" s="4"/>
      <c r="H45" s="4"/>
      <c r="I45" s="2443">
        <f>SUM(I46+I48)</f>
        <v>6</v>
      </c>
      <c r="J45" s="2443">
        <f>SUM(J46+J48)</f>
        <v>3</v>
      </c>
      <c r="K45" s="1244">
        <f>SUM(I45:J45)</f>
        <v>9</v>
      </c>
      <c r="L45" s="1244"/>
      <c r="M45" s="1244">
        <f>SUM(M46+M48)</f>
        <v>15</v>
      </c>
      <c r="N45" s="1244">
        <f>SUM(N46+N48)</f>
        <v>15</v>
      </c>
      <c r="O45" s="1244">
        <f>SUM(M45:N45)</f>
        <v>30</v>
      </c>
      <c r="P45" s="1244"/>
      <c r="Q45" s="1244">
        <f>SUM(I45+M45)</f>
        <v>21</v>
      </c>
      <c r="R45" s="1244">
        <f>SUM(J45+N45)</f>
        <v>18</v>
      </c>
      <c r="S45" s="1251">
        <f>SUM(Q45:R45)</f>
        <v>39</v>
      </c>
      <c r="T45" s="389"/>
      <c r="U45" s="389"/>
    </row>
    <row r="46" spans="1:21" ht="10.5" customHeight="1">
      <c r="E46" s="1892"/>
      <c r="F46" s="622"/>
      <c r="G46" s="4" t="s">
        <v>457</v>
      </c>
      <c r="H46" s="4"/>
      <c r="I46" s="1451">
        <f>SUM(I47)</f>
        <v>0</v>
      </c>
      <c r="J46" s="1451">
        <f>SUM(J47)</f>
        <v>0</v>
      </c>
      <c r="K46" s="634">
        <f>SUM(I46:J46)</f>
        <v>0</v>
      </c>
      <c r="L46" s="634"/>
      <c r="M46" s="634">
        <f>SUM(M47)</f>
        <v>1</v>
      </c>
      <c r="N46" s="634">
        <f>SUM(N47)</f>
        <v>1</v>
      </c>
      <c r="O46" s="634">
        <f>SUM(M46:N46)</f>
        <v>2</v>
      </c>
      <c r="P46" s="634"/>
      <c r="Q46" s="634">
        <f>SUM(I46+M46)</f>
        <v>1</v>
      </c>
      <c r="R46" s="634">
        <f>SUM(J46+N46)</f>
        <v>1</v>
      </c>
      <c r="S46" s="36">
        <f>SUM(Q46:R46)</f>
        <v>2</v>
      </c>
      <c r="T46" s="389"/>
      <c r="U46" s="389"/>
    </row>
    <row r="47" spans="1:21" ht="10.5" customHeight="1">
      <c r="A47" s="5">
        <v>2</v>
      </c>
      <c r="B47" s="5">
        <v>4</v>
      </c>
      <c r="C47" s="5">
        <v>10</v>
      </c>
      <c r="E47" s="1892"/>
      <c r="F47" s="622"/>
      <c r="G47" s="4"/>
      <c r="H47" s="4" t="s">
        <v>864</v>
      </c>
      <c r="I47" s="1451">
        <v>0</v>
      </c>
      <c r="J47" s="1451">
        <v>0</v>
      </c>
      <c r="K47" s="634">
        <f>SUM(I47:J47)</f>
        <v>0</v>
      </c>
      <c r="L47" s="634"/>
      <c r="M47" s="367">
        <v>1</v>
      </c>
      <c r="N47" s="367">
        <v>1</v>
      </c>
      <c r="O47" s="634">
        <f>SUM(M47:N47)</f>
        <v>2</v>
      </c>
      <c r="P47" s="634"/>
      <c r="Q47" s="634">
        <f>SUM(I47+M47)</f>
        <v>1</v>
      </c>
      <c r="R47" s="634">
        <f>SUM(J47+N47)</f>
        <v>1</v>
      </c>
      <c r="S47" s="36">
        <f>SUM(Q47:R47)</f>
        <v>2</v>
      </c>
      <c r="T47" s="389"/>
      <c r="U47" s="389"/>
    </row>
    <row r="48" spans="1:21" ht="10.5" customHeight="1">
      <c r="E48" s="1892"/>
      <c r="F48" s="4"/>
      <c r="G48" s="4" t="s">
        <v>455</v>
      </c>
      <c r="I48" s="1856">
        <f>SUM(I49+I51+I52)</f>
        <v>6</v>
      </c>
      <c r="J48" s="1856">
        <f>SUM(J49+J51+J52)</f>
        <v>3</v>
      </c>
      <c r="K48" s="920">
        <f>SUM(I48:J48)</f>
        <v>9</v>
      </c>
      <c r="L48" s="920"/>
      <c r="M48" s="920">
        <f>SUM(M49+M51+M52)</f>
        <v>14</v>
      </c>
      <c r="N48" s="920">
        <f>SUM(N49+N51+N52)</f>
        <v>14</v>
      </c>
      <c r="O48" s="920">
        <f>SUM(M48:N48)</f>
        <v>28</v>
      </c>
      <c r="P48" s="920"/>
      <c r="Q48" s="634">
        <f>SUM(I48+M48)</f>
        <v>20</v>
      </c>
      <c r="R48" s="634">
        <f>SUM(J48+N48)</f>
        <v>17</v>
      </c>
      <c r="S48" s="36">
        <f>SUM(Q48:R48)</f>
        <v>37</v>
      </c>
      <c r="T48" s="389"/>
      <c r="U48" s="389"/>
    </row>
    <row r="49" spans="1:21" ht="10.5" customHeight="1">
      <c r="A49" s="5">
        <v>2</v>
      </c>
      <c r="B49" s="5">
        <v>4</v>
      </c>
      <c r="C49" s="5">
        <v>10</v>
      </c>
      <c r="E49" s="1892"/>
      <c r="F49" s="4"/>
      <c r="H49" s="451" t="s">
        <v>862</v>
      </c>
      <c r="I49" s="2467">
        <v>6</v>
      </c>
      <c r="J49" s="2467">
        <v>3</v>
      </c>
      <c r="K49" s="920">
        <f>SUM(I49:J49)</f>
        <v>9</v>
      </c>
      <c r="L49" s="920"/>
      <c r="M49" s="2467">
        <v>3</v>
      </c>
      <c r="N49" s="2467">
        <v>1</v>
      </c>
      <c r="O49" s="920">
        <f>SUM(M49:N49)</f>
        <v>4</v>
      </c>
      <c r="P49" s="920"/>
      <c r="Q49" s="634">
        <f>SUM(I49+M49)</f>
        <v>9</v>
      </c>
      <c r="R49" s="634">
        <f>SUM(J49+N49)</f>
        <v>4</v>
      </c>
      <c r="S49" s="36">
        <f>SUM(Q49:R49)</f>
        <v>13</v>
      </c>
      <c r="T49" s="389"/>
      <c r="U49" s="389"/>
    </row>
    <row r="50" spans="1:21" ht="10.5" customHeight="1">
      <c r="E50" s="1892"/>
      <c r="F50" s="4"/>
      <c r="G50" s="4"/>
      <c r="H50" s="4" t="s">
        <v>858</v>
      </c>
      <c r="I50" s="1856"/>
      <c r="J50" s="1856"/>
      <c r="K50" s="920"/>
      <c r="L50" s="920"/>
      <c r="M50" s="920"/>
      <c r="N50" s="920"/>
      <c r="O50" s="920"/>
      <c r="P50" s="920"/>
      <c r="Q50" s="634"/>
      <c r="R50" s="634"/>
      <c r="S50" s="36"/>
      <c r="T50" s="389"/>
      <c r="U50" s="389"/>
    </row>
    <row r="51" spans="1:21" ht="10.5" customHeight="1">
      <c r="A51" s="5">
        <v>2</v>
      </c>
      <c r="B51" s="5">
        <v>4</v>
      </c>
      <c r="C51" s="5">
        <v>10</v>
      </c>
      <c r="E51" s="1892"/>
      <c r="F51" s="4"/>
      <c r="G51" s="4"/>
      <c r="H51" s="4" t="s">
        <v>860</v>
      </c>
      <c r="I51" s="1856">
        <v>0</v>
      </c>
      <c r="J51" s="1856">
        <v>0</v>
      </c>
      <c r="K51" s="920">
        <f>SUM(I51:J51)</f>
        <v>0</v>
      </c>
      <c r="L51" s="920"/>
      <c r="M51" s="2467">
        <v>11</v>
      </c>
      <c r="N51" s="2467">
        <v>13</v>
      </c>
      <c r="O51" s="920">
        <f>SUM(M51:N51)</f>
        <v>24</v>
      </c>
      <c r="P51" s="920"/>
      <c r="Q51" s="634">
        <f>SUM(I51+M51)</f>
        <v>11</v>
      </c>
      <c r="R51" s="634">
        <f>SUM(J51+N51)</f>
        <v>13</v>
      </c>
      <c r="S51" s="36">
        <f>SUM(Q51:R51)</f>
        <v>24</v>
      </c>
      <c r="T51" s="389"/>
      <c r="U51" s="389"/>
    </row>
    <row r="52" spans="1:21" ht="10.5" customHeight="1">
      <c r="A52" s="5">
        <v>2</v>
      </c>
      <c r="B52" s="5">
        <v>4</v>
      </c>
      <c r="C52" s="5">
        <v>10</v>
      </c>
      <c r="E52" s="1892"/>
      <c r="F52" s="4"/>
      <c r="G52" s="4"/>
      <c r="H52" s="4" t="s">
        <v>859</v>
      </c>
      <c r="I52" s="1856">
        <v>0</v>
      </c>
      <c r="J52" s="1856">
        <v>0</v>
      </c>
      <c r="K52" s="920">
        <f>SUM(I52:J52)</f>
        <v>0</v>
      </c>
      <c r="L52" s="920"/>
      <c r="M52" s="2467">
        <v>0</v>
      </c>
      <c r="N52" s="2467">
        <v>0</v>
      </c>
      <c r="O52" s="920">
        <f>SUM(M52:N52)</f>
        <v>0</v>
      </c>
      <c r="P52" s="920"/>
      <c r="Q52" s="634">
        <f>SUM(I52+M52)</f>
        <v>0</v>
      </c>
      <c r="R52" s="634">
        <f>SUM(J52+N52)</f>
        <v>0</v>
      </c>
      <c r="S52" s="36">
        <f>SUM(Q52:R52)</f>
        <v>0</v>
      </c>
      <c r="T52" s="389"/>
      <c r="U52" s="389"/>
    </row>
    <row r="53" spans="1:21" ht="11.25" customHeight="1">
      <c r="E53" s="1892"/>
      <c r="F53" s="622" t="s">
        <v>39</v>
      </c>
      <c r="G53" s="4"/>
      <c r="H53" s="4"/>
      <c r="I53" s="2443">
        <f>SUM(I54)</f>
        <v>5</v>
      </c>
      <c r="J53" s="2443">
        <f>SUM(J54)</f>
        <v>5</v>
      </c>
      <c r="K53" s="1244">
        <f>SUM(I53:J53)</f>
        <v>10</v>
      </c>
      <c r="L53" s="1244"/>
      <c r="M53" s="1244">
        <f>SUM(M54)</f>
        <v>6</v>
      </c>
      <c r="N53" s="1244">
        <f>SUM(N54)</f>
        <v>14</v>
      </c>
      <c r="O53" s="1244">
        <f>SUM(M53:N53)</f>
        <v>20</v>
      </c>
      <c r="P53" s="1244"/>
      <c r="Q53" s="1244">
        <f>SUM(I53+M53)</f>
        <v>11</v>
      </c>
      <c r="R53" s="1244">
        <f>SUM(J53+N53)</f>
        <v>19</v>
      </c>
      <c r="S53" s="1251">
        <f>SUM(Q53:R53)</f>
        <v>30</v>
      </c>
      <c r="T53" s="389"/>
      <c r="U53" s="389"/>
    </row>
    <row r="54" spans="1:21" ht="10.5" customHeight="1">
      <c r="E54" s="1892"/>
      <c r="F54" s="4"/>
      <c r="G54" s="4" t="s">
        <v>455</v>
      </c>
      <c r="H54" s="4"/>
      <c r="I54" s="1856">
        <f>SUM(I56+I57+I58+I59)</f>
        <v>5</v>
      </c>
      <c r="J54" s="1856">
        <f>SUM(J56+J57+J58+J59)</f>
        <v>5</v>
      </c>
      <c r="K54" s="920">
        <f>SUM(I54:J54)</f>
        <v>10</v>
      </c>
      <c r="L54" s="920"/>
      <c r="M54" s="920">
        <f>SUM(M56+M57+M58+M59)</f>
        <v>6</v>
      </c>
      <c r="N54" s="920">
        <f>SUM(N56+N57+N58+N59)</f>
        <v>14</v>
      </c>
      <c r="O54" s="920">
        <f>SUM(M54:N54)</f>
        <v>20</v>
      </c>
      <c r="P54" s="920"/>
      <c r="Q54" s="634">
        <f>SUM(I54+M54)</f>
        <v>11</v>
      </c>
      <c r="R54" s="634">
        <f>SUM(J54+N54)</f>
        <v>19</v>
      </c>
      <c r="S54" s="36">
        <f>SUM(Q54:R54)</f>
        <v>30</v>
      </c>
      <c r="T54" s="389"/>
      <c r="U54" s="389"/>
    </row>
    <row r="55" spans="1:21" ht="10.5" customHeight="1">
      <c r="E55" s="1892"/>
      <c r="F55" s="4"/>
      <c r="G55" s="4"/>
      <c r="H55" s="4" t="s">
        <v>858</v>
      </c>
      <c r="I55" s="1856"/>
      <c r="J55" s="1856"/>
      <c r="K55" s="920"/>
      <c r="L55" s="920"/>
      <c r="M55" s="920"/>
      <c r="N55" s="920"/>
      <c r="O55" s="920"/>
      <c r="P55" s="920"/>
      <c r="Q55" s="634"/>
      <c r="R55" s="634"/>
      <c r="S55" s="36"/>
      <c r="T55" s="389"/>
      <c r="U55" s="389"/>
    </row>
    <row r="56" spans="1:21" ht="10.5" customHeight="1">
      <c r="A56" s="5">
        <v>2</v>
      </c>
      <c r="B56" s="5">
        <v>4</v>
      </c>
      <c r="C56" s="5">
        <v>10</v>
      </c>
      <c r="E56" s="1892"/>
      <c r="F56" s="4"/>
      <c r="G56" s="4"/>
      <c r="H56" s="4" t="s">
        <v>857</v>
      </c>
      <c r="I56" s="1856">
        <v>0</v>
      </c>
      <c r="J56" s="1856">
        <v>0</v>
      </c>
      <c r="K56" s="920">
        <f>SUM(I56:J56)</f>
        <v>0</v>
      </c>
      <c r="L56" s="920"/>
      <c r="M56" s="2467">
        <v>6</v>
      </c>
      <c r="N56" s="2467">
        <v>14</v>
      </c>
      <c r="O56" s="920">
        <f>SUM(M56:N56)</f>
        <v>20</v>
      </c>
      <c r="P56" s="920"/>
      <c r="Q56" s="634">
        <f>SUM(I56+M56)</f>
        <v>6</v>
      </c>
      <c r="R56" s="634">
        <f>SUM(J56+N56)</f>
        <v>14</v>
      </c>
      <c r="S56" s="36">
        <f>SUM(Q56:R56)</f>
        <v>20</v>
      </c>
      <c r="T56" s="389"/>
      <c r="U56" s="389"/>
    </row>
    <row r="57" spans="1:21" ht="10.5" customHeight="1">
      <c r="A57" s="5">
        <v>2</v>
      </c>
      <c r="B57" s="5">
        <v>4</v>
      </c>
      <c r="C57" s="5">
        <v>10</v>
      </c>
      <c r="E57" s="1892"/>
      <c r="F57" s="4"/>
      <c r="G57" s="4"/>
      <c r="H57" s="4" t="s">
        <v>856</v>
      </c>
      <c r="I57" s="2467">
        <v>5</v>
      </c>
      <c r="J57" s="2467">
        <v>5</v>
      </c>
      <c r="K57" s="920">
        <f>SUM(I57:J57)</f>
        <v>10</v>
      </c>
      <c r="L57" s="920"/>
      <c r="M57" s="2467">
        <v>0</v>
      </c>
      <c r="N57" s="2467">
        <v>0</v>
      </c>
      <c r="O57" s="920">
        <f>SUM(M57:N57)</f>
        <v>0</v>
      </c>
      <c r="P57" s="920"/>
      <c r="Q57" s="634">
        <f>SUM(I57+M57)</f>
        <v>5</v>
      </c>
      <c r="R57" s="634">
        <f>SUM(J57+N57)</f>
        <v>5</v>
      </c>
      <c r="S57" s="36">
        <f>SUM(Q57:R57)</f>
        <v>10</v>
      </c>
      <c r="T57" s="389"/>
      <c r="U57" s="389"/>
    </row>
    <row r="58" spans="1:21" ht="10.5" customHeight="1">
      <c r="A58" s="5">
        <v>2</v>
      </c>
      <c r="B58" s="5">
        <v>4</v>
      </c>
      <c r="C58" s="5">
        <v>10</v>
      </c>
      <c r="E58" s="1892"/>
      <c r="F58" s="4"/>
      <c r="G58" s="4"/>
      <c r="H58" s="4" t="s">
        <v>855</v>
      </c>
      <c r="I58" s="1856">
        <v>0</v>
      </c>
      <c r="J58" s="1856">
        <v>0</v>
      </c>
      <c r="K58" s="920">
        <f>SUM(I58:J58)</f>
        <v>0</v>
      </c>
      <c r="L58" s="920"/>
      <c r="M58" s="2467">
        <v>0</v>
      </c>
      <c r="N58" s="2467">
        <v>0</v>
      </c>
      <c r="O58" s="920">
        <f>SUM(M58:N58)</f>
        <v>0</v>
      </c>
      <c r="P58" s="920"/>
      <c r="Q58" s="634">
        <f>SUM(I58+M58)</f>
        <v>0</v>
      </c>
      <c r="R58" s="634">
        <f>SUM(J58+N58)</f>
        <v>0</v>
      </c>
      <c r="S58" s="36">
        <f>SUM(Q58:R58)</f>
        <v>0</v>
      </c>
      <c r="T58" s="389"/>
      <c r="U58" s="389"/>
    </row>
    <row r="59" spans="1:21" ht="10.5" customHeight="1">
      <c r="A59" s="5">
        <v>2</v>
      </c>
      <c r="B59" s="5">
        <v>4</v>
      </c>
      <c r="C59" s="5">
        <v>10</v>
      </c>
      <c r="E59" s="1892"/>
      <c r="F59" s="4"/>
      <c r="G59" s="4"/>
      <c r="H59" s="4" t="s">
        <v>854</v>
      </c>
      <c r="I59" s="1856">
        <v>0</v>
      </c>
      <c r="J59" s="1856">
        <v>0</v>
      </c>
      <c r="K59" s="920">
        <f>SUM(I59:J59)</f>
        <v>0</v>
      </c>
      <c r="L59" s="920"/>
      <c r="M59" s="2467">
        <v>0</v>
      </c>
      <c r="N59" s="2467">
        <v>0</v>
      </c>
      <c r="O59" s="920">
        <f>SUM(M59:N59)</f>
        <v>0</v>
      </c>
      <c r="P59" s="920"/>
      <c r="Q59" s="634">
        <f>SUM(I59+M59)</f>
        <v>0</v>
      </c>
      <c r="R59" s="634">
        <f>SUM(J59+N59)</f>
        <v>0</v>
      </c>
      <c r="S59" s="36">
        <f>SUM(Q59:R59)</f>
        <v>0</v>
      </c>
      <c r="T59" s="389"/>
      <c r="U59" s="389"/>
    </row>
    <row r="60" spans="1:21" ht="11.25" customHeight="1">
      <c r="E60" s="1892"/>
      <c r="F60" s="622" t="s">
        <v>40</v>
      </c>
      <c r="G60" s="4"/>
      <c r="H60" s="4"/>
      <c r="I60" s="2375">
        <f>SUM(I61)</f>
        <v>0</v>
      </c>
      <c r="J60" s="2375">
        <f>SUM(J61)</f>
        <v>0</v>
      </c>
      <c r="K60" s="2373">
        <f>SUM(I60:J60)</f>
        <v>0</v>
      </c>
      <c r="L60" s="2373"/>
      <c r="M60" s="2373">
        <f>SUM(M61)</f>
        <v>0</v>
      </c>
      <c r="N60" s="2373">
        <f>SUM(N61)</f>
        <v>1</v>
      </c>
      <c r="O60" s="2373">
        <f>SUM(M60:N60)</f>
        <v>1</v>
      </c>
      <c r="P60" s="2373"/>
      <c r="Q60" s="1244">
        <f>SUM(I60+M60)</f>
        <v>0</v>
      </c>
      <c r="R60" s="1244">
        <f>SUM(J60+N60)</f>
        <v>1</v>
      </c>
      <c r="S60" s="1251">
        <f>SUM(Q60:R60)</f>
        <v>1</v>
      </c>
      <c r="T60" s="389"/>
      <c r="U60" s="389"/>
    </row>
    <row r="61" spans="1:21" ht="10.5" customHeight="1">
      <c r="E61" s="1892"/>
      <c r="F61" s="4"/>
      <c r="G61" s="4" t="s">
        <v>455</v>
      </c>
      <c r="H61" s="4"/>
      <c r="I61" s="2337">
        <f>SUM(I62)</f>
        <v>0</v>
      </c>
      <c r="J61" s="2337">
        <f>SUM(J62)</f>
        <v>0</v>
      </c>
      <c r="K61" s="706">
        <f>SUM(I61:J61)</f>
        <v>0</v>
      </c>
      <c r="L61" s="706"/>
      <c r="M61" s="706">
        <f>SUM(M62)</f>
        <v>0</v>
      </c>
      <c r="N61" s="706">
        <f>SUM(N62)</f>
        <v>1</v>
      </c>
      <c r="O61" s="706">
        <f>SUM(M61:N61)</f>
        <v>1</v>
      </c>
      <c r="P61" s="706"/>
      <c r="Q61" s="634">
        <f>SUM(I61+M61)</f>
        <v>0</v>
      </c>
      <c r="R61" s="634">
        <f>SUM(J61+N61)</f>
        <v>1</v>
      </c>
      <c r="S61" s="36">
        <f>SUM(Q61:R61)</f>
        <v>1</v>
      </c>
      <c r="T61" s="389"/>
      <c r="U61" s="389"/>
    </row>
    <row r="62" spans="1:21" ht="10.5" customHeight="1">
      <c r="A62" s="5">
        <v>2</v>
      </c>
      <c r="B62" s="5">
        <v>4</v>
      </c>
      <c r="C62" s="5">
        <v>3</v>
      </c>
      <c r="E62" s="1892"/>
      <c r="F62" s="4"/>
      <c r="G62" s="4"/>
      <c r="H62" s="4" t="s">
        <v>853</v>
      </c>
      <c r="I62" s="2337">
        <v>0</v>
      </c>
      <c r="J62" s="2337">
        <v>0</v>
      </c>
      <c r="K62" s="706">
        <f>SUM(I62:J62)</f>
        <v>0</v>
      </c>
      <c r="L62" s="706"/>
      <c r="M62" s="2337">
        <v>0</v>
      </c>
      <c r="N62" s="623">
        <v>1</v>
      </c>
      <c r="O62" s="706">
        <f>SUM(M62:N62)</f>
        <v>1</v>
      </c>
      <c r="P62" s="706"/>
      <c r="Q62" s="634">
        <f>SUM(I62+M62)</f>
        <v>0</v>
      </c>
      <c r="R62" s="634">
        <f>SUM(J62+N62)</f>
        <v>1</v>
      </c>
      <c r="S62" s="36">
        <f>SUM(Q62:R62)</f>
        <v>1</v>
      </c>
      <c r="T62" s="389"/>
      <c r="U62" s="389"/>
    </row>
    <row r="63" spans="1:21" ht="11.25" customHeight="1">
      <c r="E63" s="1892"/>
      <c r="F63" s="622" t="s">
        <v>44</v>
      </c>
      <c r="G63" s="4"/>
      <c r="H63" s="4"/>
      <c r="I63" s="2375">
        <f>I64</f>
        <v>0</v>
      </c>
      <c r="J63" s="2375">
        <f>J64</f>
        <v>0</v>
      </c>
      <c r="K63" s="2373">
        <f>SUM(I63:J63)</f>
        <v>0</v>
      </c>
      <c r="L63" s="2373"/>
      <c r="M63" s="2373">
        <f>M64</f>
        <v>0</v>
      </c>
      <c r="N63" s="2373">
        <f>N64</f>
        <v>0</v>
      </c>
      <c r="O63" s="2373">
        <f>SUM(M63:N63)</f>
        <v>0</v>
      </c>
      <c r="P63" s="2373"/>
      <c r="Q63" s="1244">
        <f>SUM(I63+M63)</f>
        <v>0</v>
      </c>
      <c r="R63" s="1244">
        <f>SUM(J63+N63)</f>
        <v>0</v>
      </c>
      <c r="S63" s="1251">
        <f>SUM(Q63:R63)</f>
        <v>0</v>
      </c>
      <c r="T63" s="389"/>
      <c r="U63" s="389"/>
    </row>
    <row r="64" spans="1:21" ht="10.5" customHeight="1">
      <c r="E64" s="1892"/>
      <c r="F64" s="4"/>
      <c r="G64" s="4" t="s">
        <v>464</v>
      </c>
      <c r="H64" s="4"/>
      <c r="I64" s="2337">
        <f>I65</f>
        <v>0</v>
      </c>
      <c r="J64" s="2337">
        <f>J65</f>
        <v>0</v>
      </c>
      <c r="K64" s="706">
        <f>SUM(I64:J64)</f>
        <v>0</v>
      </c>
      <c r="L64" s="706"/>
      <c r="M64" s="706">
        <f>M65</f>
        <v>0</v>
      </c>
      <c r="N64" s="706">
        <f>N65</f>
        <v>0</v>
      </c>
      <c r="O64" s="706">
        <f>SUM(M64:N64)</f>
        <v>0</v>
      </c>
      <c r="P64" s="706"/>
      <c r="Q64" s="634">
        <f>SUM(I64+M64)</f>
        <v>0</v>
      </c>
      <c r="R64" s="634">
        <f>SUM(J64+N64)</f>
        <v>0</v>
      </c>
      <c r="S64" s="36">
        <f>SUM(Q64:R64)</f>
        <v>0</v>
      </c>
      <c r="T64" s="389"/>
      <c r="U64" s="389"/>
    </row>
    <row r="65" spans="1:21" ht="10.5" customHeight="1">
      <c r="A65" s="5">
        <v>2</v>
      </c>
      <c r="B65" s="5">
        <v>4</v>
      </c>
      <c r="C65" s="5">
        <v>11</v>
      </c>
      <c r="E65" s="1893"/>
      <c r="F65" s="4"/>
      <c r="G65" s="4"/>
      <c r="H65" s="4" t="s">
        <v>852</v>
      </c>
      <c r="I65" s="2337">
        <v>0</v>
      </c>
      <c r="J65" s="2337">
        <v>0</v>
      </c>
      <c r="K65" s="706">
        <f>SUM(I65:J65)</f>
        <v>0</v>
      </c>
      <c r="L65" s="706"/>
      <c r="M65" s="706">
        <v>0</v>
      </c>
      <c r="N65" s="706">
        <v>0</v>
      </c>
      <c r="O65" s="706">
        <f>SUM(M65:N65)</f>
        <v>0</v>
      </c>
      <c r="P65" s="706"/>
      <c r="Q65" s="634">
        <f>SUM(I65+M65)</f>
        <v>0</v>
      </c>
      <c r="R65" s="634">
        <f>SUM(J65+N65)</f>
        <v>0</v>
      </c>
      <c r="S65" s="36">
        <f>SUM(Q65:R65)</f>
        <v>0</v>
      </c>
      <c r="T65" s="389"/>
      <c r="U65" s="389"/>
    </row>
    <row r="66" spans="1:21" ht="12" customHeight="1">
      <c r="E66" s="1894">
        <v>1403</v>
      </c>
      <c r="F66" s="21" t="s">
        <v>3</v>
      </c>
      <c r="G66" s="1275"/>
      <c r="H66" s="1275"/>
      <c r="I66" s="2450">
        <f>SUM(I67)</f>
        <v>0</v>
      </c>
      <c r="J66" s="2450">
        <f>SUM(J67)</f>
        <v>0</v>
      </c>
      <c r="K66" s="2450">
        <f>SUM(I66:J66)</f>
        <v>0</v>
      </c>
      <c r="L66" s="2450"/>
      <c r="M66" s="2450">
        <f>SUM(M67)</f>
        <v>8</v>
      </c>
      <c r="N66" s="2450">
        <f>SUM(N67)</f>
        <v>8</v>
      </c>
      <c r="O66" s="2450">
        <f>SUM(M66:N66)</f>
        <v>16</v>
      </c>
      <c r="P66" s="2450"/>
      <c r="Q66" s="498">
        <f>SUM(I66+M66)</f>
        <v>8</v>
      </c>
      <c r="R66" s="498">
        <f>SUM(J66+N66)</f>
        <v>8</v>
      </c>
      <c r="S66" s="49">
        <f>SUM(Q66:R66)</f>
        <v>16</v>
      </c>
      <c r="T66" s="389"/>
      <c r="U66" s="389"/>
    </row>
    <row r="67" spans="1:21" ht="11.25" customHeight="1">
      <c r="E67" s="1895"/>
      <c r="F67" s="1122" t="s">
        <v>45</v>
      </c>
      <c r="G67" s="1121"/>
      <c r="H67" s="1121"/>
      <c r="I67" s="2436">
        <f>SUM(I68)</f>
        <v>0</v>
      </c>
      <c r="J67" s="2436">
        <f>SUM(J68)</f>
        <v>0</v>
      </c>
      <c r="K67" s="2436">
        <f>SUM(I67:J67)</f>
        <v>0</v>
      </c>
      <c r="L67" s="2436"/>
      <c r="M67" s="2436">
        <f>SUM(M68)</f>
        <v>8</v>
      </c>
      <c r="N67" s="2436">
        <f>SUM(N68)</f>
        <v>8</v>
      </c>
      <c r="O67" s="2436">
        <f>SUM(M67:N67)</f>
        <v>16</v>
      </c>
      <c r="P67" s="2436"/>
      <c r="Q67" s="1244">
        <f>SUM(I67+M67)</f>
        <v>8</v>
      </c>
      <c r="R67" s="1244">
        <f>SUM(J67+N67)</f>
        <v>8</v>
      </c>
      <c r="S67" s="1251">
        <f>SUM(Q67:R67)</f>
        <v>16</v>
      </c>
      <c r="T67" s="389"/>
      <c r="U67" s="389"/>
    </row>
    <row r="68" spans="1:21" ht="10.5" customHeight="1">
      <c r="E68" s="1895"/>
      <c r="F68" s="1272"/>
      <c r="G68" s="4" t="s">
        <v>471</v>
      </c>
      <c r="H68" s="4"/>
      <c r="I68" s="634">
        <f>SUM(I69)</f>
        <v>0</v>
      </c>
      <c r="J68" s="634">
        <f>SUM(J69)</f>
        <v>0</v>
      </c>
      <c r="K68" s="634">
        <f>SUM(I68:J68)</f>
        <v>0</v>
      </c>
      <c r="L68" s="1244"/>
      <c r="M68" s="634">
        <f>SUM(M69)</f>
        <v>8</v>
      </c>
      <c r="N68" s="634">
        <f>SUM(N69)</f>
        <v>8</v>
      </c>
      <c r="O68" s="634">
        <f>SUM(M68:N68)</f>
        <v>16</v>
      </c>
      <c r="P68" s="1244"/>
      <c r="Q68" s="634">
        <f>SUM(I68+M68)</f>
        <v>8</v>
      </c>
      <c r="R68" s="634">
        <f>SUM(J68+N68)</f>
        <v>8</v>
      </c>
      <c r="S68" s="36">
        <f>SUM(Q68:R68)</f>
        <v>16</v>
      </c>
      <c r="T68" s="389"/>
      <c r="U68" s="389"/>
    </row>
    <row r="69" spans="1:21" ht="10.5" customHeight="1">
      <c r="A69" s="5">
        <v>3</v>
      </c>
      <c r="B69" s="5">
        <v>5</v>
      </c>
      <c r="C69" s="5">
        <v>11</v>
      </c>
      <c r="E69" s="1896"/>
      <c r="F69" s="1271"/>
      <c r="G69" s="3"/>
      <c r="H69" s="3" t="s">
        <v>470</v>
      </c>
      <c r="I69" s="2466">
        <v>0</v>
      </c>
      <c r="J69" s="2465">
        <v>0</v>
      </c>
      <c r="K69" s="733">
        <f>SUM(I69:J69)</f>
        <v>0</v>
      </c>
      <c r="L69" s="2465"/>
      <c r="M69" s="2465">
        <v>8</v>
      </c>
      <c r="N69" s="2465">
        <v>8</v>
      </c>
      <c r="O69" s="733">
        <f>SUM(M69:N69)</f>
        <v>16</v>
      </c>
      <c r="P69" s="2465"/>
      <c r="Q69" s="733">
        <f>SUM(I69+M69)</f>
        <v>8</v>
      </c>
      <c r="R69" s="733">
        <f>SUM(J69+N69)</f>
        <v>8</v>
      </c>
      <c r="S69" s="47">
        <f>SUM(Q69:R69)</f>
        <v>16</v>
      </c>
      <c r="T69" s="389"/>
      <c r="U69" s="389"/>
    </row>
    <row r="70" spans="1:21" ht="12" customHeight="1">
      <c r="E70" s="1894">
        <v>1404</v>
      </c>
      <c r="F70" s="1269" t="s">
        <v>28</v>
      </c>
      <c r="G70" s="514"/>
      <c r="H70" s="372"/>
      <c r="I70" s="498">
        <f>SUM(I71+I76)</f>
        <v>6</v>
      </c>
      <c r="J70" s="498">
        <f>SUM(J71+J76)</f>
        <v>4</v>
      </c>
      <c r="K70" s="498">
        <f>SUM(I70:J70)</f>
        <v>10</v>
      </c>
      <c r="L70" s="498"/>
      <c r="M70" s="498">
        <f>SUM(M71+M76)</f>
        <v>28</v>
      </c>
      <c r="N70" s="498">
        <f>SUM(N71+N76)</f>
        <v>18</v>
      </c>
      <c r="O70" s="498">
        <f>SUM(M70:N70)</f>
        <v>46</v>
      </c>
      <c r="P70" s="498"/>
      <c r="Q70" s="498">
        <f>SUM(I70+M70)</f>
        <v>34</v>
      </c>
      <c r="R70" s="498">
        <f>SUM(J70+N70)</f>
        <v>22</v>
      </c>
      <c r="S70" s="49">
        <f>SUM(Q70:R70)</f>
        <v>56</v>
      </c>
      <c r="T70" s="389"/>
      <c r="U70" s="389"/>
    </row>
    <row r="71" spans="1:21" ht="12" customHeight="1">
      <c r="E71" s="1895"/>
      <c r="F71" s="622" t="s">
        <v>48</v>
      </c>
      <c r="G71" s="4"/>
      <c r="H71" s="4"/>
      <c r="I71" s="2443">
        <f>SUM(I72+I74)</f>
        <v>0</v>
      </c>
      <c r="J71" s="1244">
        <f>SUM(J72+J74)</f>
        <v>0</v>
      </c>
      <c r="K71" s="1244">
        <f>SUM(I71:J71)</f>
        <v>0</v>
      </c>
      <c r="L71" s="1244"/>
      <c r="M71" s="1244">
        <f>SUM(M72+M74)</f>
        <v>0</v>
      </c>
      <c r="N71" s="1244">
        <f>SUM(N72+N74)</f>
        <v>0</v>
      </c>
      <c r="O71" s="1244">
        <f>SUM(M71:N71)</f>
        <v>0</v>
      </c>
      <c r="P71" s="1244"/>
      <c r="Q71" s="1244">
        <f>SUM(I71+M71)</f>
        <v>0</v>
      </c>
      <c r="R71" s="1244">
        <f>SUM(J71+N71)</f>
        <v>0</v>
      </c>
      <c r="S71" s="1251">
        <f>SUM(Q71:R71)</f>
        <v>0</v>
      </c>
      <c r="T71" s="389"/>
      <c r="U71" s="389"/>
    </row>
    <row r="72" spans="1:21" ht="12" customHeight="1">
      <c r="E72" s="1895"/>
      <c r="F72" s="4"/>
      <c r="G72" s="4" t="s">
        <v>455</v>
      </c>
      <c r="H72" s="451"/>
      <c r="I72" s="1451">
        <f>SUM(I73)</f>
        <v>0</v>
      </c>
      <c r="J72" s="634">
        <f>SUM(J73)</f>
        <v>0</v>
      </c>
      <c r="K72" s="634">
        <f>SUM(I72:J72)</f>
        <v>0</v>
      </c>
      <c r="L72" s="634"/>
      <c r="M72" s="634">
        <f>SUM(M73)</f>
        <v>0</v>
      </c>
      <c r="N72" s="634">
        <f>SUM(N73)</f>
        <v>0</v>
      </c>
      <c r="O72" s="634">
        <f>SUM(M72:N72)</f>
        <v>0</v>
      </c>
      <c r="P72" s="634"/>
      <c r="Q72" s="634">
        <f>SUM(I72+M72)</f>
        <v>0</v>
      </c>
      <c r="R72" s="634">
        <f>SUM(J72+N72)</f>
        <v>0</v>
      </c>
      <c r="S72" s="36">
        <f>SUM(Q72:R72)</f>
        <v>0</v>
      </c>
      <c r="T72" s="389"/>
      <c r="U72" s="389"/>
    </row>
    <row r="73" spans="1:21" ht="12" customHeight="1">
      <c r="A73" s="5">
        <v>4</v>
      </c>
      <c r="B73" s="5">
        <v>6</v>
      </c>
      <c r="C73" s="5">
        <v>11</v>
      </c>
      <c r="E73" s="1895"/>
      <c r="F73" s="4"/>
      <c r="G73" s="4"/>
      <c r="H73" s="451" t="s">
        <v>851</v>
      </c>
      <c r="I73" s="1451">
        <v>0</v>
      </c>
      <c r="J73" s="634">
        <v>0</v>
      </c>
      <c r="K73" s="634">
        <f>SUM(I73:J73)</f>
        <v>0</v>
      </c>
      <c r="L73" s="634"/>
      <c r="M73" s="634">
        <v>0</v>
      </c>
      <c r="N73" s="634">
        <v>0</v>
      </c>
      <c r="O73" s="634">
        <f>SUM(M73:N73)</f>
        <v>0</v>
      </c>
      <c r="P73" s="634"/>
      <c r="Q73" s="634">
        <f>SUM(I73+M73)</f>
        <v>0</v>
      </c>
      <c r="R73" s="634">
        <f>SUM(J73+N73)</f>
        <v>0</v>
      </c>
      <c r="S73" s="36">
        <f>SUM(Q73:R73)</f>
        <v>0</v>
      </c>
      <c r="T73" s="389"/>
      <c r="U73" s="389"/>
    </row>
    <row r="74" spans="1:21" ht="12" customHeight="1">
      <c r="E74" s="1895"/>
      <c r="F74" s="4"/>
      <c r="G74" s="4" t="s">
        <v>464</v>
      </c>
      <c r="H74" s="451"/>
      <c r="I74" s="1451">
        <f>SUM(I75)</f>
        <v>0</v>
      </c>
      <c r="J74" s="634">
        <f>SUM(J75)</f>
        <v>0</v>
      </c>
      <c r="K74" s="634">
        <f>SUM(I74:J74)</f>
        <v>0</v>
      </c>
      <c r="L74" s="634"/>
      <c r="M74" s="634">
        <f>SUM(M75)</f>
        <v>0</v>
      </c>
      <c r="N74" s="634">
        <f>SUM(N75)</f>
        <v>0</v>
      </c>
      <c r="O74" s="634">
        <f>SUM(M74:N74)</f>
        <v>0</v>
      </c>
      <c r="P74" s="634"/>
      <c r="Q74" s="634">
        <f>SUM(I74+M74)</f>
        <v>0</v>
      </c>
      <c r="R74" s="634">
        <f>SUM(J74+N74)</f>
        <v>0</v>
      </c>
      <c r="S74" s="36">
        <f>SUM(Q74:R74)</f>
        <v>0</v>
      </c>
      <c r="T74" s="389"/>
      <c r="U74" s="389"/>
    </row>
    <row r="75" spans="1:21" ht="12" customHeight="1">
      <c r="A75" s="5">
        <v>4</v>
      </c>
      <c r="B75" s="5">
        <v>6</v>
      </c>
      <c r="C75" s="5">
        <v>11</v>
      </c>
      <c r="E75" s="1895"/>
      <c r="F75" s="4"/>
      <c r="G75" s="4"/>
      <c r="H75" s="451" t="s">
        <v>850</v>
      </c>
      <c r="I75" s="2464">
        <v>0</v>
      </c>
      <c r="J75" s="868">
        <v>0</v>
      </c>
      <c r="K75" s="634">
        <f>SUM(I75:J75)</f>
        <v>0</v>
      </c>
      <c r="L75" s="920"/>
      <c r="M75" s="868">
        <v>0</v>
      </c>
      <c r="N75" s="2463">
        <v>0</v>
      </c>
      <c r="O75" s="634">
        <f>SUM(M75:N75)</f>
        <v>0</v>
      </c>
      <c r="P75" s="634"/>
      <c r="Q75" s="634">
        <f>SUM(I75+M75)</f>
        <v>0</v>
      </c>
      <c r="R75" s="634">
        <f>SUM(J75+N75)</f>
        <v>0</v>
      </c>
      <c r="S75" s="36">
        <f>SUM(Q75:R75)</f>
        <v>0</v>
      </c>
      <c r="T75" s="389"/>
      <c r="U75" s="389"/>
    </row>
    <row r="76" spans="1:21" ht="11.25" customHeight="1">
      <c r="E76" s="1895"/>
      <c r="F76" s="622" t="s">
        <v>49</v>
      </c>
      <c r="G76" s="4"/>
      <c r="H76" s="451"/>
      <c r="I76" s="2443">
        <f>SUM(I77+I79+I85)</f>
        <v>6</v>
      </c>
      <c r="J76" s="1244">
        <f>SUM(J77+J79+J85)</f>
        <v>4</v>
      </c>
      <c r="K76" s="1244">
        <f>SUM(I76:J76)</f>
        <v>10</v>
      </c>
      <c r="L76" s="1244"/>
      <c r="M76" s="1244">
        <f>SUM(M77+M79+M85)</f>
        <v>28</v>
      </c>
      <c r="N76" s="1244">
        <f>SUM(N77+N79+N85)</f>
        <v>18</v>
      </c>
      <c r="O76" s="1244">
        <f>SUM(M76:N76)</f>
        <v>46</v>
      </c>
      <c r="P76" s="1244"/>
      <c r="Q76" s="1244">
        <f>SUM(I76+M76)</f>
        <v>34</v>
      </c>
      <c r="R76" s="1244">
        <f>SUM(J76+N76)</f>
        <v>22</v>
      </c>
      <c r="S76" s="1251">
        <f>SUM(Q76:R76)</f>
        <v>56</v>
      </c>
      <c r="T76" s="389"/>
      <c r="U76" s="389"/>
    </row>
    <row r="77" spans="1:21" ht="10.5" customHeight="1">
      <c r="E77" s="1895"/>
      <c r="F77" s="622"/>
      <c r="G77" s="4" t="s">
        <v>457</v>
      </c>
      <c r="H77" s="451"/>
      <c r="I77" s="1451">
        <f>SUM(I78)</f>
        <v>0</v>
      </c>
      <c r="J77" s="634">
        <f>SUM(J78)</f>
        <v>0</v>
      </c>
      <c r="K77" s="634">
        <f>SUM(I77:J77)</f>
        <v>0</v>
      </c>
      <c r="L77" s="634"/>
      <c r="M77" s="634">
        <f>SUM(M78)</f>
        <v>0</v>
      </c>
      <c r="N77" s="634">
        <f>SUM(N78)</f>
        <v>0</v>
      </c>
      <c r="O77" s="634">
        <f>SUM(M77:N77)</f>
        <v>0</v>
      </c>
      <c r="P77" s="634"/>
      <c r="Q77" s="634">
        <f>SUM(I77+M77)</f>
        <v>0</v>
      </c>
      <c r="R77" s="634">
        <f>SUM(J77+N77)</f>
        <v>0</v>
      </c>
      <c r="S77" s="36">
        <f>SUM(Q77:R77)</f>
        <v>0</v>
      </c>
      <c r="T77" s="389"/>
      <c r="U77" s="389"/>
    </row>
    <row r="78" spans="1:21" ht="10.5" customHeight="1">
      <c r="A78" s="5">
        <v>4</v>
      </c>
      <c r="B78" s="5">
        <v>6</v>
      </c>
      <c r="C78" s="5">
        <v>11</v>
      </c>
      <c r="E78" s="1895"/>
      <c r="F78" s="622"/>
      <c r="G78" s="4"/>
      <c r="H78" s="451" t="s">
        <v>849</v>
      </c>
      <c r="I78" s="1451">
        <v>0</v>
      </c>
      <c r="J78" s="634">
        <v>0</v>
      </c>
      <c r="K78" s="634">
        <f>SUM(I78:J78)</f>
        <v>0</v>
      </c>
      <c r="L78" s="634"/>
      <c r="M78" s="634">
        <v>0</v>
      </c>
      <c r="N78" s="634">
        <v>0</v>
      </c>
      <c r="O78" s="634">
        <f>SUM(M78:N78)</f>
        <v>0</v>
      </c>
      <c r="P78" s="634"/>
      <c r="Q78" s="634">
        <f>SUM(I78+M78)</f>
        <v>0</v>
      </c>
      <c r="R78" s="634">
        <f>SUM(J78+N78)</f>
        <v>0</v>
      </c>
      <c r="S78" s="36">
        <f>SUM(Q78:R78)</f>
        <v>0</v>
      </c>
      <c r="T78" s="389"/>
      <c r="U78" s="389"/>
    </row>
    <row r="79" spans="1:21" ht="10.5" customHeight="1">
      <c r="E79" s="1895"/>
      <c r="F79" s="4"/>
      <c r="G79" s="4" t="s">
        <v>886</v>
      </c>
      <c r="H79" s="451"/>
      <c r="I79" s="1451">
        <f>SUM(I80+I82+I83+I84)</f>
        <v>6</v>
      </c>
      <c r="J79" s="634">
        <f>SUM(J80+J82+J83+J84)</f>
        <v>4</v>
      </c>
      <c r="K79" s="634">
        <f>SUM(I79:J79)</f>
        <v>10</v>
      </c>
      <c r="L79" s="634"/>
      <c r="M79" s="634">
        <f>SUM(M80+M82+M83+M84)</f>
        <v>21</v>
      </c>
      <c r="N79" s="634">
        <f>SUM(N80+N82+N83+N84)</f>
        <v>10</v>
      </c>
      <c r="O79" s="634">
        <f>SUM(M79:N79)</f>
        <v>31</v>
      </c>
      <c r="P79" s="634"/>
      <c r="Q79" s="634">
        <f>SUM(I79+M79)</f>
        <v>27</v>
      </c>
      <c r="R79" s="634">
        <f>SUM(J79+N79)</f>
        <v>14</v>
      </c>
      <c r="S79" s="36">
        <f>SUM(Q79:R79)</f>
        <v>41</v>
      </c>
      <c r="T79" s="389"/>
      <c r="U79" s="389"/>
    </row>
    <row r="80" spans="1:21" ht="10.5" customHeight="1">
      <c r="A80" s="5">
        <v>4</v>
      </c>
      <c r="B80" s="5">
        <v>6</v>
      </c>
      <c r="C80" s="5">
        <v>11</v>
      </c>
      <c r="E80" s="1895"/>
      <c r="F80" s="4"/>
      <c r="G80" s="4"/>
      <c r="H80" s="451" t="s">
        <v>848</v>
      </c>
      <c r="I80" s="367">
        <v>2</v>
      </c>
      <c r="J80" s="367">
        <v>0</v>
      </c>
      <c r="K80" s="634">
        <f>SUM(I80:J80)</f>
        <v>2</v>
      </c>
      <c r="L80" s="634"/>
      <c r="M80" s="367">
        <v>4</v>
      </c>
      <c r="N80" s="367">
        <v>1</v>
      </c>
      <c r="O80" s="367">
        <f>SUM(M80:N80)</f>
        <v>5</v>
      </c>
      <c r="P80" s="634"/>
      <c r="Q80" s="634">
        <f>SUM(I80+M80)</f>
        <v>6</v>
      </c>
      <c r="R80" s="634">
        <f>SUM(J80+N80)</f>
        <v>1</v>
      </c>
      <c r="S80" s="36">
        <f>SUM(Q80:R80)</f>
        <v>7</v>
      </c>
      <c r="T80" s="389"/>
      <c r="U80" s="389"/>
    </row>
    <row r="81" spans="1:21" ht="10.5" customHeight="1">
      <c r="E81" s="1895"/>
      <c r="F81" s="4"/>
      <c r="G81" s="4"/>
      <c r="H81" s="451" t="s">
        <v>885</v>
      </c>
      <c r="I81" s="1451"/>
      <c r="J81" s="634"/>
      <c r="K81" s="634"/>
      <c r="L81" s="634"/>
      <c r="M81" s="634"/>
      <c r="N81" s="634"/>
      <c r="O81" s="634"/>
      <c r="P81" s="634"/>
      <c r="Q81" s="634"/>
      <c r="R81" s="634"/>
      <c r="S81" s="36"/>
      <c r="T81" s="389"/>
      <c r="U81" s="389"/>
    </row>
    <row r="82" spans="1:21" ht="10.5" customHeight="1">
      <c r="A82" s="5">
        <v>4</v>
      </c>
      <c r="B82" s="5">
        <v>6</v>
      </c>
      <c r="C82" s="5">
        <v>11</v>
      </c>
      <c r="E82" s="1895"/>
      <c r="F82" s="4"/>
      <c r="G82" s="4"/>
      <c r="H82" s="451" t="s">
        <v>846</v>
      </c>
      <c r="I82" s="1451">
        <v>0</v>
      </c>
      <c r="J82" s="634">
        <v>0</v>
      </c>
      <c r="K82" s="634">
        <f>SUM(I82:J82)</f>
        <v>0</v>
      </c>
      <c r="L82" s="634"/>
      <c r="M82" s="634">
        <v>0</v>
      </c>
      <c r="N82" s="634">
        <v>0</v>
      </c>
      <c r="O82" s="634">
        <f>SUM(M82:N82)</f>
        <v>0</v>
      </c>
      <c r="P82" s="634"/>
      <c r="Q82" s="634">
        <f>SUM(I82+M82)</f>
        <v>0</v>
      </c>
      <c r="R82" s="634">
        <f>SUM(J82+N82)</f>
        <v>0</v>
      </c>
      <c r="S82" s="36">
        <f>SUM(Q82:R82)</f>
        <v>0</v>
      </c>
      <c r="T82" s="389"/>
      <c r="U82" s="389"/>
    </row>
    <row r="83" spans="1:21" ht="10.5" customHeight="1">
      <c r="A83" s="5">
        <v>4</v>
      </c>
      <c r="B83" s="5">
        <v>6</v>
      </c>
      <c r="C83" s="5">
        <v>11</v>
      </c>
      <c r="E83" s="1895"/>
      <c r="F83" s="4"/>
      <c r="G83" s="4"/>
      <c r="H83" s="451" t="s">
        <v>845</v>
      </c>
      <c r="I83" s="367">
        <v>2</v>
      </c>
      <c r="J83" s="367">
        <v>4</v>
      </c>
      <c r="K83" s="634">
        <f>SUM(I83:J83)</f>
        <v>6</v>
      </c>
      <c r="L83" s="634"/>
      <c r="M83" s="367">
        <v>15</v>
      </c>
      <c r="N83" s="367">
        <v>3</v>
      </c>
      <c r="O83" s="634">
        <f>SUM(M83:N83)</f>
        <v>18</v>
      </c>
      <c r="P83" s="634"/>
      <c r="Q83" s="634">
        <f>SUM(I83+M83)</f>
        <v>17</v>
      </c>
      <c r="R83" s="634">
        <f>SUM(J83+N83)</f>
        <v>7</v>
      </c>
      <c r="S83" s="36">
        <f>SUM(Q83:R83)</f>
        <v>24</v>
      </c>
      <c r="T83" s="389"/>
      <c r="U83" s="389"/>
    </row>
    <row r="84" spans="1:21" ht="10.5" customHeight="1">
      <c r="A84" s="5">
        <v>4</v>
      </c>
      <c r="B84" s="5">
        <v>6</v>
      </c>
      <c r="C84" s="5">
        <v>11</v>
      </c>
      <c r="E84" s="1895"/>
      <c r="F84" s="4"/>
      <c r="G84" s="4"/>
      <c r="H84" s="451" t="s">
        <v>844</v>
      </c>
      <c r="I84" s="367">
        <v>2</v>
      </c>
      <c r="J84" s="367">
        <v>0</v>
      </c>
      <c r="K84" s="634">
        <f>SUM(I84:J84)</f>
        <v>2</v>
      </c>
      <c r="L84" s="634"/>
      <c r="M84" s="367">
        <v>2</v>
      </c>
      <c r="N84" s="367">
        <v>6</v>
      </c>
      <c r="O84" s="634">
        <f>SUM(M84:N84)</f>
        <v>8</v>
      </c>
      <c r="P84" s="634"/>
      <c r="Q84" s="634">
        <f>SUM(I84+M84)</f>
        <v>4</v>
      </c>
      <c r="R84" s="634">
        <f>SUM(J84+N84)</f>
        <v>6</v>
      </c>
      <c r="S84" s="36">
        <f>SUM(Q84:R84)</f>
        <v>10</v>
      </c>
      <c r="T84" s="389"/>
      <c r="U84" s="389"/>
    </row>
    <row r="85" spans="1:21" ht="10.5" customHeight="1">
      <c r="E85" s="1895"/>
      <c r="F85" s="1263"/>
      <c r="G85" s="20" t="s">
        <v>464</v>
      </c>
      <c r="H85" s="451"/>
      <c r="I85" s="2337">
        <f>SUM(I86)</f>
        <v>0</v>
      </c>
      <c r="J85" s="706">
        <f>SUM(J86)</f>
        <v>0</v>
      </c>
      <c r="K85" s="706">
        <f>SUM(I85:J85)</f>
        <v>0</v>
      </c>
      <c r="L85" s="706"/>
      <c r="M85" s="706">
        <f>SUM(M86)</f>
        <v>7</v>
      </c>
      <c r="N85" s="706">
        <f>SUM(N86)</f>
        <v>8</v>
      </c>
      <c r="O85" s="706">
        <f>SUM(M85:N85)</f>
        <v>15</v>
      </c>
      <c r="P85" s="706"/>
      <c r="Q85" s="634">
        <f>SUM(I85+M85)</f>
        <v>7</v>
      </c>
      <c r="R85" s="634">
        <f>SUM(J85+N85)</f>
        <v>8</v>
      </c>
      <c r="S85" s="36">
        <f>SUM(Q85:R85)</f>
        <v>15</v>
      </c>
    </row>
    <row r="86" spans="1:21" ht="10.5" customHeight="1">
      <c r="A86" s="5">
        <v>4</v>
      </c>
      <c r="B86" s="5">
        <v>6</v>
      </c>
      <c r="C86" s="5">
        <v>11</v>
      </c>
      <c r="E86" s="1896"/>
      <c r="F86" s="1057"/>
      <c r="G86" s="3"/>
      <c r="H86" s="668" t="s">
        <v>469</v>
      </c>
      <c r="I86" s="2472">
        <v>0</v>
      </c>
      <c r="J86" s="2471">
        <v>0</v>
      </c>
      <c r="K86" s="2471">
        <f>SUM(I86:J86)</f>
        <v>0</v>
      </c>
      <c r="L86" s="2471"/>
      <c r="M86" s="1340">
        <v>7</v>
      </c>
      <c r="N86" s="1340">
        <v>8</v>
      </c>
      <c r="O86" s="2471">
        <f>SUM(M86:N86)</f>
        <v>15</v>
      </c>
      <c r="P86" s="2471"/>
      <c r="Q86" s="733">
        <f>SUM(I86+M86)</f>
        <v>7</v>
      </c>
      <c r="R86" s="733">
        <f>SUM(J86+N86)</f>
        <v>8</v>
      </c>
      <c r="S86" s="47">
        <f>SUM(Q86:R86)</f>
        <v>15</v>
      </c>
    </row>
    <row r="87" spans="1:21" ht="12" customHeight="1">
      <c r="E87" s="446"/>
      <c r="F87" s="4"/>
      <c r="G87" s="4"/>
      <c r="H87" s="4"/>
      <c r="I87" s="5"/>
      <c r="J87" s="5"/>
      <c r="K87" s="1813"/>
      <c r="L87" s="1813"/>
      <c r="M87" s="5"/>
      <c r="N87" s="9"/>
      <c r="O87" s="9"/>
      <c r="P87" s="9"/>
      <c r="Q87" s="9"/>
      <c r="R87" s="9"/>
      <c r="S87" s="2" t="s">
        <v>386</v>
      </c>
      <c r="T87" s="389"/>
      <c r="U87" s="389"/>
    </row>
    <row r="88" spans="1:21" ht="12" customHeight="1">
      <c r="E88" s="6"/>
      <c r="F88" s="6"/>
      <c r="G88" s="4"/>
      <c r="H88" s="4"/>
      <c r="I88" s="5"/>
      <c r="J88" s="739"/>
      <c r="K88" s="5"/>
      <c r="L88" s="5"/>
      <c r="M88" s="5"/>
      <c r="N88" s="5"/>
      <c r="O88" s="9"/>
      <c r="P88" s="9"/>
      <c r="Q88" s="9"/>
      <c r="S88" s="2" t="s">
        <v>385</v>
      </c>
    </row>
    <row r="89" spans="1:21" s="4" customFormat="1" ht="10.5" customHeight="1">
      <c r="A89" s="5"/>
      <c r="B89" s="5"/>
      <c r="C89" s="5"/>
      <c r="D89" s="5"/>
      <c r="E89" s="2062" t="s">
        <v>6</v>
      </c>
      <c r="F89" s="1286"/>
      <c r="G89" s="1286"/>
      <c r="H89" s="1286"/>
      <c r="I89" s="2459" t="s">
        <v>812</v>
      </c>
      <c r="J89" s="2459"/>
      <c r="K89" s="2459"/>
      <c r="L89" s="1285"/>
      <c r="M89" s="1285"/>
      <c r="N89" s="1285"/>
      <c r="O89" s="1285"/>
      <c r="P89" s="1285"/>
      <c r="Q89" s="1285"/>
      <c r="R89" s="1285"/>
      <c r="S89" s="2458" t="s">
        <v>0</v>
      </c>
    </row>
    <row r="90" spans="1:21" s="4" customFormat="1" ht="10.5" customHeight="1">
      <c r="A90" s="5" t="s">
        <v>12</v>
      </c>
      <c r="B90" s="5" t="s">
        <v>13</v>
      </c>
      <c r="C90" s="5" t="s">
        <v>14</v>
      </c>
      <c r="D90" s="5"/>
      <c r="E90" s="2063"/>
      <c r="F90" s="1282"/>
      <c r="G90" s="2457" t="s">
        <v>87</v>
      </c>
      <c r="H90" s="1282"/>
      <c r="I90" s="2456"/>
      <c r="J90" s="2456"/>
      <c r="K90" s="2456"/>
      <c r="L90" s="1279"/>
      <c r="M90" s="2455" t="s">
        <v>811</v>
      </c>
      <c r="N90" s="2455"/>
      <c r="O90" s="2455"/>
      <c r="P90" s="1279"/>
      <c r="Q90" s="2455" t="s">
        <v>237</v>
      </c>
      <c r="R90" s="2455"/>
      <c r="S90" s="2454"/>
      <c r="U90" s="5"/>
    </row>
    <row r="91" spans="1:21" s="4" customFormat="1" ht="10.5" customHeight="1">
      <c r="A91" s="5"/>
      <c r="B91" s="5"/>
      <c r="C91" s="5"/>
      <c r="D91" s="5"/>
      <c r="E91" s="2470"/>
      <c r="F91" s="1280"/>
      <c r="G91" s="2453"/>
      <c r="H91" s="1280"/>
      <c r="I91" s="1278" t="s">
        <v>72</v>
      </c>
      <c r="J91" s="1278" t="s">
        <v>71</v>
      </c>
      <c r="K91" s="1278" t="s">
        <v>0</v>
      </c>
      <c r="L91" s="1278"/>
      <c r="M91" s="1278" t="s">
        <v>72</v>
      </c>
      <c r="N91" s="1278" t="s">
        <v>71</v>
      </c>
      <c r="O91" s="1278" t="s">
        <v>0</v>
      </c>
      <c r="P91" s="1278"/>
      <c r="Q91" s="1278" t="s">
        <v>72</v>
      </c>
      <c r="R91" s="1278" t="s">
        <v>71</v>
      </c>
      <c r="S91" s="2452"/>
    </row>
    <row r="92" spans="1:21" ht="12" customHeight="1">
      <c r="E92" s="1959">
        <v>1405</v>
      </c>
      <c r="F92" s="22" t="s">
        <v>4</v>
      </c>
      <c r="G92" s="1267"/>
      <c r="H92" s="547"/>
      <c r="I92" s="37">
        <f>SUM(I93+I97)</f>
        <v>8</v>
      </c>
      <c r="J92" s="37">
        <f>SUM(J93+J97)</f>
        <v>17</v>
      </c>
      <c r="K92" s="37">
        <f>SUM(I92:J92)</f>
        <v>25</v>
      </c>
      <c r="L92" s="37"/>
      <c r="M92" s="37">
        <f>SUM(M93+M97)</f>
        <v>40</v>
      </c>
      <c r="N92" s="37">
        <f>SUM(N93+N97)</f>
        <v>48</v>
      </c>
      <c r="O92" s="37">
        <f>SUM(M92:N92)</f>
        <v>88</v>
      </c>
      <c r="P92" s="37"/>
      <c r="Q92" s="37">
        <f>SUM(I92+M92)</f>
        <v>48</v>
      </c>
      <c r="R92" s="37">
        <f>SUM(J92+N92)</f>
        <v>65</v>
      </c>
      <c r="S92" s="38">
        <f>SUM(Q92:R92)</f>
        <v>113</v>
      </c>
    </row>
    <row r="93" spans="1:21" ht="11.25" customHeight="1">
      <c r="E93" s="1946"/>
      <c r="F93" s="622" t="s">
        <v>50</v>
      </c>
      <c r="G93" s="4"/>
      <c r="H93" s="4"/>
      <c r="I93" s="1244">
        <f>SUM(I94)</f>
        <v>0</v>
      </c>
      <c r="J93" s="1244">
        <f>SUM(J94)</f>
        <v>0</v>
      </c>
      <c r="K93" s="1244">
        <f>SUM(I93:J93)</f>
        <v>0</v>
      </c>
      <c r="L93" s="1244"/>
      <c r="M93" s="1244">
        <f>SUM(M94)</f>
        <v>8</v>
      </c>
      <c r="N93" s="1244">
        <f>SUM(N94)</f>
        <v>8</v>
      </c>
      <c r="O93" s="1244">
        <f>SUM(M93:N93)</f>
        <v>16</v>
      </c>
      <c r="P93" s="1244"/>
      <c r="Q93" s="1244">
        <f>SUM(I93+M93)</f>
        <v>8</v>
      </c>
      <c r="R93" s="1244">
        <f>SUM(J93+N93)</f>
        <v>8</v>
      </c>
      <c r="S93" s="1251">
        <f>SUM(Q93:R93)</f>
        <v>16</v>
      </c>
    </row>
    <row r="94" spans="1:21" ht="10.5" customHeight="1">
      <c r="E94" s="1946"/>
      <c r="F94" s="4"/>
      <c r="G94" s="4" t="s">
        <v>455</v>
      </c>
      <c r="H94" s="4"/>
      <c r="I94" s="634">
        <f>SUM(I95:I96)</f>
        <v>0</v>
      </c>
      <c r="J94" s="634">
        <f>SUM(J95:J96)</f>
        <v>0</v>
      </c>
      <c r="K94" s="634">
        <f>SUM(I94:J94)</f>
        <v>0</v>
      </c>
      <c r="L94" s="634"/>
      <c r="M94" s="634">
        <f>SUM(M95:M96)</f>
        <v>8</v>
      </c>
      <c r="N94" s="634">
        <f>SUM(N95:N96)</f>
        <v>8</v>
      </c>
      <c r="O94" s="634">
        <f>SUM(M94:N94)</f>
        <v>16</v>
      </c>
      <c r="P94" s="634"/>
      <c r="Q94" s="634">
        <f>SUM(I94+M94)</f>
        <v>8</v>
      </c>
      <c r="R94" s="634">
        <f>SUM(J94+N94)</f>
        <v>8</v>
      </c>
      <c r="S94" s="36">
        <f>SUM(Q94:R94)</f>
        <v>16</v>
      </c>
    </row>
    <row r="95" spans="1:21" ht="10.5" customHeight="1">
      <c r="A95" s="5">
        <v>5</v>
      </c>
      <c r="B95" s="5">
        <v>4</v>
      </c>
      <c r="C95" s="5">
        <v>8</v>
      </c>
      <c r="E95" s="1946"/>
      <c r="F95" s="4"/>
      <c r="H95" s="4" t="s">
        <v>468</v>
      </c>
      <c r="I95" s="1451">
        <v>0</v>
      </c>
      <c r="J95" s="634">
        <v>0</v>
      </c>
      <c r="K95" s="634">
        <f>SUM(I95:J95)</f>
        <v>0</v>
      </c>
      <c r="L95" s="634"/>
      <c r="M95" s="367">
        <v>8</v>
      </c>
      <c r="N95" s="367">
        <v>8</v>
      </c>
      <c r="O95" s="634">
        <f>SUM(M95:N95)</f>
        <v>16</v>
      </c>
      <c r="P95" s="634"/>
      <c r="Q95" s="634">
        <f>SUM(I95+M95)</f>
        <v>8</v>
      </c>
      <c r="R95" s="634">
        <f>SUM(J95+N95)</f>
        <v>8</v>
      </c>
      <c r="S95" s="36">
        <f>SUM(Q95:R95)</f>
        <v>16</v>
      </c>
    </row>
    <row r="96" spans="1:21" ht="10.5" customHeight="1">
      <c r="A96" s="5">
        <v>5</v>
      </c>
      <c r="B96" s="5">
        <v>5</v>
      </c>
      <c r="C96" s="5">
        <v>11</v>
      </c>
      <c r="E96" s="1946"/>
      <c r="F96" s="4"/>
      <c r="G96" s="4"/>
      <c r="H96" s="4" t="s">
        <v>467</v>
      </c>
      <c r="I96" s="1451">
        <v>0</v>
      </c>
      <c r="J96" s="634">
        <v>0</v>
      </c>
      <c r="K96" s="634">
        <f>SUM(I96:J96)</f>
        <v>0</v>
      </c>
      <c r="L96" s="634"/>
      <c r="M96" s="367">
        <v>0</v>
      </c>
      <c r="N96" s="367">
        <v>0</v>
      </c>
      <c r="O96" s="634">
        <f>SUM(M96:N96)</f>
        <v>0</v>
      </c>
      <c r="P96" s="634"/>
      <c r="Q96" s="634">
        <f>SUM(I96+M96)</f>
        <v>0</v>
      </c>
      <c r="R96" s="634">
        <f>SUM(J96+N96)</f>
        <v>0</v>
      </c>
      <c r="S96" s="36">
        <f>SUM(Q96:R96)</f>
        <v>0</v>
      </c>
    </row>
    <row r="97" spans="1:19" ht="11.25" customHeight="1">
      <c r="E97" s="1946"/>
      <c r="F97" s="1062" t="s">
        <v>58</v>
      </c>
      <c r="G97" s="4"/>
      <c r="I97" s="2451">
        <f>SUM(I98+I100+I105)</f>
        <v>8</v>
      </c>
      <c r="J97" s="912">
        <f>SUM(J98+J100+J105)</f>
        <v>17</v>
      </c>
      <c r="K97" s="912">
        <f>SUM(I97:J97)</f>
        <v>25</v>
      </c>
      <c r="L97" s="912"/>
      <c r="M97" s="912">
        <f>SUM(M98+M100+M105)</f>
        <v>32</v>
      </c>
      <c r="N97" s="912">
        <f>SUM(N98+N100+N105)</f>
        <v>40</v>
      </c>
      <c r="O97" s="912">
        <f>SUM(M97:N97)</f>
        <v>72</v>
      </c>
      <c r="P97" s="912"/>
      <c r="Q97" s="1244">
        <f>SUM(I97+M97)</f>
        <v>40</v>
      </c>
      <c r="R97" s="1244">
        <f>SUM(J97+N97)</f>
        <v>57</v>
      </c>
      <c r="S97" s="1251">
        <f>SUM(Q97:R97)</f>
        <v>97</v>
      </c>
    </row>
    <row r="98" spans="1:19" ht="10.5" customHeight="1">
      <c r="E98" s="1946"/>
      <c r="F98" s="622"/>
      <c r="G98" s="4" t="s">
        <v>457</v>
      </c>
      <c r="I98" s="1451">
        <f>SUM(I99:I99)</f>
        <v>4</v>
      </c>
      <c r="J98" s="634">
        <f>SUM(J99:J99)</f>
        <v>10</v>
      </c>
      <c r="K98" s="634">
        <f>SUM(I98:J98)</f>
        <v>14</v>
      </c>
      <c r="L98" s="634"/>
      <c r="M98" s="634">
        <f>SUM(M99:M99)</f>
        <v>13</v>
      </c>
      <c r="N98" s="634">
        <f>SUM(N99:N99)</f>
        <v>17</v>
      </c>
      <c r="O98" s="634">
        <f>SUM(M98:N98)</f>
        <v>30</v>
      </c>
      <c r="P98" s="634"/>
      <c r="Q98" s="634">
        <f>SUM(I98+M98)</f>
        <v>17</v>
      </c>
      <c r="R98" s="634">
        <f>SUM(J98+N98)</f>
        <v>27</v>
      </c>
      <c r="S98" s="36">
        <f>SUM(Q98:R98)</f>
        <v>44</v>
      </c>
    </row>
    <row r="99" spans="1:19" ht="10.5" customHeight="1">
      <c r="A99" s="5">
        <v>5</v>
      </c>
      <c r="B99" s="5">
        <v>5</v>
      </c>
      <c r="C99" s="5">
        <v>11</v>
      </c>
      <c r="E99" s="1946"/>
      <c r="F99" s="622"/>
      <c r="G99" s="4"/>
      <c r="H99" s="4" t="s">
        <v>466</v>
      </c>
      <c r="I99" s="367">
        <v>4</v>
      </c>
      <c r="J99" s="367">
        <v>10</v>
      </c>
      <c r="K99" s="634">
        <f>SUM(I99:J99)</f>
        <v>14</v>
      </c>
      <c r="L99" s="634"/>
      <c r="M99" s="367">
        <v>13</v>
      </c>
      <c r="N99" s="367">
        <v>17</v>
      </c>
      <c r="O99" s="634">
        <f>SUM(M99:N99)</f>
        <v>30</v>
      </c>
      <c r="P99" s="634"/>
      <c r="Q99" s="634">
        <f>SUM(I99+M99)</f>
        <v>17</v>
      </c>
      <c r="R99" s="634">
        <f>SUM(J99+N99)</f>
        <v>27</v>
      </c>
      <c r="S99" s="36">
        <f>SUM(Q99:R99)</f>
        <v>44</v>
      </c>
    </row>
    <row r="100" spans="1:19" ht="10.5" customHeight="1">
      <c r="E100" s="1946"/>
      <c r="F100" s="4"/>
      <c r="G100" s="4" t="s">
        <v>455</v>
      </c>
      <c r="I100" s="1451">
        <f>SUM(I101:I104)</f>
        <v>0</v>
      </c>
      <c r="J100" s="634">
        <f>SUM(J101:J104)</f>
        <v>0</v>
      </c>
      <c r="K100" s="634">
        <f>SUM(I100:J100)</f>
        <v>0</v>
      </c>
      <c r="L100" s="634"/>
      <c r="M100" s="634">
        <f>SUM(M101:M104)</f>
        <v>19</v>
      </c>
      <c r="N100" s="634">
        <f>SUM(N101:N104)</f>
        <v>23</v>
      </c>
      <c r="O100" s="634">
        <f>SUM(M100:N100)</f>
        <v>42</v>
      </c>
      <c r="P100" s="634"/>
      <c r="Q100" s="634">
        <f>SUM(I100+M100)</f>
        <v>19</v>
      </c>
      <c r="R100" s="634">
        <f>SUM(J100+N100)</f>
        <v>23</v>
      </c>
      <c r="S100" s="36">
        <f>SUM(Q100:R100)</f>
        <v>42</v>
      </c>
    </row>
    <row r="101" spans="1:19" ht="10.5" customHeight="1">
      <c r="A101" s="5">
        <v>5</v>
      </c>
      <c r="B101" s="5">
        <v>5</v>
      </c>
      <c r="C101" s="5">
        <v>11</v>
      </c>
      <c r="E101" s="1946"/>
      <c r="F101" s="4"/>
      <c r="H101" s="4" t="s">
        <v>883</v>
      </c>
      <c r="I101" s="367">
        <v>0</v>
      </c>
      <c r="J101" s="367">
        <v>0</v>
      </c>
      <c r="K101" s="634">
        <f>SUM(I101:J101)</f>
        <v>0</v>
      </c>
      <c r="L101" s="634"/>
      <c r="M101" s="367">
        <v>0</v>
      </c>
      <c r="N101" s="367">
        <v>0</v>
      </c>
      <c r="O101" s="634">
        <f>SUM(M101:N101)</f>
        <v>0</v>
      </c>
      <c r="P101" s="634"/>
      <c r="Q101" s="634">
        <f>SUM(I101+M101)</f>
        <v>0</v>
      </c>
      <c r="R101" s="634">
        <f>SUM(J101+N101)</f>
        <v>0</v>
      </c>
      <c r="S101" s="36">
        <f>SUM(Q101:R101)</f>
        <v>0</v>
      </c>
    </row>
    <row r="102" spans="1:19" ht="10.5" customHeight="1">
      <c r="A102" s="5">
        <v>5</v>
      </c>
      <c r="B102" s="5">
        <v>5</v>
      </c>
      <c r="C102" s="5">
        <v>11</v>
      </c>
      <c r="E102" s="1946"/>
      <c r="F102" s="4"/>
      <c r="H102" s="4" t="s">
        <v>465</v>
      </c>
      <c r="I102" s="367">
        <v>0</v>
      </c>
      <c r="J102" s="367">
        <v>0</v>
      </c>
      <c r="K102" s="634">
        <f>SUM(I102:J102)</f>
        <v>0</v>
      </c>
      <c r="L102" s="634"/>
      <c r="M102" s="367">
        <v>19</v>
      </c>
      <c r="N102" s="367">
        <v>23</v>
      </c>
      <c r="O102" s="634">
        <f>SUM(M102:N102)</f>
        <v>42</v>
      </c>
      <c r="P102" s="634"/>
      <c r="Q102" s="634">
        <f>SUM(I102+M102)</f>
        <v>19</v>
      </c>
      <c r="R102" s="634">
        <f>SUM(J102+N102)</f>
        <v>23</v>
      </c>
      <c r="S102" s="36">
        <f>SUM(Q102:R102)</f>
        <v>42</v>
      </c>
    </row>
    <row r="103" spans="1:19" ht="10.5" customHeight="1">
      <c r="A103" s="5">
        <v>5</v>
      </c>
      <c r="B103" s="5">
        <v>5</v>
      </c>
      <c r="C103" s="5">
        <v>11</v>
      </c>
      <c r="E103" s="1946"/>
      <c r="F103" s="4"/>
      <c r="H103" s="4" t="s">
        <v>840</v>
      </c>
      <c r="I103" s="367">
        <v>0</v>
      </c>
      <c r="J103" s="367">
        <v>0</v>
      </c>
      <c r="K103" s="634">
        <f>SUM(I103:J103)</f>
        <v>0</v>
      </c>
      <c r="L103" s="634"/>
      <c r="M103" s="367">
        <v>0</v>
      </c>
      <c r="N103" s="367">
        <v>0</v>
      </c>
      <c r="O103" s="634">
        <f>SUM(M103:N103)</f>
        <v>0</v>
      </c>
      <c r="P103" s="634"/>
      <c r="Q103" s="634">
        <f>SUM(I103+M103)</f>
        <v>0</v>
      </c>
      <c r="R103" s="634">
        <f>SUM(J103+N103)</f>
        <v>0</v>
      </c>
      <c r="S103" s="36">
        <f>SUM(Q103:R103)</f>
        <v>0</v>
      </c>
    </row>
    <row r="104" spans="1:19" ht="10.5" customHeight="1">
      <c r="A104" s="5">
        <v>5</v>
      </c>
      <c r="B104" s="5">
        <v>5</v>
      </c>
      <c r="C104" s="5">
        <v>11</v>
      </c>
      <c r="E104" s="1946"/>
      <c r="F104" s="4"/>
      <c r="G104" s="4"/>
      <c r="H104" s="4" t="s">
        <v>839</v>
      </c>
      <c r="I104" s="367">
        <v>0</v>
      </c>
      <c r="J104" s="367">
        <v>0</v>
      </c>
      <c r="K104" s="634">
        <f>SUM(I104:J104)</f>
        <v>0</v>
      </c>
      <c r="L104" s="634"/>
      <c r="M104" s="367">
        <v>0</v>
      </c>
      <c r="N104" s="367">
        <v>0</v>
      </c>
      <c r="O104" s="634">
        <f>SUM(M104:N104)</f>
        <v>0</v>
      </c>
      <c r="P104" s="634"/>
      <c r="Q104" s="634">
        <f>SUM(I104+M104)</f>
        <v>0</v>
      </c>
      <c r="R104" s="634">
        <f>SUM(J104+N104)</f>
        <v>0</v>
      </c>
      <c r="S104" s="36">
        <f>SUM(Q104:R104)</f>
        <v>0</v>
      </c>
    </row>
    <row r="105" spans="1:19" ht="10.5" customHeight="1">
      <c r="E105" s="1946"/>
      <c r="F105" s="4"/>
      <c r="G105" s="4" t="s">
        <v>464</v>
      </c>
      <c r="I105" s="1451">
        <f>SUM(I106:I106)</f>
        <v>4</v>
      </c>
      <c r="J105" s="634">
        <f>SUM(J106:J106)</f>
        <v>7</v>
      </c>
      <c r="K105" s="634">
        <f>SUM(I105:J105)</f>
        <v>11</v>
      </c>
      <c r="L105" s="634"/>
      <c r="M105" s="634">
        <f>SUM(M106:M106)</f>
        <v>0</v>
      </c>
      <c r="N105" s="634">
        <f>SUM(N106:N106)</f>
        <v>0</v>
      </c>
      <c r="O105" s="634">
        <f>SUM(M105:N105)</f>
        <v>0</v>
      </c>
      <c r="P105" s="634"/>
      <c r="Q105" s="634">
        <f>SUM(I105+M105)</f>
        <v>4</v>
      </c>
      <c r="R105" s="634">
        <f>SUM(J105+N105)</f>
        <v>7</v>
      </c>
      <c r="S105" s="36">
        <f>SUM(Q105:R105)</f>
        <v>11</v>
      </c>
    </row>
    <row r="106" spans="1:19" ht="10.5" customHeight="1">
      <c r="A106" s="5">
        <v>5</v>
      </c>
      <c r="B106" s="5">
        <v>5</v>
      </c>
      <c r="C106" s="5">
        <v>11</v>
      </c>
      <c r="E106" s="1957"/>
      <c r="F106" s="4"/>
      <c r="G106" s="4"/>
      <c r="H106" s="4" t="s">
        <v>463</v>
      </c>
      <c r="I106" s="367">
        <v>4</v>
      </c>
      <c r="J106" s="367">
        <v>7</v>
      </c>
      <c r="K106" s="634">
        <f>SUM(I106:J106)</f>
        <v>11</v>
      </c>
      <c r="L106" s="634"/>
      <c r="M106" s="634">
        <v>0</v>
      </c>
      <c r="N106" s="634">
        <v>0</v>
      </c>
      <c r="O106" s="634">
        <f>SUM(M106:N106)</f>
        <v>0</v>
      </c>
      <c r="P106" s="634"/>
      <c r="Q106" s="634">
        <f>SUM(I106+M106)</f>
        <v>4</v>
      </c>
      <c r="R106" s="634">
        <f>SUM(J106+N106)</f>
        <v>7</v>
      </c>
      <c r="S106" s="36">
        <f>SUM(Q106:R106)</f>
        <v>11</v>
      </c>
    </row>
    <row r="107" spans="1:19" ht="12" customHeight="1">
      <c r="E107" s="1946">
        <v>1406</v>
      </c>
      <c r="F107" s="24" t="s">
        <v>5</v>
      </c>
      <c r="G107" s="372"/>
      <c r="H107" s="372"/>
      <c r="I107" s="498">
        <f>SUM(I108+I123+I126+I129)</f>
        <v>33</v>
      </c>
      <c r="J107" s="498">
        <f>SUM(J108+J123+J126+J129)</f>
        <v>9</v>
      </c>
      <c r="K107" s="498">
        <f>SUM(I107:J107)</f>
        <v>42</v>
      </c>
      <c r="L107" s="498"/>
      <c r="M107" s="498">
        <f>SUM(M108+M123+M126+M129)</f>
        <v>23</v>
      </c>
      <c r="N107" s="498">
        <f>SUM(N108+N123+N126+N129)</f>
        <v>20</v>
      </c>
      <c r="O107" s="498">
        <f>SUM(M107:N107)</f>
        <v>43</v>
      </c>
      <c r="P107" s="498"/>
      <c r="Q107" s="498">
        <f>SUM(I107+M107)</f>
        <v>56</v>
      </c>
      <c r="R107" s="498">
        <f>SUM(J107+N107)</f>
        <v>29</v>
      </c>
      <c r="S107" s="49">
        <f>SUM(Q107:R107)</f>
        <v>85</v>
      </c>
    </row>
    <row r="108" spans="1:19" ht="11.25" customHeight="1">
      <c r="E108" s="1946"/>
      <c r="F108" s="622" t="s">
        <v>53</v>
      </c>
      <c r="G108" s="4"/>
      <c r="H108" s="4"/>
      <c r="I108" s="1244">
        <f>SUM(I109+I112)</f>
        <v>31</v>
      </c>
      <c r="J108" s="1244">
        <f>SUM(J109+J112)</f>
        <v>9</v>
      </c>
      <c r="K108" s="1244">
        <f>SUM(I108:J108)</f>
        <v>40</v>
      </c>
      <c r="L108" s="1244"/>
      <c r="M108" s="1244">
        <f>SUM(M109+M112)</f>
        <v>15</v>
      </c>
      <c r="N108" s="1244">
        <f>SUM(N109+N112)</f>
        <v>6</v>
      </c>
      <c r="O108" s="1244">
        <f>SUM(M108:N108)</f>
        <v>21</v>
      </c>
      <c r="P108" s="1244"/>
      <c r="Q108" s="1244">
        <f>SUM(I108+M108)</f>
        <v>46</v>
      </c>
      <c r="R108" s="1244">
        <f>SUM(J108+N108)</f>
        <v>15</v>
      </c>
      <c r="S108" s="1251">
        <f>SUM(Q108:R108)</f>
        <v>61</v>
      </c>
    </row>
    <row r="109" spans="1:19" ht="10.5" customHeight="1">
      <c r="E109" s="1946"/>
      <c r="F109" s="4"/>
      <c r="G109" s="4" t="s">
        <v>455</v>
      </c>
      <c r="H109" s="4"/>
      <c r="I109" s="634">
        <f>SUM(I110:I111)</f>
        <v>0</v>
      </c>
      <c r="J109" s="634">
        <f>SUM(J110:J111)</f>
        <v>0</v>
      </c>
      <c r="K109" s="634">
        <f>SUM(I109:J109)</f>
        <v>0</v>
      </c>
      <c r="L109" s="634"/>
      <c r="M109" s="634">
        <f>SUM(M110:M111)</f>
        <v>0</v>
      </c>
      <c r="N109" s="634">
        <f>SUM(N110:N111)</f>
        <v>0</v>
      </c>
      <c r="O109" s="634">
        <f>SUM(M109:N109)</f>
        <v>0</v>
      </c>
      <c r="P109" s="634"/>
      <c r="Q109" s="634">
        <f>SUM(I109+M109)</f>
        <v>0</v>
      </c>
      <c r="R109" s="634">
        <f>SUM(J109+N109)</f>
        <v>0</v>
      </c>
      <c r="S109" s="36">
        <f>SUM(Q109:R109)</f>
        <v>0</v>
      </c>
    </row>
    <row r="110" spans="1:19" ht="10.5" customHeight="1">
      <c r="A110" s="5">
        <v>6</v>
      </c>
      <c r="B110" s="5">
        <v>2</v>
      </c>
      <c r="C110" s="5">
        <v>11</v>
      </c>
      <c r="E110" s="1946"/>
      <c r="F110" s="4"/>
      <c r="G110" s="4"/>
      <c r="H110" s="4" t="s">
        <v>838</v>
      </c>
      <c r="I110" s="1451">
        <v>0</v>
      </c>
      <c r="J110" s="634">
        <v>0</v>
      </c>
      <c r="K110" s="634">
        <f>SUM(I110:J110)</f>
        <v>0</v>
      </c>
      <c r="L110" s="634"/>
      <c r="M110" s="634">
        <v>0</v>
      </c>
      <c r="N110" s="634">
        <v>0</v>
      </c>
      <c r="O110" s="634">
        <f>SUM(M110:N110)</f>
        <v>0</v>
      </c>
      <c r="P110" s="634"/>
      <c r="Q110" s="634">
        <f>SUM(I110+M110)</f>
        <v>0</v>
      </c>
      <c r="R110" s="634">
        <f>SUM(J110+N110)</f>
        <v>0</v>
      </c>
      <c r="S110" s="36">
        <f>SUM(Q110:R110)</f>
        <v>0</v>
      </c>
    </row>
    <row r="111" spans="1:19" ht="10.5" customHeight="1">
      <c r="A111" s="5">
        <v>6</v>
      </c>
      <c r="B111" s="5">
        <v>2</v>
      </c>
      <c r="C111" s="5">
        <v>11</v>
      </c>
      <c r="E111" s="1946"/>
      <c r="F111" s="4"/>
      <c r="G111" s="4"/>
      <c r="H111" s="4" t="s">
        <v>881</v>
      </c>
      <c r="I111" s="1451">
        <v>0</v>
      </c>
      <c r="J111" s="634">
        <v>0</v>
      </c>
      <c r="K111" s="634">
        <f>SUM(I111:J111)</f>
        <v>0</v>
      </c>
      <c r="L111" s="634"/>
      <c r="M111" s="634">
        <v>0</v>
      </c>
      <c r="N111" s="634">
        <v>0</v>
      </c>
      <c r="O111" s="634">
        <f>SUM(M111:N111)</f>
        <v>0</v>
      </c>
      <c r="P111" s="634"/>
      <c r="Q111" s="634">
        <f>SUM(I111+M111)</f>
        <v>0</v>
      </c>
      <c r="R111" s="634">
        <f>SUM(J111+N111)</f>
        <v>0</v>
      </c>
      <c r="S111" s="36">
        <f>SUM(Q111:R111)</f>
        <v>0</v>
      </c>
    </row>
    <row r="112" spans="1:19" ht="10.5" customHeight="1">
      <c r="E112" s="1946"/>
      <c r="F112" s="4"/>
      <c r="G112" s="4" t="s">
        <v>837</v>
      </c>
      <c r="H112" s="4"/>
      <c r="I112" s="1451">
        <f>SUM(I113:I122)</f>
        <v>31</v>
      </c>
      <c r="J112" s="1451">
        <f>SUM(J113:J122)</f>
        <v>9</v>
      </c>
      <c r="K112" s="634">
        <f>SUM(I112:J112)</f>
        <v>40</v>
      </c>
      <c r="L112" s="634"/>
      <c r="M112" s="634">
        <f>SUM(M113:M122)</f>
        <v>15</v>
      </c>
      <c r="N112" s="634">
        <f>SUM(N113:N122)</f>
        <v>6</v>
      </c>
      <c r="O112" s="634">
        <f>SUM(M112:N112)</f>
        <v>21</v>
      </c>
      <c r="P112" s="634"/>
      <c r="Q112" s="634">
        <f>SUM(I112+M112)</f>
        <v>46</v>
      </c>
      <c r="R112" s="634">
        <f>SUM(J112+N112)</f>
        <v>15</v>
      </c>
      <c r="S112" s="36">
        <f>SUM(Q112:R112)</f>
        <v>61</v>
      </c>
    </row>
    <row r="113" spans="1:19" ht="10.5" customHeight="1">
      <c r="A113" s="5">
        <v>6</v>
      </c>
      <c r="B113" s="5">
        <v>2</v>
      </c>
      <c r="C113" s="5">
        <v>11</v>
      </c>
      <c r="E113" s="1946"/>
      <c r="F113" s="4"/>
      <c r="G113" s="4"/>
      <c r="H113" s="4" t="s">
        <v>836</v>
      </c>
      <c r="I113" s="367">
        <v>0</v>
      </c>
      <c r="J113" s="367">
        <v>0</v>
      </c>
      <c r="K113" s="634">
        <f>SUM(I113:J113)</f>
        <v>0</v>
      </c>
      <c r="L113" s="634"/>
      <c r="M113" s="367">
        <v>0</v>
      </c>
      <c r="N113" s="367">
        <v>0</v>
      </c>
      <c r="O113" s="634">
        <f>SUM(M113:N113)</f>
        <v>0</v>
      </c>
      <c r="P113" s="634"/>
      <c r="Q113" s="634">
        <f>SUM(I113+M113)</f>
        <v>0</v>
      </c>
      <c r="R113" s="634">
        <f>SUM(J113+N113)</f>
        <v>0</v>
      </c>
      <c r="S113" s="36">
        <f>SUM(Q113:R113)</f>
        <v>0</v>
      </c>
    </row>
    <row r="114" spans="1:19" ht="10.5" customHeight="1">
      <c r="A114" s="5">
        <v>6</v>
      </c>
      <c r="B114" s="5">
        <v>2</v>
      </c>
      <c r="C114" s="5">
        <v>11</v>
      </c>
      <c r="E114" s="1946"/>
      <c r="F114" s="4"/>
      <c r="G114" s="4"/>
      <c r="H114" s="4" t="s">
        <v>835</v>
      </c>
      <c r="I114" s="367">
        <v>3</v>
      </c>
      <c r="J114" s="367">
        <v>1</v>
      </c>
      <c r="K114" s="634">
        <f>SUM(I114:J114)</f>
        <v>4</v>
      </c>
      <c r="L114" s="634"/>
      <c r="M114" s="367">
        <v>3</v>
      </c>
      <c r="N114" s="367">
        <v>2</v>
      </c>
      <c r="O114" s="634">
        <f>SUM(M114:N114)</f>
        <v>5</v>
      </c>
      <c r="P114" s="634"/>
      <c r="Q114" s="634">
        <f>SUM(I114+M114)</f>
        <v>6</v>
      </c>
      <c r="R114" s="634">
        <f>SUM(J114+N114)</f>
        <v>3</v>
      </c>
      <c r="S114" s="36">
        <f>SUM(Q114:R114)</f>
        <v>9</v>
      </c>
    </row>
    <row r="115" spans="1:19" ht="10.5" customHeight="1">
      <c r="A115" s="5">
        <v>6</v>
      </c>
      <c r="B115" s="5">
        <v>2</v>
      </c>
      <c r="C115" s="5">
        <v>11</v>
      </c>
      <c r="E115" s="1946"/>
      <c r="F115" s="4"/>
      <c r="G115" s="4"/>
      <c r="H115" s="4" t="s">
        <v>834</v>
      </c>
      <c r="I115" s="367">
        <v>4</v>
      </c>
      <c r="J115" s="367">
        <v>2</v>
      </c>
      <c r="K115" s="634">
        <f>SUM(I115:J115)</f>
        <v>6</v>
      </c>
      <c r="L115" s="634"/>
      <c r="M115" s="367">
        <v>3</v>
      </c>
      <c r="N115" s="367">
        <v>0</v>
      </c>
      <c r="O115" s="634">
        <f>SUM(M115:N115)</f>
        <v>3</v>
      </c>
      <c r="P115" s="634"/>
      <c r="Q115" s="634">
        <f>SUM(I115+M115)</f>
        <v>7</v>
      </c>
      <c r="R115" s="634">
        <f>SUM(J115+N115)</f>
        <v>2</v>
      </c>
      <c r="S115" s="36">
        <f>SUM(Q115:R115)</f>
        <v>9</v>
      </c>
    </row>
    <row r="116" spans="1:19" ht="10.5" customHeight="1">
      <c r="A116" s="5">
        <v>6</v>
      </c>
      <c r="B116" s="5">
        <v>2</v>
      </c>
      <c r="C116" s="5">
        <v>11</v>
      </c>
      <c r="E116" s="1946"/>
      <c r="F116" s="4"/>
      <c r="G116" s="4"/>
      <c r="H116" s="4" t="s">
        <v>833</v>
      </c>
      <c r="I116" s="367">
        <v>0</v>
      </c>
      <c r="J116" s="367">
        <v>0</v>
      </c>
      <c r="K116" s="634">
        <f>SUM(I116:J116)</f>
        <v>0</v>
      </c>
      <c r="L116" s="634"/>
      <c r="M116" s="367">
        <v>0</v>
      </c>
      <c r="N116" s="367">
        <v>0</v>
      </c>
      <c r="O116" s="634">
        <f>SUM(M116:N116)</f>
        <v>0</v>
      </c>
      <c r="P116" s="634"/>
      <c r="Q116" s="634">
        <f>SUM(I116+M116)</f>
        <v>0</v>
      </c>
      <c r="R116" s="634">
        <f>SUM(J116+N116)</f>
        <v>0</v>
      </c>
      <c r="S116" s="36">
        <f>SUM(Q116:R116)</f>
        <v>0</v>
      </c>
    </row>
    <row r="117" spans="1:19" ht="10.5" customHeight="1">
      <c r="A117" s="5">
        <v>6</v>
      </c>
      <c r="B117" s="5">
        <v>2</v>
      </c>
      <c r="C117" s="5">
        <v>11</v>
      </c>
      <c r="E117" s="1946"/>
      <c r="F117" s="4"/>
      <c r="G117" s="4"/>
      <c r="H117" s="4" t="s">
        <v>832</v>
      </c>
      <c r="I117" s="367">
        <v>3</v>
      </c>
      <c r="J117" s="367">
        <v>3</v>
      </c>
      <c r="K117" s="634">
        <f>SUM(I117:J117)</f>
        <v>6</v>
      </c>
      <c r="L117" s="634"/>
      <c r="M117" s="367">
        <v>2</v>
      </c>
      <c r="N117" s="367">
        <v>3</v>
      </c>
      <c r="O117" s="634">
        <f>SUM(M117:N117)</f>
        <v>5</v>
      </c>
      <c r="P117" s="634"/>
      <c r="Q117" s="634">
        <f>SUM(I117+M117)</f>
        <v>5</v>
      </c>
      <c r="R117" s="634">
        <f>SUM(J117+N117)</f>
        <v>6</v>
      </c>
      <c r="S117" s="36">
        <f>SUM(Q117:R117)</f>
        <v>11</v>
      </c>
    </row>
    <row r="118" spans="1:19" ht="10.5" customHeight="1">
      <c r="A118" s="5">
        <v>6</v>
      </c>
      <c r="B118" s="5">
        <v>2</v>
      </c>
      <c r="C118" s="5">
        <v>11</v>
      </c>
      <c r="E118" s="1946"/>
      <c r="F118" s="4"/>
      <c r="G118" s="4"/>
      <c r="H118" s="4" t="s">
        <v>831</v>
      </c>
      <c r="I118" s="367">
        <v>0</v>
      </c>
      <c r="J118" s="367">
        <v>0</v>
      </c>
      <c r="K118" s="634">
        <f>SUM(I118:J118)</f>
        <v>0</v>
      </c>
      <c r="L118" s="634"/>
      <c r="M118" s="367">
        <v>0</v>
      </c>
      <c r="N118" s="367">
        <v>0</v>
      </c>
      <c r="O118" s="634">
        <f>SUM(M118:N118)</f>
        <v>0</v>
      </c>
      <c r="P118" s="634"/>
      <c r="Q118" s="634">
        <f>SUM(I118+M118)</f>
        <v>0</v>
      </c>
      <c r="R118" s="634">
        <f>SUM(J118+N118)</f>
        <v>0</v>
      </c>
      <c r="S118" s="36">
        <f>SUM(Q118:R118)</f>
        <v>0</v>
      </c>
    </row>
    <row r="119" spans="1:19" ht="10.5" customHeight="1">
      <c r="A119" s="5">
        <v>6</v>
      </c>
      <c r="B119" s="5">
        <v>2</v>
      </c>
      <c r="C119" s="5">
        <v>11</v>
      </c>
      <c r="E119" s="1946"/>
      <c r="F119" s="4"/>
      <c r="G119" s="4"/>
      <c r="H119" s="4" t="s">
        <v>830</v>
      </c>
      <c r="I119" s="367">
        <v>10</v>
      </c>
      <c r="J119" s="367">
        <v>1</v>
      </c>
      <c r="K119" s="634">
        <f>SUM(I119:J119)</f>
        <v>11</v>
      </c>
      <c r="L119" s="634"/>
      <c r="M119" s="367">
        <v>4</v>
      </c>
      <c r="N119" s="367">
        <v>1</v>
      </c>
      <c r="O119" s="634">
        <f>SUM(M119:N119)</f>
        <v>5</v>
      </c>
      <c r="P119" s="634"/>
      <c r="Q119" s="634">
        <f>SUM(I119+M119)</f>
        <v>14</v>
      </c>
      <c r="R119" s="634">
        <f>SUM(J119+N119)</f>
        <v>2</v>
      </c>
      <c r="S119" s="36">
        <f>SUM(Q119:R119)</f>
        <v>16</v>
      </c>
    </row>
    <row r="120" spans="1:19" ht="10.5" customHeight="1">
      <c r="A120" s="5">
        <v>6</v>
      </c>
      <c r="B120" s="5">
        <v>2</v>
      </c>
      <c r="C120" s="5">
        <v>11</v>
      </c>
      <c r="E120" s="1946"/>
      <c r="F120" s="4"/>
      <c r="G120" s="4"/>
      <c r="H120" s="4" t="s">
        <v>829</v>
      </c>
      <c r="I120" s="367">
        <v>3</v>
      </c>
      <c r="J120" s="367">
        <v>0</v>
      </c>
      <c r="K120" s="634">
        <f>SUM(I120:J120)</f>
        <v>3</v>
      </c>
      <c r="L120" s="634"/>
      <c r="M120" s="367">
        <v>1</v>
      </c>
      <c r="N120" s="367">
        <v>0</v>
      </c>
      <c r="O120" s="634">
        <f>SUM(M120:N120)</f>
        <v>1</v>
      </c>
      <c r="P120" s="634"/>
      <c r="Q120" s="634">
        <f>SUM(I120+M120)</f>
        <v>4</v>
      </c>
      <c r="R120" s="634">
        <f>SUM(J120+N120)</f>
        <v>0</v>
      </c>
      <c r="S120" s="36">
        <f>SUM(Q120:R120)</f>
        <v>4</v>
      </c>
    </row>
    <row r="121" spans="1:19" ht="10.5" customHeight="1">
      <c r="A121" s="5">
        <v>6</v>
      </c>
      <c r="B121" s="5">
        <v>2</v>
      </c>
      <c r="C121" s="5">
        <v>11</v>
      </c>
      <c r="E121" s="1946"/>
      <c r="F121" s="4"/>
      <c r="G121" s="4"/>
      <c r="H121" s="4" t="s">
        <v>828</v>
      </c>
      <c r="I121" s="367">
        <v>2</v>
      </c>
      <c r="J121" s="367">
        <v>2</v>
      </c>
      <c r="K121" s="634">
        <f>SUM(I121:J121)</f>
        <v>4</v>
      </c>
      <c r="L121" s="634"/>
      <c r="M121" s="367">
        <v>0</v>
      </c>
      <c r="N121" s="367">
        <v>0</v>
      </c>
      <c r="O121" s="634">
        <f>SUM(M121:N121)</f>
        <v>0</v>
      </c>
      <c r="P121" s="634"/>
      <c r="Q121" s="634">
        <f>SUM(I121+M121)</f>
        <v>2</v>
      </c>
      <c r="R121" s="634">
        <f>SUM(J121+N121)</f>
        <v>2</v>
      </c>
      <c r="S121" s="36">
        <f>SUM(Q121:R121)</f>
        <v>4</v>
      </c>
    </row>
    <row r="122" spans="1:19" ht="10.5" customHeight="1">
      <c r="A122" s="5">
        <v>6</v>
      </c>
      <c r="B122" s="5">
        <v>2</v>
      </c>
      <c r="C122" s="5">
        <v>11</v>
      </c>
      <c r="E122" s="1946"/>
      <c r="F122" s="4"/>
      <c r="G122" s="4"/>
      <c r="H122" s="4" t="s">
        <v>827</v>
      </c>
      <c r="I122" s="367">
        <v>6</v>
      </c>
      <c r="J122" s="367">
        <v>0</v>
      </c>
      <c r="K122" s="634">
        <f>SUM(I122:J122)</f>
        <v>6</v>
      </c>
      <c r="L122" s="634"/>
      <c r="M122" s="367">
        <v>2</v>
      </c>
      <c r="N122" s="367">
        <v>0</v>
      </c>
      <c r="O122" s="634">
        <f>SUM(M122:N122)</f>
        <v>2</v>
      </c>
      <c r="P122" s="634"/>
      <c r="Q122" s="634">
        <f>SUM(I122+M122)</f>
        <v>8</v>
      </c>
      <c r="R122" s="634">
        <f>SUM(J122+N122)</f>
        <v>0</v>
      </c>
      <c r="S122" s="36">
        <f>SUM(Q122:R122)</f>
        <v>8</v>
      </c>
    </row>
    <row r="123" spans="1:19" ht="11.25" customHeight="1">
      <c r="E123" s="1946"/>
      <c r="F123" s="622" t="s">
        <v>55</v>
      </c>
      <c r="G123" s="4"/>
      <c r="H123" s="4"/>
      <c r="I123" s="2443">
        <f>SUM(I124)</f>
        <v>0</v>
      </c>
      <c r="J123" s="1244">
        <f>SUM(J124)</f>
        <v>0</v>
      </c>
      <c r="K123" s="1244">
        <f>SUM(I123:J123)</f>
        <v>0</v>
      </c>
      <c r="L123" s="1244"/>
      <c r="M123" s="1244">
        <f>SUM(M124)</f>
        <v>3</v>
      </c>
      <c r="N123" s="1244">
        <f>SUM(N124)</f>
        <v>3</v>
      </c>
      <c r="O123" s="1244">
        <f>SUM(M123:N123)</f>
        <v>6</v>
      </c>
      <c r="P123" s="1244"/>
      <c r="Q123" s="1244">
        <f>SUM(I123+M123)</f>
        <v>3</v>
      </c>
      <c r="R123" s="1244">
        <f>SUM(J123+N123)</f>
        <v>3</v>
      </c>
      <c r="S123" s="1251">
        <f>SUM(Q123:R123)</f>
        <v>6</v>
      </c>
    </row>
    <row r="124" spans="1:19" ht="10.5" customHeight="1">
      <c r="E124" s="1946"/>
      <c r="F124" s="4"/>
      <c r="G124" s="4" t="s">
        <v>455</v>
      </c>
      <c r="H124" s="4"/>
      <c r="I124" s="1451">
        <f>SUM(I125)</f>
        <v>0</v>
      </c>
      <c r="J124" s="634">
        <f>SUM(J125)</f>
        <v>0</v>
      </c>
      <c r="K124" s="634">
        <f>SUM(I124:J124)</f>
        <v>0</v>
      </c>
      <c r="L124" s="634"/>
      <c r="M124" s="634">
        <f>SUM(M125)</f>
        <v>3</v>
      </c>
      <c r="N124" s="634">
        <f>SUM(N125)</f>
        <v>3</v>
      </c>
      <c r="O124" s="634">
        <f>SUM(M124:N124)</f>
        <v>6</v>
      </c>
      <c r="P124" s="634"/>
      <c r="Q124" s="634">
        <f>SUM(I124+M124)</f>
        <v>3</v>
      </c>
      <c r="R124" s="634">
        <f>SUM(J124+N124)</f>
        <v>3</v>
      </c>
      <c r="S124" s="36">
        <f>SUM(Q124:R124)</f>
        <v>6</v>
      </c>
    </row>
    <row r="125" spans="1:19" ht="10.5" customHeight="1">
      <c r="A125" s="5">
        <v>6</v>
      </c>
      <c r="B125" s="5">
        <v>2</v>
      </c>
      <c r="C125" s="5">
        <v>10</v>
      </c>
      <c r="E125" s="1946"/>
      <c r="F125" s="4"/>
      <c r="G125" s="4"/>
      <c r="H125" s="4" t="s">
        <v>825</v>
      </c>
      <c r="I125" s="1451">
        <v>0</v>
      </c>
      <c r="J125" s="634">
        <v>0</v>
      </c>
      <c r="K125" s="634">
        <f>SUM(I125:J125)</f>
        <v>0</v>
      </c>
      <c r="L125" s="634"/>
      <c r="M125" s="367">
        <v>3</v>
      </c>
      <c r="N125" s="367">
        <v>3</v>
      </c>
      <c r="O125" s="634">
        <f>SUM(M125:N125)</f>
        <v>6</v>
      </c>
      <c r="P125" s="634"/>
      <c r="Q125" s="634">
        <f>SUM(I125+M125)</f>
        <v>3</v>
      </c>
      <c r="R125" s="634">
        <f>SUM(J125+N125)</f>
        <v>3</v>
      </c>
      <c r="S125" s="36">
        <f>SUM(Q125:R125)</f>
        <v>6</v>
      </c>
    </row>
    <row r="126" spans="1:19" ht="10.5" customHeight="1">
      <c r="E126" s="1946"/>
      <c r="F126" s="622" t="s">
        <v>54</v>
      </c>
      <c r="G126" s="4"/>
      <c r="H126" s="4"/>
      <c r="I126" s="2443">
        <f>SUM(I127)</f>
        <v>2</v>
      </c>
      <c r="J126" s="1244">
        <f>SUM(J127)</f>
        <v>0</v>
      </c>
      <c r="K126" s="1244">
        <f>SUM(I126:J126)</f>
        <v>2</v>
      </c>
      <c r="L126" s="1244"/>
      <c r="M126" s="1244">
        <f>SUM(M127)</f>
        <v>1</v>
      </c>
      <c r="N126" s="1244">
        <f>SUM(N127)</f>
        <v>1</v>
      </c>
      <c r="O126" s="1244">
        <f>SUM(M126:N126)</f>
        <v>2</v>
      </c>
      <c r="P126" s="1244"/>
      <c r="Q126" s="1244">
        <f>SUM(I126+M126)</f>
        <v>3</v>
      </c>
      <c r="R126" s="1244">
        <f>SUM(J126+N126)</f>
        <v>1</v>
      </c>
      <c r="S126" s="1251">
        <f>SUM(Q126:R126)</f>
        <v>4</v>
      </c>
    </row>
    <row r="127" spans="1:19" ht="10.5" customHeight="1">
      <c r="E127" s="1946"/>
      <c r="F127" s="4"/>
      <c r="G127" s="4" t="s">
        <v>455</v>
      </c>
      <c r="H127" s="4"/>
      <c r="I127" s="1451">
        <f>SUM(I128)</f>
        <v>2</v>
      </c>
      <c r="J127" s="634">
        <f>SUM(J128)</f>
        <v>0</v>
      </c>
      <c r="K127" s="634">
        <f>SUM(I127:J127)</f>
        <v>2</v>
      </c>
      <c r="L127" s="634"/>
      <c r="M127" s="634">
        <f>SUM(M128)</f>
        <v>1</v>
      </c>
      <c r="N127" s="634">
        <f>SUM(N128)</f>
        <v>1</v>
      </c>
      <c r="O127" s="634">
        <f>SUM(M127:N127)</f>
        <v>2</v>
      </c>
      <c r="P127" s="634"/>
      <c r="Q127" s="634">
        <f>SUM(I127+M127)</f>
        <v>3</v>
      </c>
      <c r="R127" s="634">
        <f>SUM(J127+N127)</f>
        <v>1</v>
      </c>
      <c r="S127" s="36">
        <f>SUM(Q127:R127)</f>
        <v>4</v>
      </c>
    </row>
    <row r="128" spans="1:19" ht="10.5" customHeight="1">
      <c r="A128" s="5">
        <v>6</v>
      </c>
      <c r="B128" s="5">
        <v>2</v>
      </c>
      <c r="C128" s="5">
        <v>10</v>
      </c>
      <c r="E128" s="1946"/>
      <c r="F128" s="4"/>
      <c r="G128" s="4"/>
      <c r="H128" s="4" t="s">
        <v>882</v>
      </c>
      <c r="I128" s="367">
        <v>2</v>
      </c>
      <c r="J128" s="367">
        <v>0</v>
      </c>
      <c r="K128" s="634">
        <f>SUM(I128:J128)</f>
        <v>2</v>
      </c>
      <c r="L128" s="634"/>
      <c r="M128" s="367">
        <v>1</v>
      </c>
      <c r="N128" s="367">
        <v>1</v>
      </c>
      <c r="O128" s="634">
        <f>SUM(M128:N128)</f>
        <v>2</v>
      </c>
      <c r="P128" s="634"/>
      <c r="Q128" s="634">
        <f>SUM(I128+M128)</f>
        <v>3</v>
      </c>
      <c r="R128" s="634">
        <f>SUM(J128+N128)</f>
        <v>1</v>
      </c>
      <c r="S128" s="36">
        <f>SUM(Q128:R128)</f>
        <v>4</v>
      </c>
    </row>
    <row r="129" spans="1:19" ht="11.25" customHeight="1">
      <c r="E129" s="1946"/>
      <c r="F129" s="622" t="s">
        <v>15</v>
      </c>
      <c r="G129" s="4"/>
      <c r="H129" s="4"/>
      <c r="I129" s="2443">
        <f>SUM(I130+I132)</f>
        <v>0</v>
      </c>
      <c r="J129" s="1244">
        <f>SUM(J130+J132)</f>
        <v>0</v>
      </c>
      <c r="K129" s="1244">
        <f>SUM(I129:J129)</f>
        <v>0</v>
      </c>
      <c r="L129" s="1244"/>
      <c r="M129" s="1244">
        <f>SUM(M130+M132)</f>
        <v>4</v>
      </c>
      <c r="N129" s="1244">
        <f>SUM(N130+N132)</f>
        <v>10</v>
      </c>
      <c r="O129" s="1244">
        <f>SUM(M129:N129)</f>
        <v>14</v>
      </c>
      <c r="P129" s="1244"/>
      <c r="Q129" s="1244">
        <f>SUM(I129+M129)</f>
        <v>4</v>
      </c>
      <c r="R129" s="1244">
        <f>SUM(J129+N129)</f>
        <v>10</v>
      </c>
      <c r="S129" s="1251">
        <f>SUM(Q129:R129)</f>
        <v>14</v>
      </c>
    </row>
    <row r="130" spans="1:19" ht="10.5" customHeight="1">
      <c r="E130" s="1946"/>
      <c r="F130" s="622"/>
      <c r="G130" s="4" t="s">
        <v>457</v>
      </c>
      <c r="H130" s="4"/>
      <c r="I130" s="1451">
        <f>SUM(I131)</f>
        <v>0</v>
      </c>
      <c r="J130" s="634">
        <f>SUM(J131)</f>
        <v>0</v>
      </c>
      <c r="K130" s="634">
        <f>SUM(I130:J130)</f>
        <v>0</v>
      </c>
      <c r="L130" s="634"/>
      <c r="M130" s="634">
        <f>SUM(M131)</f>
        <v>0</v>
      </c>
      <c r="N130" s="634">
        <f>SUM(N131)</f>
        <v>0</v>
      </c>
      <c r="O130" s="634">
        <f>SUM(M130:N130)</f>
        <v>0</v>
      </c>
      <c r="P130" s="634"/>
      <c r="Q130" s="634">
        <f>SUM(I130+M130)</f>
        <v>0</v>
      </c>
      <c r="R130" s="634">
        <f>SUM(J130+N130)</f>
        <v>0</v>
      </c>
      <c r="S130" s="36">
        <f>SUM(Q130:R130)</f>
        <v>0</v>
      </c>
    </row>
    <row r="131" spans="1:19" ht="10.5" customHeight="1">
      <c r="A131" s="5">
        <v>6</v>
      </c>
      <c r="B131" s="5">
        <v>2</v>
      </c>
      <c r="C131" s="5">
        <v>10</v>
      </c>
      <c r="E131" s="1946"/>
      <c r="F131" s="4"/>
      <c r="G131" s="4"/>
      <c r="H131" s="4" t="s">
        <v>881</v>
      </c>
      <c r="I131" s="2337">
        <v>0</v>
      </c>
      <c r="J131" s="706">
        <v>0</v>
      </c>
      <c r="K131" s="634">
        <f>SUM(I131:J131)</f>
        <v>0</v>
      </c>
      <c r="L131" s="706"/>
      <c r="M131" s="706">
        <v>0</v>
      </c>
      <c r="N131" s="706">
        <v>0</v>
      </c>
      <c r="O131" s="634">
        <f>SUM(M131:N131)</f>
        <v>0</v>
      </c>
      <c r="P131" s="634"/>
      <c r="Q131" s="634">
        <f>SUM(I131+M131)</f>
        <v>0</v>
      </c>
      <c r="R131" s="634">
        <f>SUM(J131+N131)</f>
        <v>0</v>
      </c>
      <c r="S131" s="36">
        <f>SUM(Q131:R131)</f>
        <v>0</v>
      </c>
    </row>
    <row r="132" spans="1:19" ht="10.5" customHeight="1">
      <c r="E132" s="1946"/>
      <c r="F132" s="4"/>
      <c r="G132" s="4" t="s">
        <v>455</v>
      </c>
      <c r="H132" s="4"/>
      <c r="I132" s="2337">
        <f>SUM(I133+I134)</f>
        <v>0</v>
      </c>
      <c r="J132" s="706">
        <f>SUM(J133+J134)</f>
        <v>0</v>
      </c>
      <c r="K132" s="634">
        <f>SUM(I132:J132)</f>
        <v>0</v>
      </c>
      <c r="L132" s="706"/>
      <c r="M132" s="706">
        <f>SUM(M133+M134)</f>
        <v>4</v>
      </c>
      <c r="N132" s="706">
        <f>SUM(N133+N134)</f>
        <v>10</v>
      </c>
      <c r="O132" s="634">
        <f>SUM(M132:N132)</f>
        <v>14</v>
      </c>
      <c r="P132" s="634"/>
      <c r="Q132" s="634">
        <f>SUM(I132+M132)</f>
        <v>4</v>
      </c>
      <c r="R132" s="634">
        <f>SUM(J132+N132)</f>
        <v>10</v>
      </c>
      <c r="S132" s="36">
        <f>SUM(Q132:R132)</f>
        <v>14</v>
      </c>
    </row>
    <row r="133" spans="1:19" ht="10.5" customHeight="1">
      <c r="A133" s="5">
        <v>6</v>
      </c>
      <c r="B133" s="5">
        <v>4</v>
      </c>
      <c r="C133" s="5">
        <v>11</v>
      </c>
      <c r="E133" s="1946"/>
      <c r="F133" s="4"/>
      <c r="G133" s="4"/>
      <c r="H133" s="4" t="s">
        <v>824</v>
      </c>
      <c r="I133" s="2337">
        <v>0</v>
      </c>
      <c r="J133" s="706">
        <v>0</v>
      </c>
      <c r="K133" s="634">
        <f>SUM(I133:J133)</f>
        <v>0</v>
      </c>
      <c r="L133" s="706"/>
      <c r="M133" s="623">
        <v>0</v>
      </c>
      <c r="N133" s="623">
        <v>0</v>
      </c>
      <c r="O133" s="634">
        <f>SUM(M133:N133)</f>
        <v>0</v>
      </c>
      <c r="P133" s="634"/>
      <c r="Q133" s="634">
        <f>SUM(I133+M133)</f>
        <v>0</v>
      </c>
      <c r="R133" s="634">
        <f>SUM(J133+N133)</f>
        <v>0</v>
      </c>
      <c r="S133" s="36">
        <f>SUM(Q133:R133)</f>
        <v>0</v>
      </c>
    </row>
    <row r="134" spans="1:19" ht="10.5" customHeight="1">
      <c r="A134" s="5">
        <v>6</v>
      </c>
      <c r="B134" s="5">
        <v>2</v>
      </c>
      <c r="C134" s="5">
        <v>11</v>
      </c>
      <c r="E134" s="1946"/>
      <c r="F134" s="4"/>
      <c r="G134" s="4"/>
      <c r="H134" s="4" t="s">
        <v>880</v>
      </c>
      <c r="I134" s="2337">
        <v>0</v>
      </c>
      <c r="J134" s="706">
        <v>0</v>
      </c>
      <c r="K134" s="634">
        <f>SUM(I134:J134)</f>
        <v>0</v>
      </c>
      <c r="L134" s="706"/>
      <c r="M134" s="623">
        <v>4</v>
      </c>
      <c r="N134" s="623">
        <v>10</v>
      </c>
      <c r="O134" s="634">
        <f>SUM(M134:N134)</f>
        <v>14</v>
      </c>
      <c r="P134" s="634"/>
      <c r="Q134" s="634">
        <f>SUM(I134+M134)</f>
        <v>4</v>
      </c>
      <c r="R134" s="634">
        <f>SUM(J134+N134)</f>
        <v>10</v>
      </c>
      <c r="S134" s="36">
        <f>SUM(Q134:R134)</f>
        <v>14</v>
      </c>
    </row>
    <row r="135" spans="1:19" ht="12" customHeight="1">
      <c r="E135" s="1961">
        <v>1407</v>
      </c>
      <c r="F135" s="24" t="s">
        <v>62</v>
      </c>
      <c r="G135" s="372"/>
      <c r="H135" s="372"/>
      <c r="I135" s="513">
        <f>SUM(I136+I139)</f>
        <v>15</v>
      </c>
      <c r="J135" s="513">
        <f>SUM(J136+J139)</f>
        <v>6</v>
      </c>
      <c r="K135" s="513">
        <f>SUM(I135:J135)</f>
        <v>21</v>
      </c>
      <c r="L135" s="513"/>
      <c r="M135" s="513">
        <f>SUM(M136+M139)</f>
        <v>0</v>
      </c>
      <c r="N135" s="513">
        <f>SUM(N136+N139)</f>
        <v>0</v>
      </c>
      <c r="O135" s="513">
        <f>SUM(M135:N135)</f>
        <v>0</v>
      </c>
      <c r="P135" s="513"/>
      <c r="Q135" s="498">
        <f>SUM(I135+M135)</f>
        <v>15</v>
      </c>
      <c r="R135" s="498">
        <f>SUM(J135+N135)</f>
        <v>6</v>
      </c>
      <c r="S135" s="49">
        <f>SUM(Q135:R135)</f>
        <v>21</v>
      </c>
    </row>
    <row r="136" spans="1:19" ht="11.25" customHeight="1">
      <c r="E136" s="1950"/>
      <c r="F136" s="622" t="s">
        <v>807</v>
      </c>
      <c r="G136" s="622"/>
      <c r="H136" s="925"/>
      <c r="I136" s="2375">
        <f>SUM(I137)</f>
        <v>8</v>
      </c>
      <c r="J136" s="2373">
        <f>SUM(J137)</f>
        <v>3</v>
      </c>
      <c r="K136" s="2373">
        <f>SUM(I136:J136)</f>
        <v>11</v>
      </c>
      <c r="L136" s="2373"/>
      <c r="M136" s="2373">
        <f>SUM(M137)</f>
        <v>0</v>
      </c>
      <c r="N136" s="2373">
        <f>SUM(N137)</f>
        <v>0</v>
      </c>
      <c r="O136" s="2373">
        <f>SUM(M136:N136)</f>
        <v>0</v>
      </c>
      <c r="P136" s="2373"/>
      <c r="Q136" s="1244">
        <f>SUM(I136+M136)</f>
        <v>8</v>
      </c>
      <c r="R136" s="1244">
        <f>SUM(J136+N136)</f>
        <v>3</v>
      </c>
      <c r="S136" s="1251">
        <f>SUM(Q136:R136)</f>
        <v>11</v>
      </c>
    </row>
    <row r="137" spans="1:19" ht="10.5" customHeight="1">
      <c r="E137" s="1950"/>
      <c r="F137" s="4"/>
      <c r="G137" s="4" t="s">
        <v>455</v>
      </c>
      <c r="I137" s="2337">
        <f>SUM(I138)</f>
        <v>8</v>
      </c>
      <c r="J137" s="706">
        <f>SUM(J138)</f>
        <v>3</v>
      </c>
      <c r="K137" s="706">
        <f>SUM(I137:J137)</f>
        <v>11</v>
      </c>
      <c r="L137" s="706"/>
      <c r="M137" s="706">
        <f>SUM(M138)</f>
        <v>0</v>
      </c>
      <c r="N137" s="706">
        <f>SUM(N138)</f>
        <v>0</v>
      </c>
      <c r="O137" s="706">
        <f>SUM(M137:N137)</f>
        <v>0</v>
      </c>
      <c r="P137" s="706"/>
      <c r="Q137" s="634">
        <f>SUM(I137+M137)</f>
        <v>8</v>
      </c>
      <c r="R137" s="634">
        <f>SUM(J137+N137)</f>
        <v>3</v>
      </c>
      <c r="S137" s="36">
        <f>SUM(Q137:R137)</f>
        <v>11</v>
      </c>
    </row>
    <row r="138" spans="1:19" ht="10.5" customHeight="1">
      <c r="A138" s="5">
        <v>7</v>
      </c>
      <c r="B138" s="5">
        <v>6</v>
      </c>
      <c r="C138" s="5">
        <v>10</v>
      </c>
      <c r="E138" s="1950"/>
      <c r="F138" s="4"/>
      <c r="G138" s="4"/>
      <c r="H138" s="4" t="s">
        <v>822</v>
      </c>
      <c r="I138" s="623">
        <v>8</v>
      </c>
      <c r="J138" s="623">
        <v>3</v>
      </c>
      <c r="K138" s="706">
        <f>SUM(I138:J138)</f>
        <v>11</v>
      </c>
      <c r="L138" s="706"/>
      <c r="M138" s="706">
        <v>0</v>
      </c>
      <c r="N138" s="706">
        <v>0</v>
      </c>
      <c r="O138" s="706">
        <f>SUM(M138:N138)</f>
        <v>0</v>
      </c>
      <c r="P138" s="706"/>
      <c r="Q138" s="634">
        <f>SUM(I138+M138)</f>
        <v>8</v>
      </c>
      <c r="R138" s="634">
        <f>SUM(J138+N138)</f>
        <v>3</v>
      </c>
      <c r="S138" s="36">
        <f>SUM(Q138:R138)</f>
        <v>11</v>
      </c>
    </row>
    <row r="139" spans="1:19" ht="10.5" customHeight="1">
      <c r="E139" s="1950"/>
      <c r="F139" s="622" t="s">
        <v>25</v>
      </c>
      <c r="G139" s="1261"/>
      <c r="H139" s="1261"/>
      <c r="I139" s="2373">
        <f>SUM(I140+I142)</f>
        <v>7</v>
      </c>
      <c r="J139" s="2373">
        <f>SUM(J140+J142)</f>
        <v>3</v>
      </c>
      <c r="K139" s="2373">
        <f>SUM(I139:J139)</f>
        <v>10</v>
      </c>
      <c r="L139" s="2373"/>
      <c r="M139" s="2373">
        <f>SUM(M140+M142)</f>
        <v>0</v>
      </c>
      <c r="N139" s="2373">
        <f>SUM(N140+N142)</f>
        <v>0</v>
      </c>
      <c r="O139" s="2373">
        <f>SUM(M139:N139)</f>
        <v>0</v>
      </c>
      <c r="P139" s="2373"/>
      <c r="Q139" s="1244">
        <f>SUM(I139+M139)</f>
        <v>7</v>
      </c>
      <c r="R139" s="1244">
        <f>SUM(J139+N139)</f>
        <v>3</v>
      </c>
      <c r="S139" s="1251">
        <f>SUM(Q139:R139)</f>
        <v>10</v>
      </c>
    </row>
    <row r="140" spans="1:19" ht="10.5" customHeight="1">
      <c r="E140" s="1950"/>
      <c r="F140" s="622"/>
      <c r="G140" s="20" t="s">
        <v>457</v>
      </c>
      <c r="H140" s="1261"/>
      <c r="I140" s="623">
        <f>SUM(I141)</f>
        <v>0</v>
      </c>
      <c r="J140" s="623">
        <f>SUM(J141)</f>
        <v>0</v>
      </c>
      <c r="K140" s="623">
        <f>SUM(I140:J140)</f>
        <v>0</v>
      </c>
      <c r="L140" s="623"/>
      <c r="M140" s="623">
        <f>SUM(M141)</f>
        <v>0</v>
      </c>
      <c r="N140" s="623">
        <f>SUM(N141)</f>
        <v>0</v>
      </c>
      <c r="O140" s="623">
        <f>SUM(M140:N140)</f>
        <v>0</v>
      </c>
      <c r="P140" s="623"/>
      <c r="Q140" s="367">
        <f>SUM(I140+M140)</f>
        <v>0</v>
      </c>
      <c r="R140" s="367">
        <f>SUM(J140+N140)</f>
        <v>0</v>
      </c>
      <c r="S140" s="36">
        <f>SUM(Q140:R140)</f>
        <v>0</v>
      </c>
    </row>
    <row r="141" spans="1:19" ht="10.5" customHeight="1">
      <c r="A141" s="5">
        <v>7</v>
      </c>
      <c r="B141" s="5">
        <v>3</v>
      </c>
      <c r="C141" s="5">
        <v>11</v>
      </c>
      <c r="E141" s="1950"/>
      <c r="F141" s="622"/>
      <c r="G141" s="1261"/>
      <c r="H141" s="20" t="s">
        <v>462</v>
      </c>
      <c r="I141" s="2337">
        <v>0</v>
      </c>
      <c r="J141" s="623">
        <v>0</v>
      </c>
      <c r="K141" s="623">
        <f>SUM(I141:J141)</f>
        <v>0</v>
      </c>
      <c r="L141" s="623"/>
      <c r="M141" s="623">
        <v>0</v>
      </c>
      <c r="N141" s="623">
        <v>0</v>
      </c>
      <c r="O141" s="623">
        <f>SUM(M141:N141)</f>
        <v>0</v>
      </c>
      <c r="P141" s="623"/>
      <c r="Q141" s="367">
        <f>SUM(I141+M141)</f>
        <v>0</v>
      </c>
      <c r="R141" s="367">
        <f>SUM(J141+N141)</f>
        <v>0</v>
      </c>
      <c r="S141" s="36">
        <f>SUM(Q141:R141)</f>
        <v>0</v>
      </c>
    </row>
    <row r="142" spans="1:19" ht="10.5" customHeight="1">
      <c r="E142" s="1950"/>
      <c r="F142" s="1263"/>
      <c r="G142" s="20" t="s">
        <v>455</v>
      </c>
      <c r="H142" s="20"/>
      <c r="I142" s="2337">
        <f>SUM(I143:I144)</f>
        <v>7</v>
      </c>
      <c r="J142" s="623">
        <f>SUM(J143:J144)</f>
        <v>3</v>
      </c>
      <c r="K142" s="623">
        <f>SUM(I142:J142)</f>
        <v>10</v>
      </c>
      <c r="L142" s="623"/>
      <c r="M142" s="623">
        <f>SUM(M143:M144)</f>
        <v>0</v>
      </c>
      <c r="N142" s="623">
        <f>SUM(N143:N144)</f>
        <v>0</v>
      </c>
      <c r="O142" s="623">
        <f>SUM(M142:N142)</f>
        <v>0</v>
      </c>
      <c r="P142" s="623"/>
      <c r="Q142" s="367">
        <f>SUM(I142+M142)</f>
        <v>7</v>
      </c>
      <c r="R142" s="367">
        <f>SUM(J142+N142)</f>
        <v>3</v>
      </c>
      <c r="S142" s="36">
        <f>SUM(Q142:R142)</f>
        <v>10</v>
      </c>
    </row>
    <row r="143" spans="1:19" ht="10.5" customHeight="1">
      <c r="A143" s="5">
        <v>7</v>
      </c>
      <c r="B143" s="5">
        <v>3</v>
      </c>
      <c r="C143" s="5">
        <v>11</v>
      </c>
      <c r="E143" s="1950"/>
      <c r="F143" s="1263"/>
      <c r="G143" s="20"/>
      <c r="H143" s="20" t="s">
        <v>462</v>
      </c>
      <c r="I143" s="623">
        <v>6</v>
      </c>
      <c r="J143" s="623">
        <v>0</v>
      </c>
      <c r="K143" s="623">
        <f>SUM(I143:J143)</f>
        <v>6</v>
      </c>
      <c r="L143" s="623"/>
      <c r="M143" s="623">
        <v>0</v>
      </c>
      <c r="N143" s="623">
        <v>0</v>
      </c>
      <c r="O143" s="623">
        <f>SUM(M143:N143)</f>
        <v>0</v>
      </c>
      <c r="P143" s="623"/>
      <c r="Q143" s="367">
        <f>SUM(I143+M143)</f>
        <v>6</v>
      </c>
      <c r="R143" s="367">
        <f>SUM(J143+N143)</f>
        <v>0</v>
      </c>
      <c r="S143" s="36">
        <f>SUM(Q143:R143)</f>
        <v>6</v>
      </c>
    </row>
    <row r="144" spans="1:19" ht="10.5" customHeight="1">
      <c r="A144" s="5">
        <v>7</v>
      </c>
      <c r="B144" s="5">
        <v>3</v>
      </c>
      <c r="C144" s="5">
        <v>11</v>
      </c>
      <c r="E144" s="2102"/>
      <c r="F144" s="1263"/>
      <c r="G144" s="20"/>
      <c r="H144" s="20" t="s">
        <v>461</v>
      </c>
      <c r="I144" s="623">
        <v>1</v>
      </c>
      <c r="J144" s="623">
        <v>3</v>
      </c>
      <c r="K144" s="623">
        <f>SUM(I144:J144)</f>
        <v>4</v>
      </c>
      <c r="L144" s="623"/>
      <c r="M144" s="623">
        <v>0</v>
      </c>
      <c r="N144" s="623">
        <v>0</v>
      </c>
      <c r="O144" s="623">
        <f>SUM(M144:N144)</f>
        <v>0</v>
      </c>
      <c r="P144" s="623"/>
      <c r="Q144" s="367">
        <f>SUM(I144+M144)</f>
        <v>1</v>
      </c>
      <c r="R144" s="367">
        <f>SUM(J144+N144)</f>
        <v>3</v>
      </c>
      <c r="S144" s="36">
        <f>SUM(Q144:R144)</f>
        <v>4</v>
      </c>
    </row>
    <row r="145" spans="1:19" ht="12.75" customHeight="1">
      <c r="E145" s="1959">
        <v>1408</v>
      </c>
      <c r="F145" s="24" t="s">
        <v>63</v>
      </c>
      <c r="G145" s="372"/>
      <c r="H145" s="372"/>
      <c r="I145" s="498">
        <f>SUM(I152+I146+I159)</f>
        <v>24</v>
      </c>
      <c r="J145" s="498">
        <f>SUM(J152+J146+J159)</f>
        <v>13</v>
      </c>
      <c r="K145" s="513">
        <f>SUM(I145:J145)</f>
        <v>37</v>
      </c>
      <c r="L145" s="513"/>
      <c r="M145" s="498">
        <f>SUM(M152+M146)+M159</f>
        <v>35</v>
      </c>
      <c r="N145" s="498">
        <f>SUM(N152+N146)+N159</f>
        <v>25</v>
      </c>
      <c r="O145" s="513">
        <f>SUM(M145:N145)</f>
        <v>60</v>
      </c>
      <c r="P145" s="513"/>
      <c r="Q145" s="513">
        <f>SUM(I145+M145)</f>
        <v>59</v>
      </c>
      <c r="R145" s="513">
        <f>SUM(J145+N145)</f>
        <v>38</v>
      </c>
      <c r="S145" s="1293">
        <f>SUM(Q145:R145)</f>
        <v>97</v>
      </c>
    </row>
    <row r="146" spans="1:19" ht="11.25" customHeight="1">
      <c r="E146" s="1946"/>
      <c r="F146" s="1062" t="s">
        <v>16</v>
      </c>
      <c r="G146" s="1261"/>
      <c r="H146" s="1261"/>
      <c r="I146" s="2443">
        <f>SUM(I147+I150)</f>
        <v>0</v>
      </c>
      <c r="J146" s="1244">
        <f>SUM(J147+J150)</f>
        <v>0</v>
      </c>
      <c r="K146" s="1244">
        <f>SUM(I146:J146)</f>
        <v>0</v>
      </c>
      <c r="L146" s="1244"/>
      <c r="M146" s="1244">
        <f>SUM(M147+M150)</f>
        <v>16</v>
      </c>
      <c r="N146" s="1244">
        <f>SUM(N147+N150)</f>
        <v>7</v>
      </c>
      <c r="O146" s="1244">
        <f>SUM(M146:N146)</f>
        <v>23</v>
      </c>
      <c r="P146" s="1244"/>
      <c r="Q146" s="1244">
        <f>SUM(I146+M146)</f>
        <v>16</v>
      </c>
      <c r="R146" s="1244">
        <f>SUM(J146+N146)</f>
        <v>7</v>
      </c>
      <c r="S146" s="1251">
        <f>SUM(Q146:R146)</f>
        <v>23</v>
      </c>
    </row>
    <row r="147" spans="1:19" ht="10.5" customHeight="1">
      <c r="E147" s="1946"/>
      <c r="F147" s="1258"/>
      <c r="G147" s="4" t="s">
        <v>457</v>
      </c>
      <c r="H147" s="4"/>
      <c r="I147" s="1451">
        <f>SUM(I148:I149)</f>
        <v>0</v>
      </c>
      <c r="J147" s="1451">
        <f>SUM(J148:J149)</f>
        <v>0</v>
      </c>
      <c r="K147" s="634">
        <f>SUM(I147:J147)</f>
        <v>0</v>
      </c>
      <c r="L147" s="634"/>
      <c r="M147" s="634">
        <f>SUM(M148:M149)</f>
        <v>9</v>
      </c>
      <c r="N147" s="367">
        <f>SUM(N148:N149)</f>
        <v>2</v>
      </c>
      <c r="O147" s="634">
        <f>SUM(M147:N147)</f>
        <v>11</v>
      </c>
      <c r="P147" s="634"/>
      <c r="Q147" s="634">
        <f>SUM(I147+M147)</f>
        <v>9</v>
      </c>
      <c r="R147" s="634">
        <f>SUM(J147+N147)</f>
        <v>2</v>
      </c>
      <c r="S147" s="36">
        <f>SUM(Q147:R147)</f>
        <v>11</v>
      </c>
    </row>
    <row r="148" spans="1:19" ht="10.5" customHeight="1">
      <c r="A148" s="5">
        <v>8</v>
      </c>
      <c r="B148" s="5">
        <v>4</v>
      </c>
      <c r="C148" s="5">
        <v>6</v>
      </c>
      <c r="E148" s="1946"/>
      <c r="F148" s="1258"/>
      <c r="G148" s="4"/>
      <c r="H148" s="4" t="s">
        <v>460</v>
      </c>
      <c r="I148" s="1451">
        <v>0</v>
      </c>
      <c r="J148" s="634">
        <v>0</v>
      </c>
      <c r="K148" s="634">
        <f>SUM(I148:J148)</f>
        <v>0</v>
      </c>
      <c r="L148" s="634"/>
      <c r="M148" s="367">
        <v>5</v>
      </c>
      <c r="N148" s="367">
        <v>2</v>
      </c>
      <c r="O148" s="634">
        <f>SUM(M148:N148)</f>
        <v>7</v>
      </c>
      <c r="P148" s="634"/>
      <c r="Q148" s="634">
        <f>SUM(I148+M148)</f>
        <v>5</v>
      </c>
      <c r="R148" s="634">
        <f>SUM(J148+N148)</f>
        <v>2</v>
      </c>
      <c r="S148" s="36">
        <f>SUM(Q148:R148)</f>
        <v>7</v>
      </c>
    </row>
    <row r="149" spans="1:19" ht="10.5" customHeight="1">
      <c r="A149" s="5">
        <v>8</v>
      </c>
      <c r="B149" s="5">
        <v>4</v>
      </c>
      <c r="C149" s="5">
        <v>6</v>
      </c>
      <c r="E149" s="1946"/>
      <c r="F149" s="1258"/>
      <c r="G149" s="20"/>
      <c r="H149" s="20" t="s">
        <v>121</v>
      </c>
      <c r="I149" s="1451">
        <v>0</v>
      </c>
      <c r="J149" s="367">
        <v>0</v>
      </c>
      <c r="K149" s="367">
        <f>SUM(I149:J149)</f>
        <v>0</v>
      </c>
      <c r="L149" s="367"/>
      <c r="M149" s="367">
        <v>4</v>
      </c>
      <c r="N149" s="367">
        <v>0</v>
      </c>
      <c r="O149" s="367">
        <f>SUM(M149:N149)</f>
        <v>4</v>
      </c>
      <c r="P149" s="367"/>
      <c r="Q149" s="367">
        <f>SUM(I149+M149)</f>
        <v>4</v>
      </c>
      <c r="R149" s="367">
        <f>SUM(J149+N149)</f>
        <v>0</v>
      </c>
      <c r="S149" s="36">
        <f>SUM(Q149:R149)</f>
        <v>4</v>
      </c>
    </row>
    <row r="150" spans="1:19" ht="10.5" customHeight="1">
      <c r="E150" s="1946"/>
      <c r="F150" s="1258"/>
      <c r="G150" s="4" t="s">
        <v>455</v>
      </c>
      <c r="H150" s="4"/>
      <c r="I150" s="1451">
        <f>SUM(I151:I151)</f>
        <v>0</v>
      </c>
      <c r="J150" s="634">
        <f>SUM(J151:J151)</f>
        <v>0</v>
      </c>
      <c r="K150" s="634">
        <f>SUM(I150:J150)</f>
        <v>0</v>
      </c>
      <c r="L150" s="634"/>
      <c r="M150" s="634">
        <f>SUM(M151:M151)</f>
        <v>7</v>
      </c>
      <c r="N150" s="634">
        <f>SUM(N151:N151)</f>
        <v>5</v>
      </c>
      <c r="O150" s="634">
        <f>SUM(M150:N150)</f>
        <v>12</v>
      </c>
      <c r="P150" s="634"/>
      <c r="Q150" s="634">
        <f>SUM(I150+M150)</f>
        <v>7</v>
      </c>
      <c r="R150" s="634">
        <f>SUM(J150+N150)</f>
        <v>5</v>
      </c>
      <c r="S150" s="36">
        <f>SUM(Q150:R150)</f>
        <v>12</v>
      </c>
    </row>
    <row r="151" spans="1:19" ht="10.5" customHeight="1">
      <c r="A151" s="5">
        <v>8</v>
      </c>
      <c r="B151" s="5">
        <v>4</v>
      </c>
      <c r="C151" s="5">
        <v>6</v>
      </c>
      <c r="E151" s="1946"/>
      <c r="F151" s="1258"/>
      <c r="G151" s="4"/>
      <c r="H151" s="4" t="s">
        <v>121</v>
      </c>
      <c r="I151" s="1451">
        <v>0</v>
      </c>
      <c r="J151" s="634">
        <v>0</v>
      </c>
      <c r="K151" s="634">
        <f>SUM(I151:J151)</f>
        <v>0</v>
      </c>
      <c r="L151" s="634"/>
      <c r="M151" s="367">
        <v>7</v>
      </c>
      <c r="N151" s="367">
        <v>5</v>
      </c>
      <c r="O151" s="634">
        <f>SUM(M151:N151)</f>
        <v>12</v>
      </c>
      <c r="P151" s="634"/>
      <c r="Q151" s="634">
        <f>SUM(I151+M151)</f>
        <v>7</v>
      </c>
      <c r="R151" s="634">
        <f>SUM(J151+N151)</f>
        <v>5</v>
      </c>
      <c r="S151" s="36">
        <f>SUM(Q151:R151)</f>
        <v>12</v>
      </c>
    </row>
    <row r="152" spans="1:19" ht="10.5" customHeight="1">
      <c r="E152" s="1946"/>
      <c r="F152" s="1062" t="s">
        <v>57</v>
      </c>
      <c r="G152" s="4"/>
      <c r="H152" s="4"/>
      <c r="I152" s="2373">
        <f>I153+I155+I157</f>
        <v>19</v>
      </c>
      <c r="J152" s="2373">
        <f>J153+J155+J157</f>
        <v>10</v>
      </c>
      <c r="K152" s="2373">
        <f>SUM(I152:J152)</f>
        <v>29</v>
      </c>
      <c r="L152" s="2373"/>
      <c r="M152" s="2373">
        <f>M153+M155+M157</f>
        <v>13</v>
      </c>
      <c r="N152" s="2373">
        <f>N153+N155+N157</f>
        <v>11</v>
      </c>
      <c r="O152" s="2373">
        <f>SUM(M152:N152)</f>
        <v>24</v>
      </c>
      <c r="P152" s="2373"/>
      <c r="Q152" s="2373">
        <f>SUM(I152+M152)</f>
        <v>32</v>
      </c>
      <c r="R152" s="2373">
        <f>SUM(J152+N152)</f>
        <v>21</v>
      </c>
      <c r="S152" s="1259">
        <f>SUM(Q152:R152)</f>
        <v>53</v>
      </c>
    </row>
    <row r="153" spans="1:19" ht="10.5" customHeight="1">
      <c r="E153" s="1946"/>
      <c r="F153" s="1062"/>
      <c r="G153" s="4" t="s">
        <v>457</v>
      </c>
      <c r="H153" s="4"/>
      <c r="I153" s="623">
        <f>I154</f>
        <v>0</v>
      </c>
      <c r="J153" s="623">
        <f>J154</f>
        <v>0</v>
      </c>
      <c r="K153" s="623">
        <f>SUM(I153:J153)</f>
        <v>0</v>
      </c>
      <c r="L153" s="2373"/>
      <c r="M153" s="623">
        <f>M154</f>
        <v>0</v>
      </c>
      <c r="N153" s="623">
        <f>N154</f>
        <v>0</v>
      </c>
      <c r="O153" s="623">
        <f>SUM(M153:N153)</f>
        <v>0</v>
      </c>
      <c r="P153" s="2373"/>
      <c r="Q153" s="623">
        <f>SUM(I153+M153)</f>
        <v>0</v>
      </c>
      <c r="R153" s="623">
        <f>SUM(J153+N153)</f>
        <v>0</v>
      </c>
      <c r="S153" s="1257">
        <f>SUM(Q153:R153)</f>
        <v>0</v>
      </c>
    </row>
    <row r="154" spans="1:19" ht="10.5" customHeight="1">
      <c r="A154" s="5">
        <v>8</v>
      </c>
      <c r="B154" s="5">
        <v>4</v>
      </c>
      <c r="C154" s="5">
        <v>8</v>
      </c>
      <c r="E154" s="1946"/>
      <c r="F154" s="1062"/>
      <c r="G154" s="4"/>
      <c r="H154" s="2424" t="s">
        <v>821</v>
      </c>
      <c r="I154" s="2337">
        <v>0</v>
      </c>
      <c r="J154" s="706">
        <v>0</v>
      </c>
      <c r="K154" s="706">
        <f>SUM(I154:J154)</f>
        <v>0</v>
      </c>
      <c r="L154" s="2373"/>
      <c r="M154" s="706">
        <v>0</v>
      </c>
      <c r="N154" s="706">
        <v>0</v>
      </c>
      <c r="O154" s="706">
        <f>SUM(M154:N154)</f>
        <v>0</v>
      </c>
      <c r="P154" s="2373"/>
      <c r="Q154" s="706">
        <f>SUM(I154+M154)</f>
        <v>0</v>
      </c>
      <c r="R154" s="706">
        <f>SUM(J154+N154)</f>
        <v>0</v>
      </c>
      <c r="S154" s="1257">
        <f>SUM(Q154:R154)</f>
        <v>0</v>
      </c>
    </row>
    <row r="155" spans="1:19" ht="10.5" customHeight="1">
      <c r="E155" s="1946"/>
      <c r="F155" s="1066"/>
      <c r="G155" s="4" t="s">
        <v>455</v>
      </c>
      <c r="H155" s="4"/>
      <c r="I155" s="2337">
        <f>I156</f>
        <v>19</v>
      </c>
      <c r="J155" s="706">
        <f>J156</f>
        <v>10</v>
      </c>
      <c r="K155" s="706">
        <f>SUM(I155:J155)</f>
        <v>29</v>
      </c>
      <c r="L155" s="2373"/>
      <c r="M155" s="706">
        <f>M156</f>
        <v>13</v>
      </c>
      <c r="N155" s="706">
        <f>N156</f>
        <v>11</v>
      </c>
      <c r="O155" s="706">
        <f>SUM(M155:N155)</f>
        <v>24</v>
      </c>
      <c r="P155" s="2373"/>
      <c r="Q155" s="706">
        <f>SUM(I155+M155)</f>
        <v>32</v>
      </c>
      <c r="R155" s="706">
        <f>SUM(J155+N155)</f>
        <v>21</v>
      </c>
      <c r="S155" s="1257">
        <f>SUM(Q155:R155)</f>
        <v>53</v>
      </c>
    </row>
    <row r="156" spans="1:19" ht="10.5" customHeight="1">
      <c r="A156" s="5">
        <v>8</v>
      </c>
      <c r="B156" s="5">
        <v>4</v>
      </c>
      <c r="C156" s="5">
        <v>8</v>
      </c>
      <c r="E156" s="1946"/>
      <c r="F156" s="1066"/>
      <c r="G156" s="4"/>
      <c r="H156" s="2424" t="s">
        <v>820</v>
      </c>
      <c r="I156" s="623">
        <v>19</v>
      </c>
      <c r="J156" s="623">
        <v>10</v>
      </c>
      <c r="K156" s="706">
        <f>SUM(I156:J156)</f>
        <v>29</v>
      </c>
      <c r="L156" s="706"/>
      <c r="M156" s="623">
        <v>13</v>
      </c>
      <c r="N156" s="623">
        <v>11</v>
      </c>
      <c r="O156" s="706">
        <f>SUM(M156:N156)</f>
        <v>24</v>
      </c>
      <c r="P156" s="2373"/>
      <c r="Q156" s="706">
        <f>SUM(I156+M156)</f>
        <v>32</v>
      </c>
      <c r="R156" s="706">
        <f>SUM(J156+N156)</f>
        <v>21</v>
      </c>
      <c r="S156" s="1257">
        <f>SUM(Q156:R156)</f>
        <v>53</v>
      </c>
    </row>
    <row r="157" spans="1:19" ht="10.5" customHeight="1">
      <c r="E157" s="1946"/>
      <c r="F157" s="1066"/>
      <c r="G157" s="4" t="s">
        <v>464</v>
      </c>
      <c r="H157" s="2424"/>
      <c r="I157" s="2337">
        <f>I158</f>
        <v>0</v>
      </c>
      <c r="J157" s="706">
        <f>J158</f>
        <v>0</v>
      </c>
      <c r="K157" s="706">
        <f>SUM(I157:J157)</f>
        <v>0</v>
      </c>
      <c r="L157" s="2373"/>
      <c r="M157" s="706">
        <f>M158</f>
        <v>0</v>
      </c>
      <c r="N157" s="706">
        <f>N158</f>
        <v>0</v>
      </c>
      <c r="O157" s="706">
        <f>SUM(M157:N157)</f>
        <v>0</v>
      </c>
      <c r="P157" s="2373"/>
      <c r="Q157" s="706">
        <f>SUM(I157+M157)</f>
        <v>0</v>
      </c>
      <c r="R157" s="706">
        <f>SUM(J157+N157)</f>
        <v>0</v>
      </c>
      <c r="S157" s="1257">
        <f>SUM(Q157:R157)</f>
        <v>0</v>
      </c>
    </row>
    <row r="158" spans="1:19" ht="10.5" customHeight="1">
      <c r="A158" s="5">
        <v>8</v>
      </c>
      <c r="B158" s="5">
        <v>4</v>
      </c>
      <c r="C158" s="5">
        <v>8</v>
      </c>
      <c r="E158" s="1946"/>
      <c r="F158" s="1066"/>
      <c r="G158" s="4"/>
      <c r="H158" s="2424" t="s">
        <v>819</v>
      </c>
      <c r="I158" s="2337">
        <v>0</v>
      </c>
      <c r="J158" s="706">
        <v>0</v>
      </c>
      <c r="K158" s="706">
        <f>SUM(I158:J158)</f>
        <v>0</v>
      </c>
      <c r="L158" s="706"/>
      <c r="M158" s="706">
        <v>0</v>
      </c>
      <c r="N158" s="706">
        <v>0</v>
      </c>
      <c r="O158" s="706">
        <f>SUM(M158:N158)</f>
        <v>0</v>
      </c>
      <c r="P158" s="2373"/>
      <c r="Q158" s="706">
        <f>SUM(I158+M158)</f>
        <v>0</v>
      </c>
      <c r="R158" s="706">
        <f>SUM(J158+N158)</f>
        <v>0</v>
      </c>
      <c r="S158" s="1257">
        <f>SUM(Q158:R158)</f>
        <v>0</v>
      </c>
    </row>
    <row r="159" spans="1:19" ht="11.25" customHeight="1">
      <c r="E159" s="1946"/>
      <c r="F159" s="1062" t="s">
        <v>890</v>
      </c>
      <c r="G159" s="4"/>
      <c r="H159" s="4"/>
      <c r="I159" s="2443">
        <f>SUM(I160)</f>
        <v>5</v>
      </c>
      <c r="J159" s="1244">
        <f>SUM(J160)</f>
        <v>3</v>
      </c>
      <c r="K159" s="1244">
        <f>SUM(I159:J159)</f>
        <v>8</v>
      </c>
      <c r="L159" s="1244"/>
      <c r="M159" s="1244">
        <f>SUM(M160)</f>
        <v>6</v>
      </c>
      <c r="N159" s="1244">
        <f>SUM(N160)</f>
        <v>7</v>
      </c>
      <c r="O159" s="1244">
        <f>SUM(M159:N159)</f>
        <v>13</v>
      </c>
      <c r="P159" s="1244"/>
      <c r="Q159" s="1244">
        <f>SUM(I159+M159)</f>
        <v>11</v>
      </c>
      <c r="R159" s="1244">
        <f>SUM(J159+N159)</f>
        <v>10</v>
      </c>
      <c r="S159" s="1251">
        <f>SUM(Q159:R159)</f>
        <v>21</v>
      </c>
    </row>
    <row r="160" spans="1:19" ht="10.5" customHeight="1">
      <c r="E160" s="1946"/>
      <c r="F160" s="1258"/>
      <c r="G160" s="4" t="s">
        <v>455</v>
      </c>
      <c r="H160" s="4"/>
      <c r="I160" s="1451">
        <f>SUM(I161)</f>
        <v>5</v>
      </c>
      <c r="J160" s="634">
        <f>SUM(J161)</f>
        <v>3</v>
      </c>
      <c r="K160" s="634">
        <f>SUM(I160:J160)</f>
        <v>8</v>
      </c>
      <c r="L160" s="634"/>
      <c r="M160" s="634">
        <f>SUM(M161)</f>
        <v>6</v>
      </c>
      <c r="N160" s="634">
        <f>SUM(N161)</f>
        <v>7</v>
      </c>
      <c r="O160" s="634">
        <f>SUM(M160:N160)</f>
        <v>13</v>
      </c>
      <c r="P160" s="634"/>
      <c r="Q160" s="634">
        <f>SUM(I160+M160)</f>
        <v>11</v>
      </c>
      <c r="R160" s="634">
        <f>SUM(J160+N160)</f>
        <v>10</v>
      </c>
      <c r="S160" s="36">
        <f>SUM(Q160:R160)</f>
        <v>21</v>
      </c>
    </row>
    <row r="161" spans="1:19" ht="10.5" customHeight="1">
      <c r="A161" s="5">
        <v>8</v>
      </c>
      <c r="B161" s="5">
        <v>4</v>
      </c>
      <c r="C161" s="5">
        <v>11</v>
      </c>
      <c r="E161" s="1957"/>
      <c r="F161" s="1256"/>
      <c r="G161" s="3"/>
      <c r="H161" s="3" t="s">
        <v>459</v>
      </c>
      <c r="I161" s="1613">
        <v>5</v>
      </c>
      <c r="J161" s="1613">
        <v>3</v>
      </c>
      <c r="K161" s="733">
        <f>SUM(I161:J161)</f>
        <v>8</v>
      </c>
      <c r="L161" s="733"/>
      <c r="M161" s="1613">
        <v>6</v>
      </c>
      <c r="N161" s="1613">
        <v>7</v>
      </c>
      <c r="O161" s="733">
        <f>SUM(M161:N161)</f>
        <v>13</v>
      </c>
      <c r="P161" s="733"/>
      <c r="Q161" s="733">
        <f>SUM(I161+M161)</f>
        <v>11</v>
      </c>
      <c r="R161" s="733">
        <f>SUM(J161+N161)</f>
        <v>10</v>
      </c>
      <c r="S161" s="47">
        <f>SUM(Q161:R161)</f>
        <v>21</v>
      </c>
    </row>
    <row r="162" spans="1:19" ht="12" customHeight="1">
      <c r="E162" s="1959">
        <v>1624</v>
      </c>
      <c r="F162" s="2061" t="s">
        <v>458</v>
      </c>
      <c r="G162" s="2061"/>
      <c r="H162" s="2061"/>
      <c r="I162" s="580">
        <f>SUM(I163)</f>
        <v>0</v>
      </c>
      <c r="J162" s="580">
        <f>SUM(J163)</f>
        <v>0</v>
      </c>
      <c r="K162" s="580">
        <f>SUM(I162:J162)</f>
        <v>0</v>
      </c>
      <c r="L162" s="1350"/>
      <c r="M162" s="580">
        <f>SUM(M163)</f>
        <v>4</v>
      </c>
      <c r="N162" s="580">
        <f>SUM(N163)</f>
        <v>4</v>
      </c>
      <c r="O162" s="580">
        <f>SUM(M162:N162)</f>
        <v>8</v>
      </c>
      <c r="P162" s="580"/>
      <c r="Q162" s="580">
        <f>SUM(I162+M162)</f>
        <v>4</v>
      </c>
      <c r="R162" s="580">
        <f>SUM(J162+N162)</f>
        <v>4</v>
      </c>
      <c r="S162" s="1252">
        <f>SUM(Q162:R162)</f>
        <v>8</v>
      </c>
    </row>
    <row r="163" spans="1:19" ht="11.25" customHeight="1">
      <c r="E163" s="1946"/>
      <c r="F163" s="622" t="s">
        <v>264</v>
      </c>
      <c r="G163" s="369"/>
      <c r="H163" s="369"/>
      <c r="I163" s="1244">
        <f>SUM(I164+I166)</f>
        <v>0</v>
      </c>
      <c r="J163" s="1244">
        <f>SUM(J164+J166)</f>
        <v>0</v>
      </c>
      <c r="K163" s="1244">
        <f>SUM(I163:J163)</f>
        <v>0</v>
      </c>
      <c r="L163" s="1244"/>
      <c r="M163" s="1244">
        <f>SUM(M164+M166)</f>
        <v>4</v>
      </c>
      <c r="N163" s="1244">
        <f>SUM(N164+N166)</f>
        <v>4</v>
      </c>
      <c r="O163" s="1244">
        <f>SUM(M163:N163)</f>
        <v>8</v>
      </c>
      <c r="P163" s="1244"/>
      <c r="Q163" s="1244">
        <f>SUM(I163+M163)</f>
        <v>4</v>
      </c>
      <c r="R163" s="1244">
        <f>SUM(J163+N163)</f>
        <v>4</v>
      </c>
      <c r="S163" s="1251">
        <f>SUM(Q163:R163)</f>
        <v>8</v>
      </c>
    </row>
    <row r="164" spans="1:19" ht="11.25" customHeight="1">
      <c r="E164" s="1946"/>
      <c r="F164" s="622"/>
      <c r="G164" s="369" t="s">
        <v>457</v>
      </c>
      <c r="H164" s="369"/>
      <c r="I164" s="634">
        <f>SUM(I165)</f>
        <v>0</v>
      </c>
      <c r="J164" s="634">
        <f>SUM(J165)</f>
        <v>0</v>
      </c>
      <c r="K164" s="634">
        <f>SUM(I164:J164)</f>
        <v>0</v>
      </c>
      <c r="L164" s="634"/>
      <c r="M164" s="634">
        <f>SUM(M165)</f>
        <v>0</v>
      </c>
      <c r="N164" s="634">
        <f>SUM(N165)</f>
        <v>0</v>
      </c>
      <c r="O164" s="634">
        <f>SUM(M164:N164)</f>
        <v>0</v>
      </c>
      <c r="P164" s="634">
        <f>SUM(P165)</f>
        <v>0</v>
      </c>
      <c r="Q164" s="634">
        <f>SUM(I164+M164)</f>
        <v>0</v>
      </c>
      <c r="R164" s="634">
        <f>SUM(J164+N164)</f>
        <v>0</v>
      </c>
      <c r="S164" s="36">
        <f>SUM(Q164:R164)</f>
        <v>0</v>
      </c>
    </row>
    <row r="165" spans="1:19" ht="11.25" customHeight="1">
      <c r="A165" s="5">
        <v>9</v>
      </c>
      <c r="B165" s="5">
        <v>1</v>
      </c>
      <c r="C165" s="5">
        <v>8</v>
      </c>
      <c r="E165" s="1946"/>
      <c r="F165" s="622"/>
      <c r="G165" s="369"/>
      <c r="H165" s="4" t="s">
        <v>456</v>
      </c>
      <c r="I165" s="1451">
        <v>0</v>
      </c>
      <c r="J165" s="634">
        <v>0</v>
      </c>
      <c r="K165" s="634">
        <f>SUM(I165:J165)</f>
        <v>0</v>
      </c>
      <c r="L165" s="634"/>
      <c r="M165" s="634">
        <v>0</v>
      </c>
      <c r="N165" s="634">
        <v>0</v>
      </c>
      <c r="O165" s="634">
        <f>SUM(M165:N165)</f>
        <v>0</v>
      </c>
      <c r="P165" s="634"/>
      <c r="Q165" s="634">
        <f>SUM(I165+M165)</f>
        <v>0</v>
      </c>
      <c r="R165" s="634">
        <f>SUM(J165+N165)</f>
        <v>0</v>
      </c>
      <c r="S165" s="36">
        <f>SUM(Q165:R165)</f>
        <v>0</v>
      </c>
    </row>
    <row r="166" spans="1:19" ht="10.5" customHeight="1">
      <c r="E166" s="1946"/>
      <c r="F166" s="622"/>
      <c r="G166" s="369" t="s">
        <v>455</v>
      </c>
      <c r="H166" s="369"/>
      <c r="I166" s="1451">
        <f>SUM(I167:I168)</f>
        <v>0</v>
      </c>
      <c r="J166" s="634">
        <f>SUM(J167:J168)</f>
        <v>0</v>
      </c>
      <c r="K166" s="634">
        <f>SUM(I166:J166)</f>
        <v>0</v>
      </c>
      <c r="L166" s="634"/>
      <c r="M166" s="634">
        <f>SUM(M167:M168)</f>
        <v>4</v>
      </c>
      <c r="N166" s="634">
        <f>SUM(N167:N168)</f>
        <v>4</v>
      </c>
      <c r="O166" s="634">
        <f>SUM(M166:N166)</f>
        <v>8</v>
      </c>
      <c r="P166" s="634"/>
      <c r="Q166" s="634">
        <f>SUM(I166+M166)</f>
        <v>4</v>
      </c>
      <c r="R166" s="634">
        <f>SUM(J166+N166)</f>
        <v>4</v>
      </c>
      <c r="S166" s="36">
        <f>SUM(Q166:R166)</f>
        <v>8</v>
      </c>
    </row>
    <row r="167" spans="1:19" ht="10.5" customHeight="1">
      <c r="A167" s="5">
        <v>9</v>
      </c>
      <c r="B167" s="5">
        <v>4</v>
      </c>
      <c r="C167" s="5">
        <v>8</v>
      </c>
      <c r="E167" s="1946"/>
      <c r="F167" s="622"/>
      <c r="G167" s="369"/>
      <c r="H167" s="369" t="s">
        <v>454</v>
      </c>
      <c r="I167" s="1451">
        <v>0</v>
      </c>
      <c r="J167" s="634">
        <v>0</v>
      </c>
      <c r="K167" s="634">
        <f>SUM(I167:J167)</f>
        <v>0</v>
      </c>
      <c r="L167" s="634"/>
      <c r="M167" s="367">
        <v>4</v>
      </c>
      <c r="N167" s="367">
        <v>4</v>
      </c>
      <c r="O167" s="634">
        <f>SUM(M167:N167)</f>
        <v>8</v>
      </c>
      <c r="P167" s="634"/>
      <c r="Q167" s="634">
        <f>SUM(I167+M167)</f>
        <v>4</v>
      </c>
      <c r="R167" s="634">
        <f>SUM(J167+N167)</f>
        <v>4</v>
      </c>
      <c r="S167" s="36">
        <f>SUM(Q167:R167)</f>
        <v>8</v>
      </c>
    </row>
    <row r="168" spans="1:19" ht="10.5" customHeight="1">
      <c r="A168" s="5">
        <v>9</v>
      </c>
      <c r="B168" s="5">
        <v>1</v>
      </c>
      <c r="C168" s="5">
        <v>8</v>
      </c>
      <c r="E168" s="2105"/>
      <c r="F168" s="622"/>
      <c r="G168" s="485"/>
      <c r="H168" s="485" t="s">
        <v>453</v>
      </c>
      <c r="I168" s="1451">
        <v>0</v>
      </c>
      <c r="J168" s="634">
        <v>0</v>
      </c>
      <c r="K168" s="634">
        <f>SUM(I168:J168)</f>
        <v>0</v>
      </c>
      <c r="L168" s="634"/>
      <c r="M168" s="367">
        <v>0</v>
      </c>
      <c r="N168" s="367">
        <v>0</v>
      </c>
      <c r="O168" s="634">
        <f>SUM(M168:N168)</f>
        <v>0</v>
      </c>
      <c r="P168" s="634"/>
      <c r="Q168" s="634">
        <f>SUM(I168+M168)</f>
        <v>0</v>
      </c>
      <c r="R168" s="634">
        <f>SUM(J168+N168)</f>
        <v>0</v>
      </c>
      <c r="S168" s="36">
        <f>SUM(Q168:R168)</f>
        <v>0</v>
      </c>
    </row>
    <row r="169" spans="1:19" ht="15.75" customHeight="1">
      <c r="E169" s="29"/>
      <c r="F169" s="1886" t="s">
        <v>0</v>
      </c>
      <c r="G169" s="1886"/>
      <c r="H169" s="1886"/>
      <c r="I169" s="723">
        <f>SUM(I9+I28+I66+I70+I92+I107+I135+I145+I162)</f>
        <v>126</v>
      </c>
      <c r="J169" s="723">
        <f>SUM(J9+J28+J66+J70+J92+J107+J135+J145+J162)</f>
        <v>82</v>
      </c>
      <c r="K169" s="723">
        <f>SUM(K9+K28+K66+K70+K92+K107+K135+K145+K162)</f>
        <v>208</v>
      </c>
      <c r="L169" s="723"/>
      <c r="M169" s="723">
        <f>SUM(M9+M28+M66+M70+M92+M107+M135+M145+M162)</f>
        <v>215</v>
      </c>
      <c r="N169" s="723">
        <f>SUM(N9+N28+N66+N70+N92+N107+N135+N145+N162)</f>
        <v>219</v>
      </c>
      <c r="O169" s="723">
        <f>SUM(O9+O28+O66+O70+O92+O107+O135+O145+O162)</f>
        <v>434</v>
      </c>
      <c r="P169" s="723"/>
      <c r="Q169" s="723">
        <f>SUM(Q9+Q28+Q66+Q70+Q92+Q107+Q135+Q145+Q162)</f>
        <v>341</v>
      </c>
      <c r="R169" s="723">
        <f>SUM(R9+R28+R66+R70+R92+R107+R135+R145+R162)</f>
        <v>301</v>
      </c>
      <c r="S169" s="51">
        <f>SUM(S9+S28+S66+S70+S92+S107+S135+S145+S162)</f>
        <v>642</v>
      </c>
    </row>
    <row r="170" spans="1:19" ht="10.5" customHeight="1">
      <c r="F170" s="2058" t="s">
        <v>722</v>
      </c>
      <c r="G170" s="2058"/>
      <c r="H170" s="2058"/>
      <c r="I170" s="1245"/>
      <c r="J170" s="1245"/>
      <c r="K170" s="1245"/>
      <c r="L170" s="1245"/>
      <c r="M170" s="1245"/>
      <c r="N170" s="1245"/>
      <c r="O170" s="1245"/>
      <c r="P170" s="1245"/>
      <c r="Q170" s="1245"/>
      <c r="R170" s="1245"/>
      <c r="S170" s="1245"/>
    </row>
    <row r="171" spans="1:19" ht="10.5" customHeight="1">
      <c r="F171" s="2059"/>
      <c r="G171" s="2059"/>
      <c r="H171" s="2059"/>
      <c r="I171" s="1245"/>
      <c r="J171" s="1245"/>
      <c r="K171" s="1245"/>
      <c r="L171" s="1245"/>
      <c r="M171" s="1245"/>
      <c r="N171" s="1245"/>
      <c r="O171" s="1245"/>
      <c r="P171" s="1245"/>
      <c r="Q171" s="1245"/>
      <c r="R171" s="1245"/>
      <c r="S171" s="1245"/>
    </row>
    <row r="172" spans="1:19" ht="10.5" customHeight="1">
      <c r="F172" s="2059"/>
      <c r="G172" s="2059"/>
      <c r="H172" s="2059"/>
      <c r="I172" s="1245"/>
      <c r="J172" s="1245"/>
      <c r="K172" s="1245"/>
      <c r="L172" s="1245"/>
      <c r="M172" s="1245"/>
      <c r="N172" s="1245"/>
      <c r="O172" s="1245"/>
      <c r="P172" s="1245"/>
      <c r="Q172" s="1245"/>
      <c r="R172" s="1245"/>
      <c r="S172" s="1245"/>
    </row>
    <row r="173" spans="1:19" ht="10.5" customHeight="1">
      <c r="F173" s="2059"/>
      <c r="G173" s="2059"/>
      <c r="H173" s="2059"/>
    </row>
    <row r="174" spans="1:19" ht="9" customHeight="1"/>
    <row r="175" spans="1:19" ht="9" customHeight="1"/>
    <row r="176" spans="1:19"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7:18" ht="9" customHeight="1"/>
    <row r="242" spans="7:18" ht="9" customHeight="1"/>
    <row r="243" spans="7:18" ht="9" customHeight="1"/>
    <row r="244" spans="7:18" ht="9" customHeight="1"/>
    <row r="245" spans="7:18" ht="9" customHeight="1"/>
    <row r="246" spans="7:18" ht="9" customHeight="1"/>
    <row r="247" spans="7:18" ht="9" customHeight="1"/>
    <row r="248" spans="7:18" ht="9" customHeight="1"/>
    <row r="249" spans="7:18" ht="9" customHeight="1"/>
    <row r="250" spans="7:18" ht="9" customHeight="1"/>
    <row r="251" spans="7:18" ht="9" customHeight="1"/>
    <row r="252" spans="7:18" ht="9" customHeight="1"/>
    <row r="253" spans="7:18" ht="9" customHeight="1"/>
    <row r="254" spans="7:18" ht="9" customHeight="1"/>
    <row r="255" spans="7:18" ht="9" customHeight="1">
      <c r="G255" s="4"/>
      <c r="H255" s="4"/>
      <c r="I255" s="17"/>
      <c r="J255" s="17"/>
      <c r="K255" s="18"/>
      <c r="L255" s="17"/>
      <c r="M255" s="17"/>
      <c r="N255" s="17"/>
      <c r="O255" s="18"/>
      <c r="P255" s="18"/>
      <c r="Q255" s="18"/>
      <c r="R255" s="18"/>
    </row>
    <row r="256" spans="7:18"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sheetData>
  <mergeCells count="28">
    <mergeCell ref="W3:AK3"/>
    <mergeCell ref="E6:E8"/>
    <mergeCell ref="F170:H170"/>
    <mergeCell ref="F169:H169"/>
    <mergeCell ref="E162:E168"/>
    <mergeCell ref="E92:E106"/>
    <mergeCell ref="E66:E69"/>
    <mergeCell ref="M7:O7"/>
    <mergeCell ref="Q7:R7"/>
    <mergeCell ref="S89:S91"/>
    <mergeCell ref="F172:H172"/>
    <mergeCell ref="F173:H173"/>
    <mergeCell ref="F162:H162"/>
    <mergeCell ref="E107:E134"/>
    <mergeCell ref="I6:K7"/>
    <mergeCell ref="I89:K90"/>
    <mergeCell ref="F171:H171"/>
    <mergeCell ref="E70:E86"/>
    <mergeCell ref="E145:E161"/>
    <mergeCell ref="E135:E144"/>
    <mergeCell ref="Q90:R90"/>
    <mergeCell ref="M90:O90"/>
    <mergeCell ref="E9:E27"/>
    <mergeCell ref="E3:S3"/>
    <mergeCell ref="E4:S4"/>
    <mergeCell ref="E89:E91"/>
    <mergeCell ref="E28:E65"/>
    <mergeCell ref="S6:S8"/>
  </mergeCells>
  <printOptions horizontalCentered="1"/>
  <pageMargins left="0.51" right="0.43" top="0.52" bottom="0.94488188976377963" header="0.51181102362204722" footer="0.51181102362204722"/>
  <pageSetup scale="73" orientation="portrait" r:id="rId1"/>
  <headerFooter alignWithMargins="0">
    <oddFooter>&amp;F</oddFooter>
  </headerFooter>
  <rowBreaks count="1" manualBreakCount="1">
    <brk id="87" min="2" max="18"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60D9-7D46-4816-9D3F-F67ED0215F63}">
  <dimension ref="A1:AN519"/>
  <sheetViews>
    <sheetView view="pageBreakPreview" topLeftCell="E1" zoomScaleNormal="115" zoomScaleSheetLayoutView="100" workbookViewId="0">
      <selection activeCell="Z153" sqref="Z153"/>
    </sheetView>
  </sheetViews>
  <sheetFormatPr baseColWidth="10" defaultRowHeight="12.75"/>
  <cols>
    <col min="1" max="1" width="2.28515625" style="5" hidden="1" customWidth="1"/>
    <col min="2" max="2" width="2.140625" style="5" hidden="1" customWidth="1"/>
    <col min="3" max="3" width="2.85546875" style="5" hidden="1" customWidth="1"/>
    <col min="4" max="4" width="0.7109375" style="5" hidden="1" customWidth="1"/>
    <col min="5" max="5" width="8.140625" style="1" customWidth="1"/>
    <col min="6" max="6" width="2" style="1" customWidth="1"/>
    <col min="7" max="7" width="1.5703125" style="1" customWidth="1"/>
    <col min="8" max="8" width="62.5703125" style="1" customWidth="1"/>
    <col min="9" max="11" width="4.7109375" style="16" customWidth="1"/>
    <col min="12" max="12" width="0.42578125" style="16" customWidth="1"/>
    <col min="13" max="15" width="4.7109375" style="16" customWidth="1"/>
    <col min="16" max="16" width="0.28515625" style="16" customWidth="1"/>
    <col min="17" max="18" width="4.7109375" style="16" customWidth="1"/>
    <col min="19" max="19" width="5.7109375" style="16" customWidth="1"/>
    <col min="20" max="20" width="2.5703125" style="1" customWidth="1"/>
    <col min="21" max="21" width="11.42578125" style="1"/>
    <col min="22" max="22" width="4.7109375" style="1" customWidth="1"/>
    <col min="23" max="23" width="5" style="1" customWidth="1"/>
    <col min="24" max="24" width="2.28515625" style="1" customWidth="1"/>
    <col min="25" max="25" width="26" style="1" customWidth="1"/>
    <col min="26" max="26" width="8" style="1" customWidth="1"/>
    <col min="27" max="27" width="1" style="1" customWidth="1"/>
    <col min="28" max="28" width="6.7109375" style="1" customWidth="1"/>
    <col min="29" max="29" width="1" style="1" customWidth="1"/>
    <col min="30" max="30" width="6.7109375" style="1" customWidth="1"/>
    <col min="31" max="31" width="1" style="1" customWidth="1"/>
    <col min="32" max="32" width="6.7109375" style="1" customWidth="1"/>
    <col min="33" max="33" width="1" style="1" customWidth="1"/>
    <col min="34" max="34" width="6.7109375" style="1" customWidth="1"/>
    <col min="35" max="35" width="1" style="1" customWidth="1"/>
    <col min="36" max="36" width="6.7109375" style="1" customWidth="1"/>
    <col min="37" max="37" width="1" style="1" customWidth="1"/>
    <col min="38" max="39" width="6.7109375" style="1" customWidth="1"/>
    <col min="40" max="16384" width="11.42578125" style="1"/>
  </cols>
  <sheetData>
    <row r="1" spans="1:40" ht="3.75" customHeight="1">
      <c r="I1" s="15"/>
      <c r="J1" s="15"/>
      <c r="K1" s="15"/>
      <c r="L1" s="15"/>
      <c r="M1" s="15"/>
      <c r="N1" s="15"/>
      <c r="O1" s="1289"/>
      <c r="P1" s="1289"/>
      <c r="Q1" s="1289"/>
      <c r="R1" s="1289"/>
      <c r="T1" s="389"/>
      <c r="U1" s="389"/>
    </row>
    <row r="2" spans="1:40" ht="3.75" hidden="1" customHeight="1">
      <c r="I2" s="15"/>
      <c r="J2" s="15"/>
      <c r="K2" s="15"/>
      <c r="L2" s="15"/>
      <c r="M2" s="15"/>
      <c r="N2" s="15"/>
      <c r="O2" s="15"/>
      <c r="P2" s="15"/>
      <c r="Q2" s="15"/>
      <c r="R2" s="15"/>
      <c r="S2" s="15"/>
      <c r="T2" s="389"/>
      <c r="U2" s="389"/>
    </row>
    <row r="3" spans="1:40" ht="12.75" customHeight="1">
      <c r="E3" s="1888" t="s">
        <v>889</v>
      </c>
      <c r="F3" s="1888"/>
      <c r="G3" s="1888"/>
      <c r="H3" s="1888"/>
      <c r="I3" s="1888"/>
      <c r="J3" s="1888"/>
      <c r="K3" s="1888"/>
      <c r="L3" s="1888"/>
      <c r="M3" s="1888"/>
      <c r="N3" s="1888"/>
      <c r="O3" s="1888"/>
      <c r="P3" s="1888"/>
      <c r="Q3" s="1888"/>
      <c r="R3" s="1888"/>
      <c r="S3" s="1888"/>
      <c r="T3" s="389"/>
      <c r="W3" s="1888"/>
      <c r="X3" s="1888"/>
      <c r="Y3" s="1888"/>
      <c r="Z3" s="1888"/>
      <c r="AA3" s="1888"/>
      <c r="AB3" s="1888"/>
      <c r="AC3" s="1888"/>
      <c r="AD3" s="1888"/>
      <c r="AE3" s="1888"/>
      <c r="AF3" s="1888"/>
      <c r="AG3" s="1888"/>
      <c r="AH3" s="1888"/>
      <c r="AI3" s="1888"/>
      <c r="AJ3" s="1888"/>
      <c r="AK3" s="1888"/>
    </row>
    <row r="4" spans="1:40" ht="12.75" customHeight="1">
      <c r="B4" s="719"/>
      <c r="C4" s="719"/>
      <c r="D4" s="719"/>
      <c r="E4" s="1888" t="s">
        <v>68</v>
      </c>
      <c r="F4" s="1888"/>
      <c r="G4" s="1888"/>
      <c r="H4" s="1888"/>
      <c r="I4" s="1888"/>
      <c r="J4" s="1888"/>
      <c r="K4" s="1888"/>
      <c r="L4" s="1888"/>
      <c r="M4" s="1888"/>
      <c r="N4" s="1888"/>
      <c r="O4" s="1888"/>
      <c r="P4" s="1888"/>
      <c r="Q4" s="1888"/>
      <c r="R4" s="1888"/>
      <c r="S4" s="1888"/>
      <c r="T4" s="389"/>
      <c r="U4" s="414"/>
      <c r="V4" s="414"/>
      <c r="W4" s="413"/>
      <c r="AM4" s="2"/>
      <c r="AN4" s="2"/>
    </row>
    <row r="5" spans="1:40" ht="3" customHeight="1">
      <c r="G5" s="3"/>
      <c r="H5" s="3"/>
      <c r="I5" s="8"/>
      <c r="J5" s="7"/>
      <c r="K5" s="7"/>
      <c r="L5" s="8"/>
      <c r="M5" s="8"/>
      <c r="N5" s="8"/>
      <c r="O5" s="8"/>
      <c r="P5" s="5"/>
      <c r="Q5" s="5"/>
      <c r="R5" s="5"/>
      <c r="S5" s="15"/>
      <c r="T5" s="389"/>
      <c r="W5" s="4"/>
    </row>
    <row r="6" spans="1:40" s="4" customFormat="1" ht="10.5" customHeight="1">
      <c r="A6" s="5"/>
      <c r="B6" s="5"/>
      <c r="C6" s="5"/>
      <c r="D6" s="5"/>
      <c r="E6" s="2062" t="s">
        <v>6</v>
      </c>
      <c r="F6" s="1286"/>
      <c r="G6" s="1286"/>
      <c r="H6" s="1286"/>
      <c r="I6" s="2459" t="s">
        <v>812</v>
      </c>
      <c r="J6" s="2459"/>
      <c r="K6" s="2459"/>
      <c r="L6" s="1285"/>
      <c r="M6" s="1285"/>
      <c r="N6" s="1285"/>
      <c r="O6" s="1285"/>
      <c r="P6" s="1285"/>
      <c r="Q6" s="1285"/>
      <c r="R6" s="1285"/>
      <c r="S6" s="2458" t="s">
        <v>0</v>
      </c>
    </row>
    <row r="7" spans="1:40" s="4" customFormat="1" ht="10.5" customHeight="1">
      <c r="A7" s="5" t="s">
        <v>12</v>
      </c>
      <c r="B7" s="5" t="s">
        <v>13</v>
      </c>
      <c r="C7" s="5" t="s">
        <v>14</v>
      </c>
      <c r="D7" s="5"/>
      <c r="E7" s="2063"/>
      <c r="F7" s="1282"/>
      <c r="G7" s="2457" t="s">
        <v>87</v>
      </c>
      <c r="H7" s="1282"/>
      <c r="I7" s="2469"/>
      <c r="J7" s="2469"/>
      <c r="K7" s="2469"/>
      <c r="L7" s="1279"/>
      <c r="M7" s="2455" t="s">
        <v>811</v>
      </c>
      <c r="N7" s="2455"/>
      <c r="O7" s="2455"/>
      <c r="P7" s="1279"/>
      <c r="Q7" s="2455" t="s">
        <v>237</v>
      </c>
      <c r="R7" s="2455"/>
      <c r="S7" s="2454"/>
      <c r="U7" s="5"/>
    </row>
    <row r="8" spans="1:40" s="4" customFormat="1" ht="10.5" customHeight="1">
      <c r="A8" s="5"/>
      <c r="B8" s="5"/>
      <c r="C8" s="5"/>
      <c r="D8" s="5"/>
      <c r="E8" s="2063"/>
      <c r="F8" s="1280"/>
      <c r="G8" s="2453"/>
      <c r="H8" s="1280"/>
      <c r="I8" s="2468" t="s">
        <v>72</v>
      </c>
      <c r="J8" s="2468" t="s">
        <v>71</v>
      </c>
      <c r="K8" s="2468" t="s">
        <v>0</v>
      </c>
      <c r="L8" s="1278"/>
      <c r="M8" s="1278" t="s">
        <v>72</v>
      </c>
      <c r="N8" s="1278" t="s">
        <v>71</v>
      </c>
      <c r="O8" s="1278" t="s">
        <v>0</v>
      </c>
      <c r="P8" s="1278"/>
      <c r="Q8" s="1278" t="s">
        <v>72</v>
      </c>
      <c r="R8" s="1278" t="s">
        <v>71</v>
      </c>
      <c r="S8" s="2452"/>
    </row>
    <row r="9" spans="1:40" ht="12" customHeight="1">
      <c r="E9" s="1891">
        <v>1401</v>
      </c>
      <c r="F9" s="22" t="s">
        <v>1</v>
      </c>
      <c r="G9" s="573"/>
      <c r="H9" s="547"/>
      <c r="I9" s="37">
        <f>SUM(I10+I15+I20+I25)</f>
        <v>8</v>
      </c>
      <c r="J9" s="37">
        <f>SUM(J10+J15+J20+J25)</f>
        <v>12</v>
      </c>
      <c r="K9" s="37">
        <f>SUM(I9:J9)</f>
        <v>20</v>
      </c>
      <c r="L9" s="37"/>
      <c r="M9" s="37">
        <f>SUM(M10+M15+M20+M25)</f>
        <v>12</v>
      </c>
      <c r="N9" s="37">
        <f>SUM(N10+N15+N20+N25)</f>
        <v>17</v>
      </c>
      <c r="O9" s="37">
        <f>SUM(M9:N9)</f>
        <v>29</v>
      </c>
      <c r="P9" s="37"/>
      <c r="Q9" s="37">
        <f>SUM(I9+M9)</f>
        <v>20</v>
      </c>
      <c r="R9" s="37">
        <f>SUM(J9+N9)</f>
        <v>29</v>
      </c>
      <c r="S9" s="38">
        <f>SUM(Q9:R9)</f>
        <v>49</v>
      </c>
      <c r="T9" s="389"/>
    </row>
    <row r="10" spans="1:40" ht="11.25" customHeight="1">
      <c r="E10" s="1892"/>
      <c r="F10" s="1062" t="s">
        <v>33</v>
      </c>
      <c r="G10" s="4"/>
      <c r="H10" s="4"/>
      <c r="I10" s="1244">
        <f>SUM(I11+I13)</f>
        <v>0</v>
      </c>
      <c r="J10" s="1244">
        <f>SUM(J11+J13)</f>
        <v>0</v>
      </c>
      <c r="K10" s="1244">
        <f>SUM(I10:J10)</f>
        <v>0</v>
      </c>
      <c r="L10" s="1244"/>
      <c r="M10" s="1244">
        <f>SUM(M11+M13)</f>
        <v>0</v>
      </c>
      <c r="N10" s="1244">
        <f>SUM(N11+N13)</f>
        <v>0</v>
      </c>
      <c r="O10" s="1244">
        <f>SUM(M10:N10)</f>
        <v>0</v>
      </c>
      <c r="P10" s="1244"/>
      <c r="Q10" s="1244">
        <f>SUM(I10+M10)</f>
        <v>0</v>
      </c>
      <c r="R10" s="1244">
        <f>SUM(J10+N10)</f>
        <v>0</v>
      </c>
      <c r="S10" s="1251">
        <f>SUM(Q10:R10)</f>
        <v>0</v>
      </c>
      <c r="T10" s="389"/>
      <c r="U10" s="389"/>
    </row>
    <row r="11" spans="1:40" ht="10.5" customHeight="1">
      <c r="E11" s="1892"/>
      <c r="F11" s="4"/>
      <c r="G11" s="4" t="s">
        <v>455</v>
      </c>
      <c r="H11" s="4"/>
      <c r="I11" s="920">
        <f>SUM(I12)</f>
        <v>0</v>
      </c>
      <c r="J11" s="920">
        <f>SUM(J12)</f>
        <v>0</v>
      </c>
      <c r="K11" s="634">
        <f>SUM(I11:J11)</f>
        <v>0</v>
      </c>
      <c r="L11" s="920"/>
      <c r="M11" s="920">
        <f>SUM(M12)</f>
        <v>0</v>
      </c>
      <c r="N11" s="920">
        <f>SUM(N12)</f>
        <v>0</v>
      </c>
      <c r="O11" s="634">
        <f>SUM(M11:N11)</f>
        <v>0</v>
      </c>
      <c r="P11" s="634"/>
      <c r="Q11" s="634">
        <f>SUM(I11+M11)</f>
        <v>0</v>
      </c>
      <c r="R11" s="634">
        <f>SUM(J11+N11)</f>
        <v>0</v>
      </c>
      <c r="S11" s="36">
        <f>SUM(Q11:R11)</f>
        <v>0</v>
      </c>
      <c r="T11" s="389"/>
      <c r="U11" s="389"/>
    </row>
    <row r="12" spans="1:40" ht="10.5" customHeight="1">
      <c r="A12" s="5">
        <v>1</v>
      </c>
      <c r="B12" s="5">
        <v>1</v>
      </c>
      <c r="C12" s="5">
        <v>11</v>
      </c>
      <c r="E12" s="1892"/>
      <c r="F12" s="4"/>
      <c r="H12" s="4" t="s">
        <v>453</v>
      </c>
      <c r="I12" s="1856">
        <v>0</v>
      </c>
      <c r="J12" s="920">
        <v>0</v>
      </c>
      <c r="K12" s="634">
        <f>SUM(I12:J12)</f>
        <v>0</v>
      </c>
      <c r="L12" s="920"/>
      <c r="M12" s="920">
        <v>0</v>
      </c>
      <c r="N12" s="920">
        <v>0</v>
      </c>
      <c r="O12" s="634">
        <f>SUM(M12:N12)</f>
        <v>0</v>
      </c>
      <c r="P12" s="634"/>
      <c r="Q12" s="634">
        <f>SUM(I12+M12)</f>
        <v>0</v>
      </c>
      <c r="R12" s="634">
        <f>SUM(J12+N12)</f>
        <v>0</v>
      </c>
      <c r="S12" s="36">
        <f>SUM(Q12:R12)</f>
        <v>0</v>
      </c>
      <c r="T12" s="389"/>
      <c r="U12" s="389"/>
    </row>
    <row r="13" spans="1:40" ht="10.5" customHeight="1">
      <c r="E13" s="1892"/>
      <c r="F13" s="4"/>
      <c r="G13" s="4" t="s">
        <v>464</v>
      </c>
      <c r="H13" s="4"/>
      <c r="I13" s="1856">
        <f>SUM(I14)</f>
        <v>0</v>
      </c>
      <c r="J13" s="920">
        <f>SUM(J14)</f>
        <v>0</v>
      </c>
      <c r="K13" s="634">
        <f>SUM(I13:J13)</f>
        <v>0</v>
      </c>
      <c r="L13" s="920"/>
      <c r="M13" s="920">
        <f>SUM(M14)</f>
        <v>0</v>
      </c>
      <c r="N13" s="920">
        <f>SUM(N14)</f>
        <v>0</v>
      </c>
      <c r="O13" s="634">
        <f>SUM(M13:N13)</f>
        <v>0</v>
      </c>
      <c r="P13" s="634"/>
      <c r="Q13" s="634">
        <f>SUM(I13+M13)</f>
        <v>0</v>
      </c>
      <c r="R13" s="634">
        <f>SUM(J13+N13)</f>
        <v>0</v>
      </c>
      <c r="S13" s="36">
        <f>SUM(Q13:R13)</f>
        <v>0</v>
      </c>
      <c r="T13" s="389"/>
      <c r="U13" s="389"/>
    </row>
    <row r="14" spans="1:40" ht="10.5" customHeight="1">
      <c r="A14" s="5">
        <v>1</v>
      </c>
      <c r="B14" s="5">
        <v>1</v>
      </c>
      <c r="C14" s="5">
        <v>11</v>
      </c>
      <c r="E14" s="1892"/>
      <c r="F14" s="4"/>
      <c r="H14" s="4" t="s">
        <v>874</v>
      </c>
      <c r="I14" s="1856">
        <v>0</v>
      </c>
      <c r="J14" s="920">
        <v>0</v>
      </c>
      <c r="K14" s="634">
        <f>SUM(I14:J14)</f>
        <v>0</v>
      </c>
      <c r="L14" s="920"/>
      <c r="M14" s="920">
        <v>0</v>
      </c>
      <c r="N14" s="920">
        <v>0</v>
      </c>
      <c r="O14" s="634">
        <f>SUM(M14:N14)</f>
        <v>0</v>
      </c>
      <c r="P14" s="634"/>
      <c r="Q14" s="634">
        <f>SUM(I14+M14)</f>
        <v>0</v>
      </c>
      <c r="R14" s="634">
        <f>SUM(J14+N14)</f>
        <v>0</v>
      </c>
      <c r="S14" s="36">
        <f>SUM(Q14:R14)</f>
        <v>0</v>
      </c>
      <c r="T14" s="389"/>
      <c r="U14" s="389"/>
    </row>
    <row r="15" spans="1:40" ht="11.25" customHeight="1">
      <c r="E15" s="1892"/>
      <c r="F15" s="622" t="s">
        <v>34</v>
      </c>
      <c r="G15" s="4"/>
      <c r="H15" s="4"/>
      <c r="I15" s="2443">
        <f>SUM(I16+I18)</f>
        <v>0</v>
      </c>
      <c r="J15" s="1244">
        <f>SUM(J16+J18)</f>
        <v>0</v>
      </c>
      <c r="K15" s="1244">
        <f>SUM(I15:J15)</f>
        <v>0</v>
      </c>
      <c r="L15" s="1244"/>
      <c r="M15" s="1244">
        <f>SUM(M16+M18)</f>
        <v>0</v>
      </c>
      <c r="N15" s="1244">
        <f>SUM(N16+N18)</f>
        <v>0</v>
      </c>
      <c r="O15" s="1244">
        <f>SUM(M15:N15)</f>
        <v>0</v>
      </c>
      <c r="P15" s="1244"/>
      <c r="Q15" s="1244">
        <f>SUM(I15+M15)</f>
        <v>0</v>
      </c>
      <c r="R15" s="1244">
        <f>SUM(J15+N15)</f>
        <v>0</v>
      </c>
      <c r="S15" s="1251">
        <f>SUM(Q15:R15)</f>
        <v>0</v>
      </c>
      <c r="T15" s="389"/>
      <c r="U15" s="389"/>
    </row>
    <row r="16" spans="1:40" ht="10.5" customHeight="1">
      <c r="E16" s="1892"/>
      <c r="F16" s="622"/>
      <c r="G16" s="4" t="s">
        <v>457</v>
      </c>
      <c r="H16" s="4"/>
      <c r="I16" s="1856">
        <f>SUM(I17)</f>
        <v>0</v>
      </c>
      <c r="J16" s="920">
        <f>SUM(J17)</f>
        <v>0</v>
      </c>
      <c r="K16" s="634">
        <f>SUM(I16:J16)</f>
        <v>0</v>
      </c>
      <c r="L16" s="920"/>
      <c r="M16" s="920">
        <f>SUM(M17)</f>
        <v>0</v>
      </c>
      <c r="N16" s="920">
        <f>SUM(N17)</f>
        <v>0</v>
      </c>
      <c r="O16" s="634">
        <f>SUM(M16:N16)</f>
        <v>0</v>
      </c>
      <c r="P16" s="634"/>
      <c r="Q16" s="634">
        <f>SUM(I16+M16)</f>
        <v>0</v>
      </c>
      <c r="R16" s="634">
        <f>SUM(J16+N16)</f>
        <v>0</v>
      </c>
      <c r="S16" s="36">
        <f>SUM(Q16:R16)</f>
        <v>0</v>
      </c>
      <c r="T16" s="389"/>
      <c r="U16" s="389"/>
    </row>
    <row r="17" spans="1:21" ht="10.5" customHeight="1">
      <c r="A17" s="5">
        <v>1</v>
      </c>
      <c r="B17" s="5">
        <v>1</v>
      </c>
      <c r="C17" s="5">
        <v>5</v>
      </c>
      <c r="E17" s="1892"/>
      <c r="F17" s="622"/>
      <c r="G17" s="4"/>
      <c r="H17" s="4" t="s">
        <v>888</v>
      </c>
      <c r="I17" s="1856">
        <v>0</v>
      </c>
      <c r="J17" s="920">
        <v>0</v>
      </c>
      <c r="K17" s="634">
        <f>SUM(I17:J17)</f>
        <v>0</v>
      </c>
      <c r="L17" s="920"/>
      <c r="M17" s="920">
        <v>0</v>
      </c>
      <c r="N17" s="920">
        <v>0</v>
      </c>
      <c r="O17" s="634">
        <f>SUM(M17:N17)</f>
        <v>0</v>
      </c>
      <c r="P17" s="634"/>
      <c r="Q17" s="634">
        <f>SUM(I17+M17)</f>
        <v>0</v>
      </c>
      <c r="R17" s="634">
        <f>SUM(J17+N17)</f>
        <v>0</v>
      </c>
      <c r="S17" s="36">
        <f>SUM(Q17:R17)</f>
        <v>0</v>
      </c>
      <c r="T17" s="389"/>
      <c r="U17" s="389"/>
    </row>
    <row r="18" spans="1:21" ht="10.5" customHeight="1">
      <c r="E18" s="1892"/>
      <c r="F18" s="4"/>
      <c r="G18" s="4" t="s">
        <v>455</v>
      </c>
      <c r="H18" s="4"/>
      <c r="I18" s="1856">
        <f>SUM(I19)</f>
        <v>0</v>
      </c>
      <c r="J18" s="920">
        <f>SUM(J19)</f>
        <v>0</v>
      </c>
      <c r="K18" s="634">
        <f>SUM(I18:J18)</f>
        <v>0</v>
      </c>
      <c r="L18" s="920"/>
      <c r="M18" s="920">
        <f>SUM(M19)</f>
        <v>0</v>
      </c>
      <c r="N18" s="920">
        <f>SUM(N19)</f>
        <v>0</v>
      </c>
      <c r="O18" s="634">
        <f>SUM(M18:N18)</f>
        <v>0</v>
      </c>
      <c r="P18" s="634"/>
      <c r="Q18" s="634">
        <f>SUM(I18+M18)</f>
        <v>0</v>
      </c>
      <c r="R18" s="634">
        <f>SUM(J18+N18)</f>
        <v>0</v>
      </c>
      <c r="S18" s="36">
        <f>SUM(Q18:R18)</f>
        <v>0</v>
      </c>
      <c r="T18" s="389"/>
      <c r="U18" s="389"/>
    </row>
    <row r="19" spans="1:21" ht="10.5" customHeight="1">
      <c r="A19" s="5">
        <v>1</v>
      </c>
      <c r="B19" s="5">
        <v>1</v>
      </c>
      <c r="C19" s="5">
        <v>5</v>
      </c>
      <c r="E19" s="1892"/>
      <c r="F19" s="4"/>
      <c r="G19" s="4"/>
      <c r="H19" s="4" t="s">
        <v>453</v>
      </c>
      <c r="I19" s="1856">
        <v>0</v>
      </c>
      <c r="J19" s="920">
        <v>0</v>
      </c>
      <c r="K19" s="634">
        <f>SUM(I19:J19)</f>
        <v>0</v>
      </c>
      <c r="L19" s="920"/>
      <c r="M19" s="920">
        <v>0</v>
      </c>
      <c r="N19" s="920">
        <v>0</v>
      </c>
      <c r="O19" s="634">
        <f>SUM(M19:N19)</f>
        <v>0</v>
      </c>
      <c r="P19" s="634"/>
      <c r="Q19" s="634">
        <f>SUM(I19+M19)</f>
        <v>0</v>
      </c>
      <c r="R19" s="634">
        <f>SUM(J19+N19)</f>
        <v>0</v>
      </c>
      <c r="S19" s="36">
        <f>SUM(Q19:R19)</f>
        <v>0</v>
      </c>
      <c r="T19" s="389"/>
      <c r="U19" s="389"/>
    </row>
    <row r="20" spans="1:21" ht="11.25" customHeight="1">
      <c r="E20" s="1892"/>
      <c r="F20" s="622" t="s">
        <v>35</v>
      </c>
      <c r="G20" s="4"/>
      <c r="H20" s="4"/>
      <c r="I20" s="2443">
        <f>SUM(I21+I23)</f>
        <v>8</v>
      </c>
      <c r="J20" s="1244">
        <f>SUM(J21+J23)</f>
        <v>12</v>
      </c>
      <c r="K20" s="1244">
        <f>SUM(I20:J20)</f>
        <v>20</v>
      </c>
      <c r="L20" s="1244"/>
      <c r="M20" s="1244">
        <f>SUM(M21+M23)</f>
        <v>12</v>
      </c>
      <c r="N20" s="1244">
        <f>SUM(N21+N23)</f>
        <v>17</v>
      </c>
      <c r="O20" s="1244">
        <f>SUM(M20:N20)</f>
        <v>29</v>
      </c>
      <c r="P20" s="1244"/>
      <c r="Q20" s="1244">
        <f>SUM(I20+M20)</f>
        <v>20</v>
      </c>
      <c r="R20" s="1244">
        <f>SUM(J20+N20)</f>
        <v>29</v>
      </c>
      <c r="S20" s="1251">
        <f>SUM(Q20:R20)</f>
        <v>49</v>
      </c>
      <c r="T20" s="389"/>
      <c r="U20" s="389"/>
    </row>
    <row r="21" spans="1:21" ht="10.5" customHeight="1">
      <c r="E21" s="1892"/>
      <c r="F21" s="622"/>
      <c r="G21" s="4" t="s">
        <v>457</v>
      </c>
      <c r="H21" s="4"/>
      <c r="I21" s="1451">
        <f>SUM(I22)</f>
        <v>1</v>
      </c>
      <c r="J21" s="634">
        <f>SUM(J22)</f>
        <v>2</v>
      </c>
      <c r="K21" s="634">
        <f>SUM(I21:J21)</f>
        <v>3</v>
      </c>
      <c r="L21" s="634"/>
      <c r="M21" s="634">
        <f>SUM(M22)</f>
        <v>5</v>
      </c>
      <c r="N21" s="634">
        <f>SUM(N22)</f>
        <v>5</v>
      </c>
      <c r="O21" s="634">
        <f>SUM(M21:N21)</f>
        <v>10</v>
      </c>
      <c r="P21" s="634"/>
      <c r="Q21" s="634">
        <f>SUM(I21+M21)</f>
        <v>6</v>
      </c>
      <c r="R21" s="634">
        <f>SUM(J21+N21)</f>
        <v>7</v>
      </c>
      <c r="S21" s="36">
        <f>SUM(Q21:R21)</f>
        <v>13</v>
      </c>
      <c r="T21" s="389"/>
      <c r="U21" s="389"/>
    </row>
    <row r="22" spans="1:21" ht="10.5" customHeight="1">
      <c r="A22" s="5">
        <v>1</v>
      </c>
      <c r="B22" s="5">
        <v>1</v>
      </c>
      <c r="C22" s="5">
        <v>12</v>
      </c>
      <c r="E22" s="1892"/>
      <c r="F22" s="622"/>
      <c r="G22" s="4"/>
      <c r="H22" s="4" t="s">
        <v>456</v>
      </c>
      <c r="I22" s="367">
        <v>1</v>
      </c>
      <c r="J22" s="367">
        <v>2</v>
      </c>
      <c r="K22" s="634">
        <f>SUM(I22:J22)</f>
        <v>3</v>
      </c>
      <c r="L22" s="634"/>
      <c r="M22" s="367">
        <v>5</v>
      </c>
      <c r="N22" s="367">
        <v>5</v>
      </c>
      <c r="O22" s="634">
        <f>SUM(M22:N22)</f>
        <v>10</v>
      </c>
      <c r="P22" s="634"/>
      <c r="Q22" s="634">
        <f>SUM(I22+M22)</f>
        <v>6</v>
      </c>
      <c r="R22" s="634">
        <f>SUM(J22+N22)</f>
        <v>7</v>
      </c>
      <c r="S22" s="36">
        <f>SUM(Q22:R22)</f>
        <v>13</v>
      </c>
      <c r="T22" s="389"/>
      <c r="U22" s="389"/>
    </row>
    <row r="23" spans="1:21" ht="10.5" customHeight="1">
      <c r="E23" s="1892"/>
      <c r="F23" s="4"/>
      <c r="G23" s="4" t="s">
        <v>455</v>
      </c>
      <c r="H23" s="4"/>
      <c r="I23" s="1451">
        <f>SUM(I24)</f>
        <v>7</v>
      </c>
      <c r="J23" s="634">
        <f>SUM(J24)</f>
        <v>10</v>
      </c>
      <c r="K23" s="634">
        <f>SUM(I23:J23)</f>
        <v>17</v>
      </c>
      <c r="L23" s="634"/>
      <c r="M23" s="634">
        <f>SUM(M24)</f>
        <v>7</v>
      </c>
      <c r="N23" s="634">
        <f>SUM(N24)</f>
        <v>12</v>
      </c>
      <c r="O23" s="634">
        <f>SUM(M23:N23)</f>
        <v>19</v>
      </c>
      <c r="P23" s="634"/>
      <c r="Q23" s="634">
        <f>SUM(I23+M23)</f>
        <v>14</v>
      </c>
      <c r="R23" s="634">
        <f>SUM(J23+N23)</f>
        <v>22</v>
      </c>
      <c r="S23" s="36">
        <f>SUM(Q23:R23)</f>
        <v>36</v>
      </c>
      <c r="T23" s="389"/>
      <c r="U23" s="389"/>
    </row>
    <row r="24" spans="1:21" ht="10.5" customHeight="1">
      <c r="A24" s="5">
        <v>1</v>
      </c>
      <c r="B24" s="5">
        <v>1</v>
      </c>
      <c r="C24" s="5">
        <v>12</v>
      </c>
      <c r="E24" s="1892"/>
      <c r="F24" s="4"/>
      <c r="G24" s="4"/>
      <c r="H24" s="4" t="s">
        <v>453</v>
      </c>
      <c r="I24" s="1856">
        <v>7</v>
      </c>
      <c r="J24" s="920">
        <v>10</v>
      </c>
      <c r="K24" s="634">
        <f>SUM(I24:J24)</f>
        <v>17</v>
      </c>
      <c r="L24" s="920"/>
      <c r="M24" s="920">
        <v>7</v>
      </c>
      <c r="N24" s="920">
        <v>12</v>
      </c>
      <c r="O24" s="634">
        <f>SUM(M24:N24)</f>
        <v>19</v>
      </c>
      <c r="P24" s="634"/>
      <c r="Q24" s="634">
        <f>SUM(I24+M24)</f>
        <v>14</v>
      </c>
      <c r="R24" s="634">
        <f>SUM(J24+N24)</f>
        <v>22</v>
      </c>
      <c r="S24" s="36">
        <f>SUM(Q24:R24)</f>
        <v>36</v>
      </c>
      <c r="T24" s="389"/>
      <c r="U24" s="389"/>
    </row>
    <row r="25" spans="1:21" ht="10.5" customHeight="1">
      <c r="E25" s="1892"/>
      <c r="F25" s="622" t="s">
        <v>27</v>
      </c>
      <c r="G25" s="4"/>
      <c r="H25" s="4"/>
      <c r="I25" s="2443">
        <f>SUM(I26)</f>
        <v>0</v>
      </c>
      <c r="J25" s="1244">
        <f>SUM(J26)</f>
        <v>0</v>
      </c>
      <c r="K25" s="1244">
        <f>SUM(I25:J25)</f>
        <v>0</v>
      </c>
      <c r="L25" s="1244"/>
      <c r="M25" s="1244">
        <f>SUM(M26)</f>
        <v>0</v>
      </c>
      <c r="N25" s="1244">
        <f>SUM(N26)</f>
        <v>0</v>
      </c>
      <c r="O25" s="1244">
        <f>SUM(M25:N25)</f>
        <v>0</v>
      </c>
      <c r="P25" s="1244"/>
      <c r="Q25" s="1244">
        <f>SUM(I25+M25)</f>
        <v>0</v>
      </c>
      <c r="R25" s="1244">
        <f>SUM(J25+N25)</f>
        <v>0</v>
      </c>
      <c r="S25" s="1251">
        <f>SUM(Q25:R25)</f>
        <v>0</v>
      </c>
      <c r="T25" s="389"/>
      <c r="U25" s="389"/>
    </row>
    <row r="26" spans="1:21" ht="10.5" customHeight="1">
      <c r="E26" s="1892"/>
      <c r="F26" s="4"/>
      <c r="G26" s="4" t="s">
        <v>464</v>
      </c>
      <c r="H26" s="4"/>
      <c r="I26" s="1856">
        <f>SUM(I27)</f>
        <v>0</v>
      </c>
      <c r="J26" s="920">
        <f>SUM(J27)</f>
        <v>0</v>
      </c>
      <c r="K26" s="634">
        <f>SUM(I26:J26)</f>
        <v>0</v>
      </c>
      <c r="L26" s="920"/>
      <c r="M26" s="920">
        <f>SUM(M27)</f>
        <v>0</v>
      </c>
      <c r="N26" s="920">
        <f>SUM(N27)</f>
        <v>0</v>
      </c>
      <c r="O26" s="634">
        <f>SUM(M26:N26)</f>
        <v>0</v>
      </c>
      <c r="P26" s="634"/>
      <c r="Q26" s="634">
        <f>SUM(I26+M26)</f>
        <v>0</v>
      </c>
      <c r="R26" s="634">
        <f>SUM(J26+N26)</f>
        <v>0</v>
      </c>
      <c r="S26" s="36">
        <f>SUM(Q26:R26)</f>
        <v>0</v>
      </c>
      <c r="T26" s="389"/>
      <c r="U26" s="389"/>
    </row>
    <row r="27" spans="1:21" ht="10.5" customHeight="1">
      <c r="A27" s="5">
        <v>1</v>
      </c>
      <c r="B27" s="5">
        <v>1</v>
      </c>
      <c r="C27" s="5">
        <v>2</v>
      </c>
      <c r="E27" s="1893"/>
      <c r="F27" s="4"/>
      <c r="G27" s="4"/>
      <c r="H27" s="4" t="s">
        <v>878</v>
      </c>
      <c r="I27" s="1856">
        <v>0</v>
      </c>
      <c r="J27" s="920">
        <v>0</v>
      </c>
      <c r="K27" s="634">
        <f>SUM(I27:J27)</f>
        <v>0</v>
      </c>
      <c r="L27" s="920"/>
      <c r="M27" s="920">
        <v>0</v>
      </c>
      <c r="N27" s="920">
        <v>0</v>
      </c>
      <c r="O27" s="634">
        <f>SUM(M27:N27)</f>
        <v>0</v>
      </c>
      <c r="P27" s="634"/>
      <c r="Q27" s="634">
        <f>SUM(I27+M27)</f>
        <v>0</v>
      </c>
      <c r="R27" s="634">
        <f>SUM(J27+N27)</f>
        <v>0</v>
      </c>
      <c r="S27" s="36">
        <f>SUM(Q27:R27)</f>
        <v>0</v>
      </c>
      <c r="T27" s="389"/>
      <c r="U27" s="389"/>
    </row>
    <row r="28" spans="1:21" ht="12" customHeight="1">
      <c r="E28" s="1891">
        <v>1402</v>
      </c>
      <c r="F28" s="24" t="s">
        <v>2</v>
      </c>
      <c r="G28" s="372"/>
      <c r="H28" s="372"/>
      <c r="I28" s="498">
        <f>SUM(I29+I45+I53+I60+I63)</f>
        <v>21</v>
      </c>
      <c r="J28" s="498">
        <f>SUM(J29+J45+J53+J60+J63)</f>
        <v>35</v>
      </c>
      <c r="K28" s="498">
        <f>SUM(I28:J28)</f>
        <v>56</v>
      </c>
      <c r="L28" s="498"/>
      <c r="M28" s="498">
        <f>SUM(M29+M45+M53+M60+M63)</f>
        <v>56</v>
      </c>
      <c r="N28" s="498">
        <f>SUM(N29+N45+N53+N60+N63)</f>
        <v>53</v>
      </c>
      <c r="O28" s="498">
        <f>SUM(M28:N28)</f>
        <v>109</v>
      </c>
      <c r="P28" s="498"/>
      <c r="Q28" s="498">
        <f>SUM(I28+M28)</f>
        <v>77</v>
      </c>
      <c r="R28" s="498">
        <f>SUM(J28+N28)</f>
        <v>88</v>
      </c>
      <c r="S28" s="49">
        <f>SUM(Q28:R28)</f>
        <v>165</v>
      </c>
      <c r="T28" s="389"/>
      <c r="U28" s="389"/>
    </row>
    <row r="29" spans="1:21" ht="11.25" customHeight="1">
      <c r="E29" s="1892"/>
      <c r="F29" s="622" t="s">
        <v>37</v>
      </c>
      <c r="G29" s="4"/>
      <c r="H29" s="4"/>
      <c r="I29" s="1244">
        <f>SUM(I30+I32)</f>
        <v>21</v>
      </c>
      <c r="J29" s="1244">
        <f>SUM(J30+J32)</f>
        <v>35</v>
      </c>
      <c r="K29" s="1244">
        <f>SUM(I29:J29)</f>
        <v>56</v>
      </c>
      <c r="L29" s="1244"/>
      <c r="M29" s="1244">
        <f>SUM(M30+M32)</f>
        <v>55</v>
      </c>
      <c r="N29" s="1244">
        <f>SUM(N30+N32)</f>
        <v>53</v>
      </c>
      <c r="O29" s="1244">
        <f>SUM(M29:N29)</f>
        <v>108</v>
      </c>
      <c r="P29" s="1244"/>
      <c r="Q29" s="1244">
        <f>SUM(I29+M29)</f>
        <v>76</v>
      </c>
      <c r="R29" s="1244">
        <f>SUM(J29+N29)</f>
        <v>88</v>
      </c>
      <c r="S29" s="1251">
        <f>SUM(Q29:R29)</f>
        <v>164</v>
      </c>
      <c r="T29" s="389"/>
      <c r="U29" s="389"/>
    </row>
    <row r="30" spans="1:21" ht="10.5" customHeight="1">
      <c r="E30" s="1892"/>
      <c r="F30" s="369"/>
      <c r="G30" s="4" t="s">
        <v>227</v>
      </c>
      <c r="H30" s="4"/>
      <c r="I30" s="920">
        <f>SUM(I31)</f>
        <v>0</v>
      </c>
      <c r="J30" s="920">
        <f>SUM(J31)</f>
        <v>0</v>
      </c>
      <c r="K30" s="920">
        <f>SUM(I30:J30)</f>
        <v>0</v>
      </c>
      <c r="L30" s="920"/>
      <c r="M30" s="920">
        <f>SUM(M31)</f>
        <v>0</v>
      </c>
      <c r="N30" s="920">
        <f>SUM(N31:N31)</f>
        <v>0</v>
      </c>
      <c r="O30" s="920">
        <f>SUM(M30:N30)</f>
        <v>0</v>
      </c>
      <c r="P30" s="920"/>
      <c r="Q30" s="634">
        <f>SUM(I30+M30)</f>
        <v>0</v>
      </c>
      <c r="R30" s="634">
        <f>SUM(J30+N30)</f>
        <v>0</v>
      </c>
      <c r="S30" s="36">
        <f>SUM(Q30:R30)</f>
        <v>0</v>
      </c>
      <c r="T30" s="389"/>
      <c r="U30" s="389"/>
    </row>
    <row r="31" spans="1:21" ht="10.5" customHeight="1">
      <c r="A31" s="5">
        <v>2</v>
      </c>
      <c r="B31" s="5">
        <v>4</v>
      </c>
      <c r="C31" s="5">
        <v>11</v>
      </c>
      <c r="E31" s="1892"/>
      <c r="F31" s="622"/>
      <c r="G31" s="4"/>
      <c r="H31" s="4" t="s">
        <v>871</v>
      </c>
      <c r="I31" s="1856">
        <v>0</v>
      </c>
      <c r="J31" s="1856">
        <v>0</v>
      </c>
      <c r="K31" s="920">
        <f>SUM(I31:J31)</f>
        <v>0</v>
      </c>
      <c r="L31" s="920"/>
      <c r="M31" s="920">
        <v>0</v>
      </c>
      <c r="N31" s="920">
        <v>0</v>
      </c>
      <c r="O31" s="920">
        <f>SUM(M31:N31)</f>
        <v>0</v>
      </c>
      <c r="P31" s="920"/>
      <c r="Q31" s="634">
        <f>SUM(I31+M31)</f>
        <v>0</v>
      </c>
      <c r="R31" s="634">
        <f>SUM(J31+N31)</f>
        <v>0</v>
      </c>
      <c r="S31" s="36">
        <f>SUM(Q31:R31)</f>
        <v>0</v>
      </c>
      <c r="T31" s="389"/>
      <c r="U31" s="389"/>
    </row>
    <row r="32" spans="1:21" ht="10.5" customHeight="1">
      <c r="E32" s="1892"/>
      <c r="F32" s="4"/>
      <c r="G32" s="4" t="s">
        <v>455</v>
      </c>
      <c r="H32" s="4"/>
      <c r="I32" s="1856">
        <f>SUM(I33+I34+I35+I37+I38+I39+I40+I41+I42+I43+I44)</f>
        <v>21</v>
      </c>
      <c r="J32" s="1856">
        <f>SUM(J33+J34+J35+J37+J38+J39+J40+J41+J42+J43+J44)</f>
        <v>35</v>
      </c>
      <c r="K32" s="920">
        <f>SUM(I32:J32)</f>
        <v>56</v>
      </c>
      <c r="L32" s="920"/>
      <c r="M32" s="920">
        <f>SUM(M33+M34+M35+M37+M38+M39+M40+M41+M42+M43+M44)</f>
        <v>55</v>
      </c>
      <c r="N32" s="920">
        <f>SUM(N33+N34+N35+N37+N38+N39+N40+N41+N42+N43+N44)</f>
        <v>53</v>
      </c>
      <c r="O32" s="920">
        <f>SUM(M32:N32)</f>
        <v>108</v>
      </c>
      <c r="P32" s="920"/>
      <c r="Q32" s="634">
        <f>SUM(I32+M32)</f>
        <v>76</v>
      </c>
      <c r="R32" s="634">
        <f>SUM(J32+N32)</f>
        <v>88</v>
      </c>
      <c r="S32" s="36">
        <f>SUM(Q32:R32)</f>
        <v>164</v>
      </c>
      <c r="T32" s="389"/>
      <c r="U32" s="389"/>
    </row>
    <row r="33" spans="1:21" ht="10.5" customHeight="1">
      <c r="A33" s="5">
        <v>2</v>
      </c>
      <c r="B33" s="5">
        <v>4</v>
      </c>
      <c r="C33" s="5">
        <v>11</v>
      </c>
      <c r="E33" s="1892"/>
      <c r="F33" s="4"/>
      <c r="G33" s="4"/>
      <c r="H33" s="4" t="s">
        <v>862</v>
      </c>
      <c r="I33" s="1856">
        <v>0</v>
      </c>
      <c r="J33" s="1856">
        <v>0</v>
      </c>
      <c r="K33" s="920">
        <f>SUM(I33:J33)</f>
        <v>0</v>
      </c>
      <c r="L33" s="920"/>
      <c r="M33" s="2467">
        <v>25</v>
      </c>
      <c r="N33" s="2467">
        <v>22</v>
      </c>
      <c r="O33" s="920">
        <f>SUM(M33:N33)</f>
        <v>47</v>
      </c>
      <c r="P33" s="920"/>
      <c r="Q33" s="634">
        <f>SUM(I33+M33)</f>
        <v>25</v>
      </c>
      <c r="R33" s="634">
        <f>SUM(J33+N33)</f>
        <v>22</v>
      </c>
      <c r="S33" s="36">
        <f>SUM(Q33:R33)</f>
        <v>47</v>
      </c>
      <c r="T33" s="389"/>
      <c r="U33" s="389"/>
    </row>
    <row r="34" spans="1:21" ht="10.5" customHeight="1">
      <c r="A34" s="5">
        <v>2</v>
      </c>
      <c r="B34" s="5">
        <v>4</v>
      </c>
      <c r="C34" s="5">
        <v>11</v>
      </c>
      <c r="E34" s="1892"/>
      <c r="F34" s="4"/>
      <c r="G34" s="4"/>
      <c r="H34" s="4" t="s">
        <v>864</v>
      </c>
      <c r="I34" s="1856">
        <v>0</v>
      </c>
      <c r="J34" s="1856">
        <v>0</v>
      </c>
      <c r="K34" s="920">
        <f>SUM(I34:J34)</f>
        <v>0</v>
      </c>
      <c r="L34" s="920"/>
      <c r="M34" s="2467">
        <v>9</v>
      </c>
      <c r="N34" s="2467">
        <v>8</v>
      </c>
      <c r="O34" s="920">
        <f>SUM(L34:N34)</f>
        <v>17</v>
      </c>
      <c r="P34" s="920"/>
      <c r="Q34" s="634">
        <f>SUM(I34+M34)</f>
        <v>9</v>
      </c>
      <c r="R34" s="634">
        <f>SUM(J34+N34)</f>
        <v>8</v>
      </c>
      <c r="S34" s="36">
        <f>SUM(Q34:R34)</f>
        <v>17</v>
      </c>
      <c r="T34" s="389"/>
      <c r="U34" s="389"/>
    </row>
    <row r="35" spans="1:21" ht="10.5" customHeight="1">
      <c r="A35" s="5">
        <v>2</v>
      </c>
      <c r="B35" s="5">
        <v>4</v>
      </c>
      <c r="C35" s="5">
        <v>11</v>
      </c>
      <c r="E35" s="1892"/>
      <c r="F35" s="4"/>
      <c r="G35" s="4"/>
      <c r="H35" s="4" t="s">
        <v>870</v>
      </c>
      <c r="I35" s="1856">
        <v>0</v>
      </c>
      <c r="J35" s="1856">
        <v>0</v>
      </c>
      <c r="K35" s="920">
        <f>SUM(I35:J35)</f>
        <v>0</v>
      </c>
      <c r="L35" s="920"/>
      <c r="M35" s="920">
        <v>0</v>
      </c>
      <c r="N35" s="920">
        <v>0</v>
      </c>
      <c r="O35" s="920">
        <f>SUM(L35:N35)</f>
        <v>0</v>
      </c>
      <c r="P35" s="920"/>
      <c r="Q35" s="634">
        <f>SUM(I35+M35)</f>
        <v>0</v>
      </c>
      <c r="R35" s="634">
        <f>SUM(J35+N35)</f>
        <v>0</v>
      </c>
      <c r="S35" s="36">
        <f>SUM(Q35:R35)</f>
        <v>0</v>
      </c>
      <c r="T35" s="389"/>
      <c r="U35" s="389"/>
    </row>
    <row r="36" spans="1:21" ht="10.5" customHeight="1">
      <c r="E36" s="1892"/>
      <c r="F36" s="4"/>
      <c r="G36" s="4"/>
      <c r="H36" s="4" t="s">
        <v>858</v>
      </c>
      <c r="I36" s="1856"/>
      <c r="J36" s="1856"/>
      <c r="K36" s="920"/>
      <c r="L36" s="920"/>
      <c r="M36" s="920"/>
      <c r="N36" s="920"/>
      <c r="O36" s="920"/>
      <c r="P36" s="920"/>
      <c r="Q36" s="920"/>
      <c r="R36" s="920"/>
      <c r="S36" s="1785"/>
      <c r="T36" s="389"/>
      <c r="U36" s="389"/>
    </row>
    <row r="37" spans="1:21" ht="10.5" customHeight="1">
      <c r="A37" s="5">
        <v>2</v>
      </c>
      <c r="B37" s="5">
        <v>4</v>
      </c>
      <c r="C37" s="5">
        <v>11</v>
      </c>
      <c r="E37" s="1892"/>
      <c r="F37" s="4"/>
      <c r="G37" s="4"/>
      <c r="H37" s="4" t="s">
        <v>869</v>
      </c>
      <c r="I37" s="2467">
        <v>6</v>
      </c>
      <c r="J37" s="2467">
        <v>9</v>
      </c>
      <c r="K37" s="920">
        <f>SUM(I37:J37)</f>
        <v>15</v>
      </c>
      <c r="L37" s="920"/>
      <c r="M37" s="2467">
        <v>4</v>
      </c>
      <c r="N37" s="2467">
        <v>4</v>
      </c>
      <c r="O37" s="920">
        <f>SUM(L37:N37)</f>
        <v>8</v>
      </c>
      <c r="P37" s="920"/>
      <c r="Q37" s="920">
        <f>SUM(I37+M37)</f>
        <v>10</v>
      </c>
      <c r="R37" s="920">
        <f>SUM(J37+N37)</f>
        <v>13</v>
      </c>
      <c r="S37" s="1785">
        <f>SUM(Q37:R37)</f>
        <v>23</v>
      </c>
      <c r="T37" s="389"/>
      <c r="U37" s="389"/>
    </row>
    <row r="38" spans="1:21" ht="10.5" customHeight="1">
      <c r="A38" s="5">
        <v>2</v>
      </c>
      <c r="B38" s="5">
        <v>4</v>
      </c>
      <c r="C38" s="5">
        <v>11</v>
      </c>
      <c r="E38" s="1892"/>
      <c r="F38" s="4"/>
      <c r="G38" s="4"/>
      <c r="H38" s="4" t="s">
        <v>868</v>
      </c>
      <c r="I38" s="2467">
        <v>11</v>
      </c>
      <c r="J38" s="2467">
        <v>16</v>
      </c>
      <c r="K38" s="920">
        <f>SUM(I38:J38)</f>
        <v>27</v>
      </c>
      <c r="L38" s="920"/>
      <c r="M38" s="2467">
        <v>12</v>
      </c>
      <c r="N38" s="2467">
        <v>12</v>
      </c>
      <c r="O38" s="920">
        <f>SUM(L38:N38)</f>
        <v>24</v>
      </c>
      <c r="P38" s="920"/>
      <c r="Q38" s="920">
        <f>SUM(I38+M38)</f>
        <v>23</v>
      </c>
      <c r="R38" s="920">
        <f>SUM(J38+N38)</f>
        <v>28</v>
      </c>
      <c r="S38" s="1785">
        <f>SUM(Q38:R38)</f>
        <v>51</v>
      </c>
      <c r="T38" s="389"/>
      <c r="U38" s="389"/>
    </row>
    <row r="39" spans="1:21" ht="10.5" customHeight="1">
      <c r="A39" s="5">
        <v>2</v>
      </c>
      <c r="B39" s="5">
        <v>4</v>
      </c>
      <c r="C39" s="5">
        <v>11</v>
      </c>
      <c r="E39" s="1892"/>
      <c r="F39" s="4"/>
      <c r="G39" s="4"/>
      <c r="H39" s="4" t="s">
        <v>887</v>
      </c>
      <c r="I39" s="2467">
        <v>3</v>
      </c>
      <c r="J39" s="2467">
        <v>8</v>
      </c>
      <c r="K39" s="920">
        <f>SUM(I39:J39)</f>
        <v>11</v>
      </c>
      <c r="L39" s="920"/>
      <c r="M39" s="2467">
        <v>5</v>
      </c>
      <c r="N39" s="2467">
        <v>7</v>
      </c>
      <c r="O39" s="920">
        <f>SUM(L39:N39)</f>
        <v>12</v>
      </c>
      <c r="P39" s="920"/>
      <c r="Q39" s="920">
        <f>SUM(I39+M39)</f>
        <v>8</v>
      </c>
      <c r="R39" s="920">
        <f>SUM(J39+N39)</f>
        <v>15</v>
      </c>
      <c r="S39" s="1785">
        <f>SUM(Q39:R39)</f>
        <v>23</v>
      </c>
      <c r="T39" s="389"/>
      <c r="U39" s="389"/>
    </row>
    <row r="40" spans="1:21" ht="10.5" customHeight="1">
      <c r="A40" s="5">
        <v>2</v>
      </c>
      <c r="B40" s="5">
        <v>4</v>
      </c>
      <c r="C40" s="5">
        <v>11</v>
      </c>
      <c r="E40" s="1892"/>
      <c r="F40" s="4"/>
      <c r="G40" s="4"/>
      <c r="H40" s="4" t="s">
        <v>867</v>
      </c>
      <c r="I40" s="2467">
        <v>0</v>
      </c>
      <c r="J40" s="2467">
        <v>0</v>
      </c>
      <c r="K40" s="920">
        <f>SUM(I40:J40)</f>
        <v>0</v>
      </c>
      <c r="L40" s="920"/>
      <c r="M40" s="2467">
        <v>0</v>
      </c>
      <c r="N40" s="2467">
        <v>0</v>
      </c>
      <c r="O40" s="920">
        <f>SUM(L40:N40)</f>
        <v>0</v>
      </c>
      <c r="P40" s="920"/>
      <c r="Q40" s="920">
        <f>SUM(I40+M40)</f>
        <v>0</v>
      </c>
      <c r="R40" s="920">
        <f>SUM(J40+N40)</f>
        <v>0</v>
      </c>
      <c r="S40" s="1785">
        <f>SUM(Q40:R40)</f>
        <v>0</v>
      </c>
      <c r="T40" s="389"/>
      <c r="U40" s="389"/>
    </row>
    <row r="41" spans="1:21" ht="10.5" customHeight="1">
      <c r="A41" s="5">
        <v>2</v>
      </c>
      <c r="B41" s="5">
        <v>4</v>
      </c>
      <c r="C41" s="5">
        <v>11</v>
      </c>
      <c r="E41" s="1892"/>
      <c r="F41" s="4"/>
      <c r="G41" s="4"/>
      <c r="H41" s="4" t="s">
        <v>856</v>
      </c>
      <c r="I41" s="2467">
        <v>1</v>
      </c>
      <c r="J41" s="2467">
        <v>2</v>
      </c>
      <c r="K41" s="920">
        <f>SUM(I41:J41)</f>
        <v>3</v>
      </c>
      <c r="L41" s="920"/>
      <c r="M41" s="2467">
        <v>0</v>
      </c>
      <c r="N41" s="2467">
        <v>0</v>
      </c>
      <c r="O41" s="920">
        <f>SUM(L41:N41)</f>
        <v>0</v>
      </c>
      <c r="P41" s="920"/>
      <c r="Q41" s="920">
        <f>SUM(I41+M41)</f>
        <v>1</v>
      </c>
      <c r="R41" s="920">
        <f>SUM(J41+N41)</f>
        <v>2</v>
      </c>
      <c r="S41" s="1785">
        <f>SUM(Q41:R41)</f>
        <v>3</v>
      </c>
      <c r="T41" s="389"/>
      <c r="U41" s="389"/>
    </row>
    <row r="42" spans="1:21" ht="10.5" customHeight="1">
      <c r="A42" s="5">
        <v>2</v>
      </c>
      <c r="B42" s="5">
        <v>4</v>
      </c>
      <c r="C42" s="5">
        <v>11</v>
      </c>
      <c r="E42" s="1892"/>
      <c r="F42" s="4"/>
      <c r="G42" s="4"/>
      <c r="H42" s="4" t="s">
        <v>855</v>
      </c>
      <c r="I42" s="2467">
        <v>0</v>
      </c>
      <c r="J42" s="2467">
        <v>0</v>
      </c>
      <c r="K42" s="920">
        <f>SUM(I42:J42)</f>
        <v>0</v>
      </c>
      <c r="L42" s="920"/>
      <c r="M42" s="2467">
        <v>0</v>
      </c>
      <c r="N42" s="2467">
        <v>0</v>
      </c>
      <c r="O42" s="920">
        <f>SUM(L42:N42)</f>
        <v>0</v>
      </c>
      <c r="P42" s="920"/>
      <c r="Q42" s="920">
        <f>SUM(I42+M42)</f>
        <v>0</v>
      </c>
      <c r="R42" s="920">
        <f>SUM(J42+N42)</f>
        <v>0</v>
      </c>
      <c r="S42" s="1785">
        <f>SUM(Q42:R42)</f>
        <v>0</v>
      </c>
      <c r="T42" s="389"/>
      <c r="U42" s="389"/>
    </row>
    <row r="43" spans="1:21" ht="10.5" customHeight="1">
      <c r="A43" s="5">
        <v>2</v>
      </c>
      <c r="B43" s="5">
        <v>6</v>
      </c>
      <c r="C43" s="5">
        <v>11</v>
      </c>
      <c r="E43" s="1892"/>
      <c r="F43" s="4"/>
      <c r="G43" s="4"/>
      <c r="H43" s="4" t="s">
        <v>866</v>
      </c>
      <c r="I43" s="2467">
        <v>0</v>
      </c>
      <c r="J43" s="2467">
        <v>0</v>
      </c>
      <c r="K43" s="920">
        <f>SUM(I43:J43)</f>
        <v>0</v>
      </c>
      <c r="L43" s="920"/>
      <c r="M43" s="2467">
        <v>0</v>
      </c>
      <c r="N43" s="2467">
        <v>0</v>
      </c>
      <c r="O43" s="920">
        <f>SUM(L43:N43)</f>
        <v>0</v>
      </c>
      <c r="P43" s="920"/>
      <c r="Q43" s="920">
        <f>SUM(I43+M43)</f>
        <v>0</v>
      </c>
      <c r="R43" s="920">
        <f>SUM(J43+N43)</f>
        <v>0</v>
      </c>
      <c r="S43" s="1785">
        <f>SUM(Q43:R43)</f>
        <v>0</v>
      </c>
      <c r="T43" s="389"/>
      <c r="U43" s="389"/>
    </row>
    <row r="44" spans="1:21" ht="10.5" customHeight="1">
      <c r="A44" s="5">
        <v>2</v>
      </c>
      <c r="B44" s="5">
        <v>4</v>
      </c>
      <c r="C44" s="5">
        <v>11</v>
      </c>
      <c r="E44" s="1892"/>
      <c r="F44" s="4"/>
      <c r="G44" s="4"/>
      <c r="H44" s="4" t="s">
        <v>865</v>
      </c>
      <c r="I44" s="2467">
        <v>0</v>
      </c>
      <c r="J44" s="2467">
        <v>0</v>
      </c>
      <c r="K44" s="920">
        <f>SUM(I44:J44)</f>
        <v>0</v>
      </c>
      <c r="L44" s="920"/>
      <c r="M44" s="2467">
        <v>0</v>
      </c>
      <c r="N44" s="2467">
        <v>0</v>
      </c>
      <c r="O44" s="920">
        <f>SUM(L44:N44)</f>
        <v>0</v>
      </c>
      <c r="P44" s="920"/>
      <c r="Q44" s="634">
        <f>SUM(I44+M44)</f>
        <v>0</v>
      </c>
      <c r="R44" s="634">
        <f>SUM(J44+N44)</f>
        <v>0</v>
      </c>
      <c r="S44" s="36">
        <f>SUM(Q44:R44)</f>
        <v>0</v>
      </c>
      <c r="T44" s="389"/>
      <c r="U44" s="389"/>
    </row>
    <row r="45" spans="1:21" ht="11.25" customHeight="1">
      <c r="E45" s="1892"/>
      <c r="F45" s="622" t="s">
        <v>38</v>
      </c>
      <c r="G45" s="4"/>
      <c r="H45" s="4"/>
      <c r="I45" s="2443">
        <f>SUM(I46+I48)</f>
        <v>0</v>
      </c>
      <c r="J45" s="2443">
        <f>SUM(J46+J48)</f>
        <v>0</v>
      </c>
      <c r="K45" s="1244">
        <f>SUM(I45:J45)</f>
        <v>0</v>
      </c>
      <c r="L45" s="1244"/>
      <c r="M45" s="1244">
        <f>SUM(M46+M48)</f>
        <v>1</v>
      </c>
      <c r="N45" s="1244">
        <f>SUM(N46+N48)</f>
        <v>0</v>
      </c>
      <c r="O45" s="1244">
        <f>SUM(M45:N45)</f>
        <v>1</v>
      </c>
      <c r="P45" s="1244"/>
      <c r="Q45" s="1244">
        <f>SUM(I45+M45)</f>
        <v>1</v>
      </c>
      <c r="R45" s="1244">
        <f>SUM(J45+N45)</f>
        <v>0</v>
      </c>
      <c r="S45" s="1251">
        <f>SUM(Q45:R45)</f>
        <v>1</v>
      </c>
      <c r="T45" s="389"/>
      <c r="U45" s="389"/>
    </row>
    <row r="46" spans="1:21" ht="10.5" customHeight="1">
      <c r="E46" s="1892"/>
      <c r="F46" s="622"/>
      <c r="G46" s="4" t="s">
        <v>457</v>
      </c>
      <c r="H46" s="4"/>
      <c r="I46" s="1451">
        <f>SUM(I47)</f>
        <v>0</v>
      </c>
      <c r="J46" s="1451">
        <f>SUM(J47)</f>
        <v>0</v>
      </c>
      <c r="K46" s="634">
        <f>SUM(I46:J46)</f>
        <v>0</v>
      </c>
      <c r="L46" s="634"/>
      <c r="M46" s="634">
        <f>SUM(M47)</f>
        <v>0</v>
      </c>
      <c r="N46" s="634">
        <f>SUM(N47)</f>
        <v>0</v>
      </c>
      <c r="O46" s="634">
        <f>SUM(M46:N46)</f>
        <v>0</v>
      </c>
      <c r="P46" s="634"/>
      <c r="Q46" s="634">
        <f>SUM(I46+M46)</f>
        <v>0</v>
      </c>
      <c r="R46" s="634">
        <f>SUM(J46+N46)</f>
        <v>0</v>
      </c>
      <c r="S46" s="36">
        <f>SUM(Q46:R46)</f>
        <v>0</v>
      </c>
      <c r="T46" s="389"/>
      <c r="U46" s="389"/>
    </row>
    <row r="47" spans="1:21" ht="10.5" customHeight="1">
      <c r="A47" s="5">
        <v>2</v>
      </c>
      <c r="B47" s="5">
        <v>4</v>
      </c>
      <c r="C47" s="5">
        <v>10</v>
      </c>
      <c r="E47" s="1892"/>
      <c r="F47" s="622"/>
      <c r="G47" s="4"/>
      <c r="H47" s="4" t="s">
        <v>864</v>
      </c>
      <c r="I47" s="1451">
        <v>0</v>
      </c>
      <c r="J47" s="1451">
        <v>0</v>
      </c>
      <c r="K47" s="634">
        <f>SUM(I47:J47)</f>
        <v>0</v>
      </c>
      <c r="L47" s="634"/>
      <c r="M47" s="634">
        <v>0</v>
      </c>
      <c r="N47" s="634">
        <v>0</v>
      </c>
      <c r="O47" s="634">
        <f>SUM(M47:N47)</f>
        <v>0</v>
      </c>
      <c r="P47" s="634"/>
      <c r="Q47" s="634">
        <f>SUM(I47+M47)</f>
        <v>0</v>
      </c>
      <c r="R47" s="634">
        <f>SUM(J47+N47)</f>
        <v>0</v>
      </c>
      <c r="S47" s="36">
        <f>SUM(Q47:R47)</f>
        <v>0</v>
      </c>
      <c r="T47" s="389"/>
      <c r="U47" s="389"/>
    </row>
    <row r="48" spans="1:21" ht="10.5" customHeight="1">
      <c r="E48" s="1892"/>
      <c r="F48" s="4"/>
      <c r="G48" s="4" t="s">
        <v>455</v>
      </c>
      <c r="I48" s="1856">
        <f>SUM(I49+I51+I52)</f>
        <v>0</v>
      </c>
      <c r="J48" s="1856">
        <f>SUM(J49+J51+J52)</f>
        <v>0</v>
      </c>
      <c r="K48" s="920">
        <f>SUM(I48:J48)</f>
        <v>0</v>
      </c>
      <c r="L48" s="920"/>
      <c r="M48" s="920">
        <f>SUM(M49+M51+M52)</f>
        <v>1</v>
      </c>
      <c r="N48" s="920">
        <f>SUM(N49+N51+N52)</f>
        <v>0</v>
      </c>
      <c r="O48" s="920">
        <f>SUM(M48:N48)</f>
        <v>1</v>
      </c>
      <c r="P48" s="920"/>
      <c r="Q48" s="634">
        <f>SUM(I48+M48)</f>
        <v>1</v>
      </c>
      <c r="R48" s="634">
        <f>SUM(J48+N48)</f>
        <v>0</v>
      </c>
      <c r="S48" s="36">
        <f>SUM(Q48:R48)</f>
        <v>1</v>
      </c>
      <c r="T48" s="389"/>
      <c r="U48" s="389"/>
    </row>
    <row r="49" spans="1:21" ht="10.5" customHeight="1">
      <c r="A49" s="5">
        <v>2</v>
      </c>
      <c r="B49" s="5">
        <v>4</v>
      </c>
      <c r="C49" s="5">
        <v>10</v>
      </c>
      <c r="E49" s="1892"/>
      <c r="F49" s="4"/>
      <c r="H49" s="451" t="s">
        <v>862</v>
      </c>
      <c r="I49" s="1856">
        <v>0</v>
      </c>
      <c r="J49" s="1856">
        <v>0</v>
      </c>
      <c r="K49" s="920">
        <f>SUM(I49:J49)</f>
        <v>0</v>
      </c>
      <c r="L49" s="920"/>
      <c r="M49" s="2467">
        <v>1</v>
      </c>
      <c r="N49" s="2467">
        <v>0</v>
      </c>
      <c r="O49" s="920">
        <f>SUM(M49:N49)</f>
        <v>1</v>
      </c>
      <c r="P49" s="920"/>
      <c r="Q49" s="634">
        <f>SUM(I49+M49)</f>
        <v>1</v>
      </c>
      <c r="R49" s="634">
        <f>SUM(J49+N49)</f>
        <v>0</v>
      </c>
      <c r="S49" s="36">
        <f>SUM(Q49:R49)</f>
        <v>1</v>
      </c>
      <c r="T49" s="389"/>
      <c r="U49" s="389"/>
    </row>
    <row r="50" spans="1:21" ht="10.5" customHeight="1">
      <c r="E50" s="1892"/>
      <c r="F50" s="4"/>
      <c r="G50" s="4"/>
      <c r="H50" s="4" t="s">
        <v>858</v>
      </c>
      <c r="I50" s="1856"/>
      <c r="J50" s="1856"/>
      <c r="K50" s="920"/>
      <c r="L50" s="920"/>
      <c r="M50" s="920"/>
      <c r="N50" s="920"/>
      <c r="O50" s="920"/>
      <c r="P50" s="920"/>
      <c r="Q50" s="634"/>
      <c r="R50" s="634"/>
      <c r="S50" s="36"/>
      <c r="T50" s="389"/>
      <c r="U50" s="389"/>
    </row>
    <row r="51" spans="1:21" ht="10.5" customHeight="1">
      <c r="A51" s="5">
        <v>2</v>
      </c>
      <c r="B51" s="5">
        <v>4</v>
      </c>
      <c r="C51" s="5">
        <v>10</v>
      </c>
      <c r="E51" s="1892"/>
      <c r="F51" s="4"/>
      <c r="G51" s="4"/>
      <c r="H51" s="4" t="s">
        <v>860</v>
      </c>
      <c r="I51" s="1856">
        <v>0</v>
      </c>
      <c r="J51" s="1856">
        <v>0</v>
      </c>
      <c r="K51" s="920">
        <f>SUM(I51:J51)</f>
        <v>0</v>
      </c>
      <c r="L51" s="920"/>
      <c r="M51" s="920">
        <v>0</v>
      </c>
      <c r="N51" s="920">
        <v>0</v>
      </c>
      <c r="O51" s="920">
        <f>SUM(M51:N51)</f>
        <v>0</v>
      </c>
      <c r="P51" s="920"/>
      <c r="Q51" s="634">
        <f>SUM(I51+M51)</f>
        <v>0</v>
      </c>
      <c r="R51" s="634">
        <f>SUM(J51+N51)</f>
        <v>0</v>
      </c>
      <c r="S51" s="36">
        <f>SUM(Q51:R51)</f>
        <v>0</v>
      </c>
      <c r="T51" s="389"/>
      <c r="U51" s="389"/>
    </row>
    <row r="52" spans="1:21" ht="10.5" customHeight="1">
      <c r="A52" s="5">
        <v>2</v>
      </c>
      <c r="B52" s="5">
        <v>4</v>
      </c>
      <c r="C52" s="5">
        <v>10</v>
      </c>
      <c r="E52" s="1892"/>
      <c r="F52" s="4"/>
      <c r="G52" s="4"/>
      <c r="H52" s="4" t="s">
        <v>859</v>
      </c>
      <c r="I52" s="1856">
        <v>0</v>
      </c>
      <c r="J52" s="1856">
        <v>0</v>
      </c>
      <c r="K52" s="920">
        <f>SUM(I52:J52)</f>
        <v>0</v>
      </c>
      <c r="L52" s="920"/>
      <c r="M52" s="920">
        <v>0</v>
      </c>
      <c r="N52" s="920">
        <v>0</v>
      </c>
      <c r="O52" s="920">
        <f>SUM(M52:N52)</f>
        <v>0</v>
      </c>
      <c r="P52" s="920"/>
      <c r="Q52" s="634">
        <f>SUM(I52+M52)</f>
        <v>0</v>
      </c>
      <c r="R52" s="634">
        <f>SUM(J52+N52)</f>
        <v>0</v>
      </c>
      <c r="S52" s="36">
        <f>SUM(Q52:R52)</f>
        <v>0</v>
      </c>
      <c r="T52" s="389"/>
      <c r="U52" s="389"/>
    </row>
    <row r="53" spans="1:21" ht="11.25" customHeight="1">
      <c r="E53" s="1892"/>
      <c r="F53" s="622" t="s">
        <v>39</v>
      </c>
      <c r="G53" s="4"/>
      <c r="H53" s="4"/>
      <c r="I53" s="2443">
        <f>SUM(I54)</f>
        <v>0</v>
      </c>
      <c r="J53" s="2443">
        <f>SUM(J54)</f>
        <v>0</v>
      </c>
      <c r="K53" s="1244">
        <f>SUM(I53:J53)</f>
        <v>0</v>
      </c>
      <c r="L53" s="1244"/>
      <c r="M53" s="1244">
        <f>SUM(M54)</f>
        <v>0</v>
      </c>
      <c r="N53" s="1244">
        <f>SUM(N54)</f>
        <v>0</v>
      </c>
      <c r="O53" s="1244">
        <f>SUM(M53:N53)</f>
        <v>0</v>
      </c>
      <c r="P53" s="1244"/>
      <c r="Q53" s="1244">
        <f>SUM(I53+M53)</f>
        <v>0</v>
      </c>
      <c r="R53" s="1244">
        <f>SUM(J53+N53)</f>
        <v>0</v>
      </c>
      <c r="S53" s="1251">
        <f>SUM(Q53:R53)</f>
        <v>0</v>
      </c>
      <c r="T53" s="389"/>
      <c r="U53" s="389"/>
    </row>
    <row r="54" spans="1:21" ht="10.5" customHeight="1">
      <c r="E54" s="1892"/>
      <c r="F54" s="4"/>
      <c r="G54" s="4" t="s">
        <v>455</v>
      </c>
      <c r="H54" s="4"/>
      <c r="I54" s="1856">
        <f>SUM(I56+I57+I58+I59)</f>
        <v>0</v>
      </c>
      <c r="J54" s="1856">
        <f>SUM(J56+J57+J58+J59)</f>
        <v>0</v>
      </c>
      <c r="K54" s="920">
        <f>SUM(I54:J54)</f>
        <v>0</v>
      </c>
      <c r="L54" s="920"/>
      <c r="M54" s="920">
        <f>SUM(M56+M57+M58+M59)</f>
        <v>0</v>
      </c>
      <c r="N54" s="920">
        <f>SUM(N56+N57+N58+N59)</f>
        <v>0</v>
      </c>
      <c r="O54" s="920">
        <f>SUM(M54:N54)</f>
        <v>0</v>
      </c>
      <c r="P54" s="920"/>
      <c r="Q54" s="634">
        <f>SUM(I54+M54)</f>
        <v>0</v>
      </c>
      <c r="R54" s="634">
        <f>SUM(J54+N54)</f>
        <v>0</v>
      </c>
      <c r="S54" s="36">
        <f>SUM(Q54:R54)</f>
        <v>0</v>
      </c>
      <c r="T54" s="389"/>
      <c r="U54" s="389"/>
    </row>
    <row r="55" spans="1:21" ht="10.5" customHeight="1">
      <c r="E55" s="1892"/>
      <c r="F55" s="4"/>
      <c r="G55" s="4"/>
      <c r="H55" s="4" t="s">
        <v>858</v>
      </c>
      <c r="I55" s="1856"/>
      <c r="J55" s="1856"/>
      <c r="K55" s="920"/>
      <c r="L55" s="920"/>
      <c r="M55" s="920"/>
      <c r="N55" s="920"/>
      <c r="O55" s="920"/>
      <c r="P55" s="920"/>
      <c r="Q55" s="634"/>
      <c r="R55" s="634"/>
      <c r="S55" s="36"/>
      <c r="T55" s="389"/>
      <c r="U55" s="389"/>
    </row>
    <row r="56" spans="1:21" ht="10.5" customHeight="1">
      <c r="A56" s="5">
        <v>2</v>
      </c>
      <c r="B56" s="5">
        <v>4</v>
      </c>
      <c r="C56" s="5">
        <v>10</v>
      </c>
      <c r="E56" s="1892"/>
      <c r="F56" s="4"/>
      <c r="G56" s="4"/>
      <c r="H56" s="4" t="s">
        <v>857</v>
      </c>
      <c r="I56" s="1856">
        <v>0</v>
      </c>
      <c r="J56" s="1856">
        <v>0</v>
      </c>
      <c r="K56" s="920">
        <f>SUM(I56:J56)</f>
        <v>0</v>
      </c>
      <c r="L56" s="920"/>
      <c r="M56" s="920">
        <v>0</v>
      </c>
      <c r="N56" s="920">
        <v>0</v>
      </c>
      <c r="O56" s="920">
        <f>SUM(M56:N56)</f>
        <v>0</v>
      </c>
      <c r="P56" s="920"/>
      <c r="Q56" s="634">
        <f>SUM(I56+M56)</f>
        <v>0</v>
      </c>
      <c r="R56" s="634">
        <f>SUM(J56+N56)</f>
        <v>0</v>
      </c>
      <c r="S56" s="36">
        <f>SUM(Q56:R56)</f>
        <v>0</v>
      </c>
      <c r="T56" s="389"/>
      <c r="U56" s="389"/>
    </row>
    <row r="57" spans="1:21" ht="10.5" customHeight="1">
      <c r="A57" s="5">
        <v>2</v>
      </c>
      <c r="B57" s="5">
        <v>4</v>
      </c>
      <c r="C57" s="5">
        <v>10</v>
      </c>
      <c r="E57" s="1892"/>
      <c r="F57" s="4"/>
      <c r="G57" s="4"/>
      <c r="H57" s="4" t="s">
        <v>856</v>
      </c>
      <c r="I57" s="1856">
        <v>0</v>
      </c>
      <c r="J57" s="1856">
        <v>0</v>
      </c>
      <c r="K57" s="920">
        <f>SUM(I57:J57)</f>
        <v>0</v>
      </c>
      <c r="L57" s="920"/>
      <c r="M57" s="920">
        <v>0</v>
      </c>
      <c r="N57" s="920">
        <v>0</v>
      </c>
      <c r="O57" s="920">
        <f>SUM(M57:N57)</f>
        <v>0</v>
      </c>
      <c r="P57" s="920"/>
      <c r="Q57" s="634">
        <f>SUM(I57+M57)</f>
        <v>0</v>
      </c>
      <c r="R57" s="634">
        <f>SUM(J57+N57)</f>
        <v>0</v>
      </c>
      <c r="S57" s="36">
        <f>SUM(Q57:R57)</f>
        <v>0</v>
      </c>
      <c r="T57" s="389"/>
      <c r="U57" s="389"/>
    </row>
    <row r="58" spans="1:21" ht="10.5" customHeight="1">
      <c r="A58" s="5">
        <v>2</v>
      </c>
      <c r="B58" s="5">
        <v>4</v>
      </c>
      <c r="C58" s="5">
        <v>10</v>
      </c>
      <c r="E58" s="1892"/>
      <c r="F58" s="4"/>
      <c r="G58" s="4"/>
      <c r="H58" s="4" t="s">
        <v>855</v>
      </c>
      <c r="I58" s="1856">
        <v>0</v>
      </c>
      <c r="J58" s="1856">
        <v>0</v>
      </c>
      <c r="K58" s="920">
        <f>SUM(I58:J58)</f>
        <v>0</v>
      </c>
      <c r="L58" s="920"/>
      <c r="M58" s="920">
        <v>0</v>
      </c>
      <c r="N58" s="920">
        <v>0</v>
      </c>
      <c r="O58" s="920">
        <f>SUM(M58:N58)</f>
        <v>0</v>
      </c>
      <c r="P58" s="920"/>
      <c r="Q58" s="634">
        <f>SUM(I58+M58)</f>
        <v>0</v>
      </c>
      <c r="R58" s="634">
        <f>SUM(J58+N58)</f>
        <v>0</v>
      </c>
      <c r="S58" s="36">
        <f>SUM(Q58:R58)</f>
        <v>0</v>
      </c>
      <c r="T58" s="389"/>
      <c r="U58" s="389"/>
    </row>
    <row r="59" spans="1:21" ht="10.5" customHeight="1">
      <c r="A59" s="5">
        <v>2</v>
      </c>
      <c r="B59" s="5">
        <v>4</v>
      </c>
      <c r="C59" s="5">
        <v>10</v>
      </c>
      <c r="E59" s="1892"/>
      <c r="F59" s="4"/>
      <c r="G59" s="4"/>
      <c r="H59" s="4" t="s">
        <v>854</v>
      </c>
      <c r="I59" s="1856">
        <v>0</v>
      </c>
      <c r="J59" s="1856">
        <v>0</v>
      </c>
      <c r="K59" s="920">
        <f>SUM(I59:J59)</f>
        <v>0</v>
      </c>
      <c r="L59" s="920"/>
      <c r="M59" s="920">
        <v>0</v>
      </c>
      <c r="N59" s="920">
        <v>0</v>
      </c>
      <c r="O59" s="920">
        <f>SUM(M59:N59)</f>
        <v>0</v>
      </c>
      <c r="P59" s="920"/>
      <c r="Q59" s="634">
        <f>SUM(I59+M59)</f>
        <v>0</v>
      </c>
      <c r="R59" s="634">
        <f>SUM(J59+N59)</f>
        <v>0</v>
      </c>
      <c r="S59" s="36">
        <f>SUM(Q59:R59)</f>
        <v>0</v>
      </c>
      <c r="T59" s="389"/>
      <c r="U59" s="389"/>
    </row>
    <row r="60" spans="1:21" ht="11.25" customHeight="1">
      <c r="E60" s="1892"/>
      <c r="F60" s="622" t="s">
        <v>40</v>
      </c>
      <c r="G60" s="4"/>
      <c r="H60" s="4"/>
      <c r="I60" s="2375">
        <f>SUM(I61)</f>
        <v>0</v>
      </c>
      <c r="J60" s="2375">
        <f>SUM(J61)</f>
        <v>0</v>
      </c>
      <c r="K60" s="2373">
        <f>SUM(I60:J60)</f>
        <v>0</v>
      </c>
      <c r="L60" s="2373"/>
      <c r="M60" s="2373">
        <f>SUM(M61)</f>
        <v>0</v>
      </c>
      <c r="N60" s="2373">
        <f>SUM(N61)</f>
        <v>0</v>
      </c>
      <c r="O60" s="2373">
        <f>SUM(M60:N60)</f>
        <v>0</v>
      </c>
      <c r="P60" s="2373"/>
      <c r="Q60" s="1244">
        <f>SUM(I60+M60)</f>
        <v>0</v>
      </c>
      <c r="R60" s="1244">
        <f>SUM(J60+N60)</f>
        <v>0</v>
      </c>
      <c r="S60" s="1251">
        <f>SUM(Q60:R60)</f>
        <v>0</v>
      </c>
      <c r="T60" s="389"/>
      <c r="U60" s="389"/>
    </row>
    <row r="61" spans="1:21" ht="10.5" customHeight="1">
      <c r="E61" s="1892"/>
      <c r="F61" s="4"/>
      <c r="G61" s="4" t="s">
        <v>455</v>
      </c>
      <c r="H61" s="4"/>
      <c r="I61" s="2337">
        <f>SUM(I62)</f>
        <v>0</v>
      </c>
      <c r="J61" s="2337">
        <f>SUM(J62)</f>
        <v>0</v>
      </c>
      <c r="K61" s="706">
        <f>SUM(I61:J61)</f>
        <v>0</v>
      </c>
      <c r="L61" s="706"/>
      <c r="M61" s="706">
        <f>SUM(M62)</f>
        <v>0</v>
      </c>
      <c r="N61" s="706">
        <f>SUM(N62)</f>
        <v>0</v>
      </c>
      <c r="O61" s="706">
        <f>SUM(M61:N61)</f>
        <v>0</v>
      </c>
      <c r="P61" s="706"/>
      <c r="Q61" s="634">
        <f>SUM(I61+M61)</f>
        <v>0</v>
      </c>
      <c r="R61" s="634">
        <f>SUM(J61+N61)</f>
        <v>0</v>
      </c>
      <c r="S61" s="36">
        <f>SUM(Q61:R61)</f>
        <v>0</v>
      </c>
      <c r="T61" s="389"/>
      <c r="U61" s="389"/>
    </row>
    <row r="62" spans="1:21" ht="10.5" customHeight="1">
      <c r="A62" s="5">
        <v>2</v>
      </c>
      <c r="B62" s="5">
        <v>4</v>
      </c>
      <c r="C62" s="5">
        <v>3</v>
      </c>
      <c r="E62" s="1892"/>
      <c r="F62" s="4"/>
      <c r="G62" s="4"/>
      <c r="H62" s="4" t="s">
        <v>853</v>
      </c>
      <c r="I62" s="2337">
        <v>0</v>
      </c>
      <c r="J62" s="2337">
        <v>0</v>
      </c>
      <c r="K62" s="706">
        <f>SUM(I62:J62)</f>
        <v>0</v>
      </c>
      <c r="L62" s="706"/>
      <c r="M62" s="706">
        <v>0</v>
      </c>
      <c r="N62" s="706">
        <v>0</v>
      </c>
      <c r="O62" s="706">
        <f>SUM(M62:N62)</f>
        <v>0</v>
      </c>
      <c r="P62" s="706"/>
      <c r="Q62" s="634">
        <f>SUM(I62+M62)</f>
        <v>0</v>
      </c>
      <c r="R62" s="634">
        <f>SUM(J62+N62)</f>
        <v>0</v>
      </c>
      <c r="S62" s="36">
        <f>SUM(Q62:R62)</f>
        <v>0</v>
      </c>
      <c r="T62" s="389"/>
      <c r="U62" s="389"/>
    </row>
    <row r="63" spans="1:21" ht="11.25" customHeight="1">
      <c r="E63" s="1892"/>
      <c r="F63" s="622" t="s">
        <v>44</v>
      </c>
      <c r="G63" s="4"/>
      <c r="H63" s="4"/>
      <c r="I63" s="2375">
        <f>I64</f>
        <v>0</v>
      </c>
      <c r="J63" s="2375">
        <f>J64</f>
        <v>0</v>
      </c>
      <c r="K63" s="2373">
        <f>SUM(I63:J63)</f>
        <v>0</v>
      </c>
      <c r="L63" s="2373"/>
      <c r="M63" s="2373">
        <f>M64</f>
        <v>0</v>
      </c>
      <c r="N63" s="2373">
        <f>N64</f>
        <v>0</v>
      </c>
      <c r="O63" s="2373">
        <f>SUM(M63:N63)</f>
        <v>0</v>
      </c>
      <c r="P63" s="2373"/>
      <c r="Q63" s="1244">
        <f>SUM(I63+M63)</f>
        <v>0</v>
      </c>
      <c r="R63" s="1244">
        <f>SUM(J63+N63)</f>
        <v>0</v>
      </c>
      <c r="S63" s="1251">
        <f>SUM(Q63:R63)</f>
        <v>0</v>
      </c>
      <c r="T63" s="389"/>
      <c r="U63" s="389"/>
    </row>
    <row r="64" spans="1:21" ht="10.5" customHeight="1">
      <c r="E64" s="1892"/>
      <c r="F64" s="4"/>
      <c r="G64" s="4" t="s">
        <v>464</v>
      </c>
      <c r="H64" s="4"/>
      <c r="I64" s="2337">
        <f>I65</f>
        <v>0</v>
      </c>
      <c r="J64" s="2337">
        <f>J65</f>
        <v>0</v>
      </c>
      <c r="K64" s="706">
        <f>SUM(I64:J64)</f>
        <v>0</v>
      </c>
      <c r="L64" s="706"/>
      <c r="M64" s="706">
        <f>M65</f>
        <v>0</v>
      </c>
      <c r="N64" s="706">
        <f>N65</f>
        <v>0</v>
      </c>
      <c r="O64" s="706">
        <f>SUM(M64:N64)</f>
        <v>0</v>
      </c>
      <c r="P64" s="706"/>
      <c r="Q64" s="634">
        <f>SUM(I64+M64)</f>
        <v>0</v>
      </c>
      <c r="R64" s="634">
        <f>SUM(J64+N64)</f>
        <v>0</v>
      </c>
      <c r="S64" s="36">
        <f>SUM(Q64:R64)</f>
        <v>0</v>
      </c>
      <c r="T64" s="389"/>
      <c r="U64" s="389"/>
    </row>
    <row r="65" spans="1:21" ht="10.5" customHeight="1">
      <c r="A65" s="5">
        <v>2</v>
      </c>
      <c r="B65" s="5">
        <v>4</v>
      </c>
      <c r="C65" s="5">
        <v>11</v>
      </c>
      <c r="E65" s="1893"/>
      <c r="F65" s="4"/>
      <c r="G65" s="4"/>
      <c r="H65" s="4" t="s">
        <v>852</v>
      </c>
      <c r="I65" s="2337">
        <v>0</v>
      </c>
      <c r="J65" s="2337">
        <v>0</v>
      </c>
      <c r="K65" s="706">
        <f>SUM(I65:J65)</f>
        <v>0</v>
      </c>
      <c r="L65" s="706"/>
      <c r="M65" s="706">
        <v>0</v>
      </c>
      <c r="N65" s="706">
        <v>0</v>
      </c>
      <c r="O65" s="706">
        <f>SUM(M65:N65)</f>
        <v>0</v>
      </c>
      <c r="P65" s="706"/>
      <c r="Q65" s="634">
        <f>SUM(I65+M65)</f>
        <v>0</v>
      </c>
      <c r="R65" s="634">
        <f>SUM(J65+N65)</f>
        <v>0</v>
      </c>
      <c r="S65" s="36">
        <f>SUM(Q65:R65)</f>
        <v>0</v>
      </c>
      <c r="T65" s="389"/>
      <c r="U65" s="389"/>
    </row>
    <row r="66" spans="1:21" ht="12" customHeight="1">
      <c r="E66" s="1894">
        <v>1403</v>
      </c>
      <c r="F66" s="21" t="s">
        <v>3</v>
      </c>
      <c r="G66" s="1275"/>
      <c r="H66" s="1275"/>
      <c r="I66" s="2450">
        <f>SUM(I67)</f>
        <v>2</v>
      </c>
      <c r="J66" s="2450">
        <f>SUM(J67)</f>
        <v>7</v>
      </c>
      <c r="K66" s="2450">
        <f>SUM(I66:J66)</f>
        <v>9</v>
      </c>
      <c r="L66" s="2450"/>
      <c r="M66" s="2450">
        <f>SUM(M67)</f>
        <v>5</v>
      </c>
      <c r="N66" s="2450">
        <f>SUM(N67)</f>
        <v>5</v>
      </c>
      <c r="O66" s="2450">
        <f>SUM(M66:N66)</f>
        <v>10</v>
      </c>
      <c r="P66" s="2450"/>
      <c r="Q66" s="498">
        <f>SUM(I66+M66)</f>
        <v>7</v>
      </c>
      <c r="R66" s="498">
        <f>SUM(J66+N66)</f>
        <v>12</v>
      </c>
      <c r="S66" s="49">
        <f>SUM(Q66:R66)</f>
        <v>19</v>
      </c>
      <c r="T66" s="389"/>
      <c r="U66" s="389"/>
    </row>
    <row r="67" spans="1:21" ht="11.25" customHeight="1">
      <c r="E67" s="1895"/>
      <c r="F67" s="1122" t="s">
        <v>45</v>
      </c>
      <c r="G67" s="1121"/>
      <c r="H67" s="1121"/>
      <c r="I67" s="2436">
        <f>SUM(I68)</f>
        <v>2</v>
      </c>
      <c r="J67" s="2436">
        <f>SUM(J68)</f>
        <v>7</v>
      </c>
      <c r="K67" s="2436">
        <f>SUM(I67:J67)</f>
        <v>9</v>
      </c>
      <c r="L67" s="2436"/>
      <c r="M67" s="2436">
        <f>SUM(M68)</f>
        <v>5</v>
      </c>
      <c r="N67" s="2436">
        <f>SUM(N68)</f>
        <v>5</v>
      </c>
      <c r="O67" s="2436">
        <f>SUM(M67:N67)</f>
        <v>10</v>
      </c>
      <c r="P67" s="2436"/>
      <c r="Q67" s="1244">
        <f>SUM(I67+M67)</f>
        <v>7</v>
      </c>
      <c r="R67" s="1244">
        <f>SUM(J67+N67)</f>
        <v>12</v>
      </c>
      <c r="S67" s="1251">
        <f>SUM(Q67:R67)</f>
        <v>19</v>
      </c>
      <c r="T67" s="389"/>
      <c r="U67" s="389"/>
    </row>
    <row r="68" spans="1:21" ht="10.5" customHeight="1">
      <c r="E68" s="1895"/>
      <c r="F68" s="1272"/>
      <c r="G68" s="4" t="s">
        <v>471</v>
      </c>
      <c r="H68" s="4"/>
      <c r="I68" s="634">
        <f>SUM(I69)</f>
        <v>2</v>
      </c>
      <c r="J68" s="634">
        <f>SUM(J69)</f>
        <v>7</v>
      </c>
      <c r="K68" s="634">
        <f>SUM(I68:J68)</f>
        <v>9</v>
      </c>
      <c r="L68" s="1244"/>
      <c r="M68" s="634">
        <f>SUM(M69)</f>
        <v>5</v>
      </c>
      <c r="N68" s="634">
        <f>SUM(N69)</f>
        <v>5</v>
      </c>
      <c r="O68" s="634">
        <f>SUM(M68:N68)</f>
        <v>10</v>
      </c>
      <c r="P68" s="1244"/>
      <c r="Q68" s="634">
        <f>SUM(I68+M68)</f>
        <v>7</v>
      </c>
      <c r="R68" s="634">
        <f>SUM(J68+N68)</f>
        <v>12</v>
      </c>
      <c r="S68" s="36">
        <f>SUM(Q68:R68)</f>
        <v>19</v>
      </c>
      <c r="T68" s="389"/>
      <c r="U68" s="389"/>
    </row>
    <row r="69" spans="1:21" ht="10.5" customHeight="1">
      <c r="A69" s="5">
        <v>3</v>
      </c>
      <c r="B69" s="5">
        <v>5</v>
      </c>
      <c r="C69" s="5">
        <v>11</v>
      </c>
      <c r="E69" s="1896"/>
      <c r="F69" s="1271"/>
      <c r="G69" s="3"/>
      <c r="H69" s="3" t="s">
        <v>470</v>
      </c>
      <c r="I69" s="2466">
        <v>2</v>
      </c>
      <c r="J69" s="2465">
        <v>7</v>
      </c>
      <c r="K69" s="733">
        <f>SUM(I69:J69)</f>
        <v>9</v>
      </c>
      <c r="L69" s="2465"/>
      <c r="M69" s="2465">
        <v>5</v>
      </c>
      <c r="N69" s="2465">
        <v>5</v>
      </c>
      <c r="O69" s="733">
        <f>SUM(M69:N69)</f>
        <v>10</v>
      </c>
      <c r="P69" s="2465"/>
      <c r="Q69" s="733">
        <f>SUM(I69+M69)</f>
        <v>7</v>
      </c>
      <c r="R69" s="733">
        <f>SUM(J69+N69)</f>
        <v>12</v>
      </c>
      <c r="S69" s="47">
        <f>SUM(Q69:R69)</f>
        <v>19</v>
      </c>
      <c r="T69" s="389"/>
      <c r="U69" s="389"/>
    </row>
    <row r="70" spans="1:21" ht="12" customHeight="1">
      <c r="E70" s="1895">
        <v>1404</v>
      </c>
      <c r="F70" s="1269" t="s">
        <v>28</v>
      </c>
      <c r="G70" s="514"/>
      <c r="H70" s="372"/>
      <c r="I70" s="498">
        <f>SUM(I71+I76)</f>
        <v>8</v>
      </c>
      <c r="J70" s="498">
        <f>SUM(J71+J76)</f>
        <v>6</v>
      </c>
      <c r="K70" s="498">
        <f>SUM(I70:J70)</f>
        <v>14</v>
      </c>
      <c r="L70" s="498"/>
      <c r="M70" s="498">
        <f>SUM(M71+M76)</f>
        <v>5</v>
      </c>
      <c r="N70" s="498">
        <f>SUM(N71+N76)</f>
        <v>0</v>
      </c>
      <c r="O70" s="498">
        <f>SUM(M70:N70)</f>
        <v>5</v>
      </c>
      <c r="P70" s="498"/>
      <c r="Q70" s="498">
        <f>SUM(I70+M70)</f>
        <v>13</v>
      </c>
      <c r="R70" s="498">
        <f>SUM(J70+N70)</f>
        <v>6</v>
      </c>
      <c r="S70" s="49">
        <f>SUM(Q70:R70)</f>
        <v>19</v>
      </c>
      <c r="T70" s="389"/>
      <c r="U70" s="389"/>
    </row>
    <row r="71" spans="1:21" ht="12" customHeight="1">
      <c r="E71" s="1895"/>
      <c r="F71" s="622" t="s">
        <v>48</v>
      </c>
      <c r="G71" s="4"/>
      <c r="H71" s="4"/>
      <c r="I71" s="2443">
        <f>SUM(I72+I74)</f>
        <v>0</v>
      </c>
      <c r="J71" s="1244">
        <f>SUM(J72+J74)</f>
        <v>0</v>
      </c>
      <c r="K71" s="1244">
        <f>SUM(I71:J71)</f>
        <v>0</v>
      </c>
      <c r="L71" s="1244"/>
      <c r="M71" s="1244">
        <f>SUM(M72+M74)</f>
        <v>0</v>
      </c>
      <c r="N71" s="1244">
        <f>SUM(N72+N74)</f>
        <v>0</v>
      </c>
      <c r="O71" s="1244">
        <f>SUM(M71:N71)</f>
        <v>0</v>
      </c>
      <c r="P71" s="1244"/>
      <c r="Q71" s="1244">
        <f>SUM(I71+M71)</f>
        <v>0</v>
      </c>
      <c r="R71" s="1244">
        <f>SUM(J71+N71)</f>
        <v>0</v>
      </c>
      <c r="S71" s="1251">
        <f>SUM(Q71:R71)</f>
        <v>0</v>
      </c>
      <c r="T71" s="389"/>
      <c r="U71" s="389"/>
    </row>
    <row r="72" spans="1:21" ht="12" customHeight="1">
      <c r="E72" s="1895"/>
      <c r="F72" s="4"/>
      <c r="G72" s="4" t="s">
        <v>455</v>
      </c>
      <c r="H72" s="451"/>
      <c r="I72" s="1451">
        <f>SUM(I73)</f>
        <v>0</v>
      </c>
      <c r="J72" s="634">
        <f>SUM(J73)</f>
        <v>0</v>
      </c>
      <c r="K72" s="634">
        <f>SUM(I72:J72)</f>
        <v>0</v>
      </c>
      <c r="L72" s="634"/>
      <c r="M72" s="634">
        <f>SUM(M73)</f>
        <v>0</v>
      </c>
      <c r="N72" s="634">
        <f>SUM(N73)</f>
        <v>0</v>
      </c>
      <c r="O72" s="634">
        <f>SUM(M72:N72)</f>
        <v>0</v>
      </c>
      <c r="P72" s="634"/>
      <c r="Q72" s="634">
        <f>SUM(I72+M72)</f>
        <v>0</v>
      </c>
      <c r="R72" s="634">
        <f>SUM(J72+N72)</f>
        <v>0</v>
      </c>
      <c r="S72" s="36">
        <f>SUM(Q72:R72)</f>
        <v>0</v>
      </c>
      <c r="T72" s="389"/>
      <c r="U72" s="389"/>
    </row>
    <row r="73" spans="1:21" ht="12" customHeight="1">
      <c r="A73" s="5">
        <v>4</v>
      </c>
      <c r="B73" s="5">
        <v>6</v>
      </c>
      <c r="C73" s="5">
        <v>11</v>
      </c>
      <c r="E73" s="1895"/>
      <c r="F73" s="4"/>
      <c r="G73" s="4"/>
      <c r="H73" s="451" t="s">
        <v>851</v>
      </c>
      <c r="I73" s="1451">
        <v>0</v>
      </c>
      <c r="J73" s="634">
        <v>0</v>
      </c>
      <c r="K73" s="634">
        <f>SUM(I73:J73)</f>
        <v>0</v>
      </c>
      <c r="L73" s="634"/>
      <c r="M73" s="634">
        <v>0</v>
      </c>
      <c r="N73" s="634">
        <v>0</v>
      </c>
      <c r="O73" s="634">
        <f>SUM(M73:N73)</f>
        <v>0</v>
      </c>
      <c r="P73" s="634"/>
      <c r="Q73" s="634">
        <f>SUM(I73+M73)</f>
        <v>0</v>
      </c>
      <c r="R73" s="634">
        <f>SUM(J73+N73)</f>
        <v>0</v>
      </c>
      <c r="S73" s="36">
        <f>SUM(Q73:R73)</f>
        <v>0</v>
      </c>
      <c r="T73" s="389"/>
      <c r="U73" s="389"/>
    </row>
    <row r="74" spans="1:21" ht="12" customHeight="1">
      <c r="E74" s="1895"/>
      <c r="F74" s="4"/>
      <c r="G74" s="4" t="s">
        <v>464</v>
      </c>
      <c r="H74" s="451"/>
      <c r="I74" s="1451">
        <f>SUM(I75)</f>
        <v>0</v>
      </c>
      <c r="J74" s="634">
        <f>SUM(J75)</f>
        <v>0</v>
      </c>
      <c r="K74" s="634">
        <f>SUM(I74:J74)</f>
        <v>0</v>
      </c>
      <c r="L74" s="634"/>
      <c r="M74" s="634">
        <f>SUM(M75)</f>
        <v>0</v>
      </c>
      <c r="N74" s="634">
        <f>SUM(N75)</f>
        <v>0</v>
      </c>
      <c r="O74" s="634">
        <f>SUM(M74:N74)</f>
        <v>0</v>
      </c>
      <c r="P74" s="634"/>
      <c r="Q74" s="634">
        <f>SUM(I74+M74)</f>
        <v>0</v>
      </c>
      <c r="R74" s="634">
        <f>SUM(J74+N74)</f>
        <v>0</v>
      </c>
      <c r="S74" s="36">
        <f>SUM(Q74:R74)</f>
        <v>0</v>
      </c>
      <c r="T74" s="389"/>
      <c r="U74" s="389"/>
    </row>
    <row r="75" spans="1:21" ht="12" customHeight="1">
      <c r="A75" s="5">
        <v>4</v>
      </c>
      <c r="B75" s="5">
        <v>6</v>
      </c>
      <c r="C75" s="5">
        <v>11</v>
      </c>
      <c r="E75" s="1895"/>
      <c r="F75" s="4"/>
      <c r="G75" s="4"/>
      <c r="H75" s="451" t="s">
        <v>850</v>
      </c>
      <c r="I75" s="2464">
        <v>0</v>
      </c>
      <c r="J75" s="868">
        <v>0</v>
      </c>
      <c r="K75" s="634">
        <f>SUM(I75:J75)</f>
        <v>0</v>
      </c>
      <c r="L75" s="920"/>
      <c r="M75" s="868">
        <v>0</v>
      </c>
      <c r="N75" s="2463">
        <v>0</v>
      </c>
      <c r="O75" s="634">
        <f>SUM(M75:N75)</f>
        <v>0</v>
      </c>
      <c r="P75" s="634"/>
      <c r="Q75" s="634">
        <f>SUM(I75+M75)</f>
        <v>0</v>
      </c>
      <c r="R75" s="634">
        <f>SUM(J75+N75)</f>
        <v>0</v>
      </c>
      <c r="S75" s="36">
        <f>SUM(Q75:R75)</f>
        <v>0</v>
      </c>
      <c r="T75" s="389"/>
      <c r="U75" s="389"/>
    </row>
    <row r="76" spans="1:21" ht="11.25" customHeight="1">
      <c r="E76" s="1895"/>
      <c r="F76" s="622" t="s">
        <v>49</v>
      </c>
      <c r="G76" s="4"/>
      <c r="H76" s="451"/>
      <c r="I76" s="2443">
        <f>SUM(I77+I79+I85)</f>
        <v>8</v>
      </c>
      <c r="J76" s="1244">
        <f>SUM(J77+J79+J85)</f>
        <v>6</v>
      </c>
      <c r="K76" s="1244">
        <f>SUM(I76:J76)</f>
        <v>14</v>
      </c>
      <c r="L76" s="1244"/>
      <c r="M76" s="1244">
        <f>SUM(M77+M79+M85)</f>
        <v>5</v>
      </c>
      <c r="N76" s="1244">
        <f>SUM(N77+N79+N85)</f>
        <v>0</v>
      </c>
      <c r="O76" s="1244">
        <f>SUM(M76:N76)</f>
        <v>5</v>
      </c>
      <c r="P76" s="1244"/>
      <c r="Q76" s="1244">
        <f>SUM(I76+M76)</f>
        <v>13</v>
      </c>
      <c r="R76" s="1244">
        <f>SUM(J76+N76)</f>
        <v>6</v>
      </c>
      <c r="S76" s="1251">
        <f>SUM(Q76:R76)</f>
        <v>19</v>
      </c>
      <c r="T76" s="389"/>
      <c r="U76" s="389"/>
    </row>
    <row r="77" spans="1:21" ht="10.5" customHeight="1">
      <c r="E77" s="1895"/>
      <c r="F77" s="622"/>
      <c r="G77" s="4" t="s">
        <v>457</v>
      </c>
      <c r="H77" s="451"/>
      <c r="I77" s="1451">
        <f>SUM(I78)</f>
        <v>0</v>
      </c>
      <c r="J77" s="634">
        <f>SUM(J78)</f>
        <v>0</v>
      </c>
      <c r="K77" s="634">
        <f>SUM(I77:J77)</f>
        <v>0</v>
      </c>
      <c r="L77" s="634"/>
      <c r="M77" s="634">
        <f>SUM(M78)</f>
        <v>0</v>
      </c>
      <c r="N77" s="634">
        <f>SUM(N78)</f>
        <v>0</v>
      </c>
      <c r="O77" s="634">
        <f>SUM(M77:N77)</f>
        <v>0</v>
      </c>
      <c r="P77" s="634"/>
      <c r="Q77" s="634">
        <f>SUM(I77+M77)</f>
        <v>0</v>
      </c>
      <c r="R77" s="634">
        <f>SUM(J77+N77)</f>
        <v>0</v>
      </c>
      <c r="S77" s="36">
        <f>SUM(Q77:R77)</f>
        <v>0</v>
      </c>
      <c r="T77" s="389"/>
      <c r="U77" s="389"/>
    </row>
    <row r="78" spans="1:21" ht="10.5" customHeight="1">
      <c r="A78" s="5">
        <v>4</v>
      </c>
      <c r="B78" s="5">
        <v>6</v>
      </c>
      <c r="C78" s="5">
        <v>11</v>
      </c>
      <c r="E78" s="1895"/>
      <c r="F78" s="622"/>
      <c r="G78" s="4"/>
      <c r="H78" s="451" t="s">
        <v>849</v>
      </c>
      <c r="I78" s="1451">
        <v>0</v>
      </c>
      <c r="J78" s="634">
        <v>0</v>
      </c>
      <c r="K78" s="634">
        <f>SUM(I78:J78)</f>
        <v>0</v>
      </c>
      <c r="L78" s="634"/>
      <c r="M78" s="634">
        <v>0</v>
      </c>
      <c r="N78" s="634">
        <v>0</v>
      </c>
      <c r="O78" s="634">
        <f>SUM(M78:N78)</f>
        <v>0</v>
      </c>
      <c r="P78" s="634"/>
      <c r="Q78" s="634">
        <f>SUM(I78+M78)</f>
        <v>0</v>
      </c>
      <c r="R78" s="634">
        <f>SUM(J78+N78)</f>
        <v>0</v>
      </c>
      <c r="S78" s="36">
        <f>SUM(Q78:R78)</f>
        <v>0</v>
      </c>
      <c r="T78" s="389"/>
      <c r="U78" s="389"/>
    </row>
    <row r="79" spans="1:21" ht="10.5" customHeight="1">
      <c r="E79" s="1895"/>
      <c r="F79" s="4"/>
      <c r="G79" s="4" t="s">
        <v>886</v>
      </c>
      <c r="H79" s="451"/>
      <c r="I79" s="1451">
        <f>SUM(I80+I82+I83+I84)</f>
        <v>0</v>
      </c>
      <c r="J79" s="634">
        <f>SUM(J80+J82+J83+J84)</f>
        <v>0</v>
      </c>
      <c r="K79" s="634">
        <f>SUM(I79:J79)</f>
        <v>0</v>
      </c>
      <c r="L79" s="634"/>
      <c r="M79" s="634">
        <f>SUM(M80+M82+M83+M84)</f>
        <v>5</v>
      </c>
      <c r="N79" s="634">
        <f>SUM(N80+N82+N83+N84)</f>
        <v>0</v>
      </c>
      <c r="O79" s="634">
        <f>SUM(M79:N79)</f>
        <v>5</v>
      </c>
      <c r="P79" s="634"/>
      <c r="Q79" s="634">
        <f>SUM(I79+M79)</f>
        <v>5</v>
      </c>
      <c r="R79" s="634">
        <f>SUM(J79+N79)</f>
        <v>0</v>
      </c>
      <c r="S79" s="36">
        <f>SUM(Q79:R79)</f>
        <v>5</v>
      </c>
      <c r="T79" s="389"/>
      <c r="U79" s="389"/>
    </row>
    <row r="80" spans="1:21" ht="10.5" customHeight="1">
      <c r="A80" s="5">
        <v>4</v>
      </c>
      <c r="B80" s="5">
        <v>6</v>
      </c>
      <c r="C80" s="5">
        <v>11</v>
      </c>
      <c r="E80" s="1895"/>
      <c r="F80" s="4"/>
      <c r="G80" s="4"/>
      <c r="H80" s="451" t="s">
        <v>848</v>
      </c>
      <c r="I80" s="1451">
        <v>0</v>
      </c>
      <c r="J80" s="634">
        <v>0</v>
      </c>
      <c r="K80" s="634">
        <f>SUM(I80:J80)</f>
        <v>0</v>
      </c>
      <c r="L80" s="634"/>
      <c r="M80" s="367">
        <v>5</v>
      </c>
      <c r="N80" s="367">
        <v>0</v>
      </c>
      <c r="O80" s="634">
        <f>SUM(M80:N80)</f>
        <v>5</v>
      </c>
      <c r="P80" s="634"/>
      <c r="Q80" s="634">
        <f>SUM(I80+M80)</f>
        <v>5</v>
      </c>
      <c r="R80" s="634">
        <f>SUM(J80+N80)</f>
        <v>0</v>
      </c>
      <c r="S80" s="36">
        <f>SUM(Q80:R80)</f>
        <v>5</v>
      </c>
      <c r="T80" s="389"/>
      <c r="U80" s="389"/>
    </row>
    <row r="81" spans="1:21" ht="10.5" customHeight="1">
      <c r="E81" s="1895"/>
      <c r="F81" s="4"/>
      <c r="G81" s="4"/>
      <c r="H81" s="451" t="s">
        <v>885</v>
      </c>
      <c r="I81" s="1451"/>
      <c r="J81" s="634"/>
      <c r="K81" s="634"/>
      <c r="L81" s="634"/>
      <c r="M81" s="634"/>
      <c r="N81" s="634"/>
      <c r="O81" s="634"/>
      <c r="P81" s="634"/>
      <c r="Q81" s="634"/>
      <c r="R81" s="634"/>
      <c r="S81" s="36"/>
      <c r="T81" s="389"/>
      <c r="U81" s="389"/>
    </row>
    <row r="82" spans="1:21" ht="10.5" customHeight="1">
      <c r="A82" s="5">
        <v>4</v>
      </c>
      <c r="B82" s="5">
        <v>6</v>
      </c>
      <c r="C82" s="5">
        <v>11</v>
      </c>
      <c r="E82" s="1895"/>
      <c r="F82" s="4"/>
      <c r="G82" s="4"/>
      <c r="H82" s="451" t="s">
        <v>884</v>
      </c>
      <c r="I82" s="1451">
        <v>0</v>
      </c>
      <c r="J82" s="1451">
        <v>0</v>
      </c>
      <c r="K82" s="1451">
        <f>SUM(I82:J82)</f>
        <v>0</v>
      </c>
      <c r="L82" s="1451"/>
      <c r="M82" s="1451">
        <v>0</v>
      </c>
      <c r="N82" s="1451">
        <v>0</v>
      </c>
      <c r="O82" s="1451">
        <f>SUM(M82:N82)</f>
        <v>0</v>
      </c>
      <c r="P82" s="1451"/>
      <c r="Q82" s="1451">
        <f>SUM(I82+M82)</f>
        <v>0</v>
      </c>
      <c r="R82" s="1451">
        <f>SUM(J82+N82)</f>
        <v>0</v>
      </c>
      <c r="S82" s="2462">
        <f>SUM(Q82:R82)</f>
        <v>0</v>
      </c>
      <c r="T82" s="389"/>
      <c r="U82" s="389"/>
    </row>
    <row r="83" spans="1:21" ht="10.5" customHeight="1">
      <c r="A83" s="5">
        <v>4</v>
      </c>
      <c r="B83" s="5">
        <v>6</v>
      </c>
      <c r="C83" s="5">
        <v>11</v>
      </c>
      <c r="E83" s="1895"/>
      <c r="F83" s="4"/>
      <c r="G83" s="4"/>
      <c r="H83" s="451" t="s">
        <v>845</v>
      </c>
      <c r="I83" s="1451">
        <v>0</v>
      </c>
      <c r="J83" s="634">
        <v>0</v>
      </c>
      <c r="K83" s="634">
        <f>SUM(I83:J83)</f>
        <v>0</v>
      </c>
      <c r="L83" s="634"/>
      <c r="M83" s="634">
        <v>0</v>
      </c>
      <c r="N83" s="634">
        <v>0</v>
      </c>
      <c r="O83" s="634">
        <f>SUM(M83:N83)</f>
        <v>0</v>
      </c>
      <c r="P83" s="634"/>
      <c r="Q83" s="634">
        <f>SUM(I83+M83)</f>
        <v>0</v>
      </c>
      <c r="R83" s="634">
        <f>SUM(J83+N83)</f>
        <v>0</v>
      </c>
      <c r="S83" s="36">
        <f>SUM(Q83:R83)</f>
        <v>0</v>
      </c>
      <c r="T83" s="389"/>
      <c r="U83" s="389"/>
    </row>
    <row r="84" spans="1:21" ht="10.5" customHeight="1">
      <c r="A84" s="5">
        <v>4</v>
      </c>
      <c r="B84" s="5">
        <v>6</v>
      </c>
      <c r="C84" s="5">
        <v>11</v>
      </c>
      <c r="E84" s="1895"/>
      <c r="F84" s="4"/>
      <c r="G84" s="4"/>
      <c r="H84" s="451" t="s">
        <v>844</v>
      </c>
      <c r="I84" s="1451">
        <v>0</v>
      </c>
      <c r="J84" s="634">
        <v>0</v>
      </c>
      <c r="K84" s="634">
        <f>SUM(I84:J84)</f>
        <v>0</v>
      </c>
      <c r="L84" s="634"/>
      <c r="M84" s="634">
        <v>0</v>
      </c>
      <c r="N84" s="634">
        <v>0</v>
      </c>
      <c r="O84" s="634">
        <f>SUM(M84:N84)</f>
        <v>0</v>
      </c>
      <c r="P84" s="634"/>
      <c r="Q84" s="634">
        <f>SUM(I84+M84)</f>
        <v>0</v>
      </c>
      <c r="R84" s="634">
        <f>SUM(J84+N84)</f>
        <v>0</v>
      </c>
      <c r="S84" s="36">
        <f>SUM(Q84:R84)</f>
        <v>0</v>
      </c>
      <c r="T84" s="389"/>
      <c r="U84" s="389"/>
    </row>
    <row r="85" spans="1:21" ht="10.5" customHeight="1">
      <c r="E85" s="1895"/>
      <c r="F85" s="1263"/>
      <c r="G85" s="20" t="s">
        <v>464</v>
      </c>
      <c r="H85" s="451"/>
      <c r="I85" s="2337">
        <f>SUM(I86)</f>
        <v>8</v>
      </c>
      <c r="J85" s="706">
        <f>SUM(J86)</f>
        <v>6</v>
      </c>
      <c r="K85" s="706">
        <f>SUM(I85:J85)</f>
        <v>14</v>
      </c>
      <c r="L85" s="706"/>
      <c r="M85" s="706">
        <f>SUM(M86)</f>
        <v>0</v>
      </c>
      <c r="N85" s="706">
        <f>SUM(N86)</f>
        <v>0</v>
      </c>
      <c r="O85" s="706">
        <f>SUM(M85:N85)</f>
        <v>0</v>
      </c>
      <c r="P85" s="706"/>
      <c r="Q85" s="634">
        <f>SUM(I85+M85)</f>
        <v>8</v>
      </c>
      <c r="R85" s="634">
        <f>SUM(J85+N85)</f>
        <v>6</v>
      </c>
      <c r="S85" s="36">
        <f>SUM(Q85:R85)</f>
        <v>14</v>
      </c>
    </row>
    <row r="86" spans="1:21" ht="10.5" customHeight="1">
      <c r="A86" s="5">
        <v>4</v>
      </c>
      <c r="B86" s="5">
        <v>6</v>
      </c>
      <c r="C86" s="5">
        <v>11</v>
      </c>
      <c r="E86" s="2012"/>
      <c r="F86" s="1057"/>
      <c r="G86" s="3"/>
      <c r="H86" s="668" t="s">
        <v>469</v>
      </c>
      <c r="I86" s="1340">
        <v>8</v>
      </c>
      <c r="J86" s="1340">
        <v>6</v>
      </c>
      <c r="K86" s="1340">
        <f>SUM(I86:J86)</f>
        <v>14</v>
      </c>
      <c r="L86" s="1340"/>
      <c r="M86" s="1340">
        <v>0</v>
      </c>
      <c r="N86" s="1340">
        <v>0</v>
      </c>
      <c r="O86" s="1340">
        <f>SUM(M86:N86)</f>
        <v>0</v>
      </c>
      <c r="P86" s="1340"/>
      <c r="Q86" s="733">
        <f>SUM(I86+M86)</f>
        <v>8</v>
      </c>
      <c r="R86" s="733">
        <f>SUM(J86+N86)</f>
        <v>6</v>
      </c>
      <c r="S86" s="47">
        <f>SUM(Q86:R86)</f>
        <v>14</v>
      </c>
    </row>
    <row r="87" spans="1:21" ht="12" customHeight="1">
      <c r="E87" s="2461"/>
      <c r="F87" s="4"/>
      <c r="G87" s="4"/>
      <c r="H87" s="4"/>
      <c r="I87" s="868"/>
      <c r="J87" s="868"/>
      <c r="K87" s="920"/>
      <c r="L87" s="920"/>
      <c r="M87" s="868"/>
      <c r="N87" s="2"/>
      <c r="O87" s="2"/>
      <c r="P87" s="2"/>
      <c r="Q87" s="2"/>
      <c r="R87" s="2"/>
      <c r="S87" s="2" t="s">
        <v>386</v>
      </c>
      <c r="T87" s="389"/>
      <c r="U87" s="389"/>
    </row>
    <row r="88" spans="1:21" ht="12" customHeight="1">
      <c r="E88" s="6"/>
      <c r="F88" s="6"/>
      <c r="G88" s="4"/>
      <c r="H88" s="4"/>
      <c r="I88" s="868"/>
      <c r="J88" s="2460"/>
      <c r="K88" s="868"/>
      <c r="L88" s="868"/>
      <c r="M88" s="868"/>
      <c r="N88" s="868"/>
      <c r="O88" s="2"/>
      <c r="P88" s="2"/>
      <c r="Q88" s="2"/>
      <c r="R88" s="840"/>
      <c r="S88" s="2" t="s">
        <v>385</v>
      </c>
    </row>
    <row r="89" spans="1:21" s="4" customFormat="1" ht="10.5" customHeight="1">
      <c r="A89" s="5"/>
      <c r="B89" s="5"/>
      <c r="C89" s="5"/>
      <c r="D89" s="5"/>
      <c r="E89" s="2062" t="s">
        <v>6</v>
      </c>
      <c r="F89" s="1286"/>
      <c r="G89" s="1286"/>
      <c r="H89" s="1286"/>
      <c r="I89" s="2459" t="s">
        <v>812</v>
      </c>
      <c r="J89" s="2459"/>
      <c r="K89" s="2459"/>
      <c r="L89" s="1285"/>
      <c r="M89" s="1285"/>
      <c r="N89" s="1285"/>
      <c r="O89" s="1285"/>
      <c r="P89" s="1285"/>
      <c r="Q89" s="1285"/>
      <c r="R89" s="1285"/>
      <c r="S89" s="2458" t="s">
        <v>0</v>
      </c>
    </row>
    <row r="90" spans="1:21" s="4" customFormat="1" ht="10.5" customHeight="1">
      <c r="A90" s="5" t="s">
        <v>12</v>
      </c>
      <c r="B90" s="5" t="s">
        <v>13</v>
      </c>
      <c r="C90" s="5" t="s">
        <v>14</v>
      </c>
      <c r="D90" s="5"/>
      <c r="E90" s="2063"/>
      <c r="F90" s="1282"/>
      <c r="G90" s="2457" t="s">
        <v>87</v>
      </c>
      <c r="H90" s="1282"/>
      <c r="I90" s="2456"/>
      <c r="J90" s="2456"/>
      <c r="K90" s="2456"/>
      <c r="L90" s="1279"/>
      <c r="M90" s="2455" t="s">
        <v>811</v>
      </c>
      <c r="N90" s="2455"/>
      <c r="O90" s="2455"/>
      <c r="P90" s="1279"/>
      <c r="Q90" s="2455" t="s">
        <v>237</v>
      </c>
      <c r="R90" s="2455"/>
      <c r="S90" s="2454"/>
      <c r="U90" s="5"/>
    </row>
    <row r="91" spans="1:21" s="4" customFormat="1" ht="10.5" customHeight="1">
      <c r="A91" s="5"/>
      <c r="B91" s="5"/>
      <c r="C91" s="5"/>
      <c r="D91" s="5"/>
      <c r="E91" s="2063"/>
      <c r="F91" s="1280"/>
      <c r="G91" s="2453"/>
      <c r="H91" s="1280"/>
      <c r="I91" s="1278" t="s">
        <v>72</v>
      </c>
      <c r="J91" s="1278" t="s">
        <v>71</v>
      </c>
      <c r="K91" s="1278" t="s">
        <v>0</v>
      </c>
      <c r="L91" s="1278"/>
      <c r="M91" s="1278" t="s">
        <v>72</v>
      </c>
      <c r="N91" s="1278" t="s">
        <v>71</v>
      </c>
      <c r="O91" s="1278" t="s">
        <v>0</v>
      </c>
      <c r="P91" s="1278"/>
      <c r="Q91" s="1278" t="s">
        <v>72</v>
      </c>
      <c r="R91" s="1278" t="s">
        <v>71</v>
      </c>
      <c r="S91" s="2452"/>
    </row>
    <row r="92" spans="1:21" ht="12" customHeight="1">
      <c r="E92" s="1959">
        <v>1405</v>
      </c>
      <c r="F92" s="22" t="s">
        <v>4</v>
      </c>
      <c r="G92" s="1267"/>
      <c r="H92" s="547"/>
      <c r="I92" s="37">
        <f>SUM(I93+I97)</f>
        <v>9</v>
      </c>
      <c r="J92" s="37">
        <f>SUM(J93+J97)</f>
        <v>22</v>
      </c>
      <c r="K92" s="37">
        <f>SUM(I92:J92)</f>
        <v>31</v>
      </c>
      <c r="L92" s="37"/>
      <c r="M92" s="37">
        <f>SUM(M93+M97)</f>
        <v>31</v>
      </c>
      <c r="N92" s="37">
        <f>SUM(N93+N97)</f>
        <v>47</v>
      </c>
      <c r="O92" s="37">
        <f>SUM(M92:N92)</f>
        <v>78</v>
      </c>
      <c r="P92" s="37"/>
      <c r="Q92" s="37">
        <f>SUM(I92+M92)</f>
        <v>40</v>
      </c>
      <c r="R92" s="37">
        <f>SUM(J92+N92)</f>
        <v>69</v>
      </c>
      <c r="S92" s="38">
        <f>SUM(Q92:R92)</f>
        <v>109</v>
      </c>
    </row>
    <row r="93" spans="1:21" ht="11.25" customHeight="1">
      <c r="E93" s="1946"/>
      <c r="F93" s="622" t="s">
        <v>50</v>
      </c>
      <c r="G93" s="4"/>
      <c r="H93" s="4"/>
      <c r="I93" s="1244">
        <f>SUM(I94)</f>
        <v>5</v>
      </c>
      <c r="J93" s="1244">
        <f>SUM(J94)</f>
        <v>15</v>
      </c>
      <c r="K93" s="1244">
        <f>SUM(I93:J93)</f>
        <v>20</v>
      </c>
      <c r="L93" s="1244"/>
      <c r="M93" s="1244">
        <f>SUM(M94)</f>
        <v>0</v>
      </c>
      <c r="N93" s="1244">
        <f>SUM(N94)</f>
        <v>0</v>
      </c>
      <c r="O93" s="1244">
        <f>SUM(M93:N93)</f>
        <v>0</v>
      </c>
      <c r="P93" s="1244"/>
      <c r="Q93" s="1244">
        <f>SUM(I93+M93)</f>
        <v>5</v>
      </c>
      <c r="R93" s="1244">
        <f>SUM(J93+N93)</f>
        <v>15</v>
      </c>
      <c r="S93" s="1251">
        <f>SUM(Q93:R93)</f>
        <v>20</v>
      </c>
    </row>
    <row r="94" spans="1:21" ht="10.5" customHeight="1">
      <c r="E94" s="1946"/>
      <c r="F94" s="4"/>
      <c r="G94" s="4" t="s">
        <v>455</v>
      </c>
      <c r="H94" s="4"/>
      <c r="I94" s="634">
        <f>SUM(I95:I96)</f>
        <v>5</v>
      </c>
      <c r="J94" s="634">
        <f>SUM(J95:J96)</f>
        <v>15</v>
      </c>
      <c r="K94" s="634">
        <f>SUM(I94:J94)</f>
        <v>20</v>
      </c>
      <c r="L94" s="634"/>
      <c r="M94" s="634">
        <f>SUM(M95:M96)</f>
        <v>0</v>
      </c>
      <c r="N94" s="634">
        <f>SUM(N95:N96)</f>
        <v>0</v>
      </c>
      <c r="O94" s="634">
        <f>SUM(M94:N94)</f>
        <v>0</v>
      </c>
      <c r="P94" s="634"/>
      <c r="Q94" s="634">
        <f>SUM(I94+M94)</f>
        <v>5</v>
      </c>
      <c r="R94" s="634">
        <f>SUM(J94+N94)</f>
        <v>15</v>
      </c>
      <c r="S94" s="36">
        <f>SUM(Q94:R94)</f>
        <v>20</v>
      </c>
    </row>
    <row r="95" spans="1:21" ht="10.5" customHeight="1">
      <c r="A95" s="5">
        <v>5</v>
      </c>
      <c r="B95" s="5">
        <v>4</v>
      </c>
      <c r="C95" s="5">
        <v>8</v>
      </c>
      <c r="E95" s="1946"/>
      <c r="F95" s="4"/>
      <c r="H95" s="4" t="s">
        <v>468</v>
      </c>
      <c r="I95" s="367">
        <v>5</v>
      </c>
      <c r="J95" s="367">
        <v>15</v>
      </c>
      <c r="K95" s="634">
        <f>SUM(I95:J95)</f>
        <v>20</v>
      </c>
      <c r="L95" s="634"/>
      <c r="M95" s="634">
        <v>0</v>
      </c>
      <c r="N95" s="634">
        <v>0</v>
      </c>
      <c r="O95" s="634">
        <f>SUM(M95:N95)</f>
        <v>0</v>
      </c>
      <c r="P95" s="634"/>
      <c r="Q95" s="634">
        <f>SUM(I95+M95)</f>
        <v>5</v>
      </c>
      <c r="R95" s="634">
        <f>SUM(J95+N95)</f>
        <v>15</v>
      </c>
      <c r="S95" s="36">
        <f>SUM(Q95:R95)</f>
        <v>20</v>
      </c>
    </row>
    <row r="96" spans="1:21" ht="10.5" customHeight="1">
      <c r="A96" s="5">
        <v>5</v>
      </c>
      <c r="B96" s="5">
        <v>5</v>
      </c>
      <c r="C96" s="5">
        <v>11</v>
      </c>
      <c r="E96" s="1946"/>
      <c r="F96" s="4"/>
      <c r="G96" s="4"/>
      <c r="H96" s="4" t="s">
        <v>467</v>
      </c>
      <c r="I96" s="367">
        <v>0</v>
      </c>
      <c r="J96" s="367">
        <v>0</v>
      </c>
      <c r="K96" s="634">
        <f>SUM(I96:J96)</f>
        <v>0</v>
      </c>
      <c r="L96" s="634"/>
      <c r="M96" s="634">
        <v>0</v>
      </c>
      <c r="N96" s="634">
        <v>0</v>
      </c>
      <c r="O96" s="634">
        <f>SUM(M96:N96)</f>
        <v>0</v>
      </c>
      <c r="P96" s="634"/>
      <c r="Q96" s="634">
        <f>SUM(I96+M96)</f>
        <v>0</v>
      </c>
      <c r="R96" s="634">
        <f>SUM(J96+N96)</f>
        <v>0</v>
      </c>
      <c r="S96" s="36">
        <f>SUM(Q96:R96)</f>
        <v>0</v>
      </c>
    </row>
    <row r="97" spans="1:19" ht="11.25" customHeight="1">
      <c r="E97" s="1946"/>
      <c r="F97" s="1062" t="s">
        <v>58</v>
      </c>
      <c r="G97" s="4"/>
      <c r="I97" s="2451">
        <f>SUM(I98+I100+I105)</f>
        <v>4</v>
      </c>
      <c r="J97" s="912">
        <f>SUM(J98+J100+J105)</f>
        <v>7</v>
      </c>
      <c r="K97" s="912">
        <f>SUM(I97:J97)</f>
        <v>11</v>
      </c>
      <c r="L97" s="912"/>
      <c r="M97" s="912">
        <f>SUM(M98+M100+M105)</f>
        <v>31</v>
      </c>
      <c r="N97" s="912">
        <f>SUM(N98+N100+N105)</f>
        <v>47</v>
      </c>
      <c r="O97" s="912">
        <f>SUM(M97:N97)</f>
        <v>78</v>
      </c>
      <c r="P97" s="912"/>
      <c r="Q97" s="1244">
        <f>SUM(I97+M97)</f>
        <v>35</v>
      </c>
      <c r="R97" s="1244">
        <f>SUM(J97+N97)</f>
        <v>54</v>
      </c>
      <c r="S97" s="1251">
        <f>SUM(Q97:R97)</f>
        <v>89</v>
      </c>
    </row>
    <row r="98" spans="1:19" ht="10.5" customHeight="1">
      <c r="E98" s="1946"/>
      <c r="F98" s="622"/>
      <c r="G98" s="4" t="s">
        <v>457</v>
      </c>
      <c r="I98" s="1451">
        <f>SUM(I99:I99)</f>
        <v>0</v>
      </c>
      <c r="J98" s="634">
        <f>SUM(J99:J99)</f>
        <v>0</v>
      </c>
      <c r="K98" s="634">
        <f>SUM(I98:J98)</f>
        <v>0</v>
      </c>
      <c r="L98" s="634"/>
      <c r="M98" s="634">
        <f>SUM(M99:M99)</f>
        <v>15</v>
      </c>
      <c r="N98" s="634">
        <f>SUM(N99:N99)</f>
        <v>27</v>
      </c>
      <c r="O98" s="634">
        <f>SUM(M98:N98)</f>
        <v>42</v>
      </c>
      <c r="P98" s="634"/>
      <c r="Q98" s="634">
        <f>SUM(I98+M98)</f>
        <v>15</v>
      </c>
      <c r="R98" s="634">
        <f>SUM(J98+N98)</f>
        <v>27</v>
      </c>
      <c r="S98" s="36">
        <f>SUM(Q98:R98)</f>
        <v>42</v>
      </c>
    </row>
    <row r="99" spans="1:19" ht="10.5" customHeight="1">
      <c r="A99" s="5">
        <v>5</v>
      </c>
      <c r="B99" s="5">
        <v>5</v>
      </c>
      <c r="C99" s="5">
        <v>11</v>
      </c>
      <c r="E99" s="1946"/>
      <c r="F99" s="622"/>
      <c r="G99" s="4"/>
      <c r="H99" s="4" t="s">
        <v>466</v>
      </c>
      <c r="I99" s="1451">
        <v>0</v>
      </c>
      <c r="J99" s="634">
        <v>0</v>
      </c>
      <c r="K99" s="634">
        <f>SUM(I99:J99)</f>
        <v>0</v>
      </c>
      <c r="L99" s="634"/>
      <c r="M99" s="367">
        <v>15</v>
      </c>
      <c r="N99" s="367">
        <v>27</v>
      </c>
      <c r="O99" s="634">
        <f>SUM(M99:N99)</f>
        <v>42</v>
      </c>
      <c r="P99" s="634"/>
      <c r="Q99" s="634">
        <f>SUM(I99+M99)</f>
        <v>15</v>
      </c>
      <c r="R99" s="634">
        <f>SUM(J99+N99)</f>
        <v>27</v>
      </c>
      <c r="S99" s="36">
        <f>SUM(Q99:R99)</f>
        <v>42</v>
      </c>
    </row>
    <row r="100" spans="1:19" ht="10.5" customHeight="1">
      <c r="E100" s="1946"/>
      <c r="F100" s="4"/>
      <c r="G100" s="4" t="s">
        <v>455</v>
      </c>
      <c r="I100" s="1451">
        <f>SUM(I101:I104)</f>
        <v>4</v>
      </c>
      <c r="J100" s="634">
        <f>SUM(J101:J104)</f>
        <v>7</v>
      </c>
      <c r="K100" s="634">
        <f>SUM(I100:J100)</f>
        <v>11</v>
      </c>
      <c r="L100" s="634"/>
      <c r="M100" s="634">
        <f>SUM(M101:M104)</f>
        <v>14</v>
      </c>
      <c r="N100" s="634">
        <f>SUM(N101:N104)</f>
        <v>15</v>
      </c>
      <c r="O100" s="634">
        <f>SUM(M100:N100)</f>
        <v>29</v>
      </c>
      <c r="P100" s="634"/>
      <c r="Q100" s="634">
        <f>SUM(I100+M100)</f>
        <v>18</v>
      </c>
      <c r="R100" s="634">
        <f>SUM(J100+N100)</f>
        <v>22</v>
      </c>
      <c r="S100" s="36">
        <f>SUM(Q100:R100)</f>
        <v>40</v>
      </c>
    </row>
    <row r="101" spans="1:19" ht="10.5" customHeight="1">
      <c r="A101" s="5">
        <v>5</v>
      </c>
      <c r="B101" s="5">
        <v>5</v>
      </c>
      <c r="C101" s="5">
        <v>11</v>
      </c>
      <c r="E101" s="1946"/>
      <c r="F101" s="4"/>
      <c r="H101" s="4" t="s">
        <v>883</v>
      </c>
      <c r="I101" s="367">
        <v>0</v>
      </c>
      <c r="J101" s="367">
        <v>0</v>
      </c>
      <c r="K101" s="634">
        <f>SUM(I101:J101)</f>
        <v>0</v>
      </c>
      <c r="L101" s="634"/>
      <c r="M101" s="367">
        <v>0</v>
      </c>
      <c r="N101" s="367">
        <v>0</v>
      </c>
      <c r="O101" s="634">
        <f>SUM(M101:N101)</f>
        <v>0</v>
      </c>
      <c r="P101" s="634"/>
      <c r="Q101" s="634">
        <f>SUM(I101+M101)</f>
        <v>0</v>
      </c>
      <c r="R101" s="634">
        <f>SUM(J101+N101)</f>
        <v>0</v>
      </c>
      <c r="S101" s="36">
        <f>SUM(Q101:R101)</f>
        <v>0</v>
      </c>
    </row>
    <row r="102" spans="1:19" ht="10.5" customHeight="1">
      <c r="A102" s="5">
        <v>5</v>
      </c>
      <c r="B102" s="5">
        <v>5</v>
      </c>
      <c r="C102" s="5">
        <v>11</v>
      </c>
      <c r="E102" s="1946"/>
      <c r="F102" s="4"/>
      <c r="H102" s="4" t="s">
        <v>465</v>
      </c>
      <c r="I102" s="367">
        <v>4</v>
      </c>
      <c r="J102" s="367">
        <v>7</v>
      </c>
      <c r="K102" s="634">
        <f>SUM(I102:J102)</f>
        <v>11</v>
      </c>
      <c r="L102" s="634"/>
      <c r="M102" s="367">
        <v>14</v>
      </c>
      <c r="N102" s="367">
        <v>15</v>
      </c>
      <c r="O102" s="634">
        <f>SUM(M102:N102)</f>
        <v>29</v>
      </c>
      <c r="P102" s="634"/>
      <c r="Q102" s="634">
        <f>SUM(I102+M102)</f>
        <v>18</v>
      </c>
      <c r="R102" s="634">
        <f>SUM(J102+N102)</f>
        <v>22</v>
      </c>
      <c r="S102" s="36">
        <f>SUM(Q102:R102)</f>
        <v>40</v>
      </c>
    </row>
    <row r="103" spans="1:19" ht="10.5" customHeight="1">
      <c r="A103" s="5">
        <v>5</v>
      </c>
      <c r="B103" s="5">
        <v>5</v>
      </c>
      <c r="C103" s="5">
        <v>11</v>
      </c>
      <c r="E103" s="1946"/>
      <c r="F103" s="4"/>
      <c r="H103" s="4" t="s">
        <v>840</v>
      </c>
      <c r="I103" s="367">
        <v>0</v>
      </c>
      <c r="J103" s="367">
        <v>0</v>
      </c>
      <c r="K103" s="634">
        <f>SUM(I103:J103)</f>
        <v>0</v>
      </c>
      <c r="L103" s="634"/>
      <c r="M103" s="367">
        <v>0</v>
      </c>
      <c r="N103" s="367">
        <v>0</v>
      </c>
      <c r="O103" s="634">
        <f>SUM(M103:N103)</f>
        <v>0</v>
      </c>
      <c r="P103" s="634"/>
      <c r="Q103" s="634">
        <f>SUM(I103+M103)</f>
        <v>0</v>
      </c>
      <c r="R103" s="634">
        <f>SUM(J103+N103)</f>
        <v>0</v>
      </c>
      <c r="S103" s="36">
        <f>SUM(Q103:R103)</f>
        <v>0</v>
      </c>
    </row>
    <row r="104" spans="1:19" ht="10.5" customHeight="1">
      <c r="A104" s="5">
        <v>5</v>
      </c>
      <c r="B104" s="5">
        <v>5</v>
      </c>
      <c r="C104" s="5">
        <v>11</v>
      </c>
      <c r="E104" s="1946"/>
      <c r="F104" s="4"/>
      <c r="G104" s="4"/>
      <c r="H104" s="4" t="s">
        <v>839</v>
      </c>
      <c r="I104" s="367">
        <v>0</v>
      </c>
      <c r="J104" s="367">
        <v>0</v>
      </c>
      <c r="K104" s="634">
        <f>SUM(I104:J104)</f>
        <v>0</v>
      </c>
      <c r="L104" s="634"/>
      <c r="M104" s="367">
        <v>0</v>
      </c>
      <c r="N104" s="367">
        <v>0</v>
      </c>
      <c r="O104" s="634">
        <v>0</v>
      </c>
      <c r="P104" s="634"/>
      <c r="Q104" s="634">
        <f>SUM(I104+M104)</f>
        <v>0</v>
      </c>
      <c r="R104" s="634">
        <f>SUM(J104+N104)</f>
        <v>0</v>
      </c>
      <c r="S104" s="36">
        <f>SUM(Q104:R104)</f>
        <v>0</v>
      </c>
    </row>
    <row r="105" spans="1:19" ht="10.5" customHeight="1">
      <c r="E105" s="1946"/>
      <c r="F105" s="4"/>
      <c r="G105" s="4" t="s">
        <v>464</v>
      </c>
      <c r="I105" s="1451">
        <f>SUM(I106:I106)</f>
        <v>0</v>
      </c>
      <c r="J105" s="634">
        <f>SUM(J106:J106)</f>
        <v>0</v>
      </c>
      <c r="K105" s="634">
        <f>SUM(I105:J105)</f>
        <v>0</v>
      </c>
      <c r="L105" s="634"/>
      <c r="M105" s="634">
        <f>SUM(M106:M106)</f>
        <v>2</v>
      </c>
      <c r="N105" s="634">
        <f>SUM(N106:N106)</f>
        <v>5</v>
      </c>
      <c r="O105" s="634">
        <f>SUM(M105:N105)</f>
        <v>7</v>
      </c>
      <c r="P105" s="634"/>
      <c r="Q105" s="634">
        <f>SUM(I105+M105)</f>
        <v>2</v>
      </c>
      <c r="R105" s="634">
        <f>SUM(J105+N105)</f>
        <v>5</v>
      </c>
      <c r="S105" s="36">
        <f>SUM(Q105:R105)</f>
        <v>7</v>
      </c>
    </row>
    <row r="106" spans="1:19" ht="10.5" customHeight="1">
      <c r="A106" s="5">
        <v>5</v>
      </c>
      <c r="B106" s="5">
        <v>5</v>
      </c>
      <c r="C106" s="5">
        <v>11</v>
      </c>
      <c r="E106" s="1957"/>
      <c r="F106" s="4"/>
      <c r="G106" s="4"/>
      <c r="H106" s="4" t="s">
        <v>463</v>
      </c>
      <c r="I106" s="1451">
        <v>0</v>
      </c>
      <c r="J106" s="634">
        <v>0</v>
      </c>
      <c r="K106" s="634">
        <f>SUM(I106:J106)</f>
        <v>0</v>
      </c>
      <c r="L106" s="634"/>
      <c r="M106" s="367">
        <v>2</v>
      </c>
      <c r="N106" s="367">
        <v>5</v>
      </c>
      <c r="O106" s="634">
        <f>SUM(M106:N106)</f>
        <v>7</v>
      </c>
      <c r="P106" s="634"/>
      <c r="Q106" s="634">
        <f>SUM(I106+M106)</f>
        <v>2</v>
      </c>
      <c r="R106" s="634">
        <f>SUM(J106+N106)</f>
        <v>5</v>
      </c>
      <c r="S106" s="36">
        <f>SUM(Q106:R106)</f>
        <v>7</v>
      </c>
    </row>
    <row r="107" spans="1:19" ht="12" customHeight="1">
      <c r="E107" s="1959">
        <v>1406</v>
      </c>
      <c r="F107" s="24" t="s">
        <v>5</v>
      </c>
      <c r="G107" s="372"/>
      <c r="H107" s="372"/>
      <c r="I107" s="498">
        <f>SUM(I108+I123+I126+I129)</f>
        <v>18</v>
      </c>
      <c r="J107" s="498">
        <f>SUM(J108+J123+J126+J129)</f>
        <v>7</v>
      </c>
      <c r="K107" s="498">
        <f>SUM(I107:J107)</f>
        <v>25</v>
      </c>
      <c r="L107" s="498"/>
      <c r="M107" s="498">
        <f>SUM(M108+M123+M126+M129)</f>
        <v>11</v>
      </c>
      <c r="N107" s="498">
        <f>SUM(N108+N123+N126+N129)</f>
        <v>6</v>
      </c>
      <c r="O107" s="498">
        <f>SUM(M107:N107)</f>
        <v>17</v>
      </c>
      <c r="P107" s="498"/>
      <c r="Q107" s="498">
        <f>SUM(I107+M107)</f>
        <v>29</v>
      </c>
      <c r="R107" s="498">
        <f>SUM(J107+N107)</f>
        <v>13</v>
      </c>
      <c r="S107" s="49">
        <f>SUM(Q107:R107)</f>
        <v>42</v>
      </c>
    </row>
    <row r="108" spans="1:19" ht="11.25" customHeight="1">
      <c r="E108" s="1946"/>
      <c r="F108" s="622" t="s">
        <v>53</v>
      </c>
      <c r="G108" s="4"/>
      <c r="H108" s="4"/>
      <c r="I108" s="1244">
        <f>SUM(I109+I112)</f>
        <v>15</v>
      </c>
      <c r="J108" s="1244">
        <f>SUM(J109+J112)</f>
        <v>5</v>
      </c>
      <c r="K108" s="1244">
        <f>SUM(I108:J108)</f>
        <v>20</v>
      </c>
      <c r="L108" s="1244"/>
      <c r="M108" s="1244">
        <f>SUM(M109+M112)</f>
        <v>3</v>
      </c>
      <c r="N108" s="1244">
        <f>SUM(N109+N112)</f>
        <v>0</v>
      </c>
      <c r="O108" s="1244">
        <f>SUM(M108:N108)</f>
        <v>3</v>
      </c>
      <c r="P108" s="1244"/>
      <c r="Q108" s="1244">
        <f>SUM(I108+M108)</f>
        <v>18</v>
      </c>
      <c r="R108" s="1244">
        <f>SUM(J108+N108)</f>
        <v>5</v>
      </c>
      <c r="S108" s="1251">
        <f>SUM(Q108:R108)</f>
        <v>23</v>
      </c>
    </row>
    <row r="109" spans="1:19" ht="10.5" customHeight="1">
      <c r="E109" s="1946"/>
      <c r="F109" s="4"/>
      <c r="G109" s="4" t="s">
        <v>455</v>
      </c>
      <c r="H109" s="4"/>
      <c r="I109" s="634">
        <f>SUM(I110:I111)</f>
        <v>0</v>
      </c>
      <c r="J109" s="634">
        <f>SUM(J110:J111)</f>
        <v>0</v>
      </c>
      <c r="K109" s="634">
        <f>SUM(I109:J109)</f>
        <v>0</v>
      </c>
      <c r="L109" s="634"/>
      <c r="M109" s="634">
        <f>SUM(M110:M111)</f>
        <v>0</v>
      </c>
      <c r="N109" s="634">
        <f>SUM(N110:N111)</f>
        <v>0</v>
      </c>
      <c r="O109" s="634">
        <f>SUM(M109:N109)</f>
        <v>0</v>
      </c>
      <c r="P109" s="634"/>
      <c r="Q109" s="634">
        <f>SUM(I109+M109)</f>
        <v>0</v>
      </c>
      <c r="R109" s="634">
        <f>SUM(J109+N109)</f>
        <v>0</v>
      </c>
      <c r="S109" s="36">
        <f>SUM(Q109:R109)</f>
        <v>0</v>
      </c>
    </row>
    <row r="110" spans="1:19" ht="10.5" customHeight="1">
      <c r="A110" s="5">
        <v>6</v>
      </c>
      <c r="B110" s="5">
        <v>2</v>
      </c>
      <c r="C110" s="5">
        <v>11</v>
      </c>
      <c r="E110" s="1946"/>
      <c r="F110" s="4"/>
      <c r="G110" s="4"/>
      <c r="H110" s="4" t="s">
        <v>838</v>
      </c>
      <c r="I110" s="1451">
        <v>0</v>
      </c>
      <c r="J110" s="634">
        <v>0</v>
      </c>
      <c r="K110" s="634">
        <f>SUM(I110:J110)</f>
        <v>0</v>
      </c>
      <c r="L110" s="634"/>
      <c r="M110" s="634">
        <v>0</v>
      </c>
      <c r="N110" s="634">
        <v>0</v>
      </c>
      <c r="O110" s="634">
        <f>SUM(M110:N110)</f>
        <v>0</v>
      </c>
      <c r="P110" s="634"/>
      <c r="Q110" s="634">
        <f>SUM(I110+M110)</f>
        <v>0</v>
      </c>
      <c r="R110" s="634">
        <f>SUM(J110+N110)</f>
        <v>0</v>
      </c>
      <c r="S110" s="36">
        <f>SUM(Q110:R110)</f>
        <v>0</v>
      </c>
    </row>
    <row r="111" spans="1:19" ht="10.5" customHeight="1">
      <c r="A111" s="5">
        <v>6</v>
      </c>
      <c r="B111" s="5">
        <v>2</v>
      </c>
      <c r="C111" s="5">
        <v>11</v>
      </c>
      <c r="E111" s="1946"/>
      <c r="F111" s="4"/>
      <c r="G111" s="4"/>
      <c r="H111" s="4" t="s">
        <v>881</v>
      </c>
      <c r="I111" s="1451">
        <v>0</v>
      </c>
      <c r="J111" s="634">
        <v>0</v>
      </c>
      <c r="K111" s="634">
        <f>SUM(I111:J111)</f>
        <v>0</v>
      </c>
      <c r="L111" s="634"/>
      <c r="M111" s="634">
        <v>0</v>
      </c>
      <c r="N111" s="634">
        <v>0</v>
      </c>
      <c r="O111" s="634">
        <f>SUM(M111:N111)</f>
        <v>0</v>
      </c>
      <c r="P111" s="634"/>
      <c r="Q111" s="634">
        <f>SUM(I111+M111)</f>
        <v>0</v>
      </c>
      <c r="R111" s="634">
        <f>SUM(J111+N111)</f>
        <v>0</v>
      </c>
      <c r="S111" s="36">
        <f>SUM(Q111:R111)</f>
        <v>0</v>
      </c>
    </row>
    <row r="112" spans="1:19" ht="10.5" customHeight="1">
      <c r="E112" s="1946"/>
      <c r="F112" s="4"/>
      <c r="G112" s="4" t="s">
        <v>837</v>
      </c>
      <c r="H112" s="4"/>
      <c r="I112" s="1451">
        <f>SUM(I113:I122)</f>
        <v>15</v>
      </c>
      <c r="J112" s="1451">
        <f>SUM(J113:J122)</f>
        <v>5</v>
      </c>
      <c r="K112" s="634">
        <f>SUM(I112:J112)</f>
        <v>20</v>
      </c>
      <c r="L112" s="634"/>
      <c r="M112" s="634">
        <f>SUM(M113:M122)</f>
        <v>3</v>
      </c>
      <c r="N112" s="634">
        <f>SUM(N113:N122)</f>
        <v>0</v>
      </c>
      <c r="O112" s="634">
        <f>SUM(M112:N112)</f>
        <v>3</v>
      </c>
      <c r="P112" s="634"/>
      <c r="Q112" s="634">
        <f>SUM(I112+M112)</f>
        <v>18</v>
      </c>
      <c r="R112" s="634">
        <f>SUM(J112+N112)</f>
        <v>5</v>
      </c>
      <c r="S112" s="36">
        <f>SUM(Q112:R112)</f>
        <v>23</v>
      </c>
    </row>
    <row r="113" spans="1:19" ht="10.5" customHeight="1">
      <c r="A113" s="5">
        <v>6</v>
      </c>
      <c r="B113" s="5">
        <v>2</v>
      </c>
      <c r="C113" s="5">
        <v>11</v>
      </c>
      <c r="E113" s="1946"/>
      <c r="F113" s="4"/>
      <c r="G113" s="4"/>
      <c r="H113" s="4" t="s">
        <v>836</v>
      </c>
      <c r="I113" s="367">
        <v>0</v>
      </c>
      <c r="J113" s="367">
        <v>0</v>
      </c>
      <c r="K113" s="634">
        <f>SUM(I113:J113)</f>
        <v>0</v>
      </c>
      <c r="L113" s="634"/>
      <c r="M113" s="367">
        <v>0</v>
      </c>
      <c r="N113" s="367">
        <v>0</v>
      </c>
      <c r="O113" s="634">
        <f>SUM(M113:N113)</f>
        <v>0</v>
      </c>
      <c r="P113" s="634"/>
      <c r="Q113" s="634">
        <f>SUM(I113+M113)</f>
        <v>0</v>
      </c>
      <c r="R113" s="634">
        <f>SUM(J113+N113)</f>
        <v>0</v>
      </c>
      <c r="S113" s="36">
        <f>SUM(Q113:R113)</f>
        <v>0</v>
      </c>
    </row>
    <row r="114" spans="1:19" ht="10.5" customHeight="1">
      <c r="A114" s="5">
        <v>6</v>
      </c>
      <c r="B114" s="5">
        <v>2</v>
      </c>
      <c r="C114" s="5">
        <v>11</v>
      </c>
      <c r="E114" s="1946"/>
      <c r="F114" s="4"/>
      <c r="G114" s="4"/>
      <c r="H114" s="4" t="s">
        <v>835</v>
      </c>
      <c r="I114" s="367">
        <v>1</v>
      </c>
      <c r="J114" s="367">
        <v>1</v>
      </c>
      <c r="K114" s="634">
        <f>SUM(I114:J114)</f>
        <v>2</v>
      </c>
      <c r="L114" s="634"/>
      <c r="M114" s="367">
        <v>0</v>
      </c>
      <c r="N114" s="367">
        <v>0</v>
      </c>
      <c r="O114" s="634">
        <f>SUM(M114:N114)</f>
        <v>0</v>
      </c>
      <c r="P114" s="634"/>
      <c r="Q114" s="634">
        <f>SUM(I114+M114)</f>
        <v>1</v>
      </c>
      <c r="R114" s="634">
        <f>SUM(J114+N114)</f>
        <v>1</v>
      </c>
      <c r="S114" s="36">
        <f>SUM(Q114:R114)</f>
        <v>2</v>
      </c>
    </row>
    <row r="115" spans="1:19" ht="10.5" customHeight="1">
      <c r="A115" s="5">
        <v>6</v>
      </c>
      <c r="B115" s="5">
        <v>2</v>
      </c>
      <c r="C115" s="5">
        <v>11</v>
      </c>
      <c r="E115" s="1946"/>
      <c r="F115" s="4"/>
      <c r="G115" s="4"/>
      <c r="H115" s="4" t="s">
        <v>834</v>
      </c>
      <c r="I115" s="367">
        <v>2</v>
      </c>
      <c r="J115" s="367">
        <v>1</v>
      </c>
      <c r="K115" s="634">
        <f>SUM(I115:J115)</f>
        <v>3</v>
      </c>
      <c r="L115" s="634"/>
      <c r="M115" s="367">
        <v>0</v>
      </c>
      <c r="N115" s="367">
        <v>0</v>
      </c>
      <c r="O115" s="634">
        <f>SUM(M115:N115)</f>
        <v>0</v>
      </c>
      <c r="P115" s="634"/>
      <c r="Q115" s="634">
        <f>SUM(I115+M115)</f>
        <v>2</v>
      </c>
      <c r="R115" s="634">
        <f>SUM(J115+N115)</f>
        <v>1</v>
      </c>
      <c r="S115" s="36">
        <f>SUM(Q115:R115)</f>
        <v>3</v>
      </c>
    </row>
    <row r="116" spans="1:19" ht="10.5" customHeight="1">
      <c r="A116" s="5">
        <v>6</v>
      </c>
      <c r="B116" s="5">
        <v>2</v>
      </c>
      <c r="C116" s="5">
        <v>11</v>
      </c>
      <c r="E116" s="1946"/>
      <c r="F116" s="4"/>
      <c r="G116" s="4"/>
      <c r="H116" s="4" t="s">
        <v>833</v>
      </c>
      <c r="I116" s="367">
        <v>0</v>
      </c>
      <c r="J116" s="367">
        <v>0</v>
      </c>
      <c r="K116" s="634">
        <f>SUM(I116:J116)</f>
        <v>0</v>
      </c>
      <c r="L116" s="634"/>
      <c r="M116" s="367">
        <v>0</v>
      </c>
      <c r="N116" s="367">
        <v>0</v>
      </c>
      <c r="O116" s="634">
        <f>SUM(M116:N116)</f>
        <v>0</v>
      </c>
      <c r="P116" s="634"/>
      <c r="Q116" s="634">
        <f>SUM(I116+M116)</f>
        <v>0</v>
      </c>
      <c r="R116" s="634">
        <f>SUM(J116+N116)</f>
        <v>0</v>
      </c>
      <c r="S116" s="36">
        <f>SUM(Q116:R116)</f>
        <v>0</v>
      </c>
    </row>
    <row r="117" spans="1:19" ht="10.5" customHeight="1">
      <c r="A117" s="5">
        <v>6</v>
      </c>
      <c r="B117" s="5">
        <v>2</v>
      </c>
      <c r="C117" s="5">
        <v>11</v>
      </c>
      <c r="E117" s="1946"/>
      <c r="F117" s="4"/>
      <c r="G117" s="4"/>
      <c r="H117" s="4" t="s">
        <v>832</v>
      </c>
      <c r="I117" s="367">
        <v>2</v>
      </c>
      <c r="J117" s="367">
        <v>1</v>
      </c>
      <c r="K117" s="634">
        <f>SUM(I117:J117)</f>
        <v>3</v>
      </c>
      <c r="L117" s="634"/>
      <c r="M117" s="367">
        <v>0</v>
      </c>
      <c r="N117" s="367">
        <v>0</v>
      </c>
      <c r="O117" s="634">
        <f>SUM(M117:N117)</f>
        <v>0</v>
      </c>
      <c r="P117" s="634"/>
      <c r="Q117" s="634">
        <f>SUM(I117+M117)</f>
        <v>2</v>
      </c>
      <c r="R117" s="634">
        <f>SUM(J117+N117)</f>
        <v>1</v>
      </c>
      <c r="S117" s="36">
        <f>SUM(Q117:R117)</f>
        <v>3</v>
      </c>
    </row>
    <row r="118" spans="1:19" ht="10.5" customHeight="1">
      <c r="A118" s="5">
        <v>6</v>
      </c>
      <c r="B118" s="5">
        <v>2</v>
      </c>
      <c r="C118" s="5">
        <v>11</v>
      </c>
      <c r="E118" s="1946"/>
      <c r="F118" s="4"/>
      <c r="G118" s="4"/>
      <c r="H118" s="4" t="s">
        <v>831</v>
      </c>
      <c r="I118" s="367">
        <v>0</v>
      </c>
      <c r="J118" s="367">
        <v>0</v>
      </c>
      <c r="K118" s="634">
        <f>SUM(I118:J118)</f>
        <v>0</v>
      </c>
      <c r="L118" s="634"/>
      <c r="M118" s="367">
        <v>0</v>
      </c>
      <c r="N118" s="367">
        <v>0</v>
      </c>
      <c r="O118" s="634">
        <f>SUM(M118:N118)</f>
        <v>0</v>
      </c>
      <c r="P118" s="634"/>
      <c r="Q118" s="634">
        <f>SUM(I118+M118)</f>
        <v>0</v>
      </c>
      <c r="R118" s="634">
        <f>SUM(J118+N118)</f>
        <v>0</v>
      </c>
      <c r="S118" s="36">
        <f>SUM(Q118:R118)</f>
        <v>0</v>
      </c>
    </row>
    <row r="119" spans="1:19" ht="10.5" customHeight="1">
      <c r="A119" s="5">
        <v>6</v>
      </c>
      <c r="B119" s="5">
        <v>2</v>
      </c>
      <c r="C119" s="5">
        <v>11</v>
      </c>
      <c r="E119" s="1946"/>
      <c r="F119" s="4"/>
      <c r="G119" s="4"/>
      <c r="H119" s="4" t="s">
        <v>830</v>
      </c>
      <c r="I119" s="367">
        <v>5</v>
      </c>
      <c r="J119" s="367">
        <v>0</v>
      </c>
      <c r="K119" s="634">
        <f>SUM(I119:J119)</f>
        <v>5</v>
      </c>
      <c r="L119" s="634"/>
      <c r="M119" s="367">
        <v>2</v>
      </c>
      <c r="N119" s="367">
        <v>0</v>
      </c>
      <c r="O119" s="634">
        <f>SUM(M119:N119)</f>
        <v>2</v>
      </c>
      <c r="P119" s="634"/>
      <c r="Q119" s="634">
        <f>SUM(I119+M119)</f>
        <v>7</v>
      </c>
      <c r="R119" s="634">
        <f>SUM(J119+N119)</f>
        <v>0</v>
      </c>
      <c r="S119" s="36">
        <f>SUM(Q119:R119)</f>
        <v>7</v>
      </c>
    </row>
    <row r="120" spans="1:19" ht="10.5" customHeight="1">
      <c r="A120" s="5">
        <v>6</v>
      </c>
      <c r="B120" s="5">
        <v>2</v>
      </c>
      <c r="C120" s="5">
        <v>11</v>
      </c>
      <c r="E120" s="1946"/>
      <c r="F120" s="4"/>
      <c r="G120" s="4"/>
      <c r="H120" s="4" t="s">
        <v>829</v>
      </c>
      <c r="I120" s="367">
        <v>1</v>
      </c>
      <c r="J120" s="367">
        <v>0</v>
      </c>
      <c r="K120" s="634">
        <f>SUM(I120:J120)</f>
        <v>1</v>
      </c>
      <c r="L120" s="634"/>
      <c r="M120" s="367">
        <v>0</v>
      </c>
      <c r="N120" s="367">
        <v>0</v>
      </c>
      <c r="O120" s="634">
        <f>SUM(M120:N120)</f>
        <v>0</v>
      </c>
      <c r="P120" s="634"/>
      <c r="Q120" s="634">
        <f>SUM(I120+M120)</f>
        <v>1</v>
      </c>
      <c r="R120" s="634">
        <f>SUM(J120+N120)</f>
        <v>0</v>
      </c>
      <c r="S120" s="36">
        <f>SUM(Q120:R120)</f>
        <v>1</v>
      </c>
    </row>
    <row r="121" spans="1:19" ht="10.5" customHeight="1">
      <c r="A121" s="5">
        <v>6</v>
      </c>
      <c r="B121" s="5">
        <v>2</v>
      </c>
      <c r="C121" s="5">
        <v>11</v>
      </c>
      <c r="E121" s="1946"/>
      <c r="F121" s="4"/>
      <c r="G121" s="4"/>
      <c r="H121" s="4" t="s">
        <v>828</v>
      </c>
      <c r="I121" s="367">
        <v>0</v>
      </c>
      <c r="J121" s="367">
        <v>2</v>
      </c>
      <c r="K121" s="634">
        <f>SUM(I121:J121)</f>
        <v>2</v>
      </c>
      <c r="L121" s="634"/>
      <c r="M121" s="367">
        <v>0</v>
      </c>
      <c r="N121" s="367">
        <v>0</v>
      </c>
      <c r="O121" s="634">
        <f>SUM(M121:N121)</f>
        <v>0</v>
      </c>
      <c r="P121" s="634"/>
      <c r="Q121" s="634">
        <f>SUM(I121+M121)</f>
        <v>0</v>
      </c>
      <c r="R121" s="634">
        <f>SUM(J121+N121)</f>
        <v>2</v>
      </c>
      <c r="S121" s="36">
        <f>SUM(Q121:R121)</f>
        <v>2</v>
      </c>
    </row>
    <row r="122" spans="1:19" ht="10.5" customHeight="1">
      <c r="A122" s="5">
        <v>6</v>
      </c>
      <c r="B122" s="5">
        <v>2</v>
      </c>
      <c r="C122" s="5">
        <v>11</v>
      </c>
      <c r="E122" s="1946"/>
      <c r="F122" s="4"/>
      <c r="G122" s="4"/>
      <c r="H122" s="4" t="s">
        <v>827</v>
      </c>
      <c r="I122" s="367">
        <v>4</v>
      </c>
      <c r="J122" s="367">
        <v>0</v>
      </c>
      <c r="K122" s="634">
        <f>SUM(I122:J122)</f>
        <v>4</v>
      </c>
      <c r="L122" s="634"/>
      <c r="M122" s="367">
        <v>1</v>
      </c>
      <c r="N122" s="367">
        <v>0</v>
      </c>
      <c r="O122" s="634">
        <f>SUM(M122:N122)</f>
        <v>1</v>
      </c>
      <c r="P122" s="634"/>
      <c r="Q122" s="634">
        <f>SUM(I122+M122)</f>
        <v>5</v>
      </c>
      <c r="R122" s="634">
        <f>SUM(J122+N122)</f>
        <v>0</v>
      </c>
      <c r="S122" s="36">
        <f>SUM(Q122:R122)</f>
        <v>5</v>
      </c>
    </row>
    <row r="123" spans="1:19" ht="11.25" customHeight="1">
      <c r="E123" s="1946"/>
      <c r="F123" s="622" t="s">
        <v>55</v>
      </c>
      <c r="G123" s="4"/>
      <c r="H123" s="4"/>
      <c r="I123" s="2443">
        <f>SUM(I124)</f>
        <v>3</v>
      </c>
      <c r="J123" s="1244">
        <f>SUM(J124)</f>
        <v>2</v>
      </c>
      <c r="K123" s="1244">
        <f>SUM(I123:J123)</f>
        <v>5</v>
      </c>
      <c r="L123" s="1244"/>
      <c r="M123" s="1244">
        <f>SUM(M124)</f>
        <v>5</v>
      </c>
      <c r="N123" s="1244">
        <f>SUM(N124)</f>
        <v>4</v>
      </c>
      <c r="O123" s="1244">
        <f>SUM(M123:N123)</f>
        <v>9</v>
      </c>
      <c r="P123" s="1244"/>
      <c r="Q123" s="1244">
        <f>SUM(I123+M123)</f>
        <v>8</v>
      </c>
      <c r="R123" s="1244">
        <f>SUM(J123+N123)</f>
        <v>6</v>
      </c>
      <c r="S123" s="1251">
        <f>SUM(Q123:R123)</f>
        <v>14</v>
      </c>
    </row>
    <row r="124" spans="1:19" ht="10.5" customHeight="1">
      <c r="E124" s="1946"/>
      <c r="F124" s="4"/>
      <c r="G124" s="4" t="s">
        <v>455</v>
      </c>
      <c r="H124" s="4"/>
      <c r="I124" s="1451">
        <f>SUM(I125)</f>
        <v>3</v>
      </c>
      <c r="J124" s="634">
        <f>SUM(J125)</f>
        <v>2</v>
      </c>
      <c r="K124" s="634">
        <f>SUM(I124:J124)</f>
        <v>5</v>
      </c>
      <c r="L124" s="634"/>
      <c r="M124" s="634">
        <f>SUM(M125)</f>
        <v>5</v>
      </c>
      <c r="N124" s="634">
        <f>SUM(N125)</f>
        <v>4</v>
      </c>
      <c r="O124" s="634">
        <f>SUM(M124:N124)</f>
        <v>9</v>
      </c>
      <c r="P124" s="634"/>
      <c r="Q124" s="634">
        <f>SUM(I124+M124)</f>
        <v>8</v>
      </c>
      <c r="R124" s="634">
        <f>SUM(J124+N124)</f>
        <v>6</v>
      </c>
      <c r="S124" s="36">
        <f>SUM(Q124:R124)</f>
        <v>14</v>
      </c>
    </row>
    <row r="125" spans="1:19" ht="10.5" customHeight="1">
      <c r="A125" s="5">
        <v>6</v>
      </c>
      <c r="B125" s="5">
        <v>2</v>
      </c>
      <c r="C125" s="5">
        <v>10</v>
      </c>
      <c r="E125" s="1946"/>
      <c r="F125" s="4"/>
      <c r="G125" s="4"/>
      <c r="H125" s="4" t="s">
        <v>825</v>
      </c>
      <c r="I125" s="367">
        <v>3</v>
      </c>
      <c r="J125" s="367">
        <v>2</v>
      </c>
      <c r="K125" s="634">
        <f>SUM(I125:J125)</f>
        <v>5</v>
      </c>
      <c r="L125" s="634"/>
      <c r="M125" s="367">
        <v>5</v>
      </c>
      <c r="N125" s="367">
        <v>4</v>
      </c>
      <c r="O125" s="634">
        <f>SUM(M125:N125)</f>
        <v>9</v>
      </c>
      <c r="P125" s="634"/>
      <c r="Q125" s="634">
        <f>SUM(I125+M125)</f>
        <v>8</v>
      </c>
      <c r="R125" s="634">
        <f>SUM(J125+N125)</f>
        <v>6</v>
      </c>
      <c r="S125" s="36">
        <f>SUM(Q125:R125)</f>
        <v>14</v>
      </c>
    </row>
    <row r="126" spans="1:19" ht="10.5" customHeight="1">
      <c r="E126" s="1946"/>
      <c r="F126" s="622" t="s">
        <v>54</v>
      </c>
      <c r="G126" s="4"/>
      <c r="H126" s="4"/>
      <c r="I126" s="2443">
        <f>SUM(I127)</f>
        <v>0</v>
      </c>
      <c r="J126" s="1244">
        <f>SUM(J127)</f>
        <v>0</v>
      </c>
      <c r="K126" s="1244">
        <f>SUM(I126:J126)</f>
        <v>0</v>
      </c>
      <c r="L126" s="1244"/>
      <c r="M126" s="1244">
        <f>SUM(M127)</f>
        <v>2</v>
      </c>
      <c r="N126" s="1244">
        <f>SUM(N127)</f>
        <v>1</v>
      </c>
      <c r="O126" s="1244">
        <f>SUM(M126:N126)</f>
        <v>3</v>
      </c>
      <c r="P126" s="1244"/>
      <c r="Q126" s="1244">
        <f>SUM(I126+M126)</f>
        <v>2</v>
      </c>
      <c r="R126" s="1244">
        <f>SUM(J126+N126)</f>
        <v>1</v>
      </c>
      <c r="S126" s="1251">
        <f>SUM(Q126:R126)</f>
        <v>3</v>
      </c>
    </row>
    <row r="127" spans="1:19" ht="10.5" customHeight="1">
      <c r="E127" s="1946"/>
      <c r="F127" s="4"/>
      <c r="G127" s="4" t="s">
        <v>455</v>
      </c>
      <c r="H127" s="4"/>
      <c r="I127" s="1451">
        <f>SUM(I128)</f>
        <v>0</v>
      </c>
      <c r="J127" s="634">
        <f>SUM(J128)</f>
        <v>0</v>
      </c>
      <c r="K127" s="634">
        <f>SUM(I127:J127)</f>
        <v>0</v>
      </c>
      <c r="L127" s="634"/>
      <c r="M127" s="634">
        <f>SUM(M128)</f>
        <v>2</v>
      </c>
      <c r="N127" s="634">
        <f>SUM(N128)</f>
        <v>1</v>
      </c>
      <c r="O127" s="634">
        <f>SUM(M127:N127)</f>
        <v>3</v>
      </c>
      <c r="P127" s="634"/>
      <c r="Q127" s="634">
        <f>SUM(I127+M127)</f>
        <v>2</v>
      </c>
      <c r="R127" s="634">
        <f>SUM(J127+N127)</f>
        <v>1</v>
      </c>
      <c r="S127" s="36">
        <f>SUM(Q127:R127)</f>
        <v>3</v>
      </c>
    </row>
    <row r="128" spans="1:19" ht="10.5" customHeight="1">
      <c r="A128" s="5">
        <v>6</v>
      </c>
      <c r="B128" s="5">
        <v>2</v>
      </c>
      <c r="C128" s="5">
        <v>10</v>
      </c>
      <c r="E128" s="1946"/>
      <c r="F128" s="4"/>
      <c r="G128" s="4"/>
      <c r="H128" s="4" t="s">
        <v>882</v>
      </c>
      <c r="I128" s="1451">
        <v>0</v>
      </c>
      <c r="J128" s="634">
        <v>0</v>
      </c>
      <c r="K128" s="634">
        <f>SUM(I128:J128)</f>
        <v>0</v>
      </c>
      <c r="L128" s="634"/>
      <c r="M128" s="367">
        <v>2</v>
      </c>
      <c r="N128" s="367">
        <v>1</v>
      </c>
      <c r="O128" s="634">
        <f>SUM(M128:N128)</f>
        <v>3</v>
      </c>
      <c r="P128" s="634"/>
      <c r="Q128" s="634">
        <f>SUM(I128+M128)</f>
        <v>2</v>
      </c>
      <c r="R128" s="634">
        <f>SUM(J128+N128)</f>
        <v>1</v>
      </c>
      <c r="S128" s="36">
        <f>SUM(Q128:R128)</f>
        <v>3</v>
      </c>
    </row>
    <row r="129" spans="1:19" ht="11.25" customHeight="1">
      <c r="E129" s="1946"/>
      <c r="F129" s="622" t="s">
        <v>15</v>
      </c>
      <c r="G129" s="4"/>
      <c r="H129" s="4"/>
      <c r="I129" s="2443">
        <f>SUM(I130+I132)</f>
        <v>0</v>
      </c>
      <c r="J129" s="1244">
        <f>SUM(J130+J132)</f>
        <v>0</v>
      </c>
      <c r="K129" s="1244">
        <f>SUM(I129:J129)</f>
        <v>0</v>
      </c>
      <c r="L129" s="1244"/>
      <c r="M129" s="1244">
        <f>SUM(M130+M132)</f>
        <v>1</v>
      </c>
      <c r="N129" s="1244">
        <f>SUM(N130+N132)</f>
        <v>1</v>
      </c>
      <c r="O129" s="1244">
        <f>SUM(M129:N129)</f>
        <v>2</v>
      </c>
      <c r="P129" s="1244"/>
      <c r="Q129" s="1244">
        <f>SUM(I129+M129)</f>
        <v>1</v>
      </c>
      <c r="R129" s="1244">
        <f>SUM(J129+N129)</f>
        <v>1</v>
      </c>
      <c r="S129" s="1251">
        <f>SUM(Q129:R129)</f>
        <v>2</v>
      </c>
    </row>
    <row r="130" spans="1:19" ht="10.5" customHeight="1">
      <c r="E130" s="1946"/>
      <c r="F130" s="622"/>
      <c r="G130" s="4" t="s">
        <v>457</v>
      </c>
      <c r="H130" s="4"/>
      <c r="I130" s="1451">
        <f>SUM(I131)</f>
        <v>0</v>
      </c>
      <c r="J130" s="634">
        <f>SUM(J131)</f>
        <v>0</v>
      </c>
      <c r="K130" s="634">
        <f>SUM(I130:J130)</f>
        <v>0</v>
      </c>
      <c r="L130" s="634"/>
      <c r="M130" s="634">
        <f>SUM(M131)</f>
        <v>0</v>
      </c>
      <c r="N130" s="634">
        <f>SUM(N131)</f>
        <v>0</v>
      </c>
      <c r="O130" s="634">
        <f>SUM(M130:N130)</f>
        <v>0</v>
      </c>
      <c r="P130" s="634"/>
      <c r="Q130" s="634">
        <f>SUM(I130+M130)</f>
        <v>0</v>
      </c>
      <c r="R130" s="634">
        <f>SUM(J130+N130)</f>
        <v>0</v>
      </c>
      <c r="S130" s="36">
        <f>SUM(Q130:R130)</f>
        <v>0</v>
      </c>
    </row>
    <row r="131" spans="1:19" ht="10.5" customHeight="1">
      <c r="A131" s="5">
        <v>6</v>
      </c>
      <c r="B131" s="5">
        <v>2</v>
      </c>
      <c r="C131" s="5">
        <v>10</v>
      </c>
      <c r="E131" s="1946"/>
      <c r="F131" s="4"/>
      <c r="G131" s="4"/>
      <c r="H131" s="4" t="s">
        <v>881</v>
      </c>
      <c r="I131" s="2337">
        <v>0</v>
      </c>
      <c r="J131" s="706">
        <v>0</v>
      </c>
      <c r="K131" s="634">
        <f>SUM(I131:J131)</f>
        <v>0</v>
      </c>
      <c r="L131" s="706"/>
      <c r="M131" s="706">
        <v>0</v>
      </c>
      <c r="N131" s="706">
        <v>0</v>
      </c>
      <c r="O131" s="634">
        <f>SUM(M131:N131)</f>
        <v>0</v>
      </c>
      <c r="P131" s="634"/>
      <c r="Q131" s="634">
        <f>SUM(I131+M131)</f>
        <v>0</v>
      </c>
      <c r="R131" s="634">
        <f>SUM(J131+N131)</f>
        <v>0</v>
      </c>
      <c r="S131" s="36">
        <f>SUM(Q131:R131)</f>
        <v>0</v>
      </c>
    </row>
    <row r="132" spans="1:19" ht="10.5" customHeight="1">
      <c r="E132" s="1946"/>
      <c r="F132" s="4"/>
      <c r="G132" s="4" t="s">
        <v>455</v>
      </c>
      <c r="H132" s="4"/>
      <c r="I132" s="2337">
        <f>SUM(I133+I134)</f>
        <v>0</v>
      </c>
      <c r="J132" s="706">
        <f>SUM(J133+J134)</f>
        <v>0</v>
      </c>
      <c r="K132" s="634">
        <f>SUM(I132:J132)</f>
        <v>0</v>
      </c>
      <c r="L132" s="706"/>
      <c r="M132" s="706">
        <f>SUM(M133+M134)</f>
        <v>1</v>
      </c>
      <c r="N132" s="706">
        <f>SUM(N133+N134)</f>
        <v>1</v>
      </c>
      <c r="O132" s="634">
        <f>SUM(M132:N132)</f>
        <v>2</v>
      </c>
      <c r="P132" s="634"/>
      <c r="Q132" s="634">
        <f>SUM(I132+M132)</f>
        <v>1</v>
      </c>
      <c r="R132" s="634">
        <f>SUM(J132+N132)</f>
        <v>1</v>
      </c>
      <c r="S132" s="36">
        <f>SUM(Q132:R132)</f>
        <v>2</v>
      </c>
    </row>
    <row r="133" spans="1:19" ht="10.5" customHeight="1">
      <c r="A133" s="5">
        <v>6</v>
      </c>
      <c r="B133" s="5">
        <v>4</v>
      </c>
      <c r="C133" s="5">
        <v>11</v>
      </c>
      <c r="E133" s="1946"/>
      <c r="F133" s="4"/>
      <c r="G133" s="4"/>
      <c r="H133" s="4" t="s">
        <v>824</v>
      </c>
      <c r="I133" s="2337">
        <v>0</v>
      </c>
      <c r="J133" s="706">
        <v>0</v>
      </c>
      <c r="K133" s="634">
        <f>SUM(I133:J133)</f>
        <v>0</v>
      </c>
      <c r="L133" s="706"/>
      <c r="M133" s="623">
        <v>0</v>
      </c>
      <c r="N133" s="623">
        <v>0</v>
      </c>
      <c r="O133" s="634">
        <f>SUM(M133:N133)</f>
        <v>0</v>
      </c>
      <c r="P133" s="634"/>
      <c r="Q133" s="634">
        <f>SUM(I133+M133)</f>
        <v>0</v>
      </c>
      <c r="R133" s="634">
        <f>SUM(J133+N133)</f>
        <v>0</v>
      </c>
      <c r="S133" s="36">
        <f>SUM(Q133:R133)</f>
        <v>0</v>
      </c>
    </row>
    <row r="134" spans="1:19" ht="10.5" customHeight="1">
      <c r="A134" s="5">
        <v>6</v>
      </c>
      <c r="B134" s="5">
        <v>2</v>
      </c>
      <c r="C134" s="5">
        <v>11</v>
      </c>
      <c r="E134" s="1957"/>
      <c r="F134" s="4"/>
      <c r="G134" s="4"/>
      <c r="H134" s="4" t="s">
        <v>880</v>
      </c>
      <c r="I134" s="2337">
        <v>0</v>
      </c>
      <c r="J134" s="706">
        <v>0</v>
      </c>
      <c r="K134" s="634">
        <f>SUM(I134:J134)</f>
        <v>0</v>
      </c>
      <c r="L134" s="706"/>
      <c r="M134" s="623">
        <v>1</v>
      </c>
      <c r="N134" s="623">
        <v>1</v>
      </c>
      <c r="O134" s="634">
        <f>SUM(M134:N134)</f>
        <v>2</v>
      </c>
      <c r="P134" s="634"/>
      <c r="Q134" s="634">
        <f>SUM(I134+M134)</f>
        <v>1</v>
      </c>
      <c r="R134" s="634">
        <f>SUM(J134+N134)</f>
        <v>1</v>
      </c>
      <c r="S134" s="36">
        <f>SUM(Q134:R134)</f>
        <v>2</v>
      </c>
    </row>
    <row r="135" spans="1:19" ht="12" customHeight="1">
      <c r="E135" s="1961">
        <v>1407</v>
      </c>
      <c r="F135" s="24" t="s">
        <v>62</v>
      </c>
      <c r="G135" s="372"/>
      <c r="H135" s="372"/>
      <c r="I135" s="513">
        <f>SUM(I136+I139)</f>
        <v>0</v>
      </c>
      <c r="J135" s="513">
        <f>SUM(J136+J139)</f>
        <v>0</v>
      </c>
      <c r="K135" s="513">
        <f>SUM(I135:J135)</f>
        <v>0</v>
      </c>
      <c r="L135" s="513"/>
      <c r="M135" s="513">
        <f>SUM(M136+M139)</f>
        <v>14</v>
      </c>
      <c r="N135" s="513">
        <f>SUM(N136+N139)</f>
        <v>4</v>
      </c>
      <c r="O135" s="513">
        <f>SUM(M135:N135)</f>
        <v>18</v>
      </c>
      <c r="P135" s="513"/>
      <c r="Q135" s="498">
        <f>SUM(I135+M135)</f>
        <v>14</v>
      </c>
      <c r="R135" s="498">
        <f>SUM(J135+N135)</f>
        <v>4</v>
      </c>
      <c r="S135" s="49">
        <f>SUM(Q135:R135)</f>
        <v>18</v>
      </c>
    </row>
    <row r="136" spans="1:19" ht="11.25" customHeight="1">
      <c r="E136" s="1950"/>
      <c r="F136" s="622" t="s">
        <v>807</v>
      </c>
      <c r="G136" s="622"/>
      <c r="H136" s="925"/>
      <c r="I136" s="2375">
        <f>SUM(I137)</f>
        <v>0</v>
      </c>
      <c r="J136" s="2373">
        <f>SUM(J137)</f>
        <v>0</v>
      </c>
      <c r="K136" s="2373">
        <f>SUM(I136:J136)</f>
        <v>0</v>
      </c>
      <c r="L136" s="2373"/>
      <c r="M136" s="2373">
        <f>SUM(M137)</f>
        <v>0</v>
      </c>
      <c r="N136" s="2373">
        <f>SUM(N137)</f>
        <v>0</v>
      </c>
      <c r="O136" s="2373">
        <f>SUM(M136:N136)</f>
        <v>0</v>
      </c>
      <c r="P136" s="2373"/>
      <c r="Q136" s="1244">
        <f>SUM(I136+M136)</f>
        <v>0</v>
      </c>
      <c r="R136" s="1244">
        <f>SUM(J136+N136)</f>
        <v>0</v>
      </c>
      <c r="S136" s="1251">
        <f>SUM(Q136:R136)</f>
        <v>0</v>
      </c>
    </row>
    <row r="137" spans="1:19" ht="10.5" customHeight="1">
      <c r="E137" s="1950"/>
      <c r="F137" s="4"/>
      <c r="G137" s="4" t="s">
        <v>455</v>
      </c>
      <c r="I137" s="2337">
        <f>SUM(I138)</f>
        <v>0</v>
      </c>
      <c r="J137" s="706">
        <f>SUM(J138)</f>
        <v>0</v>
      </c>
      <c r="K137" s="706">
        <f>SUM(I137:J137)</f>
        <v>0</v>
      </c>
      <c r="L137" s="706"/>
      <c r="M137" s="706">
        <f>SUM(M138)</f>
        <v>0</v>
      </c>
      <c r="N137" s="706">
        <f>SUM(N138)</f>
        <v>0</v>
      </c>
      <c r="O137" s="706">
        <f>SUM(M137:N137)</f>
        <v>0</v>
      </c>
      <c r="P137" s="706"/>
      <c r="Q137" s="634">
        <f>SUM(I137+M137)</f>
        <v>0</v>
      </c>
      <c r="R137" s="634">
        <f>SUM(J137+N137)</f>
        <v>0</v>
      </c>
      <c r="S137" s="36">
        <f>SUM(Q137:R137)</f>
        <v>0</v>
      </c>
    </row>
    <row r="138" spans="1:19" ht="10.5" customHeight="1">
      <c r="A138" s="5">
        <v>7</v>
      </c>
      <c r="B138" s="5">
        <v>6</v>
      </c>
      <c r="C138" s="5">
        <v>10</v>
      </c>
      <c r="E138" s="1950"/>
      <c r="F138" s="4"/>
      <c r="G138" s="4"/>
      <c r="H138" s="4" t="s">
        <v>822</v>
      </c>
      <c r="I138" s="2337">
        <v>0</v>
      </c>
      <c r="J138" s="706">
        <v>0</v>
      </c>
      <c r="K138" s="706">
        <f>SUM(I138:J138)</f>
        <v>0</v>
      </c>
      <c r="L138" s="706"/>
      <c r="M138" s="706">
        <v>0</v>
      </c>
      <c r="N138" s="706">
        <v>0</v>
      </c>
      <c r="O138" s="706">
        <f>SUM(M138:N138)</f>
        <v>0</v>
      </c>
      <c r="P138" s="706"/>
      <c r="Q138" s="634">
        <f>SUM(I138+M138)</f>
        <v>0</v>
      </c>
      <c r="R138" s="634">
        <f>SUM(J138+N138)</f>
        <v>0</v>
      </c>
      <c r="S138" s="36">
        <f>SUM(Q138:R138)</f>
        <v>0</v>
      </c>
    </row>
    <row r="139" spans="1:19" ht="10.5" customHeight="1">
      <c r="E139" s="1950"/>
      <c r="F139" s="622" t="s">
        <v>25</v>
      </c>
      <c r="G139" s="1261"/>
      <c r="H139" s="1261"/>
      <c r="I139" s="2373">
        <f>SUM(I140+I142)</f>
        <v>0</v>
      </c>
      <c r="J139" s="2373">
        <f>SUM(J140+J142)</f>
        <v>0</v>
      </c>
      <c r="K139" s="2373">
        <f>SUM(I139:J139)</f>
        <v>0</v>
      </c>
      <c r="L139" s="2373"/>
      <c r="M139" s="2373">
        <f>SUM(M140+M142)</f>
        <v>14</v>
      </c>
      <c r="N139" s="2373">
        <f>SUM(N140+N142)</f>
        <v>4</v>
      </c>
      <c r="O139" s="2373">
        <f>SUM(M139:N139)</f>
        <v>18</v>
      </c>
      <c r="P139" s="2373"/>
      <c r="Q139" s="1244">
        <f>SUM(I139+M139)</f>
        <v>14</v>
      </c>
      <c r="R139" s="1244">
        <f>SUM(J139+N139)</f>
        <v>4</v>
      </c>
      <c r="S139" s="1251">
        <f>SUM(Q139:R139)</f>
        <v>18</v>
      </c>
    </row>
    <row r="140" spans="1:19" ht="10.5" customHeight="1">
      <c r="E140" s="1950"/>
      <c r="F140" s="622"/>
      <c r="G140" s="20" t="s">
        <v>457</v>
      </c>
      <c r="H140" s="1261"/>
      <c r="I140" s="623">
        <f>SUM(I141)</f>
        <v>0</v>
      </c>
      <c r="J140" s="623">
        <f>SUM(J141)</f>
        <v>0</v>
      </c>
      <c r="K140" s="623">
        <f>SUM(I140:J140)</f>
        <v>0</v>
      </c>
      <c r="L140" s="623"/>
      <c r="M140" s="623">
        <f>SUM(M141)</f>
        <v>1</v>
      </c>
      <c r="N140" s="623">
        <f>SUM(N141)</f>
        <v>0</v>
      </c>
      <c r="O140" s="623">
        <f>SUM(M140:N140)</f>
        <v>1</v>
      </c>
      <c r="P140" s="623"/>
      <c r="Q140" s="367">
        <f>SUM(I140+M140)</f>
        <v>1</v>
      </c>
      <c r="R140" s="367">
        <f>SUM(J140+N140)</f>
        <v>0</v>
      </c>
      <c r="S140" s="36">
        <f>SUM(Q140:R140)</f>
        <v>1</v>
      </c>
    </row>
    <row r="141" spans="1:19" ht="10.5" customHeight="1">
      <c r="A141" s="5">
        <v>7</v>
      </c>
      <c r="B141" s="5">
        <v>3</v>
      </c>
      <c r="C141" s="5">
        <v>11</v>
      </c>
      <c r="E141" s="1950"/>
      <c r="F141" s="622"/>
      <c r="G141" s="1261"/>
      <c r="H141" s="20" t="s">
        <v>462</v>
      </c>
      <c r="I141" s="2337">
        <v>0</v>
      </c>
      <c r="J141" s="623">
        <v>0</v>
      </c>
      <c r="K141" s="623">
        <f>SUM(I141:J141)</f>
        <v>0</v>
      </c>
      <c r="L141" s="623"/>
      <c r="M141" s="623">
        <v>1</v>
      </c>
      <c r="N141" s="623">
        <v>0</v>
      </c>
      <c r="O141" s="623">
        <f>SUM(M141:N141)</f>
        <v>1</v>
      </c>
      <c r="P141" s="623"/>
      <c r="Q141" s="367">
        <f>SUM(I141+M141)</f>
        <v>1</v>
      </c>
      <c r="R141" s="367">
        <f>SUM(J141+N141)</f>
        <v>0</v>
      </c>
      <c r="S141" s="36">
        <f>SUM(Q141:R141)</f>
        <v>1</v>
      </c>
    </row>
    <row r="142" spans="1:19" ht="10.5" customHeight="1">
      <c r="E142" s="1950"/>
      <c r="F142" s="1263"/>
      <c r="G142" s="20" t="s">
        <v>455</v>
      </c>
      <c r="H142" s="20"/>
      <c r="I142" s="2337">
        <f>SUM(I143:I144)</f>
        <v>0</v>
      </c>
      <c r="J142" s="623">
        <f>SUM(J143:J144)</f>
        <v>0</v>
      </c>
      <c r="K142" s="623">
        <f>SUM(I142:J142)</f>
        <v>0</v>
      </c>
      <c r="L142" s="623"/>
      <c r="M142" s="623">
        <f>SUM(M143:M144)</f>
        <v>13</v>
      </c>
      <c r="N142" s="623">
        <f>SUM(N143:N144)</f>
        <v>4</v>
      </c>
      <c r="O142" s="623">
        <f>SUM(M142:N142)</f>
        <v>17</v>
      </c>
      <c r="P142" s="623"/>
      <c r="Q142" s="367">
        <f>SUM(I142+M142)</f>
        <v>13</v>
      </c>
      <c r="R142" s="367">
        <f>SUM(J142+N142)</f>
        <v>4</v>
      </c>
      <c r="S142" s="36">
        <f>SUM(Q142:R142)</f>
        <v>17</v>
      </c>
    </row>
    <row r="143" spans="1:19" ht="10.5" customHeight="1">
      <c r="A143" s="5">
        <v>7</v>
      </c>
      <c r="B143" s="5">
        <v>3</v>
      </c>
      <c r="C143" s="5">
        <v>11</v>
      </c>
      <c r="E143" s="1950"/>
      <c r="F143" s="1263"/>
      <c r="G143" s="20"/>
      <c r="H143" s="20" t="s">
        <v>462</v>
      </c>
      <c r="I143" s="2337">
        <v>0</v>
      </c>
      <c r="J143" s="623">
        <v>0</v>
      </c>
      <c r="K143" s="623">
        <f>SUM(I143:J143)</f>
        <v>0</v>
      </c>
      <c r="L143" s="623"/>
      <c r="M143" s="623">
        <v>11</v>
      </c>
      <c r="N143" s="623">
        <v>1</v>
      </c>
      <c r="O143" s="623">
        <f>SUM(M143:N143)</f>
        <v>12</v>
      </c>
      <c r="P143" s="623"/>
      <c r="Q143" s="367">
        <f>SUM(I143+M143)</f>
        <v>11</v>
      </c>
      <c r="R143" s="367">
        <f>SUM(J143+N143)</f>
        <v>1</v>
      </c>
      <c r="S143" s="36">
        <f>SUM(Q143:R143)</f>
        <v>12</v>
      </c>
    </row>
    <row r="144" spans="1:19" ht="10.5" customHeight="1">
      <c r="A144" s="5">
        <v>7</v>
      </c>
      <c r="B144" s="5">
        <v>3</v>
      </c>
      <c r="C144" s="5">
        <v>11</v>
      </c>
      <c r="E144" s="2102"/>
      <c r="F144" s="1263"/>
      <c r="G144" s="20"/>
      <c r="H144" s="20" t="s">
        <v>461</v>
      </c>
      <c r="I144" s="2337">
        <v>0</v>
      </c>
      <c r="J144" s="623">
        <v>0</v>
      </c>
      <c r="K144" s="623">
        <f>SUM(I144:J144)</f>
        <v>0</v>
      </c>
      <c r="L144" s="623"/>
      <c r="M144" s="623">
        <v>2</v>
      </c>
      <c r="N144" s="623">
        <v>3</v>
      </c>
      <c r="O144" s="623">
        <f>SUM(M144:N144)</f>
        <v>5</v>
      </c>
      <c r="P144" s="623"/>
      <c r="Q144" s="367">
        <f>SUM(I144+M144)</f>
        <v>2</v>
      </c>
      <c r="R144" s="367">
        <f>SUM(J144+N144)</f>
        <v>3</v>
      </c>
      <c r="S144" s="36">
        <f>SUM(Q144:R144)</f>
        <v>5</v>
      </c>
    </row>
    <row r="145" spans="1:19" ht="12" customHeight="1">
      <c r="E145" s="1959">
        <v>1408</v>
      </c>
      <c r="F145" s="24" t="s">
        <v>63</v>
      </c>
      <c r="G145" s="372"/>
      <c r="H145" s="372"/>
      <c r="I145" s="2450">
        <f>SUM(I151+I146+I158)</f>
        <v>9</v>
      </c>
      <c r="J145" s="2450">
        <f>SUM(J151+J146+J158)</f>
        <v>13</v>
      </c>
      <c r="K145" s="2449">
        <f>SUM(I145:J145)</f>
        <v>22</v>
      </c>
      <c r="L145" s="2449"/>
      <c r="M145" s="2450">
        <f>SUM(M151+M146)+M158</f>
        <v>12</v>
      </c>
      <c r="N145" s="2450">
        <f>SUM(N151+N146)+N158</f>
        <v>10</v>
      </c>
      <c r="O145" s="2449">
        <f>SUM(M145:N145)</f>
        <v>22</v>
      </c>
      <c r="P145" s="2449"/>
      <c r="Q145" s="2449">
        <f>SUM(I145+M145)</f>
        <v>21</v>
      </c>
      <c r="R145" s="2449">
        <f>SUM(J145+N145)</f>
        <v>23</v>
      </c>
      <c r="S145" s="2448">
        <f>SUM(Q145:R145)</f>
        <v>44</v>
      </c>
    </row>
    <row r="146" spans="1:19" ht="11.25" customHeight="1">
      <c r="E146" s="1946"/>
      <c r="F146" s="1062" t="s">
        <v>16</v>
      </c>
      <c r="G146" s="1261"/>
      <c r="H146" s="1261"/>
      <c r="I146" s="2443">
        <f>SUM(I147+I149)</f>
        <v>5</v>
      </c>
      <c r="J146" s="1244">
        <f>SUM(J147+J149)</f>
        <v>5</v>
      </c>
      <c r="K146" s="1244">
        <f>SUM(I146:J146)</f>
        <v>10</v>
      </c>
      <c r="L146" s="1244"/>
      <c r="M146" s="1244">
        <f>SUM(M147+M149)</f>
        <v>12</v>
      </c>
      <c r="N146" s="1244">
        <f>SUM(N147+N149)</f>
        <v>10</v>
      </c>
      <c r="O146" s="1244">
        <f>SUM(M146:N146)</f>
        <v>22</v>
      </c>
      <c r="P146" s="1244"/>
      <c r="Q146" s="1244">
        <f>SUM(I146+M146)</f>
        <v>17</v>
      </c>
      <c r="R146" s="1244">
        <f>SUM(J146+N146)</f>
        <v>15</v>
      </c>
      <c r="S146" s="1251">
        <f>SUM(Q146:R146)</f>
        <v>32</v>
      </c>
    </row>
    <row r="147" spans="1:19" ht="10.5" customHeight="1">
      <c r="E147" s="1946"/>
      <c r="F147" s="1258"/>
      <c r="G147" s="4" t="s">
        <v>457</v>
      </c>
      <c r="H147" s="4"/>
      <c r="I147" s="1451">
        <f>SUM(I148:I148)</f>
        <v>3</v>
      </c>
      <c r="J147" s="1451">
        <f>SUM(J148:J148)</f>
        <v>2</v>
      </c>
      <c r="K147" s="634">
        <f>SUM(I147:J147)</f>
        <v>5</v>
      </c>
      <c r="L147" s="634"/>
      <c r="M147" s="634">
        <f>SUM(M148:M148)</f>
        <v>5</v>
      </c>
      <c r="N147" s="634">
        <f>SUM(N148:N148)</f>
        <v>5</v>
      </c>
      <c r="O147" s="634">
        <f>SUM(M147:N147)</f>
        <v>10</v>
      </c>
      <c r="P147" s="634"/>
      <c r="Q147" s="634">
        <f>SUM(I147+M147)</f>
        <v>8</v>
      </c>
      <c r="R147" s="634">
        <f>SUM(J147+N147)</f>
        <v>7</v>
      </c>
      <c r="S147" s="36">
        <f>SUM(Q147:R147)</f>
        <v>15</v>
      </c>
    </row>
    <row r="148" spans="1:19" ht="10.5" customHeight="1">
      <c r="A148" s="5">
        <v>8</v>
      </c>
      <c r="B148" s="5">
        <v>4</v>
      </c>
      <c r="C148" s="5">
        <v>6</v>
      </c>
      <c r="E148" s="1946"/>
      <c r="F148" s="1258"/>
      <c r="G148" s="4"/>
      <c r="H148" s="4" t="s">
        <v>121</v>
      </c>
      <c r="I148" s="367">
        <v>3</v>
      </c>
      <c r="J148" s="367">
        <v>2</v>
      </c>
      <c r="K148" s="634">
        <f>SUM(I148:J148)</f>
        <v>5</v>
      </c>
      <c r="L148" s="634"/>
      <c r="M148" s="367">
        <v>5</v>
      </c>
      <c r="N148" s="367">
        <v>5</v>
      </c>
      <c r="O148" s="634">
        <f>SUM(M148:N148)</f>
        <v>10</v>
      </c>
      <c r="P148" s="634"/>
      <c r="Q148" s="634">
        <f>SUM(I148+M148)</f>
        <v>8</v>
      </c>
      <c r="R148" s="634">
        <f>SUM(J148+N148)</f>
        <v>7</v>
      </c>
      <c r="S148" s="36">
        <f>SUM(Q148:R148)</f>
        <v>15</v>
      </c>
    </row>
    <row r="149" spans="1:19" ht="10.5" customHeight="1">
      <c r="E149" s="1946"/>
      <c r="F149" s="1258"/>
      <c r="G149" s="4" t="s">
        <v>455</v>
      </c>
      <c r="H149" s="4"/>
      <c r="I149" s="1451">
        <f>SUM(I150:I150)</f>
        <v>2</v>
      </c>
      <c r="J149" s="634">
        <f>SUM(J150:J150)</f>
        <v>3</v>
      </c>
      <c r="K149" s="634">
        <f>SUM(I149:J149)</f>
        <v>5</v>
      </c>
      <c r="L149" s="634"/>
      <c r="M149" s="634">
        <f>SUM(M150:M150)</f>
        <v>7</v>
      </c>
      <c r="N149" s="634">
        <f>SUM(N150:N150)</f>
        <v>5</v>
      </c>
      <c r="O149" s="634">
        <f>SUM(M149:N149)</f>
        <v>12</v>
      </c>
      <c r="P149" s="634"/>
      <c r="Q149" s="634">
        <f>SUM(I149+M149)</f>
        <v>9</v>
      </c>
      <c r="R149" s="634">
        <f>SUM(J149+N149)</f>
        <v>8</v>
      </c>
      <c r="S149" s="36">
        <f>SUM(Q149:R149)</f>
        <v>17</v>
      </c>
    </row>
    <row r="150" spans="1:19" ht="10.5" customHeight="1">
      <c r="A150" s="5">
        <v>8</v>
      </c>
      <c r="B150" s="5">
        <v>4</v>
      </c>
      <c r="C150" s="5">
        <v>6</v>
      </c>
      <c r="E150" s="1946"/>
      <c r="F150" s="1258"/>
      <c r="G150" s="4"/>
      <c r="H150" s="4" t="s">
        <v>121</v>
      </c>
      <c r="I150" s="367">
        <v>2</v>
      </c>
      <c r="J150" s="367">
        <v>3</v>
      </c>
      <c r="K150" s="634">
        <f>SUM(I150:J150)</f>
        <v>5</v>
      </c>
      <c r="L150" s="634"/>
      <c r="M150" s="634">
        <v>7</v>
      </c>
      <c r="N150" s="634">
        <v>5</v>
      </c>
      <c r="O150" s="634">
        <f>SUM(M150:N150)</f>
        <v>12</v>
      </c>
      <c r="P150" s="634"/>
      <c r="Q150" s="634">
        <f>SUM(I150+M150)</f>
        <v>9</v>
      </c>
      <c r="R150" s="634">
        <f>SUM(J150+N150)</f>
        <v>8</v>
      </c>
      <c r="S150" s="36">
        <f>SUM(Q150:R150)</f>
        <v>17</v>
      </c>
    </row>
    <row r="151" spans="1:19" ht="10.5" customHeight="1">
      <c r="E151" s="1946"/>
      <c r="F151" s="1062" t="s">
        <v>57</v>
      </c>
      <c r="G151" s="4"/>
      <c r="H151" s="4"/>
      <c r="I151" s="2373">
        <f>I152+I154+I156</f>
        <v>0</v>
      </c>
      <c r="J151" s="2373">
        <f>J152+J154+J156</f>
        <v>0</v>
      </c>
      <c r="K151" s="2373">
        <f>SUM(I151:J151)</f>
        <v>0</v>
      </c>
      <c r="L151" s="2373"/>
      <c r="M151" s="2373">
        <f>M152+M154+M156</f>
        <v>0</v>
      </c>
      <c r="N151" s="2373">
        <f>N152+N154+N156</f>
        <v>0</v>
      </c>
      <c r="O151" s="2373">
        <f>SUM(M151:N151)</f>
        <v>0</v>
      </c>
      <c r="P151" s="2373"/>
      <c r="Q151" s="2373">
        <f>SUM(I151+M151)</f>
        <v>0</v>
      </c>
      <c r="R151" s="2373">
        <f>SUM(J151+N151)</f>
        <v>0</v>
      </c>
      <c r="S151" s="1259">
        <f>SUM(Q151:R151)</f>
        <v>0</v>
      </c>
    </row>
    <row r="152" spans="1:19" ht="10.5" customHeight="1">
      <c r="E152" s="1946"/>
      <c r="F152" s="1062"/>
      <c r="G152" s="4" t="s">
        <v>457</v>
      </c>
      <c r="H152" s="4"/>
      <c r="I152" s="623">
        <f>I153</f>
        <v>0</v>
      </c>
      <c r="J152" s="623">
        <f>J153</f>
        <v>0</v>
      </c>
      <c r="K152" s="623">
        <f>SUM(I152:J152)</f>
        <v>0</v>
      </c>
      <c r="L152" s="2373"/>
      <c r="M152" s="623">
        <f>M153</f>
        <v>0</v>
      </c>
      <c r="N152" s="623">
        <f>N153</f>
        <v>0</v>
      </c>
      <c r="O152" s="623">
        <f>SUM(M152:N152)</f>
        <v>0</v>
      </c>
      <c r="P152" s="2373"/>
      <c r="Q152" s="623">
        <f>SUM(I152+M152)</f>
        <v>0</v>
      </c>
      <c r="R152" s="623">
        <f>SUM(J152+N152)</f>
        <v>0</v>
      </c>
      <c r="S152" s="1257">
        <f>SUM(Q152:R152)</f>
        <v>0</v>
      </c>
    </row>
    <row r="153" spans="1:19" ht="10.5" customHeight="1">
      <c r="A153" s="5">
        <v>8</v>
      </c>
      <c r="B153" s="5">
        <v>4</v>
      </c>
      <c r="C153" s="5">
        <v>8</v>
      </c>
      <c r="E153" s="1946"/>
      <c r="F153" s="1062"/>
      <c r="G153" s="4"/>
      <c r="H153" s="2424" t="s">
        <v>821</v>
      </c>
      <c r="I153" s="2337">
        <v>0</v>
      </c>
      <c r="J153" s="706">
        <v>0</v>
      </c>
      <c r="K153" s="706">
        <f>SUM(I153:J153)</f>
        <v>0</v>
      </c>
      <c r="L153" s="2373"/>
      <c r="M153" s="706">
        <v>0</v>
      </c>
      <c r="N153" s="706">
        <v>0</v>
      </c>
      <c r="O153" s="706">
        <f>SUM(M153:N153)</f>
        <v>0</v>
      </c>
      <c r="P153" s="2373"/>
      <c r="Q153" s="706">
        <f>SUM(I153+M153)</f>
        <v>0</v>
      </c>
      <c r="R153" s="706">
        <f>SUM(J153+N153)</f>
        <v>0</v>
      </c>
      <c r="S153" s="1257">
        <f>SUM(Q153:R153)</f>
        <v>0</v>
      </c>
    </row>
    <row r="154" spans="1:19" ht="10.5" customHeight="1">
      <c r="E154" s="1946"/>
      <c r="F154" s="1066"/>
      <c r="G154" s="4" t="s">
        <v>455</v>
      </c>
      <c r="H154" s="4"/>
      <c r="I154" s="2337">
        <f>I155</f>
        <v>0</v>
      </c>
      <c r="J154" s="706">
        <f>J155</f>
        <v>0</v>
      </c>
      <c r="K154" s="706">
        <f>SUM(I154:J154)</f>
        <v>0</v>
      </c>
      <c r="L154" s="2373"/>
      <c r="M154" s="706">
        <f>M155</f>
        <v>0</v>
      </c>
      <c r="N154" s="706">
        <f>N155</f>
        <v>0</v>
      </c>
      <c r="O154" s="706">
        <f>SUM(M154:N154)</f>
        <v>0</v>
      </c>
      <c r="P154" s="2373"/>
      <c r="Q154" s="706">
        <f>SUM(I154+M154)</f>
        <v>0</v>
      </c>
      <c r="R154" s="706">
        <f>SUM(J154+N154)</f>
        <v>0</v>
      </c>
      <c r="S154" s="1257">
        <f>SUM(Q154:R154)</f>
        <v>0</v>
      </c>
    </row>
    <row r="155" spans="1:19" ht="10.5" customHeight="1">
      <c r="A155" s="5">
        <v>8</v>
      </c>
      <c r="B155" s="5">
        <v>4</v>
      </c>
      <c r="C155" s="5">
        <v>8</v>
      </c>
      <c r="E155" s="1946"/>
      <c r="F155" s="1066"/>
      <c r="G155" s="4"/>
      <c r="H155" s="2424" t="s">
        <v>820</v>
      </c>
      <c r="I155" s="2337">
        <v>0</v>
      </c>
      <c r="J155" s="706">
        <v>0</v>
      </c>
      <c r="K155" s="706">
        <f>SUM(I155:J155)</f>
        <v>0</v>
      </c>
      <c r="L155" s="706"/>
      <c r="M155" s="706">
        <v>0</v>
      </c>
      <c r="N155" s="706">
        <v>0</v>
      </c>
      <c r="O155" s="706">
        <f>SUM(M155:N155)</f>
        <v>0</v>
      </c>
      <c r="P155" s="2373"/>
      <c r="Q155" s="706">
        <f>SUM(I155+M155)</f>
        <v>0</v>
      </c>
      <c r="R155" s="706">
        <f>SUM(J155+N155)</f>
        <v>0</v>
      </c>
      <c r="S155" s="1257">
        <f>SUM(Q155:R155)</f>
        <v>0</v>
      </c>
    </row>
    <row r="156" spans="1:19" ht="10.5" customHeight="1">
      <c r="E156" s="1946"/>
      <c r="F156" s="1066"/>
      <c r="G156" s="4" t="s">
        <v>464</v>
      </c>
      <c r="H156" s="2424"/>
      <c r="I156" s="2337">
        <f>I157</f>
        <v>0</v>
      </c>
      <c r="J156" s="706">
        <f>J157</f>
        <v>0</v>
      </c>
      <c r="K156" s="706">
        <f>SUM(I156:J156)</f>
        <v>0</v>
      </c>
      <c r="L156" s="2373"/>
      <c r="M156" s="706">
        <f>M157</f>
        <v>0</v>
      </c>
      <c r="N156" s="706">
        <f>N157</f>
        <v>0</v>
      </c>
      <c r="O156" s="706">
        <f>SUM(M156:N156)</f>
        <v>0</v>
      </c>
      <c r="P156" s="2373"/>
      <c r="Q156" s="706">
        <f>SUM(I156+M156)</f>
        <v>0</v>
      </c>
      <c r="R156" s="706">
        <f>SUM(J156+N156)</f>
        <v>0</v>
      </c>
      <c r="S156" s="1257">
        <f>SUM(Q156:R156)</f>
        <v>0</v>
      </c>
    </row>
    <row r="157" spans="1:19" ht="10.5" customHeight="1">
      <c r="A157" s="5">
        <v>8</v>
      </c>
      <c r="B157" s="5">
        <v>4</v>
      </c>
      <c r="C157" s="5">
        <v>8</v>
      </c>
      <c r="E157" s="1946"/>
      <c r="F157" s="1066"/>
      <c r="G157" s="4"/>
      <c r="H157" s="2424" t="s">
        <v>819</v>
      </c>
      <c r="I157" s="2337">
        <v>0</v>
      </c>
      <c r="J157" s="706">
        <v>0</v>
      </c>
      <c r="K157" s="706">
        <f>SUM(I157:J157)</f>
        <v>0</v>
      </c>
      <c r="L157" s="706"/>
      <c r="M157" s="706">
        <v>0</v>
      </c>
      <c r="N157" s="706">
        <v>0</v>
      </c>
      <c r="O157" s="706">
        <f>SUM(M157:N157)</f>
        <v>0</v>
      </c>
      <c r="P157" s="2373"/>
      <c r="Q157" s="706">
        <f>SUM(I157+M157)</f>
        <v>0</v>
      </c>
      <c r="R157" s="706">
        <f>SUM(J157+N157)</f>
        <v>0</v>
      </c>
      <c r="S157" s="1257">
        <f>SUM(Q157:R157)</f>
        <v>0</v>
      </c>
    </row>
    <row r="158" spans="1:19" ht="11.25" customHeight="1">
      <c r="E158" s="1946"/>
      <c r="F158" s="1062" t="s">
        <v>59</v>
      </c>
      <c r="G158" s="4"/>
      <c r="H158" s="4"/>
      <c r="I158" s="2443">
        <f>SUM(I159)</f>
        <v>4</v>
      </c>
      <c r="J158" s="1244">
        <f>SUM(J159)</f>
        <v>8</v>
      </c>
      <c r="K158" s="1244">
        <f>SUM(I158:J158)</f>
        <v>12</v>
      </c>
      <c r="L158" s="1244"/>
      <c r="M158" s="1244">
        <f>SUM(M159)</f>
        <v>0</v>
      </c>
      <c r="N158" s="1244">
        <f>SUM(N159)</f>
        <v>0</v>
      </c>
      <c r="O158" s="1244">
        <f>SUM(M158:N158)</f>
        <v>0</v>
      </c>
      <c r="P158" s="1244"/>
      <c r="Q158" s="1244">
        <f>SUM(I158+M158)</f>
        <v>4</v>
      </c>
      <c r="R158" s="1244">
        <f>SUM(J158+N158)</f>
        <v>8</v>
      </c>
      <c r="S158" s="1251">
        <f>SUM(Q158:R158)</f>
        <v>12</v>
      </c>
    </row>
    <row r="159" spans="1:19" ht="10.5" customHeight="1">
      <c r="E159" s="1946"/>
      <c r="F159" s="1258"/>
      <c r="G159" s="4" t="s">
        <v>455</v>
      </c>
      <c r="H159" s="4"/>
      <c r="I159" s="1451">
        <f>SUM(I160)</f>
        <v>4</v>
      </c>
      <c r="J159" s="634">
        <f>SUM(J160)</f>
        <v>8</v>
      </c>
      <c r="K159" s="634">
        <f>SUM(I159:J159)</f>
        <v>12</v>
      </c>
      <c r="L159" s="634"/>
      <c r="M159" s="634">
        <f>SUM(M160)</f>
        <v>0</v>
      </c>
      <c r="N159" s="634">
        <f>SUM(N160)</f>
        <v>0</v>
      </c>
      <c r="O159" s="634">
        <f>SUM(M159:N159)</f>
        <v>0</v>
      </c>
      <c r="P159" s="634"/>
      <c r="Q159" s="634">
        <f>SUM(I159+M159)</f>
        <v>4</v>
      </c>
      <c r="R159" s="634">
        <f>SUM(J159+N159)</f>
        <v>8</v>
      </c>
      <c r="S159" s="36">
        <f>SUM(Q159:R159)</f>
        <v>12</v>
      </c>
    </row>
    <row r="160" spans="1:19" ht="10.5" customHeight="1">
      <c r="A160" s="5">
        <v>8</v>
      </c>
      <c r="B160" s="5">
        <v>4</v>
      </c>
      <c r="C160" s="5">
        <v>11</v>
      </c>
      <c r="E160" s="1957"/>
      <c r="F160" s="1256"/>
      <c r="G160" s="3"/>
      <c r="H160" s="3" t="s">
        <v>459</v>
      </c>
      <c r="I160" s="1613">
        <v>4</v>
      </c>
      <c r="J160" s="1613">
        <v>8</v>
      </c>
      <c r="K160" s="733">
        <f>SUM(I160:J160)</f>
        <v>12</v>
      </c>
      <c r="L160" s="733"/>
      <c r="M160" s="733">
        <v>0</v>
      </c>
      <c r="N160" s="733">
        <v>0</v>
      </c>
      <c r="O160" s="733">
        <f>SUM(M160:N160)</f>
        <v>0</v>
      </c>
      <c r="P160" s="733"/>
      <c r="Q160" s="733">
        <f>SUM(I160+M160)</f>
        <v>4</v>
      </c>
      <c r="R160" s="733">
        <f>SUM(J160+N160)</f>
        <v>8</v>
      </c>
      <c r="S160" s="47">
        <f>SUM(Q160:R160)</f>
        <v>12</v>
      </c>
    </row>
    <row r="161" spans="1:25" ht="12" customHeight="1">
      <c r="E161" s="1959">
        <v>1624</v>
      </c>
      <c r="F161" s="2061" t="s">
        <v>458</v>
      </c>
      <c r="G161" s="2061"/>
      <c r="H161" s="2061"/>
      <c r="I161" s="580">
        <f>SUM(I162)</f>
        <v>0</v>
      </c>
      <c r="J161" s="580">
        <f>SUM(J162)</f>
        <v>0</v>
      </c>
      <c r="K161" s="580">
        <f>SUM(I161:J161)</f>
        <v>0</v>
      </c>
      <c r="L161" s="1350"/>
      <c r="M161" s="580">
        <f>SUM(M162)</f>
        <v>4</v>
      </c>
      <c r="N161" s="580">
        <f>SUM(N162)</f>
        <v>4</v>
      </c>
      <c r="O161" s="580">
        <f>SUM(M161:N161)</f>
        <v>8</v>
      </c>
      <c r="P161" s="580"/>
      <c r="Q161" s="580">
        <f>SUM(I161+M161)</f>
        <v>4</v>
      </c>
      <c r="R161" s="580">
        <f>SUM(J161+N161)</f>
        <v>4</v>
      </c>
      <c r="S161" s="1252">
        <f>SUM(Q161:R161)</f>
        <v>8</v>
      </c>
    </row>
    <row r="162" spans="1:25" ht="11.25" customHeight="1">
      <c r="E162" s="1946"/>
      <c r="F162" s="622" t="s">
        <v>264</v>
      </c>
      <c r="G162" s="369"/>
      <c r="H162" s="369"/>
      <c r="I162" s="1244">
        <f>SUM(I163+I165)</f>
        <v>0</v>
      </c>
      <c r="J162" s="1244">
        <f>SUM(J163+J165)</f>
        <v>0</v>
      </c>
      <c r="K162" s="1244">
        <f>SUM(I162:J162)</f>
        <v>0</v>
      </c>
      <c r="L162" s="1244"/>
      <c r="M162" s="1244">
        <f>SUM(M163+M165)</f>
        <v>4</v>
      </c>
      <c r="N162" s="1244">
        <f>SUM(N163+N165)</f>
        <v>4</v>
      </c>
      <c r="O162" s="1244">
        <f>SUM(M162:N162)</f>
        <v>8</v>
      </c>
      <c r="P162" s="1244"/>
      <c r="Q162" s="1244">
        <f>SUM(I162+M162)</f>
        <v>4</v>
      </c>
      <c r="R162" s="1244">
        <f>SUM(J162+N162)</f>
        <v>4</v>
      </c>
      <c r="S162" s="1251">
        <f>SUM(Q162:R162)</f>
        <v>8</v>
      </c>
      <c r="Y162" s="2447"/>
    </row>
    <row r="163" spans="1:25" ht="11.25" customHeight="1">
      <c r="E163" s="1946"/>
      <c r="F163" s="622"/>
      <c r="G163" s="369" t="s">
        <v>457</v>
      </c>
      <c r="H163" s="369"/>
      <c r="I163" s="634">
        <f>SUM(I164)</f>
        <v>0</v>
      </c>
      <c r="J163" s="634">
        <f>SUM(J164)</f>
        <v>0</v>
      </c>
      <c r="K163" s="634">
        <f>SUM(I163:J163)</f>
        <v>0</v>
      </c>
      <c r="L163" s="634"/>
      <c r="M163" s="634">
        <f>SUM(M164)</f>
        <v>0</v>
      </c>
      <c r="N163" s="634">
        <f>SUM(N164)</f>
        <v>0</v>
      </c>
      <c r="O163" s="634">
        <f>SUM(M163:N163)</f>
        <v>0</v>
      </c>
      <c r="P163" s="634">
        <f>SUM(P164)</f>
        <v>0</v>
      </c>
      <c r="Q163" s="634">
        <f>SUM(I163+M163)</f>
        <v>0</v>
      </c>
      <c r="R163" s="634">
        <f>SUM(J163+N163)</f>
        <v>0</v>
      </c>
      <c r="S163" s="36">
        <f>SUM(Q163:R163)</f>
        <v>0</v>
      </c>
    </row>
    <row r="164" spans="1:25" ht="11.25" customHeight="1">
      <c r="A164" s="5">
        <v>9</v>
      </c>
      <c r="B164" s="5">
        <v>1</v>
      </c>
      <c r="C164" s="5">
        <v>8</v>
      </c>
      <c r="E164" s="1946"/>
      <c r="F164" s="622"/>
      <c r="G164" s="369"/>
      <c r="H164" s="4" t="s">
        <v>456</v>
      </c>
      <c r="I164" s="1451">
        <v>0</v>
      </c>
      <c r="J164" s="634">
        <v>0</v>
      </c>
      <c r="K164" s="634">
        <f>SUM(I164:J164)</f>
        <v>0</v>
      </c>
      <c r="L164" s="634"/>
      <c r="M164" s="634">
        <v>0</v>
      </c>
      <c r="N164" s="634">
        <v>0</v>
      </c>
      <c r="O164" s="634">
        <f>SUM(M164:N164)</f>
        <v>0</v>
      </c>
      <c r="P164" s="634"/>
      <c r="Q164" s="634">
        <f>SUM(I164+M164)</f>
        <v>0</v>
      </c>
      <c r="R164" s="634">
        <f>SUM(J164+N164)</f>
        <v>0</v>
      </c>
      <c r="S164" s="36">
        <f>SUM(Q164:R164)</f>
        <v>0</v>
      </c>
    </row>
    <row r="165" spans="1:25" ht="10.5" customHeight="1">
      <c r="E165" s="1946"/>
      <c r="F165" s="622"/>
      <c r="G165" s="369" t="s">
        <v>455</v>
      </c>
      <c r="H165" s="369"/>
      <c r="I165" s="1451">
        <f>SUM(I166:I167)</f>
        <v>0</v>
      </c>
      <c r="J165" s="634">
        <f>SUM(J166:J167)</f>
        <v>0</v>
      </c>
      <c r="K165" s="634">
        <f>SUM(I165:J165)</f>
        <v>0</v>
      </c>
      <c r="L165" s="634"/>
      <c r="M165" s="634">
        <f>SUM(M166:M167)</f>
        <v>4</v>
      </c>
      <c r="N165" s="634">
        <f>SUM(N166:N167)</f>
        <v>4</v>
      </c>
      <c r="O165" s="634">
        <f>SUM(M165:N165)</f>
        <v>8</v>
      </c>
      <c r="P165" s="634"/>
      <c r="Q165" s="634">
        <f>SUM(I165+M165)</f>
        <v>4</v>
      </c>
      <c r="R165" s="634">
        <f>SUM(J165+N165)</f>
        <v>4</v>
      </c>
      <c r="S165" s="36">
        <f>SUM(Q165:R165)</f>
        <v>8</v>
      </c>
    </row>
    <row r="166" spans="1:25" ht="10.5" customHeight="1">
      <c r="A166" s="5">
        <v>9</v>
      </c>
      <c r="B166" s="5">
        <v>4</v>
      </c>
      <c r="C166" s="5">
        <v>8</v>
      </c>
      <c r="E166" s="1946"/>
      <c r="F166" s="622"/>
      <c r="G166" s="369"/>
      <c r="H166" s="369" t="s">
        <v>454</v>
      </c>
      <c r="I166" s="1451">
        <v>0</v>
      </c>
      <c r="J166" s="634">
        <v>0</v>
      </c>
      <c r="K166" s="634">
        <f>SUM(I166:J166)</f>
        <v>0</v>
      </c>
      <c r="L166" s="634"/>
      <c r="M166" s="634">
        <v>4</v>
      </c>
      <c r="N166" s="634">
        <v>4</v>
      </c>
      <c r="O166" s="634">
        <f>SUM(M166:N166)</f>
        <v>8</v>
      </c>
      <c r="P166" s="634"/>
      <c r="Q166" s="634">
        <f>SUM(I166+M166)</f>
        <v>4</v>
      </c>
      <c r="R166" s="634">
        <f>SUM(J166+N166)</f>
        <v>4</v>
      </c>
      <c r="S166" s="36">
        <f>SUM(Q166:R166)</f>
        <v>8</v>
      </c>
    </row>
    <row r="167" spans="1:25" ht="10.5" customHeight="1">
      <c r="A167" s="5">
        <v>9</v>
      </c>
      <c r="B167" s="5">
        <v>1</v>
      </c>
      <c r="C167" s="5">
        <v>8</v>
      </c>
      <c r="E167" s="2105"/>
      <c r="F167" s="622"/>
      <c r="G167" s="485"/>
      <c r="H167" s="485" t="s">
        <v>453</v>
      </c>
      <c r="I167" s="1451">
        <v>0</v>
      </c>
      <c r="J167" s="634">
        <v>0</v>
      </c>
      <c r="K167" s="634">
        <f>SUM(I167:J167)</f>
        <v>0</v>
      </c>
      <c r="L167" s="634"/>
      <c r="M167" s="634">
        <v>0</v>
      </c>
      <c r="N167" s="634">
        <v>0</v>
      </c>
      <c r="O167" s="634">
        <f>SUM(M167:N167)</f>
        <v>0</v>
      </c>
      <c r="P167" s="634"/>
      <c r="Q167" s="634">
        <f>SUM(I167+M167)</f>
        <v>0</v>
      </c>
      <c r="R167" s="634">
        <f>SUM(J167+N167)</f>
        <v>0</v>
      </c>
      <c r="S167" s="36">
        <f>SUM(Q167:R167)</f>
        <v>0</v>
      </c>
    </row>
    <row r="168" spans="1:25" ht="15" customHeight="1">
      <c r="E168" s="29"/>
      <c r="F168" s="1886" t="s">
        <v>0</v>
      </c>
      <c r="G168" s="1886"/>
      <c r="H168" s="1886"/>
      <c r="I168" s="723">
        <f>SUM(I9+I28+I66+I70+I92+I107+I135+I145+I161)</f>
        <v>75</v>
      </c>
      <c r="J168" s="723">
        <f>SUM(J9+J28+J66+J70+J92+J107+J135+J145+J161)</f>
        <v>102</v>
      </c>
      <c r="K168" s="723">
        <f>SUM(K9+K28+K66+K70+K92+K107+K135+K145+K161)</f>
        <v>177</v>
      </c>
      <c r="L168" s="723"/>
      <c r="M168" s="723">
        <f>SUM(M9+M28+M66+M70+M92+M107+M135+M145+M161)</f>
        <v>150</v>
      </c>
      <c r="N168" s="723">
        <f>SUM(N9+N28+N66+N70+N92+N107+N135+N145+N161)</f>
        <v>146</v>
      </c>
      <c r="O168" s="723">
        <f>SUM(O9+O28+O66+O70+O92+O107+O135+O145+O161)</f>
        <v>296</v>
      </c>
      <c r="P168" s="723"/>
      <c r="Q168" s="723">
        <f>SUM(Q9+Q28+Q66+Q70+Q92+Q107+Q135+Q145+Q161)</f>
        <v>225</v>
      </c>
      <c r="R168" s="723">
        <f>SUM(R9+R28+R66+R70+R92+R107+R135+R145+R161)</f>
        <v>248</v>
      </c>
      <c r="S168" s="51">
        <f>SUM(S9+S28+S66+S70+S92+S107+S135+S145+S161)</f>
        <v>473</v>
      </c>
    </row>
    <row r="169" spans="1:25">
      <c r="F169" s="1997" t="s">
        <v>722</v>
      </c>
      <c r="G169" s="1997"/>
      <c r="H169" s="1997"/>
      <c r="I169" s="1245"/>
      <c r="J169" s="1245"/>
      <c r="K169" s="1245"/>
      <c r="L169" s="1245"/>
      <c r="M169" s="1245"/>
      <c r="N169" s="1245"/>
      <c r="O169" s="1245"/>
      <c r="P169" s="1245"/>
      <c r="Q169" s="1245"/>
      <c r="R169" s="1245"/>
      <c r="S169" s="1245"/>
    </row>
    <row r="170" spans="1:25" ht="10.5" customHeight="1">
      <c r="F170" s="2446" t="s">
        <v>806</v>
      </c>
      <c r="G170" s="2446"/>
      <c r="H170" s="2446"/>
      <c r="I170" s="1245"/>
      <c r="J170" s="1245"/>
      <c r="K170" s="1245"/>
      <c r="L170" s="1245"/>
      <c r="M170" s="1245"/>
      <c r="N170" s="1245"/>
      <c r="O170" s="1245"/>
      <c r="P170" s="1245"/>
      <c r="Q170" s="1245"/>
      <c r="R170" s="1245"/>
      <c r="S170" s="1245"/>
    </row>
    <row r="171" spans="1:25" ht="10.5" customHeight="1">
      <c r="F171" s="2059"/>
      <c r="G171" s="2059"/>
      <c r="H171" s="2059"/>
      <c r="I171" s="1245"/>
      <c r="J171" s="1245"/>
      <c r="K171" s="1245"/>
      <c r="L171" s="1245"/>
      <c r="M171" s="1245"/>
      <c r="N171" s="1245"/>
      <c r="O171" s="1245"/>
      <c r="P171" s="1245"/>
      <c r="Q171" s="1245"/>
      <c r="R171" s="1245"/>
      <c r="S171" s="1245"/>
    </row>
    <row r="172" spans="1:25" ht="10.5" customHeight="1">
      <c r="F172" s="2059"/>
      <c r="G172" s="2059"/>
      <c r="H172" s="2059"/>
    </row>
    <row r="173" spans="1:25" ht="9" customHeight="1"/>
    <row r="174" spans="1:25" ht="9" customHeight="1"/>
    <row r="175" spans="1:25" ht="9" customHeight="1"/>
    <row r="176" spans="1:25"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7:18" ht="9" customHeight="1"/>
    <row r="242" spans="7:18" ht="9" customHeight="1"/>
    <row r="243" spans="7:18" ht="9" customHeight="1"/>
    <row r="244" spans="7:18" ht="9" customHeight="1"/>
    <row r="245" spans="7:18" ht="9" customHeight="1"/>
    <row r="246" spans="7:18" ht="9" customHeight="1"/>
    <row r="247" spans="7:18" ht="9" customHeight="1"/>
    <row r="248" spans="7:18" ht="9" customHeight="1"/>
    <row r="249" spans="7:18" ht="9" customHeight="1"/>
    <row r="250" spans="7:18" ht="9" customHeight="1"/>
    <row r="251" spans="7:18" ht="9" customHeight="1"/>
    <row r="252" spans="7:18" ht="9" customHeight="1"/>
    <row r="253" spans="7:18" ht="9" customHeight="1"/>
    <row r="254" spans="7:18" ht="9" customHeight="1">
      <c r="G254" s="4"/>
      <c r="H254" s="4"/>
      <c r="I254" s="17"/>
      <c r="J254" s="17"/>
      <c r="K254" s="18"/>
      <c r="L254" s="17"/>
      <c r="M254" s="17"/>
      <c r="N254" s="17"/>
      <c r="O254" s="18"/>
      <c r="P254" s="18"/>
      <c r="Q254" s="18"/>
      <c r="R254" s="18"/>
    </row>
    <row r="255" spans="7:18" ht="9" customHeight="1"/>
    <row r="256" spans="7:18"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sheetData>
  <mergeCells count="28">
    <mergeCell ref="E135:E144"/>
    <mergeCell ref="E9:E27"/>
    <mergeCell ref="E107:E134"/>
    <mergeCell ref="M7:O7"/>
    <mergeCell ref="Q7:R7"/>
    <mergeCell ref="S6:S8"/>
    <mergeCell ref="S89:S91"/>
    <mergeCell ref="E28:E65"/>
    <mergeCell ref="W3:AK3"/>
    <mergeCell ref="E6:E8"/>
    <mergeCell ref="F170:H170"/>
    <mergeCell ref="F169:H169"/>
    <mergeCell ref="E4:S4"/>
    <mergeCell ref="I6:K7"/>
    <mergeCell ref="Q90:R90"/>
    <mergeCell ref="E92:E106"/>
    <mergeCell ref="F168:H168"/>
    <mergeCell ref="E145:E160"/>
    <mergeCell ref="F171:H171"/>
    <mergeCell ref="F172:H172"/>
    <mergeCell ref="M90:O90"/>
    <mergeCell ref="E3:S3"/>
    <mergeCell ref="E66:E69"/>
    <mergeCell ref="E70:E86"/>
    <mergeCell ref="E89:E91"/>
    <mergeCell ref="I89:K90"/>
    <mergeCell ref="E161:E167"/>
    <mergeCell ref="F161:H161"/>
  </mergeCells>
  <printOptions horizontalCentered="1"/>
  <pageMargins left="0.51" right="0.43" top="0.52" bottom="0.94488188976377963" header="0.51181102362204722" footer="0.51181102362204722"/>
  <pageSetup scale="74" orientation="portrait" r:id="rId1"/>
  <headerFooter alignWithMargins="0">
    <oddFooter>&amp;F</oddFooter>
  </headerFooter>
  <rowBreaks count="1" manualBreakCount="1">
    <brk id="87" max="1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5631C-C312-45A1-91A4-52B39DC8A198}">
  <dimension ref="A1:AE512"/>
  <sheetViews>
    <sheetView view="pageBreakPreview" topLeftCell="D1" zoomScaleNormal="100" zoomScaleSheetLayoutView="100" workbookViewId="0">
      <selection activeCell="N13" sqref="N13:U41"/>
    </sheetView>
  </sheetViews>
  <sheetFormatPr baseColWidth="10" defaultRowHeight="12.75"/>
  <cols>
    <col min="1" max="1" width="3" style="862" hidden="1" customWidth="1"/>
    <col min="2" max="2" width="2.42578125" style="862" hidden="1" customWidth="1"/>
    <col min="3" max="3" width="2.7109375" style="862" hidden="1" customWidth="1"/>
    <col min="4" max="4" width="7.85546875" style="1" customWidth="1"/>
    <col min="5" max="5" width="2" style="1" customWidth="1"/>
    <col min="6" max="6" width="1.5703125" style="1" customWidth="1"/>
    <col min="7" max="7" width="61.28515625" style="1" customWidth="1"/>
    <col min="8" max="8" width="5.42578125" style="1" bestFit="1" customWidth="1"/>
    <col min="9" max="9" width="5.42578125" style="1" customWidth="1"/>
    <col min="10" max="10" width="6.140625" style="1" customWidth="1"/>
    <col min="11" max="12" width="11.42578125" style="1"/>
    <col min="13" max="13" width="4.7109375" style="1" customWidth="1"/>
    <col min="14" max="14" width="5" style="1" customWidth="1"/>
    <col min="15" max="15" width="2.28515625" style="1" customWidth="1"/>
    <col min="16" max="16" width="26" style="1" customWidth="1"/>
    <col min="17" max="17" width="8"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30" width="6.7109375" style="1" customWidth="1"/>
    <col min="31" max="256" width="11.42578125" style="1"/>
    <col min="257" max="259" width="0" style="1" hidden="1" customWidth="1"/>
    <col min="260" max="260" width="7.85546875" style="1" customWidth="1"/>
    <col min="261" max="261" width="2" style="1" customWidth="1"/>
    <col min="262" max="262" width="1.5703125" style="1" customWidth="1"/>
    <col min="263" max="263" width="61.28515625" style="1" customWidth="1"/>
    <col min="264" max="264" width="5.42578125" style="1" bestFit="1" customWidth="1"/>
    <col min="265" max="265" width="5.42578125" style="1" customWidth="1"/>
    <col min="266" max="266" width="6.140625" style="1" customWidth="1"/>
    <col min="267" max="268" width="11.42578125" style="1"/>
    <col min="269" max="269" width="4.7109375" style="1" customWidth="1"/>
    <col min="270" max="270" width="5" style="1" customWidth="1"/>
    <col min="271" max="271" width="2.28515625" style="1" customWidth="1"/>
    <col min="272" max="272" width="26" style="1" customWidth="1"/>
    <col min="273" max="273" width="8" style="1" customWidth="1"/>
    <col min="274" max="274" width="1" style="1" customWidth="1"/>
    <col min="275" max="275" width="6.7109375" style="1" customWidth="1"/>
    <col min="276" max="276" width="1" style="1" customWidth="1"/>
    <col min="277" max="277" width="6.7109375" style="1" customWidth="1"/>
    <col min="278" max="278" width="1" style="1" customWidth="1"/>
    <col min="279" max="279" width="6.7109375" style="1" customWidth="1"/>
    <col min="280" max="280" width="1" style="1" customWidth="1"/>
    <col min="281" max="281" width="6.7109375" style="1" customWidth="1"/>
    <col min="282" max="282" width="1" style="1" customWidth="1"/>
    <col min="283" max="283" width="6.7109375" style="1" customWidth="1"/>
    <col min="284" max="284" width="1" style="1" customWidth="1"/>
    <col min="285" max="286" width="6.7109375" style="1" customWidth="1"/>
    <col min="287" max="512" width="11.42578125" style="1"/>
    <col min="513" max="515" width="0" style="1" hidden="1" customWidth="1"/>
    <col min="516" max="516" width="7.85546875" style="1" customWidth="1"/>
    <col min="517" max="517" width="2" style="1" customWidth="1"/>
    <col min="518" max="518" width="1.5703125" style="1" customWidth="1"/>
    <col min="519" max="519" width="61.28515625" style="1" customWidth="1"/>
    <col min="520" max="520" width="5.42578125" style="1" bestFit="1" customWidth="1"/>
    <col min="521" max="521" width="5.42578125" style="1" customWidth="1"/>
    <col min="522" max="522" width="6.140625" style="1" customWidth="1"/>
    <col min="523" max="524" width="11.42578125" style="1"/>
    <col min="525" max="525" width="4.7109375" style="1" customWidth="1"/>
    <col min="526" max="526" width="5" style="1" customWidth="1"/>
    <col min="527" max="527" width="2.28515625" style="1" customWidth="1"/>
    <col min="528" max="528" width="26" style="1" customWidth="1"/>
    <col min="529" max="529" width="8" style="1" customWidth="1"/>
    <col min="530" max="530" width="1" style="1" customWidth="1"/>
    <col min="531" max="531" width="6.7109375" style="1" customWidth="1"/>
    <col min="532" max="532" width="1" style="1" customWidth="1"/>
    <col min="533" max="533" width="6.7109375" style="1" customWidth="1"/>
    <col min="534" max="534" width="1" style="1" customWidth="1"/>
    <col min="535" max="535" width="6.7109375" style="1" customWidth="1"/>
    <col min="536" max="536" width="1" style="1" customWidth="1"/>
    <col min="537" max="537" width="6.7109375" style="1" customWidth="1"/>
    <col min="538" max="538" width="1" style="1" customWidth="1"/>
    <col min="539" max="539" width="6.7109375" style="1" customWidth="1"/>
    <col min="540" max="540" width="1" style="1" customWidth="1"/>
    <col min="541" max="542" width="6.7109375" style="1" customWidth="1"/>
    <col min="543" max="768" width="11.42578125" style="1"/>
    <col min="769" max="771" width="0" style="1" hidden="1" customWidth="1"/>
    <col min="772" max="772" width="7.85546875" style="1" customWidth="1"/>
    <col min="773" max="773" width="2" style="1" customWidth="1"/>
    <col min="774" max="774" width="1.5703125" style="1" customWidth="1"/>
    <col min="775" max="775" width="61.28515625" style="1" customWidth="1"/>
    <col min="776" max="776" width="5.42578125" style="1" bestFit="1" customWidth="1"/>
    <col min="777" max="777" width="5.42578125" style="1" customWidth="1"/>
    <col min="778" max="778" width="6.140625" style="1" customWidth="1"/>
    <col min="779" max="780" width="11.42578125" style="1"/>
    <col min="781" max="781" width="4.7109375" style="1" customWidth="1"/>
    <col min="782" max="782" width="5" style="1" customWidth="1"/>
    <col min="783" max="783" width="2.28515625" style="1" customWidth="1"/>
    <col min="784" max="784" width="26" style="1" customWidth="1"/>
    <col min="785" max="785" width="8" style="1" customWidth="1"/>
    <col min="786" max="786" width="1" style="1" customWidth="1"/>
    <col min="787" max="787" width="6.7109375" style="1" customWidth="1"/>
    <col min="788" max="788" width="1" style="1" customWidth="1"/>
    <col min="789" max="789" width="6.7109375" style="1" customWidth="1"/>
    <col min="790" max="790" width="1" style="1" customWidth="1"/>
    <col min="791" max="791" width="6.7109375" style="1" customWidth="1"/>
    <col min="792" max="792" width="1" style="1" customWidth="1"/>
    <col min="793" max="793" width="6.7109375" style="1" customWidth="1"/>
    <col min="794" max="794" width="1" style="1" customWidth="1"/>
    <col min="795" max="795" width="6.7109375" style="1" customWidth="1"/>
    <col min="796" max="796" width="1" style="1" customWidth="1"/>
    <col min="797" max="798" width="6.7109375" style="1" customWidth="1"/>
    <col min="799" max="1024" width="11.42578125" style="1"/>
    <col min="1025" max="1027" width="0" style="1" hidden="1" customWidth="1"/>
    <col min="1028" max="1028" width="7.85546875" style="1" customWidth="1"/>
    <col min="1029" max="1029" width="2" style="1" customWidth="1"/>
    <col min="1030" max="1030" width="1.5703125" style="1" customWidth="1"/>
    <col min="1031" max="1031" width="61.28515625" style="1" customWidth="1"/>
    <col min="1032" max="1032" width="5.42578125" style="1" bestFit="1" customWidth="1"/>
    <col min="1033" max="1033" width="5.42578125" style="1" customWidth="1"/>
    <col min="1034" max="1034" width="6.140625" style="1" customWidth="1"/>
    <col min="1035" max="1036" width="11.42578125" style="1"/>
    <col min="1037" max="1037" width="4.7109375" style="1" customWidth="1"/>
    <col min="1038" max="1038" width="5" style="1" customWidth="1"/>
    <col min="1039" max="1039" width="2.28515625" style="1" customWidth="1"/>
    <col min="1040" max="1040" width="26" style="1" customWidth="1"/>
    <col min="1041" max="1041" width="8" style="1" customWidth="1"/>
    <col min="1042" max="1042" width="1" style="1" customWidth="1"/>
    <col min="1043" max="1043" width="6.7109375" style="1" customWidth="1"/>
    <col min="1044" max="1044" width="1" style="1" customWidth="1"/>
    <col min="1045" max="1045" width="6.7109375" style="1" customWidth="1"/>
    <col min="1046" max="1046" width="1" style="1" customWidth="1"/>
    <col min="1047" max="1047" width="6.7109375" style="1" customWidth="1"/>
    <col min="1048" max="1048" width="1" style="1" customWidth="1"/>
    <col min="1049" max="1049" width="6.7109375" style="1" customWidth="1"/>
    <col min="1050" max="1050" width="1" style="1" customWidth="1"/>
    <col min="1051" max="1051" width="6.7109375" style="1" customWidth="1"/>
    <col min="1052" max="1052" width="1" style="1" customWidth="1"/>
    <col min="1053" max="1054" width="6.7109375" style="1" customWidth="1"/>
    <col min="1055" max="1280" width="11.42578125" style="1"/>
    <col min="1281" max="1283" width="0" style="1" hidden="1" customWidth="1"/>
    <col min="1284" max="1284" width="7.85546875" style="1" customWidth="1"/>
    <col min="1285" max="1285" width="2" style="1" customWidth="1"/>
    <col min="1286" max="1286" width="1.5703125" style="1" customWidth="1"/>
    <col min="1287" max="1287" width="61.28515625" style="1" customWidth="1"/>
    <col min="1288" max="1288" width="5.42578125" style="1" bestFit="1" customWidth="1"/>
    <col min="1289" max="1289" width="5.42578125" style="1" customWidth="1"/>
    <col min="1290" max="1290" width="6.140625" style="1" customWidth="1"/>
    <col min="1291" max="1292" width="11.42578125" style="1"/>
    <col min="1293" max="1293" width="4.7109375" style="1" customWidth="1"/>
    <col min="1294" max="1294" width="5" style="1" customWidth="1"/>
    <col min="1295" max="1295" width="2.28515625" style="1" customWidth="1"/>
    <col min="1296" max="1296" width="26" style="1" customWidth="1"/>
    <col min="1297" max="1297" width="8" style="1" customWidth="1"/>
    <col min="1298" max="1298" width="1" style="1" customWidth="1"/>
    <col min="1299" max="1299" width="6.7109375" style="1" customWidth="1"/>
    <col min="1300" max="1300" width="1" style="1" customWidth="1"/>
    <col min="1301" max="1301" width="6.7109375" style="1" customWidth="1"/>
    <col min="1302" max="1302" width="1" style="1" customWidth="1"/>
    <col min="1303" max="1303" width="6.7109375" style="1" customWidth="1"/>
    <col min="1304" max="1304" width="1" style="1" customWidth="1"/>
    <col min="1305" max="1305" width="6.7109375" style="1" customWidth="1"/>
    <col min="1306" max="1306" width="1" style="1" customWidth="1"/>
    <col min="1307" max="1307" width="6.7109375" style="1" customWidth="1"/>
    <col min="1308" max="1308" width="1" style="1" customWidth="1"/>
    <col min="1309" max="1310" width="6.7109375" style="1" customWidth="1"/>
    <col min="1311" max="1536" width="11.42578125" style="1"/>
    <col min="1537" max="1539" width="0" style="1" hidden="1" customWidth="1"/>
    <col min="1540" max="1540" width="7.85546875" style="1" customWidth="1"/>
    <col min="1541" max="1541" width="2" style="1" customWidth="1"/>
    <col min="1542" max="1542" width="1.5703125" style="1" customWidth="1"/>
    <col min="1543" max="1543" width="61.28515625" style="1" customWidth="1"/>
    <col min="1544" max="1544" width="5.42578125" style="1" bestFit="1" customWidth="1"/>
    <col min="1545" max="1545" width="5.42578125" style="1" customWidth="1"/>
    <col min="1546" max="1546" width="6.140625" style="1" customWidth="1"/>
    <col min="1547" max="1548" width="11.42578125" style="1"/>
    <col min="1549" max="1549" width="4.7109375" style="1" customWidth="1"/>
    <col min="1550" max="1550" width="5" style="1" customWidth="1"/>
    <col min="1551" max="1551" width="2.28515625" style="1" customWidth="1"/>
    <col min="1552" max="1552" width="26" style="1" customWidth="1"/>
    <col min="1553" max="1553" width="8" style="1" customWidth="1"/>
    <col min="1554" max="1554" width="1" style="1" customWidth="1"/>
    <col min="1555" max="1555" width="6.7109375" style="1" customWidth="1"/>
    <col min="1556" max="1556" width="1" style="1" customWidth="1"/>
    <col min="1557" max="1557" width="6.7109375" style="1" customWidth="1"/>
    <col min="1558" max="1558" width="1" style="1" customWidth="1"/>
    <col min="1559" max="1559" width="6.7109375" style="1" customWidth="1"/>
    <col min="1560" max="1560" width="1" style="1" customWidth="1"/>
    <col min="1561" max="1561" width="6.7109375" style="1" customWidth="1"/>
    <col min="1562" max="1562" width="1" style="1" customWidth="1"/>
    <col min="1563" max="1563" width="6.7109375" style="1" customWidth="1"/>
    <col min="1564" max="1564" width="1" style="1" customWidth="1"/>
    <col min="1565" max="1566" width="6.7109375" style="1" customWidth="1"/>
    <col min="1567" max="1792" width="11.42578125" style="1"/>
    <col min="1793" max="1795" width="0" style="1" hidden="1" customWidth="1"/>
    <col min="1796" max="1796" width="7.85546875" style="1" customWidth="1"/>
    <col min="1797" max="1797" width="2" style="1" customWidth="1"/>
    <col min="1798" max="1798" width="1.5703125" style="1" customWidth="1"/>
    <col min="1799" max="1799" width="61.28515625" style="1" customWidth="1"/>
    <col min="1800" max="1800" width="5.42578125" style="1" bestFit="1" customWidth="1"/>
    <col min="1801" max="1801" width="5.42578125" style="1" customWidth="1"/>
    <col min="1802" max="1802" width="6.140625" style="1" customWidth="1"/>
    <col min="1803" max="1804" width="11.42578125" style="1"/>
    <col min="1805" max="1805" width="4.7109375" style="1" customWidth="1"/>
    <col min="1806" max="1806" width="5" style="1" customWidth="1"/>
    <col min="1807" max="1807" width="2.28515625" style="1" customWidth="1"/>
    <col min="1808" max="1808" width="26" style="1" customWidth="1"/>
    <col min="1809" max="1809" width="8" style="1" customWidth="1"/>
    <col min="1810" max="1810" width="1" style="1" customWidth="1"/>
    <col min="1811" max="1811" width="6.7109375" style="1" customWidth="1"/>
    <col min="1812" max="1812" width="1" style="1" customWidth="1"/>
    <col min="1813" max="1813" width="6.7109375" style="1" customWidth="1"/>
    <col min="1814" max="1814" width="1" style="1" customWidth="1"/>
    <col min="1815" max="1815" width="6.7109375" style="1" customWidth="1"/>
    <col min="1816" max="1816" width="1" style="1" customWidth="1"/>
    <col min="1817" max="1817" width="6.7109375" style="1" customWidth="1"/>
    <col min="1818" max="1818" width="1" style="1" customWidth="1"/>
    <col min="1819" max="1819" width="6.7109375" style="1" customWidth="1"/>
    <col min="1820" max="1820" width="1" style="1" customWidth="1"/>
    <col min="1821" max="1822" width="6.7109375" style="1" customWidth="1"/>
    <col min="1823" max="2048" width="11.42578125" style="1"/>
    <col min="2049" max="2051" width="0" style="1" hidden="1" customWidth="1"/>
    <col min="2052" max="2052" width="7.85546875" style="1" customWidth="1"/>
    <col min="2053" max="2053" width="2" style="1" customWidth="1"/>
    <col min="2054" max="2054" width="1.5703125" style="1" customWidth="1"/>
    <col min="2055" max="2055" width="61.28515625" style="1" customWidth="1"/>
    <col min="2056" max="2056" width="5.42578125" style="1" bestFit="1" customWidth="1"/>
    <col min="2057" max="2057" width="5.42578125" style="1" customWidth="1"/>
    <col min="2058" max="2058" width="6.140625" style="1" customWidth="1"/>
    <col min="2059" max="2060" width="11.42578125" style="1"/>
    <col min="2061" max="2061" width="4.7109375" style="1" customWidth="1"/>
    <col min="2062" max="2062" width="5" style="1" customWidth="1"/>
    <col min="2063" max="2063" width="2.28515625" style="1" customWidth="1"/>
    <col min="2064" max="2064" width="26" style="1" customWidth="1"/>
    <col min="2065" max="2065" width="8" style="1" customWidth="1"/>
    <col min="2066" max="2066" width="1" style="1" customWidth="1"/>
    <col min="2067" max="2067" width="6.7109375" style="1" customWidth="1"/>
    <col min="2068" max="2068" width="1" style="1" customWidth="1"/>
    <col min="2069" max="2069" width="6.7109375" style="1" customWidth="1"/>
    <col min="2070" max="2070" width="1" style="1" customWidth="1"/>
    <col min="2071" max="2071" width="6.7109375" style="1" customWidth="1"/>
    <col min="2072" max="2072" width="1" style="1" customWidth="1"/>
    <col min="2073" max="2073" width="6.7109375" style="1" customWidth="1"/>
    <col min="2074" max="2074" width="1" style="1" customWidth="1"/>
    <col min="2075" max="2075" width="6.7109375" style="1" customWidth="1"/>
    <col min="2076" max="2076" width="1" style="1" customWidth="1"/>
    <col min="2077" max="2078" width="6.7109375" style="1" customWidth="1"/>
    <col min="2079" max="2304" width="11.42578125" style="1"/>
    <col min="2305" max="2307" width="0" style="1" hidden="1" customWidth="1"/>
    <col min="2308" max="2308" width="7.85546875" style="1" customWidth="1"/>
    <col min="2309" max="2309" width="2" style="1" customWidth="1"/>
    <col min="2310" max="2310" width="1.5703125" style="1" customWidth="1"/>
    <col min="2311" max="2311" width="61.28515625" style="1" customWidth="1"/>
    <col min="2312" max="2312" width="5.42578125" style="1" bestFit="1" customWidth="1"/>
    <col min="2313" max="2313" width="5.42578125" style="1" customWidth="1"/>
    <col min="2314" max="2314" width="6.140625" style="1" customWidth="1"/>
    <col min="2315" max="2316" width="11.42578125" style="1"/>
    <col min="2317" max="2317" width="4.7109375" style="1" customWidth="1"/>
    <col min="2318" max="2318" width="5" style="1" customWidth="1"/>
    <col min="2319" max="2319" width="2.28515625" style="1" customWidth="1"/>
    <col min="2320" max="2320" width="26" style="1" customWidth="1"/>
    <col min="2321" max="2321" width="8" style="1" customWidth="1"/>
    <col min="2322" max="2322" width="1" style="1" customWidth="1"/>
    <col min="2323" max="2323" width="6.7109375" style="1" customWidth="1"/>
    <col min="2324" max="2324" width="1" style="1" customWidth="1"/>
    <col min="2325" max="2325" width="6.7109375" style="1" customWidth="1"/>
    <col min="2326" max="2326" width="1" style="1" customWidth="1"/>
    <col min="2327" max="2327" width="6.7109375" style="1" customWidth="1"/>
    <col min="2328" max="2328" width="1" style="1" customWidth="1"/>
    <col min="2329" max="2329" width="6.7109375" style="1" customWidth="1"/>
    <col min="2330" max="2330" width="1" style="1" customWidth="1"/>
    <col min="2331" max="2331" width="6.7109375" style="1" customWidth="1"/>
    <col min="2332" max="2332" width="1" style="1" customWidth="1"/>
    <col min="2333" max="2334" width="6.7109375" style="1" customWidth="1"/>
    <col min="2335" max="2560" width="11.42578125" style="1"/>
    <col min="2561" max="2563" width="0" style="1" hidden="1" customWidth="1"/>
    <col min="2564" max="2564" width="7.85546875" style="1" customWidth="1"/>
    <col min="2565" max="2565" width="2" style="1" customWidth="1"/>
    <col min="2566" max="2566" width="1.5703125" style="1" customWidth="1"/>
    <col min="2567" max="2567" width="61.28515625" style="1" customWidth="1"/>
    <col min="2568" max="2568" width="5.42578125" style="1" bestFit="1" customWidth="1"/>
    <col min="2569" max="2569" width="5.42578125" style="1" customWidth="1"/>
    <col min="2570" max="2570" width="6.140625" style="1" customWidth="1"/>
    <col min="2571" max="2572" width="11.42578125" style="1"/>
    <col min="2573" max="2573" width="4.7109375" style="1" customWidth="1"/>
    <col min="2574" max="2574" width="5" style="1" customWidth="1"/>
    <col min="2575" max="2575" width="2.28515625" style="1" customWidth="1"/>
    <col min="2576" max="2576" width="26" style="1" customWidth="1"/>
    <col min="2577" max="2577" width="8" style="1" customWidth="1"/>
    <col min="2578" max="2578" width="1" style="1" customWidth="1"/>
    <col min="2579" max="2579" width="6.7109375" style="1" customWidth="1"/>
    <col min="2580" max="2580" width="1" style="1" customWidth="1"/>
    <col min="2581" max="2581" width="6.7109375" style="1" customWidth="1"/>
    <col min="2582" max="2582" width="1" style="1" customWidth="1"/>
    <col min="2583" max="2583" width="6.7109375" style="1" customWidth="1"/>
    <col min="2584" max="2584" width="1" style="1" customWidth="1"/>
    <col min="2585" max="2585" width="6.7109375" style="1" customWidth="1"/>
    <col min="2586" max="2586" width="1" style="1" customWidth="1"/>
    <col min="2587" max="2587" width="6.7109375" style="1" customWidth="1"/>
    <col min="2588" max="2588" width="1" style="1" customWidth="1"/>
    <col min="2589" max="2590" width="6.7109375" style="1" customWidth="1"/>
    <col min="2591" max="2816" width="11.42578125" style="1"/>
    <col min="2817" max="2819" width="0" style="1" hidden="1" customWidth="1"/>
    <col min="2820" max="2820" width="7.85546875" style="1" customWidth="1"/>
    <col min="2821" max="2821" width="2" style="1" customWidth="1"/>
    <col min="2822" max="2822" width="1.5703125" style="1" customWidth="1"/>
    <col min="2823" max="2823" width="61.28515625" style="1" customWidth="1"/>
    <col min="2824" max="2824" width="5.42578125" style="1" bestFit="1" customWidth="1"/>
    <col min="2825" max="2825" width="5.42578125" style="1" customWidth="1"/>
    <col min="2826" max="2826" width="6.140625" style="1" customWidth="1"/>
    <col min="2827" max="2828" width="11.42578125" style="1"/>
    <col min="2829" max="2829" width="4.7109375" style="1" customWidth="1"/>
    <col min="2830" max="2830" width="5" style="1" customWidth="1"/>
    <col min="2831" max="2831" width="2.28515625" style="1" customWidth="1"/>
    <col min="2832" max="2832" width="26" style="1" customWidth="1"/>
    <col min="2833" max="2833" width="8" style="1" customWidth="1"/>
    <col min="2834" max="2834" width="1" style="1" customWidth="1"/>
    <col min="2835" max="2835" width="6.7109375" style="1" customWidth="1"/>
    <col min="2836" max="2836" width="1" style="1" customWidth="1"/>
    <col min="2837" max="2837" width="6.7109375" style="1" customWidth="1"/>
    <col min="2838" max="2838" width="1" style="1" customWidth="1"/>
    <col min="2839" max="2839" width="6.7109375" style="1" customWidth="1"/>
    <col min="2840" max="2840" width="1" style="1" customWidth="1"/>
    <col min="2841" max="2841" width="6.7109375" style="1" customWidth="1"/>
    <col min="2842" max="2842" width="1" style="1" customWidth="1"/>
    <col min="2843" max="2843" width="6.7109375" style="1" customWidth="1"/>
    <col min="2844" max="2844" width="1" style="1" customWidth="1"/>
    <col min="2845" max="2846" width="6.7109375" style="1" customWidth="1"/>
    <col min="2847" max="3072" width="11.42578125" style="1"/>
    <col min="3073" max="3075" width="0" style="1" hidden="1" customWidth="1"/>
    <col min="3076" max="3076" width="7.85546875" style="1" customWidth="1"/>
    <col min="3077" max="3077" width="2" style="1" customWidth="1"/>
    <col min="3078" max="3078" width="1.5703125" style="1" customWidth="1"/>
    <col min="3079" max="3079" width="61.28515625" style="1" customWidth="1"/>
    <col min="3080" max="3080" width="5.42578125" style="1" bestFit="1" customWidth="1"/>
    <col min="3081" max="3081" width="5.42578125" style="1" customWidth="1"/>
    <col min="3082" max="3082" width="6.140625" style="1" customWidth="1"/>
    <col min="3083" max="3084" width="11.42578125" style="1"/>
    <col min="3085" max="3085" width="4.7109375" style="1" customWidth="1"/>
    <col min="3086" max="3086" width="5" style="1" customWidth="1"/>
    <col min="3087" max="3087" width="2.28515625" style="1" customWidth="1"/>
    <col min="3088" max="3088" width="26" style="1" customWidth="1"/>
    <col min="3089" max="3089" width="8" style="1" customWidth="1"/>
    <col min="3090" max="3090" width="1" style="1" customWidth="1"/>
    <col min="3091" max="3091" width="6.7109375" style="1" customWidth="1"/>
    <col min="3092" max="3092" width="1" style="1" customWidth="1"/>
    <col min="3093" max="3093" width="6.7109375" style="1" customWidth="1"/>
    <col min="3094" max="3094" width="1" style="1" customWidth="1"/>
    <col min="3095" max="3095" width="6.7109375" style="1" customWidth="1"/>
    <col min="3096" max="3096" width="1" style="1" customWidth="1"/>
    <col min="3097" max="3097" width="6.7109375" style="1" customWidth="1"/>
    <col min="3098" max="3098" width="1" style="1" customWidth="1"/>
    <col min="3099" max="3099" width="6.7109375" style="1" customWidth="1"/>
    <col min="3100" max="3100" width="1" style="1" customWidth="1"/>
    <col min="3101" max="3102" width="6.7109375" style="1" customWidth="1"/>
    <col min="3103" max="3328" width="11.42578125" style="1"/>
    <col min="3329" max="3331" width="0" style="1" hidden="1" customWidth="1"/>
    <col min="3332" max="3332" width="7.85546875" style="1" customWidth="1"/>
    <col min="3333" max="3333" width="2" style="1" customWidth="1"/>
    <col min="3334" max="3334" width="1.5703125" style="1" customWidth="1"/>
    <col min="3335" max="3335" width="61.28515625" style="1" customWidth="1"/>
    <col min="3336" max="3336" width="5.42578125" style="1" bestFit="1" customWidth="1"/>
    <col min="3337" max="3337" width="5.42578125" style="1" customWidth="1"/>
    <col min="3338" max="3338" width="6.140625" style="1" customWidth="1"/>
    <col min="3339" max="3340" width="11.42578125" style="1"/>
    <col min="3341" max="3341" width="4.7109375" style="1" customWidth="1"/>
    <col min="3342" max="3342" width="5" style="1" customWidth="1"/>
    <col min="3343" max="3343" width="2.28515625" style="1" customWidth="1"/>
    <col min="3344" max="3344" width="26" style="1" customWidth="1"/>
    <col min="3345" max="3345" width="8" style="1" customWidth="1"/>
    <col min="3346" max="3346" width="1" style="1" customWidth="1"/>
    <col min="3347" max="3347" width="6.7109375" style="1" customWidth="1"/>
    <col min="3348" max="3348" width="1" style="1" customWidth="1"/>
    <col min="3349" max="3349" width="6.7109375" style="1" customWidth="1"/>
    <col min="3350" max="3350" width="1" style="1" customWidth="1"/>
    <col min="3351" max="3351" width="6.7109375" style="1" customWidth="1"/>
    <col min="3352" max="3352" width="1" style="1" customWidth="1"/>
    <col min="3353" max="3353" width="6.7109375" style="1" customWidth="1"/>
    <col min="3354" max="3354" width="1" style="1" customWidth="1"/>
    <col min="3355" max="3355" width="6.7109375" style="1" customWidth="1"/>
    <col min="3356" max="3356" width="1" style="1" customWidth="1"/>
    <col min="3357" max="3358" width="6.7109375" style="1" customWidth="1"/>
    <col min="3359" max="3584" width="11.42578125" style="1"/>
    <col min="3585" max="3587" width="0" style="1" hidden="1" customWidth="1"/>
    <col min="3588" max="3588" width="7.85546875" style="1" customWidth="1"/>
    <col min="3589" max="3589" width="2" style="1" customWidth="1"/>
    <col min="3590" max="3590" width="1.5703125" style="1" customWidth="1"/>
    <col min="3591" max="3591" width="61.28515625" style="1" customWidth="1"/>
    <col min="3592" max="3592" width="5.42578125" style="1" bestFit="1" customWidth="1"/>
    <col min="3593" max="3593" width="5.42578125" style="1" customWidth="1"/>
    <col min="3594" max="3594" width="6.140625" style="1" customWidth="1"/>
    <col min="3595" max="3596" width="11.42578125" style="1"/>
    <col min="3597" max="3597" width="4.7109375" style="1" customWidth="1"/>
    <col min="3598" max="3598" width="5" style="1" customWidth="1"/>
    <col min="3599" max="3599" width="2.28515625" style="1" customWidth="1"/>
    <col min="3600" max="3600" width="26" style="1" customWidth="1"/>
    <col min="3601" max="3601" width="8" style="1" customWidth="1"/>
    <col min="3602" max="3602" width="1" style="1" customWidth="1"/>
    <col min="3603" max="3603" width="6.7109375" style="1" customWidth="1"/>
    <col min="3604" max="3604" width="1" style="1" customWidth="1"/>
    <col min="3605" max="3605" width="6.7109375" style="1" customWidth="1"/>
    <col min="3606" max="3606" width="1" style="1" customWidth="1"/>
    <col min="3607" max="3607" width="6.7109375" style="1" customWidth="1"/>
    <col min="3608" max="3608" width="1" style="1" customWidth="1"/>
    <col min="3609" max="3609" width="6.7109375" style="1" customWidth="1"/>
    <col min="3610" max="3610" width="1" style="1" customWidth="1"/>
    <col min="3611" max="3611" width="6.7109375" style="1" customWidth="1"/>
    <col min="3612" max="3612" width="1" style="1" customWidth="1"/>
    <col min="3613" max="3614" width="6.7109375" style="1" customWidth="1"/>
    <col min="3615" max="3840" width="11.42578125" style="1"/>
    <col min="3841" max="3843" width="0" style="1" hidden="1" customWidth="1"/>
    <col min="3844" max="3844" width="7.85546875" style="1" customWidth="1"/>
    <col min="3845" max="3845" width="2" style="1" customWidth="1"/>
    <col min="3846" max="3846" width="1.5703125" style="1" customWidth="1"/>
    <col min="3847" max="3847" width="61.28515625" style="1" customWidth="1"/>
    <col min="3848" max="3848" width="5.42578125" style="1" bestFit="1" customWidth="1"/>
    <col min="3849" max="3849" width="5.42578125" style="1" customWidth="1"/>
    <col min="3850" max="3850" width="6.140625" style="1" customWidth="1"/>
    <col min="3851" max="3852" width="11.42578125" style="1"/>
    <col min="3853" max="3853" width="4.7109375" style="1" customWidth="1"/>
    <col min="3854" max="3854" width="5" style="1" customWidth="1"/>
    <col min="3855" max="3855" width="2.28515625" style="1" customWidth="1"/>
    <col min="3856" max="3856" width="26" style="1" customWidth="1"/>
    <col min="3857" max="3857" width="8" style="1" customWidth="1"/>
    <col min="3858" max="3858" width="1" style="1" customWidth="1"/>
    <col min="3859" max="3859" width="6.7109375" style="1" customWidth="1"/>
    <col min="3860" max="3860" width="1" style="1" customWidth="1"/>
    <col min="3861" max="3861" width="6.7109375" style="1" customWidth="1"/>
    <col min="3862" max="3862" width="1" style="1" customWidth="1"/>
    <col min="3863" max="3863" width="6.7109375" style="1" customWidth="1"/>
    <col min="3864" max="3864" width="1" style="1" customWidth="1"/>
    <col min="3865" max="3865" width="6.7109375" style="1" customWidth="1"/>
    <col min="3866" max="3866" width="1" style="1" customWidth="1"/>
    <col min="3867" max="3867" width="6.7109375" style="1" customWidth="1"/>
    <col min="3868" max="3868" width="1" style="1" customWidth="1"/>
    <col min="3869" max="3870" width="6.7109375" style="1" customWidth="1"/>
    <col min="3871" max="4096" width="11.42578125" style="1"/>
    <col min="4097" max="4099" width="0" style="1" hidden="1" customWidth="1"/>
    <col min="4100" max="4100" width="7.85546875" style="1" customWidth="1"/>
    <col min="4101" max="4101" width="2" style="1" customWidth="1"/>
    <col min="4102" max="4102" width="1.5703125" style="1" customWidth="1"/>
    <col min="4103" max="4103" width="61.28515625" style="1" customWidth="1"/>
    <col min="4104" max="4104" width="5.42578125" style="1" bestFit="1" customWidth="1"/>
    <col min="4105" max="4105" width="5.42578125" style="1" customWidth="1"/>
    <col min="4106" max="4106" width="6.140625" style="1" customWidth="1"/>
    <col min="4107" max="4108" width="11.42578125" style="1"/>
    <col min="4109" max="4109" width="4.7109375" style="1" customWidth="1"/>
    <col min="4110" max="4110" width="5" style="1" customWidth="1"/>
    <col min="4111" max="4111" width="2.28515625" style="1" customWidth="1"/>
    <col min="4112" max="4112" width="26" style="1" customWidth="1"/>
    <col min="4113" max="4113" width="8" style="1" customWidth="1"/>
    <col min="4114" max="4114" width="1" style="1" customWidth="1"/>
    <col min="4115" max="4115" width="6.7109375" style="1" customWidth="1"/>
    <col min="4116" max="4116" width="1" style="1" customWidth="1"/>
    <col min="4117" max="4117" width="6.7109375" style="1" customWidth="1"/>
    <col min="4118" max="4118" width="1" style="1" customWidth="1"/>
    <col min="4119" max="4119" width="6.7109375" style="1" customWidth="1"/>
    <col min="4120" max="4120" width="1" style="1" customWidth="1"/>
    <col min="4121" max="4121" width="6.7109375" style="1" customWidth="1"/>
    <col min="4122" max="4122" width="1" style="1" customWidth="1"/>
    <col min="4123" max="4123" width="6.7109375" style="1" customWidth="1"/>
    <col min="4124" max="4124" width="1" style="1" customWidth="1"/>
    <col min="4125" max="4126" width="6.7109375" style="1" customWidth="1"/>
    <col min="4127" max="4352" width="11.42578125" style="1"/>
    <col min="4353" max="4355" width="0" style="1" hidden="1" customWidth="1"/>
    <col min="4356" max="4356" width="7.85546875" style="1" customWidth="1"/>
    <col min="4357" max="4357" width="2" style="1" customWidth="1"/>
    <col min="4358" max="4358" width="1.5703125" style="1" customWidth="1"/>
    <col min="4359" max="4359" width="61.28515625" style="1" customWidth="1"/>
    <col min="4360" max="4360" width="5.42578125" style="1" bestFit="1" customWidth="1"/>
    <col min="4361" max="4361" width="5.42578125" style="1" customWidth="1"/>
    <col min="4362" max="4362" width="6.140625" style="1" customWidth="1"/>
    <col min="4363" max="4364" width="11.42578125" style="1"/>
    <col min="4365" max="4365" width="4.7109375" style="1" customWidth="1"/>
    <col min="4366" max="4366" width="5" style="1" customWidth="1"/>
    <col min="4367" max="4367" width="2.28515625" style="1" customWidth="1"/>
    <col min="4368" max="4368" width="26" style="1" customWidth="1"/>
    <col min="4369" max="4369" width="8" style="1" customWidth="1"/>
    <col min="4370" max="4370" width="1" style="1" customWidth="1"/>
    <col min="4371" max="4371" width="6.7109375" style="1" customWidth="1"/>
    <col min="4372" max="4372" width="1" style="1" customWidth="1"/>
    <col min="4373" max="4373" width="6.7109375" style="1" customWidth="1"/>
    <col min="4374" max="4374" width="1" style="1" customWidth="1"/>
    <col min="4375" max="4375" width="6.7109375" style="1" customWidth="1"/>
    <col min="4376" max="4376" width="1" style="1" customWidth="1"/>
    <col min="4377" max="4377" width="6.7109375" style="1" customWidth="1"/>
    <col min="4378" max="4378" width="1" style="1" customWidth="1"/>
    <col min="4379" max="4379" width="6.7109375" style="1" customWidth="1"/>
    <col min="4380" max="4380" width="1" style="1" customWidth="1"/>
    <col min="4381" max="4382" width="6.7109375" style="1" customWidth="1"/>
    <col min="4383" max="4608" width="11.42578125" style="1"/>
    <col min="4609" max="4611" width="0" style="1" hidden="1" customWidth="1"/>
    <col min="4612" max="4612" width="7.85546875" style="1" customWidth="1"/>
    <col min="4613" max="4613" width="2" style="1" customWidth="1"/>
    <col min="4614" max="4614" width="1.5703125" style="1" customWidth="1"/>
    <col min="4615" max="4615" width="61.28515625" style="1" customWidth="1"/>
    <col min="4616" max="4616" width="5.42578125" style="1" bestFit="1" customWidth="1"/>
    <col min="4617" max="4617" width="5.42578125" style="1" customWidth="1"/>
    <col min="4618" max="4618" width="6.140625" style="1" customWidth="1"/>
    <col min="4619" max="4620" width="11.42578125" style="1"/>
    <col min="4621" max="4621" width="4.7109375" style="1" customWidth="1"/>
    <col min="4622" max="4622" width="5" style="1" customWidth="1"/>
    <col min="4623" max="4623" width="2.28515625" style="1" customWidth="1"/>
    <col min="4624" max="4624" width="26" style="1" customWidth="1"/>
    <col min="4625" max="4625" width="8" style="1" customWidth="1"/>
    <col min="4626" max="4626" width="1" style="1" customWidth="1"/>
    <col min="4627" max="4627" width="6.7109375" style="1" customWidth="1"/>
    <col min="4628" max="4628" width="1" style="1" customWidth="1"/>
    <col min="4629" max="4629" width="6.7109375" style="1" customWidth="1"/>
    <col min="4630" max="4630" width="1" style="1" customWidth="1"/>
    <col min="4631" max="4631" width="6.7109375" style="1" customWidth="1"/>
    <col min="4632" max="4632" width="1" style="1" customWidth="1"/>
    <col min="4633" max="4633" width="6.7109375" style="1" customWidth="1"/>
    <col min="4634" max="4634" width="1" style="1" customWidth="1"/>
    <col min="4635" max="4635" width="6.7109375" style="1" customWidth="1"/>
    <col min="4636" max="4636" width="1" style="1" customWidth="1"/>
    <col min="4637" max="4638" width="6.7109375" style="1" customWidth="1"/>
    <col min="4639" max="4864" width="11.42578125" style="1"/>
    <col min="4865" max="4867" width="0" style="1" hidden="1" customWidth="1"/>
    <col min="4868" max="4868" width="7.85546875" style="1" customWidth="1"/>
    <col min="4869" max="4869" width="2" style="1" customWidth="1"/>
    <col min="4870" max="4870" width="1.5703125" style="1" customWidth="1"/>
    <col min="4871" max="4871" width="61.28515625" style="1" customWidth="1"/>
    <col min="4872" max="4872" width="5.42578125" style="1" bestFit="1" customWidth="1"/>
    <col min="4873" max="4873" width="5.42578125" style="1" customWidth="1"/>
    <col min="4874" max="4874" width="6.140625" style="1" customWidth="1"/>
    <col min="4875" max="4876" width="11.42578125" style="1"/>
    <col min="4877" max="4877" width="4.7109375" style="1" customWidth="1"/>
    <col min="4878" max="4878" width="5" style="1" customWidth="1"/>
    <col min="4879" max="4879" width="2.28515625" style="1" customWidth="1"/>
    <col min="4880" max="4880" width="26" style="1" customWidth="1"/>
    <col min="4881" max="4881" width="8" style="1" customWidth="1"/>
    <col min="4882" max="4882" width="1" style="1" customWidth="1"/>
    <col min="4883" max="4883" width="6.7109375" style="1" customWidth="1"/>
    <col min="4884" max="4884" width="1" style="1" customWidth="1"/>
    <col min="4885" max="4885" width="6.7109375" style="1" customWidth="1"/>
    <col min="4886" max="4886" width="1" style="1" customWidth="1"/>
    <col min="4887" max="4887" width="6.7109375" style="1" customWidth="1"/>
    <col min="4888" max="4888" width="1" style="1" customWidth="1"/>
    <col min="4889" max="4889" width="6.7109375" style="1" customWidth="1"/>
    <col min="4890" max="4890" width="1" style="1" customWidth="1"/>
    <col min="4891" max="4891" width="6.7109375" style="1" customWidth="1"/>
    <col min="4892" max="4892" width="1" style="1" customWidth="1"/>
    <col min="4893" max="4894" width="6.7109375" style="1" customWidth="1"/>
    <col min="4895" max="5120" width="11.42578125" style="1"/>
    <col min="5121" max="5123" width="0" style="1" hidden="1" customWidth="1"/>
    <col min="5124" max="5124" width="7.85546875" style="1" customWidth="1"/>
    <col min="5125" max="5125" width="2" style="1" customWidth="1"/>
    <col min="5126" max="5126" width="1.5703125" style="1" customWidth="1"/>
    <col min="5127" max="5127" width="61.28515625" style="1" customWidth="1"/>
    <col min="5128" max="5128" width="5.42578125" style="1" bestFit="1" customWidth="1"/>
    <col min="5129" max="5129" width="5.42578125" style="1" customWidth="1"/>
    <col min="5130" max="5130" width="6.140625" style="1" customWidth="1"/>
    <col min="5131" max="5132" width="11.42578125" style="1"/>
    <col min="5133" max="5133" width="4.7109375" style="1" customWidth="1"/>
    <col min="5134" max="5134" width="5" style="1" customWidth="1"/>
    <col min="5135" max="5135" width="2.28515625" style="1" customWidth="1"/>
    <col min="5136" max="5136" width="26" style="1" customWidth="1"/>
    <col min="5137" max="5137" width="8" style="1" customWidth="1"/>
    <col min="5138" max="5138" width="1" style="1" customWidth="1"/>
    <col min="5139" max="5139" width="6.7109375" style="1" customWidth="1"/>
    <col min="5140" max="5140" width="1" style="1" customWidth="1"/>
    <col min="5141" max="5141" width="6.7109375" style="1" customWidth="1"/>
    <col min="5142" max="5142" width="1" style="1" customWidth="1"/>
    <col min="5143" max="5143" width="6.7109375" style="1" customWidth="1"/>
    <col min="5144" max="5144" width="1" style="1" customWidth="1"/>
    <col min="5145" max="5145" width="6.7109375" style="1" customWidth="1"/>
    <col min="5146" max="5146" width="1" style="1" customWidth="1"/>
    <col min="5147" max="5147" width="6.7109375" style="1" customWidth="1"/>
    <col min="5148" max="5148" width="1" style="1" customWidth="1"/>
    <col min="5149" max="5150" width="6.7109375" style="1" customWidth="1"/>
    <col min="5151" max="5376" width="11.42578125" style="1"/>
    <col min="5377" max="5379" width="0" style="1" hidden="1" customWidth="1"/>
    <col min="5380" max="5380" width="7.85546875" style="1" customWidth="1"/>
    <col min="5381" max="5381" width="2" style="1" customWidth="1"/>
    <col min="5382" max="5382" width="1.5703125" style="1" customWidth="1"/>
    <col min="5383" max="5383" width="61.28515625" style="1" customWidth="1"/>
    <col min="5384" max="5384" width="5.42578125" style="1" bestFit="1" customWidth="1"/>
    <col min="5385" max="5385" width="5.42578125" style="1" customWidth="1"/>
    <col min="5386" max="5386" width="6.140625" style="1" customWidth="1"/>
    <col min="5387" max="5388" width="11.42578125" style="1"/>
    <col min="5389" max="5389" width="4.7109375" style="1" customWidth="1"/>
    <col min="5390" max="5390" width="5" style="1" customWidth="1"/>
    <col min="5391" max="5391" width="2.28515625" style="1" customWidth="1"/>
    <col min="5392" max="5392" width="26" style="1" customWidth="1"/>
    <col min="5393" max="5393" width="8" style="1" customWidth="1"/>
    <col min="5394" max="5394" width="1" style="1" customWidth="1"/>
    <col min="5395" max="5395" width="6.7109375" style="1" customWidth="1"/>
    <col min="5396" max="5396" width="1" style="1" customWidth="1"/>
    <col min="5397" max="5397" width="6.7109375" style="1" customWidth="1"/>
    <col min="5398" max="5398" width="1" style="1" customWidth="1"/>
    <col min="5399" max="5399" width="6.7109375" style="1" customWidth="1"/>
    <col min="5400" max="5400" width="1" style="1" customWidth="1"/>
    <col min="5401" max="5401" width="6.7109375" style="1" customWidth="1"/>
    <col min="5402" max="5402" width="1" style="1" customWidth="1"/>
    <col min="5403" max="5403" width="6.7109375" style="1" customWidth="1"/>
    <col min="5404" max="5404" width="1" style="1" customWidth="1"/>
    <col min="5405" max="5406" width="6.7109375" style="1" customWidth="1"/>
    <col min="5407" max="5632" width="11.42578125" style="1"/>
    <col min="5633" max="5635" width="0" style="1" hidden="1" customWidth="1"/>
    <col min="5636" max="5636" width="7.85546875" style="1" customWidth="1"/>
    <col min="5637" max="5637" width="2" style="1" customWidth="1"/>
    <col min="5638" max="5638" width="1.5703125" style="1" customWidth="1"/>
    <col min="5639" max="5639" width="61.28515625" style="1" customWidth="1"/>
    <col min="5640" max="5640" width="5.42578125" style="1" bestFit="1" customWidth="1"/>
    <col min="5641" max="5641" width="5.42578125" style="1" customWidth="1"/>
    <col min="5642" max="5642" width="6.140625" style="1" customWidth="1"/>
    <col min="5643" max="5644" width="11.42578125" style="1"/>
    <col min="5645" max="5645" width="4.7109375" style="1" customWidth="1"/>
    <col min="5646" max="5646" width="5" style="1" customWidth="1"/>
    <col min="5647" max="5647" width="2.28515625" style="1" customWidth="1"/>
    <col min="5648" max="5648" width="26" style="1" customWidth="1"/>
    <col min="5649" max="5649" width="8" style="1" customWidth="1"/>
    <col min="5650" max="5650" width="1" style="1" customWidth="1"/>
    <col min="5651" max="5651" width="6.7109375" style="1" customWidth="1"/>
    <col min="5652" max="5652" width="1" style="1" customWidth="1"/>
    <col min="5653" max="5653" width="6.7109375" style="1" customWidth="1"/>
    <col min="5654" max="5654" width="1" style="1" customWidth="1"/>
    <col min="5655" max="5655" width="6.7109375" style="1" customWidth="1"/>
    <col min="5656" max="5656" width="1" style="1" customWidth="1"/>
    <col min="5657" max="5657" width="6.7109375" style="1" customWidth="1"/>
    <col min="5658" max="5658" width="1" style="1" customWidth="1"/>
    <col min="5659" max="5659" width="6.7109375" style="1" customWidth="1"/>
    <col min="5660" max="5660" width="1" style="1" customWidth="1"/>
    <col min="5661" max="5662" width="6.7109375" style="1" customWidth="1"/>
    <col min="5663" max="5888" width="11.42578125" style="1"/>
    <col min="5889" max="5891" width="0" style="1" hidden="1" customWidth="1"/>
    <col min="5892" max="5892" width="7.85546875" style="1" customWidth="1"/>
    <col min="5893" max="5893" width="2" style="1" customWidth="1"/>
    <col min="5894" max="5894" width="1.5703125" style="1" customWidth="1"/>
    <col min="5895" max="5895" width="61.28515625" style="1" customWidth="1"/>
    <col min="5896" max="5896" width="5.42578125" style="1" bestFit="1" customWidth="1"/>
    <col min="5897" max="5897" width="5.42578125" style="1" customWidth="1"/>
    <col min="5898" max="5898" width="6.140625" style="1" customWidth="1"/>
    <col min="5899" max="5900" width="11.42578125" style="1"/>
    <col min="5901" max="5901" width="4.7109375" style="1" customWidth="1"/>
    <col min="5902" max="5902" width="5" style="1" customWidth="1"/>
    <col min="5903" max="5903" width="2.28515625" style="1" customWidth="1"/>
    <col min="5904" max="5904" width="26" style="1" customWidth="1"/>
    <col min="5905" max="5905" width="8" style="1" customWidth="1"/>
    <col min="5906" max="5906" width="1" style="1" customWidth="1"/>
    <col min="5907" max="5907" width="6.7109375" style="1" customWidth="1"/>
    <col min="5908" max="5908" width="1" style="1" customWidth="1"/>
    <col min="5909" max="5909" width="6.7109375" style="1" customWidth="1"/>
    <col min="5910" max="5910" width="1" style="1" customWidth="1"/>
    <col min="5911" max="5911" width="6.7109375" style="1" customWidth="1"/>
    <col min="5912" max="5912" width="1" style="1" customWidth="1"/>
    <col min="5913" max="5913" width="6.7109375" style="1" customWidth="1"/>
    <col min="5914" max="5914" width="1" style="1" customWidth="1"/>
    <col min="5915" max="5915" width="6.7109375" style="1" customWidth="1"/>
    <col min="5916" max="5916" width="1" style="1" customWidth="1"/>
    <col min="5917" max="5918" width="6.7109375" style="1" customWidth="1"/>
    <col min="5919" max="6144" width="11.42578125" style="1"/>
    <col min="6145" max="6147" width="0" style="1" hidden="1" customWidth="1"/>
    <col min="6148" max="6148" width="7.85546875" style="1" customWidth="1"/>
    <col min="6149" max="6149" width="2" style="1" customWidth="1"/>
    <col min="6150" max="6150" width="1.5703125" style="1" customWidth="1"/>
    <col min="6151" max="6151" width="61.28515625" style="1" customWidth="1"/>
    <col min="6152" max="6152" width="5.42578125" style="1" bestFit="1" customWidth="1"/>
    <col min="6153" max="6153" width="5.42578125" style="1" customWidth="1"/>
    <col min="6154" max="6154" width="6.140625" style="1" customWidth="1"/>
    <col min="6155" max="6156" width="11.42578125" style="1"/>
    <col min="6157" max="6157" width="4.7109375" style="1" customWidth="1"/>
    <col min="6158" max="6158" width="5" style="1" customWidth="1"/>
    <col min="6159" max="6159" width="2.28515625" style="1" customWidth="1"/>
    <col min="6160" max="6160" width="26" style="1" customWidth="1"/>
    <col min="6161" max="6161" width="8" style="1" customWidth="1"/>
    <col min="6162" max="6162" width="1" style="1" customWidth="1"/>
    <col min="6163" max="6163" width="6.7109375" style="1" customWidth="1"/>
    <col min="6164" max="6164" width="1" style="1" customWidth="1"/>
    <col min="6165" max="6165" width="6.7109375" style="1" customWidth="1"/>
    <col min="6166" max="6166" width="1" style="1" customWidth="1"/>
    <col min="6167" max="6167" width="6.7109375" style="1" customWidth="1"/>
    <col min="6168" max="6168" width="1" style="1" customWidth="1"/>
    <col min="6169" max="6169" width="6.7109375" style="1" customWidth="1"/>
    <col min="6170" max="6170" width="1" style="1" customWidth="1"/>
    <col min="6171" max="6171" width="6.7109375" style="1" customWidth="1"/>
    <col min="6172" max="6172" width="1" style="1" customWidth="1"/>
    <col min="6173" max="6174" width="6.7109375" style="1" customWidth="1"/>
    <col min="6175" max="6400" width="11.42578125" style="1"/>
    <col min="6401" max="6403" width="0" style="1" hidden="1" customWidth="1"/>
    <col min="6404" max="6404" width="7.85546875" style="1" customWidth="1"/>
    <col min="6405" max="6405" width="2" style="1" customWidth="1"/>
    <col min="6406" max="6406" width="1.5703125" style="1" customWidth="1"/>
    <col min="6407" max="6407" width="61.28515625" style="1" customWidth="1"/>
    <col min="6408" max="6408" width="5.42578125" style="1" bestFit="1" customWidth="1"/>
    <col min="6409" max="6409" width="5.42578125" style="1" customWidth="1"/>
    <col min="6410" max="6410" width="6.140625" style="1" customWidth="1"/>
    <col min="6411" max="6412" width="11.42578125" style="1"/>
    <col min="6413" max="6413" width="4.7109375" style="1" customWidth="1"/>
    <col min="6414" max="6414" width="5" style="1" customWidth="1"/>
    <col min="6415" max="6415" width="2.28515625" style="1" customWidth="1"/>
    <col min="6416" max="6416" width="26" style="1" customWidth="1"/>
    <col min="6417" max="6417" width="8" style="1" customWidth="1"/>
    <col min="6418" max="6418" width="1" style="1" customWidth="1"/>
    <col min="6419" max="6419" width="6.7109375" style="1" customWidth="1"/>
    <col min="6420" max="6420" width="1" style="1" customWidth="1"/>
    <col min="6421" max="6421" width="6.7109375" style="1" customWidth="1"/>
    <col min="6422" max="6422" width="1" style="1" customWidth="1"/>
    <col min="6423" max="6423" width="6.7109375" style="1" customWidth="1"/>
    <col min="6424" max="6424" width="1" style="1" customWidth="1"/>
    <col min="6425" max="6425" width="6.7109375" style="1" customWidth="1"/>
    <col min="6426" max="6426" width="1" style="1" customWidth="1"/>
    <col min="6427" max="6427" width="6.7109375" style="1" customWidth="1"/>
    <col min="6428" max="6428" width="1" style="1" customWidth="1"/>
    <col min="6429" max="6430" width="6.7109375" style="1" customWidth="1"/>
    <col min="6431" max="6656" width="11.42578125" style="1"/>
    <col min="6657" max="6659" width="0" style="1" hidden="1" customWidth="1"/>
    <col min="6660" max="6660" width="7.85546875" style="1" customWidth="1"/>
    <col min="6661" max="6661" width="2" style="1" customWidth="1"/>
    <col min="6662" max="6662" width="1.5703125" style="1" customWidth="1"/>
    <col min="6663" max="6663" width="61.28515625" style="1" customWidth="1"/>
    <col min="6664" max="6664" width="5.42578125" style="1" bestFit="1" customWidth="1"/>
    <col min="6665" max="6665" width="5.42578125" style="1" customWidth="1"/>
    <col min="6666" max="6666" width="6.140625" style="1" customWidth="1"/>
    <col min="6667" max="6668" width="11.42578125" style="1"/>
    <col min="6669" max="6669" width="4.7109375" style="1" customWidth="1"/>
    <col min="6670" max="6670" width="5" style="1" customWidth="1"/>
    <col min="6671" max="6671" width="2.28515625" style="1" customWidth="1"/>
    <col min="6672" max="6672" width="26" style="1" customWidth="1"/>
    <col min="6673" max="6673" width="8" style="1" customWidth="1"/>
    <col min="6674" max="6674" width="1" style="1" customWidth="1"/>
    <col min="6675" max="6675" width="6.7109375" style="1" customWidth="1"/>
    <col min="6676" max="6676" width="1" style="1" customWidth="1"/>
    <col min="6677" max="6677" width="6.7109375" style="1" customWidth="1"/>
    <col min="6678" max="6678" width="1" style="1" customWidth="1"/>
    <col min="6679" max="6679" width="6.7109375" style="1" customWidth="1"/>
    <col min="6680" max="6680" width="1" style="1" customWidth="1"/>
    <col min="6681" max="6681" width="6.7109375" style="1" customWidth="1"/>
    <col min="6682" max="6682" width="1" style="1" customWidth="1"/>
    <col min="6683" max="6683" width="6.7109375" style="1" customWidth="1"/>
    <col min="6684" max="6684" width="1" style="1" customWidth="1"/>
    <col min="6685" max="6686" width="6.7109375" style="1" customWidth="1"/>
    <col min="6687" max="6912" width="11.42578125" style="1"/>
    <col min="6913" max="6915" width="0" style="1" hidden="1" customWidth="1"/>
    <col min="6916" max="6916" width="7.85546875" style="1" customWidth="1"/>
    <col min="6917" max="6917" width="2" style="1" customWidth="1"/>
    <col min="6918" max="6918" width="1.5703125" style="1" customWidth="1"/>
    <col min="6919" max="6919" width="61.28515625" style="1" customWidth="1"/>
    <col min="6920" max="6920" width="5.42578125" style="1" bestFit="1" customWidth="1"/>
    <col min="6921" max="6921" width="5.42578125" style="1" customWidth="1"/>
    <col min="6922" max="6922" width="6.140625" style="1" customWidth="1"/>
    <col min="6923" max="6924" width="11.42578125" style="1"/>
    <col min="6925" max="6925" width="4.7109375" style="1" customWidth="1"/>
    <col min="6926" max="6926" width="5" style="1" customWidth="1"/>
    <col min="6927" max="6927" width="2.28515625" style="1" customWidth="1"/>
    <col min="6928" max="6928" width="26" style="1" customWidth="1"/>
    <col min="6929" max="6929" width="8" style="1" customWidth="1"/>
    <col min="6930" max="6930" width="1" style="1" customWidth="1"/>
    <col min="6931" max="6931" width="6.7109375" style="1" customWidth="1"/>
    <col min="6932" max="6932" width="1" style="1" customWidth="1"/>
    <col min="6933" max="6933" width="6.7109375" style="1" customWidth="1"/>
    <col min="6934" max="6934" width="1" style="1" customWidth="1"/>
    <col min="6935" max="6935" width="6.7109375" style="1" customWidth="1"/>
    <col min="6936" max="6936" width="1" style="1" customWidth="1"/>
    <col min="6937" max="6937" width="6.7109375" style="1" customWidth="1"/>
    <col min="6938" max="6938" width="1" style="1" customWidth="1"/>
    <col min="6939" max="6939" width="6.7109375" style="1" customWidth="1"/>
    <col min="6940" max="6940" width="1" style="1" customWidth="1"/>
    <col min="6941" max="6942" width="6.7109375" style="1" customWidth="1"/>
    <col min="6943" max="7168" width="11.42578125" style="1"/>
    <col min="7169" max="7171" width="0" style="1" hidden="1" customWidth="1"/>
    <col min="7172" max="7172" width="7.85546875" style="1" customWidth="1"/>
    <col min="7173" max="7173" width="2" style="1" customWidth="1"/>
    <col min="7174" max="7174" width="1.5703125" style="1" customWidth="1"/>
    <col min="7175" max="7175" width="61.28515625" style="1" customWidth="1"/>
    <col min="7176" max="7176" width="5.42578125" style="1" bestFit="1" customWidth="1"/>
    <col min="7177" max="7177" width="5.42578125" style="1" customWidth="1"/>
    <col min="7178" max="7178" width="6.140625" style="1" customWidth="1"/>
    <col min="7179" max="7180" width="11.42578125" style="1"/>
    <col min="7181" max="7181" width="4.7109375" style="1" customWidth="1"/>
    <col min="7182" max="7182" width="5" style="1" customWidth="1"/>
    <col min="7183" max="7183" width="2.28515625" style="1" customWidth="1"/>
    <col min="7184" max="7184" width="26" style="1" customWidth="1"/>
    <col min="7185" max="7185" width="8" style="1" customWidth="1"/>
    <col min="7186" max="7186" width="1" style="1" customWidth="1"/>
    <col min="7187" max="7187" width="6.7109375" style="1" customWidth="1"/>
    <col min="7188" max="7188" width="1" style="1" customWidth="1"/>
    <col min="7189" max="7189" width="6.7109375" style="1" customWidth="1"/>
    <col min="7190" max="7190" width="1" style="1" customWidth="1"/>
    <col min="7191" max="7191" width="6.7109375" style="1" customWidth="1"/>
    <col min="7192" max="7192" width="1" style="1" customWidth="1"/>
    <col min="7193" max="7193" width="6.7109375" style="1" customWidth="1"/>
    <col min="7194" max="7194" width="1" style="1" customWidth="1"/>
    <col min="7195" max="7195" width="6.7109375" style="1" customWidth="1"/>
    <col min="7196" max="7196" width="1" style="1" customWidth="1"/>
    <col min="7197" max="7198" width="6.7109375" style="1" customWidth="1"/>
    <col min="7199" max="7424" width="11.42578125" style="1"/>
    <col min="7425" max="7427" width="0" style="1" hidden="1" customWidth="1"/>
    <col min="7428" max="7428" width="7.85546875" style="1" customWidth="1"/>
    <col min="7429" max="7429" width="2" style="1" customWidth="1"/>
    <col min="7430" max="7430" width="1.5703125" style="1" customWidth="1"/>
    <col min="7431" max="7431" width="61.28515625" style="1" customWidth="1"/>
    <col min="7432" max="7432" width="5.42578125" style="1" bestFit="1" customWidth="1"/>
    <col min="7433" max="7433" width="5.42578125" style="1" customWidth="1"/>
    <col min="7434" max="7434" width="6.140625" style="1" customWidth="1"/>
    <col min="7435" max="7436" width="11.42578125" style="1"/>
    <col min="7437" max="7437" width="4.7109375" style="1" customWidth="1"/>
    <col min="7438" max="7438" width="5" style="1" customWidth="1"/>
    <col min="7439" max="7439" width="2.28515625" style="1" customWidth="1"/>
    <col min="7440" max="7440" width="26" style="1" customWidth="1"/>
    <col min="7441" max="7441" width="8" style="1" customWidth="1"/>
    <col min="7442" max="7442" width="1" style="1" customWidth="1"/>
    <col min="7443" max="7443" width="6.7109375" style="1" customWidth="1"/>
    <col min="7444" max="7444" width="1" style="1" customWidth="1"/>
    <col min="7445" max="7445" width="6.7109375" style="1" customWidth="1"/>
    <col min="7446" max="7446" width="1" style="1" customWidth="1"/>
    <col min="7447" max="7447" width="6.7109375" style="1" customWidth="1"/>
    <col min="7448" max="7448" width="1" style="1" customWidth="1"/>
    <col min="7449" max="7449" width="6.7109375" style="1" customWidth="1"/>
    <col min="7450" max="7450" width="1" style="1" customWidth="1"/>
    <col min="7451" max="7451" width="6.7109375" style="1" customWidth="1"/>
    <col min="7452" max="7452" width="1" style="1" customWidth="1"/>
    <col min="7453" max="7454" width="6.7109375" style="1" customWidth="1"/>
    <col min="7455" max="7680" width="11.42578125" style="1"/>
    <col min="7681" max="7683" width="0" style="1" hidden="1" customWidth="1"/>
    <col min="7684" max="7684" width="7.85546875" style="1" customWidth="1"/>
    <col min="7685" max="7685" width="2" style="1" customWidth="1"/>
    <col min="7686" max="7686" width="1.5703125" style="1" customWidth="1"/>
    <col min="7687" max="7687" width="61.28515625" style="1" customWidth="1"/>
    <col min="7688" max="7688" width="5.42578125" style="1" bestFit="1" customWidth="1"/>
    <col min="7689" max="7689" width="5.42578125" style="1" customWidth="1"/>
    <col min="7690" max="7690" width="6.140625" style="1" customWidth="1"/>
    <col min="7691" max="7692" width="11.42578125" style="1"/>
    <col min="7693" max="7693" width="4.7109375" style="1" customWidth="1"/>
    <col min="7694" max="7694" width="5" style="1" customWidth="1"/>
    <col min="7695" max="7695" width="2.28515625" style="1" customWidth="1"/>
    <col min="7696" max="7696" width="26" style="1" customWidth="1"/>
    <col min="7697" max="7697" width="8" style="1" customWidth="1"/>
    <col min="7698" max="7698" width="1" style="1" customWidth="1"/>
    <col min="7699" max="7699" width="6.7109375" style="1" customWidth="1"/>
    <col min="7700" max="7700" width="1" style="1" customWidth="1"/>
    <col min="7701" max="7701" width="6.7109375" style="1" customWidth="1"/>
    <col min="7702" max="7702" width="1" style="1" customWidth="1"/>
    <col min="7703" max="7703" width="6.7109375" style="1" customWidth="1"/>
    <col min="7704" max="7704" width="1" style="1" customWidth="1"/>
    <col min="7705" max="7705" width="6.7109375" style="1" customWidth="1"/>
    <col min="7706" max="7706" width="1" style="1" customWidth="1"/>
    <col min="7707" max="7707" width="6.7109375" style="1" customWidth="1"/>
    <col min="7708" max="7708" width="1" style="1" customWidth="1"/>
    <col min="7709" max="7710" width="6.7109375" style="1" customWidth="1"/>
    <col min="7711" max="7936" width="11.42578125" style="1"/>
    <col min="7937" max="7939" width="0" style="1" hidden="1" customWidth="1"/>
    <col min="7940" max="7940" width="7.85546875" style="1" customWidth="1"/>
    <col min="7941" max="7941" width="2" style="1" customWidth="1"/>
    <col min="7942" max="7942" width="1.5703125" style="1" customWidth="1"/>
    <col min="7943" max="7943" width="61.28515625" style="1" customWidth="1"/>
    <col min="7944" max="7944" width="5.42578125" style="1" bestFit="1" customWidth="1"/>
    <col min="7945" max="7945" width="5.42578125" style="1" customWidth="1"/>
    <col min="7946" max="7946" width="6.140625" style="1" customWidth="1"/>
    <col min="7947" max="7948" width="11.42578125" style="1"/>
    <col min="7949" max="7949" width="4.7109375" style="1" customWidth="1"/>
    <col min="7950" max="7950" width="5" style="1" customWidth="1"/>
    <col min="7951" max="7951" width="2.28515625" style="1" customWidth="1"/>
    <col min="7952" max="7952" width="26" style="1" customWidth="1"/>
    <col min="7953" max="7953" width="8" style="1" customWidth="1"/>
    <col min="7954" max="7954" width="1" style="1" customWidth="1"/>
    <col min="7955" max="7955" width="6.7109375" style="1" customWidth="1"/>
    <col min="7956" max="7956" width="1" style="1" customWidth="1"/>
    <col min="7957" max="7957" width="6.7109375" style="1" customWidth="1"/>
    <col min="7958" max="7958" width="1" style="1" customWidth="1"/>
    <col min="7959" max="7959" width="6.7109375" style="1" customWidth="1"/>
    <col min="7960" max="7960" width="1" style="1" customWidth="1"/>
    <col min="7961" max="7961" width="6.7109375" style="1" customWidth="1"/>
    <col min="7962" max="7962" width="1" style="1" customWidth="1"/>
    <col min="7963" max="7963" width="6.7109375" style="1" customWidth="1"/>
    <col min="7964" max="7964" width="1" style="1" customWidth="1"/>
    <col min="7965" max="7966" width="6.7109375" style="1" customWidth="1"/>
    <col min="7967" max="8192" width="11.42578125" style="1"/>
    <col min="8193" max="8195" width="0" style="1" hidden="1" customWidth="1"/>
    <col min="8196" max="8196" width="7.85546875" style="1" customWidth="1"/>
    <col min="8197" max="8197" width="2" style="1" customWidth="1"/>
    <col min="8198" max="8198" width="1.5703125" style="1" customWidth="1"/>
    <col min="8199" max="8199" width="61.28515625" style="1" customWidth="1"/>
    <col min="8200" max="8200" width="5.42578125" style="1" bestFit="1" customWidth="1"/>
    <col min="8201" max="8201" width="5.42578125" style="1" customWidth="1"/>
    <col min="8202" max="8202" width="6.140625" style="1" customWidth="1"/>
    <col min="8203" max="8204" width="11.42578125" style="1"/>
    <col min="8205" max="8205" width="4.7109375" style="1" customWidth="1"/>
    <col min="8206" max="8206" width="5" style="1" customWidth="1"/>
    <col min="8207" max="8207" width="2.28515625" style="1" customWidth="1"/>
    <col min="8208" max="8208" width="26" style="1" customWidth="1"/>
    <col min="8209" max="8209" width="8" style="1" customWidth="1"/>
    <col min="8210" max="8210" width="1" style="1" customWidth="1"/>
    <col min="8211" max="8211" width="6.7109375" style="1" customWidth="1"/>
    <col min="8212" max="8212" width="1" style="1" customWidth="1"/>
    <col min="8213" max="8213" width="6.7109375" style="1" customWidth="1"/>
    <col min="8214" max="8214" width="1" style="1" customWidth="1"/>
    <col min="8215" max="8215" width="6.7109375" style="1" customWidth="1"/>
    <col min="8216" max="8216" width="1" style="1" customWidth="1"/>
    <col min="8217" max="8217" width="6.7109375" style="1" customWidth="1"/>
    <col min="8218" max="8218" width="1" style="1" customWidth="1"/>
    <col min="8219" max="8219" width="6.7109375" style="1" customWidth="1"/>
    <col min="8220" max="8220" width="1" style="1" customWidth="1"/>
    <col min="8221" max="8222" width="6.7109375" style="1" customWidth="1"/>
    <col min="8223" max="8448" width="11.42578125" style="1"/>
    <col min="8449" max="8451" width="0" style="1" hidden="1" customWidth="1"/>
    <col min="8452" max="8452" width="7.85546875" style="1" customWidth="1"/>
    <col min="8453" max="8453" width="2" style="1" customWidth="1"/>
    <col min="8454" max="8454" width="1.5703125" style="1" customWidth="1"/>
    <col min="8455" max="8455" width="61.28515625" style="1" customWidth="1"/>
    <col min="8456" max="8456" width="5.42578125" style="1" bestFit="1" customWidth="1"/>
    <col min="8457" max="8457" width="5.42578125" style="1" customWidth="1"/>
    <col min="8458" max="8458" width="6.140625" style="1" customWidth="1"/>
    <col min="8459" max="8460" width="11.42578125" style="1"/>
    <col min="8461" max="8461" width="4.7109375" style="1" customWidth="1"/>
    <col min="8462" max="8462" width="5" style="1" customWidth="1"/>
    <col min="8463" max="8463" width="2.28515625" style="1" customWidth="1"/>
    <col min="8464" max="8464" width="26" style="1" customWidth="1"/>
    <col min="8465" max="8465" width="8" style="1" customWidth="1"/>
    <col min="8466" max="8466" width="1" style="1" customWidth="1"/>
    <col min="8467" max="8467" width="6.7109375" style="1" customWidth="1"/>
    <col min="8468" max="8468" width="1" style="1" customWidth="1"/>
    <col min="8469" max="8469" width="6.7109375" style="1" customWidth="1"/>
    <col min="8470" max="8470" width="1" style="1" customWidth="1"/>
    <col min="8471" max="8471" width="6.7109375" style="1" customWidth="1"/>
    <col min="8472" max="8472" width="1" style="1" customWidth="1"/>
    <col min="8473" max="8473" width="6.7109375" style="1" customWidth="1"/>
    <col min="8474" max="8474" width="1" style="1" customWidth="1"/>
    <col min="8475" max="8475" width="6.7109375" style="1" customWidth="1"/>
    <col min="8476" max="8476" width="1" style="1" customWidth="1"/>
    <col min="8477" max="8478" width="6.7109375" style="1" customWidth="1"/>
    <col min="8479" max="8704" width="11.42578125" style="1"/>
    <col min="8705" max="8707" width="0" style="1" hidden="1" customWidth="1"/>
    <col min="8708" max="8708" width="7.85546875" style="1" customWidth="1"/>
    <col min="8709" max="8709" width="2" style="1" customWidth="1"/>
    <col min="8710" max="8710" width="1.5703125" style="1" customWidth="1"/>
    <col min="8711" max="8711" width="61.28515625" style="1" customWidth="1"/>
    <col min="8712" max="8712" width="5.42578125" style="1" bestFit="1" customWidth="1"/>
    <col min="8713" max="8713" width="5.42578125" style="1" customWidth="1"/>
    <col min="8714" max="8714" width="6.140625" style="1" customWidth="1"/>
    <col min="8715" max="8716" width="11.42578125" style="1"/>
    <col min="8717" max="8717" width="4.7109375" style="1" customWidth="1"/>
    <col min="8718" max="8718" width="5" style="1" customWidth="1"/>
    <col min="8719" max="8719" width="2.28515625" style="1" customWidth="1"/>
    <col min="8720" max="8720" width="26" style="1" customWidth="1"/>
    <col min="8721" max="8721" width="8" style="1" customWidth="1"/>
    <col min="8722" max="8722" width="1" style="1" customWidth="1"/>
    <col min="8723" max="8723" width="6.7109375" style="1" customWidth="1"/>
    <col min="8724" max="8724" width="1" style="1" customWidth="1"/>
    <col min="8725" max="8725" width="6.7109375" style="1" customWidth="1"/>
    <col min="8726" max="8726" width="1" style="1" customWidth="1"/>
    <col min="8727" max="8727" width="6.7109375" style="1" customWidth="1"/>
    <col min="8728" max="8728" width="1" style="1" customWidth="1"/>
    <col min="8729" max="8729" width="6.7109375" style="1" customWidth="1"/>
    <col min="8730" max="8730" width="1" style="1" customWidth="1"/>
    <col min="8731" max="8731" width="6.7109375" style="1" customWidth="1"/>
    <col min="8732" max="8732" width="1" style="1" customWidth="1"/>
    <col min="8733" max="8734" width="6.7109375" style="1" customWidth="1"/>
    <col min="8735" max="8960" width="11.42578125" style="1"/>
    <col min="8961" max="8963" width="0" style="1" hidden="1" customWidth="1"/>
    <col min="8964" max="8964" width="7.85546875" style="1" customWidth="1"/>
    <col min="8965" max="8965" width="2" style="1" customWidth="1"/>
    <col min="8966" max="8966" width="1.5703125" style="1" customWidth="1"/>
    <col min="8967" max="8967" width="61.28515625" style="1" customWidth="1"/>
    <col min="8968" max="8968" width="5.42578125" style="1" bestFit="1" customWidth="1"/>
    <col min="8969" max="8969" width="5.42578125" style="1" customWidth="1"/>
    <col min="8970" max="8970" width="6.140625" style="1" customWidth="1"/>
    <col min="8971" max="8972" width="11.42578125" style="1"/>
    <col min="8973" max="8973" width="4.7109375" style="1" customWidth="1"/>
    <col min="8974" max="8974" width="5" style="1" customWidth="1"/>
    <col min="8975" max="8975" width="2.28515625" style="1" customWidth="1"/>
    <col min="8976" max="8976" width="26" style="1" customWidth="1"/>
    <col min="8977" max="8977" width="8" style="1" customWidth="1"/>
    <col min="8978" max="8978" width="1" style="1" customWidth="1"/>
    <col min="8979" max="8979" width="6.7109375" style="1" customWidth="1"/>
    <col min="8980" max="8980" width="1" style="1" customWidth="1"/>
    <col min="8981" max="8981" width="6.7109375" style="1" customWidth="1"/>
    <col min="8982" max="8982" width="1" style="1" customWidth="1"/>
    <col min="8983" max="8983" width="6.7109375" style="1" customWidth="1"/>
    <col min="8984" max="8984" width="1" style="1" customWidth="1"/>
    <col min="8985" max="8985" width="6.7109375" style="1" customWidth="1"/>
    <col min="8986" max="8986" width="1" style="1" customWidth="1"/>
    <col min="8987" max="8987" width="6.7109375" style="1" customWidth="1"/>
    <col min="8988" max="8988" width="1" style="1" customWidth="1"/>
    <col min="8989" max="8990" width="6.7109375" style="1" customWidth="1"/>
    <col min="8991" max="9216" width="11.42578125" style="1"/>
    <col min="9217" max="9219" width="0" style="1" hidden="1" customWidth="1"/>
    <col min="9220" max="9220" width="7.85546875" style="1" customWidth="1"/>
    <col min="9221" max="9221" width="2" style="1" customWidth="1"/>
    <col min="9222" max="9222" width="1.5703125" style="1" customWidth="1"/>
    <col min="9223" max="9223" width="61.28515625" style="1" customWidth="1"/>
    <col min="9224" max="9224" width="5.42578125" style="1" bestFit="1" customWidth="1"/>
    <col min="9225" max="9225" width="5.42578125" style="1" customWidth="1"/>
    <col min="9226" max="9226" width="6.140625" style="1" customWidth="1"/>
    <col min="9227" max="9228" width="11.42578125" style="1"/>
    <col min="9229" max="9229" width="4.7109375" style="1" customWidth="1"/>
    <col min="9230" max="9230" width="5" style="1" customWidth="1"/>
    <col min="9231" max="9231" width="2.28515625" style="1" customWidth="1"/>
    <col min="9232" max="9232" width="26" style="1" customWidth="1"/>
    <col min="9233" max="9233" width="8" style="1" customWidth="1"/>
    <col min="9234" max="9234" width="1" style="1" customWidth="1"/>
    <col min="9235" max="9235" width="6.7109375" style="1" customWidth="1"/>
    <col min="9236" max="9236" width="1" style="1" customWidth="1"/>
    <col min="9237" max="9237" width="6.7109375" style="1" customWidth="1"/>
    <col min="9238" max="9238" width="1" style="1" customWidth="1"/>
    <col min="9239" max="9239" width="6.7109375" style="1" customWidth="1"/>
    <col min="9240" max="9240" width="1" style="1" customWidth="1"/>
    <col min="9241" max="9241" width="6.7109375" style="1" customWidth="1"/>
    <col min="9242" max="9242" width="1" style="1" customWidth="1"/>
    <col min="9243" max="9243" width="6.7109375" style="1" customWidth="1"/>
    <col min="9244" max="9244" width="1" style="1" customWidth="1"/>
    <col min="9245" max="9246" width="6.7109375" style="1" customWidth="1"/>
    <col min="9247" max="9472" width="11.42578125" style="1"/>
    <col min="9473" max="9475" width="0" style="1" hidden="1" customWidth="1"/>
    <col min="9476" max="9476" width="7.85546875" style="1" customWidth="1"/>
    <col min="9477" max="9477" width="2" style="1" customWidth="1"/>
    <col min="9478" max="9478" width="1.5703125" style="1" customWidth="1"/>
    <col min="9479" max="9479" width="61.28515625" style="1" customWidth="1"/>
    <col min="9480" max="9480" width="5.42578125" style="1" bestFit="1" customWidth="1"/>
    <col min="9481" max="9481" width="5.42578125" style="1" customWidth="1"/>
    <col min="9482" max="9482" width="6.140625" style="1" customWidth="1"/>
    <col min="9483" max="9484" width="11.42578125" style="1"/>
    <col min="9485" max="9485" width="4.7109375" style="1" customWidth="1"/>
    <col min="9486" max="9486" width="5" style="1" customWidth="1"/>
    <col min="9487" max="9487" width="2.28515625" style="1" customWidth="1"/>
    <col min="9488" max="9488" width="26" style="1" customWidth="1"/>
    <col min="9489" max="9489" width="8" style="1" customWidth="1"/>
    <col min="9490" max="9490" width="1" style="1" customWidth="1"/>
    <col min="9491" max="9491" width="6.7109375" style="1" customWidth="1"/>
    <col min="9492" max="9492" width="1" style="1" customWidth="1"/>
    <col min="9493" max="9493" width="6.7109375" style="1" customWidth="1"/>
    <col min="9494" max="9494" width="1" style="1" customWidth="1"/>
    <col min="9495" max="9495" width="6.7109375" style="1" customWidth="1"/>
    <col min="9496" max="9496" width="1" style="1" customWidth="1"/>
    <col min="9497" max="9497" width="6.7109375" style="1" customWidth="1"/>
    <col min="9498" max="9498" width="1" style="1" customWidth="1"/>
    <col min="9499" max="9499" width="6.7109375" style="1" customWidth="1"/>
    <col min="9500" max="9500" width="1" style="1" customWidth="1"/>
    <col min="9501" max="9502" width="6.7109375" style="1" customWidth="1"/>
    <col min="9503" max="9728" width="11.42578125" style="1"/>
    <col min="9729" max="9731" width="0" style="1" hidden="1" customWidth="1"/>
    <col min="9732" max="9732" width="7.85546875" style="1" customWidth="1"/>
    <col min="9733" max="9733" width="2" style="1" customWidth="1"/>
    <col min="9734" max="9734" width="1.5703125" style="1" customWidth="1"/>
    <col min="9735" max="9735" width="61.28515625" style="1" customWidth="1"/>
    <col min="9736" max="9736" width="5.42578125" style="1" bestFit="1" customWidth="1"/>
    <col min="9737" max="9737" width="5.42578125" style="1" customWidth="1"/>
    <col min="9738" max="9738" width="6.140625" style="1" customWidth="1"/>
    <col min="9739" max="9740" width="11.42578125" style="1"/>
    <col min="9741" max="9741" width="4.7109375" style="1" customWidth="1"/>
    <col min="9742" max="9742" width="5" style="1" customWidth="1"/>
    <col min="9743" max="9743" width="2.28515625" style="1" customWidth="1"/>
    <col min="9744" max="9744" width="26" style="1" customWidth="1"/>
    <col min="9745" max="9745" width="8" style="1" customWidth="1"/>
    <col min="9746" max="9746" width="1" style="1" customWidth="1"/>
    <col min="9747" max="9747" width="6.7109375" style="1" customWidth="1"/>
    <col min="9748" max="9748" width="1" style="1" customWidth="1"/>
    <col min="9749" max="9749" width="6.7109375" style="1" customWidth="1"/>
    <col min="9750" max="9750" width="1" style="1" customWidth="1"/>
    <col min="9751" max="9751" width="6.7109375" style="1" customWidth="1"/>
    <col min="9752" max="9752" width="1" style="1" customWidth="1"/>
    <col min="9753" max="9753" width="6.7109375" style="1" customWidth="1"/>
    <col min="9754" max="9754" width="1" style="1" customWidth="1"/>
    <col min="9755" max="9755" width="6.7109375" style="1" customWidth="1"/>
    <col min="9756" max="9756" width="1" style="1" customWidth="1"/>
    <col min="9757" max="9758" width="6.7109375" style="1" customWidth="1"/>
    <col min="9759" max="9984" width="11.42578125" style="1"/>
    <col min="9985" max="9987" width="0" style="1" hidden="1" customWidth="1"/>
    <col min="9988" max="9988" width="7.85546875" style="1" customWidth="1"/>
    <col min="9989" max="9989" width="2" style="1" customWidth="1"/>
    <col min="9990" max="9990" width="1.5703125" style="1" customWidth="1"/>
    <col min="9991" max="9991" width="61.28515625" style="1" customWidth="1"/>
    <col min="9992" max="9992" width="5.42578125" style="1" bestFit="1" customWidth="1"/>
    <col min="9993" max="9993" width="5.42578125" style="1" customWidth="1"/>
    <col min="9994" max="9994" width="6.140625" style="1" customWidth="1"/>
    <col min="9995" max="9996" width="11.42578125" style="1"/>
    <col min="9997" max="9997" width="4.7109375" style="1" customWidth="1"/>
    <col min="9998" max="9998" width="5" style="1" customWidth="1"/>
    <col min="9999" max="9999" width="2.28515625" style="1" customWidth="1"/>
    <col min="10000" max="10000" width="26" style="1" customWidth="1"/>
    <col min="10001" max="10001" width="8" style="1" customWidth="1"/>
    <col min="10002" max="10002" width="1" style="1" customWidth="1"/>
    <col min="10003" max="10003" width="6.7109375" style="1" customWidth="1"/>
    <col min="10004" max="10004" width="1" style="1" customWidth="1"/>
    <col min="10005" max="10005" width="6.7109375" style="1" customWidth="1"/>
    <col min="10006" max="10006" width="1" style="1" customWidth="1"/>
    <col min="10007" max="10007" width="6.7109375" style="1" customWidth="1"/>
    <col min="10008" max="10008" width="1" style="1" customWidth="1"/>
    <col min="10009" max="10009" width="6.7109375" style="1" customWidth="1"/>
    <col min="10010" max="10010" width="1" style="1" customWidth="1"/>
    <col min="10011" max="10011" width="6.7109375" style="1" customWidth="1"/>
    <col min="10012" max="10012" width="1" style="1" customWidth="1"/>
    <col min="10013" max="10014" width="6.7109375" style="1" customWidth="1"/>
    <col min="10015" max="10240" width="11.42578125" style="1"/>
    <col min="10241" max="10243" width="0" style="1" hidden="1" customWidth="1"/>
    <col min="10244" max="10244" width="7.85546875" style="1" customWidth="1"/>
    <col min="10245" max="10245" width="2" style="1" customWidth="1"/>
    <col min="10246" max="10246" width="1.5703125" style="1" customWidth="1"/>
    <col min="10247" max="10247" width="61.28515625" style="1" customWidth="1"/>
    <col min="10248" max="10248" width="5.42578125" style="1" bestFit="1" customWidth="1"/>
    <col min="10249" max="10249" width="5.42578125" style="1" customWidth="1"/>
    <col min="10250" max="10250" width="6.140625" style="1" customWidth="1"/>
    <col min="10251" max="10252" width="11.42578125" style="1"/>
    <col min="10253" max="10253" width="4.7109375" style="1" customWidth="1"/>
    <col min="10254" max="10254" width="5" style="1" customWidth="1"/>
    <col min="10255" max="10255" width="2.28515625" style="1" customWidth="1"/>
    <col min="10256" max="10256" width="26" style="1" customWidth="1"/>
    <col min="10257" max="10257" width="8" style="1" customWidth="1"/>
    <col min="10258" max="10258" width="1" style="1" customWidth="1"/>
    <col min="10259" max="10259" width="6.7109375" style="1" customWidth="1"/>
    <col min="10260" max="10260" width="1" style="1" customWidth="1"/>
    <col min="10261" max="10261" width="6.7109375" style="1" customWidth="1"/>
    <col min="10262" max="10262" width="1" style="1" customWidth="1"/>
    <col min="10263" max="10263" width="6.7109375" style="1" customWidth="1"/>
    <col min="10264" max="10264" width="1" style="1" customWidth="1"/>
    <col min="10265" max="10265" width="6.7109375" style="1" customWidth="1"/>
    <col min="10266" max="10266" width="1" style="1" customWidth="1"/>
    <col min="10267" max="10267" width="6.7109375" style="1" customWidth="1"/>
    <col min="10268" max="10268" width="1" style="1" customWidth="1"/>
    <col min="10269" max="10270" width="6.7109375" style="1" customWidth="1"/>
    <col min="10271" max="10496" width="11.42578125" style="1"/>
    <col min="10497" max="10499" width="0" style="1" hidden="1" customWidth="1"/>
    <col min="10500" max="10500" width="7.85546875" style="1" customWidth="1"/>
    <col min="10501" max="10501" width="2" style="1" customWidth="1"/>
    <col min="10502" max="10502" width="1.5703125" style="1" customWidth="1"/>
    <col min="10503" max="10503" width="61.28515625" style="1" customWidth="1"/>
    <col min="10504" max="10504" width="5.42578125" style="1" bestFit="1" customWidth="1"/>
    <col min="10505" max="10505" width="5.42578125" style="1" customWidth="1"/>
    <col min="10506" max="10506" width="6.140625" style="1" customWidth="1"/>
    <col min="10507" max="10508" width="11.42578125" style="1"/>
    <col min="10509" max="10509" width="4.7109375" style="1" customWidth="1"/>
    <col min="10510" max="10510" width="5" style="1" customWidth="1"/>
    <col min="10511" max="10511" width="2.28515625" style="1" customWidth="1"/>
    <col min="10512" max="10512" width="26" style="1" customWidth="1"/>
    <col min="10513" max="10513" width="8" style="1" customWidth="1"/>
    <col min="10514" max="10514" width="1" style="1" customWidth="1"/>
    <col min="10515" max="10515" width="6.7109375" style="1" customWidth="1"/>
    <col min="10516" max="10516" width="1" style="1" customWidth="1"/>
    <col min="10517" max="10517" width="6.7109375" style="1" customWidth="1"/>
    <col min="10518" max="10518" width="1" style="1" customWidth="1"/>
    <col min="10519" max="10519" width="6.7109375" style="1" customWidth="1"/>
    <col min="10520" max="10520" width="1" style="1" customWidth="1"/>
    <col min="10521" max="10521" width="6.7109375" style="1" customWidth="1"/>
    <col min="10522" max="10522" width="1" style="1" customWidth="1"/>
    <col min="10523" max="10523" width="6.7109375" style="1" customWidth="1"/>
    <col min="10524" max="10524" width="1" style="1" customWidth="1"/>
    <col min="10525" max="10526" width="6.7109375" style="1" customWidth="1"/>
    <col min="10527" max="10752" width="11.42578125" style="1"/>
    <col min="10753" max="10755" width="0" style="1" hidden="1" customWidth="1"/>
    <col min="10756" max="10756" width="7.85546875" style="1" customWidth="1"/>
    <col min="10757" max="10757" width="2" style="1" customWidth="1"/>
    <col min="10758" max="10758" width="1.5703125" style="1" customWidth="1"/>
    <col min="10759" max="10759" width="61.28515625" style="1" customWidth="1"/>
    <col min="10760" max="10760" width="5.42578125" style="1" bestFit="1" customWidth="1"/>
    <col min="10761" max="10761" width="5.42578125" style="1" customWidth="1"/>
    <col min="10762" max="10762" width="6.140625" style="1" customWidth="1"/>
    <col min="10763" max="10764" width="11.42578125" style="1"/>
    <col min="10765" max="10765" width="4.7109375" style="1" customWidth="1"/>
    <col min="10766" max="10766" width="5" style="1" customWidth="1"/>
    <col min="10767" max="10767" width="2.28515625" style="1" customWidth="1"/>
    <col min="10768" max="10768" width="26" style="1" customWidth="1"/>
    <col min="10769" max="10769" width="8" style="1" customWidth="1"/>
    <col min="10770" max="10770" width="1" style="1" customWidth="1"/>
    <col min="10771" max="10771" width="6.7109375" style="1" customWidth="1"/>
    <col min="10772" max="10772" width="1" style="1" customWidth="1"/>
    <col min="10773" max="10773" width="6.7109375" style="1" customWidth="1"/>
    <col min="10774" max="10774" width="1" style="1" customWidth="1"/>
    <col min="10775" max="10775" width="6.7109375" style="1" customWidth="1"/>
    <col min="10776" max="10776" width="1" style="1" customWidth="1"/>
    <col min="10777" max="10777" width="6.7109375" style="1" customWidth="1"/>
    <col min="10778" max="10778" width="1" style="1" customWidth="1"/>
    <col min="10779" max="10779" width="6.7109375" style="1" customWidth="1"/>
    <col min="10780" max="10780" width="1" style="1" customWidth="1"/>
    <col min="10781" max="10782" width="6.7109375" style="1" customWidth="1"/>
    <col min="10783" max="11008" width="11.42578125" style="1"/>
    <col min="11009" max="11011" width="0" style="1" hidden="1" customWidth="1"/>
    <col min="11012" max="11012" width="7.85546875" style="1" customWidth="1"/>
    <col min="11013" max="11013" width="2" style="1" customWidth="1"/>
    <col min="11014" max="11014" width="1.5703125" style="1" customWidth="1"/>
    <col min="11015" max="11015" width="61.28515625" style="1" customWidth="1"/>
    <col min="11016" max="11016" width="5.42578125" style="1" bestFit="1" customWidth="1"/>
    <col min="11017" max="11017" width="5.42578125" style="1" customWidth="1"/>
    <col min="11018" max="11018" width="6.140625" style="1" customWidth="1"/>
    <col min="11019" max="11020" width="11.42578125" style="1"/>
    <col min="11021" max="11021" width="4.7109375" style="1" customWidth="1"/>
    <col min="11022" max="11022" width="5" style="1" customWidth="1"/>
    <col min="11023" max="11023" width="2.28515625" style="1" customWidth="1"/>
    <col min="11024" max="11024" width="26" style="1" customWidth="1"/>
    <col min="11025" max="11025" width="8" style="1" customWidth="1"/>
    <col min="11026" max="11026" width="1" style="1" customWidth="1"/>
    <col min="11027" max="11027" width="6.7109375" style="1" customWidth="1"/>
    <col min="11028" max="11028" width="1" style="1" customWidth="1"/>
    <col min="11029" max="11029" width="6.7109375" style="1" customWidth="1"/>
    <col min="11030" max="11030" width="1" style="1" customWidth="1"/>
    <col min="11031" max="11031" width="6.7109375" style="1" customWidth="1"/>
    <col min="11032" max="11032" width="1" style="1" customWidth="1"/>
    <col min="11033" max="11033" width="6.7109375" style="1" customWidth="1"/>
    <col min="11034" max="11034" width="1" style="1" customWidth="1"/>
    <col min="11035" max="11035" width="6.7109375" style="1" customWidth="1"/>
    <col min="11036" max="11036" width="1" style="1" customWidth="1"/>
    <col min="11037" max="11038" width="6.7109375" style="1" customWidth="1"/>
    <col min="11039" max="11264" width="11.42578125" style="1"/>
    <col min="11265" max="11267" width="0" style="1" hidden="1" customWidth="1"/>
    <col min="11268" max="11268" width="7.85546875" style="1" customWidth="1"/>
    <col min="11269" max="11269" width="2" style="1" customWidth="1"/>
    <col min="11270" max="11270" width="1.5703125" style="1" customWidth="1"/>
    <col min="11271" max="11271" width="61.28515625" style="1" customWidth="1"/>
    <col min="11272" max="11272" width="5.42578125" style="1" bestFit="1" customWidth="1"/>
    <col min="11273" max="11273" width="5.42578125" style="1" customWidth="1"/>
    <col min="11274" max="11274" width="6.140625" style="1" customWidth="1"/>
    <col min="11275" max="11276" width="11.42578125" style="1"/>
    <col min="11277" max="11277" width="4.7109375" style="1" customWidth="1"/>
    <col min="11278" max="11278" width="5" style="1" customWidth="1"/>
    <col min="11279" max="11279" width="2.28515625" style="1" customWidth="1"/>
    <col min="11280" max="11280" width="26" style="1" customWidth="1"/>
    <col min="11281" max="11281" width="8" style="1" customWidth="1"/>
    <col min="11282" max="11282" width="1" style="1" customWidth="1"/>
    <col min="11283" max="11283" width="6.7109375" style="1" customWidth="1"/>
    <col min="11284" max="11284" width="1" style="1" customWidth="1"/>
    <col min="11285" max="11285" width="6.7109375" style="1" customWidth="1"/>
    <col min="11286" max="11286" width="1" style="1" customWidth="1"/>
    <col min="11287" max="11287" width="6.7109375" style="1" customWidth="1"/>
    <col min="11288" max="11288" width="1" style="1" customWidth="1"/>
    <col min="11289" max="11289" width="6.7109375" style="1" customWidth="1"/>
    <col min="11290" max="11290" width="1" style="1" customWidth="1"/>
    <col min="11291" max="11291" width="6.7109375" style="1" customWidth="1"/>
    <col min="11292" max="11292" width="1" style="1" customWidth="1"/>
    <col min="11293" max="11294" width="6.7109375" style="1" customWidth="1"/>
    <col min="11295" max="11520" width="11.42578125" style="1"/>
    <col min="11521" max="11523" width="0" style="1" hidden="1" customWidth="1"/>
    <col min="11524" max="11524" width="7.85546875" style="1" customWidth="1"/>
    <col min="11525" max="11525" width="2" style="1" customWidth="1"/>
    <col min="11526" max="11526" width="1.5703125" style="1" customWidth="1"/>
    <col min="11527" max="11527" width="61.28515625" style="1" customWidth="1"/>
    <col min="11528" max="11528" width="5.42578125" style="1" bestFit="1" customWidth="1"/>
    <col min="11529" max="11529" width="5.42578125" style="1" customWidth="1"/>
    <col min="11530" max="11530" width="6.140625" style="1" customWidth="1"/>
    <col min="11531" max="11532" width="11.42578125" style="1"/>
    <col min="11533" max="11533" width="4.7109375" style="1" customWidth="1"/>
    <col min="11534" max="11534" width="5" style="1" customWidth="1"/>
    <col min="11535" max="11535" width="2.28515625" style="1" customWidth="1"/>
    <col min="11536" max="11536" width="26" style="1" customWidth="1"/>
    <col min="11537" max="11537" width="8" style="1" customWidth="1"/>
    <col min="11538" max="11538" width="1" style="1" customWidth="1"/>
    <col min="11539" max="11539" width="6.7109375" style="1" customWidth="1"/>
    <col min="11540" max="11540" width="1" style="1" customWidth="1"/>
    <col min="11541" max="11541" width="6.7109375" style="1" customWidth="1"/>
    <col min="11542" max="11542" width="1" style="1" customWidth="1"/>
    <col min="11543" max="11543" width="6.7109375" style="1" customWidth="1"/>
    <col min="11544" max="11544" width="1" style="1" customWidth="1"/>
    <col min="11545" max="11545" width="6.7109375" style="1" customWidth="1"/>
    <col min="11546" max="11546" width="1" style="1" customWidth="1"/>
    <col min="11547" max="11547" width="6.7109375" style="1" customWidth="1"/>
    <col min="11548" max="11548" width="1" style="1" customWidth="1"/>
    <col min="11549" max="11550" width="6.7109375" style="1" customWidth="1"/>
    <col min="11551" max="11776" width="11.42578125" style="1"/>
    <col min="11777" max="11779" width="0" style="1" hidden="1" customWidth="1"/>
    <col min="11780" max="11780" width="7.85546875" style="1" customWidth="1"/>
    <col min="11781" max="11781" width="2" style="1" customWidth="1"/>
    <col min="11782" max="11782" width="1.5703125" style="1" customWidth="1"/>
    <col min="11783" max="11783" width="61.28515625" style="1" customWidth="1"/>
    <col min="11784" max="11784" width="5.42578125" style="1" bestFit="1" customWidth="1"/>
    <col min="11785" max="11785" width="5.42578125" style="1" customWidth="1"/>
    <col min="11786" max="11786" width="6.140625" style="1" customWidth="1"/>
    <col min="11787" max="11788" width="11.42578125" style="1"/>
    <col min="11789" max="11789" width="4.7109375" style="1" customWidth="1"/>
    <col min="11790" max="11790" width="5" style="1" customWidth="1"/>
    <col min="11791" max="11791" width="2.28515625" style="1" customWidth="1"/>
    <col min="11792" max="11792" width="26" style="1" customWidth="1"/>
    <col min="11793" max="11793" width="8" style="1" customWidth="1"/>
    <col min="11794" max="11794" width="1" style="1" customWidth="1"/>
    <col min="11795" max="11795" width="6.7109375" style="1" customWidth="1"/>
    <col min="11796" max="11796" width="1" style="1" customWidth="1"/>
    <col min="11797" max="11797" width="6.7109375" style="1" customWidth="1"/>
    <col min="11798" max="11798" width="1" style="1" customWidth="1"/>
    <col min="11799" max="11799" width="6.7109375" style="1" customWidth="1"/>
    <col min="11800" max="11800" width="1" style="1" customWidth="1"/>
    <col min="11801" max="11801" width="6.7109375" style="1" customWidth="1"/>
    <col min="11802" max="11802" width="1" style="1" customWidth="1"/>
    <col min="11803" max="11803" width="6.7109375" style="1" customWidth="1"/>
    <col min="11804" max="11804" width="1" style="1" customWidth="1"/>
    <col min="11805" max="11806" width="6.7109375" style="1" customWidth="1"/>
    <col min="11807" max="12032" width="11.42578125" style="1"/>
    <col min="12033" max="12035" width="0" style="1" hidden="1" customWidth="1"/>
    <col min="12036" max="12036" width="7.85546875" style="1" customWidth="1"/>
    <col min="12037" max="12037" width="2" style="1" customWidth="1"/>
    <col min="12038" max="12038" width="1.5703125" style="1" customWidth="1"/>
    <col min="12039" max="12039" width="61.28515625" style="1" customWidth="1"/>
    <col min="12040" max="12040" width="5.42578125" style="1" bestFit="1" customWidth="1"/>
    <col min="12041" max="12041" width="5.42578125" style="1" customWidth="1"/>
    <col min="12042" max="12042" width="6.140625" style="1" customWidth="1"/>
    <col min="12043" max="12044" width="11.42578125" style="1"/>
    <col min="12045" max="12045" width="4.7109375" style="1" customWidth="1"/>
    <col min="12046" max="12046" width="5" style="1" customWidth="1"/>
    <col min="12047" max="12047" width="2.28515625" style="1" customWidth="1"/>
    <col min="12048" max="12048" width="26" style="1" customWidth="1"/>
    <col min="12049" max="12049" width="8" style="1" customWidth="1"/>
    <col min="12050" max="12050" width="1" style="1" customWidth="1"/>
    <col min="12051" max="12051" width="6.7109375" style="1" customWidth="1"/>
    <col min="12052" max="12052" width="1" style="1" customWidth="1"/>
    <col min="12053" max="12053" width="6.7109375" style="1" customWidth="1"/>
    <col min="12054" max="12054" width="1" style="1" customWidth="1"/>
    <col min="12055" max="12055" width="6.7109375" style="1" customWidth="1"/>
    <col min="12056" max="12056" width="1" style="1" customWidth="1"/>
    <col min="12057" max="12057" width="6.7109375" style="1" customWidth="1"/>
    <col min="12058" max="12058" width="1" style="1" customWidth="1"/>
    <col min="12059" max="12059" width="6.7109375" style="1" customWidth="1"/>
    <col min="12060" max="12060" width="1" style="1" customWidth="1"/>
    <col min="12061" max="12062" width="6.7109375" style="1" customWidth="1"/>
    <col min="12063" max="12288" width="11.42578125" style="1"/>
    <col min="12289" max="12291" width="0" style="1" hidden="1" customWidth="1"/>
    <col min="12292" max="12292" width="7.85546875" style="1" customWidth="1"/>
    <col min="12293" max="12293" width="2" style="1" customWidth="1"/>
    <col min="12294" max="12294" width="1.5703125" style="1" customWidth="1"/>
    <col min="12295" max="12295" width="61.28515625" style="1" customWidth="1"/>
    <col min="12296" max="12296" width="5.42578125" style="1" bestFit="1" customWidth="1"/>
    <col min="12297" max="12297" width="5.42578125" style="1" customWidth="1"/>
    <col min="12298" max="12298" width="6.140625" style="1" customWidth="1"/>
    <col min="12299" max="12300" width="11.42578125" style="1"/>
    <col min="12301" max="12301" width="4.7109375" style="1" customWidth="1"/>
    <col min="12302" max="12302" width="5" style="1" customWidth="1"/>
    <col min="12303" max="12303" width="2.28515625" style="1" customWidth="1"/>
    <col min="12304" max="12304" width="26" style="1" customWidth="1"/>
    <col min="12305" max="12305" width="8" style="1" customWidth="1"/>
    <col min="12306" max="12306" width="1" style="1" customWidth="1"/>
    <col min="12307" max="12307" width="6.7109375" style="1" customWidth="1"/>
    <col min="12308" max="12308" width="1" style="1" customWidth="1"/>
    <col min="12309" max="12309" width="6.7109375" style="1" customWidth="1"/>
    <col min="12310" max="12310" width="1" style="1" customWidth="1"/>
    <col min="12311" max="12311" width="6.7109375" style="1" customWidth="1"/>
    <col min="12312" max="12312" width="1" style="1" customWidth="1"/>
    <col min="12313" max="12313" width="6.7109375" style="1" customWidth="1"/>
    <col min="12314" max="12314" width="1" style="1" customWidth="1"/>
    <col min="12315" max="12315" width="6.7109375" style="1" customWidth="1"/>
    <col min="12316" max="12316" width="1" style="1" customWidth="1"/>
    <col min="12317" max="12318" width="6.7109375" style="1" customWidth="1"/>
    <col min="12319" max="12544" width="11.42578125" style="1"/>
    <col min="12545" max="12547" width="0" style="1" hidden="1" customWidth="1"/>
    <col min="12548" max="12548" width="7.85546875" style="1" customWidth="1"/>
    <col min="12549" max="12549" width="2" style="1" customWidth="1"/>
    <col min="12550" max="12550" width="1.5703125" style="1" customWidth="1"/>
    <col min="12551" max="12551" width="61.28515625" style="1" customWidth="1"/>
    <col min="12552" max="12552" width="5.42578125" style="1" bestFit="1" customWidth="1"/>
    <col min="12553" max="12553" width="5.42578125" style="1" customWidth="1"/>
    <col min="12554" max="12554" width="6.140625" style="1" customWidth="1"/>
    <col min="12555" max="12556" width="11.42578125" style="1"/>
    <col min="12557" max="12557" width="4.7109375" style="1" customWidth="1"/>
    <col min="12558" max="12558" width="5" style="1" customWidth="1"/>
    <col min="12559" max="12559" width="2.28515625" style="1" customWidth="1"/>
    <col min="12560" max="12560" width="26" style="1" customWidth="1"/>
    <col min="12561" max="12561" width="8" style="1" customWidth="1"/>
    <col min="12562" max="12562" width="1" style="1" customWidth="1"/>
    <col min="12563" max="12563" width="6.7109375" style="1" customWidth="1"/>
    <col min="12564" max="12564" width="1" style="1" customWidth="1"/>
    <col min="12565" max="12565" width="6.7109375" style="1" customWidth="1"/>
    <col min="12566" max="12566" width="1" style="1" customWidth="1"/>
    <col min="12567" max="12567" width="6.7109375" style="1" customWidth="1"/>
    <col min="12568" max="12568" width="1" style="1" customWidth="1"/>
    <col min="12569" max="12569" width="6.7109375" style="1" customWidth="1"/>
    <col min="12570" max="12570" width="1" style="1" customWidth="1"/>
    <col min="12571" max="12571" width="6.7109375" style="1" customWidth="1"/>
    <col min="12572" max="12572" width="1" style="1" customWidth="1"/>
    <col min="12573" max="12574" width="6.7109375" style="1" customWidth="1"/>
    <col min="12575" max="12800" width="11.42578125" style="1"/>
    <col min="12801" max="12803" width="0" style="1" hidden="1" customWidth="1"/>
    <col min="12804" max="12804" width="7.85546875" style="1" customWidth="1"/>
    <col min="12805" max="12805" width="2" style="1" customWidth="1"/>
    <col min="12806" max="12806" width="1.5703125" style="1" customWidth="1"/>
    <col min="12807" max="12807" width="61.28515625" style="1" customWidth="1"/>
    <col min="12808" max="12808" width="5.42578125" style="1" bestFit="1" customWidth="1"/>
    <col min="12809" max="12809" width="5.42578125" style="1" customWidth="1"/>
    <col min="12810" max="12810" width="6.140625" style="1" customWidth="1"/>
    <col min="12811" max="12812" width="11.42578125" style="1"/>
    <col min="12813" max="12813" width="4.7109375" style="1" customWidth="1"/>
    <col min="12814" max="12814" width="5" style="1" customWidth="1"/>
    <col min="12815" max="12815" width="2.28515625" style="1" customWidth="1"/>
    <col min="12816" max="12816" width="26" style="1" customWidth="1"/>
    <col min="12817" max="12817" width="8" style="1" customWidth="1"/>
    <col min="12818" max="12818" width="1" style="1" customWidth="1"/>
    <col min="12819" max="12819" width="6.7109375" style="1" customWidth="1"/>
    <col min="12820" max="12820" width="1" style="1" customWidth="1"/>
    <col min="12821" max="12821" width="6.7109375" style="1" customWidth="1"/>
    <col min="12822" max="12822" width="1" style="1" customWidth="1"/>
    <col min="12823" max="12823" width="6.7109375" style="1" customWidth="1"/>
    <col min="12824" max="12824" width="1" style="1" customWidth="1"/>
    <col min="12825" max="12825" width="6.7109375" style="1" customWidth="1"/>
    <col min="12826" max="12826" width="1" style="1" customWidth="1"/>
    <col min="12827" max="12827" width="6.7109375" style="1" customWidth="1"/>
    <col min="12828" max="12828" width="1" style="1" customWidth="1"/>
    <col min="12829" max="12830" width="6.7109375" style="1" customWidth="1"/>
    <col min="12831" max="13056" width="11.42578125" style="1"/>
    <col min="13057" max="13059" width="0" style="1" hidden="1" customWidth="1"/>
    <col min="13060" max="13060" width="7.85546875" style="1" customWidth="1"/>
    <col min="13061" max="13061" width="2" style="1" customWidth="1"/>
    <col min="13062" max="13062" width="1.5703125" style="1" customWidth="1"/>
    <col min="13063" max="13063" width="61.28515625" style="1" customWidth="1"/>
    <col min="13064" max="13064" width="5.42578125" style="1" bestFit="1" customWidth="1"/>
    <col min="13065" max="13065" width="5.42578125" style="1" customWidth="1"/>
    <col min="13066" max="13066" width="6.140625" style="1" customWidth="1"/>
    <col min="13067" max="13068" width="11.42578125" style="1"/>
    <col min="13069" max="13069" width="4.7109375" style="1" customWidth="1"/>
    <col min="13070" max="13070" width="5" style="1" customWidth="1"/>
    <col min="13071" max="13071" width="2.28515625" style="1" customWidth="1"/>
    <col min="13072" max="13072" width="26" style="1" customWidth="1"/>
    <col min="13073" max="13073" width="8" style="1" customWidth="1"/>
    <col min="13074" max="13074" width="1" style="1" customWidth="1"/>
    <col min="13075" max="13075" width="6.7109375" style="1" customWidth="1"/>
    <col min="13076" max="13076" width="1" style="1" customWidth="1"/>
    <col min="13077" max="13077" width="6.7109375" style="1" customWidth="1"/>
    <col min="13078" max="13078" width="1" style="1" customWidth="1"/>
    <col min="13079" max="13079" width="6.7109375" style="1" customWidth="1"/>
    <col min="13080" max="13080" width="1" style="1" customWidth="1"/>
    <col min="13081" max="13081" width="6.7109375" style="1" customWidth="1"/>
    <col min="13082" max="13082" width="1" style="1" customWidth="1"/>
    <col min="13083" max="13083" width="6.7109375" style="1" customWidth="1"/>
    <col min="13084" max="13084" width="1" style="1" customWidth="1"/>
    <col min="13085" max="13086" width="6.7109375" style="1" customWidth="1"/>
    <col min="13087" max="13312" width="11.42578125" style="1"/>
    <col min="13313" max="13315" width="0" style="1" hidden="1" customWidth="1"/>
    <col min="13316" max="13316" width="7.85546875" style="1" customWidth="1"/>
    <col min="13317" max="13317" width="2" style="1" customWidth="1"/>
    <col min="13318" max="13318" width="1.5703125" style="1" customWidth="1"/>
    <col min="13319" max="13319" width="61.28515625" style="1" customWidth="1"/>
    <col min="13320" max="13320" width="5.42578125" style="1" bestFit="1" customWidth="1"/>
    <col min="13321" max="13321" width="5.42578125" style="1" customWidth="1"/>
    <col min="13322" max="13322" width="6.140625" style="1" customWidth="1"/>
    <col min="13323" max="13324" width="11.42578125" style="1"/>
    <col min="13325" max="13325" width="4.7109375" style="1" customWidth="1"/>
    <col min="13326" max="13326" width="5" style="1" customWidth="1"/>
    <col min="13327" max="13327" width="2.28515625" style="1" customWidth="1"/>
    <col min="13328" max="13328" width="26" style="1" customWidth="1"/>
    <col min="13329" max="13329" width="8" style="1" customWidth="1"/>
    <col min="13330" max="13330" width="1" style="1" customWidth="1"/>
    <col min="13331" max="13331" width="6.7109375" style="1" customWidth="1"/>
    <col min="13332" max="13332" width="1" style="1" customWidth="1"/>
    <col min="13333" max="13333" width="6.7109375" style="1" customWidth="1"/>
    <col min="13334" max="13334" width="1" style="1" customWidth="1"/>
    <col min="13335" max="13335" width="6.7109375" style="1" customWidth="1"/>
    <col min="13336" max="13336" width="1" style="1" customWidth="1"/>
    <col min="13337" max="13337" width="6.7109375" style="1" customWidth="1"/>
    <col min="13338" max="13338" width="1" style="1" customWidth="1"/>
    <col min="13339" max="13339" width="6.7109375" style="1" customWidth="1"/>
    <col min="13340" max="13340" width="1" style="1" customWidth="1"/>
    <col min="13341" max="13342" width="6.7109375" style="1" customWidth="1"/>
    <col min="13343" max="13568" width="11.42578125" style="1"/>
    <col min="13569" max="13571" width="0" style="1" hidden="1" customWidth="1"/>
    <col min="13572" max="13572" width="7.85546875" style="1" customWidth="1"/>
    <col min="13573" max="13573" width="2" style="1" customWidth="1"/>
    <col min="13574" max="13574" width="1.5703125" style="1" customWidth="1"/>
    <col min="13575" max="13575" width="61.28515625" style="1" customWidth="1"/>
    <col min="13576" max="13576" width="5.42578125" style="1" bestFit="1" customWidth="1"/>
    <col min="13577" max="13577" width="5.42578125" style="1" customWidth="1"/>
    <col min="13578" max="13578" width="6.140625" style="1" customWidth="1"/>
    <col min="13579" max="13580" width="11.42578125" style="1"/>
    <col min="13581" max="13581" width="4.7109375" style="1" customWidth="1"/>
    <col min="13582" max="13582" width="5" style="1" customWidth="1"/>
    <col min="13583" max="13583" width="2.28515625" style="1" customWidth="1"/>
    <col min="13584" max="13584" width="26" style="1" customWidth="1"/>
    <col min="13585" max="13585" width="8" style="1" customWidth="1"/>
    <col min="13586" max="13586" width="1" style="1" customWidth="1"/>
    <col min="13587" max="13587" width="6.7109375" style="1" customWidth="1"/>
    <col min="13588" max="13588" width="1" style="1" customWidth="1"/>
    <col min="13589" max="13589" width="6.7109375" style="1" customWidth="1"/>
    <col min="13590" max="13590" width="1" style="1" customWidth="1"/>
    <col min="13591" max="13591" width="6.7109375" style="1" customWidth="1"/>
    <col min="13592" max="13592" width="1" style="1" customWidth="1"/>
    <col min="13593" max="13593" width="6.7109375" style="1" customWidth="1"/>
    <col min="13594" max="13594" width="1" style="1" customWidth="1"/>
    <col min="13595" max="13595" width="6.7109375" style="1" customWidth="1"/>
    <col min="13596" max="13596" width="1" style="1" customWidth="1"/>
    <col min="13597" max="13598" width="6.7109375" style="1" customWidth="1"/>
    <col min="13599" max="13824" width="11.42578125" style="1"/>
    <col min="13825" max="13827" width="0" style="1" hidden="1" customWidth="1"/>
    <col min="13828" max="13828" width="7.85546875" style="1" customWidth="1"/>
    <col min="13829" max="13829" width="2" style="1" customWidth="1"/>
    <col min="13830" max="13830" width="1.5703125" style="1" customWidth="1"/>
    <col min="13831" max="13831" width="61.28515625" style="1" customWidth="1"/>
    <col min="13832" max="13832" width="5.42578125" style="1" bestFit="1" customWidth="1"/>
    <col min="13833" max="13833" width="5.42578125" style="1" customWidth="1"/>
    <col min="13834" max="13834" width="6.140625" style="1" customWidth="1"/>
    <col min="13835" max="13836" width="11.42578125" style="1"/>
    <col min="13837" max="13837" width="4.7109375" style="1" customWidth="1"/>
    <col min="13838" max="13838" width="5" style="1" customWidth="1"/>
    <col min="13839" max="13839" width="2.28515625" style="1" customWidth="1"/>
    <col min="13840" max="13840" width="26" style="1" customWidth="1"/>
    <col min="13841" max="13841" width="8" style="1" customWidth="1"/>
    <col min="13842" max="13842" width="1" style="1" customWidth="1"/>
    <col min="13843" max="13843" width="6.7109375" style="1" customWidth="1"/>
    <col min="13844" max="13844" width="1" style="1" customWidth="1"/>
    <col min="13845" max="13845" width="6.7109375" style="1" customWidth="1"/>
    <col min="13846" max="13846" width="1" style="1" customWidth="1"/>
    <col min="13847" max="13847" width="6.7109375" style="1" customWidth="1"/>
    <col min="13848" max="13848" width="1" style="1" customWidth="1"/>
    <col min="13849" max="13849" width="6.7109375" style="1" customWidth="1"/>
    <col min="13850" max="13850" width="1" style="1" customWidth="1"/>
    <col min="13851" max="13851" width="6.7109375" style="1" customWidth="1"/>
    <col min="13852" max="13852" width="1" style="1" customWidth="1"/>
    <col min="13853" max="13854" width="6.7109375" style="1" customWidth="1"/>
    <col min="13855" max="14080" width="11.42578125" style="1"/>
    <col min="14081" max="14083" width="0" style="1" hidden="1" customWidth="1"/>
    <col min="14084" max="14084" width="7.85546875" style="1" customWidth="1"/>
    <col min="14085" max="14085" width="2" style="1" customWidth="1"/>
    <col min="14086" max="14086" width="1.5703125" style="1" customWidth="1"/>
    <col min="14087" max="14087" width="61.28515625" style="1" customWidth="1"/>
    <col min="14088" max="14088" width="5.42578125" style="1" bestFit="1" customWidth="1"/>
    <col min="14089" max="14089" width="5.42578125" style="1" customWidth="1"/>
    <col min="14090" max="14090" width="6.140625" style="1" customWidth="1"/>
    <col min="14091" max="14092" width="11.42578125" style="1"/>
    <col min="14093" max="14093" width="4.7109375" style="1" customWidth="1"/>
    <col min="14094" max="14094" width="5" style="1" customWidth="1"/>
    <col min="14095" max="14095" width="2.28515625" style="1" customWidth="1"/>
    <col min="14096" max="14096" width="26" style="1" customWidth="1"/>
    <col min="14097" max="14097" width="8" style="1" customWidth="1"/>
    <col min="14098" max="14098" width="1" style="1" customWidth="1"/>
    <col min="14099" max="14099" width="6.7109375" style="1" customWidth="1"/>
    <col min="14100" max="14100" width="1" style="1" customWidth="1"/>
    <col min="14101" max="14101" width="6.7109375" style="1" customWidth="1"/>
    <col min="14102" max="14102" width="1" style="1" customWidth="1"/>
    <col min="14103" max="14103" width="6.7109375" style="1" customWidth="1"/>
    <col min="14104" max="14104" width="1" style="1" customWidth="1"/>
    <col min="14105" max="14105" width="6.7109375" style="1" customWidth="1"/>
    <col min="14106" max="14106" width="1" style="1" customWidth="1"/>
    <col min="14107" max="14107" width="6.7109375" style="1" customWidth="1"/>
    <col min="14108" max="14108" width="1" style="1" customWidth="1"/>
    <col min="14109" max="14110" width="6.7109375" style="1" customWidth="1"/>
    <col min="14111" max="14336" width="11.42578125" style="1"/>
    <col min="14337" max="14339" width="0" style="1" hidden="1" customWidth="1"/>
    <col min="14340" max="14340" width="7.85546875" style="1" customWidth="1"/>
    <col min="14341" max="14341" width="2" style="1" customWidth="1"/>
    <col min="14342" max="14342" width="1.5703125" style="1" customWidth="1"/>
    <col min="14343" max="14343" width="61.28515625" style="1" customWidth="1"/>
    <col min="14344" max="14344" width="5.42578125" style="1" bestFit="1" customWidth="1"/>
    <col min="14345" max="14345" width="5.42578125" style="1" customWidth="1"/>
    <col min="14346" max="14346" width="6.140625" style="1" customWidth="1"/>
    <col min="14347" max="14348" width="11.42578125" style="1"/>
    <col min="14349" max="14349" width="4.7109375" style="1" customWidth="1"/>
    <col min="14350" max="14350" width="5" style="1" customWidth="1"/>
    <col min="14351" max="14351" width="2.28515625" style="1" customWidth="1"/>
    <col min="14352" max="14352" width="26" style="1" customWidth="1"/>
    <col min="14353" max="14353" width="8" style="1" customWidth="1"/>
    <col min="14354" max="14354" width="1" style="1" customWidth="1"/>
    <col min="14355" max="14355" width="6.7109375" style="1" customWidth="1"/>
    <col min="14356" max="14356" width="1" style="1" customWidth="1"/>
    <col min="14357" max="14357" width="6.7109375" style="1" customWidth="1"/>
    <col min="14358" max="14358" width="1" style="1" customWidth="1"/>
    <col min="14359" max="14359" width="6.7109375" style="1" customWidth="1"/>
    <col min="14360" max="14360" width="1" style="1" customWidth="1"/>
    <col min="14361" max="14361" width="6.7109375" style="1" customWidth="1"/>
    <col min="14362" max="14362" width="1" style="1" customWidth="1"/>
    <col min="14363" max="14363" width="6.7109375" style="1" customWidth="1"/>
    <col min="14364" max="14364" width="1" style="1" customWidth="1"/>
    <col min="14365" max="14366" width="6.7109375" style="1" customWidth="1"/>
    <col min="14367" max="14592" width="11.42578125" style="1"/>
    <col min="14593" max="14595" width="0" style="1" hidden="1" customWidth="1"/>
    <col min="14596" max="14596" width="7.85546875" style="1" customWidth="1"/>
    <col min="14597" max="14597" width="2" style="1" customWidth="1"/>
    <col min="14598" max="14598" width="1.5703125" style="1" customWidth="1"/>
    <col min="14599" max="14599" width="61.28515625" style="1" customWidth="1"/>
    <col min="14600" max="14600" width="5.42578125" style="1" bestFit="1" customWidth="1"/>
    <col min="14601" max="14601" width="5.42578125" style="1" customWidth="1"/>
    <col min="14602" max="14602" width="6.140625" style="1" customWidth="1"/>
    <col min="14603" max="14604" width="11.42578125" style="1"/>
    <col min="14605" max="14605" width="4.7109375" style="1" customWidth="1"/>
    <col min="14606" max="14606" width="5" style="1" customWidth="1"/>
    <col min="14607" max="14607" width="2.28515625" style="1" customWidth="1"/>
    <col min="14608" max="14608" width="26" style="1" customWidth="1"/>
    <col min="14609" max="14609" width="8" style="1" customWidth="1"/>
    <col min="14610" max="14610" width="1" style="1" customWidth="1"/>
    <col min="14611" max="14611" width="6.7109375" style="1" customWidth="1"/>
    <col min="14612" max="14612" width="1" style="1" customWidth="1"/>
    <col min="14613" max="14613" width="6.7109375" style="1" customWidth="1"/>
    <col min="14614" max="14614" width="1" style="1" customWidth="1"/>
    <col min="14615" max="14615" width="6.7109375" style="1" customWidth="1"/>
    <col min="14616" max="14616" width="1" style="1" customWidth="1"/>
    <col min="14617" max="14617" width="6.7109375" style="1" customWidth="1"/>
    <col min="14618" max="14618" width="1" style="1" customWidth="1"/>
    <col min="14619" max="14619" width="6.7109375" style="1" customWidth="1"/>
    <col min="14620" max="14620" width="1" style="1" customWidth="1"/>
    <col min="14621" max="14622" width="6.7109375" style="1" customWidth="1"/>
    <col min="14623" max="14848" width="11.42578125" style="1"/>
    <col min="14849" max="14851" width="0" style="1" hidden="1" customWidth="1"/>
    <col min="14852" max="14852" width="7.85546875" style="1" customWidth="1"/>
    <col min="14853" max="14853" width="2" style="1" customWidth="1"/>
    <col min="14854" max="14854" width="1.5703125" style="1" customWidth="1"/>
    <col min="14855" max="14855" width="61.28515625" style="1" customWidth="1"/>
    <col min="14856" max="14856" width="5.42578125" style="1" bestFit="1" customWidth="1"/>
    <col min="14857" max="14857" width="5.42578125" style="1" customWidth="1"/>
    <col min="14858" max="14858" width="6.140625" style="1" customWidth="1"/>
    <col min="14859" max="14860" width="11.42578125" style="1"/>
    <col min="14861" max="14861" width="4.7109375" style="1" customWidth="1"/>
    <col min="14862" max="14862" width="5" style="1" customWidth="1"/>
    <col min="14863" max="14863" width="2.28515625" style="1" customWidth="1"/>
    <col min="14864" max="14864" width="26" style="1" customWidth="1"/>
    <col min="14865" max="14865" width="8" style="1" customWidth="1"/>
    <col min="14866" max="14866" width="1" style="1" customWidth="1"/>
    <col min="14867" max="14867" width="6.7109375" style="1" customWidth="1"/>
    <col min="14868" max="14868" width="1" style="1" customWidth="1"/>
    <col min="14869" max="14869" width="6.7109375" style="1" customWidth="1"/>
    <col min="14870" max="14870" width="1" style="1" customWidth="1"/>
    <col min="14871" max="14871" width="6.7109375" style="1" customWidth="1"/>
    <col min="14872" max="14872" width="1" style="1" customWidth="1"/>
    <col min="14873" max="14873" width="6.7109375" style="1" customWidth="1"/>
    <col min="14874" max="14874" width="1" style="1" customWidth="1"/>
    <col min="14875" max="14875" width="6.7109375" style="1" customWidth="1"/>
    <col min="14876" max="14876" width="1" style="1" customWidth="1"/>
    <col min="14877" max="14878" width="6.7109375" style="1" customWidth="1"/>
    <col min="14879" max="15104" width="11.42578125" style="1"/>
    <col min="15105" max="15107" width="0" style="1" hidden="1" customWidth="1"/>
    <col min="15108" max="15108" width="7.85546875" style="1" customWidth="1"/>
    <col min="15109" max="15109" width="2" style="1" customWidth="1"/>
    <col min="15110" max="15110" width="1.5703125" style="1" customWidth="1"/>
    <col min="15111" max="15111" width="61.28515625" style="1" customWidth="1"/>
    <col min="15112" max="15112" width="5.42578125" style="1" bestFit="1" customWidth="1"/>
    <col min="15113" max="15113" width="5.42578125" style="1" customWidth="1"/>
    <col min="15114" max="15114" width="6.140625" style="1" customWidth="1"/>
    <col min="15115" max="15116" width="11.42578125" style="1"/>
    <col min="15117" max="15117" width="4.7109375" style="1" customWidth="1"/>
    <col min="15118" max="15118" width="5" style="1" customWidth="1"/>
    <col min="15119" max="15119" width="2.28515625" style="1" customWidth="1"/>
    <col min="15120" max="15120" width="26" style="1" customWidth="1"/>
    <col min="15121" max="15121" width="8" style="1" customWidth="1"/>
    <col min="15122" max="15122" width="1" style="1" customWidth="1"/>
    <col min="15123" max="15123" width="6.7109375" style="1" customWidth="1"/>
    <col min="15124" max="15124" width="1" style="1" customWidth="1"/>
    <col min="15125" max="15125" width="6.7109375" style="1" customWidth="1"/>
    <col min="15126" max="15126" width="1" style="1" customWidth="1"/>
    <col min="15127" max="15127" width="6.7109375" style="1" customWidth="1"/>
    <col min="15128" max="15128" width="1" style="1" customWidth="1"/>
    <col min="15129" max="15129" width="6.7109375" style="1" customWidth="1"/>
    <col min="15130" max="15130" width="1" style="1" customWidth="1"/>
    <col min="15131" max="15131" width="6.7109375" style="1" customWidth="1"/>
    <col min="15132" max="15132" width="1" style="1" customWidth="1"/>
    <col min="15133" max="15134" width="6.7109375" style="1" customWidth="1"/>
    <col min="15135" max="15360" width="11.42578125" style="1"/>
    <col min="15361" max="15363" width="0" style="1" hidden="1" customWidth="1"/>
    <col min="15364" max="15364" width="7.85546875" style="1" customWidth="1"/>
    <col min="15365" max="15365" width="2" style="1" customWidth="1"/>
    <col min="15366" max="15366" width="1.5703125" style="1" customWidth="1"/>
    <col min="15367" max="15367" width="61.28515625" style="1" customWidth="1"/>
    <col min="15368" max="15368" width="5.42578125" style="1" bestFit="1" customWidth="1"/>
    <col min="15369" max="15369" width="5.42578125" style="1" customWidth="1"/>
    <col min="15370" max="15370" width="6.140625" style="1" customWidth="1"/>
    <col min="15371" max="15372" width="11.42578125" style="1"/>
    <col min="15373" max="15373" width="4.7109375" style="1" customWidth="1"/>
    <col min="15374" max="15374" width="5" style="1" customWidth="1"/>
    <col min="15375" max="15375" width="2.28515625" style="1" customWidth="1"/>
    <col min="15376" max="15376" width="26" style="1" customWidth="1"/>
    <col min="15377" max="15377" width="8" style="1" customWidth="1"/>
    <col min="15378" max="15378" width="1" style="1" customWidth="1"/>
    <col min="15379" max="15379" width="6.7109375" style="1" customWidth="1"/>
    <col min="15380" max="15380" width="1" style="1" customWidth="1"/>
    <col min="15381" max="15381" width="6.7109375" style="1" customWidth="1"/>
    <col min="15382" max="15382" width="1" style="1" customWidth="1"/>
    <col min="15383" max="15383" width="6.7109375" style="1" customWidth="1"/>
    <col min="15384" max="15384" width="1" style="1" customWidth="1"/>
    <col min="15385" max="15385" width="6.7109375" style="1" customWidth="1"/>
    <col min="15386" max="15386" width="1" style="1" customWidth="1"/>
    <col min="15387" max="15387" width="6.7109375" style="1" customWidth="1"/>
    <col min="15388" max="15388" width="1" style="1" customWidth="1"/>
    <col min="15389" max="15390" width="6.7109375" style="1" customWidth="1"/>
    <col min="15391" max="15616" width="11.42578125" style="1"/>
    <col min="15617" max="15619" width="0" style="1" hidden="1" customWidth="1"/>
    <col min="15620" max="15620" width="7.85546875" style="1" customWidth="1"/>
    <col min="15621" max="15621" width="2" style="1" customWidth="1"/>
    <col min="15622" max="15622" width="1.5703125" style="1" customWidth="1"/>
    <col min="15623" max="15623" width="61.28515625" style="1" customWidth="1"/>
    <col min="15624" max="15624" width="5.42578125" style="1" bestFit="1" customWidth="1"/>
    <col min="15625" max="15625" width="5.42578125" style="1" customWidth="1"/>
    <col min="15626" max="15626" width="6.140625" style="1" customWidth="1"/>
    <col min="15627" max="15628" width="11.42578125" style="1"/>
    <col min="15629" max="15629" width="4.7109375" style="1" customWidth="1"/>
    <col min="15630" max="15630" width="5" style="1" customWidth="1"/>
    <col min="15631" max="15631" width="2.28515625" style="1" customWidth="1"/>
    <col min="15632" max="15632" width="26" style="1" customWidth="1"/>
    <col min="15633" max="15633" width="8" style="1" customWidth="1"/>
    <col min="15634" max="15634" width="1" style="1" customWidth="1"/>
    <col min="15635" max="15635" width="6.7109375" style="1" customWidth="1"/>
    <col min="15636" max="15636" width="1" style="1" customWidth="1"/>
    <col min="15637" max="15637" width="6.7109375" style="1" customWidth="1"/>
    <col min="15638" max="15638" width="1" style="1" customWidth="1"/>
    <col min="15639" max="15639" width="6.7109375" style="1" customWidth="1"/>
    <col min="15640" max="15640" width="1" style="1" customWidth="1"/>
    <col min="15641" max="15641" width="6.7109375" style="1" customWidth="1"/>
    <col min="15642" max="15642" width="1" style="1" customWidth="1"/>
    <col min="15643" max="15643" width="6.7109375" style="1" customWidth="1"/>
    <col min="15644" max="15644" width="1" style="1" customWidth="1"/>
    <col min="15645" max="15646" width="6.7109375" style="1" customWidth="1"/>
    <col min="15647" max="15872" width="11.42578125" style="1"/>
    <col min="15873" max="15875" width="0" style="1" hidden="1" customWidth="1"/>
    <col min="15876" max="15876" width="7.85546875" style="1" customWidth="1"/>
    <col min="15877" max="15877" width="2" style="1" customWidth="1"/>
    <col min="15878" max="15878" width="1.5703125" style="1" customWidth="1"/>
    <col min="15879" max="15879" width="61.28515625" style="1" customWidth="1"/>
    <col min="15880" max="15880" width="5.42578125" style="1" bestFit="1" customWidth="1"/>
    <col min="15881" max="15881" width="5.42578125" style="1" customWidth="1"/>
    <col min="15882" max="15882" width="6.140625" style="1" customWidth="1"/>
    <col min="15883" max="15884" width="11.42578125" style="1"/>
    <col min="15885" max="15885" width="4.7109375" style="1" customWidth="1"/>
    <col min="15886" max="15886" width="5" style="1" customWidth="1"/>
    <col min="15887" max="15887" width="2.28515625" style="1" customWidth="1"/>
    <col min="15888" max="15888" width="26" style="1" customWidth="1"/>
    <col min="15889" max="15889" width="8" style="1" customWidth="1"/>
    <col min="15890" max="15890" width="1" style="1" customWidth="1"/>
    <col min="15891" max="15891" width="6.7109375" style="1" customWidth="1"/>
    <col min="15892" max="15892" width="1" style="1" customWidth="1"/>
    <col min="15893" max="15893" width="6.7109375" style="1" customWidth="1"/>
    <col min="15894" max="15894" width="1" style="1" customWidth="1"/>
    <col min="15895" max="15895" width="6.7109375" style="1" customWidth="1"/>
    <col min="15896" max="15896" width="1" style="1" customWidth="1"/>
    <col min="15897" max="15897" width="6.7109375" style="1" customWidth="1"/>
    <col min="15898" max="15898" width="1" style="1" customWidth="1"/>
    <col min="15899" max="15899" width="6.7109375" style="1" customWidth="1"/>
    <col min="15900" max="15900" width="1" style="1" customWidth="1"/>
    <col min="15901" max="15902" width="6.7109375" style="1" customWidth="1"/>
    <col min="15903" max="16128" width="11.42578125" style="1"/>
    <col min="16129" max="16131" width="0" style="1" hidden="1" customWidth="1"/>
    <col min="16132" max="16132" width="7.85546875" style="1" customWidth="1"/>
    <col min="16133" max="16133" width="2" style="1" customWidth="1"/>
    <col min="16134" max="16134" width="1.5703125" style="1" customWidth="1"/>
    <col min="16135" max="16135" width="61.28515625" style="1" customWidth="1"/>
    <col min="16136" max="16136" width="5.42578125" style="1" bestFit="1" customWidth="1"/>
    <col min="16137" max="16137" width="5.42578125" style="1" customWidth="1"/>
    <col min="16138" max="16138" width="6.140625" style="1" customWidth="1"/>
    <col min="16139" max="16140" width="11.42578125" style="1"/>
    <col min="16141" max="16141" width="4.7109375" style="1" customWidth="1"/>
    <col min="16142" max="16142" width="5" style="1" customWidth="1"/>
    <col min="16143" max="16143" width="2.28515625" style="1" customWidth="1"/>
    <col min="16144" max="16144" width="26" style="1" customWidth="1"/>
    <col min="16145" max="16145" width="8" style="1" customWidth="1"/>
    <col min="16146" max="16146" width="1" style="1" customWidth="1"/>
    <col min="16147" max="16147" width="6.7109375" style="1" customWidth="1"/>
    <col min="16148" max="16148" width="1" style="1" customWidth="1"/>
    <col min="16149" max="16149" width="6.7109375" style="1" customWidth="1"/>
    <col min="16150" max="16150" width="1" style="1" customWidth="1"/>
    <col min="16151" max="16151" width="6.7109375" style="1" customWidth="1"/>
    <col min="16152" max="16152" width="1" style="1" customWidth="1"/>
    <col min="16153" max="16153" width="6.7109375" style="1" customWidth="1"/>
    <col min="16154" max="16154" width="1" style="1" customWidth="1"/>
    <col min="16155" max="16155" width="6.7109375" style="1" customWidth="1"/>
    <col min="16156" max="16156" width="1" style="1" customWidth="1"/>
    <col min="16157" max="16158" width="6.7109375" style="1" customWidth="1"/>
    <col min="16159" max="16384" width="11.42578125" style="1"/>
  </cols>
  <sheetData>
    <row r="1" spans="1:31" ht="11.25" customHeight="1">
      <c r="H1" s="389"/>
      <c r="I1" s="389"/>
      <c r="J1" s="389"/>
      <c r="K1" s="389"/>
      <c r="L1" s="389"/>
    </row>
    <row r="2" spans="1:31">
      <c r="D2" s="1888" t="s">
        <v>879</v>
      </c>
      <c r="E2" s="1888"/>
      <c r="F2" s="1888"/>
      <c r="G2" s="1888"/>
      <c r="H2" s="1888"/>
      <c r="I2" s="1888"/>
      <c r="J2" s="1888"/>
      <c r="K2" s="389"/>
      <c r="N2" s="1888"/>
      <c r="O2" s="1888"/>
      <c r="P2" s="1888"/>
      <c r="Q2" s="1888"/>
      <c r="R2" s="1888"/>
      <c r="S2" s="1888"/>
      <c r="T2" s="1888"/>
      <c r="U2" s="1888"/>
      <c r="V2" s="1888"/>
      <c r="W2" s="1888"/>
      <c r="X2" s="1888"/>
      <c r="Y2" s="1888"/>
      <c r="Z2" s="1888"/>
      <c r="AA2" s="1888"/>
      <c r="AB2" s="1888"/>
    </row>
    <row r="3" spans="1:31" ht="15.75">
      <c r="D3" s="1888" t="s">
        <v>61</v>
      </c>
      <c r="E3" s="1888"/>
      <c r="F3" s="1888"/>
      <c r="G3" s="1888"/>
      <c r="H3" s="1888"/>
      <c r="I3" s="1888"/>
      <c r="J3" s="1888"/>
      <c r="K3" s="389"/>
      <c r="L3" s="414"/>
      <c r="M3" s="414"/>
      <c r="N3" s="413"/>
      <c r="AD3" s="2"/>
      <c r="AE3" s="2"/>
    </row>
    <row r="4" spans="1:31" ht="3" customHeight="1">
      <c r="F4" s="3"/>
      <c r="G4" s="3"/>
      <c r="H4" s="4"/>
      <c r="I4" s="2444"/>
      <c r="J4" s="2444"/>
      <c r="K4" s="389"/>
      <c r="N4" s="4"/>
    </row>
    <row r="5" spans="1:31" ht="10.5" customHeight="1">
      <c r="D5" s="1889" t="s">
        <v>6</v>
      </c>
      <c r="E5" s="2039" t="s">
        <v>87</v>
      </c>
      <c r="F5" s="2039"/>
      <c r="G5" s="2039"/>
      <c r="H5" s="2359" t="s">
        <v>72</v>
      </c>
      <c r="I5" s="2359" t="s">
        <v>71</v>
      </c>
      <c r="J5" s="2044" t="s">
        <v>0</v>
      </c>
      <c r="K5" s="389"/>
      <c r="N5" s="4"/>
    </row>
    <row r="6" spans="1:31" ht="10.5" customHeight="1">
      <c r="D6" s="1890"/>
      <c r="E6" s="2040"/>
      <c r="F6" s="2040"/>
      <c r="G6" s="2040"/>
      <c r="H6" s="1900"/>
      <c r="I6" s="1900"/>
      <c r="J6" s="1881"/>
      <c r="K6" s="389"/>
      <c r="L6" s="5"/>
    </row>
    <row r="7" spans="1:31" ht="10.5" customHeight="1">
      <c r="A7" s="862" t="s">
        <v>12</v>
      </c>
      <c r="B7" s="862" t="s">
        <v>13</v>
      </c>
      <c r="C7" s="862" t="s">
        <v>14</v>
      </c>
      <c r="D7" s="1890"/>
      <c r="E7" s="2041"/>
      <c r="F7" s="2041"/>
      <c r="G7" s="2041"/>
      <c r="H7" s="1901"/>
      <c r="I7" s="1901"/>
      <c r="J7" s="1882"/>
      <c r="K7" s="389"/>
    </row>
    <row r="8" spans="1:31" ht="11.25" customHeight="1">
      <c r="D8" s="1891">
        <v>1401</v>
      </c>
      <c r="E8" s="22" t="s">
        <v>1</v>
      </c>
      <c r="F8" s="573"/>
      <c r="G8" s="547"/>
      <c r="H8" s="41">
        <f>SUM(H9,H14,H19,H24)</f>
        <v>0</v>
      </c>
      <c r="I8" s="41">
        <f>SUM(I9,I14,I19,I24)</f>
        <v>2</v>
      </c>
      <c r="J8" s="732">
        <f>SUM(H8:I8)</f>
        <v>2</v>
      </c>
      <c r="K8" s="389"/>
    </row>
    <row r="9" spans="1:31" ht="11.25" customHeight="1">
      <c r="D9" s="1892"/>
      <c r="E9" s="1062" t="s">
        <v>33</v>
      </c>
      <c r="F9" s="4"/>
      <c r="G9" s="4"/>
      <c r="H9" s="2432">
        <f>SUM(H10,H12)</f>
        <v>0</v>
      </c>
      <c r="I9" s="2432">
        <f>SUM(I10,I12)</f>
        <v>1</v>
      </c>
      <c r="J9" s="2421">
        <f>SUM(H9:I9)</f>
        <v>1</v>
      </c>
      <c r="K9" s="389"/>
      <c r="L9" s="389"/>
    </row>
    <row r="10" spans="1:31" ht="10.5" customHeight="1">
      <c r="D10" s="1892"/>
      <c r="E10" s="4"/>
      <c r="F10" s="4" t="s">
        <v>455</v>
      </c>
      <c r="G10" s="4"/>
      <c r="H10" s="630">
        <f>SUM(H11)</f>
        <v>0</v>
      </c>
      <c r="I10" s="630">
        <f>SUM(I11)</f>
        <v>1</v>
      </c>
      <c r="J10" s="632">
        <f>SUM(H10:I10)</f>
        <v>1</v>
      </c>
      <c r="K10" s="389"/>
      <c r="L10" s="389"/>
    </row>
    <row r="11" spans="1:31" ht="10.5" customHeight="1">
      <c r="A11" s="862">
        <v>1</v>
      </c>
      <c r="B11" s="862">
        <v>1</v>
      </c>
      <c r="C11" s="862">
        <v>11</v>
      </c>
      <c r="D11" s="1892"/>
      <c r="E11" s="4"/>
      <c r="G11" s="4" t="s">
        <v>453</v>
      </c>
      <c r="H11" s="630">
        <v>0</v>
      </c>
      <c r="I11" s="630">
        <v>1</v>
      </c>
      <c r="J11" s="2435">
        <f>SUM(H11:I11)</f>
        <v>1</v>
      </c>
      <c r="K11" s="389"/>
      <c r="L11" s="389"/>
      <c r="P11" s="2445"/>
    </row>
    <row r="12" spans="1:31" ht="10.5" customHeight="1">
      <c r="D12" s="1892"/>
      <c r="E12" s="4"/>
      <c r="F12" s="4" t="s">
        <v>464</v>
      </c>
      <c r="G12" s="4"/>
      <c r="H12" s="630">
        <f>SUM(H13)</f>
        <v>0</v>
      </c>
      <c r="I12" s="630">
        <f>SUM(I13)</f>
        <v>0</v>
      </c>
      <c r="J12" s="2435">
        <f>SUM(H12:I12)</f>
        <v>0</v>
      </c>
      <c r="K12" s="389"/>
      <c r="L12" s="389"/>
    </row>
    <row r="13" spans="1:31" ht="10.5" customHeight="1">
      <c r="A13" s="862">
        <v>1</v>
      </c>
      <c r="B13" s="862">
        <v>1</v>
      </c>
      <c r="C13" s="862">
        <v>11</v>
      </c>
      <c r="D13" s="1892"/>
      <c r="E13" s="4"/>
      <c r="G13" s="4" t="s">
        <v>874</v>
      </c>
      <c r="H13" s="630">
        <v>0</v>
      </c>
      <c r="I13" s="630">
        <v>0</v>
      </c>
      <c r="J13" s="2435">
        <f>SUM(H13:I13)</f>
        <v>0</v>
      </c>
      <c r="K13" s="389"/>
      <c r="L13" s="389"/>
    </row>
    <row r="14" spans="1:31" ht="11.25" customHeight="1">
      <c r="D14" s="1892"/>
      <c r="E14" s="622" t="s">
        <v>34</v>
      </c>
      <c r="F14" s="4"/>
      <c r="G14" s="4"/>
      <c r="H14" s="2423">
        <f>SUM(H15+H17)</f>
        <v>0</v>
      </c>
      <c r="I14" s="2423">
        <f>SUM(I15+I17)</f>
        <v>0</v>
      </c>
      <c r="J14" s="2421">
        <f>SUM(H14:I14)</f>
        <v>0</v>
      </c>
      <c r="K14" s="389"/>
      <c r="L14" s="389"/>
    </row>
    <row r="15" spans="1:31" ht="10.5" customHeight="1">
      <c r="D15" s="1892"/>
      <c r="E15" s="622"/>
      <c r="F15" s="4" t="s">
        <v>457</v>
      </c>
      <c r="G15" s="4"/>
      <c r="H15" s="630">
        <f>SUM(H16)</f>
        <v>0</v>
      </c>
      <c r="I15" s="630">
        <f>SUM(I16)</f>
        <v>0</v>
      </c>
      <c r="J15" s="2435">
        <f>SUM(H15:I15)</f>
        <v>0</v>
      </c>
      <c r="K15" s="389"/>
      <c r="L15" s="389"/>
    </row>
    <row r="16" spans="1:31" ht="10.5" customHeight="1">
      <c r="A16" s="862">
        <v>1</v>
      </c>
      <c r="B16" s="862">
        <v>1</v>
      </c>
      <c r="C16" s="862">
        <v>5</v>
      </c>
      <c r="D16" s="1892"/>
      <c r="E16" s="622"/>
      <c r="F16" s="4"/>
      <c r="G16" s="4" t="s">
        <v>873</v>
      </c>
      <c r="H16" s="920">
        <v>0</v>
      </c>
      <c r="I16" s="920">
        <v>0</v>
      </c>
      <c r="J16" s="2435">
        <f>SUM(H16:I16)</f>
        <v>0</v>
      </c>
      <c r="K16" s="389"/>
      <c r="L16" s="389"/>
    </row>
    <row r="17" spans="1:18" ht="10.5" customHeight="1">
      <c r="D17" s="1892"/>
      <c r="E17" s="4"/>
      <c r="F17" s="4" t="s">
        <v>455</v>
      </c>
      <c r="G17" s="4"/>
      <c r="H17" s="920">
        <f>SUM(H18)</f>
        <v>0</v>
      </c>
      <c r="I17" s="920">
        <f>SUM(I18)</f>
        <v>0</v>
      </c>
      <c r="J17" s="2435">
        <f>SUM(H17:I17)</f>
        <v>0</v>
      </c>
      <c r="K17" s="389"/>
      <c r="L17" s="389"/>
    </row>
    <row r="18" spans="1:18" ht="10.5" customHeight="1">
      <c r="A18" s="862">
        <v>1</v>
      </c>
      <c r="B18" s="862">
        <v>1</v>
      </c>
      <c r="C18" s="862">
        <v>5</v>
      </c>
      <c r="D18" s="1892"/>
      <c r="E18" s="4"/>
      <c r="F18" s="4"/>
      <c r="G18" s="4" t="s">
        <v>453</v>
      </c>
      <c r="H18" s="920">
        <v>0</v>
      </c>
      <c r="I18" s="920">
        <v>0</v>
      </c>
      <c r="J18" s="2435">
        <f>SUM(H18:I18)</f>
        <v>0</v>
      </c>
      <c r="K18" s="389"/>
      <c r="L18" s="389"/>
    </row>
    <row r="19" spans="1:18" ht="11.25" customHeight="1">
      <c r="D19" s="1892"/>
      <c r="E19" s="622" t="s">
        <v>35</v>
      </c>
      <c r="F19" s="4"/>
      <c r="G19" s="4"/>
      <c r="H19" s="1244">
        <f>SUM(H20+H22)</f>
        <v>0</v>
      </c>
      <c r="I19" s="1244">
        <f>SUM(I20+I22)</f>
        <v>0</v>
      </c>
      <c r="J19" s="2421">
        <f>SUM(H19:I19)</f>
        <v>0</v>
      </c>
      <c r="K19" s="389"/>
      <c r="L19" s="389"/>
    </row>
    <row r="20" spans="1:18" ht="11.25" customHeight="1">
      <c r="D20" s="1892"/>
      <c r="E20" s="622"/>
      <c r="F20" s="4" t="s">
        <v>457</v>
      </c>
      <c r="G20" s="4"/>
      <c r="H20" s="634">
        <f>SUM(H21)</f>
        <v>0</v>
      </c>
      <c r="I20" s="634">
        <f>SUM(I21)</f>
        <v>0</v>
      </c>
      <c r="J20" s="632">
        <f>SUM(H20:I20)</f>
        <v>0</v>
      </c>
      <c r="K20" s="389"/>
      <c r="L20" s="389"/>
    </row>
    <row r="21" spans="1:18" ht="11.25" customHeight="1">
      <c r="A21" s="862">
        <v>1</v>
      </c>
      <c r="B21" s="862">
        <v>1</v>
      </c>
      <c r="C21" s="862">
        <v>12</v>
      </c>
      <c r="D21" s="1892"/>
      <c r="E21" s="622"/>
      <c r="F21" s="4"/>
      <c r="G21" s="4" t="s">
        <v>818</v>
      </c>
      <c r="H21" s="634">
        <v>0</v>
      </c>
      <c r="I21" s="634">
        <v>0</v>
      </c>
      <c r="J21" s="632">
        <f>SUM(H21:I21)</f>
        <v>0</v>
      </c>
      <c r="K21" s="389"/>
      <c r="L21" s="389"/>
      <c r="P21" s="1910"/>
      <c r="Q21" s="1910"/>
      <c r="R21" s="1910"/>
    </row>
    <row r="22" spans="1:18" ht="10.5" customHeight="1">
      <c r="D22" s="1892"/>
      <c r="E22" s="4"/>
      <c r="F22" s="4" t="s">
        <v>455</v>
      </c>
      <c r="G22" s="4"/>
      <c r="H22" s="920">
        <f>SUM(H23)</f>
        <v>0</v>
      </c>
      <c r="I22" s="920">
        <f>SUM(I23)</f>
        <v>0</v>
      </c>
      <c r="J22" s="2435">
        <f>SUM(H22:I22)</f>
        <v>0</v>
      </c>
      <c r="K22" s="389"/>
      <c r="L22" s="389"/>
      <c r="P22" s="1910"/>
      <c r="Q22" s="1910"/>
      <c r="R22" s="1910"/>
    </row>
    <row r="23" spans="1:18" ht="10.5" customHeight="1">
      <c r="A23" s="862">
        <v>1</v>
      </c>
      <c r="B23" s="862">
        <v>1</v>
      </c>
      <c r="C23" s="862">
        <v>12</v>
      </c>
      <c r="D23" s="1892"/>
      <c r="E23" s="4"/>
      <c r="F23" s="4"/>
      <c r="G23" s="4" t="s">
        <v>453</v>
      </c>
      <c r="H23" s="634">
        <v>0</v>
      </c>
      <c r="I23" s="634">
        <v>0</v>
      </c>
      <c r="J23" s="2435">
        <f>SUM(H23:I23)</f>
        <v>0</v>
      </c>
      <c r="K23" s="389"/>
      <c r="L23" s="389"/>
      <c r="P23" s="1910"/>
      <c r="Q23" s="1910"/>
      <c r="R23" s="1910"/>
    </row>
    <row r="24" spans="1:18" s="925" customFormat="1" ht="10.5" customHeight="1">
      <c r="A24" s="931"/>
      <c r="B24" s="931"/>
      <c r="C24" s="931"/>
      <c r="D24" s="1892"/>
      <c r="E24" s="622" t="s">
        <v>27</v>
      </c>
      <c r="F24" s="622"/>
      <c r="G24" s="622"/>
      <c r="H24" s="1244">
        <f>SUM(H25)</f>
        <v>0</v>
      </c>
      <c r="I24" s="1244">
        <f>SUM(I25)</f>
        <v>1</v>
      </c>
      <c r="J24" s="2421">
        <f>SUM(H24:I24)</f>
        <v>1</v>
      </c>
      <c r="K24" s="1757"/>
      <c r="L24" s="1757"/>
      <c r="P24" s="1910"/>
      <c r="Q24" s="1910"/>
      <c r="R24" s="1910"/>
    </row>
    <row r="25" spans="1:18" ht="10.5" customHeight="1">
      <c r="D25" s="1892"/>
      <c r="E25" s="4"/>
      <c r="F25" s="4" t="s">
        <v>464</v>
      </c>
      <c r="G25" s="4"/>
      <c r="H25" s="634">
        <f>SUM(H26)</f>
        <v>0</v>
      </c>
      <c r="I25" s="634">
        <f>SUM(I26)</f>
        <v>1</v>
      </c>
      <c r="J25" s="2435">
        <f>SUM(H25:I25)</f>
        <v>1</v>
      </c>
      <c r="K25" s="389"/>
      <c r="L25" s="389"/>
      <c r="P25" s="1910"/>
      <c r="Q25" s="1910"/>
      <c r="R25" s="1910"/>
    </row>
    <row r="26" spans="1:18" ht="10.5" customHeight="1">
      <c r="A26" s="862">
        <v>1</v>
      </c>
      <c r="B26" s="862">
        <v>1</v>
      </c>
      <c r="C26" s="862">
        <v>2</v>
      </c>
      <c r="D26" s="1892"/>
      <c r="E26" s="4"/>
      <c r="F26" s="4"/>
      <c r="G26" s="4" t="s">
        <v>878</v>
      </c>
      <c r="H26" s="634">
        <v>0</v>
      </c>
      <c r="I26" s="634">
        <v>1</v>
      </c>
      <c r="J26" s="2435">
        <f>SUM(H26:I26)</f>
        <v>1</v>
      </c>
      <c r="K26" s="389"/>
      <c r="L26" s="389"/>
      <c r="P26" s="1910"/>
      <c r="Q26" s="1910"/>
      <c r="R26" s="1910"/>
    </row>
    <row r="27" spans="1:18" ht="11.25" customHeight="1">
      <c r="D27" s="1891">
        <v>1402</v>
      </c>
      <c r="E27" s="24" t="s">
        <v>2</v>
      </c>
      <c r="F27" s="372"/>
      <c r="G27" s="372"/>
      <c r="H27" s="498">
        <f>SUM(H28,H44,H52,H59+H62)</f>
        <v>3</v>
      </c>
      <c r="I27" s="498">
        <f>SUM(I28,I44,I52,I59+I62)</f>
        <v>1</v>
      </c>
      <c r="J27" s="480">
        <f>SUM(H27:I27)</f>
        <v>4</v>
      </c>
      <c r="K27" s="389"/>
      <c r="L27" s="389"/>
      <c r="P27" s="1910"/>
      <c r="Q27" s="1910"/>
      <c r="R27" s="1910"/>
    </row>
    <row r="28" spans="1:18" ht="11.25" customHeight="1">
      <c r="D28" s="1892"/>
      <c r="E28" s="622" t="s">
        <v>37</v>
      </c>
      <c r="F28" s="4"/>
      <c r="G28" s="4"/>
      <c r="H28" s="1244">
        <f>SUM(H29,H31)</f>
        <v>1</v>
      </c>
      <c r="I28" s="1244">
        <f>SUM(I29,I31)</f>
        <v>0</v>
      </c>
      <c r="J28" s="2421">
        <f>SUM(H28:I28)</f>
        <v>1</v>
      </c>
      <c r="K28" s="389"/>
      <c r="L28" s="389"/>
    </row>
    <row r="29" spans="1:18" ht="10.5" customHeight="1">
      <c r="D29" s="1892"/>
      <c r="E29" s="369"/>
      <c r="F29" s="4" t="s">
        <v>227</v>
      </c>
      <c r="G29" s="4"/>
      <c r="H29" s="920">
        <f>SUM(H30)</f>
        <v>0</v>
      </c>
      <c r="I29" s="920">
        <f>SUM(I30)</f>
        <v>0</v>
      </c>
      <c r="J29" s="2435">
        <f>SUM(H29:I29)</f>
        <v>0</v>
      </c>
      <c r="K29" s="389"/>
      <c r="L29" s="389"/>
    </row>
    <row r="30" spans="1:18" ht="10.5" customHeight="1">
      <c r="A30" s="862">
        <v>2</v>
      </c>
      <c r="B30" s="862">
        <v>4</v>
      </c>
      <c r="C30" s="862">
        <v>11</v>
      </c>
      <c r="D30" s="1892"/>
      <c r="E30" s="622"/>
      <c r="F30" s="4"/>
      <c r="G30" s="4" t="s">
        <v>871</v>
      </c>
      <c r="H30" s="920">
        <v>0</v>
      </c>
      <c r="I30" s="920">
        <v>0</v>
      </c>
      <c r="J30" s="2435">
        <f>SUM(H30:I30)</f>
        <v>0</v>
      </c>
      <c r="K30" s="389"/>
      <c r="L30" s="389"/>
    </row>
    <row r="31" spans="1:18" ht="10.5" customHeight="1">
      <c r="D31" s="1892"/>
      <c r="E31" s="4"/>
      <c r="F31" s="4" t="s">
        <v>455</v>
      </c>
      <c r="G31" s="4"/>
      <c r="H31" s="920">
        <f>SUM(H32+H33+H34+H36+H37+H38+H39+H40+H41+H42+H43)</f>
        <v>1</v>
      </c>
      <c r="I31" s="920">
        <f>SUM(I32+I33+I34+I36+I37+I38+I39+I40+I41+I42+I43)</f>
        <v>0</v>
      </c>
      <c r="J31" s="2435">
        <f>SUM(H31:I31)</f>
        <v>1</v>
      </c>
      <c r="K31" s="389"/>
      <c r="L31" s="389"/>
    </row>
    <row r="32" spans="1:18" ht="10.5" customHeight="1">
      <c r="A32" s="862">
        <v>2</v>
      </c>
      <c r="B32" s="862">
        <v>4</v>
      </c>
      <c r="C32" s="862">
        <v>11</v>
      </c>
      <c r="D32" s="1892"/>
      <c r="E32" s="4"/>
      <c r="F32" s="4"/>
      <c r="G32" s="451" t="s">
        <v>862</v>
      </c>
      <c r="H32" s="920">
        <v>0</v>
      </c>
      <c r="I32" s="920">
        <v>0</v>
      </c>
      <c r="J32" s="2435">
        <f>SUM(H32:I32)</f>
        <v>0</v>
      </c>
      <c r="K32" s="389"/>
      <c r="L32" s="389"/>
    </row>
    <row r="33" spans="1:12" ht="10.5" customHeight="1">
      <c r="A33" s="862">
        <v>2</v>
      </c>
      <c r="B33" s="5">
        <v>4</v>
      </c>
      <c r="C33" s="862">
        <v>11</v>
      </c>
      <c r="D33" s="1892"/>
      <c r="E33" s="4"/>
      <c r="F33" s="4"/>
      <c r="G33" s="4" t="s">
        <v>864</v>
      </c>
      <c r="H33" s="920">
        <v>0</v>
      </c>
      <c r="I33" s="920">
        <v>0</v>
      </c>
      <c r="J33" s="2435">
        <f>SUM(H33:I33)</f>
        <v>0</v>
      </c>
      <c r="K33" s="389"/>
      <c r="L33" s="389"/>
    </row>
    <row r="34" spans="1:12" ht="10.5" customHeight="1">
      <c r="A34" s="862">
        <v>2</v>
      </c>
      <c r="B34" s="5">
        <v>4</v>
      </c>
      <c r="C34" s="862">
        <v>11</v>
      </c>
      <c r="D34" s="1892"/>
      <c r="E34" s="4"/>
      <c r="F34" s="4"/>
      <c r="G34" s="4" t="s">
        <v>870</v>
      </c>
      <c r="H34" s="920">
        <v>0</v>
      </c>
      <c r="I34" s="920">
        <v>0</v>
      </c>
      <c r="J34" s="2435">
        <f>SUM(H34:I34)</f>
        <v>0</v>
      </c>
      <c r="K34" s="389"/>
      <c r="L34" s="389"/>
    </row>
    <row r="35" spans="1:12" ht="10.5" customHeight="1">
      <c r="D35" s="1892"/>
      <c r="E35" s="4"/>
      <c r="F35" s="4"/>
      <c r="G35" s="4" t="s">
        <v>858</v>
      </c>
      <c r="H35" s="920"/>
      <c r="I35" s="920"/>
      <c r="J35" s="1785"/>
      <c r="K35" s="389"/>
      <c r="L35" s="389"/>
    </row>
    <row r="36" spans="1:12" ht="10.5" customHeight="1">
      <c r="A36" s="862">
        <v>2</v>
      </c>
      <c r="B36" s="5">
        <v>4</v>
      </c>
      <c r="C36" s="862">
        <v>11</v>
      </c>
      <c r="D36" s="1892"/>
      <c r="E36" s="4"/>
      <c r="F36" s="4"/>
      <c r="G36" s="4" t="s">
        <v>869</v>
      </c>
      <c r="H36" s="920">
        <v>0</v>
      </c>
      <c r="I36" s="920">
        <v>0</v>
      </c>
      <c r="J36" s="2435">
        <f>SUM(H36:I36)</f>
        <v>0</v>
      </c>
      <c r="K36" s="389"/>
      <c r="L36" s="389"/>
    </row>
    <row r="37" spans="1:12" ht="10.5" customHeight="1">
      <c r="A37" s="862">
        <v>2</v>
      </c>
      <c r="B37" s="5">
        <v>4</v>
      </c>
      <c r="C37" s="862">
        <v>11</v>
      </c>
      <c r="D37" s="1892"/>
      <c r="E37" s="4"/>
      <c r="F37" s="4"/>
      <c r="G37" s="4" t="s">
        <v>868</v>
      </c>
      <c r="H37" s="920">
        <v>0</v>
      </c>
      <c r="I37" s="920">
        <v>0</v>
      </c>
      <c r="J37" s="2435">
        <f>SUM(H37:I37)</f>
        <v>0</v>
      </c>
      <c r="K37" s="389"/>
      <c r="L37" s="389"/>
    </row>
    <row r="38" spans="1:12" ht="10.5" customHeight="1">
      <c r="A38" s="862">
        <v>2</v>
      </c>
      <c r="B38" s="5">
        <v>4</v>
      </c>
      <c r="C38" s="862">
        <v>11</v>
      </c>
      <c r="D38" s="1892"/>
      <c r="E38" s="4"/>
      <c r="F38" s="4"/>
      <c r="G38" s="4" t="s">
        <v>860</v>
      </c>
      <c r="H38" s="920">
        <v>1</v>
      </c>
      <c r="I38" s="920">
        <v>0</v>
      </c>
      <c r="J38" s="2435">
        <f>SUM(H38:I38)</f>
        <v>1</v>
      </c>
      <c r="K38" s="389"/>
      <c r="L38" s="389"/>
    </row>
    <row r="39" spans="1:12" ht="10.5" customHeight="1">
      <c r="A39" s="862">
        <v>2</v>
      </c>
      <c r="B39" s="5">
        <v>4</v>
      </c>
      <c r="C39" s="862">
        <v>11</v>
      </c>
      <c r="D39" s="1892"/>
      <c r="E39" s="4"/>
      <c r="F39" s="4"/>
      <c r="G39" s="4" t="s">
        <v>867</v>
      </c>
      <c r="H39" s="920">
        <v>0</v>
      </c>
      <c r="I39" s="920">
        <v>0</v>
      </c>
      <c r="J39" s="2435">
        <f>SUM(H39:I39)</f>
        <v>0</v>
      </c>
      <c r="K39" s="389"/>
      <c r="L39" s="389"/>
    </row>
    <row r="40" spans="1:12" ht="10.5" customHeight="1">
      <c r="A40" s="862">
        <v>2</v>
      </c>
      <c r="B40" s="5">
        <v>4</v>
      </c>
      <c r="C40" s="862">
        <v>11</v>
      </c>
      <c r="D40" s="1892"/>
      <c r="E40" s="4"/>
      <c r="F40" s="4"/>
      <c r="G40" s="4" t="s">
        <v>856</v>
      </c>
      <c r="H40" s="920">
        <v>0</v>
      </c>
      <c r="I40" s="920">
        <v>0</v>
      </c>
      <c r="J40" s="2435">
        <f>SUM(H40:I40)</f>
        <v>0</v>
      </c>
      <c r="K40" s="389"/>
      <c r="L40" s="389"/>
    </row>
    <row r="41" spans="1:12" ht="10.5" customHeight="1">
      <c r="A41" s="862">
        <v>2</v>
      </c>
      <c r="B41" s="5">
        <v>4</v>
      </c>
      <c r="C41" s="862">
        <v>11</v>
      </c>
      <c r="D41" s="1892"/>
      <c r="E41" s="4"/>
      <c r="F41" s="4"/>
      <c r="G41" s="4" t="s">
        <v>855</v>
      </c>
      <c r="H41" s="920">
        <v>0</v>
      </c>
      <c r="I41" s="920">
        <v>0</v>
      </c>
      <c r="J41" s="2435">
        <f>SUM(H41:I41)</f>
        <v>0</v>
      </c>
      <c r="K41" s="389"/>
      <c r="L41" s="389"/>
    </row>
    <row r="42" spans="1:12" ht="10.5" customHeight="1">
      <c r="A42" s="862">
        <v>2</v>
      </c>
      <c r="B42" s="5">
        <v>6</v>
      </c>
      <c r="C42" s="862">
        <v>11</v>
      </c>
      <c r="D42" s="1892"/>
      <c r="E42" s="4"/>
      <c r="F42" s="4"/>
      <c r="G42" s="4" t="s">
        <v>866</v>
      </c>
      <c r="H42" s="920">
        <v>0</v>
      </c>
      <c r="I42" s="920">
        <v>0</v>
      </c>
      <c r="J42" s="2435">
        <f>SUM(H42:I42)</f>
        <v>0</v>
      </c>
      <c r="K42" s="389"/>
      <c r="L42" s="389"/>
    </row>
    <row r="43" spans="1:12" ht="10.5" customHeight="1">
      <c r="A43" s="862">
        <v>2</v>
      </c>
      <c r="B43" s="5">
        <v>4</v>
      </c>
      <c r="C43" s="862">
        <v>11</v>
      </c>
      <c r="D43" s="1892"/>
      <c r="E43" s="4"/>
      <c r="F43" s="4"/>
      <c r="G43" s="4" t="s">
        <v>865</v>
      </c>
      <c r="H43" s="920">
        <v>0</v>
      </c>
      <c r="I43" s="920">
        <v>0</v>
      </c>
      <c r="J43" s="2435">
        <f>SUM(H43:I43)</f>
        <v>0</v>
      </c>
      <c r="K43" s="389"/>
      <c r="L43" s="389"/>
    </row>
    <row r="44" spans="1:12" ht="11.25" customHeight="1">
      <c r="D44" s="1892"/>
      <c r="E44" s="622" t="s">
        <v>38</v>
      </c>
      <c r="F44" s="4"/>
      <c r="G44" s="4"/>
      <c r="H44" s="1244">
        <f>SUM(H45+H47)</f>
        <v>1</v>
      </c>
      <c r="I44" s="1244">
        <f>SUM(I45+I47)</f>
        <v>0</v>
      </c>
      <c r="J44" s="2421">
        <f>SUM(H44:I44)</f>
        <v>1</v>
      </c>
      <c r="K44" s="389"/>
      <c r="L44" s="389"/>
    </row>
    <row r="45" spans="1:12" ht="11.25" customHeight="1">
      <c r="D45" s="1892"/>
      <c r="E45" s="622"/>
      <c r="F45" s="4" t="s">
        <v>457</v>
      </c>
      <c r="G45" s="4"/>
      <c r="H45" s="634">
        <f>SUM(H46)</f>
        <v>0</v>
      </c>
      <c r="I45" s="634">
        <f>SUM(I46)</f>
        <v>0</v>
      </c>
      <c r="J45" s="632">
        <f>SUM(H45:I45)</f>
        <v>0</v>
      </c>
      <c r="K45" s="389"/>
      <c r="L45" s="389"/>
    </row>
    <row r="46" spans="1:12" ht="11.25" customHeight="1">
      <c r="A46" s="862">
        <v>2</v>
      </c>
      <c r="B46" s="862">
        <v>4</v>
      </c>
      <c r="C46" s="862">
        <v>10</v>
      </c>
      <c r="D46" s="1892"/>
      <c r="E46" s="622"/>
      <c r="F46" s="4"/>
      <c r="G46" s="4" t="s">
        <v>864</v>
      </c>
      <c r="H46" s="634">
        <v>0</v>
      </c>
      <c r="I46" s="634">
        <v>0</v>
      </c>
      <c r="J46" s="632">
        <f>SUM(H46:I46)</f>
        <v>0</v>
      </c>
      <c r="K46" s="389"/>
      <c r="L46" s="389"/>
    </row>
    <row r="47" spans="1:12" ht="10.5" customHeight="1">
      <c r="D47" s="1892"/>
      <c r="E47" s="4"/>
      <c r="F47" s="4" t="s">
        <v>455</v>
      </c>
      <c r="H47" s="920">
        <f>SUM(H48+H50+H51)</f>
        <v>1</v>
      </c>
      <c r="I47" s="920">
        <f>SUM(I48+I50+I51)</f>
        <v>0</v>
      </c>
      <c r="J47" s="2435">
        <f>SUM(H47:I47)</f>
        <v>1</v>
      </c>
      <c r="K47" s="389"/>
      <c r="L47" s="389"/>
    </row>
    <row r="48" spans="1:12" ht="10.5" customHeight="1">
      <c r="A48" s="862">
        <v>2</v>
      </c>
      <c r="B48" s="862">
        <v>4</v>
      </c>
      <c r="C48" s="862">
        <v>10</v>
      </c>
      <c r="D48" s="1892"/>
      <c r="E48" s="4"/>
      <c r="G48" s="451" t="s">
        <v>862</v>
      </c>
      <c r="H48" s="920">
        <v>1</v>
      </c>
      <c r="I48" s="920">
        <v>0</v>
      </c>
      <c r="J48" s="2435">
        <f>SUM(H48:I48)</f>
        <v>1</v>
      </c>
      <c r="K48" s="389"/>
      <c r="L48" s="389"/>
    </row>
    <row r="49" spans="1:12" ht="10.5" customHeight="1">
      <c r="D49" s="1892"/>
      <c r="E49" s="4"/>
      <c r="F49" s="4"/>
      <c r="G49" s="4" t="s">
        <v>858</v>
      </c>
      <c r="H49" s="920"/>
      <c r="I49" s="920"/>
      <c r="J49" s="2435"/>
      <c r="K49" s="389"/>
      <c r="L49" s="389"/>
    </row>
    <row r="50" spans="1:12" ht="10.5" customHeight="1">
      <c r="A50" s="5">
        <v>2</v>
      </c>
      <c r="B50" s="5">
        <v>4</v>
      </c>
      <c r="C50" s="5">
        <v>10</v>
      </c>
      <c r="D50" s="1892"/>
      <c r="E50" s="4"/>
      <c r="F50" s="4"/>
      <c r="G50" s="4" t="s">
        <v>860</v>
      </c>
      <c r="H50" s="920">
        <v>0</v>
      </c>
      <c r="I50" s="920">
        <v>0</v>
      </c>
      <c r="J50" s="2435">
        <f>SUM(H50:I50)</f>
        <v>0</v>
      </c>
      <c r="K50" s="389"/>
      <c r="L50" s="389"/>
    </row>
    <row r="51" spans="1:12" ht="10.5" customHeight="1">
      <c r="A51" s="5">
        <v>2</v>
      </c>
      <c r="B51" s="5">
        <v>4</v>
      </c>
      <c r="C51" s="5">
        <v>10</v>
      </c>
      <c r="D51" s="1892"/>
      <c r="E51" s="4"/>
      <c r="F51" s="4"/>
      <c r="G51" s="4" t="s">
        <v>859</v>
      </c>
      <c r="H51" s="920">
        <v>0</v>
      </c>
      <c r="I51" s="920">
        <v>0</v>
      </c>
      <c r="J51" s="2435">
        <f>SUM(H51:I51)</f>
        <v>0</v>
      </c>
      <c r="K51" s="389"/>
      <c r="L51" s="389"/>
    </row>
    <row r="52" spans="1:12" ht="11.25" customHeight="1">
      <c r="D52" s="1892"/>
      <c r="E52" s="622" t="s">
        <v>39</v>
      </c>
      <c r="F52" s="4"/>
      <c r="G52" s="4"/>
      <c r="H52" s="1244">
        <f>SUM(H53)</f>
        <v>0</v>
      </c>
      <c r="I52" s="1244">
        <f>SUM(I53)</f>
        <v>0</v>
      </c>
      <c r="J52" s="2421">
        <f>SUM(H52:I52)</f>
        <v>0</v>
      </c>
      <c r="K52" s="389"/>
      <c r="L52" s="389"/>
    </row>
    <row r="53" spans="1:12" ht="10.5" customHeight="1">
      <c r="D53" s="1892"/>
      <c r="E53" s="4"/>
      <c r="F53" s="4" t="s">
        <v>455</v>
      </c>
      <c r="G53" s="4"/>
      <c r="H53" s="920">
        <f>SUM(H55:H58)</f>
        <v>0</v>
      </c>
      <c r="I53" s="920">
        <f>SUM(I55:I58)</f>
        <v>0</v>
      </c>
      <c r="J53" s="2435">
        <f>SUM(H53:I53)</f>
        <v>0</v>
      </c>
      <c r="K53" s="389"/>
      <c r="L53" s="389"/>
    </row>
    <row r="54" spans="1:12" ht="10.5" customHeight="1">
      <c r="D54" s="1892"/>
      <c r="E54" s="4"/>
      <c r="F54" s="4"/>
      <c r="G54" s="4" t="s">
        <v>858</v>
      </c>
      <c r="H54" s="920"/>
      <c r="I54" s="920"/>
      <c r="J54" s="2435"/>
      <c r="K54" s="389"/>
      <c r="L54" s="389"/>
    </row>
    <row r="55" spans="1:12" ht="10.5" customHeight="1">
      <c r="A55" s="5">
        <v>2</v>
      </c>
      <c r="B55" s="5">
        <v>4</v>
      </c>
      <c r="C55" s="5">
        <v>10</v>
      </c>
      <c r="D55" s="1892"/>
      <c r="E55" s="4"/>
      <c r="F55" s="4"/>
      <c r="G55" s="4" t="s">
        <v>857</v>
      </c>
      <c r="H55" s="920">
        <v>0</v>
      </c>
      <c r="I55" s="920">
        <v>0</v>
      </c>
      <c r="J55" s="2435">
        <f>SUM(H55:I55)</f>
        <v>0</v>
      </c>
      <c r="K55" s="389"/>
      <c r="L55" s="389"/>
    </row>
    <row r="56" spans="1:12" ht="10.5" customHeight="1">
      <c r="A56" s="5">
        <v>2</v>
      </c>
      <c r="B56" s="5">
        <v>4</v>
      </c>
      <c r="C56" s="5">
        <v>10</v>
      </c>
      <c r="D56" s="1892"/>
      <c r="E56" s="4"/>
      <c r="F56" s="4"/>
      <c r="G56" s="4" t="s">
        <v>856</v>
      </c>
      <c r="H56" s="920">
        <v>0</v>
      </c>
      <c r="I56" s="920">
        <v>0</v>
      </c>
      <c r="J56" s="2435">
        <f>SUM(H56:I56)</f>
        <v>0</v>
      </c>
      <c r="K56" s="389"/>
      <c r="L56" s="389"/>
    </row>
    <row r="57" spans="1:12" ht="10.5" customHeight="1">
      <c r="A57" s="5">
        <v>2</v>
      </c>
      <c r="B57" s="5">
        <v>4</v>
      </c>
      <c r="C57" s="5">
        <v>10</v>
      </c>
      <c r="D57" s="1892"/>
      <c r="E57" s="4"/>
      <c r="F57" s="4"/>
      <c r="G57" s="4" t="s">
        <v>855</v>
      </c>
      <c r="H57" s="920">
        <v>0</v>
      </c>
      <c r="I57" s="920">
        <v>0</v>
      </c>
      <c r="J57" s="2435">
        <f>SUM(H57:I57)</f>
        <v>0</v>
      </c>
      <c r="K57" s="389"/>
      <c r="L57" s="389"/>
    </row>
    <row r="58" spans="1:12" ht="10.5" customHeight="1">
      <c r="A58" s="5">
        <v>2</v>
      </c>
      <c r="B58" s="5">
        <v>4</v>
      </c>
      <c r="C58" s="5">
        <v>10</v>
      </c>
      <c r="D58" s="1892"/>
      <c r="E58" s="4"/>
      <c r="F58" s="4"/>
      <c r="G58" s="4" t="s">
        <v>854</v>
      </c>
      <c r="H58" s="920">
        <v>0</v>
      </c>
      <c r="I58" s="920">
        <v>0</v>
      </c>
      <c r="J58" s="2435">
        <f>SUM(H58:I58)</f>
        <v>0</v>
      </c>
      <c r="K58" s="389"/>
      <c r="L58" s="389"/>
    </row>
    <row r="59" spans="1:12" ht="11.25" customHeight="1">
      <c r="D59" s="1892"/>
      <c r="E59" s="622" t="s">
        <v>40</v>
      </c>
      <c r="F59" s="4"/>
      <c r="G59" s="4"/>
      <c r="H59" s="1244">
        <f>SUM(H60)</f>
        <v>1</v>
      </c>
      <c r="I59" s="1244">
        <f>SUM(I60)</f>
        <v>1</v>
      </c>
      <c r="J59" s="2421">
        <f>SUM(H59:I59)</f>
        <v>2</v>
      </c>
      <c r="K59" s="389"/>
      <c r="L59" s="389"/>
    </row>
    <row r="60" spans="1:12" ht="10.5" customHeight="1">
      <c r="D60" s="1892"/>
      <c r="E60" s="4"/>
      <c r="F60" s="4" t="s">
        <v>455</v>
      </c>
      <c r="G60" s="4"/>
      <c r="H60" s="920">
        <f>SUM(H61)</f>
        <v>1</v>
      </c>
      <c r="I60" s="920">
        <f>SUM(I61)</f>
        <v>1</v>
      </c>
      <c r="J60" s="2435">
        <f>SUM(H60:I60)</f>
        <v>2</v>
      </c>
      <c r="K60" s="389"/>
      <c r="L60" s="389"/>
    </row>
    <row r="61" spans="1:12" ht="10.5" customHeight="1">
      <c r="A61" s="5">
        <v>2</v>
      </c>
      <c r="B61" s="5">
        <v>4</v>
      </c>
      <c r="C61" s="5">
        <v>3</v>
      </c>
      <c r="D61" s="1892"/>
      <c r="E61" s="4"/>
      <c r="F61" s="4"/>
      <c r="G61" s="4" t="s">
        <v>853</v>
      </c>
      <c r="H61" s="920">
        <v>1</v>
      </c>
      <c r="I61" s="920">
        <v>1</v>
      </c>
      <c r="J61" s="2435">
        <f>SUM(H61:I61)</f>
        <v>2</v>
      </c>
      <c r="K61" s="389"/>
      <c r="L61" s="389"/>
    </row>
    <row r="62" spans="1:12" ht="10.5" customHeight="1">
      <c r="A62" s="5"/>
      <c r="B62" s="5"/>
      <c r="C62" s="5"/>
      <c r="D62" s="1892"/>
      <c r="E62" s="1062" t="s">
        <v>44</v>
      </c>
      <c r="F62" s="622"/>
      <c r="G62" s="622"/>
      <c r="H62" s="2423">
        <f>SUM(H63)</f>
        <v>0</v>
      </c>
      <c r="I62" s="2423">
        <f>SUM(I63)</f>
        <v>0</v>
      </c>
      <c r="J62" s="2421">
        <f>SUM(H62:I62)</f>
        <v>0</v>
      </c>
      <c r="K62" s="389"/>
      <c r="L62" s="389"/>
    </row>
    <row r="63" spans="1:12" ht="10.5" customHeight="1">
      <c r="A63" s="5"/>
      <c r="B63" s="5"/>
      <c r="C63" s="5"/>
      <c r="D63" s="1892"/>
      <c r="E63" s="1066"/>
      <c r="F63" s="4" t="s">
        <v>464</v>
      </c>
      <c r="G63" s="4"/>
      <c r="H63" s="630">
        <f>SUM(H64)</f>
        <v>0</v>
      </c>
      <c r="I63" s="630">
        <f>SUM(I64)</f>
        <v>0</v>
      </c>
      <c r="J63" s="632">
        <f>SUM(H63:I63)</f>
        <v>0</v>
      </c>
      <c r="K63" s="389"/>
      <c r="L63" s="389"/>
    </row>
    <row r="64" spans="1:12" ht="10.5" customHeight="1">
      <c r="A64" s="5">
        <v>2</v>
      </c>
      <c r="B64" s="5">
        <v>4</v>
      </c>
      <c r="C64" s="5">
        <v>11</v>
      </c>
      <c r="D64" s="1892"/>
      <c r="E64" s="1057"/>
      <c r="F64" s="3"/>
      <c r="G64" s="3" t="s">
        <v>852</v>
      </c>
      <c r="H64" s="2434">
        <v>0</v>
      </c>
      <c r="I64" s="2434">
        <v>0</v>
      </c>
      <c r="J64" s="2433">
        <f>SUM(H64:I64)</f>
        <v>0</v>
      </c>
      <c r="K64" s="389"/>
      <c r="L64" s="389"/>
    </row>
    <row r="65" spans="1:12" ht="11.25" customHeight="1">
      <c r="D65" s="1894">
        <v>1403</v>
      </c>
      <c r="E65" s="24" t="s">
        <v>3</v>
      </c>
      <c r="F65" s="372"/>
      <c r="G65" s="372"/>
      <c r="H65" s="482">
        <f>SUM(H66)</f>
        <v>0</v>
      </c>
      <c r="I65" s="482">
        <f>SUM(I66)</f>
        <v>0</v>
      </c>
      <c r="J65" s="519">
        <f>SUM(H65:I65)</f>
        <v>0</v>
      </c>
      <c r="K65" s="389"/>
      <c r="L65" s="389"/>
    </row>
    <row r="66" spans="1:12" ht="11.25" customHeight="1">
      <c r="D66" s="1895"/>
      <c r="E66" s="1122" t="s">
        <v>45</v>
      </c>
      <c r="F66" s="388"/>
      <c r="G66" s="388"/>
      <c r="H66" s="622">
        <f>SUM(H67)</f>
        <v>0</v>
      </c>
      <c r="I66" s="622">
        <f>SUM(I67)</f>
        <v>0</v>
      </c>
      <c r="J66" s="2442">
        <f>SUM(H66:I66)</f>
        <v>0</v>
      </c>
      <c r="K66" s="389"/>
      <c r="L66" s="389"/>
    </row>
    <row r="67" spans="1:12" ht="10.5" customHeight="1">
      <c r="D67" s="1895"/>
      <c r="E67" s="1062"/>
      <c r="F67" s="369" t="s">
        <v>455</v>
      </c>
      <c r="G67" s="369"/>
      <c r="H67" s="4">
        <f>SUM(H68)</f>
        <v>0</v>
      </c>
      <c r="I67" s="4">
        <f>SUM(I68)</f>
        <v>0</v>
      </c>
      <c r="J67" s="2440">
        <f>SUM(H67:I67)</f>
        <v>0</v>
      </c>
      <c r="K67" s="389"/>
      <c r="L67" s="389"/>
    </row>
    <row r="68" spans="1:12" ht="10.5" customHeight="1">
      <c r="A68" s="862">
        <v>3</v>
      </c>
      <c r="B68" s="862">
        <v>5</v>
      </c>
      <c r="C68" s="862">
        <v>11</v>
      </c>
      <c r="D68" s="1895"/>
      <c r="E68" s="2441"/>
      <c r="F68" s="375"/>
      <c r="G68" s="375" t="s">
        <v>470</v>
      </c>
      <c r="H68" s="4">
        <v>0</v>
      </c>
      <c r="I68" s="4">
        <v>0</v>
      </c>
      <c r="J68" s="2440">
        <f>SUM(H68:I68)</f>
        <v>0</v>
      </c>
      <c r="K68" s="389"/>
      <c r="L68" s="389"/>
    </row>
    <row r="69" spans="1:12" ht="11.25" customHeight="1">
      <c r="D69" s="1894">
        <v>1404</v>
      </c>
      <c r="E69" s="1269" t="s">
        <v>28</v>
      </c>
      <c r="F69" s="514"/>
      <c r="G69" s="372"/>
      <c r="H69" s="481">
        <f>SUM(H75,H70)</f>
        <v>0</v>
      </c>
      <c r="I69" s="481">
        <f>SUM(I75,I70)</f>
        <v>0</v>
      </c>
      <c r="J69" s="480">
        <f>SUM(H69:I69)</f>
        <v>0</v>
      </c>
      <c r="K69" s="389"/>
      <c r="L69" s="389"/>
    </row>
    <row r="70" spans="1:12" ht="11.25" customHeight="1">
      <c r="D70" s="1895"/>
      <c r="E70" s="1122" t="s">
        <v>48</v>
      </c>
      <c r="F70" s="1121"/>
      <c r="G70" s="1121"/>
      <c r="H70" s="2436">
        <f>SUM(H71,H73)</f>
        <v>0</v>
      </c>
      <c r="I70" s="2436">
        <f>SUM(I71,I73)</f>
        <v>0</v>
      </c>
      <c r="J70" s="2431">
        <f>SUM(H70:I70)</f>
        <v>0</v>
      </c>
      <c r="K70" s="389"/>
      <c r="L70" s="389"/>
    </row>
    <row r="71" spans="1:12" ht="10.5" customHeight="1">
      <c r="D71" s="1895"/>
      <c r="E71" s="1066"/>
      <c r="F71" s="4" t="s">
        <v>455</v>
      </c>
      <c r="G71" s="4"/>
      <c r="H71" s="920">
        <f>SUM(H72)</f>
        <v>0</v>
      </c>
      <c r="I71" s="920">
        <f>SUM(I72)</f>
        <v>0</v>
      </c>
      <c r="J71" s="2435">
        <f>SUM(H71:I71)</f>
        <v>0</v>
      </c>
      <c r="K71" s="389"/>
      <c r="L71" s="389"/>
    </row>
    <row r="72" spans="1:12" ht="10.5" customHeight="1">
      <c r="A72" s="5">
        <v>4</v>
      </c>
      <c r="B72" s="5">
        <v>6</v>
      </c>
      <c r="C72" s="5">
        <v>11</v>
      </c>
      <c r="D72" s="1895"/>
      <c r="E72" s="1066"/>
      <c r="F72" s="4"/>
      <c r="G72" s="4" t="s">
        <v>851</v>
      </c>
      <c r="H72" s="920">
        <v>0</v>
      </c>
      <c r="I72" s="920">
        <v>0</v>
      </c>
      <c r="J72" s="2435">
        <f>SUM(H72:I72)</f>
        <v>0</v>
      </c>
      <c r="K72" s="389"/>
      <c r="L72" s="389"/>
    </row>
    <row r="73" spans="1:12" ht="10.5" customHeight="1">
      <c r="A73" s="5"/>
      <c r="B73" s="5"/>
      <c r="C73" s="5"/>
      <c r="D73" s="1895"/>
      <c r="E73" s="1066"/>
      <c r="F73" s="4" t="s">
        <v>464</v>
      </c>
      <c r="G73" s="4"/>
      <c r="H73" s="920">
        <f>SUM(H74)</f>
        <v>0</v>
      </c>
      <c r="I73" s="920">
        <f>SUM(I74)</f>
        <v>0</v>
      </c>
      <c r="J73" s="2435">
        <f>SUM(H73:I73)</f>
        <v>0</v>
      </c>
      <c r="K73" s="389"/>
      <c r="L73" s="389"/>
    </row>
    <row r="74" spans="1:12" ht="10.5" customHeight="1">
      <c r="A74" s="5">
        <v>4</v>
      </c>
      <c r="B74" s="5">
        <v>6</v>
      </c>
      <c r="C74" s="5">
        <v>11</v>
      </c>
      <c r="D74" s="1895"/>
      <c r="E74" s="1066"/>
      <c r="F74" s="4"/>
      <c r="G74" s="4" t="s">
        <v>850</v>
      </c>
      <c r="H74" s="920">
        <v>0</v>
      </c>
      <c r="I74" s="920">
        <v>0</v>
      </c>
      <c r="J74" s="2435">
        <f>SUM(H74:I74)</f>
        <v>0</v>
      </c>
      <c r="K74" s="389"/>
      <c r="L74" s="389"/>
    </row>
    <row r="75" spans="1:12" ht="10.5" customHeight="1">
      <c r="A75" s="5"/>
      <c r="B75" s="5"/>
      <c r="C75" s="5"/>
      <c r="D75" s="1895"/>
      <c r="E75" s="1062" t="s">
        <v>49</v>
      </c>
      <c r="F75" s="4"/>
      <c r="G75" s="4"/>
      <c r="H75" s="1244">
        <f>SUM(H76+H78+H84)</f>
        <v>0</v>
      </c>
      <c r="I75" s="1244">
        <f>SUM(I76+I78+I84)</f>
        <v>0</v>
      </c>
      <c r="J75" s="2421">
        <f>SUM(H75:I75)</f>
        <v>0</v>
      </c>
      <c r="K75" s="389"/>
      <c r="L75" s="389"/>
    </row>
    <row r="76" spans="1:12" ht="10.5" customHeight="1">
      <c r="A76" s="5"/>
      <c r="B76" s="5"/>
      <c r="C76" s="5"/>
      <c r="D76" s="1895"/>
      <c r="E76" s="1062"/>
      <c r="F76" s="4" t="s">
        <v>457</v>
      </c>
      <c r="G76" s="4"/>
      <c r="H76" s="920">
        <f>SUM(H77)</f>
        <v>0</v>
      </c>
      <c r="I76" s="920">
        <f>SUM(I77)</f>
        <v>0</v>
      </c>
      <c r="J76" s="2435">
        <f>SUM(H76:I76)</f>
        <v>0</v>
      </c>
      <c r="K76" s="389"/>
      <c r="L76" s="389"/>
    </row>
    <row r="77" spans="1:12" ht="10.5" customHeight="1">
      <c r="A77" s="5">
        <v>4</v>
      </c>
      <c r="B77" s="5">
        <v>6</v>
      </c>
      <c r="C77" s="5">
        <v>11</v>
      </c>
      <c r="D77" s="1895"/>
      <c r="E77" s="1062"/>
      <c r="F77" s="4"/>
      <c r="G77" s="4" t="s">
        <v>849</v>
      </c>
      <c r="H77" s="920">
        <v>0</v>
      </c>
      <c r="I77" s="920">
        <v>0</v>
      </c>
      <c r="J77" s="2435">
        <f>SUM(H77:I77)</f>
        <v>0</v>
      </c>
      <c r="K77" s="389"/>
      <c r="L77" s="389"/>
    </row>
    <row r="78" spans="1:12" ht="10.5" customHeight="1">
      <c r="A78" s="5"/>
      <c r="B78" s="5"/>
      <c r="C78" s="5"/>
      <c r="D78" s="1895"/>
      <c r="E78" s="1066"/>
      <c r="F78" s="4" t="s">
        <v>455</v>
      </c>
      <c r="G78" s="4"/>
      <c r="H78" s="920">
        <f>SUM(H79+H81+H82+H83)</f>
        <v>0</v>
      </c>
      <c r="I78" s="920">
        <f>SUM(I79+I81+I82+I83)</f>
        <v>0</v>
      </c>
      <c r="J78" s="2435">
        <f>SUM(H78:I78)</f>
        <v>0</v>
      </c>
      <c r="K78" s="389"/>
      <c r="L78" s="389"/>
    </row>
    <row r="79" spans="1:12" ht="10.5" customHeight="1">
      <c r="A79" s="5">
        <v>4</v>
      </c>
      <c r="B79" s="5">
        <v>6</v>
      </c>
      <c r="C79" s="5">
        <v>11</v>
      </c>
      <c r="D79" s="1895"/>
      <c r="E79" s="1066"/>
      <c r="F79" s="4"/>
      <c r="G79" s="4" t="s">
        <v>848</v>
      </c>
      <c r="H79" s="920">
        <v>0</v>
      </c>
      <c r="I79" s="920">
        <v>0</v>
      </c>
      <c r="J79" s="2435">
        <f>SUM(H79:I79)</f>
        <v>0</v>
      </c>
      <c r="K79" s="389"/>
      <c r="L79" s="389"/>
    </row>
    <row r="80" spans="1:12" ht="10.5" customHeight="1">
      <c r="A80" s="5"/>
      <c r="B80" s="5"/>
      <c r="C80" s="5"/>
      <c r="D80" s="1895"/>
      <c r="E80" s="1066"/>
      <c r="F80" s="4"/>
      <c r="G80" s="4" t="s">
        <v>847</v>
      </c>
      <c r="H80" s="920"/>
      <c r="I80" s="920"/>
      <c r="J80" s="2435"/>
      <c r="K80" s="389"/>
      <c r="L80" s="389"/>
    </row>
    <row r="81" spans="1:14" ht="10.5" customHeight="1">
      <c r="A81" s="5">
        <v>4</v>
      </c>
      <c r="B81" s="5">
        <v>6</v>
      </c>
      <c r="C81" s="5">
        <v>11</v>
      </c>
      <c r="D81" s="1895"/>
      <c r="E81" s="1066"/>
      <c r="F81" s="4"/>
      <c r="G81" s="4" t="s">
        <v>846</v>
      </c>
      <c r="H81" s="920">
        <v>0</v>
      </c>
      <c r="I81" s="920">
        <v>0</v>
      </c>
      <c r="J81" s="2435">
        <f>SUM(H81:I81)</f>
        <v>0</v>
      </c>
      <c r="K81" s="389"/>
      <c r="L81" s="389"/>
    </row>
    <row r="82" spans="1:14" ht="10.5" customHeight="1">
      <c r="A82" s="5">
        <v>4</v>
      </c>
      <c r="B82" s="5">
        <v>6</v>
      </c>
      <c r="C82" s="5">
        <v>11</v>
      </c>
      <c r="D82" s="1895"/>
      <c r="E82" s="1066"/>
      <c r="F82" s="4"/>
      <c r="G82" s="4" t="s">
        <v>845</v>
      </c>
      <c r="H82" s="920">
        <v>0</v>
      </c>
      <c r="I82" s="920">
        <v>0</v>
      </c>
      <c r="J82" s="2435">
        <f>SUM(H82:I82)</f>
        <v>0</v>
      </c>
      <c r="K82" s="389"/>
      <c r="L82" s="389"/>
    </row>
    <row r="83" spans="1:14" ht="10.5" customHeight="1">
      <c r="A83" s="5">
        <v>4</v>
      </c>
      <c r="B83" s="5">
        <v>6</v>
      </c>
      <c r="C83" s="5">
        <v>11</v>
      </c>
      <c r="D83" s="1895"/>
      <c r="E83" s="1066"/>
      <c r="F83" s="4"/>
      <c r="G83" s="4" t="s">
        <v>844</v>
      </c>
      <c r="H83" s="920">
        <v>0</v>
      </c>
      <c r="I83" s="920">
        <v>0</v>
      </c>
      <c r="J83" s="2435">
        <f>SUM(H83:I83)</f>
        <v>0</v>
      </c>
      <c r="K83" s="389"/>
      <c r="L83" s="389"/>
    </row>
    <row r="84" spans="1:14" ht="10.5" customHeight="1">
      <c r="A84" s="5"/>
      <c r="B84" s="5"/>
      <c r="C84" s="5"/>
      <c r="D84" s="1895"/>
      <c r="E84" s="1258"/>
      <c r="F84" s="20" t="s">
        <v>464</v>
      </c>
      <c r="G84" s="4"/>
      <c r="H84" s="630">
        <f>SUM(H85)</f>
        <v>0</v>
      </c>
      <c r="I84" s="630">
        <f>SUM(I85)</f>
        <v>0</v>
      </c>
      <c r="J84" s="632">
        <f>SUM(H84:I84)</f>
        <v>0</v>
      </c>
      <c r="K84" s="389"/>
      <c r="L84" s="389"/>
    </row>
    <row r="85" spans="1:14" ht="10.5" customHeight="1">
      <c r="A85" s="5">
        <v>4</v>
      </c>
      <c r="B85" s="5">
        <v>6</v>
      </c>
      <c r="C85" s="5">
        <v>11</v>
      </c>
      <c r="D85" s="1896"/>
      <c r="E85" s="1057"/>
      <c r="F85" s="3"/>
      <c r="G85" s="3" t="s">
        <v>469</v>
      </c>
      <c r="H85" s="2434">
        <v>0</v>
      </c>
      <c r="I85" s="2434">
        <v>0</v>
      </c>
      <c r="J85" s="2433">
        <f>SUM(H85:I85)</f>
        <v>0</v>
      </c>
      <c r="K85" s="389"/>
      <c r="L85" s="389"/>
    </row>
    <row r="86" spans="1:14" ht="12" customHeight="1">
      <c r="D86" s="6"/>
      <c r="E86" s="6"/>
      <c r="F86" s="4"/>
      <c r="G86" s="4"/>
      <c r="H86" s="4"/>
      <c r="J86" s="898" t="s">
        <v>843</v>
      </c>
      <c r="K86" s="389"/>
      <c r="L86" s="389"/>
    </row>
    <row r="87" spans="1:14" ht="12" customHeight="1">
      <c r="D87" s="6"/>
      <c r="E87" s="6"/>
      <c r="F87" s="4"/>
      <c r="G87" s="4"/>
      <c r="H87" s="4"/>
      <c r="J87" s="2" t="s">
        <v>385</v>
      </c>
    </row>
    <row r="88" spans="1:14" ht="10.5" customHeight="1">
      <c r="D88" s="1889" t="s">
        <v>6</v>
      </c>
      <c r="E88" s="2039" t="s">
        <v>87</v>
      </c>
      <c r="F88" s="2039"/>
      <c r="G88" s="2039"/>
      <c r="H88" s="2359" t="s">
        <v>72</v>
      </c>
      <c r="I88" s="2359" t="s">
        <v>71</v>
      </c>
      <c r="J88" s="2044" t="s">
        <v>0</v>
      </c>
      <c r="K88" s="389"/>
      <c r="N88" s="4"/>
    </row>
    <row r="89" spans="1:14" ht="10.5" customHeight="1">
      <c r="D89" s="1890"/>
      <c r="E89" s="2040"/>
      <c r="F89" s="2040"/>
      <c r="G89" s="2040"/>
      <c r="H89" s="1900"/>
      <c r="I89" s="1900"/>
      <c r="J89" s="1881"/>
      <c r="K89" s="389"/>
      <c r="L89" s="5"/>
    </row>
    <row r="90" spans="1:14" ht="10.5" customHeight="1">
      <c r="A90" s="862" t="s">
        <v>12</v>
      </c>
      <c r="B90" s="862" t="s">
        <v>13</v>
      </c>
      <c r="C90" s="862" t="s">
        <v>14</v>
      </c>
      <c r="D90" s="1890"/>
      <c r="E90" s="2041"/>
      <c r="F90" s="2041"/>
      <c r="G90" s="2041"/>
      <c r="H90" s="1901"/>
      <c r="I90" s="1901"/>
      <c r="J90" s="1882"/>
      <c r="K90" s="389"/>
    </row>
    <row r="91" spans="1:14" ht="11.25" customHeight="1">
      <c r="D91" s="1961">
        <v>1405</v>
      </c>
      <c r="E91" s="22" t="s">
        <v>4</v>
      </c>
      <c r="F91" s="1267"/>
      <c r="G91" s="547"/>
      <c r="H91" s="693">
        <f>SUM(H92+H96)</f>
        <v>0</v>
      </c>
      <c r="I91" s="693">
        <f>SUM(I92+I96)</f>
        <v>0</v>
      </c>
      <c r="J91" s="692">
        <f>SUM(H91:I91)</f>
        <v>0</v>
      </c>
    </row>
    <row r="92" spans="1:14" ht="11.25" customHeight="1">
      <c r="D92" s="1950"/>
      <c r="E92" s="1122" t="s">
        <v>50</v>
      </c>
      <c r="F92" s="1121"/>
      <c r="G92" s="1121"/>
      <c r="H92" s="2432">
        <f>SUM(H93)</f>
        <v>0</v>
      </c>
      <c r="I92" s="2432">
        <f>SUM(I93)</f>
        <v>0</v>
      </c>
      <c r="J92" s="2431">
        <f>SUM(H92:I92)</f>
        <v>0</v>
      </c>
    </row>
    <row r="93" spans="1:14" ht="10.5" customHeight="1">
      <c r="D93" s="1950"/>
      <c r="E93" s="1066"/>
      <c r="F93" s="4" t="s">
        <v>455</v>
      </c>
      <c r="G93" s="4"/>
      <c r="H93" s="630">
        <f>SUM(H94:H95)</f>
        <v>0</v>
      </c>
      <c r="I93" s="630">
        <f>SUM(I94:I95)</f>
        <v>0</v>
      </c>
      <c r="J93" s="632">
        <f>SUM(H93:I93)</f>
        <v>0</v>
      </c>
    </row>
    <row r="94" spans="1:14" ht="10.5" customHeight="1">
      <c r="A94" s="5">
        <v>5</v>
      </c>
      <c r="B94" s="5">
        <v>4</v>
      </c>
      <c r="C94" s="5">
        <v>8</v>
      </c>
      <c r="D94" s="1950"/>
      <c r="E94" s="1066"/>
      <c r="G94" s="4" t="s">
        <v>468</v>
      </c>
      <c r="H94" s="630">
        <v>0</v>
      </c>
      <c r="I94" s="630">
        <v>0</v>
      </c>
      <c r="J94" s="632">
        <f>SUM(H94:I94)</f>
        <v>0</v>
      </c>
    </row>
    <row r="95" spans="1:14" ht="10.5" customHeight="1">
      <c r="A95" s="5">
        <v>5</v>
      </c>
      <c r="B95" s="5">
        <v>5</v>
      </c>
      <c r="C95" s="5">
        <v>11</v>
      </c>
      <c r="D95" s="1950"/>
      <c r="E95" s="1066"/>
      <c r="F95" s="4"/>
      <c r="G95" s="4" t="s">
        <v>393</v>
      </c>
      <c r="H95" s="2430">
        <v>0</v>
      </c>
      <c r="I95" s="2430">
        <v>0</v>
      </c>
      <c r="J95" s="632">
        <f>SUM(H95:I95)</f>
        <v>0</v>
      </c>
    </row>
    <row r="96" spans="1:14" ht="11.25" customHeight="1">
      <c r="D96" s="1950"/>
      <c r="E96" s="1062" t="s">
        <v>58</v>
      </c>
      <c r="F96" s="4"/>
      <c r="H96" s="2423">
        <f>SUM(H97,H99,H104)</f>
        <v>0</v>
      </c>
      <c r="I96" s="2423">
        <f>SUM(I97,I99,I104)</f>
        <v>0</v>
      </c>
      <c r="J96" s="2421">
        <f>SUM(H96:I96)</f>
        <v>0</v>
      </c>
    </row>
    <row r="97" spans="1:10" ht="10.5" customHeight="1">
      <c r="D97" s="1950"/>
      <c r="E97" s="1062"/>
      <c r="F97" s="4" t="s">
        <v>457</v>
      </c>
      <c r="H97" s="621">
        <f>SUM(H98)</f>
        <v>0</v>
      </c>
      <c r="I97" s="621">
        <f>SUM(I98)</f>
        <v>0</v>
      </c>
      <c r="J97" s="632">
        <f>SUM(H97:I97)</f>
        <v>0</v>
      </c>
    </row>
    <row r="98" spans="1:10" ht="10.5" customHeight="1">
      <c r="A98" s="5">
        <v>5</v>
      </c>
      <c r="B98" s="5">
        <v>5</v>
      </c>
      <c r="C98" s="5">
        <v>11</v>
      </c>
      <c r="D98" s="1950"/>
      <c r="E98" s="1062"/>
      <c r="F98" s="4"/>
      <c r="G98" s="4" t="s">
        <v>466</v>
      </c>
      <c r="H98" s="630">
        <v>0</v>
      </c>
      <c r="I98" s="630">
        <v>0</v>
      </c>
      <c r="J98" s="632">
        <f>SUM(H98:I98)</f>
        <v>0</v>
      </c>
    </row>
    <row r="99" spans="1:10" ht="10.5" customHeight="1">
      <c r="D99" s="1950"/>
      <c r="E99" s="1066"/>
      <c r="F99" s="4" t="s">
        <v>455</v>
      </c>
      <c r="H99" s="621">
        <f>SUM(H100:H103)</f>
        <v>0</v>
      </c>
      <c r="I99" s="621">
        <f>SUM(I100:I103)</f>
        <v>0</v>
      </c>
      <c r="J99" s="632">
        <f>SUM(H99:I99)</f>
        <v>0</v>
      </c>
    </row>
    <row r="100" spans="1:10" ht="10.5" customHeight="1">
      <c r="A100" s="5">
        <v>5</v>
      </c>
      <c r="B100" s="5">
        <v>5</v>
      </c>
      <c r="C100" s="5">
        <v>11</v>
      </c>
      <c r="D100" s="1950"/>
      <c r="E100" s="1066"/>
      <c r="G100" s="4" t="s">
        <v>842</v>
      </c>
      <c r="H100" s="621">
        <v>0</v>
      </c>
      <c r="I100" s="621">
        <v>0</v>
      </c>
      <c r="J100" s="632">
        <f>SUM(H100:I100)</f>
        <v>0</v>
      </c>
    </row>
    <row r="101" spans="1:10" ht="10.5" customHeight="1">
      <c r="A101" s="862">
        <v>5</v>
      </c>
      <c r="B101" s="5">
        <v>5</v>
      </c>
      <c r="C101" s="862">
        <v>11</v>
      </c>
      <c r="D101" s="1950"/>
      <c r="E101" s="1066"/>
      <c r="G101" s="451" t="s">
        <v>841</v>
      </c>
      <c r="H101" s="621">
        <v>0</v>
      </c>
      <c r="I101" s="621">
        <v>0</v>
      </c>
      <c r="J101" s="632">
        <f>SUM(H101:I101)</f>
        <v>0</v>
      </c>
    </row>
    <row r="102" spans="1:10" ht="10.5" customHeight="1">
      <c r="A102" s="5">
        <v>5</v>
      </c>
      <c r="B102" s="5">
        <v>5</v>
      </c>
      <c r="C102" s="5">
        <v>11</v>
      </c>
      <c r="D102" s="1950"/>
      <c r="E102" s="1066"/>
      <c r="G102" s="4" t="s">
        <v>840</v>
      </c>
      <c r="H102" s="2430">
        <v>0</v>
      </c>
      <c r="I102" s="2430">
        <v>0</v>
      </c>
      <c r="J102" s="632">
        <f>SUM(H102:I102)</f>
        <v>0</v>
      </c>
    </row>
    <row r="103" spans="1:10" ht="10.5" customHeight="1">
      <c r="A103" s="5">
        <v>5</v>
      </c>
      <c r="B103" s="5">
        <v>5</v>
      </c>
      <c r="C103" s="5">
        <v>11</v>
      </c>
      <c r="D103" s="1950"/>
      <c r="E103" s="1066"/>
      <c r="G103" s="4" t="s">
        <v>839</v>
      </c>
      <c r="H103" s="630">
        <v>0</v>
      </c>
      <c r="I103" s="630">
        <v>0</v>
      </c>
      <c r="J103" s="632">
        <f>SUM(H103:I103)</f>
        <v>0</v>
      </c>
    </row>
    <row r="104" spans="1:10" ht="10.5" customHeight="1">
      <c r="D104" s="1950"/>
      <c r="E104" s="1066"/>
      <c r="F104" s="4" t="s">
        <v>464</v>
      </c>
      <c r="H104" s="621">
        <f>SUM(H105)</f>
        <v>0</v>
      </c>
      <c r="I104" s="621">
        <f>SUM(I105)</f>
        <v>0</v>
      </c>
      <c r="J104" s="632">
        <f>SUM(H104:I104)</f>
        <v>0</v>
      </c>
    </row>
    <row r="105" spans="1:10" ht="10.5" customHeight="1">
      <c r="A105" s="5">
        <v>5</v>
      </c>
      <c r="B105" s="5">
        <v>5</v>
      </c>
      <c r="C105" s="5">
        <v>11</v>
      </c>
      <c r="D105" s="1950"/>
      <c r="E105" s="1066"/>
      <c r="F105" s="4"/>
      <c r="G105" s="4" t="s">
        <v>463</v>
      </c>
      <c r="H105" s="630">
        <v>0</v>
      </c>
      <c r="I105" s="630">
        <v>0</v>
      </c>
      <c r="J105" s="632">
        <f>SUM(H105:I105)</f>
        <v>0</v>
      </c>
    </row>
    <row r="106" spans="1:10" ht="11.25" customHeight="1">
      <c r="D106" s="2025">
        <v>1406</v>
      </c>
      <c r="E106" s="24" t="s">
        <v>5</v>
      </c>
      <c r="F106" s="372"/>
      <c r="G106" s="372"/>
      <c r="H106" s="481">
        <f>SUM(H107,H121,H124)</f>
        <v>0</v>
      </c>
      <c r="I106" s="481">
        <f>SUM(I107,I121,I124)</f>
        <v>2</v>
      </c>
      <c r="J106" s="480">
        <f>SUM(H106:I106)</f>
        <v>2</v>
      </c>
    </row>
    <row r="107" spans="1:10" ht="11.25" customHeight="1">
      <c r="D107" s="2026"/>
      <c r="E107" s="622" t="s">
        <v>53</v>
      </c>
      <c r="F107" s="4"/>
      <c r="G107" s="4"/>
      <c r="H107" s="2423">
        <f>SUM(H108,H110)</f>
        <v>0</v>
      </c>
      <c r="I107" s="2423">
        <f>SUM(I108,I110)</f>
        <v>1</v>
      </c>
      <c r="J107" s="2421">
        <f>SUM(H107:I107)</f>
        <v>1</v>
      </c>
    </row>
    <row r="108" spans="1:10" ht="10.5" customHeight="1">
      <c r="D108" s="2026"/>
      <c r="E108" s="4"/>
      <c r="F108" s="4" t="s">
        <v>455</v>
      </c>
      <c r="G108" s="4"/>
      <c r="H108" s="630">
        <f>SUM(H109:H109)</f>
        <v>0</v>
      </c>
      <c r="I108" s="630">
        <f>SUM(I109:I109)</f>
        <v>0</v>
      </c>
      <c r="J108" s="632">
        <f>SUM(H108:I108)</f>
        <v>0</v>
      </c>
    </row>
    <row r="109" spans="1:10" ht="10.5" customHeight="1">
      <c r="A109" s="5">
        <v>6</v>
      </c>
      <c r="B109" s="5">
        <v>2</v>
      </c>
      <c r="C109" s="5">
        <v>11</v>
      </c>
      <c r="D109" s="2026"/>
      <c r="E109" s="4"/>
      <c r="F109" s="4"/>
      <c r="G109" s="4" t="s">
        <v>838</v>
      </c>
      <c r="H109" s="630">
        <v>0</v>
      </c>
      <c r="I109" s="630">
        <v>0</v>
      </c>
      <c r="J109" s="632">
        <f>SUM(H109:I109)</f>
        <v>0</v>
      </c>
    </row>
    <row r="110" spans="1:10" ht="10.5" customHeight="1">
      <c r="D110" s="2026"/>
      <c r="E110" s="4"/>
      <c r="F110" s="4" t="s">
        <v>837</v>
      </c>
      <c r="G110" s="4"/>
      <c r="H110" s="630">
        <f>SUM(H111:H120)</f>
        <v>0</v>
      </c>
      <c r="I110" s="630">
        <f>SUM(I111:I120)</f>
        <v>1</v>
      </c>
      <c r="J110" s="632">
        <f>SUM(H110:I110)</f>
        <v>1</v>
      </c>
    </row>
    <row r="111" spans="1:10" ht="10.5" customHeight="1">
      <c r="A111" s="5">
        <v>6</v>
      </c>
      <c r="B111" s="5">
        <v>2</v>
      </c>
      <c r="C111" s="5">
        <v>11</v>
      </c>
      <c r="D111" s="2026"/>
      <c r="E111" s="4"/>
      <c r="F111" s="4"/>
      <c r="G111" s="4" t="s">
        <v>835</v>
      </c>
      <c r="H111" s="630">
        <v>0</v>
      </c>
      <c r="I111" s="630">
        <v>0</v>
      </c>
      <c r="J111" s="632">
        <f>SUM(H111:I111)</f>
        <v>0</v>
      </c>
    </row>
    <row r="112" spans="1:10" ht="10.5" customHeight="1">
      <c r="A112" s="5">
        <v>6</v>
      </c>
      <c r="B112" s="5">
        <v>2</v>
      </c>
      <c r="C112" s="5">
        <v>11</v>
      </c>
      <c r="D112" s="2026"/>
      <c r="E112" s="4"/>
      <c r="F112" s="4"/>
      <c r="G112" s="4" t="s">
        <v>836</v>
      </c>
      <c r="H112" s="630">
        <v>0</v>
      </c>
      <c r="I112" s="630">
        <v>0</v>
      </c>
      <c r="J112" s="632">
        <f>SUM(H112:I112)</f>
        <v>0</v>
      </c>
    </row>
    <row r="113" spans="1:10" ht="10.5" customHeight="1">
      <c r="A113" s="5">
        <v>6</v>
      </c>
      <c r="B113" s="5">
        <v>2</v>
      </c>
      <c r="C113" s="5">
        <v>11</v>
      </c>
      <c r="D113" s="2026"/>
      <c r="E113" s="4"/>
      <c r="F113" s="4"/>
      <c r="G113" s="4" t="s">
        <v>834</v>
      </c>
      <c r="H113" s="630">
        <v>0</v>
      </c>
      <c r="I113" s="630">
        <v>0</v>
      </c>
      <c r="J113" s="632">
        <f>SUM(H113:I113)</f>
        <v>0</v>
      </c>
    </row>
    <row r="114" spans="1:10" ht="10.5" customHeight="1">
      <c r="A114" s="5">
        <v>6</v>
      </c>
      <c r="B114" s="5">
        <v>2</v>
      </c>
      <c r="C114" s="5">
        <v>11</v>
      </c>
      <c r="D114" s="2026"/>
      <c r="E114" s="4"/>
      <c r="F114" s="4"/>
      <c r="G114" s="4" t="s">
        <v>833</v>
      </c>
      <c r="H114" s="630">
        <v>0</v>
      </c>
      <c r="I114" s="630">
        <v>0</v>
      </c>
      <c r="J114" s="632">
        <f>SUM(H114:I114)</f>
        <v>0</v>
      </c>
    </row>
    <row r="115" spans="1:10" ht="10.5" customHeight="1">
      <c r="A115" s="5">
        <v>6</v>
      </c>
      <c r="B115" s="5">
        <v>2</v>
      </c>
      <c r="C115" s="5">
        <v>11</v>
      </c>
      <c r="D115" s="2026"/>
      <c r="E115" s="4"/>
      <c r="F115" s="4"/>
      <c r="G115" s="4" t="s">
        <v>832</v>
      </c>
      <c r="H115" s="630">
        <v>0</v>
      </c>
      <c r="I115" s="630">
        <v>0</v>
      </c>
      <c r="J115" s="632">
        <f>SUM(H115:I115)</f>
        <v>0</v>
      </c>
    </row>
    <row r="116" spans="1:10" ht="10.5" customHeight="1">
      <c r="A116" s="5">
        <v>6</v>
      </c>
      <c r="B116" s="5">
        <v>2</v>
      </c>
      <c r="C116" s="5">
        <v>11</v>
      </c>
      <c r="D116" s="2026"/>
      <c r="E116" s="4"/>
      <c r="F116" s="4"/>
      <c r="G116" s="4" t="s">
        <v>831</v>
      </c>
      <c r="H116" s="630">
        <v>0</v>
      </c>
      <c r="I116" s="630">
        <v>0</v>
      </c>
      <c r="J116" s="632">
        <f>SUM(H116:I116)</f>
        <v>0</v>
      </c>
    </row>
    <row r="117" spans="1:10" ht="10.5" customHeight="1">
      <c r="A117" s="5">
        <v>6</v>
      </c>
      <c r="B117" s="5">
        <v>2</v>
      </c>
      <c r="C117" s="5">
        <v>11</v>
      </c>
      <c r="D117" s="2026"/>
      <c r="E117" s="4"/>
      <c r="F117" s="4"/>
      <c r="G117" s="4" t="s">
        <v>830</v>
      </c>
      <c r="H117" s="630">
        <v>0</v>
      </c>
      <c r="I117" s="630">
        <v>1</v>
      </c>
      <c r="J117" s="632">
        <f>SUM(H117:I117)</f>
        <v>1</v>
      </c>
    </row>
    <row r="118" spans="1:10" ht="10.5" customHeight="1">
      <c r="A118" s="5">
        <v>6</v>
      </c>
      <c r="B118" s="5">
        <v>2</v>
      </c>
      <c r="C118" s="5">
        <v>11</v>
      </c>
      <c r="D118" s="2026"/>
      <c r="E118" s="4"/>
      <c r="F118" s="4"/>
      <c r="G118" s="4" t="s">
        <v>829</v>
      </c>
      <c r="H118" s="630">
        <v>0</v>
      </c>
      <c r="I118" s="630">
        <v>0</v>
      </c>
      <c r="J118" s="632">
        <f>SUM(H118:I118)</f>
        <v>0</v>
      </c>
    </row>
    <row r="119" spans="1:10" ht="10.5" customHeight="1">
      <c r="A119" s="5">
        <v>6</v>
      </c>
      <c r="B119" s="5">
        <v>2</v>
      </c>
      <c r="C119" s="5">
        <v>11</v>
      </c>
      <c r="D119" s="2026"/>
      <c r="E119" s="4"/>
      <c r="F119" s="4"/>
      <c r="G119" s="4" t="s">
        <v>828</v>
      </c>
      <c r="H119" s="630">
        <v>0</v>
      </c>
      <c r="I119" s="630">
        <v>0</v>
      </c>
      <c r="J119" s="632">
        <f>SUM(H119:I119)</f>
        <v>0</v>
      </c>
    </row>
    <row r="120" spans="1:10" ht="10.5" customHeight="1">
      <c r="A120" s="5">
        <v>6</v>
      </c>
      <c r="B120" s="5">
        <v>2</v>
      </c>
      <c r="C120" s="5">
        <v>11</v>
      </c>
      <c r="D120" s="2026"/>
      <c r="E120" s="4"/>
      <c r="F120" s="4"/>
      <c r="G120" s="4" t="s">
        <v>827</v>
      </c>
      <c r="H120" s="630">
        <v>0</v>
      </c>
      <c r="I120" s="630">
        <v>0</v>
      </c>
      <c r="J120" s="632">
        <f>SUM(H120:I120)</f>
        <v>0</v>
      </c>
    </row>
    <row r="121" spans="1:10" ht="11.25" customHeight="1">
      <c r="D121" s="2026"/>
      <c r="E121" s="622" t="s">
        <v>55</v>
      </c>
      <c r="F121" s="4"/>
      <c r="G121" s="4"/>
      <c r="H121" s="2423">
        <f>SUM(H122)</f>
        <v>0</v>
      </c>
      <c r="I121" s="2423">
        <f>SUM(I122)</f>
        <v>1</v>
      </c>
      <c r="J121" s="2421">
        <f>SUM(H121:I121)</f>
        <v>1</v>
      </c>
    </row>
    <row r="122" spans="1:10" ht="10.5" customHeight="1">
      <c r="D122" s="2026"/>
      <c r="E122" s="4"/>
      <c r="F122" s="4" t="s">
        <v>455</v>
      </c>
      <c r="G122" s="4"/>
      <c r="H122" s="630">
        <f>SUM(H123:H123)</f>
        <v>0</v>
      </c>
      <c r="I122" s="630">
        <f>SUM(I123:I123)</f>
        <v>1</v>
      </c>
      <c r="J122" s="632">
        <f>SUM(H122:I122)</f>
        <v>1</v>
      </c>
    </row>
    <row r="123" spans="1:10" ht="10.5" customHeight="1">
      <c r="A123" s="5">
        <v>6</v>
      </c>
      <c r="B123" s="5">
        <v>2</v>
      </c>
      <c r="C123" s="5">
        <v>10</v>
      </c>
      <c r="D123" s="2026"/>
      <c r="E123" s="4"/>
      <c r="F123" s="4"/>
      <c r="G123" s="4" t="s">
        <v>826</v>
      </c>
      <c r="H123" s="630">
        <v>0</v>
      </c>
      <c r="I123" s="630">
        <v>1</v>
      </c>
      <c r="J123" s="632">
        <f>SUM(H123:I123)</f>
        <v>1</v>
      </c>
    </row>
    <row r="124" spans="1:10" ht="11.25" customHeight="1">
      <c r="D124" s="2026"/>
      <c r="E124" s="622" t="s">
        <v>15</v>
      </c>
      <c r="F124" s="4"/>
      <c r="G124" s="4"/>
      <c r="H124" s="2423">
        <f>SUM(H125+H127)</f>
        <v>0</v>
      </c>
      <c r="I124" s="2423">
        <f>SUM(I125+I127)</f>
        <v>0</v>
      </c>
      <c r="J124" s="2421">
        <f>SUM(H124:I124)</f>
        <v>0</v>
      </c>
    </row>
    <row r="125" spans="1:10" ht="10.5" customHeight="1">
      <c r="D125" s="2026"/>
      <c r="E125" s="622"/>
      <c r="F125" s="4" t="s">
        <v>457</v>
      </c>
      <c r="G125" s="4"/>
      <c r="H125" s="630">
        <f>SUM(H126)</f>
        <v>0</v>
      </c>
      <c r="I125" s="630">
        <f>SUM(I126)</f>
        <v>0</v>
      </c>
      <c r="J125" s="632">
        <f>SUM(H125:I125)</f>
        <v>0</v>
      </c>
    </row>
    <row r="126" spans="1:10" ht="10.5" customHeight="1">
      <c r="A126" s="5">
        <v>6</v>
      </c>
      <c r="B126" s="5">
        <v>2</v>
      </c>
      <c r="C126" s="5">
        <v>10</v>
      </c>
      <c r="D126" s="2026"/>
      <c r="E126" s="4"/>
      <c r="F126" s="4"/>
      <c r="G126" s="4" t="s">
        <v>5</v>
      </c>
      <c r="H126" s="630">
        <v>0</v>
      </c>
      <c r="I126" s="630">
        <v>0</v>
      </c>
      <c r="J126" s="632">
        <f>SUM(H126:I126)</f>
        <v>0</v>
      </c>
    </row>
    <row r="127" spans="1:10" ht="10.5" customHeight="1">
      <c r="A127" s="5"/>
      <c r="B127" s="5"/>
      <c r="C127" s="5"/>
      <c r="D127" s="2026"/>
      <c r="E127" s="4"/>
      <c r="F127" s="4" t="s">
        <v>455</v>
      </c>
      <c r="G127" s="4"/>
      <c r="H127" s="630">
        <f>SUM(H128:H129)</f>
        <v>0</v>
      </c>
      <c r="I127" s="630">
        <f>SUM(I128:I129)</f>
        <v>0</v>
      </c>
      <c r="J127" s="632">
        <f>SUM(H127:I127)</f>
        <v>0</v>
      </c>
    </row>
    <row r="128" spans="1:10" ht="10.5" customHeight="1">
      <c r="A128" s="5">
        <v>6</v>
      </c>
      <c r="B128" s="5">
        <v>4</v>
      </c>
      <c r="C128" s="5">
        <v>11</v>
      </c>
      <c r="D128" s="2026"/>
      <c r="E128" s="4"/>
      <c r="F128" s="4"/>
      <c r="G128" s="4" t="s">
        <v>824</v>
      </c>
      <c r="H128" s="630">
        <v>0</v>
      </c>
      <c r="I128" s="630">
        <v>0</v>
      </c>
      <c r="J128" s="632">
        <f>SUM(H128:I128)</f>
        <v>0</v>
      </c>
    </row>
    <row r="129" spans="1:10" ht="10.5" customHeight="1">
      <c r="A129" s="5">
        <v>6</v>
      </c>
      <c r="B129" s="5">
        <v>2</v>
      </c>
      <c r="C129" s="5">
        <v>11</v>
      </c>
      <c r="D129" s="2429"/>
      <c r="E129" s="4"/>
      <c r="F129" s="4"/>
      <c r="G129" s="4" t="s">
        <v>823</v>
      </c>
      <c r="H129" s="630">
        <v>0</v>
      </c>
      <c r="I129" s="630">
        <v>0</v>
      </c>
      <c r="J129" s="632">
        <f>SUM(H129:I129)</f>
        <v>0</v>
      </c>
    </row>
    <row r="130" spans="1:10" ht="11.25" customHeight="1">
      <c r="D130" s="1961">
        <v>1407</v>
      </c>
      <c r="E130" s="24" t="s">
        <v>62</v>
      </c>
      <c r="F130" s="372"/>
      <c r="G130" s="372"/>
      <c r="H130" s="481">
        <f>SUM(H134,H131)</f>
        <v>0</v>
      </c>
      <c r="I130" s="481">
        <f>SUM(I134,I131)</f>
        <v>0</v>
      </c>
      <c r="J130" s="480">
        <f>SUM(H130:I130)</f>
        <v>0</v>
      </c>
    </row>
    <row r="131" spans="1:10" ht="11.25" customHeight="1">
      <c r="D131" s="1950"/>
      <c r="E131" s="622" t="s">
        <v>56</v>
      </c>
      <c r="F131" s="622"/>
      <c r="G131" s="925"/>
      <c r="H131" s="2423">
        <f>SUM(H132)</f>
        <v>0</v>
      </c>
      <c r="I131" s="2423">
        <f>SUM(I132)</f>
        <v>0</v>
      </c>
      <c r="J131" s="2421">
        <f>SUM(H131:I131)</f>
        <v>0</v>
      </c>
    </row>
    <row r="132" spans="1:10" ht="10.5" customHeight="1">
      <c r="D132" s="1950"/>
      <c r="E132" s="4"/>
      <c r="F132" s="4" t="s">
        <v>455</v>
      </c>
      <c r="H132" s="630">
        <f>SUM(H133)</f>
        <v>0</v>
      </c>
      <c r="I132" s="630">
        <f>SUM(I133)</f>
        <v>0</v>
      </c>
      <c r="J132" s="632">
        <f>SUM(H132:I132)</f>
        <v>0</v>
      </c>
    </row>
    <row r="133" spans="1:10" ht="10.5" customHeight="1">
      <c r="A133" s="5">
        <v>7</v>
      </c>
      <c r="B133" s="5">
        <v>6</v>
      </c>
      <c r="C133" s="5">
        <v>10</v>
      </c>
      <c r="D133" s="1950"/>
      <c r="E133" s="4"/>
      <c r="F133" s="4"/>
      <c r="G133" s="4" t="s">
        <v>822</v>
      </c>
      <c r="H133" s="630">
        <v>0</v>
      </c>
      <c r="I133" s="630">
        <v>0</v>
      </c>
      <c r="J133" s="632">
        <f>SUM(H133:I133)</f>
        <v>0</v>
      </c>
    </row>
    <row r="134" spans="1:10" ht="10.5" customHeight="1">
      <c r="A134" s="5"/>
      <c r="B134" s="5"/>
      <c r="C134" s="5"/>
      <c r="D134" s="1950"/>
      <c r="E134" s="622" t="s">
        <v>25</v>
      </c>
      <c r="F134" s="1261"/>
      <c r="G134" s="1261"/>
      <c r="H134" s="2423">
        <f>SUM(H135+H137)</f>
        <v>0</v>
      </c>
      <c r="I134" s="2423">
        <f>SUM(I135+I137)</f>
        <v>0</v>
      </c>
      <c r="J134" s="2421">
        <f>SUM(H134:I134)</f>
        <v>0</v>
      </c>
    </row>
    <row r="135" spans="1:10" ht="10.5" customHeight="1">
      <c r="A135" s="5"/>
      <c r="B135" s="5"/>
      <c r="C135" s="5"/>
      <c r="D135" s="1950"/>
      <c r="E135" s="622"/>
      <c r="F135" s="4" t="s">
        <v>457</v>
      </c>
      <c r="G135" s="1261"/>
      <c r="H135" s="621">
        <f>SUM(H136)</f>
        <v>0</v>
      </c>
      <c r="I135" s="621">
        <f>SUM(I136)</f>
        <v>0</v>
      </c>
      <c r="J135" s="632">
        <f>SUM(H135:I135)</f>
        <v>0</v>
      </c>
    </row>
    <row r="136" spans="1:10" ht="10.5" customHeight="1">
      <c r="A136" s="862">
        <v>7</v>
      </c>
      <c r="B136" s="862">
        <v>3</v>
      </c>
      <c r="C136" s="862">
        <v>11</v>
      </c>
      <c r="D136" s="1950"/>
      <c r="E136" s="622"/>
      <c r="F136" s="1261"/>
      <c r="G136" s="4" t="s">
        <v>462</v>
      </c>
      <c r="H136" s="621">
        <v>0</v>
      </c>
      <c r="I136" s="621">
        <v>0</v>
      </c>
      <c r="J136" s="632">
        <f>SUM(H136:I136)</f>
        <v>0</v>
      </c>
    </row>
    <row r="137" spans="1:10" ht="10.5" customHeight="1">
      <c r="D137" s="1950"/>
      <c r="E137" s="1263"/>
      <c r="F137" s="20" t="s">
        <v>455</v>
      </c>
      <c r="G137" s="4"/>
      <c r="H137" s="630">
        <f>SUM(H138:H139)</f>
        <v>0</v>
      </c>
      <c r="I137" s="630">
        <f>SUM(I138:I139)</f>
        <v>0</v>
      </c>
      <c r="J137" s="632">
        <f>SUM(H137:I137)</f>
        <v>0</v>
      </c>
    </row>
    <row r="138" spans="1:10" ht="10.5" customHeight="1">
      <c r="A138" s="5">
        <v>7</v>
      </c>
      <c r="B138" s="5">
        <v>3</v>
      </c>
      <c r="C138" s="5">
        <v>11</v>
      </c>
      <c r="D138" s="1950"/>
      <c r="E138" s="1263"/>
      <c r="F138" s="20"/>
      <c r="G138" s="4" t="s">
        <v>462</v>
      </c>
      <c r="H138" s="630">
        <v>0</v>
      </c>
      <c r="I138" s="630">
        <v>0</v>
      </c>
      <c r="J138" s="632">
        <f>SUM(H138:I138)</f>
        <v>0</v>
      </c>
    </row>
    <row r="139" spans="1:10" ht="10.5" customHeight="1">
      <c r="A139" s="5">
        <v>7</v>
      </c>
      <c r="B139" s="5">
        <v>3</v>
      </c>
      <c r="C139" s="5">
        <v>11</v>
      </c>
      <c r="D139" s="2102"/>
      <c r="E139" s="1263"/>
      <c r="F139" s="20"/>
      <c r="G139" s="4" t="s">
        <v>461</v>
      </c>
      <c r="H139" s="630">
        <v>0</v>
      </c>
      <c r="I139" s="630">
        <v>0</v>
      </c>
      <c r="J139" s="632">
        <f>SUM(H139:I139)</f>
        <v>0</v>
      </c>
    </row>
    <row r="140" spans="1:10" ht="11.25" customHeight="1">
      <c r="D140" s="1961">
        <v>1408</v>
      </c>
      <c r="E140" s="24" t="s">
        <v>63</v>
      </c>
      <c r="F140" s="372"/>
      <c r="G140" s="372"/>
      <c r="H140" s="481">
        <f>SUM(H146+H141+H153)</f>
        <v>1</v>
      </c>
      <c r="I140" s="481">
        <f>SUM(I146+I141+I153)</f>
        <v>0</v>
      </c>
      <c r="J140" s="519">
        <f>SUM(H140:I140)</f>
        <v>1</v>
      </c>
    </row>
    <row r="141" spans="1:10" ht="11.25" customHeight="1">
      <c r="D141" s="1950"/>
      <c r="E141" s="1062" t="s">
        <v>16</v>
      </c>
      <c r="F141" s="4"/>
      <c r="G141" s="4"/>
      <c r="H141" s="2423">
        <f>SUM(H142+H144)</f>
        <v>0</v>
      </c>
      <c r="I141" s="2423">
        <f>SUM(I142+I144)</f>
        <v>0</v>
      </c>
      <c r="J141" s="2421">
        <f>SUM(H141:I141)</f>
        <v>0</v>
      </c>
    </row>
    <row r="142" spans="1:10" ht="11.25" customHeight="1">
      <c r="D142" s="1950"/>
      <c r="E142" s="1258"/>
      <c r="F142" s="4" t="s">
        <v>457</v>
      </c>
      <c r="G142" s="4"/>
      <c r="H142" s="630">
        <f>SUM(H143)</f>
        <v>0</v>
      </c>
      <c r="I142" s="630">
        <f>SUM(I143)</f>
        <v>0</v>
      </c>
      <c r="J142" s="632">
        <f>SUM(H142:I142)</f>
        <v>0</v>
      </c>
    </row>
    <row r="143" spans="1:10" ht="11.25" customHeight="1">
      <c r="A143" s="862">
        <v>8</v>
      </c>
      <c r="B143" s="862">
        <v>4</v>
      </c>
      <c r="C143" s="862">
        <v>6</v>
      </c>
      <c r="D143" s="1950"/>
      <c r="E143" s="1258"/>
      <c r="F143" s="4"/>
      <c r="G143" s="4" t="s">
        <v>121</v>
      </c>
      <c r="H143" s="630">
        <v>0</v>
      </c>
      <c r="I143" s="630">
        <v>0</v>
      </c>
      <c r="J143" s="632">
        <f>SUM(H143:I143)</f>
        <v>0</v>
      </c>
    </row>
    <row r="144" spans="1:10" ht="11.25" customHeight="1">
      <c r="D144" s="1950"/>
      <c r="E144" s="1258"/>
      <c r="F144" s="4" t="s">
        <v>455</v>
      </c>
      <c r="G144" s="4"/>
      <c r="H144" s="630">
        <f>SUM(H145)</f>
        <v>0</v>
      </c>
      <c r="I144" s="630">
        <f>SUM(I145)</f>
        <v>0</v>
      </c>
      <c r="J144" s="632">
        <f>SUM(H144:I144)</f>
        <v>0</v>
      </c>
    </row>
    <row r="145" spans="1:10" ht="11.25" customHeight="1">
      <c r="A145" s="862">
        <v>8</v>
      </c>
      <c r="B145" s="862">
        <v>4</v>
      </c>
      <c r="C145" s="862">
        <v>6</v>
      </c>
      <c r="D145" s="1950"/>
      <c r="E145" s="1258"/>
      <c r="F145" s="4"/>
      <c r="G145" s="4" t="s">
        <v>121</v>
      </c>
      <c r="H145" s="630">
        <v>0</v>
      </c>
      <c r="I145" s="630">
        <v>0</v>
      </c>
      <c r="J145" s="632">
        <f>SUM(H145:I145)</f>
        <v>0</v>
      </c>
    </row>
    <row r="146" spans="1:10" ht="11.25" customHeight="1">
      <c r="D146" s="1950"/>
      <c r="E146" s="1062" t="s">
        <v>57</v>
      </c>
      <c r="F146" s="4"/>
      <c r="G146" s="4"/>
      <c r="H146" s="903">
        <f>SUM(H147,H149,H151)</f>
        <v>1</v>
      </c>
      <c r="I146" s="903">
        <f>SUM(I147,I149,I151)</f>
        <v>0</v>
      </c>
      <c r="J146" s="2425">
        <f>SUM(H146:I146)</f>
        <v>1</v>
      </c>
    </row>
    <row r="147" spans="1:10" ht="11.25" customHeight="1">
      <c r="D147" s="1950"/>
      <c r="E147" s="1062"/>
      <c r="F147" s="4" t="s">
        <v>457</v>
      </c>
      <c r="G147" s="4"/>
      <c r="H147" s="621">
        <f>SUM(H148)</f>
        <v>1</v>
      </c>
      <c r="I147" s="621">
        <f>SUM(I148)</f>
        <v>0</v>
      </c>
      <c r="J147" s="632">
        <f>SUM(H147:I147)</f>
        <v>1</v>
      </c>
    </row>
    <row r="148" spans="1:10" ht="11.25" customHeight="1">
      <c r="A148" s="862">
        <v>8</v>
      </c>
      <c r="B148" s="862">
        <v>4</v>
      </c>
      <c r="C148" s="862">
        <v>8</v>
      </c>
      <c r="D148" s="1950"/>
      <c r="E148" s="1062"/>
      <c r="F148" s="4"/>
      <c r="G148" s="2424" t="s">
        <v>821</v>
      </c>
      <c r="H148" s="621">
        <v>1</v>
      </c>
      <c r="I148" s="621">
        <v>0</v>
      </c>
      <c r="J148" s="632">
        <f>SUM(H148:I148)</f>
        <v>1</v>
      </c>
    </row>
    <row r="149" spans="1:10" ht="11.25" customHeight="1">
      <c r="D149" s="1950"/>
      <c r="E149" s="1066"/>
      <c r="F149" s="4" t="s">
        <v>455</v>
      </c>
      <c r="G149" s="4"/>
      <c r="H149" s="630">
        <f>SUM(H150)</f>
        <v>0</v>
      </c>
      <c r="I149" s="630">
        <f>SUM(I150)</f>
        <v>0</v>
      </c>
      <c r="J149" s="632">
        <f>SUM(H149:I149)</f>
        <v>0</v>
      </c>
    </row>
    <row r="150" spans="1:10" ht="11.25" customHeight="1">
      <c r="A150" s="862">
        <v>8</v>
      </c>
      <c r="B150" s="862">
        <v>4</v>
      </c>
      <c r="C150" s="862">
        <v>8</v>
      </c>
      <c r="D150" s="1950"/>
      <c r="E150" s="1066"/>
      <c r="F150" s="4"/>
      <c r="G150" s="2424" t="s">
        <v>820</v>
      </c>
      <c r="H150" s="630">
        <v>0</v>
      </c>
      <c r="I150" s="630">
        <v>0</v>
      </c>
      <c r="J150" s="632">
        <f>SUM(H150:I150)</f>
        <v>0</v>
      </c>
    </row>
    <row r="151" spans="1:10" ht="11.25" customHeight="1">
      <c r="D151" s="1950"/>
      <c r="E151" s="1066"/>
      <c r="F151" s="4" t="s">
        <v>464</v>
      </c>
      <c r="G151" s="2424"/>
      <c r="H151" s="630">
        <f>SUM(H152)</f>
        <v>0</v>
      </c>
      <c r="I151" s="630">
        <f>SUM(I152)</f>
        <v>0</v>
      </c>
      <c r="J151" s="632">
        <f>SUM(H151:I151)</f>
        <v>0</v>
      </c>
    </row>
    <row r="152" spans="1:10" ht="11.25" customHeight="1">
      <c r="A152" s="862">
        <v>8</v>
      </c>
      <c r="B152" s="862">
        <v>4</v>
      </c>
      <c r="C152" s="862">
        <v>8</v>
      </c>
      <c r="D152" s="1950"/>
      <c r="E152" s="1066"/>
      <c r="F152" s="4"/>
      <c r="G152" s="2424" t="s">
        <v>819</v>
      </c>
      <c r="H152" s="630">
        <v>0</v>
      </c>
      <c r="I152" s="630">
        <v>0</v>
      </c>
      <c r="J152" s="632">
        <f>SUM(H152:I152)</f>
        <v>0</v>
      </c>
    </row>
    <row r="153" spans="1:10" ht="11.25" customHeight="1">
      <c r="D153" s="1950"/>
      <c r="E153" s="1062" t="s">
        <v>59</v>
      </c>
      <c r="F153" s="4"/>
      <c r="G153" s="4"/>
      <c r="H153" s="2423">
        <f>SUM(H154)</f>
        <v>0</v>
      </c>
      <c r="I153" s="2423">
        <f>SUM(I154)</f>
        <v>0</v>
      </c>
      <c r="J153" s="2421">
        <f>SUM(H153:I153)</f>
        <v>0</v>
      </c>
    </row>
    <row r="154" spans="1:10" ht="11.25" customHeight="1">
      <c r="D154" s="1950"/>
      <c r="E154" s="1110"/>
      <c r="F154" s="4" t="s">
        <v>455</v>
      </c>
      <c r="H154" s="630">
        <f>SUM(H155)</f>
        <v>0</v>
      </c>
      <c r="I154" s="630">
        <f>SUM(I155)</f>
        <v>0</v>
      </c>
      <c r="J154" s="632">
        <f>SUM(H154:I154)</f>
        <v>0</v>
      </c>
    </row>
    <row r="155" spans="1:10" ht="10.5" customHeight="1">
      <c r="A155" s="862">
        <v>8</v>
      </c>
      <c r="B155" s="862">
        <v>4</v>
      </c>
      <c r="C155" s="862">
        <v>11</v>
      </c>
      <c r="D155" s="2102"/>
      <c r="E155" s="1110"/>
      <c r="G155" s="4" t="s">
        <v>459</v>
      </c>
      <c r="H155" s="630">
        <v>0</v>
      </c>
      <c r="I155" s="630">
        <v>0</v>
      </c>
      <c r="J155" s="632">
        <f>SUM(H155:I155)</f>
        <v>0</v>
      </c>
    </row>
    <row r="156" spans="1:10" ht="11.25" customHeight="1">
      <c r="D156" s="1961">
        <v>1624</v>
      </c>
      <c r="E156" s="21" t="s">
        <v>19</v>
      </c>
      <c r="F156" s="2420"/>
      <c r="G156" s="2420"/>
      <c r="H156" s="2419">
        <f>SUM(H157)</f>
        <v>0</v>
      </c>
      <c r="I156" s="2419">
        <f>SUM(I157)</f>
        <v>0</v>
      </c>
      <c r="J156" s="2418">
        <f>SUM(H156:I156)</f>
        <v>0</v>
      </c>
    </row>
    <row r="157" spans="1:10" ht="11.25" customHeight="1">
      <c r="D157" s="1950"/>
      <c r="E157" s="2417" t="s">
        <v>21</v>
      </c>
      <c r="F157" s="2416"/>
      <c r="G157" s="2416"/>
      <c r="H157" s="2415">
        <f>SUM(H158+H160)</f>
        <v>0</v>
      </c>
      <c r="I157" s="2415">
        <f>SUM(I158+I160)</f>
        <v>0</v>
      </c>
      <c r="J157" s="2414">
        <f>SUM(H157:I157)</f>
        <v>0</v>
      </c>
    </row>
    <row r="158" spans="1:10" ht="11.25" customHeight="1">
      <c r="D158" s="1950"/>
      <c r="E158" s="2413"/>
      <c r="F158" s="4" t="s">
        <v>457</v>
      </c>
      <c r="G158" s="4"/>
      <c r="H158" s="2411">
        <f>SUM(H159)</f>
        <v>0</v>
      </c>
      <c r="I158" s="2411">
        <f>SUM(I159)</f>
        <v>0</v>
      </c>
      <c r="J158" s="2410">
        <f>SUM(H158:I158)</f>
        <v>0</v>
      </c>
    </row>
    <row r="159" spans="1:10" ht="11.25" customHeight="1">
      <c r="A159" s="862">
        <v>9</v>
      </c>
      <c r="B159" s="862">
        <v>1</v>
      </c>
      <c r="C159" s="862">
        <v>8</v>
      </c>
      <c r="D159" s="1950"/>
      <c r="E159" s="2413"/>
      <c r="F159" s="4"/>
      <c r="G159" s="4" t="s">
        <v>818</v>
      </c>
      <c r="H159" s="2411">
        <v>0</v>
      </c>
      <c r="I159" s="2411">
        <v>0</v>
      </c>
      <c r="J159" s="2410">
        <f>SUM(H159:I159)</f>
        <v>0</v>
      </c>
    </row>
    <row r="160" spans="1:10" ht="11.25" customHeight="1">
      <c r="D160" s="1950"/>
      <c r="E160" s="2413"/>
      <c r="F160" s="2412" t="s">
        <v>455</v>
      </c>
      <c r="G160" s="2412"/>
      <c r="H160" s="2411">
        <f>SUM(H161:H162)</f>
        <v>0</v>
      </c>
      <c r="I160" s="2411">
        <f>SUM(I161:I162)</f>
        <v>0</v>
      </c>
      <c r="J160" s="2410">
        <f>SUM(H160:I160)</f>
        <v>0</v>
      </c>
    </row>
    <row r="161" spans="1:10" ht="11.25" customHeight="1">
      <c r="A161" s="862">
        <v>9</v>
      </c>
      <c r="B161" s="862">
        <v>4</v>
      </c>
      <c r="C161" s="862">
        <v>8</v>
      </c>
      <c r="D161" s="1950"/>
      <c r="E161" s="2413"/>
      <c r="F161" s="2412"/>
      <c r="G161" s="2412" t="s">
        <v>454</v>
      </c>
      <c r="H161" s="2411">
        <v>0</v>
      </c>
      <c r="I161" s="2411">
        <v>0</v>
      </c>
      <c r="J161" s="2410">
        <f>SUM(H161:I161)</f>
        <v>0</v>
      </c>
    </row>
    <row r="162" spans="1:10" ht="11.25" customHeight="1">
      <c r="A162" s="862">
        <v>9</v>
      </c>
      <c r="B162" s="862">
        <v>1</v>
      </c>
      <c r="C162" s="862">
        <v>8</v>
      </c>
      <c r="D162" s="1955"/>
      <c r="E162" s="2409"/>
      <c r="F162" s="2408"/>
      <c r="G162" s="2408" t="s">
        <v>453</v>
      </c>
      <c r="H162" s="2407">
        <v>0</v>
      </c>
      <c r="I162" s="2407">
        <v>0</v>
      </c>
      <c r="J162" s="2410">
        <f>SUM(H162:I162)</f>
        <v>0</v>
      </c>
    </row>
    <row r="163" spans="1:10" ht="15" customHeight="1">
      <c r="D163" s="2405"/>
      <c r="E163" s="2103" t="s">
        <v>0</v>
      </c>
      <c r="F163" s="2104"/>
      <c r="G163" s="2104"/>
      <c r="H163" s="578">
        <f>SUM(H8+H27+H65+H69+H91+H106+H130+H140+H156)</f>
        <v>4</v>
      </c>
      <c r="I163" s="578">
        <f>SUM(I8+I27+I65+I69+I91+I106+I130+I140+I156)</f>
        <v>5</v>
      </c>
      <c r="J163" s="1309">
        <f>SUM(J8+J27+J65+J69+J91+J106+J130+J140+J156)</f>
        <v>9</v>
      </c>
    </row>
    <row r="164" spans="1:10" s="369" customFormat="1" ht="11.1" customHeight="1">
      <c r="A164" s="862"/>
      <c r="B164" s="862"/>
      <c r="C164" s="862"/>
      <c r="E164" s="754" t="s">
        <v>722</v>
      </c>
      <c r="G164" s="622"/>
    </row>
    <row r="165" spans="1:10" s="369" customFormat="1" ht="11.1" customHeight="1">
      <c r="A165" s="862"/>
      <c r="B165" s="862"/>
      <c r="C165" s="862"/>
    </row>
    <row r="166" spans="1:10" s="369" customFormat="1" ht="11.1" customHeight="1">
      <c r="A166" s="862"/>
      <c r="B166" s="862"/>
      <c r="C166" s="862"/>
    </row>
    <row r="167" spans="1:10" s="369" customFormat="1" ht="11.1" customHeight="1">
      <c r="A167" s="862"/>
      <c r="B167" s="862"/>
      <c r="C167" s="862"/>
    </row>
    <row r="168" spans="1:10" s="369" customFormat="1" ht="11.1" customHeight="1">
      <c r="A168" s="862"/>
      <c r="B168" s="862"/>
      <c r="C168" s="862"/>
    </row>
    <row r="169" spans="1:10" ht="9" customHeight="1"/>
    <row r="170" spans="1:10" ht="9" customHeight="1"/>
    <row r="171" spans="1:10" ht="9" customHeight="1"/>
    <row r="172" spans="1:10" ht="9" customHeight="1"/>
    <row r="173" spans="1:10" ht="9" customHeight="1"/>
    <row r="174" spans="1:10" ht="9" customHeight="1"/>
    <row r="175" spans="1:10" ht="9" customHeight="1"/>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c r="F247" s="4"/>
      <c r="G247" s="4"/>
      <c r="H247" s="360"/>
      <c r="I247" s="360"/>
      <c r="J247" s="361"/>
    </row>
    <row r="248" spans="6:10" ht="9" customHeight="1"/>
    <row r="249" spans="6:10" ht="9" customHeight="1"/>
    <row r="250" spans="6:10" ht="9" customHeight="1"/>
    <row r="251" spans="6:10" ht="9" customHeight="1"/>
    <row r="252" spans="6:10" ht="9" customHeight="1"/>
    <row r="253" spans="6:10" ht="9" customHeight="1"/>
    <row r="254" spans="6:10" ht="9" customHeight="1"/>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sheetData>
  <mergeCells count="24">
    <mergeCell ref="P21:R27"/>
    <mergeCell ref="D8:D26"/>
    <mergeCell ref="H88:H90"/>
    <mergeCell ref="I88:I90"/>
    <mergeCell ref="J88:J90"/>
    <mergeCell ref="D27:D64"/>
    <mergeCell ref="D2:J2"/>
    <mergeCell ref="N2:AB2"/>
    <mergeCell ref="D3:J3"/>
    <mergeCell ref="D5:D7"/>
    <mergeCell ref="E5:G7"/>
    <mergeCell ref="H5:H7"/>
    <mergeCell ref="I5:I7"/>
    <mergeCell ref="J5:J7"/>
    <mergeCell ref="E163:G163"/>
    <mergeCell ref="D65:D68"/>
    <mergeCell ref="D88:D90"/>
    <mergeCell ref="E88:G90"/>
    <mergeCell ref="D140:D155"/>
    <mergeCell ref="D156:D162"/>
    <mergeCell ref="D91:D105"/>
    <mergeCell ref="D106:D129"/>
    <mergeCell ref="D130:D139"/>
    <mergeCell ref="D69:D85"/>
  </mergeCells>
  <pageMargins left="0.70866141732283472" right="0.70866141732283472" top="0.74803149606299213" bottom="0.74803149606299213" header="0.31496062992125984" footer="0.31496062992125984"/>
  <pageSetup paperSize="9" scale="80" fitToHeight="0" orientation="portrait" r:id="rId1"/>
  <rowBreaks count="2" manualBreakCount="2">
    <brk id="86" max="9" man="1"/>
    <brk id="169" max="9" man="1"/>
  </rowBreaks>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F9FCB-F6D6-4D1C-AA12-4B668462FDD6}">
  <dimension ref="A1:AE514"/>
  <sheetViews>
    <sheetView view="pageBreakPreview" topLeftCell="D1" zoomScaleNormal="100" zoomScaleSheetLayoutView="100" workbookViewId="0">
      <selection activeCell="P13" sqref="P13:W42"/>
    </sheetView>
  </sheetViews>
  <sheetFormatPr baseColWidth="10" defaultRowHeight="12.75"/>
  <cols>
    <col min="1" max="1" width="2.28515625" style="862" hidden="1" customWidth="1"/>
    <col min="2" max="2" width="2" style="862" hidden="1" customWidth="1"/>
    <col min="3" max="3" width="2.85546875" style="862" hidden="1" customWidth="1"/>
    <col min="4" max="4" width="7.85546875" style="1" customWidth="1"/>
    <col min="5" max="5" width="2" style="1" customWidth="1"/>
    <col min="6" max="6" width="1.5703125" style="1" customWidth="1"/>
    <col min="7" max="7" width="61.28515625" style="1" customWidth="1"/>
    <col min="8" max="8" width="5.42578125" style="1" bestFit="1" customWidth="1"/>
    <col min="9" max="9" width="5.42578125" style="1" customWidth="1"/>
    <col min="10" max="10" width="6.140625" style="1" customWidth="1"/>
    <col min="11" max="12" width="11.42578125" style="1"/>
    <col min="13" max="13" width="4.7109375" style="1" customWidth="1"/>
    <col min="14" max="14" width="5" style="1" customWidth="1"/>
    <col min="15" max="15" width="2.28515625" style="1" customWidth="1"/>
    <col min="16" max="16" width="26" style="1" customWidth="1"/>
    <col min="17" max="17" width="8"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30" width="6.7109375" style="1" customWidth="1"/>
    <col min="31" max="256" width="11.42578125" style="1"/>
    <col min="257" max="259" width="0" style="1" hidden="1" customWidth="1"/>
    <col min="260" max="260" width="7.85546875" style="1" customWidth="1"/>
    <col min="261" max="261" width="2" style="1" customWidth="1"/>
    <col min="262" max="262" width="1.5703125" style="1" customWidth="1"/>
    <col min="263" max="263" width="61.28515625" style="1" customWidth="1"/>
    <col min="264" max="264" width="5.42578125" style="1" bestFit="1" customWidth="1"/>
    <col min="265" max="265" width="5.42578125" style="1" customWidth="1"/>
    <col min="266" max="266" width="6.140625" style="1" customWidth="1"/>
    <col min="267" max="268" width="11.42578125" style="1"/>
    <col min="269" max="269" width="4.7109375" style="1" customWidth="1"/>
    <col min="270" max="270" width="5" style="1" customWidth="1"/>
    <col min="271" max="271" width="2.28515625" style="1" customWidth="1"/>
    <col min="272" max="272" width="26" style="1" customWidth="1"/>
    <col min="273" max="273" width="8" style="1" customWidth="1"/>
    <col min="274" max="274" width="1" style="1" customWidth="1"/>
    <col min="275" max="275" width="6.7109375" style="1" customWidth="1"/>
    <col min="276" max="276" width="1" style="1" customWidth="1"/>
    <col min="277" max="277" width="6.7109375" style="1" customWidth="1"/>
    <col min="278" max="278" width="1" style="1" customWidth="1"/>
    <col min="279" max="279" width="6.7109375" style="1" customWidth="1"/>
    <col min="280" max="280" width="1" style="1" customWidth="1"/>
    <col min="281" max="281" width="6.7109375" style="1" customWidth="1"/>
    <col min="282" max="282" width="1" style="1" customWidth="1"/>
    <col min="283" max="283" width="6.7109375" style="1" customWidth="1"/>
    <col min="284" max="284" width="1" style="1" customWidth="1"/>
    <col min="285" max="286" width="6.7109375" style="1" customWidth="1"/>
    <col min="287" max="512" width="11.42578125" style="1"/>
    <col min="513" max="515" width="0" style="1" hidden="1" customWidth="1"/>
    <col min="516" max="516" width="7.85546875" style="1" customWidth="1"/>
    <col min="517" max="517" width="2" style="1" customWidth="1"/>
    <col min="518" max="518" width="1.5703125" style="1" customWidth="1"/>
    <col min="519" max="519" width="61.28515625" style="1" customWidth="1"/>
    <col min="520" max="520" width="5.42578125" style="1" bestFit="1" customWidth="1"/>
    <col min="521" max="521" width="5.42578125" style="1" customWidth="1"/>
    <col min="522" max="522" width="6.140625" style="1" customWidth="1"/>
    <col min="523" max="524" width="11.42578125" style="1"/>
    <col min="525" max="525" width="4.7109375" style="1" customWidth="1"/>
    <col min="526" max="526" width="5" style="1" customWidth="1"/>
    <col min="527" max="527" width="2.28515625" style="1" customWidth="1"/>
    <col min="528" max="528" width="26" style="1" customWidth="1"/>
    <col min="529" max="529" width="8" style="1" customWidth="1"/>
    <col min="530" max="530" width="1" style="1" customWidth="1"/>
    <col min="531" max="531" width="6.7109375" style="1" customWidth="1"/>
    <col min="532" max="532" width="1" style="1" customWidth="1"/>
    <col min="533" max="533" width="6.7109375" style="1" customWidth="1"/>
    <col min="534" max="534" width="1" style="1" customWidth="1"/>
    <col min="535" max="535" width="6.7109375" style="1" customWidth="1"/>
    <col min="536" max="536" width="1" style="1" customWidth="1"/>
    <col min="537" max="537" width="6.7109375" style="1" customWidth="1"/>
    <col min="538" max="538" width="1" style="1" customWidth="1"/>
    <col min="539" max="539" width="6.7109375" style="1" customWidth="1"/>
    <col min="540" max="540" width="1" style="1" customWidth="1"/>
    <col min="541" max="542" width="6.7109375" style="1" customWidth="1"/>
    <col min="543" max="768" width="11.42578125" style="1"/>
    <col min="769" max="771" width="0" style="1" hidden="1" customWidth="1"/>
    <col min="772" max="772" width="7.85546875" style="1" customWidth="1"/>
    <col min="773" max="773" width="2" style="1" customWidth="1"/>
    <col min="774" max="774" width="1.5703125" style="1" customWidth="1"/>
    <col min="775" max="775" width="61.28515625" style="1" customWidth="1"/>
    <col min="776" max="776" width="5.42578125" style="1" bestFit="1" customWidth="1"/>
    <col min="777" max="777" width="5.42578125" style="1" customWidth="1"/>
    <col min="778" max="778" width="6.140625" style="1" customWidth="1"/>
    <col min="779" max="780" width="11.42578125" style="1"/>
    <col min="781" max="781" width="4.7109375" style="1" customWidth="1"/>
    <col min="782" max="782" width="5" style="1" customWidth="1"/>
    <col min="783" max="783" width="2.28515625" style="1" customWidth="1"/>
    <col min="784" max="784" width="26" style="1" customWidth="1"/>
    <col min="785" max="785" width="8" style="1" customWidth="1"/>
    <col min="786" max="786" width="1" style="1" customWidth="1"/>
    <col min="787" max="787" width="6.7109375" style="1" customWidth="1"/>
    <col min="788" max="788" width="1" style="1" customWidth="1"/>
    <col min="789" max="789" width="6.7109375" style="1" customWidth="1"/>
    <col min="790" max="790" width="1" style="1" customWidth="1"/>
    <col min="791" max="791" width="6.7109375" style="1" customWidth="1"/>
    <col min="792" max="792" width="1" style="1" customWidth="1"/>
    <col min="793" max="793" width="6.7109375" style="1" customWidth="1"/>
    <col min="794" max="794" width="1" style="1" customWidth="1"/>
    <col min="795" max="795" width="6.7109375" style="1" customWidth="1"/>
    <col min="796" max="796" width="1" style="1" customWidth="1"/>
    <col min="797" max="798" width="6.7109375" style="1" customWidth="1"/>
    <col min="799" max="1024" width="11.42578125" style="1"/>
    <col min="1025" max="1027" width="0" style="1" hidden="1" customWidth="1"/>
    <col min="1028" max="1028" width="7.85546875" style="1" customWidth="1"/>
    <col min="1029" max="1029" width="2" style="1" customWidth="1"/>
    <col min="1030" max="1030" width="1.5703125" style="1" customWidth="1"/>
    <col min="1031" max="1031" width="61.28515625" style="1" customWidth="1"/>
    <col min="1032" max="1032" width="5.42578125" style="1" bestFit="1" customWidth="1"/>
    <col min="1033" max="1033" width="5.42578125" style="1" customWidth="1"/>
    <col min="1034" max="1034" width="6.140625" style="1" customWidth="1"/>
    <col min="1035" max="1036" width="11.42578125" style="1"/>
    <col min="1037" max="1037" width="4.7109375" style="1" customWidth="1"/>
    <col min="1038" max="1038" width="5" style="1" customWidth="1"/>
    <col min="1039" max="1039" width="2.28515625" style="1" customWidth="1"/>
    <col min="1040" max="1040" width="26" style="1" customWidth="1"/>
    <col min="1041" max="1041" width="8" style="1" customWidth="1"/>
    <col min="1042" max="1042" width="1" style="1" customWidth="1"/>
    <col min="1043" max="1043" width="6.7109375" style="1" customWidth="1"/>
    <col min="1044" max="1044" width="1" style="1" customWidth="1"/>
    <col min="1045" max="1045" width="6.7109375" style="1" customWidth="1"/>
    <col min="1046" max="1046" width="1" style="1" customWidth="1"/>
    <col min="1047" max="1047" width="6.7109375" style="1" customWidth="1"/>
    <col min="1048" max="1048" width="1" style="1" customWidth="1"/>
    <col min="1049" max="1049" width="6.7109375" style="1" customWidth="1"/>
    <col min="1050" max="1050" width="1" style="1" customWidth="1"/>
    <col min="1051" max="1051" width="6.7109375" style="1" customWidth="1"/>
    <col min="1052" max="1052" width="1" style="1" customWidth="1"/>
    <col min="1053" max="1054" width="6.7109375" style="1" customWidth="1"/>
    <col min="1055" max="1280" width="11.42578125" style="1"/>
    <col min="1281" max="1283" width="0" style="1" hidden="1" customWidth="1"/>
    <col min="1284" max="1284" width="7.85546875" style="1" customWidth="1"/>
    <col min="1285" max="1285" width="2" style="1" customWidth="1"/>
    <col min="1286" max="1286" width="1.5703125" style="1" customWidth="1"/>
    <col min="1287" max="1287" width="61.28515625" style="1" customWidth="1"/>
    <col min="1288" max="1288" width="5.42578125" style="1" bestFit="1" customWidth="1"/>
    <col min="1289" max="1289" width="5.42578125" style="1" customWidth="1"/>
    <col min="1290" max="1290" width="6.140625" style="1" customWidth="1"/>
    <col min="1291" max="1292" width="11.42578125" style="1"/>
    <col min="1293" max="1293" width="4.7109375" style="1" customWidth="1"/>
    <col min="1294" max="1294" width="5" style="1" customWidth="1"/>
    <col min="1295" max="1295" width="2.28515625" style="1" customWidth="1"/>
    <col min="1296" max="1296" width="26" style="1" customWidth="1"/>
    <col min="1297" max="1297" width="8" style="1" customWidth="1"/>
    <col min="1298" max="1298" width="1" style="1" customWidth="1"/>
    <col min="1299" max="1299" width="6.7109375" style="1" customWidth="1"/>
    <col min="1300" max="1300" width="1" style="1" customWidth="1"/>
    <col min="1301" max="1301" width="6.7109375" style="1" customWidth="1"/>
    <col min="1302" max="1302" width="1" style="1" customWidth="1"/>
    <col min="1303" max="1303" width="6.7109375" style="1" customWidth="1"/>
    <col min="1304" max="1304" width="1" style="1" customWidth="1"/>
    <col min="1305" max="1305" width="6.7109375" style="1" customWidth="1"/>
    <col min="1306" max="1306" width="1" style="1" customWidth="1"/>
    <col min="1307" max="1307" width="6.7109375" style="1" customWidth="1"/>
    <col min="1308" max="1308" width="1" style="1" customWidth="1"/>
    <col min="1309" max="1310" width="6.7109375" style="1" customWidth="1"/>
    <col min="1311" max="1536" width="11.42578125" style="1"/>
    <col min="1537" max="1539" width="0" style="1" hidden="1" customWidth="1"/>
    <col min="1540" max="1540" width="7.85546875" style="1" customWidth="1"/>
    <col min="1541" max="1541" width="2" style="1" customWidth="1"/>
    <col min="1542" max="1542" width="1.5703125" style="1" customWidth="1"/>
    <col min="1543" max="1543" width="61.28515625" style="1" customWidth="1"/>
    <col min="1544" max="1544" width="5.42578125" style="1" bestFit="1" customWidth="1"/>
    <col min="1545" max="1545" width="5.42578125" style="1" customWidth="1"/>
    <col min="1546" max="1546" width="6.140625" style="1" customWidth="1"/>
    <col min="1547" max="1548" width="11.42578125" style="1"/>
    <col min="1549" max="1549" width="4.7109375" style="1" customWidth="1"/>
    <col min="1550" max="1550" width="5" style="1" customWidth="1"/>
    <col min="1551" max="1551" width="2.28515625" style="1" customWidth="1"/>
    <col min="1552" max="1552" width="26" style="1" customWidth="1"/>
    <col min="1553" max="1553" width="8" style="1" customWidth="1"/>
    <col min="1554" max="1554" width="1" style="1" customWidth="1"/>
    <col min="1555" max="1555" width="6.7109375" style="1" customWidth="1"/>
    <col min="1556" max="1556" width="1" style="1" customWidth="1"/>
    <col min="1557" max="1557" width="6.7109375" style="1" customWidth="1"/>
    <col min="1558" max="1558" width="1" style="1" customWidth="1"/>
    <col min="1559" max="1559" width="6.7109375" style="1" customWidth="1"/>
    <col min="1560" max="1560" width="1" style="1" customWidth="1"/>
    <col min="1561" max="1561" width="6.7109375" style="1" customWidth="1"/>
    <col min="1562" max="1562" width="1" style="1" customWidth="1"/>
    <col min="1563" max="1563" width="6.7109375" style="1" customWidth="1"/>
    <col min="1564" max="1564" width="1" style="1" customWidth="1"/>
    <col min="1565" max="1566" width="6.7109375" style="1" customWidth="1"/>
    <col min="1567" max="1792" width="11.42578125" style="1"/>
    <col min="1793" max="1795" width="0" style="1" hidden="1" customWidth="1"/>
    <col min="1796" max="1796" width="7.85546875" style="1" customWidth="1"/>
    <col min="1797" max="1797" width="2" style="1" customWidth="1"/>
    <col min="1798" max="1798" width="1.5703125" style="1" customWidth="1"/>
    <col min="1799" max="1799" width="61.28515625" style="1" customWidth="1"/>
    <col min="1800" max="1800" width="5.42578125" style="1" bestFit="1" customWidth="1"/>
    <col min="1801" max="1801" width="5.42578125" style="1" customWidth="1"/>
    <col min="1802" max="1802" width="6.140625" style="1" customWidth="1"/>
    <col min="1803" max="1804" width="11.42578125" style="1"/>
    <col min="1805" max="1805" width="4.7109375" style="1" customWidth="1"/>
    <col min="1806" max="1806" width="5" style="1" customWidth="1"/>
    <col min="1807" max="1807" width="2.28515625" style="1" customWidth="1"/>
    <col min="1808" max="1808" width="26" style="1" customWidth="1"/>
    <col min="1809" max="1809" width="8" style="1" customWidth="1"/>
    <col min="1810" max="1810" width="1" style="1" customWidth="1"/>
    <col min="1811" max="1811" width="6.7109375" style="1" customWidth="1"/>
    <col min="1812" max="1812" width="1" style="1" customWidth="1"/>
    <col min="1813" max="1813" width="6.7109375" style="1" customWidth="1"/>
    <col min="1814" max="1814" width="1" style="1" customWidth="1"/>
    <col min="1815" max="1815" width="6.7109375" style="1" customWidth="1"/>
    <col min="1816" max="1816" width="1" style="1" customWidth="1"/>
    <col min="1817" max="1817" width="6.7109375" style="1" customWidth="1"/>
    <col min="1818" max="1818" width="1" style="1" customWidth="1"/>
    <col min="1819" max="1819" width="6.7109375" style="1" customWidth="1"/>
    <col min="1820" max="1820" width="1" style="1" customWidth="1"/>
    <col min="1821" max="1822" width="6.7109375" style="1" customWidth="1"/>
    <col min="1823" max="2048" width="11.42578125" style="1"/>
    <col min="2049" max="2051" width="0" style="1" hidden="1" customWidth="1"/>
    <col min="2052" max="2052" width="7.85546875" style="1" customWidth="1"/>
    <col min="2053" max="2053" width="2" style="1" customWidth="1"/>
    <col min="2054" max="2054" width="1.5703125" style="1" customWidth="1"/>
    <col min="2055" max="2055" width="61.28515625" style="1" customWidth="1"/>
    <col min="2056" max="2056" width="5.42578125" style="1" bestFit="1" customWidth="1"/>
    <col min="2057" max="2057" width="5.42578125" style="1" customWidth="1"/>
    <col min="2058" max="2058" width="6.140625" style="1" customWidth="1"/>
    <col min="2059" max="2060" width="11.42578125" style="1"/>
    <col min="2061" max="2061" width="4.7109375" style="1" customWidth="1"/>
    <col min="2062" max="2062" width="5" style="1" customWidth="1"/>
    <col min="2063" max="2063" width="2.28515625" style="1" customWidth="1"/>
    <col min="2064" max="2064" width="26" style="1" customWidth="1"/>
    <col min="2065" max="2065" width="8" style="1" customWidth="1"/>
    <col min="2066" max="2066" width="1" style="1" customWidth="1"/>
    <col min="2067" max="2067" width="6.7109375" style="1" customWidth="1"/>
    <col min="2068" max="2068" width="1" style="1" customWidth="1"/>
    <col min="2069" max="2069" width="6.7109375" style="1" customWidth="1"/>
    <col min="2070" max="2070" width="1" style="1" customWidth="1"/>
    <col min="2071" max="2071" width="6.7109375" style="1" customWidth="1"/>
    <col min="2072" max="2072" width="1" style="1" customWidth="1"/>
    <col min="2073" max="2073" width="6.7109375" style="1" customWidth="1"/>
    <col min="2074" max="2074" width="1" style="1" customWidth="1"/>
    <col min="2075" max="2075" width="6.7109375" style="1" customWidth="1"/>
    <col min="2076" max="2076" width="1" style="1" customWidth="1"/>
    <col min="2077" max="2078" width="6.7109375" style="1" customWidth="1"/>
    <col min="2079" max="2304" width="11.42578125" style="1"/>
    <col min="2305" max="2307" width="0" style="1" hidden="1" customWidth="1"/>
    <col min="2308" max="2308" width="7.85546875" style="1" customWidth="1"/>
    <col min="2309" max="2309" width="2" style="1" customWidth="1"/>
    <col min="2310" max="2310" width="1.5703125" style="1" customWidth="1"/>
    <col min="2311" max="2311" width="61.28515625" style="1" customWidth="1"/>
    <col min="2312" max="2312" width="5.42578125" style="1" bestFit="1" customWidth="1"/>
    <col min="2313" max="2313" width="5.42578125" style="1" customWidth="1"/>
    <col min="2314" max="2314" width="6.140625" style="1" customWidth="1"/>
    <col min="2315" max="2316" width="11.42578125" style="1"/>
    <col min="2317" max="2317" width="4.7109375" style="1" customWidth="1"/>
    <col min="2318" max="2318" width="5" style="1" customWidth="1"/>
    <col min="2319" max="2319" width="2.28515625" style="1" customWidth="1"/>
    <col min="2320" max="2320" width="26" style="1" customWidth="1"/>
    <col min="2321" max="2321" width="8" style="1" customWidth="1"/>
    <col min="2322" max="2322" width="1" style="1" customWidth="1"/>
    <col min="2323" max="2323" width="6.7109375" style="1" customWidth="1"/>
    <col min="2324" max="2324" width="1" style="1" customWidth="1"/>
    <col min="2325" max="2325" width="6.7109375" style="1" customWidth="1"/>
    <col min="2326" max="2326" width="1" style="1" customWidth="1"/>
    <col min="2327" max="2327" width="6.7109375" style="1" customWidth="1"/>
    <col min="2328" max="2328" width="1" style="1" customWidth="1"/>
    <col min="2329" max="2329" width="6.7109375" style="1" customWidth="1"/>
    <col min="2330" max="2330" width="1" style="1" customWidth="1"/>
    <col min="2331" max="2331" width="6.7109375" style="1" customWidth="1"/>
    <col min="2332" max="2332" width="1" style="1" customWidth="1"/>
    <col min="2333" max="2334" width="6.7109375" style="1" customWidth="1"/>
    <col min="2335" max="2560" width="11.42578125" style="1"/>
    <col min="2561" max="2563" width="0" style="1" hidden="1" customWidth="1"/>
    <col min="2564" max="2564" width="7.85546875" style="1" customWidth="1"/>
    <col min="2565" max="2565" width="2" style="1" customWidth="1"/>
    <col min="2566" max="2566" width="1.5703125" style="1" customWidth="1"/>
    <col min="2567" max="2567" width="61.28515625" style="1" customWidth="1"/>
    <col min="2568" max="2568" width="5.42578125" style="1" bestFit="1" customWidth="1"/>
    <col min="2569" max="2569" width="5.42578125" style="1" customWidth="1"/>
    <col min="2570" max="2570" width="6.140625" style="1" customWidth="1"/>
    <col min="2571" max="2572" width="11.42578125" style="1"/>
    <col min="2573" max="2573" width="4.7109375" style="1" customWidth="1"/>
    <col min="2574" max="2574" width="5" style="1" customWidth="1"/>
    <col min="2575" max="2575" width="2.28515625" style="1" customWidth="1"/>
    <col min="2576" max="2576" width="26" style="1" customWidth="1"/>
    <col min="2577" max="2577" width="8" style="1" customWidth="1"/>
    <col min="2578" max="2578" width="1" style="1" customWidth="1"/>
    <col min="2579" max="2579" width="6.7109375" style="1" customWidth="1"/>
    <col min="2580" max="2580" width="1" style="1" customWidth="1"/>
    <col min="2581" max="2581" width="6.7109375" style="1" customWidth="1"/>
    <col min="2582" max="2582" width="1" style="1" customWidth="1"/>
    <col min="2583" max="2583" width="6.7109375" style="1" customWidth="1"/>
    <col min="2584" max="2584" width="1" style="1" customWidth="1"/>
    <col min="2585" max="2585" width="6.7109375" style="1" customWidth="1"/>
    <col min="2586" max="2586" width="1" style="1" customWidth="1"/>
    <col min="2587" max="2587" width="6.7109375" style="1" customWidth="1"/>
    <col min="2588" max="2588" width="1" style="1" customWidth="1"/>
    <col min="2589" max="2590" width="6.7109375" style="1" customWidth="1"/>
    <col min="2591" max="2816" width="11.42578125" style="1"/>
    <col min="2817" max="2819" width="0" style="1" hidden="1" customWidth="1"/>
    <col min="2820" max="2820" width="7.85546875" style="1" customWidth="1"/>
    <col min="2821" max="2821" width="2" style="1" customWidth="1"/>
    <col min="2822" max="2822" width="1.5703125" style="1" customWidth="1"/>
    <col min="2823" max="2823" width="61.28515625" style="1" customWidth="1"/>
    <col min="2824" max="2824" width="5.42578125" style="1" bestFit="1" customWidth="1"/>
    <col min="2825" max="2825" width="5.42578125" style="1" customWidth="1"/>
    <col min="2826" max="2826" width="6.140625" style="1" customWidth="1"/>
    <col min="2827" max="2828" width="11.42578125" style="1"/>
    <col min="2829" max="2829" width="4.7109375" style="1" customWidth="1"/>
    <col min="2830" max="2830" width="5" style="1" customWidth="1"/>
    <col min="2831" max="2831" width="2.28515625" style="1" customWidth="1"/>
    <col min="2832" max="2832" width="26" style="1" customWidth="1"/>
    <col min="2833" max="2833" width="8" style="1" customWidth="1"/>
    <col min="2834" max="2834" width="1" style="1" customWidth="1"/>
    <col min="2835" max="2835" width="6.7109375" style="1" customWidth="1"/>
    <col min="2836" max="2836" width="1" style="1" customWidth="1"/>
    <col min="2837" max="2837" width="6.7109375" style="1" customWidth="1"/>
    <col min="2838" max="2838" width="1" style="1" customWidth="1"/>
    <col min="2839" max="2839" width="6.7109375" style="1" customWidth="1"/>
    <col min="2840" max="2840" width="1" style="1" customWidth="1"/>
    <col min="2841" max="2841" width="6.7109375" style="1" customWidth="1"/>
    <col min="2842" max="2842" width="1" style="1" customWidth="1"/>
    <col min="2843" max="2843" width="6.7109375" style="1" customWidth="1"/>
    <col min="2844" max="2844" width="1" style="1" customWidth="1"/>
    <col min="2845" max="2846" width="6.7109375" style="1" customWidth="1"/>
    <col min="2847" max="3072" width="11.42578125" style="1"/>
    <col min="3073" max="3075" width="0" style="1" hidden="1" customWidth="1"/>
    <col min="3076" max="3076" width="7.85546875" style="1" customWidth="1"/>
    <col min="3077" max="3077" width="2" style="1" customWidth="1"/>
    <col min="3078" max="3078" width="1.5703125" style="1" customWidth="1"/>
    <col min="3079" max="3079" width="61.28515625" style="1" customWidth="1"/>
    <col min="3080" max="3080" width="5.42578125" style="1" bestFit="1" customWidth="1"/>
    <col min="3081" max="3081" width="5.42578125" style="1" customWidth="1"/>
    <col min="3082" max="3082" width="6.140625" style="1" customWidth="1"/>
    <col min="3083" max="3084" width="11.42578125" style="1"/>
    <col min="3085" max="3085" width="4.7109375" style="1" customWidth="1"/>
    <col min="3086" max="3086" width="5" style="1" customWidth="1"/>
    <col min="3087" max="3087" width="2.28515625" style="1" customWidth="1"/>
    <col min="3088" max="3088" width="26" style="1" customWidth="1"/>
    <col min="3089" max="3089" width="8" style="1" customWidth="1"/>
    <col min="3090" max="3090" width="1" style="1" customWidth="1"/>
    <col min="3091" max="3091" width="6.7109375" style="1" customWidth="1"/>
    <col min="3092" max="3092" width="1" style="1" customWidth="1"/>
    <col min="3093" max="3093" width="6.7109375" style="1" customWidth="1"/>
    <col min="3094" max="3094" width="1" style="1" customWidth="1"/>
    <col min="3095" max="3095" width="6.7109375" style="1" customWidth="1"/>
    <col min="3096" max="3096" width="1" style="1" customWidth="1"/>
    <col min="3097" max="3097" width="6.7109375" style="1" customWidth="1"/>
    <col min="3098" max="3098" width="1" style="1" customWidth="1"/>
    <col min="3099" max="3099" width="6.7109375" style="1" customWidth="1"/>
    <col min="3100" max="3100" width="1" style="1" customWidth="1"/>
    <col min="3101" max="3102" width="6.7109375" style="1" customWidth="1"/>
    <col min="3103" max="3328" width="11.42578125" style="1"/>
    <col min="3329" max="3331" width="0" style="1" hidden="1" customWidth="1"/>
    <col min="3332" max="3332" width="7.85546875" style="1" customWidth="1"/>
    <col min="3333" max="3333" width="2" style="1" customWidth="1"/>
    <col min="3334" max="3334" width="1.5703125" style="1" customWidth="1"/>
    <col min="3335" max="3335" width="61.28515625" style="1" customWidth="1"/>
    <col min="3336" max="3336" width="5.42578125" style="1" bestFit="1" customWidth="1"/>
    <col min="3337" max="3337" width="5.42578125" style="1" customWidth="1"/>
    <col min="3338" max="3338" width="6.140625" style="1" customWidth="1"/>
    <col min="3339" max="3340" width="11.42578125" style="1"/>
    <col min="3341" max="3341" width="4.7109375" style="1" customWidth="1"/>
    <col min="3342" max="3342" width="5" style="1" customWidth="1"/>
    <col min="3343" max="3343" width="2.28515625" style="1" customWidth="1"/>
    <col min="3344" max="3344" width="26" style="1" customWidth="1"/>
    <col min="3345" max="3345" width="8" style="1" customWidth="1"/>
    <col min="3346" max="3346" width="1" style="1" customWidth="1"/>
    <col min="3347" max="3347" width="6.7109375" style="1" customWidth="1"/>
    <col min="3348" max="3348" width="1" style="1" customWidth="1"/>
    <col min="3349" max="3349" width="6.7109375" style="1" customWidth="1"/>
    <col min="3350" max="3350" width="1" style="1" customWidth="1"/>
    <col min="3351" max="3351" width="6.7109375" style="1" customWidth="1"/>
    <col min="3352" max="3352" width="1" style="1" customWidth="1"/>
    <col min="3353" max="3353" width="6.7109375" style="1" customWidth="1"/>
    <col min="3354" max="3354" width="1" style="1" customWidth="1"/>
    <col min="3355" max="3355" width="6.7109375" style="1" customWidth="1"/>
    <col min="3356" max="3356" width="1" style="1" customWidth="1"/>
    <col min="3357" max="3358" width="6.7109375" style="1" customWidth="1"/>
    <col min="3359" max="3584" width="11.42578125" style="1"/>
    <col min="3585" max="3587" width="0" style="1" hidden="1" customWidth="1"/>
    <col min="3588" max="3588" width="7.85546875" style="1" customWidth="1"/>
    <col min="3589" max="3589" width="2" style="1" customWidth="1"/>
    <col min="3590" max="3590" width="1.5703125" style="1" customWidth="1"/>
    <col min="3591" max="3591" width="61.28515625" style="1" customWidth="1"/>
    <col min="3592" max="3592" width="5.42578125" style="1" bestFit="1" customWidth="1"/>
    <col min="3593" max="3593" width="5.42578125" style="1" customWidth="1"/>
    <col min="3594" max="3594" width="6.140625" style="1" customWidth="1"/>
    <col min="3595" max="3596" width="11.42578125" style="1"/>
    <col min="3597" max="3597" width="4.7109375" style="1" customWidth="1"/>
    <col min="3598" max="3598" width="5" style="1" customWidth="1"/>
    <col min="3599" max="3599" width="2.28515625" style="1" customWidth="1"/>
    <col min="3600" max="3600" width="26" style="1" customWidth="1"/>
    <col min="3601" max="3601" width="8" style="1" customWidth="1"/>
    <col min="3602" max="3602" width="1" style="1" customWidth="1"/>
    <col min="3603" max="3603" width="6.7109375" style="1" customWidth="1"/>
    <col min="3604" max="3604" width="1" style="1" customWidth="1"/>
    <col min="3605" max="3605" width="6.7109375" style="1" customWidth="1"/>
    <col min="3606" max="3606" width="1" style="1" customWidth="1"/>
    <col min="3607" max="3607" width="6.7109375" style="1" customWidth="1"/>
    <col min="3608" max="3608" width="1" style="1" customWidth="1"/>
    <col min="3609" max="3609" width="6.7109375" style="1" customWidth="1"/>
    <col min="3610" max="3610" width="1" style="1" customWidth="1"/>
    <col min="3611" max="3611" width="6.7109375" style="1" customWidth="1"/>
    <col min="3612" max="3612" width="1" style="1" customWidth="1"/>
    <col min="3613" max="3614" width="6.7109375" style="1" customWidth="1"/>
    <col min="3615" max="3840" width="11.42578125" style="1"/>
    <col min="3841" max="3843" width="0" style="1" hidden="1" customWidth="1"/>
    <col min="3844" max="3844" width="7.85546875" style="1" customWidth="1"/>
    <col min="3845" max="3845" width="2" style="1" customWidth="1"/>
    <col min="3846" max="3846" width="1.5703125" style="1" customWidth="1"/>
    <col min="3847" max="3847" width="61.28515625" style="1" customWidth="1"/>
    <col min="3848" max="3848" width="5.42578125" style="1" bestFit="1" customWidth="1"/>
    <col min="3849" max="3849" width="5.42578125" style="1" customWidth="1"/>
    <col min="3850" max="3850" width="6.140625" style="1" customWidth="1"/>
    <col min="3851" max="3852" width="11.42578125" style="1"/>
    <col min="3853" max="3853" width="4.7109375" style="1" customWidth="1"/>
    <col min="3854" max="3854" width="5" style="1" customWidth="1"/>
    <col min="3855" max="3855" width="2.28515625" style="1" customWidth="1"/>
    <col min="3856" max="3856" width="26" style="1" customWidth="1"/>
    <col min="3857" max="3857" width="8" style="1" customWidth="1"/>
    <col min="3858" max="3858" width="1" style="1" customWidth="1"/>
    <col min="3859" max="3859" width="6.7109375" style="1" customWidth="1"/>
    <col min="3860" max="3860" width="1" style="1" customWidth="1"/>
    <col min="3861" max="3861" width="6.7109375" style="1" customWidth="1"/>
    <col min="3862" max="3862" width="1" style="1" customWidth="1"/>
    <col min="3863" max="3863" width="6.7109375" style="1" customWidth="1"/>
    <col min="3864" max="3864" width="1" style="1" customWidth="1"/>
    <col min="3865" max="3865" width="6.7109375" style="1" customWidth="1"/>
    <col min="3866" max="3866" width="1" style="1" customWidth="1"/>
    <col min="3867" max="3867" width="6.7109375" style="1" customWidth="1"/>
    <col min="3868" max="3868" width="1" style="1" customWidth="1"/>
    <col min="3869" max="3870" width="6.7109375" style="1" customWidth="1"/>
    <col min="3871" max="4096" width="11.42578125" style="1"/>
    <col min="4097" max="4099" width="0" style="1" hidden="1" customWidth="1"/>
    <col min="4100" max="4100" width="7.85546875" style="1" customWidth="1"/>
    <col min="4101" max="4101" width="2" style="1" customWidth="1"/>
    <col min="4102" max="4102" width="1.5703125" style="1" customWidth="1"/>
    <col min="4103" max="4103" width="61.28515625" style="1" customWidth="1"/>
    <col min="4104" max="4104" width="5.42578125" style="1" bestFit="1" customWidth="1"/>
    <col min="4105" max="4105" width="5.42578125" style="1" customWidth="1"/>
    <col min="4106" max="4106" width="6.140625" style="1" customWidth="1"/>
    <col min="4107" max="4108" width="11.42578125" style="1"/>
    <col min="4109" max="4109" width="4.7109375" style="1" customWidth="1"/>
    <col min="4110" max="4110" width="5" style="1" customWidth="1"/>
    <col min="4111" max="4111" width="2.28515625" style="1" customWidth="1"/>
    <col min="4112" max="4112" width="26" style="1" customWidth="1"/>
    <col min="4113" max="4113" width="8" style="1" customWidth="1"/>
    <col min="4114" max="4114" width="1" style="1" customWidth="1"/>
    <col min="4115" max="4115" width="6.7109375" style="1" customWidth="1"/>
    <col min="4116" max="4116" width="1" style="1" customWidth="1"/>
    <col min="4117" max="4117" width="6.7109375" style="1" customWidth="1"/>
    <col min="4118" max="4118" width="1" style="1" customWidth="1"/>
    <col min="4119" max="4119" width="6.7109375" style="1" customWidth="1"/>
    <col min="4120" max="4120" width="1" style="1" customWidth="1"/>
    <col min="4121" max="4121" width="6.7109375" style="1" customWidth="1"/>
    <col min="4122" max="4122" width="1" style="1" customWidth="1"/>
    <col min="4123" max="4123" width="6.7109375" style="1" customWidth="1"/>
    <col min="4124" max="4124" width="1" style="1" customWidth="1"/>
    <col min="4125" max="4126" width="6.7109375" style="1" customWidth="1"/>
    <col min="4127" max="4352" width="11.42578125" style="1"/>
    <col min="4353" max="4355" width="0" style="1" hidden="1" customWidth="1"/>
    <col min="4356" max="4356" width="7.85546875" style="1" customWidth="1"/>
    <col min="4357" max="4357" width="2" style="1" customWidth="1"/>
    <col min="4358" max="4358" width="1.5703125" style="1" customWidth="1"/>
    <col min="4359" max="4359" width="61.28515625" style="1" customWidth="1"/>
    <col min="4360" max="4360" width="5.42578125" style="1" bestFit="1" customWidth="1"/>
    <col min="4361" max="4361" width="5.42578125" style="1" customWidth="1"/>
    <col min="4362" max="4362" width="6.140625" style="1" customWidth="1"/>
    <col min="4363" max="4364" width="11.42578125" style="1"/>
    <col min="4365" max="4365" width="4.7109375" style="1" customWidth="1"/>
    <col min="4366" max="4366" width="5" style="1" customWidth="1"/>
    <col min="4367" max="4367" width="2.28515625" style="1" customWidth="1"/>
    <col min="4368" max="4368" width="26" style="1" customWidth="1"/>
    <col min="4369" max="4369" width="8" style="1" customWidth="1"/>
    <col min="4370" max="4370" width="1" style="1" customWidth="1"/>
    <col min="4371" max="4371" width="6.7109375" style="1" customWidth="1"/>
    <col min="4372" max="4372" width="1" style="1" customWidth="1"/>
    <col min="4373" max="4373" width="6.7109375" style="1" customWidth="1"/>
    <col min="4374" max="4374" width="1" style="1" customWidth="1"/>
    <col min="4375" max="4375" width="6.7109375" style="1" customWidth="1"/>
    <col min="4376" max="4376" width="1" style="1" customWidth="1"/>
    <col min="4377" max="4377" width="6.7109375" style="1" customWidth="1"/>
    <col min="4378" max="4378" width="1" style="1" customWidth="1"/>
    <col min="4379" max="4379" width="6.7109375" style="1" customWidth="1"/>
    <col min="4380" max="4380" width="1" style="1" customWidth="1"/>
    <col min="4381" max="4382" width="6.7109375" style="1" customWidth="1"/>
    <col min="4383" max="4608" width="11.42578125" style="1"/>
    <col min="4609" max="4611" width="0" style="1" hidden="1" customWidth="1"/>
    <col min="4612" max="4612" width="7.85546875" style="1" customWidth="1"/>
    <col min="4613" max="4613" width="2" style="1" customWidth="1"/>
    <col min="4614" max="4614" width="1.5703125" style="1" customWidth="1"/>
    <col min="4615" max="4615" width="61.28515625" style="1" customWidth="1"/>
    <col min="4616" max="4616" width="5.42578125" style="1" bestFit="1" customWidth="1"/>
    <col min="4617" max="4617" width="5.42578125" style="1" customWidth="1"/>
    <col min="4618" max="4618" width="6.140625" style="1" customWidth="1"/>
    <col min="4619" max="4620" width="11.42578125" style="1"/>
    <col min="4621" max="4621" width="4.7109375" style="1" customWidth="1"/>
    <col min="4622" max="4622" width="5" style="1" customWidth="1"/>
    <col min="4623" max="4623" width="2.28515625" style="1" customWidth="1"/>
    <col min="4624" max="4624" width="26" style="1" customWidth="1"/>
    <col min="4625" max="4625" width="8" style="1" customWidth="1"/>
    <col min="4626" max="4626" width="1" style="1" customWidth="1"/>
    <col min="4627" max="4627" width="6.7109375" style="1" customWidth="1"/>
    <col min="4628" max="4628" width="1" style="1" customWidth="1"/>
    <col min="4629" max="4629" width="6.7109375" style="1" customWidth="1"/>
    <col min="4630" max="4630" width="1" style="1" customWidth="1"/>
    <col min="4631" max="4631" width="6.7109375" style="1" customWidth="1"/>
    <col min="4632" max="4632" width="1" style="1" customWidth="1"/>
    <col min="4633" max="4633" width="6.7109375" style="1" customWidth="1"/>
    <col min="4634" max="4634" width="1" style="1" customWidth="1"/>
    <col min="4635" max="4635" width="6.7109375" style="1" customWidth="1"/>
    <col min="4636" max="4636" width="1" style="1" customWidth="1"/>
    <col min="4637" max="4638" width="6.7109375" style="1" customWidth="1"/>
    <col min="4639" max="4864" width="11.42578125" style="1"/>
    <col min="4865" max="4867" width="0" style="1" hidden="1" customWidth="1"/>
    <col min="4868" max="4868" width="7.85546875" style="1" customWidth="1"/>
    <col min="4869" max="4869" width="2" style="1" customWidth="1"/>
    <col min="4870" max="4870" width="1.5703125" style="1" customWidth="1"/>
    <col min="4871" max="4871" width="61.28515625" style="1" customWidth="1"/>
    <col min="4872" max="4872" width="5.42578125" style="1" bestFit="1" customWidth="1"/>
    <col min="4873" max="4873" width="5.42578125" style="1" customWidth="1"/>
    <col min="4874" max="4874" width="6.140625" style="1" customWidth="1"/>
    <col min="4875" max="4876" width="11.42578125" style="1"/>
    <col min="4877" max="4877" width="4.7109375" style="1" customWidth="1"/>
    <col min="4878" max="4878" width="5" style="1" customWidth="1"/>
    <col min="4879" max="4879" width="2.28515625" style="1" customWidth="1"/>
    <col min="4880" max="4880" width="26" style="1" customWidth="1"/>
    <col min="4881" max="4881" width="8" style="1" customWidth="1"/>
    <col min="4882" max="4882" width="1" style="1" customWidth="1"/>
    <col min="4883" max="4883" width="6.7109375" style="1" customWidth="1"/>
    <col min="4884" max="4884" width="1" style="1" customWidth="1"/>
    <col min="4885" max="4885" width="6.7109375" style="1" customWidth="1"/>
    <col min="4886" max="4886" width="1" style="1" customWidth="1"/>
    <col min="4887" max="4887" width="6.7109375" style="1" customWidth="1"/>
    <col min="4888" max="4888" width="1" style="1" customWidth="1"/>
    <col min="4889" max="4889" width="6.7109375" style="1" customWidth="1"/>
    <col min="4890" max="4890" width="1" style="1" customWidth="1"/>
    <col min="4891" max="4891" width="6.7109375" style="1" customWidth="1"/>
    <col min="4892" max="4892" width="1" style="1" customWidth="1"/>
    <col min="4893" max="4894" width="6.7109375" style="1" customWidth="1"/>
    <col min="4895" max="5120" width="11.42578125" style="1"/>
    <col min="5121" max="5123" width="0" style="1" hidden="1" customWidth="1"/>
    <col min="5124" max="5124" width="7.85546875" style="1" customWidth="1"/>
    <col min="5125" max="5125" width="2" style="1" customWidth="1"/>
    <col min="5126" max="5126" width="1.5703125" style="1" customWidth="1"/>
    <col min="5127" max="5127" width="61.28515625" style="1" customWidth="1"/>
    <col min="5128" max="5128" width="5.42578125" style="1" bestFit="1" customWidth="1"/>
    <col min="5129" max="5129" width="5.42578125" style="1" customWidth="1"/>
    <col min="5130" max="5130" width="6.140625" style="1" customWidth="1"/>
    <col min="5131" max="5132" width="11.42578125" style="1"/>
    <col min="5133" max="5133" width="4.7109375" style="1" customWidth="1"/>
    <col min="5134" max="5134" width="5" style="1" customWidth="1"/>
    <col min="5135" max="5135" width="2.28515625" style="1" customWidth="1"/>
    <col min="5136" max="5136" width="26" style="1" customWidth="1"/>
    <col min="5137" max="5137" width="8" style="1" customWidth="1"/>
    <col min="5138" max="5138" width="1" style="1" customWidth="1"/>
    <col min="5139" max="5139" width="6.7109375" style="1" customWidth="1"/>
    <col min="5140" max="5140" width="1" style="1" customWidth="1"/>
    <col min="5141" max="5141" width="6.7109375" style="1" customWidth="1"/>
    <col min="5142" max="5142" width="1" style="1" customWidth="1"/>
    <col min="5143" max="5143" width="6.7109375" style="1" customWidth="1"/>
    <col min="5144" max="5144" width="1" style="1" customWidth="1"/>
    <col min="5145" max="5145" width="6.7109375" style="1" customWidth="1"/>
    <col min="5146" max="5146" width="1" style="1" customWidth="1"/>
    <col min="5147" max="5147" width="6.7109375" style="1" customWidth="1"/>
    <col min="5148" max="5148" width="1" style="1" customWidth="1"/>
    <col min="5149" max="5150" width="6.7109375" style="1" customWidth="1"/>
    <col min="5151" max="5376" width="11.42578125" style="1"/>
    <col min="5377" max="5379" width="0" style="1" hidden="1" customWidth="1"/>
    <col min="5380" max="5380" width="7.85546875" style="1" customWidth="1"/>
    <col min="5381" max="5381" width="2" style="1" customWidth="1"/>
    <col min="5382" max="5382" width="1.5703125" style="1" customWidth="1"/>
    <col min="5383" max="5383" width="61.28515625" style="1" customWidth="1"/>
    <col min="5384" max="5384" width="5.42578125" style="1" bestFit="1" customWidth="1"/>
    <col min="5385" max="5385" width="5.42578125" style="1" customWidth="1"/>
    <col min="5386" max="5386" width="6.140625" style="1" customWidth="1"/>
    <col min="5387" max="5388" width="11.42578125" style="1"/>
    <col min="5389" max="5389" width="4.7109375" style="1" customWidth="1"/>
    <col min="5390" max="5390" width="5" style="1" customWidth="1"/>
    <col min="5391" max="5391" width="2.28515625" style="1" customWidth="1"/>
    <col min="5392" max="5392" width="26" style="1" customWidth="1"/>
    <col min="5393" max="5393" width="8" style="1" customWidth="1"/>
    <col min="5394" max="5394" width="1" style="1" customWidth="1"/>
    <col min="5395" max="5395" width="6.7109375" style="1" customWidth="1"/>
    <col min="5396" max="5396" width="1" style="1" customWidth="1"/>
    <col min="5397" max="5397" width="6.7109375" style="1" customWidth="1"/>
    <col min="5398" max="5398" width="1" style="1" customWidth="1"/>
    <col min="5399" max="5399" width="6.7109375" style="1" customWidth="1"/>
    <col min="5400" max="5400" width="1" style="1" customWidth="1"/>
    <col min="5401" max="5401" width="6.7109375" style="1" customWidth="1"/>
    <col min="5402" max="5402" width="1" style="1" customWidth="1"/>
    <col min="5403" max="5403" width="6.7109375" style="1" customWidth="1"/>
    <col min="5404" max="5404" width="1" style="1" customWidth="1"/>
    <col min="5405" max="5406" width="6.7109375" style="1" customWidth="1"/>
    <col min="5407" max="5632" width="11.42578125" style="1"/>
    <col min="5633" max="5635" width="0" style="1" hidden="1" customWidth="1"/>
    <col min="5636" max="5636" width="7.85546875" style="1" customWidth="1"/>
    <col min="5637" max="5637" width="2" style="1" customWidth="1"/>
    <col min="5638" max="5638" width="1.5703125" style="1" customWidth="1"/>
    <col min="5639" max="5639" width="61.28515625" style="1" customWidth="1"/>
    <col min="5640" max="5640" width="5.42578125" style="1" bestFit="1" customWidth="1"/>
    <col min="5641" max="5641" width="5.42578125" style="1" customWidth="1"/>
    <col min="5642" max="5642" width="6.140625" style="1" customWidth="1"/>
    <col min="5643" max="5644" width="11.42578125" style="1"/>
    <col min="5645" max="5645" width="4.7109375" style="1" customWidth="1"/>
    <col min="5646" max="5646" width="5" style="1" customWidth="1"/>
    <col min="5647" max="5647" width="2.28515625" style="1" customWidth="1"/>
    <col min="5648" max="5648" width="26" style="1" customWidth="1"/>
    <col min="5649" max="5649" width="8" style="1" customWidth="1"/>
    <col min="5650" max="5650" width="1" style="1" customWidth="1"/>
    <col min="5651" max="5651" width="6.7109375" style="1" customWidth="1"/>
    <col min="5652" max="5652" width="1" style="1" customWidth="1"/>
    <col min="5653" max="5653" width="6.7109375" style="1" customWidth="1"/>
    <col min="5654" max="5654" width="1" style="1" customWidth="1"/>
    <col min="5655" max="5655" width="6.7109375" style="1" customWidth="1"/>
    <col min="5656" max="5656" width="1" style="1" customWidth="1"/>
    <col min="5657" max="5657" width="6.7109375" style="1" customWidth="1"/>
    <col min="5658" max="5658" width="1" style="1" customWidth="1"/>
    <col min="5659" max="5659" width="6.7109375" style="1" customWidth="1"/>
    <col min="5660" max="5660" width="1" style="1" customWidth="1"/>
    <col min="5661" max="5662" width="6.7109375" style="1" customWidth="1"/>
    <col min="5663" max="5888" width="11.42578125" style="1"/>
    <col min="5889" max="5891" width="0" style="1" hidden="1" customWidth="1"/>
    <col min="5892" max="5892" width="7.85546875" style="1" customWidth="1"/>
    <col min="5893" max="5893" width="2" style="1" customWidth="1"/>
    <col min="5894" max="5894" width="1.5703125" style="1" customWidth="1"/>
    <col min="5895" max="5895" width="61.28515625" style="1" customWidth="1"/>
    <col min="5896" max="5896" width="5.42578125" style="1" bestFit="1" customWidth="1"/>
    <col min="5897" max="5897" width="5.42578125" style="1" customWidth="1"/>
    <col min="5898" max="5898" width="6.140625" style="1" customWidth="1"/>
    <col min="5899" max="5900" width="11.42578125" style="1"/>
    <col min="5901" max="5901" width="4.7109375" style="1" customWidth="1"/>
    <col min="5902" max="5902" width="5" style="1" customWidth="1"/>
    <col min="5903" max="5903" width="2.28515625" style="1" customWidth="1"/>
    <col min="5904" max="5904" width="26" style="1" customWidth="1"/>
    <col min="5905" max="5905" width="8" style="1" customWidth="1"/>
    <col min="5906" max="5906" width="1" style="1" customWidth="1"/>
    <col min="5907" max="5907" width="6.7109375" style="1" customWidth="1"/>
    <col min="5908" max="5908" width="1" style="1" customWidth="1"/>
    <col min="5909" max="5909" width="6.7109375" style="1" customWidth="1"/>
    <col min="5910" max="5910" width="1" style="1" customWidth="1"/>
    <col min="5911" max="5911" width="6.7109375" style="1" customWidth="1"/>
    <col min="5912" max="5912" width="1" style="1" customWidth="1"/>
    <col min="5913" max="5913" width="6.7109375" style="1" customWidth="1"/>
    <col min="5914" max="5914" width="1" style="1" customWidth="1"/>
    <col min="5915" max="5915" width="6.7109375" style="1" customWidth="1"/>
    <col min="5916" max="5916" width="1" style="1" customWidth="1"/>
    <col min="5917" max="5918" width="6.7109375" style="1" customWidth="1"/>
    <col min="5919" max="6144" width="11.42578125" style="1"/>
    <col min="6145" max="6147" width="0" style="1" hidden="1" customWidth="1"/>
    <col min="6148" max="6148" width="7.85546875" style="1" customWidth="1"/>
    <col min="6149" max="6149" width="2" style="1" customWidth="1"/>
    <col min="6150" max="6150" width="1.5703125" style="1" customWidth="1"/>
    <col min="6151" max="6151" width="61.28515625" style="1" customWidth="1"/>
    <col min="6152" max="6152" width="5.42578125" style="1" bestFit="1" customWidth="1"/>
    <col min="6153" max="6153" width="5.42578125" style="1" customWidth="1"/>
    <col min="6154" max="6154" width="6.140625" style="1" customWidth="1"/>
    <col min="6155" max="6156" width="11.42578125" style="1"/>
    <col min="6157" max="6157" width="4.7109375" style="1" customWidth="1"/>
    <col min="6158" max="6158" width="5" style="1" customWidth="1"/>
    <col min="6159" max="6159" width="2.28515625" style="1" customWidth="1"/>
    <col min="6160" max="6160" width="26" style="1" customWidth="1"/>
    <col min="6161" max="6161" width="8" style="1" customWidth="1"/>
    <col min="6162" max="6162" width="1" style="1" customWidth="1"/>
    <col min="6163" max="6163" width="6.7109375" style="1" customWidth="1"/>
    <col min="6164" max="6164" width="1" style="1" customWidth="1"/>
    <col min="6165" max="6165" width="6.7109375" style="1" customWidth="1"/>
    <col min="6166" max="6166" width="1" style="1" customWidth="1"/>
    <col min="6167" max="6167" width="6.7109375" style="1" customWidth="1"/>
    <col min="6168" max="6168" width="1" style="1" customWidth="1"/>
    <col min="6169" max="6169" width="6.7109375" style="1" customWidth="1"/>
    <col min="6170" max="6170" width="1" style="1" customWidth="1"/>
    <col min="6171" max="6171" width="6.7109375" style="1" customWidth="1"/>
    <col min="6172" max="6172" width="1" style="1" customWidth="1"/>
    <col min="6173" max="6174" width="6.7109375" style="1" customWidth="1"/>
    <col min="6175" max="6400" width="11.42578125" style="1"/>
    <col min="6401" max="6403" width="0" style="1" hidden="1" customWidth="1"/>
    <col min="6404" max="6404" width="7.85546875" style="1" customWidth="1"/>
    <col min="6405" max="6405" width="2" style="1" customWidth="1"/>
    <col min="6406" max="6406" width="1.5703125" style="1" customWidth="1"/>
    <col min="6407" max="6407" width="61.28515625" style="1" customWidth="1"/>
    <col min="6408" max="6408" width="5.42578125" style="1" bestFit="1" customWidth="1"/>
    <col min="6409" max="6409" width="5.42578125" style="1" customWidth="1"/>
    <col min="6410" max="6410" width="6.140625" style="1" customWidth="1"/>
    <col min="6411" max="6412" width="11.42578125" style="1"/>
    <col min="6413" max="6413" width="4.7109375" style="1" customWidth="1"/>
    <col min="6414" max="6414" width="5" style="1" customWidth="1"/>
    <col min="6415" max="6415" width="2.28515625" style="1" customWidth="1"/>
    <col min="6416" max="6416" width="26" style="1" customWidth="1"/>
    <col min="6417" max="6417" width="8" style="1" customWidth="1"/>
    <col min="6418" max="6418" width="1" style="1" customWidth="1"/>
    <col min="6419" max="6419" width="6.7109375" style="1" customWidth="1"/>
    <col min="6420" max="6420" width="1" style="1" customWidth="1"/>
    <col min="6421" max="6421" width="6.7109375" style="1" customWidth="1"/>
    <col min="6422" max="6422" width="1" style="1" customWidth="1"/>
    <col min="6423" max="6423" width="6.7109375" style="1" customWidth="1"/>
    <col min="6424" max="6424" width="1" style="1" customWidth="1"/>
    <col min="6425" max="6425" width="6.7109375" style="1" customWidth="1"/>
    <col min="6426" max="6426" width="1" style="1" customWidth="1"/>
    <col min="6427" max="6427" width="6.7109375" style="1" customWidth="1"/>
    <col min="6428" max="6428" width="1" style="1" customWidth="1"/>
    <col min="6429" max="6430" width="6.7109375" style="1" customWidth="1"/>
    <col min="6431" max="6656" width="11.42578125" style="1"/>
    <col min="6657" max="6659" width="0" style="1" hidden="1" customWidth="1"/>
    <col min="6660" max="6660" width="7.85546875" style="1" customWidth="1"/>
    <col min="6661" max="6661" width="2" style="1" customWidth="1"/>
    <col min="6662" max="6662" width="1.5703125" style="1" customWidth="1"/>
    <col min="6663" max="6663" width="61.28515625" style="1" customWidth="1"/>
    <col min="6664" max="6664" width="5.42578125" style="1" bestFit="1" customWidth="1"/>
    <col min="6665" max="6665" width="5.42578125" style="1" customWidth="1"/>
    <col min="6666" max="6666" width="6.140625" style="1" customWidth="1"/>
    <col min="6667" max="6668" width="11.42578125" style="1"/>
    <col min="6669" max="6669" width="4.7109375" style="1" customWidth="1"/>
    <col min="6670" max="6670" width="5" style="1" customWidth="1"/>
    <col min="6671" max="6671" width="2.28515625" style="1" customWidth="1"/>
    <col min="6672" max="6672" width="26" style="1" customWidth="1"/>
    <col min="6673" max="6673" width="8" style="1" customWidth="1"/>
    <col min="6674" max="6674" width="1" style="1" customWidth="1"/>
    <col min="6675" max="6675" width="6.7109375" style="1" customWidth="1"/>
    <col min="6676" max="6676" width="1" style="1" customWidth="1"/>
    <col min="6677" max="6677" width="6.7109375" style="1" customWidth="1"/>
    <col min="6678" max="6678" width="1" style="1" customWidth="1"/>
    <col min="6679" max="6679" width="6.7109375" style="1" customWidth="1"/>
    <col min="6680" max="6680" width="1" style="1" customWidth="1"/>
    <col min="6681" max="6681" width="6.7109375" style="1" customWidth="1"/>
    <col min="6682" max="6682" width="1" style="1" customWidth="1"/>
    <col min="6683" max="6683" width="6.7109375" style="1" customWidth="1"/>
    <col min="6684" max="6684" width="1" style="1" customWidth="1"/>
    <col min="6685" max="6686" width="6.7109375" style="1" customWidth="1"/>
    <col min="6687" max="6912" width="11.42578125" style="1"/>
    <col min="6913" max="6915" width="0" style="1" hidden="1" customWidth="1"/>
    <col min="6916" max="6916" width="7.85546875" style="1" customWidth="1"/>
    <col min="6917" max="6917" width="2" style="1" customWidth="1"/>
    <col min="6918" max="6918" width="1.5703125" style="1" customWidth="1"/>
    <col min="6919" max="6919" width="61.28515625" style="1" customWidth="1"/>
    <col min="6920" max="6920" width="5.42578125" style="1" bestFit="1" customWidth="1"/>
    <col min="6921" max="6921" width="5.42578125" style="1" customWidth="1"/>
    <col min="6922" max="6922" width="6.140625" style="1" customWidth="1"/>
    <col min="6923" max="6924" width="11.42578125" style="1"/>
    <col min="6925" max="6925" width="4.7109375" style="1" customWidth="1"/>
    <col min="6926" max="6926" width="5" style="1" customWidth="1"/>
    <col min="6927" max="6927" width="2.28515625" style="1" customWidth="1"/>
    <col min="6928" max="6928" width="26" style="1" customWidth="1"/>
    <col min="6929" max="6929" width="8" style="1" customWidth="1"/>
    <col min="6930" max="6930" width="1" style="1" customWidth="1"/>
    <col min="6931" max="6931" width="6.7109375" style="1" customWidth="1"/>
    <col min="6932" max="6932" width="1" style="1" customWidth="1"/>
    <col min="6933" max="6933" width="6.7109375" style="1" customWidth="1"/>
    <col min="6934" max="6934" width="1" style="1" customWidth="1"/>
    <col min="6935" max="6935" width="6.7109375" style="1" customWidth="1"/>
    <col min="6936" max="6936" width="1" style="1" customWidth="1"/>
    <col min="6937" max="6937" width="6.7109375" style="1" customWidth="1"/>
    <col min="6938" max="6938" width="1" style="1" customWidth="1"/>
    <col min="6939" max="6939" width="6.7109375" style="1" customWidth="1"/>
    <col min="6940" max="6940" width="1" style="1" customWidth="1"/>
    <col min="6941" max="6942" width="6.7109375" style="1" customWidth="1"/>
    <col min="6943" max="7168" width="11.42578125" style="1"/>
    <col min="7169" max="7171" width="0" style="1" hidden="1" customWidth="1"/>
    <col min="7172" max="7172" width="7.85546875" style="1" customWidth="1"/>
    <col min="7173" max="7173" width="2" style="1" customWidth="1"/>
    <col min="7174" max="7174" width="1.5703125" style="1" customWidth="1"/>
    <col min="7175" max="7175" width="61.28515625" style="1" customWidth="1"/>
    <col min="7176" max="7176" width="5.42578125" style="1" bestFit="1" customWidth="1"/>
    <col min="7177" max="7177" width="5.42578125" style="1" customWidth="1"/>
    <col min="7178" max="7178" width="6.140625" style="1" customWidth="1"/>
    <col min="7179" max="7180" width="11.42578125" style="1"/>
    <col min="7181" max="7181" width="4.7109375" style="1" customWidth="1"/>
    <col min="7182" max="7182" width="5" style="1" customWidth="1"/>
    <col min="7183" max="7183" width="2.28515625" style="1" customWidth="1"/>
    <col min="7184" max="7184" width="26" style="1" customWidth="1"/>
    <col min="7185" max="7185" width="8" style="1" customWidth="1"/>
    <col min="7186" max="7186" width="1" style="1" customWidth="1"/>
    <col min="7187" max="7187" width="6.7109375" style="1" customWidth="1"/>
    <col min="7188" max="7188" width="1" style="1" customWidth="1"/>
    <col min="7189" max="7189" width="6.7109375" style="1" customWidth="1"/>
    <col min="7190" max="7190" width="1" style="1" customWidth="1"/>
    <col min="7191" max="7191" width="6.7109375" style="1" customWidth="1"/>
    <col min="7192" max="7192" width="1" style="1" customWidth="1"/>
    <col min="7193" max="7193" width="6.7109375" style="1" customWidth="1"/>
    <col min="7194" max="7194" width="1" style="1" customWidth="1"/>
    <col min="7195" max="7195" width="6.7109375" style="1" customWidth="1"/>
    <col min="7196" max="7196" width="1" style="1" customWidth="1"/>
    <col min="7197" max="7198" width="6.7109375" style="1" customWidth="1"/>
    <col min="7199" max="7424" width="11.42578125" style="1"/>
    <col min="7425" max="7427" width="0" style="1" hidden="1" customWidth="1"/>
    <col min="7428" max="7428" width="7.85546875" style="1" customWidth="1"/>
    <col min="7429" max="7429" width="2" style="1" customWidth="1"/>
    <col min="7430" max="7430" width="1.5703125" style="1" customWidth="1"/>
    <col min="7431" max="7431" width="61.28515625" style="1" customWidth="1"/>
    <col min="7432" max="7432" width="5.42578125" style="1" bestFit="1" customWidth="1"/>
    <col min="7433" max="7433" width="5.42578125" style="1" customWidth="1"/>
    <col min="7434" max="7434" width="6.140625" style="1" customWidth="1"/>
    <col min="7435" max="7436" width="11.42578125" style="1"/>
    <col min="7437" max="7437" width="4.7109375" style="1" customWidth="1"/>
    <col min="7438" max="7438" width="5" style="1" customWidth="1"/>
    <col min="7439" max="7439" width="2.28515625" style="1" customWidth="1"/>
    <col min="7440" max="7440" width="26" style="1" customWidth="1"/>
    <col min="7441" max="7441" width="8" style="1" customWidth="1"/>
    <col min="7442" max="7442" width="1" style="1" customWidth="1"/>
    <col min="7443" max="7443" width="6.7109375" style="1" customWidth="1"/>
    <col min="7444" max="7444" width="1" style="1" customWidth="1"/>
    <col min="7445" max="7445" width="6.7109375" style="1" customWidth="1"/>
    <col min="7446" max="7446" width="1" style="1" customWidth="1"/>
    <col min="7447" max="7447" width="6.7109375" style="1" customWidth="1"/>
    <col min="7448" max="7448" width="1" style="1" customWidth="1"/>
    <col min="7449" max="7449" width="6.7109375" style="1" customWidth="1"/>
    <col min="7450" max="7450" width="1" style="1" customWidth="1"/>
    <col min="7451" max="7451" width="6.7109375" style="1" customWidth="1"/>
    <col min="7452" max="7452" width="1" style="1" customWidth="1"/>
    <col min="7453" max="7454" width="6.7109375" style="1" customWidth="1"/>
    <col min="7455" max="7680" width="11.42578125" style="1"/>
    <col min="7681" max="7683" width="0" style="1" hidden="1" customWidth="1"/>
    <col min="7684" max="7684" width="7.85546875" style="1" customWidth="1"/>
    <col min="7685" max="7685" width="2" style="1" customWidth="1"/>
    <col min="7686" max="7686" width="1.5703125" style="1" customWidth="1"/>
    <col min="7687" max="7687" width="61.28515625" style="1" customWidth="1"/>
    <col min="7688" max="7688" width="5.42578125" style="1" bestFit="1" customWidth="1"/>
    <col min="7689" max="7689" width="5.42578125" style="1" customWidth="1"/>
    <col min="7690" max="7690" width="6.140625" style="1" customWidth="1"/>
    <col min="7691" max="7692" width="11.42578125" style="1"/>
    <col min="7693" max="7693" width="4.7109375" style="1" customWidth="1"/>
    <col min="7694" max="7694" width="5" style="1" customWidth="1"/>
    <col min="7695" max="7695" width="2.28515625" style="1" customWidth="1"/>
    <col min="7696" max="7696" width="26" style="1" customWidth="1"/>
    <col min="7697" max="7697" width="8" style="1" customWidth="1"/>
    <col min="7698" max="7698" width="1" style="1" customWidth="1"/>
    <col min="7699" max="7699" width="6.7109375" style="1" customWidth="1"/>
    <col min="7700" max="7700" width="1" style="1" customWidth="1"/>
    <col min="7701" max="7701" width="6.7109375" style="1" customWidth="1"/>
    <col min="7702" max="7702" width="1" style="1" customWidth="1"/>
    <col min="7703" max="7703" width="6.7109375" style="1" customWidth="1"/>
    <col min="7704" max="7704" width="1" style="1" customWidth="1"/>
    <col min="7705" max="7705" width="6.7109375" style="1" customWidth="1"/>
    <col min="7706" max="7706" width="1" style="1" customWidth="1"/>
    <col min="7707" max="7707" width="6.7109375" style="1" customWidth="1"/>
    <col min="7708" max="7708" width="1" style="1" customWidth="1"/>
    <col min="7709" max="7710" width="6.7109375" style="1" customWidth="1"/>
    <col min="7711" max="7936" width="11.42578125" style="1"/>
    <col min="7937" max="7939" width="0" style="1" hidden="1" customWidth="1"/>
    <col min="7940" max="7940" width="7.85546875" style="1" customWidth="1"/>
    <col min="7941" max="7941" width="2" style="1" customWidth="1"/>
    <col min="7942" max="7942" width="1.5703125" style="1" customWidth="1"/>
    <col min="7943" max="7943" width="61.28515625" style="1" customWidth="1"/>
    <col min="7944" max="7944" width="5.42578125" style="1" bestFit="1" customWidth="1"/>
    <col min="7945" max="7945" width="5.42578125" style="1" customWidth="1"/>
    <col min="7946" max="7946" width="6.140625" style="1" customWidth="1"/>
    <col min="7947" max="7948" width="11.42578125" style="1"/>
    <col min="7949" max="7949" width="4.7109375" style="1" customWidth="1"/>
    <col min="7950" max="7950" width="5" style="1" customWidth="1"/>
    <col min="7951" max="7951" width="2.28515625" style="1" customWidth="1"/>
    <col min="7952" max="7952" width="26" style="1" customWidth="1"/>
    <col min="7953" max="7953" width="8" style="1" customWidth="1"/>
    <col min="7954" max="7954" width="1" style="1" customWidth="1"/>
    <col min="7955" max="7955" width="6.7109375" style="1" customWidth="1"/>
    <col min="7956" max="7956" width="1" style="1" customWidth="1"/>
    <col min="7957" max="7957" width="6.7109375" style="1" customWidth="1"/>
    <col min="7958" max="7958" width="1" style="1" customWidth="1"/>
    <col min="7959" max="7959" width="6.7109375" style="1" customWidth="1"/>
    <col min="7960" max="7960" width="1" style="1" customWidth="1"/>
    <col min="7961" max="7961" width="6.7109375" style="1" customWidth="1"/>
    <col min="7962" max="7962" width="1" style="1" customWidth="1"/>
    <col min="7963" max="7963" width="6.7109375" style="1" customWidth="1"/>
    <col min="7964" max="7964" width="1" style="1" customWidth="1"/>
    <col min="7965" max="7966" width="6.7109375" style="1" customWidth="1"/>
    <col min="7967" max="8192" width="11.42578125" style="1"/>
    <col min="8193" max="8195" width="0" style="1" hidden="1" customWidth="1"/>
    <col min="8196" max="8196" width="7.85546875" style="1" customWidth="1"/>
    <col min="8197" max="8197" width="2" style="1" customWidth="1"/>
    <col min="8198" max="8198" width="1.5703125" style="1" customWidth="1"/>
    <col min="8199" max="8199" width="61.28515625" style="1" customWidth="1"/>
    <col min="8200" max="8200" width="5.42578125" style="1" bestFit="1" customWidth="1"/>
    <col min="8201" max="8201" width="5.42578125" style="1" customWidth="1"/>
    <col min="8202" max="8202" width="6.140625" style="1" customWidth="1"/>
    <col min="8203" max="8204" width="11.42578125" style="1"/>
    <col min="8205" max="8205" width="4.7109375" style="1" customWidth="1"/>
    <col min="8206" max="8206" width="5" style="1" customWidth="1"/>
    <col min="8207" max="8207" width="2.28515625" style="1" customWidth="1"/>
    <col min="8208" max="8208" width="26" style="1" customWidth="1"/>
    <col min="8209" max="8209" width="8" style="1" customWidth="1"/>
    <col min="8210" max="8210" width="1" style="1" customWidth="1"/>
    <col min="8211" max="8211" width="6.7109375" style="1" customWidth="1"/>
    <col min="8212" max="8212" width="1" style="1" customWidth="1"/>
    <col min="8213" max="8213" width="6.7109375" style="1" customWidth="1"/>
    <col min="8214" max="8214" width="1" style="1" customWidth="1"/>
    <col min="8215" max="8215" width="6.7109375" style="1" customWidth="1"/>
    <col min="8216" max="8216" width="1" style="1" customWidth="1"/>
    <col min="8217" max="8217" width="6.7109375" style="1" customWidth="1"/>
    <col min="8218" max="8218" width="1" style="1" customWidth="1"/>
    <col min="8219" max="8219" width="6.7109375" style="1" customWidth="1"/>
    <col min="8220" max="8220" width="1" style="1" customWidth="1"/>
    <col min="8221" max="8222" width="6.7109375" style="1" customWidth="1"/>
    <col min="8223" max="8448" width="11.42578125" style="1"/>
    <col min="8449" max="8451" width="0" style="1" hidden="1" customWidth="1"/>
    <col min="8452" max="8452" width="7.85546875" style="1" customWidth="1"/>
    <col min="8453" max="8453" width="2" style="1" customWidth="1"/>
    <col min="8454" max="8454" width="1.5703125" style="1" customWidth="1"/>
    <col min="8455" max="8455" width="61.28515625" style="1" customWidth="1"/>
    <col min="8456" max="8456" width="5.42578125" style="1" bestFit="1" customWidth="1"/>
    <col min="8457" max="8457" width="5.42578125" style="1" customWidth="1"/>
    <col min="8458" max="8458" width="6.140625" style="1" customWidth="1"/>
    <col min="8459" max="8460" width="11.42578125" style="1"/>
    <col min="8461" max="8461" width="4.7109375" style="1" customWidth="1"/>
    <col min="8462" max="8462" width="5" style="1" customWidth="1"/>
    <col min="8463" max="8463" width="2.28515625" style="1" customWidth="1"/>
    <col min="8464" max="8464" width="26" style="1" customWidth="1"/>
    <col min="8465" max="8465" width="8" style="1" customWidth="1"/>
    <col min="8466" max="8466" width="1" style="1" customWidth="1"/>
    <col min="8467" max="8467" width="6.7109375" style="1" customWidth="1"/>
    <col min="8468" max="8468" width="1" style="1" customWidth="1"/>
    <col min="8469" max="8469" width="6.7109375" style="1" customWidth="1"/>
    <col min="8470" max="8470" width="1" style="1" customWidth="1"/>
    <col min="8471" max="8471" width="6.7109375" style="1" customWidth="1"/>
    <col min="8472" max="8472" width="1" style="1" customWidth="1"/>
    <col min="8473" max="8473" width="6.7109375" style="1" customWidth="1"/>
    <col min="8474" max="8474" width="1" style="1" customWidth="1"/>
    <col min="8475" max="8475" width="6.7109375" style="1" customWidth="1"/>
    <col min="8476" max="8476" width="1" style="1" customWidth="1"/>
    <col min="8477" max="8478" width="6.7109375" style="1" customWidth="1"/>
    <col min="8479" max="8704" width="11.42578125" style="1"/>
    <col min="8705" max="8707" width="0" style="1" hidden="1" customWidth="1"/>
    <col min="8708" max="8708" width="7.85546875" style="1" customWidth="1"/>
    <col min="8709" max="8709" width="2" style="1" customWidth="1"/>
    <col min="8710" max="8710" width="1.5703125" style="1" customWidth="1"/>
    <col min="8711" max="8711" width="61.28515625" style="1" customWidth="1"/>
    <col min="8712" max="8712" width="5.42578125" style="1" bestFit="1" customWidth="1"/>
    <col min="8713" max="8713" width="5.42578125" style="1" customWidth="1"/>
    <col min="8714" max="8714" width="6.140625" style="1" customWidth="1"/>
    <col min="8715" max="8716" width="11.42578125" style="1"/>
    <col min="8717" max="8717" width="4.7109375" style="1" customWidth="1"/>
    <col min="8718" max="8718" width="5" style="1" customWidth="1"/>
    <col min="8719" max="8719" width="2.28515625" style="1" customWidth="1"/>
    <col min="8720" max="8720" width="26" style="1" customWidth="1"/>
    <col min="8721" max="8721" width="8" style="1" customWidth="1"/>
    <col min="8722" max="8722" width="1" style="1" customWidth="1"/>
    <col min="8723" max="8723" width="6.7109375" style="1" customWidth="1"/>
    <col min="8724" max="8724" width="1" style="1" customWidth="1"/>
    <col min="8725" max="8725" width="6.7109375" style="1" customWidth="1"/>
    <col min="8726" max="8726" width="1" style="1" customWidth="1"/>
    <col min="8727" max="8727" width="6.7109375" style="1" customWidth="1"/>
    <col min="8728" max="8728" width="1" style="1" customWidth="1"/>
    <col min="8729" max="8729" width="6.7109375" style="1" customWidth="1"/>
    <col min="8730" max="8730" width="1" style="1" customWidth="1"/>
    <col min="8731" max="8731" width="6.7109375" style="1" customWidth="1"/>
    <col min="8732" max="8732" width="1" style="1" customWidth="1"/>
    <col min="8733" max="8734" width="6.7109375" style="1" customWidth="1"/>
    <col min="8735" max="8960" width="11.42578125" style="1"/>
    <col min="8961" max="8963" width="0" style="1" hidden="1" customWidth="1"/>
    <col min="8964" max="8964" width="7.85546875" style="1" customWidth="1"/>
    <col min="8965" max="8965" width="2" style="1" customWidth="1"/>
    <col min="8966" max="8966" width="1.5703125" style="1" customWidth="1"/>
    <col min="8967" max="8967" width="61.28515625" style="1" customWidth="1"/>
    <col min="8968" max="8968" width="5.42578125" style="1" bestFit="1" customWidth="1"/>
    <col min="8969" max="8969" width="5.42578125" style="1" customWidth="1"/>
    <col min="8970" max="8970" width="6.140625" style="1" customWidth="1"/>
    <col min="8971" max="8972" width="11.42578125" style="1"/>
    <col min="8973" max="8973" width="4.7109375" style="1" customWidth="1"/>
    <col min="8974" max="8974" width="5" style="1" customWidth="1"/>
    <col min="8975" max="8975" width="2.28515625" style="1" customWidth="1"/>
    <col min="8976" max="8976" width="26" style="1" customWidth="1"/>
    <col min="8977" max="8977" width="8" style="1" customWidth="1"/>
    <col min="8978" max="8978" width="1" style="1" customWidth="1"/>
    <col min="8979" max="8979" width="6.7109375" style="1" customWidth="1"/>
    <col min="8980" max="8980" width="1" style="1" customWidth="1"/>
    <col min="8981" max="8981" width="6.7109375" style="1" customWidth="1"/>
    <col min="8982" max="8982" width="1" style="1" customWidth="1"/>
    <col min="8983" max="8983" width="6.7109375" style="1" customWidth="1"/>
    <col min="8984" max="8984" width="1" style="1" customWidth="1"/>
    <col min="8985" max="8985" width="6.7109375" style="1" customWidth="1"/>
    <col min="8986" max="8986" width="1" style="1" customWidth="1"/>
    <col min="8987" max="8987" width="6.7109375" style="1" customWidth="1"/>
    <col min="8988" max="8988" width="1" style="1" customWidth="1"/>
    <col min="8989" max="8990" width="6.7109375" style="1" customWidth="1"/>
    <col min="8991" max="9216" width="11.42578125" style="1"/>
    <col min="9217" max="9219" width="0" style="1" hidden="1" customWidth="1"/>
    <col min="9220" max="9220" width="7.85546875" style="1" customWidth="1"/>
    <col min="9221" max="9221" width="2" style="1" customWidth="1"/>
    <col min="9222" max="9222" width="1.5703125" style="1" customWidth="1"/>
    <col min="9223" max="9223" width="61.28515625" style="1" customWidth="1"/>
    <col min="9224" max="9224" width="5.42578125" style="1" bestFit="1" customWidth="1"/>
    <col min="9225" max="9225" width="5.42578125" style="1" customWidth="1"/>
    <col min="9226" max="9226" width="6.140625" style="1" customWidth="1"/>
    <col min="9227" max="9228" width="11.42578125" style="1"/>
    <col min="9229" max="9229" width="4.7109375" style="1" customWidth="1"/>
    <col min="9230" max="9230" width="5" style="1" customWidth="1"/>
    <col min="9231" max="9231" width="2.28515625" style="1" customWidth="1"/>
    <col min="9232" max="9232" width="26" style="1" customWidth="1"/>
    <col min="9233" max="9233" width="8" style="1" customWidth="1"/>
    <col min="9234" max="9234" width="1" style="1" customWidth="1"/>
    <col min="9235" max="9235" width="6.7109375" style="1" customWidth="1"/>
    <col min="9236" max="9236" width="1" style="1" customWidth="1"/>
    <col min="9237" max="9237" width="6.7109375" style="1" customWidth="1"/>
    <col min="9238" max="9238" width="1" style="1" customWidth="1"/>
    <col min="9239" max="9239" width="6.7109375" style="1" customWidth="1"/>
    <col min="9240" max="9240" width="1" style="1" customWidth="1"/>
    <col min="9241" max="9241" width="6.7109375" style="1" customWidth="1"/>
    <col min="9242" max="9242" width="1" style="1" customWidth="1"/>
    <col min="9243" max="9243" width="6.7109375" style="1" customWidth="1"/>
    <col min="9244" max="9244" width="1" style="1" customWidth="1"/>
    <col min="9245" max="9246" width="6.7109375" style="1" customWidth="1"/>
    <col min="9247" max="9472" width="11.42578125" style="1"/>
    <col min="9473" max="9475" width="0" style="1" hidden="1" customWidth="1"/>
    <col min="9476" max="9476" width="7.85546875" style="1" customWidth="1"/>
    <col min="9477" max="9477" width="2" style="1" customWidth="1"/>
    <col min="9478" max="9478" width="1.5703125" style="1" customWidth="1"/>
    <col min="9479" max="9479" width="61.28515625" style="1" customWidth="1"/>
    <col min="9480" max="9480" width="5.42578125" style="1" bestFit="1" customWidth="1"/>
    <col min="9481" max="9481" width="5.42578125" style="1" customWidth="1"/>
    <col min="9482" max="9482" width="6.140625" style="1" customWidth="1"/>
    <col min="9483" max="9484" width="11.42578125" style="1"/>
    <col min="9485" max="9485" width="4.7109375" style="1" customWidth="1"/>
    <col min="9486" max="9486" width="5" style="1" customWidth="1"/>
    <col min="9487" max="9487" width="2.28515625" style="1" customWidth="1"/>
    <col min="9488" max="9488" width="26" style="1" customWidth="1"/>
    <col min="9489" max="9489" width="8" style="1" customWidth="1"/>
    <col min="9490" max="9490" width="1" style="1" customWidth="1"/>
    <col min="9491" max="9491" width="6.7109375" style="1" customWidth="1"/>
    <col min="9492" max="9492" width="1" style="1" customWidth="1"/>
    <col min="9493" max="9493" width="6.7109375" style="1" customWidth="1"/>
    <col min="9494" max="9494" width="1" style="1" customWidth="1"/>
    <col min="9495" max="9495" width="6.7109375" style="1" customWidth="1"/>
    <col min="9496" max="9496" width="1" style="1" customWidth="1"/>
    <col min="9497" max="9497" width="6.7109375" style="1" customWidth="1"/>
    <col min="9498" max="9498" width="1" style="1" customWidth="1"/>
    <col min="9499" max="9499" width="6.7109375" style="1" customWidth="1"/>
    <col min="9500" max="9500" width="1" style="1" customWidth="1"/>
    <col min="9501" max="9502" width="6.7109375" style="1" customWidth="1"/>
    <col min="9503" max="9728" width="11.42578125" style="1"/>
    <col min="9729" max="9731" width="0" style="1" hidden="1" customWidth="1"/>
    <col min="9732" max="9732" width="7.85546875" style="1" customWidth="1"/>
    <col min="9733" max="9733" width="2" style="1" customWidth="1"/>
    <col min="9734" max="9734" width="1.5703125" style="1" customWidth="1"/>
    <col min="9735" max="9735" width="61.28515625" style="1" customWidth="1"/>
    <col min="9736" max="9736" width="5.42578125" style="1" bestFit="1" customWidth="1"/>
    <col min="9737" max="9737" width="5.42578125" style="1" customWidth="1"/>
    <col min="9738" max="9738" width="6.140625" style="1" customWidth="1"/>
    <col min="9739" max="9740" width="11.42578125" style="1"/>
    <col min="9741" max="9741" width="4.7109375" style="1" customWidth="1"/>
    <col min="9742" max="9742" width="5" style="1" customWidth="1"/>
    <col min="9743" max="9743" width="2.28515625" style="1" customWidth="1"/>
    <col min="9744" max="9744" width="26" style="1" customWidth="1"/>
    <col min="9745" max="9745" width="8" style="1" customWidth="1"/>
    <col min="9746" max="9746" width="1" style="1" customWidth="1"/>
    <col min="9747" max="9747" width="6.7109375" style="1" customWidth="1"/>
    <col min="9748" max="9748" width="1" style="1" customWidth="1"/>
    <col min="9749" max="9749" width="6.7109375" style="1" customWidth="1"/>
    <col min="9750" max="9750" width="1" style="1" customWidth="1"/>
    <col min="9751" max="9751" width="6.7109375" style="1" customWidth="1"/>
    <col min="9752" max="9752" width="1" style="1" customWidth="1"/>
    <col min="9753" max="9753" width="6.7109375" style="1" customWidth="1"/>
    <col min="9754" max="9754" width="1" style="1" customWidth="1"/>
    <col min="9755" max="9755" width="6.7109375" style="1" customWidth="1"/>
    <col min="9756" max="9756" width="1" style="1" customWidth="1"/>
    <col min="9757" max="9758" width="6.7109375" style="1" customWidth="1"/>
    <col min="9759" max="9984" width="11.42578125" style="1"/>
    <col min="9985" max="9987" width="0" style="1" hidden="1" customWidth="1"/>
    <col min="9988" max="9988" width="7.85546875" style="1" customWidth="1"/>
    <col min="9989" max="9989" width="2" style="1" customWidth="1"/>
    <col min="9990" max="9990" width="1.5703125" style="1" customWidth="1"/>
    <col min="9991" max="9991" width="61.28515625" style="1" customWidth="1"/>
    <col min="9992" max="9992" width="5.42578125" style="1" bestFit="1" customWidth="1"/>
    <col min="9993" max="9993" width="5.42578125" style="1" customWidth="1"/>
    <col min="9994" max="9994" width="6.140625" style="1" customWidth="1"/>
    <col min="9995" max="9996" width="11.42578125" style="1"/>
    <col min="9997" max="9997" width="4.7109375" style="1" customWidth="1"/>
    <col min="9998" max="9998" width="5" style="1" customWidth="1"/>
    <col min="9999" max="9999" width="2.28515625" style="1" customWidth="1"/>
    <col min="10000" max="10000" width="26" style="1" customWidth="1"/>
    <col min="10001" max="10001" width="8" style="1" customWidth="1"/>
    <col min="10002" max="10002" width="1" style="1" customWidth="1"/>
    <col min="10003" max="10003" width="6.7109375" style="1" customWidth="1"/>
    <col min="10004" max="10004" width="1" style="1" customWidth="1"/>
    <col min="10005" max="10005" width="6.7109375" style="1" customWidth="1"/>
    <col min="10006" max="10006" width="1" style="1" customWidth="1"/>
    <col min="10007" max="10007" width="6.7109375" style="1" customWidth="1"/>
    <col min="10008" max="10008" width="1" style="1" customWidth="1"/>
    <col min="10009" max="10009" width="6.7109375" style="1" customWidth="1"/>
    <col min="10010" max="10010" width="1" style="1" customWidth="1"/>
    <col min="10011" max="10011" width="6.7109375" style="1" customWidth="1"/>
    <col min="10012" max="10012" width="1" style="1" customWidth="1"/>
    <col min="10013" max="10014" width="6.7109375" style="1" customWidth="1"/>
    <col min="10015" max="10240" width="11.42578125" style="1"/>
    <col min="10241" max="10243" width="0" style="1" hidden="1" customWidth="1"/>
    <col min="10244" max="10244" width="7.85546875" style="1" customWidth="1"/>
    <col min="10245" max="10245" width="2" style="1" customWidth="1"/>
    <col min="10246" max="10246" width="1.5703125" style="1" customWidth="1"/>
    <col min="10247" max="10247" width="61.28515625" style="1" customWidth="1"/>
    <col min="10248" max="10248" width="5.42578125" style="1" bestFit="1" customWidth="1"/>
    <col min="10249" max="10249" width="5.42578125" style="1" customWidth="1"/>
    <col min="10250" max="10250" width="6.140625" style="1" customWidth="1"/>
    <col min="10251" max="10252" width="11.42578125" style="1"/>
    <col min="10253" max="10253" width="4.7109375" style="1" customWidth="1"/>
    <col min="10254" max="10254" width="5" style="1" customWidth="1"/>
    <col min="10255" max="10255" width="2.28515625" style="1" customWidth="1"/>
    <col min="10256" max="10256" width="26" style="1" customWidth="1"/>
    <col min="10257" max="10257" width="8" style="1" customWidth="1"/>
    <col min="10258" max="10258" width="1" style="1" customWidth="1"/>
    <col min="10259" max="10259" width="6.7109375" style="1" customWidth="1"/>
    <col min="10260" max="10260" width="1" style="1" customWidth="1"/>
    <col min="10261" max="10261" width="6.7109375" style="1" customWidth="1"/>
    <col min="10262" max="10262" width="1" style="1" customWidth="1"/>
    <col min="10263" max="10263" width="6.7109375" style="1" customWidth="1"/>
    <col min="10264" max="10264" width="1" style="1" customWidth="1"/>
    <col min="10265" max="10265" width="6.7109375" style="1" customWidth="1"/>
    <col min="10266" max="10266" width="1" style="1" customWidth="1"/>
    <col min="10267" max="10267" width="6.7109375" style="1" customWidth="1"/>
    <col min="10268" max="10268" width="1" style="1" customWidth="1"/>
    <col min="10269" max="10270" width="6.7109375" style="1" customWidth="1"/>
    <col min="10271" max="10496" width="11.42578125" style="1"/>
    <col min="10497" max="10499" width="0" style="1" hidden="1" customWidth="1"/>
    <col min="10500" max="10500" width="7.85546875" style="1" customWidth="1"/>
    <col min="10501" max="10501" width="2" style="1" customWidth="1"/>
    <col min="10502" max="10502" width="1.5703125" style="1" customWidth="1"/>
    <col min="10503" max="10503" width="61.28515625" style="1" customWidth="1"/>
    <col min="10504" max="10504" width="5.42578125" style="1" bestFit="1" customWidth="1"/>
    <col min="10505" max="10505" width="5.42578125" style="1" customWidth="1"/>
    <col min="10506" max="10506" width="6.140625" style="1" customWidth="1"/>
    <col min="10507" max="10508" width="11.42578125" style="1"/>
    <col min="10509" max="10509" width="4.7109375" style="1" customWidth="1"/>
    <col min="10510" max="10510" width="5" style="1" customWidth="1"/>
    <col min="10511" max="10511" width="2.28515625" style="1" customWidth="1"/>
    <col min="10512" max="10512" width="26" style="1" customWidth="1"/>
    <col min="10513" max="10513" width="8" style="1" customWidth="1"/>
    <col min="10514" max="10514" width="1" style="1" customWidth="1"/>
    <col min="10515" max="10515" width="6.7109375" style="1" customWidth="1"/>
    <col min="10516" max="10516" width="1" style="1" customWidth="1"/>
    <col min="10517" max="10517" width="6.7109375" style="1" customWidth="1"/>
    <col min="10518" max="10518" width="1" style="1" customWidth="1"/>
    <col min="10519" max="10519" width="6.7109375" style="1" customWidth="1"/>
    <col min="10520" max="10520" width="1" style="1" customWidth="1"/>
    <col min="10521" max="10521" width="6.7109375" style="1" customWidth="1"/>
    <col min="10522" max="10522" width="1" style="1" customWidth="1"/>
    <col min="10523" max="10523" width="6.7109375" style="1" customWidth="1"/>
    <col min="10524" max="10524" width="1" style="1" customWidth="1"/>
    <col min="10525" max="10526" width="6.7109375" style="1" customWidth="1"/>
    <col min="10527" max="10752" width="11.42578125" style="1"/>
    <col min="10753" max="10755" width="0" style="1" hidden="1" customWidth="1"/>
    <col min="10756" max="10756" width="7.85546875" style="1" customWidth="1"/>
    <col min="10757" max="10757" width="2" style="1" customWidth="1"/>
    <col min="10758" max="10758" width="1.5703125" style="1" customWidth="1"/>
    <col min="10759" max="10759" width="61.28515625" style="1" customWidth="1"/>
    <col min="10760" max="10760" width="5.42578125" style="1" bestFit="1" customWidth="1"/>
    <col min="10761" max="10761" width="5.42578125" style="1" customWidth="1"/>
    <col min="10762" max="10762" width="6.140625" style="1" customWidth="1"/>
    <col min="10763" max="10764" width="11.42578125" style="1"/>
    <col min="10765" max="10765" width="4.7109375" style="1" customWidth="1"/>
    <col min="10766" max="10766" width="5" style="1" customWidth="1"/>
    <col min="10767" max="10767" width="2.28515625" style="1" customWidth="1"/>
    <col min="10768" max="10768" width="26" style="1" customWidth="1"/>
    <col min="10769" max="10769" width="8" style="1" customWidth="1"/>
    <col min="10770" max="10770" width="1" style="1" customWidth="1"/>
    <col min="10771" max="10771" width="6.7109375" style="1" customWidth="1"/>
    <col min="10772" max="10772" width="1" style="1" customWidth="1"/>
    <col min="10773" max="10773" width="6.7109375" style="1" customWidth="1"/>
    <col min="10774" max="10774" width="1" style="1" customWidth="1"/>
    <col min="10775" max="10775" width="6.7109375" style="1" customWidth="1"/>
    <col min="10776" max="10776" width="1" style="1" customWidth="1"/>
    <col min="10777" max="10777" width="6.7109375" style="1" customWidth="1"/>
    <col min="10778" max="10778" width="1" style="1" customWidth="1"/>
    <col min="10779" max="10779" width="6.7109375" style="1" customWidth="1"/>
    <col min="10780" max="10780" width="1" style="1" customWidth="1"/>
    <col min="10781" max="10782" width="6.7109375" style="1" customWidth="1"/>
    <col min="10783" max="11008" width="11.42578125" style="1"/>
    <col min="11009" max="11011" width="0" style="1" hidden="1" customWidth="1"/>
    <col min="11012" max="11012" width="7.85546875" style="1" customWidth="1"/>
    <col min="11013" max="11013" width="2" style="1" customWidth="1"/>
    <col min="11014" max="11014" width="1.5703125" style="1" customWidth="1"/>
    <col min="11015" max="11015" width="61.28515625" style="1" customWidth="1"/>
    <col min="11016" max="11016" width="5.42578125" style="1" bestFit="1" customWidth="1"/>
    <col min="11017" max="11017" width="5.42578125" style="1" customWidth="1"/>
    <col min="11018" max="11018" width="6.140625" style="1" customWidth="1"/>
    <col min="11019" max="11020" width="11.42578125" style="1"/>
    <col min="11021" max="11021" width="4.7109375" style="1" customWidth="1"/>
    <col min="11022" max="11022" width="5" style="1" customWidth="1"/>
    <col min="11023" max="11023" width="2.28515625" style="1" customWidth="1"/>
    <col min="11024" max="11024" width="26" style="1" customWidth="1"/>
    <col min="11025" max="11025" width="8" style="1" customWidth="1"/>
    <col min="11026" max="11026" width="1" style="1" customWidth="1"/>
    <col min="11027" max="11027" width="6.7109375" style="1" customWidth="1"/>
    <col min="11028" max="11028" width="1" style="1" customWidth="1"/>
    <col min="11029" max="11029" width="6.7109375" style="1" customWidth="1"/>
    <col min="11030" max="11030" width="1" style="1" customWidth="1"/>
    <col min="11031" max="11031" width="6.7109375" style="1" customWidth="1"/>
    <col min="11032" max="11032" width="1" style="1" customWidth="1"/>
    <col min="11033" max="11033" width="6.7109375" style="1" customWidth="1"/>
    <col min="11034" max="11034" width="1" style="1" customWidth="1"/>
    <col min="11035" max="11035" width="6.7109375" style="1" customWidth="1"/>
    <col min="11036" max="11036" width="1" style="1" customWidth="1"/>
    <col min="11037" max="11038" width="6.7109375" style="1" customWidth="1"/>
    <col min="11039" max="11264" width="11.42578125" style="1"/>
    <col min="11265" max="11267" width="0" style="1" hidden="1" customWidth="1"/>
    <col min="11268" max="11268" width="7.85546875" style="1" customWidth="1"/>
    <col min="11269" max="11269" width="2" style="1" customWidth="1"/>
    <col min="11270" max="11270" width="1.5703125" style="1" customWidth="1"/>
    <col min="11271" max="11271" width="61.28515625" style="1" customWidth="1"/>
    <col min="11272" max="11272" width="5.42578125" style="1" bestFit="1" customWidth="1"/>
    <col min="11273" max="11273" width="5.42578125" style="1" customWidth="1"/>
    <col min="11274" max="11274" width="6.140625" style="1" customWidth="1"/>
    <col min="11275" max="11276" width="11.42578125" style="1"/>
    <col min="11277" max="11277" width="4.7109375" style="1" customWidth="1"/>
    <col min="11278" max="11278" width="5" style="1" customWidth="1"/>
    <col min="11279" max="11279" width="2.28515625" style="1" customWidth="1"/>
    <col min="11280" max="11280" width="26" style="1" customWidth="1"/>
    <col min="11281" max="11281" width="8" style="1" customWidth="1"/>
    <col min="11282" max="11282" width="1" style="1" customWidth="1"/>
    <col min="11283" max="11283" width="6.7109375" style="1" customWidth="1"/>
    <col min="11284" max="11284" width="1" style="1" customWidth="1"/>
    <col min="11285" max="11285" width="6.7109375" style="1" customWidth="1"/>
    <col min="11286" max="11286" width="1" style="1" customWidth="1"/>
    <col min="11287" max="11287" width="6.7109375" style="1" customWidth="1"/>
    <col min="11288" max="11288" width="1" style="1" customWidth="1"/>
    <col min="11289" max="11289" width="6.7109375" style="1" customWidth="1"/>
    <col min="11290" max="11290" width="1" style="1" customWidth="1"/>
    <col min="11291" max="11291" width="6.7109375" style="1" customWidth="1"/>
    <col min="11292" max="11292" width="1" style="1" customWidth="1"/>
    <col min="11293" max="11294" width="6.7109375" style="1" customWidth="1"/>
    <col min="11295" max="11520" width="11.42578125" style="1"/>
    <col min="11521" max="11523" width="0" style="1" hidden="1" customWidth="1"/>
    <col min="11524" max="11524" width="7.85546875" style="1" customWidth="1"/>
    <col min="11525" max="11525" width="2" style="1" customWidth="1"/>
    <col min="11526" max="11526" width="1.5703125" style="1" customWidth="1"/>
    <col min="11527" max="11527" width="61.28515625" style="1" customWidth="1"/>
    <col min="11528" max="11528" width="5.42578125" style="1" bestFit="1" customWidth="1"/>
    <col min="11529" max="11529" width="5.42578125" style="1" customWidth="1"/>
    <col min="11530" max="11530" width="6.140625" style="1" customWidth="1"/>
    <col min="11531" max="11532" width="11.42578125" style="1"/>
    <col min="11533" max="11533" width="4.7109375" style="1" customWidth="1"/>
    <col min="11534" max="11534" width="5" style="1" customWidth="1"/>
    <col min="11535" max="11535" width="2.28515625" style="1" customWidth="1"/>
    <col min="11536" max="11536" width="26" style="1" customWidth="1"/>
    <col min="11537" max="11537" width="8" style="1" customWidth="1"/>
    <col min="11538" max="11538" width="1" style="1" customWidth="1"/>
    <col min="11539" max="11539" width="6.7109375" style="1" customWidth="1"/>
    <col min="11540" max="11540" width="1" style="1" customWidth="1"/>
    <col min="11541" max="11541" width="6.7109375" style="1" customWidth="1"/>
    <col min="11542" max="11542" width="1" style="1" customWidth="1"/>
    <col min="11543" max="11543" width="6.7109375" style="1" customWidth="1"/>
    <col min="11544" max="11544" width="1" style="1" customWidth="1"/>
    <col min="11545" max="11545" width="6.7109375" style="1" customWidth="1"/>
    <col min="11546" max="11546" width="1" style="1" customWidth="1"/>
    <col min="11547" max="11547" width="6.7109375" style="1" customWidth="1"/>
    <col min="11548" max="11548" width="1" style="1" customWidth="1"/>
    <col min="11549" max="11550" width="6.7109375" style="1" customWidth="1"/>
    <col min="11551" max="11776" width="11.42578125" style="1"/>
    <col min="11777" max="11779" width="0" style="1" hidden="1" customWidth="1"/>
    <col min="11780" max="11780" width="7.85546875" style="1" customWidth="1"/>
    <col min="11781" max="11781" width="2" style="1" customWidth="1"/>
    <col min="11782" max="11782" width="1.5703125" style="1" customWidth="1"/>
    <col min="11783" max="11783" width="61.28515625" style="1" customWidth="1"/>
    <col min="11784" max="11784" width="5.42578125" style="1" bestFit="1" customWidth="1"/>
    <col min="11785" max="11785" width="5.42578125" style="1" customWidth="1"/>
    <col min="11786" max="11786" width="6.140625" style="1" customWidth="1"/>
    <col min="11787" max="11788" width="11.42578125" style="1"/>
    <col min="11789" max="11789" width="4.7109375" style="1" customWidth="1"/>
    <col min="11790" max="11790" width="5" style="1" customWidth="1"/>
    <col min="11791" max="11791" width="2.28515625" style="1" customWidth="1"/>
    <col min="11792" max="11792" width="26" style="1" customWidth="1"/>
    <col min="11793" max="11793" width="8" style="1" customWidth="1"/>
    <col min="11794" max="11794" width="1" style="1" customWidth="1"/>
    <col min="11795" max="11795" width="6.7109375" style="1" customWidth="1"/>
    <col min="11796" max="11796" width="1" style="1" customWidth="1"/>
    <col min="11797" max="11797" width="6.7109375" style="1" customWidth="1"/>
    <col min="11798" max="11798" width="1" style="1" customWidth="1"/>
    <col min="11799" max="11799" width="6.7109375" style="1" customWidth="1"/>
    <col min="11800" max="11800" width="1" style="1" customWidth="1"/>
    <col min="11801" max="11801" width="6.7109375" style="1" customWidth="1"/>
    <col min="11802" max="11802" width="1" style="1" customWidth="1"/>
    <col min="11803" max="11803" width="6.7109375" style="1" customWidth="1"/>
    <col min="11804" max="11804" width="1" style="1" customWidth="1"/>
    <col min="11805" max="11806" width="6.7109375" style="1" customWidth="1"/>
    <col min="11807" max="12032" width="11.42578125" style="1"/>
    <col min="12033" max="12035" width="0" style="1" hidden="1" customWidth="1"/>
    <col min="12036" max="12036" width="7.85546875" style="1" customWidth="1"/>
    <col min="12037" max="12037" width="2" style="1" customWidth="1"/>
    <col min="12038" max="12038" width="1.5703125" style="1" customWidth="1"/>
    <col min="12039" max="12039" width="61.28515625" style="1" customWidth="1"/>
    <col min="12040" max="12040" width="5.42578125" style="1" bestFit="1" customWidth="1"/>
    <col min="12041" max="12041" width="5.42578125" style="1" customWidth="1"/>
    <col min="12042" max="12042" width="6.140625" style="1" customWidth="1"/>
    <col min="12043" max="12044" width="11.42578125" style="1"/>
    <col min="12045" max="12045" width="4.7109375" style="1" customWidth="1"/>
    <col min="12046" max="12046" width="5" style="1" customWidth="1"/>
    <col min="12047" max="12047" width="2.28515625" style="1" customWidth="1"/>
    <col min="12048" max="12048" width="26" style="1" customWidth="1"/>
    <col min="12049" max="12049" width="8" style="1" customWidth="1"/>
    <col min="12050" max="12050" width="1" style="1" customWidth="1"/>
    <col min="12051" max="12051" width="6.7109375" style="1" customWidth="1"/>
    <col min="12052" max="12052" width="1" style="1" customWidth="1"/>
    <col min="12053" max="12053" width="6.7109375" style="1" customWidth="1"/>
    <col min="12054" max="12054" width="1" style="1" customWidth="1"/>
    <col min="12055" max="12055" width="6.7109375" style="1" customWidth="1"/>
    <col min="12056" max="12056" width="1" style="1" customWidth="1"/>
    <col min="12057" max="12057" width="6.7109375" style="1" customWidth="1"/>
    <col min="12058" max="12058" width="1" style="1" customWidth="1"/>
    <col min="12059" max="12059" width="6.7109375" style="1" customWidth="1"/>
    <col min="12060" max="12060" width="1" style="1" customWidth="1"/>
    <col min="12061" max="12062" width="6.7109375" style="1" customWidth="1"/>
    <col min="12063" max="12288" width="11.42578125" style="1"/>
    <col min="12289" max="12291" width="0" style="1" hidden="1" customWidth="1"/>
    <col min="12292" max="12292" width="7.85546875" style="1" customWidth="1"/>
    <col min="12293" max="12293" width="2" style="1" customWidth="1"/>
    <col min="12294" max="12294" width="1.5703125" style="1" customWidth="1"/>
    <col min="12295" max="12295" width="61.28515625" style="1" customWidth="1"/>
    <col min="12296" max="12296" width="5.42578125" style="1" bestFit="1" customWidth="1"/>
    <col min="12297" max="12297" width="5.42578125" style="1" customWidth="1"/>
    <col min="12298" max="12298" width="6.140625" style="1" customWidth="1"/>
    <col min="12299" max="12300" width="11.42578125" style="1"/>
    <col min="12301" max="12301" width="4.7109375" style="1" customWidth="1"/>
    <col min="12302" max="12302" width="5" style="1" customWidth="1"/>
    <col min="12303" max="12303" width="2.28515625" style="1" customWidth="1"/>
    <col min="12304" max="12304" width="26" style="1" customWidth="1"/>
    <col min="12305" max="12305" width="8" style="1" customWidth="1"/>
    <col min="12306" max="12306" width="1" style="1" customWidth="1"/>
    <col min="12307" max="12307" width="6.7109375" style="1" customWidth="1"/>
    <col min="12308" max="12308" width="1" style="1" customWidth="1"/>
    <col min="12309" max="12309" width="6.7109375" style="1" customWidth="1"/>
    <col min="12310" max="12310" width="1" style="1" customWidth="1"/>
    <col min="12311" max="12311" width="6.7109375" style="1" customWidth="1"/>
    <col min="12312" max="12312" width="1" style="1" customWidth="1"/>
    <col min="12313" max="12313" width="6.7109375" style="1" customWidth="1"/>
    <col min="12314" max="12314" width="1" style="1" customWidth="1"/>
    <col min="12315" max="12315" width="6.7109375" style="1" customWidth="1"/>
    <col min="12316" max="12316" width="1" style="1" customWidth="1"/>
    <col min="12317" max="12318" width="6.7109375" style="1" customWidth="1"/>
    <col min="12319" max="12544" width="11.42578125" style="1"/>
    <col min="12545" max="12547" width="0" style="1" hidden="1" customWidth="1"/>
    <col min="12548" max="12548" width="7.85546875" style="1" customWidth="1"/>
    <col min="12549" max="12549" width="2" style="1" customWidth="1"/>
    <col min="12550" max="12550" width="1.5703125" style="1" customWidth="1"/>
    <col min="12551" max="12551" width="61.28515625" style="1" customWidth="1"/>
    <col min="12552" max="12552" width="5.42578125" style="1" bestFit="1" customWidth="1"/>
    <col min="12553" max="12553" width="5.42578125" style="1" customWidth="1"/>
    <col min="12554" max="12554" width="6.140625" style="1" customWidth="1"/>
    <col min="12555" max="12556" width="11.42578125" style="1"/>
    <col min="12557" max="12557" width="4.7109375" style="1" customWidth="1"/>
    <col min="12558" max="12558" width="5" style="1" customWidth="1"/>
    <col min="12559" max="12559" width="2.28515625" style="1" customWidth="1"/>
    <col min="12560" max="12560" width="26" style="1" customWidth="1"/>
    <col min="12561" max="12561" width="8" style="1" customWidth="1"/>
    <col min="12562" max="12562" width="1" style="1" customWidth="1"/>
    <col min="12563" max="12563" width="6.7109375" style="1" customWidth="1"/>
    <col min="12564" max="12564" width="1" style="1" customWidth="1"/>
    <col min="12565" max="12565" width="6.7109375" style="1" customWidth="1"/>
    <col min="12566" max="12566" width="1" style="1" customWidth="1"/>
    <col min="12567" max="12567" width="6.7109375" style="1" customWidth="1"/>
    <col min="12568" max="12568" width="1" style="1" customWidth="1"/>
    <col min="12569" max="12569" width="6.7109375" style="1" customWidth="1"/>
    <col min="12570" max="12570" width="1" style="1" customWidth="1"/>
    <col min="12571" max="12571" width="6.7109375" style="1" customWidth="1"/>
    <col min="12572" max="12572" width="1" style="1" customWidth="1"/>
    <col min="12573" max="12574" width="6.7109375" style="1" customWidth="1"/>
    <col min="12575" max="12800" width="11.42578125" style="1"/>
    <col min="12801" max="12803" width="0" style="1" hidden="1" customWidth="1"/>
    <col min="12804" max="12804" width="7.85546875" style="1" customWidth="1"/>
    <col min="12805" max="12805" width="2" style="1" customWidth="1"/>
    <col min="12806" max="12806" width="1.5703125" style="1" customWidth="1"/>
    <col min="12807" max="12807" width="61.28515625" style="1" customWidth="1"/>
    <col min="12808" max="12808" width="5.42578125" style="1" bestFit="1" customWidth="1"/>
    <col min="12809" max="12809" width="5.42578125" style="1" customWidth="1"/>
    <col min="12810" max="12810" width="6.140625" style="1" customWidth="1"/>
    <col min="12811" max="12812" width="11.42578125" style="1"/>
    <col min="12813" max="12813" width="4.7109375" style="1" customWidth="1"/>
    <col min="12814" max="12814" width="5" style="1" customWidth="1"/>
    <col min="12815" max="12815" width="2.28515625" style="1" customWidth="1"/>
    <col min="12816" max="12816" width="26" style="1" customWidth="1"/>
    <col min="12817" max="12817" width="8" style="1" customWidth="1"/>
    <col min="12818" max="12818" width="1" style="1" customWidth="1"/>
    <col min="12819" max="12819" width="6.7109375" style="1" customWidth="1"/>
    <col min="12820" max="12820" width="1" style="1" customWidth="1"/>
    <col min="12821" max="12821" width="6.7109375" style="1" customWidth="1"/>
    <col min="12822" max="12822" width="1" style="1" customWidth="1"/>
    <col min="12823" max="12823" width="6.7109375" style="1" customWidth="1"/>
    <col min="12824" max="12824" width="1" style="1" customWidth="1"/>
    <col min="12825" max="12825" width="6.7109375" style="1" customWidth="1"/>
    <col min="12826" max="12826" width="1" style="1" customWidth="1"/>
    <col min="12827" max="12827" width="6.7109375" style="1" customWidth="1"/>
    <col min="12828" max="12828" width="1" style="1" customWidth="1"/>
    <col min="12829" max="12830" width="6.7109375" style="1" customWidth="1"/>
    <col min="12831" max="13056" width="11.42578125" style="1"/>
    <col min="13057" max="13059" width="0" style="1" hidden="1" customWidth="1"/>
    <col min="13060" max="13060" width="7.85546875" style="1" customWidth="1"/>
    <col min="13061" max="13061" width="2" style="1" customWidth="1"/>
    <col min="13062" max="13062" width="1.5703125" style="1" customWidth="1"/>
    <col min="13063" max="13063" width="61.28515625" style="1" customWidth="1"/>
    <col min="13064" max="13064" width="5.42578125" style="1" bestFit="1" customWidth="1"/>
    <col min="13065" max="13065" width="5.42578125" style="1" customWidth="1"/>
    <col min="13066" max="13066" width="6.140625" style="1" customWidth="1"/>
    <col min="13067" max="13068" width="11.42578125" style="1"/>
    <col min="13069" max="13069" width="4.7109375" style="1" customWidth="1"/>
    <col min="13070" max="13070" width="5" style="1" customWidth="1"/>
    <col min="13071" max="13071" width="2.28515625" style="1" customWidth="1"/>
    <col min="13072" max="13072" width="26" style="1" customWidth="1"/>
    <col min="13073" max="13073" width="8" style="1" customWidth="1"/>
    <col min="13074" max="13074" width="1" style="1" customWidth="1"/>
    <col min="13075" max="13075" width="6.7109375" style="1" customWidth="1"/>
    <col min="13076" max="13076" width="1" style="1" customWidth="1"/>
    <col min="13077" max="13077" width="6.7109375" style="1" customWidth="1"/>
    <col min="13078" max="13078" width="1" style="1" customWidth="1"/>
    <col min="13079" max="13079" width="6.7109375" style="1" customWidth="1"/>
    <col min="13080" max="13080" width="1" style="1" customWidth="1"/>
    <col min="13081" max="13081" width="6.7109375" style="1" customWidth="1"/>
    <col min="13082" max="13082" width="1" style="1" customWidth="1"/>
    <col min="13083" max="13083" width="6.7109375" style="1" customWidth="1"/>
    <col min="13084" max="13084" width="1" style="1" customWidth="1"/>
    <col min="13085" max="13086" width="6.7109375" style="1" customWidth="1"/>
    <col min="13087" max="13312" width="11.42578125" style="1"/>
    <col min="13313" max="13315" width="0" style="1" hidden="1" customWidth="1"/>
    <col min="13316" max="13316" width="7.85546875" style="1" customWidth="1"/>
    <col min="13317" max="13317" width="2" style="1" customWidth="1"/>
    <col min="13318" max="13318" width="1.5703125" style="1" customWidth="1"/>
    <col min="13319" max="13319" width="61.28515625" style="1" customWidth="1"/>
    <col min="13320" max="13320" width="5.42578125" style="1" bestFit="1" customWidth="1"/>
    <col min="13321" max="13321" width="5.42578125" style="1" customWidth="1"/>
    <col min="13322" max="13322" width="6.140625" style="1" customWidth="1"/>
    <col min="13323" max="13324" width="11.42578125" style="1"/>
    <col min="13325" max="13325" width="4.7109375" style="1" customWidth="1"/>
    <col min="13326" max="13326" width="5" style="1" customWidth="1"/>
    <col min="13327" max="13327" width="2.28515625" style="1" customWidth="1"/>
    <col min="13328" max="13328" width="26" style="1" customWidth="1"/>
    <col min="13329" max="13329" width="8" style="1" customWidth="1"/>
    <col min="13330" max="13330" width="1" style="1" customWidth="1"/>
    <col min="13331" max="13331" width="6.7109375" style="1" customWidth="1"/>
    <col min="13332" max="13332" width="1" style="1" customWidth="1"/>
    <col min="13333" max="13333" width="6.7109375" style="1" customWidth="1"/>
    <col min="13334" max="13334" width="1" style="1" customWidth="1"/>
    <col min="13335" max="13335" width="6.7109375" style="1" customWidth="1"/>
    <col min="13336" max="13336" width="1" style="1" customWidth="1"/>
    <col min="13337" max="13337" width="6.7109375" style="1" customWidth="1"/>
    <col min="13338" max="13338" width="1" style="1" customWidth="1"/>
    <col min="13339" max="13339" width="6.7109375" style="1" customWidth="1"/>
    <col min="13340" max="13340" width="1" style="1" customWidth="1"/>
    <col min="13341" max="13342" width="6.7109375" style="1" customWidth="1"/>
    <col min="13343" max="13568" width="11.42578125" style="1"/>
    <col min="13569" max="13571" width="0" style="1" hidden="1" customWidth="1"/>
    <col min="13572" max="13572" width="7.85546875" style="1" customWidth="1"/>
    <col min="13573" max="13573" width="2" style="1" customWidth="1"/>
    <col min="13574" max="13574" width="1.5703125" style="1" customWidth="1"/>
    <col min="13575" max="13575" width="61.28515625" style="1" customWidth="1"/>
    <col min="13576" max="13576" width="5.42578125" style="1" bestFit="1" customWidth="1"/>
    <col min="13577" max="13577" width="5.42578125" style="1" customWidth="1"/>
    <col min="13578" max="13578" width="6.140625" style="1" customWidth="1"/>
    <col min="13579" max="13580" width="11.42578125" style="1"/>
    <col min="13581" max="13581" width="4.7109375" style="1" customWidth="1"/>
    <col min="13582" max="13582" width="5" style="1" customWidth="1"/>
    <col min="13583" max="13583" width="2.28515625" style="1" customWidth="1"/>
    <col min="13584" max="13584" width="26" style="1" customWidth="1"/>
    <col min="13585" max="13585" width="8" style="1" customWidth="1"/>
    <col min="13586" max="13586" width="1" style="1" customWidth="1"/>
    <col min="13587" max="13587" width="6.7109375" style="1" customWidth="1"/>
    <col min="13588" max="13588" width="1" style="1" customWidth="1"/>
    <col min="13589" max="13589" width="6.7109375" style="1" customWidth="1"/>
    <col min="13590" max="13590" width="1" style="1" customWidth="1"/>
    <col min="13591" max="13591" width="6.7109375" style="1" customWidth="1"/>
    <col min="13592" max="13592" width="1" style="1" customWidth="1"/>
    <col min="13593" max="13593" width="6.7109375" style="1" customWidth="1"/>
    <col min="13594" max="13594" width="1" style="1" customWidth="1"/>
    <col min="13595" max="13595" width="6.7109375" style="1" customWidth="1"/>
    <col min="13596" max="13596" width="1" style="1" customWidth="1"/>
    <col min="13597" max="13598" width="6.7109375" style="1" customWidth="1"/>
    <col min="13599" max="13824" width="11.42578125" style="1"/>
    <col min="13825" max="13827" width="0" style="1" hidden="1" customWidth="1"/>
    <col min="13828" max="13828" width="7.85546875" style="1" customWidth="1"/>
    <col min="13829" max="13829" width="2" style="1" customWidth="1"/>
    <col min="13830" max="13830" width="1.5703125" style="1" customWidth="1"/>
    <col min="13831" max="13831" width="61.28515625" style="1" customWidth="1"/>
    <col min="13832" max="13832" width="5.42578125" style="1" bestFit="1" customWidth="1"/>
    <col min="13833" max="13833" width="5.42578125" style="1" customWidth="1"/>
    <col min="13834" max="13834" width="6.140625" style="1" customWidth="1"/>
    <col min="13835" max="13836" width="11.42578125" style="1"/>
    <col min="13837" max="13837" width="4.7109375" style="1" customWidth="1"/>
    <col min="13838" max="13838" width="5" style="1" customWidth="1"/>
    <col min="13839" max="13839" width="2.28515625" style="1" customWidth="1"/>
    <col min="13840" max="13840" width="26" style="1" customWidth="1"/>
    <col min="13841" max="13841" width="8" style="1" customWidth="1"/>
    <col min="13842" max="13842" width="1" style="1" customWidth="1"/>
    <col min="13843" max="13843" width="6.7109375" style="1" customWidth="1"/>
    <col min="13844" max="13844" width="1" style="1" customWidth="1"/>
    <col min="13845" max="13845" width="6.7109375" style="1" customWidth="1"/>
    <col min="13846" max="13846" width="1" style="1" customWidth="1"/>
    <col min="13847" max="13847" width="6.7109375" style="1" customWidth="1"/>
    <col min="13848" max="13848" width="1" style="1" customWidth="1"/>
    <col min="13849" max="13849" width="6.7109375" style="1" customWidth="1"/>
    <col min="13850" max="13850" width="1" style="1" customWidth="1"/>
    <col min="13851" max="13851" width="6.7109375" style="1" customWidth="1"/>
    <col min="13852" max="13852" width="1" style="1" customWidth="1"/>
    <col min="13853" max="13854" width="6.7109375" style="1" customWidth="1"/>
    <col min="13855" max="14080" width="11.42578125" style="1"/>
    <col min="14081" max="14083" width="0" style="1" hidden="1" customWidth="1"/>
    <col min="14084" max="14084" width="7.85546875" style="1" customWidth="1"/>
    <col min="14085" max="14085" width="2" style="1" customWidth="1"/>
    <col min="14086" max="14086" width="1.5703125" style="1" customWidth="1"/>
    <col min="14087" max="14087" width="61.28515625" style="1" customWidth="1"/>
    <col min="14088" max="14088" width="5.42578125" style="1" bestFit="1" customWidth="1"/>
    <col min="14089" max="14089" width="5.42578125" style="1" customWidth="1"/>
    <col min="14090" max="14090" width="6.140625" style="1" customWidth="1"/>
    <col min="14091" max="14092" width="11.42578125" style="1"/>
    <col min="14093" max="14093" width="4.7109375" style="1" customWidth="1"/>
    <col min="14094" max="14094" width="5" style="1" customWidth="1"/>
    <col min="14095" max="14095" width="2.28515625" style="1" customWidth="1"/>
    <col min="14096" max="14096" width="26" style="1" customWidth="1"/>
    <col min="14097" max="14097" width="8" style="1" customWidth="1"/>
    <col min="14098" max="14098" width="1" style="1" customWidth="1"/>
    <col min="14099" max="14099" width="6.7109375" style="1" customWidth="1"/>
    <col min="14100" max="14100" width="1" style="1" customWidth="1"/>
    <col min="14101" max="14101" width="6.7109375" style="1" customWidth="1"/>
    <col min="14102" max="14102" width="1" style="1" customWidth="1"/>
    <col min="14103" max="14103" width="6.7109375" style="1" customWidth="1"/>
    <col min="14104" max="14104" width="1" style="1" customWidth="1"/>
    <col min="14105" max="14105" width="6.7109375" style="1" customWidth="1"/>
    <col min="14106" max="14106" width="1" style="1" customWidth="1"/>
    <col min="14107" max="14107" width="6.7109375" style="1" customWidth="1"/>
    <col min="14108" max="14108" width="1" style="1" customWidth="1"/>
    <col min="14109" max="14110" width="6.7109375" style="1" customWidth="1"/>
    <col min="14111" max="14336" width="11.42578125" style="1"/>
    <col min="14337" max="14339" width="0" style="1" hidden="1" customWidth="1"/>
    <col min="14340" max="14340" width="7.85546875" style="1" customWidth="1"/>
    <col min="14341" max="14341" width="2" style="1" customWidth="1"/>
    <col min="14342" max="14342" width="1.5703125" style="1" customWidth="1"/>
    <col min="14343" max="14343" width="61.28515625" style="1" customWidth="1"/>
    <col min="14344" max="14344" width="5.42578125" style="1" bestFit="1" customWidth="1"/>
    <col min="14345" max="14345" width="5.42578125" style="1" customWidth="1"/>
    <col min="14346" max="14346" width="6.140625" style="1" customWidth="1"/>
    <col min="14347" max="14348" width="11.42578125" style="1"/>
    <col min="14349" max="14349" width="4.7109375" style="1" customWidth="1"/>
    <col min="14350" max="14350" width="5" style="1" customWidth="1"/>
    <col min="14351" max="14351" width="2.28515625" style="1" customWidth="1"/>
    <col min="14352" max="14352" width="26" style="1" customWidth="1"/>
    <col min="14353" max="14353" width="8" style="1" customWidth="1"/>
    <col min="14354" max="14354" width="1" style="1" customWidth="1"/>
    <col min="14355" max="14355" width="6.7109375" style="1" customWidth="1"/>
    <col min="14356" max="14356" width="1" style="1" customWidth="1"/>
    <col min="14357" max="14357" width="6.7109375" style="1" customWidth="1"/>
    <col min="14358" max="14358" width="1" style="1" customWidth="1"/>
    <col min="14359" max="14359" width="6.7109375" style="1" customWidth="1"/>
    <col min="14360" max="14360" width="1" style="1" customWidth="1"/>
    <col min="14361" max="14361" width="6.7109375" style="1" customWidth="1"/>
    <col min="14362" max="14362" width="1" style="1" customWidth="1"/>
    <col min="14363" max="14363" width="6.7109375" style="1" customWidth="1"/>
    <col min="14364" max="14364" width="1" style="1" customWidth="1"/>
    <col min="14365" max="14366" width="6.7109375" style="1" customWidth="1"/>
    <col min="14367" max="14592" width="11.42578125" style="1"/>
    <col min="14593" max="14595" width="0" style="1" hidden="1" customWidth="1"/>
    <col min="14596" max="14596" width="7.85546875" style="1" customWidth="1"/>
    <col min="14597" max="14597" width="2" style="1" customWidth="1"/>
    <col min="14598" max="14598" width="1.5703125" style="1" customWidth="1"/>
    <col min="14599" max="14599" width="61.28515625" style="1" customWidth="1"/>
    <col min="14600" max="14600" width="5.42578125" style="1" bestFit="1" customWidth="1"/>
    <col min="14601" max="14601" width="5.42578125" style="1" customWidth="1"/>
    <col min="14602" max="14602" width="6.140625" style="1" customWidth="1"/>
    <col min="14603" max="14604" width="11.42578125" style="1"/>
    <col min="14605" max="14605" width="4.7109375" style="1" customWidth="1"/>
    <col min="14606" max="14606" width="5" style="1" customWidth="1"/>
    <col min="14607" max="14607" width="2.28515625" style="1" customWidth="1"/>
    <col min="14608" max="14608" width="26" style="1" customWidth="1"/>
    <col min="14609" max="14609" width="8" style="1" customWidth="1"/>
    <col min="14610" max="14610" width="1" style="1" customWidth="1"/>
    <col min="14611" max="14611" width="6.7109375" style="1" customWidth="1"/>
    <col min="14612" max="14612" width="1" style="1" customWidth="1"/>
    <col min="14613" max="14613" width="6.7109375" style="1" customWidth="1"/>
    <col min="14614" max="14614" width="1" style="1" customWidth="1"/>
    <col min="14615" max="14615" width="6.7109375" style="1" customWidth="1"/>
    <col min="14616" max="14616" width="1" style="1" customWidth="1"/>
    <col min="14617" max="14617" width="6.7109375" style="1" customWidth="1"/>
    <col min="14618" max="14618" width="1" style="1" customWidth="1"/>
    <col min="14619" max="14619" width="6.7109375" style="1" customWidth="1"/>
    <col min="14620" max="14620" width="1" style="1" customWidth="1"/>
    <col min="14621" max="14622" width="6.7109375" style="1" customWidth="1"/>
    <col min="14623" max="14848" width="11.42578125" style="1"/>
    <col min="14849" max="14851" width="0" style="1" hidden="1" customWidth="1"/>
    <col min="14852" max="14852" width="7.85546875" style="1" customWidth="1"/>
    <col min="14853" max="14853" width="2" style="1" customWidth="1"/>
    <col min="14854" max="14854" width="1.5703125" style="1" customWidth="1"/>
    <col min="14855" max="14855" width="61.28515625" style="1" customWidth="1"/>
    <col min="14856" max="14856" width="5.42578125" style="1" bestFit="1" customWidth="1"/>
    <col min="14857" max="14857" width="5.42578125" style="1" customWidth="1"/>
    <col min="14858" max="14858" width="6.140625" style="1" customWidth="1"/>
    <col min="14859" max="14860" width="11.42578125" style="1"/>
    <col min="14861" max="14861" width="4.7109375" style="1" customWidth="1"/>
    <col min="14862" max="14862" width="5" style="1" customWidth="1"/>
    <col min="14863" max="14863" width="2.28515625" style="1" customWidth="1"/>
    <col min="14864" max="14864" width="26" style="1" customWidth="1"/>
    <col min="14865" max="14865" width="8" style="1" customWidth="1"/>
    <col min="14866" max="14866" width="1" style="1" customWidth="1"/>
    <col min="14867" max="14867" width="6.7109375" style="1" customWidth="1"/>
    <col min="14868" max="14868" width="1" style="1" customWidth="1"/>
    <col min="14869" max="14869" width="6.7109375" style="1" customWidth="1"/>
    <col min="14870" max="14870" width="1" style="1" customWidth="1"/>
    <col min="14871" max="14871" width="6.7109375" style="1" customWidth="1"/>
    <col min="14872" max="14872" width="1" style="1" customWidth="1"/>
    <col min="14873" max="14873" width="6.7109375" style="1" customWidth="1"/>
    <col min="14874" max="14874" width="1" style="1" customWidth="1"/>
    <col min="14875" max="14875" width="6.7109375" style="1" customWidth="1"/>
    <col min="14876" max="14876" width="1" style="1" customWidth="1"/>
    <col min="14877" max="14878" width="6.7109375" style="1" customWidth="1"/>
    <col min="14879" max="15104" width="11.42578125" style="1"/>
    <col min="15105" max="15107" width="0" style="1" hidden="1" customWidth="1"/>
    <col min="15108" max="15108" width="7.85546875" style="1" customWidth="1"/>
    <col min="15109" max="15109" width="2" style="1" customWidth="1"/>
    <col min="15110" max="15110" width="1.5703125" style="1" customWidth="1"/>
    <col min="15111" max="15111" width="61.28515625" style="1" customWidth="1"/>
    <col min="15112" max="15112" width="5.42578125" style="1" bestFit="1" customWidth="1"/>
    <col min="15113" max="15113" width="5.42578125" style="1" customWidth="1"/>
    <col min="15114" max="15114" width="6.140625" style="1" customWidth="1"/>
    <col min="15115" max="15116" width="11.42578125" style="1"/>
    <col min="15117" max="15117" width="4.7109375" style="1" customWidth="1"/>
    <col min="15118" max="15118" width="5" style="1" customWidth="1"/>
    <col min="15119" max="15119" width="2.28515625" style="1" customWidth="1"/>
    <col min="15120" max="15120" width="26" style="1" customWidth="1"/>
    <col min="15121" max="15121" width="8" style="1" customWidth="1"/>
    <col min="15122" max="15122" width="1" style="1" customWidth="1"/>
    <col min="15123" max="15123" width="6.7109375" style="1" customWidth="1"/>
    <col min="15124" max="15124" width="1" style="1" customWidth="1"/>
    <col min="15125" max="15125" width="6.7109375" style="1" customWidth="1"/>
    <col min="15126" max="15126" width="1" style="1" customWidth="1"/>
    <col min="15127" max="15127" width="6.7109375" style="1" customWidth="1"/>
    <col min="15128" max="15128" width="1" style="1" customWidth="1"/>
    <col min="15129" max="15129" width="6.7109375" style="1" customWidth="1"/>
    <col min="15130" max="15130" width="1" style="1" customWidth="1"/>
    <col min="15131" max="15131" width="6.7109375" style="1" customWidth="1"/>
    <col min="15132" max="15132" width="1" style="1" customWidth="1"/>
    <col min="15133" max="15134" width="6.7109375" style="1" customWidth="1"/>
    <col min="15135" max="15360" width="11.42578125" style="1"/>
    <col min="15361" max="15363" width="0" style="1" hidden="1" customWidth="1"/>
    <col min="15364" max="15364" width="7.85546875" style="1" customWidth="1"/>
    <col min="15365" max="15365" width="2" style="1" customWidth="1"/>
    <col min="15366" max="15366" width="1.5703125" style="1" customWidth="1"/>
    <col min="15367" max="15367" width="61.28515625" style="1" customWidth="1"/>
    <col min="15368" max="15368" width="5.42578125" style="1" bestFit="1" customWidth="1"/>
    <col min="15369" max="15369" width="5.42578125" style="1" customWidth="1"/>
    <col min="15370" max="15370" width="6.140625" style="1" customWidth="1"/>
    <col min="15371" max="15372" width="11.42578125" style="1"/>
    <col min="15373" max="15373" width="4.7109375" style="1" customWidth="1"/>
    <col min="15374" max="15374" width="5" style="1" customWidth="1"/>
    <col min="15375" max="15375" width="2.28515625" style="1" customWidth="1"/>
    <col min="15376" max="15376" width="26" style="1" customWidth="1"/>
    <col min="15377" max="15377" width="8" style="1" customWidth="1"/>
    <col min="15378" max="15378" width="1" style="1" customWidth="1"/>
    <col min="15379" max="15379" width="6.7109375" style="1" customWidth="1"/>
    <col min="15380" max="15380" width="1" style="1" customWidth="1"/>
    <col min="15381" max="15381" width="6.7109375" style="1" customWidth="1"/>
    <col min="15382" max="15382" width="1" style="1" customWidth="1"/>
    <col min="15383" max="15383" width="6.7109375" style="1" customWidth="1"/>
    <col min="15384" max="15384" width="1" style="1" customWidth="1"/>
    <col min="15385" max="15385" width="6.7109375" style="1" customWidth="1"/>
    <col min="15386" max="15386" width="1" style="1" customWidth="1"/>
    <col min="15387" max="15387" width="6.7109375" style="1" customWidth="1"/>
    <col min="15388" max="15388" width="1" style="1" customWidth="1"/>
    <col min="15389" max="15390" width="6.7109375" style="1" customWidth="1"/>
    <col min="15391" max="15616" width="11.42578125" style="1"/>
    <col min="15617" max="15619" width="0" style="1" hidden="1" customWidth="1"/>
    <col min="15620" max="15620" width="7.85546875" style="1" customWidth="1"/>
    <col min="15621" max="15621" width="2" style="1" customWidth="1"/>
    <col min="15622" max="15622" width="1.5703125" style="1" customWidth="1"/>
    <col min="15623" max="15623" width="61.28515625" style="1" customWidth="1"/>
    <col min="15624" max="15624" width="5.42578125" style="1" bestFit="1" customWidth="1"/>
    <col min="15625" max="15625" width="5.42578125" style="1" customWidth="1"/>
    <col min="15626" max="15626" width="6.140625" style="1" customWidth="1"/>
    <col min="15627" max="15628" width="11.42578125" style="1"/>
    <col min="15629" max="15629" width="4.7109375" style="1" customWidth="1"/>
    <col min="15630" max="15630" width="5" style="1" customWidth="1"/>
    <col min="15631" max="15631" width="2.28515625" style="1" customWidth="1"/>
    <col min="15632" max="15632" width="26" style="1" customWidth="1"/>
    <col min="15633" max="15633" width="8" style="1" customWidth="1"/>
    <col min="15634" max="15634" width="1" style="1" customWidth="1"/>
    <col min="15635" max="15635" width="6.7109375" style="1" customWidth="1"/>
    <col min="15636" max="15636" width="1" style="1" customWidth="1"/>
    <col min="15637" max="15637" width="6.7109375" style="1" customWidth="1"/>
    <col min="15638" max="15638" width="1" style="1" customWidth="1"/>
    <col min="15639" max="15639" width="6.7109375" style="1" customWidth="1"/>
    <col min="15640" max="15640" width="1" style="1" customWidth="1"/>
    <col min="15641" max="15641" width="6.7109375" style="1" customWidth="1"/>
    <col min="15642" max="15642" width="1" style="1" customWidth="1"/>
    <col min="15643" max="15643" width="6.7109375" style="1" customWidth="1"/>
    <col min="15644" max="15644" width="1" style="1" customWidth="1"/>
    <col min="15645" max="15646" width="6.7109375" style="1" customWidth="1"/>
    <col min="15647" max="15872" width="11.42578125" style="1"/>
    <col min="15873" max="15875" width="0" style="1" hidden="1" customWidth="1"/>
    <col min="15876" max="15876" width="7.85546875" style="1" customWidth="1"/>
    <col min="15877" max="15877" width="2" style="1" customWidth="1"/>
    <col min="15878" max="15878" width="1.5703125" style="1" customWidth="1"/>
    <col min="15879" max="15879" width="61.28515625" style="1" customWidth="1"/>
    <col min="15880" max="15880" width="5.42578125" style="1" bestFit="1" customWidth="1"/>
    <col min="15881" max="15881" width="5.42578125" style="1" customWidth="1"/>
    <col min="15882" max="15882" width="6.140625" style="1" customWidth="1"/>
    <col min="15883" max="15884" width="11.42578125" style="1"/>
    <col min="15885" max="15885" width="4.7109375" style="1" customWidth="1"/>
    <col min="15886" max="15886" width="5" style="1" customWidth="1"/>
    <col min="15887" max="15887" width="2.28515625" style="1" customWidth="1"/>
    <col min="15888" max="15888" width="26" style="1" customWidth="1"/>
    <col min="15889" max="15889" width="8" style="1" customWidth="1"/>
    <col min="15890" max="15890" width="1" style="1" customWidth="1"/>
    <col min="15891" max="15891" width="6.7109375" style="1" customWidth="1"/>
    <col min="15892" max="15892" width="1" style="1" customWidth="1"/>
    <col min="15893" max="15893" width="6.7109375" style="1" customWidth="1"/>
    <col min="15894" max="15894" width="1" style="1" customWidth="1"/>
    <col min="15895" max="15895" width="6.7109375" style="1" customWidth="1"/>
    <col min="15896" max="15896" width="1" style="1" customWidth="1"/>
    <col min="15897" max="15897" width="6.7109375" style="1" customWidth="1"/>
    <col min="15898" max="15898" width="1" style="1" customWidth="1"/>
    <col min="15899" max="15899" width="6.7109375" style="1" customWidth="1"/>
    <col min="15900" max="15900" width="1" style="1" customWidth="1"/>
    <col min="15901" max="15902" width="6.7109375" style="1" customWidth="1"/>
    <col min="15903" max="16128" width="11.42578125" style="1"/>
    <col min="16129" max="16131" width="0" style="1" hidden="1" customWidth="1"/>
    <col min="16132" max="16132" width="7.85546875" style="1" customWidth="1"/>
    <col min="16133" max="16133" width="2" style="1" customWidth="1"/>
    <col min="16134" max="16134" width="1.5703125" style="1" customWidth="1"/>
    <col min="16135" max="16135" width="61.28515625" style="1" customWidth="1"/>
    <col min="16136" max="16136" width="5.42578125" style="1" bestFit="1" customWidth="1"/>
    <col min="16137" max="16137" width="5.42578125" style="1" customWidth="1"/>
    <col min="16138" max="16138" width="6.140625" style="1" customWidth="1"/>
    <col min="16139" max="16140" width="11.42578125" style="1"/>
    <col min="16141" max="16141" width="4.7109375" style="1" customWidth="1"/>
    <col min="16142" max="16142" width="5" style="1" customWidth="1"/>
    <col min="16143" max="16143" width="2.28515625" style="1" customWidth="1"/>
    <col min="16144" max="16144" width="26" style="1" customWidth="1"/>
    <col min="16145" max="16145" width="8" style="1" customWidth="1"/>
    <col min="16146" max="16146" width="1" style="1" customWidth="1"/>
    <col min="16147" max="16147" width="6.7109375" style="1" customWidth="1"/>
    <col min="16148" max="16148" width="1" style="1" customWidth="1"/>
    <col min="16149" max="16149" width="6.7109375" style="1" customWidth="1"/>
    <col min="16150" max="16150" width="1" style="1" customWidth="1"/>
    <col min="16151" max="16151" width="6.7109375" style="1" customWidth="1"/>
    <col min="16152" max="16152" width="1" style="1" customWidth="1"/>
    <col min="16153" max="16153" width="6.7109375" style="1" customWidth="1"/>
    <col min="16154" max="16154" width="1" style="1" customWidth="1"/>
    <col min="16155" max="16155" width="6.7109375" style="1" customWidth="1"/>
    <col min="16156" max="16156" width="1" style="1" customWidth="1"/>
    <col min="16157" max="16158" width="6.7109375" style="1" customWidth="1"/>
    <col min="16159" max="16384" width="11.42578125" style="1"/>
  </cols>
  <sheetData>
    <row r="1" spans="1:31" ht="11.25" customHeight="1">
      <c r="H1" s="389"/>
      <c r="I1" s="389"/>
      <c r="J1" s="389"/>
      <c r="K1" s="389"/>
      <c r="L1" s="389"/>
    </row>
    <row r="2" spans="1:31">
      <c r="D2" s="1888" t="s">
        <v>879</v>
      </c>
      <c r="E2" s="1888"/>
      <c r="F2" s="1888"/>
      <c r="G2" s="1888"/>
      <c r="H2" s="1888"/>
      <c r="I2" s="1888"/>
      <c r="J2" s="1888"/>
      <c r="K2" s="389"/>
      <c r="N2" s="1888"/>
      <c r="O2" s="1888"/>
      <c r="P2" s="1888"/>
      <c r="Q2" s="1888"/>
      <c r="R2" s="1888"/>
      <c r="S2" s="1888"/>
      <c r="T2" s="1888"/>
      <c r="U2" s="1888"/>
      <c r="V2" s="1888"/>
      <c r="W2" s="1888"/>
      <c r="X2" s="1888"/>
      <c r="Y2" s="1888"/>
      <c r="Z2" s="1888"/>
      <c r="AA2" s="1888"/>
      <c r="AB2" s="1888"/>
    </row>
    <row r="3" spans="1:31" ht="15.75">
      <c r="D3" s="1888" t="s">
        <v>68</v>
      </c>
      <c r="E3" s="1888"/>
      <c r="F3" s="1888"/>
      <c r="G3" s="1888"/>
      <c r="H3" s="1888"/>
      <c r="I3" s="1888"/>
      <c r="J3" s="1888"/>
      <c r="K3" s="389"/>
      <c r="L3" s="414"/>
      <c r="M3" s="414"/>
      <c r="N3" s="413"/>
      <c r="AD3" s="2"/>
      <c r="AE3" s="2"/>
    </row>
    <row r="4" spans="1:31" ht="3" customHeight="1">
      <c r="F4" s="3"/>
      <c r="G4" s="3"/>
      <c r="H4" s="4"/>
      <c r="I4" s="2444"/>
      <c r="J4" s="2444"/>
      <c r="K4" s="389"/>
      <c r="N4" s="4"/>
    </row>
    <row r="5" spans="1:31" ht="10.5" customHeight="1">
      <c r="D5" s="1889" t="s">
        <v>6</v>
      </c>
      <c r="E5" s="2039" t="s">
        <v>87</v>
      </c>
      <c r="F5" s="2039"/>
      <c r="G5" s="2039"/>
      <c r="H5" s="2359" t="s">
        <v>72</v>
      </c>
      <c r="I5" s="2359" t="s">
        <v>71</v>
      </c>
      <c r="J5" s="2044" t="s">
        <v>0</v>
      </c>
      <c r="K5" s="389"/>
      <c r="N5" s="4"/>
    </row>
    <row r="6" spans="1:31" ht="10.5" customHeight="1">
      <c r="D6" s="1890"/>
      <c r="E6" s="2040"/>
      <c r="F6" s="2040"/>
      <c r="G6" s="2040"/>
      <c r="H6" s="1900"/>
      <c r="I6" s="1900"/>
      <c r="J6" s="1881"/>
      <c r="K6" s="389"/>
      <c r="L6" s="5"/>
    </row>
    <row r="7" spans="1:31" ht="10.5" customHeight="1">
      <c r="A7" s="862" t="s">
        <v>12</v>
      </c>
      <c r="B7" s="862" t="s">
        <v>13</v>
      </c>
      <c r="C7" s="862" t="s">
        <v>14</v>
      </c>
      <c r="D7" s="1890"/>
      <c r="E7" s="2041"/>
      <c r="F7" s="2041"/>
      <c r="G7" s="2041"/>
      <c r="H7" s="1901"/>
      <c r="I7" s="1901"/>
      <c r="J7" s="1882"/>
      <c r="K7" s="389"/>
    </row>
    <row r="8" spans="1:31" ht="11.25" customHeight="1">
      <c r="D8" s="1891">
        <v>1401</v>
      </c>
      <c r="E8" s="22" t="s">
        <v>1</v>
      </c>
      <c r="F8" s="573"/>
      <c r="G8" s="547"/>
      <c r="H8" s="41">
        <f>SUM(H9,H14,H19,H24)</f>
        <v>7</v>
      </c>
      <c r="I8" s="41">
        <f>SUM(I9,I14,I19,I24)</f>
        <v>1</v>
      </c>
      <c r="J8" s="732">
        <f>SUM(H8:I8)</f>
        <v>8</v>
      </c>
      <c r="K8" s="389"/>
    </row>
    <row r="9" spans="1:31" ht="11.25" customHeight="1">
      <c r="D9" s="1892"/>
      <c r="E9" s="1062" t="s">
        <v>33</v>
      </c>
      <c r="F9" s="4"/>
      <c r="G9" s="4"/>
      <c r="H9" s="2432">
        <f>SUM(H10,H12)</f>
        <v>1</v>
      </c>
      <c r="I9" s="2432">
        <f>SUM(I10,I12)</f>
        <v>0</v>
      </c>
      <c r="J9" s="2421">
        <f>SUM(H9:I9)</f>
        <v>1</v>
      </c>
      <c r="K9" s="389"/>
      <c r="L9" s="389"/>
    </row>
    <row r="10" spans="1:31" ht="10.5" customHeight="1">
      <c r="D10" s="1892"/>
      <c r="E10" s="4"/>
      <c r="F10" s="4" t="s">
        <v>455</v>
      </c>
      <c r="G10" s="4"/>
      <c r="H10" s="630">
        <f>SUM(H11)</f>
        <v>1</v>
      </c>
      <c r="I10" s="630">
        <f>SUM(I11)</f>
        <v>0</v>
      </c>
      <c r="J10" s="632">
        <f>SUM(H10:I10)</f>
        <v>1</v>
      </c>
      <c r="K10" s="389"/>
      <c r="L10" s="389"/>
    </row>
    <row r="11" spans="1:31" ht="10.5" customHeight="1">
      <c r="A11" s="862">
        <v>1</v>
      </c>
      <c r="B11" s="862">
        <v>1</v>
      </c>
      <c r="C11" s="862">
        <v>11</v>
      </c>
      <c r="D11" s="1892"/>
      <c r="E11" s="4"/>
      <c r="G11" s="4" t="s">
        <v>453</v>
      </c>
      <c r="H11" s="630">
        <v>1</v>
      </c>
      <c r="I11" s="630">
        <v>0</v>
      </c>
      <c r="J11" s="2435">
        <f>SUM(H11:I11)</f>
        <v>1</v>
      </c>
      <c r="K11" s="389"/>
      <c r="L11" s="389"/>
    </row>
    <row r="12" spans="1:31" ht="10.5" customHeight="1">
      <c r="D12" s="1892"/>
      <c r="E12" s="4"/>
      <c r="F12" s="4" t="s">
        <v>464</v>
      </c>
      <c r="G12" s="4"/>
      <c r="H12" s="630">
        <f>SUM(H13)</f>
        <v>0</v>
      </c>
      <c r="I12" s="630">
        <f>SUM(I13)</f>
        <v>0</v>
      </c>
      <c r="J12" s="2435">
        <f>SUM(H12:I12)</f>
        <v>0</v>
      </c>
      <c r="K12" s="389"/>
      <c r="L12" s="389"/>
    </row>
    <row r="13" spans="1:31" ht="10.5" customHeight="1">
      <c r="A13" s="862">
        <v>1</v>
      </c>
      <c r="B13" s="862">
        <v>1</v>
      </c>
      <c r="C13" s="862">
        <v>11</v>
      </c>
      <c r="D13" s="1892"/>
      <c r="E13" s="4"/>
      <c r="G13" s="4" t="s">
        <v>874</v>
      </c>
      <c r="H13" s="630">
        <v>0</v>
      </c>
      <c r="I13" s="630">
        <v>0</v>
      </c>
      <c r="J13" s="2435">
        <f>SUM(H13:I13)</f>
        <v>0</v>
      </c>
      <c r="K13" s="389"/>
      <c r="L13" s="389"/>
    </row>
    <row r="14" spans="1:31" ht="11.25" customHeight="1">
      <c r="D14" s="1892"/>
      <c r="E14" s="622" t="s">
        <v>34</v>
      </c>
      <c r="F14" s="4"/>
      <c r="G14" s="4"/>
      <c r="H14" s="2423">
        <f>SUM(H15+H17)</f>
        <v>0</v>
      </c>
      <c r="I14" s="2423">
        <f>SUM(I15+I17)</f>
        <v>0</v>
      </c>
      <c r="J14" s="2421">
        <f>SUM(H14:I14)</f>
        <v>0</v>
      </c>
      <c r="K14" s="389"/>
      <c r="L14" s="389"/>
    </row>
    <row r="15" spans="1:31" ht="10.5" customHeight="1">
      <c r="D15" s="1892"/>
      <c r="E15" s="622"/>
      <c r="F15" s="4" t="s">
        <v>457</v>
      </c>
      <c r="G15" s="4"/>
      <c r="H15" s="630">
        <f>SUM(H16)</f>
        <v>0</v>
      </c>
      <c r="I15" s="630">
        <f>SUM(I16)</f>
        <v>0</v>
      </c>
      <c r="J15" s="2435">
        <f>SUM(H15:I15)</f>
        <v>0</v>
      </c>
      <c r="K15" s="389"/>
      <c r="L15" s="389"/>
    </row>
    <row r="16" spans="1:31" ht="10.5" customHeight="1">
      <c r="A16" s="862">
        <v>1</v>
      </c>
      <c r="B16" s="862">
        <v>1</v>
      </c>
      <c r="C16" s="862">
        <v>5</v>
      </c>
      <c r="D16" s="1892"/>
      <c r="E16" s="622"/>
      <c r="F16" s="4"/>
      <c r="G16" s="4" t="s">
        <v>873</v>
      </c>
      <c r="H16" s="920">
        <v>0</v>
      </c>
      <c r="I16" s="920">
        <v>0</v>
      </c>
      <c r="J16" s="2435">
        <f>SUM(H16:I16)</f>
        <v>0</v>
      </c>
      <c r="K16" s="389"/>
      <c r="L16" s="389"/>
    </row>
    <row r="17" spans="1:18" ht="10.5" customHeight="1">
      <c r="D17" s="1892"/>
      <c r="E17" s="4"/>
      <c r="F17" s="4" t="s">
        <v>455</v>
      </c>
      <c r="G17" s="4"/>
      <c r="H17" s="920">
        <f>SUM(H18)</f>
        <v>0</v>
      </c>
      <c r="I17" s="920">
        <f>SUM(I18)</f>
        <v>0</v>
      </c>
      <c r="J17" s="2435">
        <f>SUM(H17:I17)</f>
        <v>0</v>
      </c>
      <c r="K17" s="389"/>
      <c r="L17" s="389"/>
    </row>
    <row r="18" spans="1:18" ht="10.5" customHeight="1">
      <c r="A18" s="862">
        <v>1</v>
      </c>
      <c r="B18" s="862">
        <v>1</v>
      </c>
      <c r="C18" s="862">
        <v>5</v>
      </c>
      <c r="D18" s="1892"/>
      <c r="E18" s="4"/>
      <c r="F18" s="4"/>
      <c r="G18" s="4" t="s">
        <v>453</v>
      </c>
      <c r="H18" s="920">
        <v>0</v>
      </c>
      <c r="I18" s="920">
        <v>0</v>
      </c>
      <c r="J18" s="2435">
        <f>SUM(H18:I18)</f>
        <v>0</v>
      </c>
      <c r="K18" s="389"/>
      <c r="L18" s="389"/>
    </row>
    <row r="19" spans="1:18" ht="11.25" customHeight="1">
      <c r="D19" s="1892"/>
      <c r="E19" s="622" t="s">
        <v>35</v>
      </c>
      <c r="F19" s="4"/>
      <c r="G19" s="4"/>
      <c r="H19" s="1244">
        <f>SUM(H20+H22)</f>
        <v>6</v>
      </c>
      <c r="I19" s="1244">
        <f>SUM(I20+I22)</f>
        <v>1</v>
      </c>
      <c r="J19" s="2421">
        <f>SUM(H19:I19)</f>
        <v>7</v>
      </c>
      <c r="K19" s="389"/>
      <c r="L19" s="389"/>
    </row>
    <row r="20" spans="1:18" ht="11.25" customHeight="1">
      <c r="D20" s="1892"/>
      <c r="E20" s="622"/>
      <c r="F20" s="4" t="s">
        <v>457</v>
      </c>
      <c r="G20" s="4"/>
      <c r="H20" s="634">
        <f>SUM(H21)</f>
        <v>3</v>
      </c>
      <c r="I20" s="634">
        <f>SUM(I21)</f>
        <v>0</v>
      </c>
      <c r="J20" s="632">
        <f>SUM(H20:I20)</f>
        <v>3</v>
      </c>
      <c r="K20" s="389"/>
      <c r="L20" s="389"/>
    </row>
    <row r="21" spans="1:18" ht="11.25" customHeight="1">
      <c r="A21" s="862">
        <v>1</v>
      </c>
      <c r="B21" s="862">
        <v>1</v>
      </c>
      <c r="C21" s="862">
        <v>12</v>
      </c>
      <c r="D21" s="1892"/>
      <c r="E21" s="622"/>
      <c r="F21" s="4"/>
      <c r="G21" s="4" t="s">
        <v>818</v>
      </c>
      <c r="H21" s="634">
        <v>3</v>
      </c>
      <c r="I21" s="634">
        <v>0</v>
      </c>
      <c r="J21" s="632">
        <f>SUM(H21:I21)</f>
        <v>3</v>
      </c>
      <c r="K21" s="389"/>
      <c r="L21" s="389"/>
      <c r="P21" s="1910"/>
      <c r="Q21" s="1910"/>
      <c r="R21" s="1910"/>
    </row>
    <row r="22" spans="1:18" ht="10.5" customHeight="1">
      <c r="D22" s="1892"/>
      <c r="E22" s="4"/>
      <c r="F22" s="4" t="s">
        <v>455</v>
      </c>
      <c r="G22" s="4"/>
      <c r="H22" s="920">
        <f>SUM(H23)</f>
        <v>3</v>
      </c>
      <c r="I22" s="920">
        <f>SUM(I23)</f>
        <v>1</v>
      </c>
      <c r="J22" s="2435">
        <f>SUM(H22:I22)</f>
        <v>4</v>
      </c>
      <c r="K22" s="389"/>
      <c r="L22" s="389"/>
      <c r="P22" s="1910"/>
      <c r="Q22" s="1910"/>
      <c r="R22" s="1910"/>
    </row>
    <row r="23" spans="1:18" ht="10.5" customHeight="1">
      <c r="A23" s="862">
        <v>1</v>
      </c>
      <c r="B23" s="862">
        <v>1</v>
      </c>
      <c r="C23" s="862">
        <v>12</v>
      </c>
      <c r="D23" s="1892"/>
      <c r="E23" s="4"/>
      <c r="F23" s="4"/>
      <c r="G23" s="4" t="s">
        <v>453</v>
      </c>
      <c r="H23" s="634">
        <v>3</v>
      </c>
      <c r="I23" s="634">
        <v>1</v>
      </c>
      <c r="J23" s="2435">
        <f>SUM(H23:I23)</f>
        <v>4</v>
      </c>
      <c r="K23" s="389"/>
      <c r="L23" s="389"/>
      <c r="P23" s="1910"/>
      <c r="Q23" s="1910"/>
      <c r="R23" s="1910"/>
    </row>
    <row r="24" spans="1:18" s="925" customFormat="1" ht="10.5" customHeight="1">
      <c r="A24" s="931"/>
      <c r="B24" s="931"/>
      <c r="C24" s="931"/>
      <c r="D24" s="1892"/>
      <c r="E24" s="622" t="s">
        <v>27</v>
      </c>
      <c r="F24" s="622"/>
      <c r="G24" s="622"/>
      <c r="H24" s="1244">
        <f>SUM(H25)</f>
        <v>0</v>
      </c>
      <c r="I24" s="1244">
        <f>SUM(I25)</f>
        <v>0</v>
      </c>
      <c r="J24" s="2421">
        <f>SUM(H24:I24)</f>
        <v>0</v>
      </c>
      <c r="K24" s="1757"/>
      <c r="L24" s="1757"/>
      <c r="P24" s="1910"/>
      <c r="Q24" s="1910"/>
      <c r="R24" s="1910"/>
    </row>
    <row r="25" spans="1:18" ht="10.5" customHeight="1">
      <c r="D25" s="1892"/>
      <c r="E25" s="4"/>
      <c r="F25" s="4" t="s">
        <v>464</v>
      </c>
      <c r="G25" s="4"/>
      <c r="H25" s="634">
        <f>SUM(H26)</f>
        <v>0</v>
      </c>
      <c r="I25" s="634">
        <f>SUM(I26)</f>
        <v>0</v>
      </c>
      <c r="J25" s="2435">
        <f>SUM(H25:I25)</f>
        <v>0</v>
      </c>
      <c r="K25" s="389"/>
      <c r="L25" s="389"/>
      <c r="P25" s="1910"/>
      <c r="Q25" s="1910"/>
      <c r="R25" s="1910"/>
    </row>
    <row r="26" spans="1:18" ht="10.5" customHeight="1">
      <c r="A26" s="862">
        <v>1</v>
      </c>
      <c r="B26" s="862">
        <v>1</v>
      </c>
      <c r="C26" s="862">
        <v>2</v>
      </c>
      <c r="D26" s="1892"/>
      <c r="E26" s="4"/>
      <c r="F26" s="4"/>
      <c r="G26" s="4" t="s">
        <v>878</v>
      </c>
      <c r="H26" s="634">
        <v>0</v>
      </c>
      <c r="I26" s="634">
        <v>0</v>
      </c>
      <c r="J26" s="2435">
        <f>SUM(H26:I26)</f>
        <v>0</v>
      </c>
      <c r="K26" s="389"/>
      <c r="L26" s="389"/>
      <c r="P26" s="1910"/>
      <c r="Q26" s="1910"/>
      <c r="R26" s="1910"/>
    </row>
    <row r="27" spans="1:18" ht="11.25" customHeight="1">
      <c r="D27" s="1891">
        <v>1402</v>
      </c>
      <c r="E27" s="24" t="s">
        <v>2</v>
      </c>
      <c r="F27" s="372"/>
      <c r="G27" s="372"/>
      <c r="H27" s="498">
        <f>SUM(H28,H44,H52,H59+H62)</f>
        <v>29</v>
      </c>
      <c r="I27" s="498">
        <f>SUM(I28,I44,I52,I59+I62)</f>
        <v>11</v>
      </c>
      <c r="J27" s="480">
        <f>SUM(H27:I27)</f>
        <v>40</v>
      </c>
      <c r="K27" s="389"/>
      <c r="L27" s="389"/>
      <c r="P27" s="1910"/>
      <c r="Q27" s="1910"/>
      <c r="R27" s="1910"/>
    </row>
    <row r="28" spans="1:18" ht="11.25" customHeight="1">
      <c r="D28" s="1892"/>
      <c r="E28" s="622" t="s">
        <v>37</v>
      </c>
      <c r="F28" s="4"/>
      <c r="G28" s="4"/>
      <c r="H28" s="1244">
        <f>SUM(H29,H31)</f>
        <v>15</v>
      </c>
      <c r="I28" s="1244">
        <f>SUM(I29,I31)</f>
        <v>7</v>
      </c>
      <c r="J28" s="2421">
        <f>SUM(H28:I28)</f>
        <v>22</v>
      </c>
      <c r="K28" s="389"/>
      <c r="L28" s="389"/>
    </row>
    <row r="29" spans="1:18" ht="10.5" customHeight="1">
      <c r="D29" s="1892"/>
      <c r="E29" s="369"/>
      <c r="F29" s="4" t="s">
        <v>227</v>
      </c>
      <c r="G29" s="4"/>
      <c r="H29" s="920">
        <f>SUM(H30)</f>
        <v>0</v>
      </c>
      <c r="I29" s="920">
        <f>SUM(I30)</f>
        <v>0</v>
      </c>
      <c r="J29" s="2435">
        <f>SUM(H29:I29)</f>
        <v>0</v>
      </c>
      <c r="K29" s="389"/>
      <c r="L29" s="389"/>
    </row>
    <row r="30" spans="1:18" ht="10.5" customHeight="1">
      <c r="A30" s="862">
        <v>2</v>
      </c>
      <c r="B30" s="862">
        <v>4</v>
      </c>
      <c r="C30" s="862">
        <v>11</v>
      </c>
      <c r="D30" s="1892"/>
      <c r="E30" s="622"/>
      <c r="F30" s="4"/>
      <c r="G30" s="4" t="s">
        <v>871</v>
      </c>
      <c r="H30" s="920">
        <v>0</v>
      </c>
      <c r="I30" s="920">
        <v>0</v>
      </c>
      <c r="J30" s="2435">
        <f>SUM(H30:I30)</f>
        <v>0</v>
      </c>
      <c r="K30" s="389"/>
      <c r="L30" s="389"/>
    </row>
    <row r="31" spans="1:18" ht="10.5" customHeight="1">
      <c r="D31" s="1892"/>
      <c r="E31" s="4"/>
      <c r="F31" s="4" t="s">
        <v>455</v>
      </c>
      <c r="G31" s="4"/>
      <c r="H31" s="920">
        <f>SUM(H32+H33+H34+H36+H37+H38+H39+H40+H41+H42+H43)</f>
        <v>15</v>
      </c>
      <c r="I31" s="920">
        <f>SUM(I32+I33+I34+I36+I37+I38+I39+I40+I41+I42+I43)</f>
        <v>7</v>
      </c>
      <c r="J31" s="2435">
        <f>SUM(H31:I31)</f>
        <v>22</v>
      </c>
      <c r="K31" s="389"/>
      <c r="L31" s="389"/>
    </row>
    <row r="32" spans="1:18" ht="10.5" customHeight="1">
      <c r="A32" s="862">
        <v>2</v>
      </c>
      <c r="B32" s="862">
        <v>4</v>
      </c>
      <c r="C32" s="862">
        <v>11</v>
      </c>
      <c r="D32" s="1892"/>
      <c r="E32" s="4"/>
      <c r="F32" s="4"/>
      <c r="G32" s="451" t="s">
        <v>862</v>
      </c>
      <c r="H32" s="920">
        <v>0</v>
      </c>
      <c r="I32" s="920">
        <v>0</v>
      </c>
      <c r="J32" s="2435">
        <f>SUM(H32:I32)</f>
        <v>0</v>
      </c>
      <c r="K32" s="389"/>
      <c r="L32" s="389"/>
    </row>
    <row r="33" spans="1:12" ht="10.5" customHeight="1">
      <c r="A33" s="862">
        <v>2</v>
      </c>
      <c r="B33" s="5">
        <v>4</v>
      </c>
      <c r="C33" s="862">
        <v>11</v>
      </c>
      <c r="D33" s="1892"/>
      <c r="E33" s="4"/>
      <c r="F33" s="4"/>
      <c r="G33" s="4" t="s">
        <v>864</v>
      </c>
      <c r="H33" s="920">
        <v>0</v>
      </c>
      <c r="I33" s="920">
        <v>0</v>
      </c>
      <c r="J33" s="2435">
        <f>SUM(H33:I33)</f>
        <v>0</v>
      </c>
      <c r="K33" s="389"/>
      <c r="L33" s="389"/>
    </row>
    <row r="34" spans="1:12" ht="10.5" customHeight="1">
      <c r="A34" s="862">
        <v>2</v>
      </c>
      <c r="B34" s="5">
        <v>4</v>
      </c>
      <c r="C34" s="862">
        <v>11</v>
      </c>
      <c r="D34" s="1892"/>
      <c r="E34" s="4"/>
      <c r="F34" s="4"/>
      <c r="G34" s="4" t="s">
        <v>870</v>
      </c>
      <c r="H34" s="920">
        <v>3</v>
      </c>
      <c r="I34" s="920">
        <v>1</v>
      </c>
      <c r="J34" s="2435">
        <f>SUM(H34:I34)</f>
        <v>4</v>
      </c>
      <c r="K34" s="389"/>
      <c r="L34" s="389"/>
    </row>
    <row r="35" spans="1:12" ht="10.5" customHeight="1">
      <c r="D35" s="1892"/>
      <c r="E35" s="4"/>
      <c r="F35" s="4"/>
      <c r="G35" s="4" t="s">
        <v>858</v>
      </c>
      <c r="H35" s="920"/>
      <c r="I35" s="920"/>
      <c r="J35" s="1785"/>
      <c r="K35" s="389"/>
      <c r="L35" s="389"/>
    </row>
    <row r="36" spans="1:12" ht="10.5" customHeight="1">
      <c r="A36" s="862">
        <v>2</v>
      </c>
      <c r="B36" s="5">
        <v>4</v>
      </c>
      <c r="C36" s="862">
        <v>11</v>
      </c>
      <c r="D36" s="1892"/>
      <c r="E36" s="4"/>
      <c r="F36" s="4"/>
      <c r="G36" s="4" t="s">
        <v>869</v>
      </c>
      <c r="H36" s="920">
        <v>8</v>
      </c>
      <c r="I36" s="920">
        <v>5</v>
      </c>
      <c r="J36" s="2435">
        <f>SUM(H36:I36)</f>
        <v>13</v>
      </c>
      <c r="K36" s="389"/>
      <c r="L36" s="389"/>
    </row>
    <row r="37" spans="1:12" ht="10.5" customHeight="1">
      <c r="A37" s="862">
        <v>2</v>
      </c>
      <c r="B37" s="5">
        <v>4</v>
      </c>
      <c r="C37" s="862">
        <v>11</v>
      </c>
      <c r="D37" s="1892"/>
      <c r="E37" s="4"/>
      <c r="F37" s="4"/>
      <c r="G37" s="4" t="s">
        <v>868</v>
      </c>
      <c r="H37" s="920">
        <v>1</v>
      </c>
      <c r="I37" s="920">
        <v>0</v>
      </c>
      <c r="J37" s="2435">
        <f>SUM(H37:I37)</f>
        <v>1</v>
      </c>
      <c r="K37" s="389"/>
      <c r="L37" s="389"/>
    </row>
    <row r="38" spans="1:12" ht="10.5" customHeight="1">
      <c r="A38" s="862">
        <v>2</v>
      </c>
      <c r="B38" s="5">
        <v>4</v>
      </c>
      <c r="C38" s="862">
        <v>11</v>
      </c>
      <c r="D38" s="1892"/>
      <c r="E38" s="4"/>
      <c r="F38" s="4"/>
      <c r="G38" s="4" t="s">
        <v>860</v>
      </c>
      <c r="H38" s="920">
        <v>1</v>
      </c>
      <c r="I38" s="920">
        <v>1</v>
      </c>
      <c r="J38" s="2435">
        <f>SUM(H38:I38)</f>
        <v>2</v>
      </c>
      <c r="K38" s="389"/>
      <c r="L38" s="389"/>
    </row>
    <row r="39" spans="1:12" ht="10.5" customHeight="1">
      <c r="A39" s="862">
        <v>2</v>
      </c>
      <c r="B39" s="5">
        <v>4</v>
      </c>
      <c r="C39" s="862">
        <v>11</v>
      </c>
      <c r="D39" s="1892"/>
      <c r="E39" s="4"/>
      <c r="F39" s="4"/>
      <c r="G39" s="4" t="s">
        <v>867</v>
      </c>
      <c r="H39" s="920">
        <v>0</v>
      </c>
      <c r="I39" s="920">
        <v>0</v>
      </c>
      <c r="J39" s="2435">
        <f>SUM(H39:I39)</f>
        <v>0</v>
      </c>
      <c r="K39" s="389"/>
      <c r="L39" s="389"/>
    </row>
    <row r="40" spans="1:12" ht="10.5" customHeight="1">
      <c r="A40" s="862">
        <v>2</v>
      </c>
      <c r="B40" s="5">
        <v>4</v>
      </c>
      <c r="C40" s="862">
        <v>11</v>
      </c>
      <c r="D40" s="1892"/>
      <c r="E40" s="4"/>
      <c r="F40" s="4"/>
      <c r="G40" s="4" t="s">
        <v>856</v>
      </c>
      <c r="H40" s="920">
        <v>0</v>
      </c>
      <c r="I40" s="920">
        <v>0</v>
      </c>
      <c r="J40" s="2435">
        <f>SUM(H40:I40)</f>
        <v>0</v>
      </c>
      <c r="K40" s="389"/>
      <c r="L40" s="389"/>
    </row>
    <row r="41" spans="1:12" ht="10.5" customHeight="1">
      <c r="A41" s="862">
        <v>2</v>
      </c>
      <c r="B41" s="5">
        <v>4</v>
      </c>
      <c r="C41" s="862">
        <v>11</v>
      </c>
      <c r="D41" s="1892"/>
      <c r="E41" s="4"/>
      <c r="F41" s="4"/>
      <c r="G41" s="4" t="s">
        <v>855</v>
      </c>
      <c r="H41" s="920">
        <v>2</v>
      </c>
      <c r="I41" s="920">
        <v>0</v>
      </c>
      <c r="J41" s="2435">
        <f>SUM(H41:I41)</f>
        <v>2</v>
      </c>
      <c r="K41" s="389"/>
      <c r="L41" s="389"/>
    </row>
    <row r="42" spans="1:12" ht="10.5" customHeight="1">
      <c r="A42" s="862">
        <v>2</v>
      </c>
      <c r="B42" s="5">
        <v>6</v>
      </c>
      <c r="C42" s="862">
        <v>11</v>
      </c>
      <c r="D42" s="1892"/>
      <c r="E42" s="4"/>
      <c r="F42" s="4"/>
      <c r="G42" s="4" t="s">
        <v>866</v>
      </c>
      <c r="H42" s="920">
        <v>0</v>
      </c>
      <c r="I42" s="920">
        <v>0</v>
      </c>
      <c r="J42" s="2435">
        <f>SUM(H42:I42)</f>
        <v>0</v>
      </c>
      <c r="K42" s="389"/>
      <c r="L42" s="389"/>
    </row>
    <row r="43" spans="1:12" ht="10.5" customHeight="1">
      <c r="A43" s="862">
        <v>2</v>
      </c>
      <c r="B43" s="5">
        <v>4</v>
      </c>
      <c r="C43" s="862">
        <v>11</v>
      </c>
      <c r="D43" s="1892"/>
      <c r="E43" s="4"/>
      <c r="F43" s="4"/>
      <c r="G43" s="4" t="s">
        <v>865</v>
      </c>
      <c r="H43" s="920">
        <v>0</v>
      </c>
      <c r="I43" s="920">
        <v>0</v>
      </c>
      <c r="J43" s="2435">
        <f>SUM(H43:I43)</f>
        <v>0</v>
      </c>
      <c r="K43" s="389"/>
      <c r="L43" s="389"/>
    </row>
    <row r="44" spans="1:12" ht="11.25" customHeight="1">
      <c r="D44" s="1892"/>
      <c r="E44" s="622" t="s">
        <v>38</v>
      </c>
      <c r="F44" s="4"/>
      <c r="G44" s="4"/>
      <c r="H44" s="1244">
        <f>SUM(H45+H47)</f>
        <v>10</v>
      </c>
      <c r="I44" s="1244">
        <f>SUM(I45+I47)</f>
        <v>4</v>
      </c>
      <c r="J44" s="2421">
        <f>SUM(H44:I44)</f>
        <v>14</v>
      </c>
      <c r="K44" s="389"/>
      <c r="L44" s="389"/>
    </row>
    <row r="45" spans="1:12" ht="11.25" customHeight="1">
      <c r="D45" s="1892"/>
      <c r="E45" s="622"/>
      <c r="F45" s="4" t="s">
        <v>457</v>
      </c>
      <c r="G45" s="4"/>
      <c r="H45" s="634">
        <f>SUM(H46)</f>
        <v>1</v>
      </c>
      <c r="I45" s="634">
        <f>SUM(I46)</f>
        <v>1</v>
      </c>
      <c r="J45" s="632">
        <f>SUM(H45:I45)</f>
        <v>2</v>
      </c>
      <c r="K45" s="389"/>
      <c r="L45" s="389"/>
    </row>
    <row r="46" spans="1:12" ht="11.25" customHeight="1">
      <c r="A46" s="862">
        <v>2</v>
      </c>
      <c r="B46" s="862">
        <v>4</v>
      </c>
      <c r="C46" s="862">
        <v>10</v>
      </c>
      <c r="D46" s="1892"/>
      <c r="E46" s="622"/>
      <c r="F46" s="4"/>
      <c r="G46" s="4" t="s">
        <v>864</v>
      </c>
      <c r="H46" s="634">
        <v>1</v>
      </c>
      <c r="I46" s="634">
        <v>1</v>
      </c>
      <c r="J46" s="632">
        <f>SUM(H46:I46)</f>
        <v>2</v>
      </c>
      <c r="K46" s="389"/>
      <c r="L46" s="389"/>
    </row>
    <row r="47" spans="1:12" ht="10.5" customHeight="1">
      <c r="D47" s="1892"/>
      <c r="E47" s="4"/>
      <c r="F47" s="4" t="s">
        <v>455</v>
      </c>
      <c r="H47" s="920">
        <f>SUM(H48+H50+H51)</f>
        <v>9</v>
      </c>
      <c r="I47" s="920">
        <f>SUM(I48+I50+I51)</f>
        <v>3</v>
      </c>
      <c r="J47" s="2435">
        <f>SUM(H47:I47)</f>
        <v>12</v>
      </c>
      <c r="K47" s="389"/>
      <c r="L47" s="389"/>
    </row>
    <row r="48" spans="1:12" ht="10.5" customHeight="1">
      <c r="A48" s="862">
        <v>2</v>
      </c>
      <c r="B48" s="862">
        <v>4</v>
      </c>
      <c r="C48" s="862">
        <v>10</v>
      </c>
      <c r="D48" s="1892"/>
      <c r="E48" s="4"/>
      <c r="G48" s="451" t="s">
        <v>862</v>
      </c>
      <c r="H48" s="920">
        <v>2</v>
      </c>
      <c r="I48" s="920">
        <v>0</v>
      </c>
      <c r="J48" s="2435">
        <f>SUM(H48:I48)</f>
        <v>2</v>
      </c>
      <c r="K48" s="389"/>
      <c r="L48" s="389"/>
    </row>
    <row r="49" spans="1:12" ht="10.5" customHeight="1">
      <c r="D49" s="1892"/>
      <c r="E49" s="4"/>
      <c r="F49" s="4"/>
      <c r="G49" s="4" t="s">
        <v>858</v>
      </c>
      <c r="H49" s="920"/>
      <c r="I49" s="920"/>
      <c r="J49" s="2435"/>
      <c r="K49" s="389"/>
      <c r="L49" s="389"/>
    </row>
    <row r="50" spans="1:12" ht="10.5" customHeight="1">
      <c r="A50" s="5">
        <v>2</v>
      </c>
      <c r="B50" s="5">
        <v>4</v>
      </c>
      <c r="C50" s="5">
        <v>10</v>
      </c>
      <c r="D50" s="1892"/>
      <c r="E50" s="4"/>
      <c r="F50" s="4"/>
      <c r="G50" s="4" t="s">
        <v>860</v>
      </c>
      <c r="H50" s="920">
        <v>1</v>
      </c>
      <c r="I50" s="920">
        <v>3</v>
      </c>
      <c r="J50" s="2435">
        <f>SUM(H50:I50)</f>
        <v>4</v>
      </c>
      <c r="K50" s="389"/>
      <c r="L50" s="389"/>
    </row>
    <row r="51" spans="1:12" ht="10.5" customHeight="1">
      <c r="A51" s="5">
        <v>2</v>
      </c>
      <c r="B51" s="5">
        <v>4</v>
      </c>
      <c r="C51" s="5">
        <v>10</v>
      </c>
      <c r="D51" s="1892"/>
      <c r="E51" s="4"/>
      <c r="F51" s="4"/>
      <c r="G51" s="4" t="s">
        <v>859</v>
      </c>
      <c r="H51" s="920">
        <v>6</v>
      </c>
      <c r="I51" s="920">
        <v>0</v>
      </c>
      <c r="J51" s="2435">
        <f>SUM(H51:I51)</f>
        <v>6</v>
      </c>
      <c r="K51" s="389"/>
      <c r="L51" s="389"/>
    </row>
    <row r="52" spans="1:12" ht="11.25" customHeight="1">
      <c r="D52" s="1892"/>
      <c r="E52" s="622" t="s">
        <v>39</v>
      </c>
      <c r="F52" s="4"/>
      <c r="G52" s="4"/>
      <c r="H52" s="1244">
        <f>SUM(H53)</f>
        <v>4</v>
      </c>
      <c r="I52" s="1244">
        <f>SUM(I53)</f>
        <v>0</v>
      </c>
      <c r="J52" s="2421">
        <f>SUM(H52:I52)</f>
        <v>4</v>
      </c>
      <c r="K52" s="389"/>
      <c r="L52" s="389"/>
    </row>
    <row r="53" spans="1:12" ht="10.5" customHeight="1">
      <c r="D53" s="1892"/>
      <c r="E53" s="4"/>
      <c r="F53" s="4" t="s">
        <v>455</v>
      </c>
      <c r="G53" s="4"/>
      <c r="H53" s="920">
        <f>SUM(H55:H58)</f>
        <v>4</v>
      </c>
      <c r="I53" s="920">
        <f>SUM(I55:I58)</f>
        <v>0</v>
      </c>
      <c r="J53" s="2435">
        <f>SUM(H53:I53)</f>
        <v>4</v>
      </c>
      <c r="K53" s="389"/>
      <c r="L53" s="389"/>
    </row>
    <row r="54" spans="1:12" ht="10.5" customHeight="1">
      <c r="D54" s="1892"/>
      <c r="E54" s="4"/>
      <c r="F54" s="4"/>
      <c r="G54" s="4" t="s">
        <v>858</v>
      </c>
      <c r="H54" s="920"/>
      <c r="I54" s="920"/>
      <c r="J54" s="2435"/>
      <c r="K54" s="389"/>
      <c r="L54" s="389"/>
    </row>
    <row r="55" spans="1:12" ht="10.5" customHeight="1">
      <c r="A55" s="5">
        <v>2</v>
      </c>
      <c r="B55" s="5">
        <v>4</v>
      </c>
      <c r="C55" s="5">
        <v>10</v>
      </c>
      <c r="D55" s="1892"/>
      <c r="E55" s="4"/>
      <c r="F55" s="4"/>
      <c r="G55" s="4" t="s">
        <v>857</v>
      </c>
      <c r="H55" s="920">
        <v>2</v>
      </c>
      <c r="I55" s="920">
        <v>0</v>
      </c>
      <c r="J55" s="2435">
        <f>SUM(H55:I55)</f>
        <v>2</v>
      </c>
      <c r="K55" s="389"/>
      <c r="L55" s="389"/>
    </row>
    <row r="56" spans="1:12" ht="10.5" customHeight="1">
      <c r="A56" s="5">
        <v>2</v>
      </c>
      <c r="B56" s="5">
        <v>4</v>
      </c>
      <c r="C56" s="5">
        <v>10</v>
      </c>
      <c r="D56" s="1892"/>
      <c r="E56" s="4"/>
      <c r="F56" s="4"/>
      <c r="G56" s="4" t="s">
        <v>856</v>
      </c>
      <c r="H56" s="920">
        <v>2</v>
      </c>
      <c r="I56" s="920">
        <v>0</v>
      </c>
      <c r="J56" s="2435">
        <f>SUM(H56:I56)</f>
        <v>2</v>
      </c>
      <c r="K56" s="389"/>
      <c r="L56" s="389"/>
    </row>
    <row r="57" spans="1:12" ht="10.5" customHeight="1">
      <c r="A57" s="5">
        <v>2</v>
      </c>
      <c r="B57" s="5">
        <v>4</v>
      </c>
      <c r="C57" s="5">
        <v>10</v>
      </c>
      <c r="D57" s="1892"/>
      <c r="E57" s="4"/>
      <c r="F57" s="4"/>
      <c r="G57" s="4" t="s">
        <v>855</v>
      </c>
      <c r="H57" s="920">
        <v>0</v>
      </c>
      <c r="I57" s="920">
        <v>0</v>
      </c>
      <c r="J57" s="2435">
        <f>SUM(H57:I57)</f>
        <v>0</v>
      </c>
      <c r="K57" s="389"/>
      <c r="L57" s="389"/>
    </row>
    <row r="58" spans="1:12" ht="10.5" customHeight="1">
      <c r="A58" s="5">
        <v>2</v>
      </c>
      <c r="B58" s="5">
        <v>4</v>
      </c>
      <c r="C58" s="5">
        <v>10</v>
      </c>
      <c r="D58" s="1892"/>
      <c r="E58" s="4"/>
      <c r="F58" s="4"/>
      <c r="G58" s="4" t="s">
        <v>854</v>
      </c>
      <c r="H58" s="920">
        <v>0</v>
      </c>
      <c r="I58" s="920">
        <v>0</v>
      </c>
      <c r="J58" s="2435">
        <f>SUM(H58:I58)</f>
        <v>0</v>
      </c>
      <c r="K58" s="389"/>
      <c r="L58" s="389"/>
    </row>
    <row r="59" spans="1:12" ht="11.25" customHeight="1">
      <c r="D59" s="1892"/>
      <c r="E59" s="622" t="s">
        <v>40</v>
      </c>
      <c r="F59" s="4"/>
      <c r="G59" s="4"/>
      <c r="H59" s="1244">
        <f>SUM(H60)</f>
        <v>0</v>
      </c>
      <c r="I59" s="1244">
        <f>SUM(I60)</f>
        <v>0</v>
      </c>
      <c r="J59" s="2421">
        <f>SUM(H59:I59)</f>
        <v>0</v>
      </c>
      <c r="K59" s="389"/>
      <c r="L59" s="389"/>
    </row>
    <row r="60" spans="1:12" ht="10.5" customHeight="1">
      <c r="D60" s="1892"/>
      <c r="E60" s="4"/>
      <c r="F60" s="4" t="s">
        <v>455</v>
      </c>
      <c r="G60" s="4"/>
      <c r="H60" s="920">
        <f>SUM(H61)</f>
        <v>0</v>
      </c>
      <c r="I60" s="920">
        <f>SUM(I61)</f>
        <v>0</v>
      </c>
      <c r="J60" s="2435">
        <f>SUM(H60:I60)</f>
        <v>0</v>
      </c>
      <c r="K60" s="389"/>
      <c r="L60" s="389"/>
    </row>
    <row r="61" spans="1:12" ht="10.5" customHeight="1">
      <c r="A61" s="5">
        <v>2</v>
      </c>
      <c r="B61" s="5">
        <v>4</v>
      </c>
      <c r="C61" s="5">
        <v>3</v>
      </c>
      <c r="D61" s="1892"/>
      <c r="E61" s="4"/>
      <c r="F61" s="4"/>
      <c r="G61" s="4" t="s">
        <v>853</v>
      </c>
      <c r="H61" s="920">
        <v>0</v>
      </c>
      <c r="I61" s="920">
        <v>0</v>
      </c>
      <c r="J61" s="2435">
        <f>SUM(H61:I61)</f>
        <v>0</v>
      </c>
      <c r="K61" s="389"/>
      <c r="L61" s="389"/>
    </row>
    <row r="62" spans="1:12" ht="10.5" customHeight="1">
      <c r="A62" s="5"/>
      <c r="B62" s="5"/>
      <c r="C62" s="5"/>
      <c r="D62" s="1892"/>
      <c r="E62" s="1062" t="s">
        <v>44</v>
      </c>
      <c r="F62" s="622"/>
      <c r="G62" s="622"/>
      <c r="H62" s="2423">
        <f>SUM(H63)</f>
        <v>0</v>
      </c>
      <c r="I62" s="2423">
        <f>SUM(I63)</f>
        <v>0</v>
      </c>
      <c r="J62" s="2421">
        <f>SUM(H62:I62)</f>
        <v>0</v>
      </c>
      <c r="K62" s="389"/>
      <c r="L62" s="389"/>
    </row>
    <row r="63" spans="1:12" ht="10.5" customHeight="1">
      <c r="A63" s="5"/>
      <c r="B63" s="5"/>
      <c r="C63" s="5"/>
      <c r="D63" s="1892"/>
      <c r="E63" s="1066"/>
      <c r="F63" s="4" t="s">
        <v>464</v>
      </c>
      <c r="G63" s="4"/>
      <c r="H63" s="630">
        <f>SUM(H64)</f>
        <v>0</v>
      </c>
      <c r="I63" s="630">
        <f>SUM(I64)</f>
        <v>0</v>
      </c>
      <c r="J63" s="632">
        <f>SUM(H63:I63)</f>
        <v>0</v>
      </c>
      <c r="K63" s="389"/>
      <c r="L63" s="389"/>
    </row>
    <row r="64" spans="1:12" ht="10.5" customHeight="1">
      <c r="A64" s="5">
        <v>2</v>
      </c>
      <c r="B64" s="5">
        <v>4</v>
      </c>
      <c r="C64" s="5">
        <v>11</v>
      </c>
      <c r="D64" s="1892"/>
      <c r="E64" s="1057"/>
      <c r="F64" s="3"/>
      <c r="G64" s="3" t="s">
        <v>852</v>
      </c>
      <c r="H64" s="2434">
        <v>0</v>
      </c>
      <c r="I64" s="2434">
        <v>0</v>
      </c>
      <c r="J64" s="2433">
        <f>SUM(H64:I64)</f>
        <v>0</v>
      </c>
      <c r="K64" s="389"/>
      <c r="L64" s="389"/>
    </row>
    <row r="65" spans="1:12" ht="11.25" customHeight="1">
      <c r="D65" s="1894">
        <v>1403</v>
      </c>
      <c r="E65" s="24" t="s">
        <v>3</v>
      </c>
      <c r="F65" s="372"/>
      <c r="G65" s="372"/>
      <c r="H65" s="482">
        <f>SUM(H66)</f>
        <v>2</v>
      </c>
      <c r="I65" s="482">
        <f>SUM(I66)</f>
        <v>3</v>
      </c>
      <c r="J65" s="519">
        <f>SUM(H65:I65)</f>
        <v>5</v>
      </c>
      <c r="K65" s="389"/>
      <c r="L65" s="389"/>
    </row>
    <row r="66" spans="1:12" ht="11.25" customHeight="1">
      <c r="D66" s="1895"/>
      <c r="E66" s="1122" t="s">
        <v>45</v>
      </c>
      <c r="F66" s="388"/>
      <c r="G66" s="388"/>
      <c r="H66" s="622">
        <f>SUM(H67)</f>
        <v>2</v>
      </c>
      <c r="I66" s="622">
        <f>SUM(I67)</f>
        <v>3</v>
      </c>
      <c r="J66" s="2442">
        <f>SUM(H66:I66)</f>
        <v>5</v>
      </c>
      <c r="K66" s="389"/>
      <c r="L66" s="389"/>
    </row>
    <row r="67" spans="1:12" ht="10.5" customHeight="1">
      <c r="D67" s="1895"/>
      <c r="E67" s="1062"/>
      <c r="F67" s="369" t="s">
        <v>455</v>
      </c>
      <c r="G67" s="369"/>
      <c r="H67" s="4">
        <f>SUM(H68)</f>
        <v>2</v>
      </c>
      <c r="I67" s="4">
        <f>SUM(I68)</f>
        <v>3</v>
      </c>
      <c r="J67" s="2440">
        <f>SUM(H67:I67)</f>
        <v>5</v>
      </c>
      <c r="K67" s="389"/>
      <c r="L67" s="389"/>
    </row>
    <row r="68" spans="1:12" ht="10.5" customHeight="1">
      <c r="A68" s="862">
        <v>3</v>
      </c>
      <c r="B68" s="862">
        <v>5</v>
      </c>
      <c r="C68" s="862">
        <v>11</v>
      </c>
      <c r="D68" s="1896"/>
      <c r="E68" s="2441"/>
      <c r="F68" s="375"/>
      <c r="G68" s="375" t="s">
        <v>470</v>
      </c>
      <c r="H68" s="4">
        <v>2</v>
      </c>
      <c r="I68" s="4">
        <v>3</v>
      </c>
      <c r="J68" s="2440">
        <f>SUM(H68:I68)</f>
        <v>5</v>
      </c>
      <c r="K68" s="389"/>
      <c r="L68" s="389"/>
    </row>
    <row r="69" spans="1:12" ht="11.25" customHeight="1">
      <c r="D69" s="1895">
        <v>1404</v>
      </c>
      <c r="E69" s="1269" t="s">
        <v>28</v>
      </c>
      <c r="F69" s="514"/>
      <c r="G69" s="372"/>
      <c r="H69" s="481">
        <f>SUM(H75,H70)</f>
        <v>8</v>
      </c>
      <c r="I69" s="481">
        <f>SUM(I75,I70)</f>
        <v>2</v>
      </c>
      <c r="J69" s="480">
        <f>SUM(H69:I69)</f>
        <v>10</v>
      </c>
      <c r="K69" s="389"/>
      <c r="L69" s="389"/>
    </row>
    <row r="70" spans="1:12" ht="11.25" customHeight="1">
      <c r="D70" s="1895"/>
      <c r="E70" s="1122" t="s">
        <v>48</v>
      </c>
      <c r="F70" s="1121"/>
      <c r="G70" s="1121"/>
      <c r="H70" s="2436">
        <f>SUM(H71,H73)</f>
        <v>2</v>
      </c>
      <c r="I70" s="2436">
        <f>SUM(I71,I73)</f>
        <v>1</v>
      </c>
      <c r="J70" s="2431">
        <f>SUM(H70:I70)</f>
        <v>3</v>
      </c>
      <c r="K70" s="389"/>
      <c r="L70" s="389"/>
    </row>
    <row r="71" spans="1:12" ht="10.5" customHeight="1">
      <c r="D71" s="1895"/>
      <c r="E71" s="1066"/>
      <c r="F71" s="4" t="s">
        <v>455</v>
      </c>
      <c r="G71" s="4"/>
      <c r="H71" s="920">
        <f>SUM(H72)</f>
        <v>1</v>
      </c>
      <c r="I71" s="920">
        <f>SUM(I72)</f>
        <v>0</v>
      </c>
      <c r="J71" s="2435">
        <f>SUM(H71:I71)</f>
        <v>1</v>
      </c>
      <c r="K71" s="389"/>
      <c r="L71" s="389"/>
    </row>
    <row r="72" spans="1:12" ht="10.5" customHeight="1">
      <c r="A72" s="5">
        <v>4</v>
      </c>
      <c r="B72" s="5">
        <v>6</v>
      </c>
      <c r="C72" s="5">
        <v>11</v>
      </c>
      <c r="D72" s="1895"/>
      <c r="E72" s="1066"/>
      <c r="F72" s="4"/>
      <c r="G72" s="4" t="s">
        <v>851</v>
      </c>
      <c r="H72" s="920">
        <v>1</v>
      </c>
      <c r="I72" s="920">
        <v>0</v>
      </c>
      <c r="J72" s="2435">
        <f>SUM(H72:I72)</f>
        <v>1</v>
      </c>
      <c r="K72" s="389"/>
      <c r="L72" s="389"/>
    </row>
    <row r="73" spans="1:12" ht="10.5" customHeight="1">
      <c r="A73" s="5"/>
      <c r="B73" s="5"/>
      <c r="C73" s="5"/>
      <c r="D73" s="1895"/>
      <c r="E73" s="1066"/>
      <c r="F73" s="4" t="s">
        <v>464</v>
      </c>
      <c r="G73" s="4"/>
      <c r="H73" s="920">
        <f>SUM(H74)</f>
        <v>1</v>
      </c>
      <c r="I73" s="920">
        <f>SUM(I74)</f>
        <v>1</v>
      </c>
      <c r="J73" s="2435">
        <f>SUM(H73:I73)</f>
        <v>2</v>
      </c>
      <c r="K73" s="389"/>
      <c r="L73" s="389"/>
    </row>
    <row r="74" spans="1:12" ht="10.5" customHeight="1">
      <c r="A74" s="5">
        <v>4</v>
      </c>
      <c r="B74" s="5">
        <v>6</v>
      </c>
      <c r="C74" s="5">
        <v>11</v>
      </c>
      <c r="D74" s="1895"/>
      <c r="E74" s="1066"/>
      <c r="F74" s="4"/>
      <c r="G74" s="4" t="s">
        <v>850</v>
      </c>
      <c r="H74" s="920">
        <v>1</v>
      </c>
      <c r="I74" s="920">
        <v>1</v>
      </c>
      <c r="J74" s="2435">
        <f>SUM(H74:I74)</f>
        <v>2</v>
      </c>
      <c r="K74" s="389"/>
      <c r="L74" s="389"/>
    </row>
    <row r="75" spans="1:12" ht="10.5" customHeight="1">
      <c r="A75" s="5"/>
      <c r="B75" s="5"/>
      <c r="C75" s="5"/>
      <c r="D75" s="1895"/>
      <c r="E75" s="1062" t="s">
        <v>49</v>
      </c>
      <c r="F75" s="4"/>
      <c r="G75" s="4"/>
      <c r="H75" s="1244">
        <f>SUM(H76+H78+H84)</f>
        <v>6</v>
      </c>
      <c r="I75" s="1244">
        <f>SUM(I76+I78+I84)</f>
        <v>1</v>
      </c>
      <c r="J75" s="2421">
        <f>SUM(H75:I75)</f>
        <v>7</v>
      </c>
      <c r="K75" s="389"/>
      <c r="L75" s="389"/>
    </row>
    <row r="76" spans="1:12" ht="10.5" customHeight="1">
      <c r="A76" s="5"/>
      <c r="B76" s="5"/>
      <c r="C76" s="5"/>
      <c r="D76" s="1895"/>
      <c r="E76" s="1062"/>
      <c r="F76" s="4" t="s">
        <v>457</v>
      </c>
      <c r="G76" s="4"/>
      <c r="H76" s="920">
        <f>SUM(H77)</f>
        <v>0</v>
      </c>
      <c r="I76" s="920">
        <f>SUM(I77)</f>
        <v>0</v>
      </c>
      <c r="J76" s="2435">
        <f>SUM(H76:I76)</f>
        <v>0</v>
      </c>
      <c r="K76" s="389"/>
      <c r="L76" s="389"/>
    </row>
    <row r="77" spans="1:12" ht="10.5" customHeight="1">
      <c r="A77" s="5">
        <v>4</v>
      </c>
      <c r="B77" s="5">
        <v>6</v>
      </c>
      <c r="C77" s="5">
        <v>11</v>
      </c>
      <c r="D77" s="1895"/>
      <c r="E77" s="1062"/>
      <c r="F77" s="4"/>
      <c r="G77" s="4" t="s">
        <v>849</v>
      </c>
      <c r="H77" s="920">
        <v>0</v>
      </c>
      <c r="I77" s="920">
        <v>0</v>
      </c>
      <c r="J77" s="2435">
        <f>SUM(H77:I77)</f>
        <v>0</v>
      </c>
      <c r="K77" s="389"/>
      <c r="L77" s="389"/>
    </row>
    <row r="78" spans="1:12" ht="10.5" customHeight="1">
      <c r="A78" s="5"/>
      <c r="B78" s="5"/>
      <c r="C78" s="5"/>
      <c r="D78" s="1895"/>
      <c r="E78" s="1066"/>
      <c r="F78" s="4" t="s">
        <v>455</v>
      </c>
      <c r="G78" s="4"/>
      <c r="H78" s="920">
        <f>SUM(H79+H81+H82+H83)</f>
        <v>6</v>
      </c>
      <c r="I78" s="920">
        <f>SUM(I79+I81+I82+I83)</f>
        <v>1</v>
      </c>
      <c r="J78" s="2435">
        <f>SUM(H78:I78)</f>
        <v>7</v>
      </c>
      <c r="K78" s="389"/>
      <c r="L78" s="389"/>
    </row>
    <row r="79" spans="1:12" ht="10.5" customHeight="1">
      <c r="A79" s="5">
        <v>4</v>
      </c>
      <c r="B79" s="5">
        <v>6</v>
      </c>
      <c r="C79" s="5">
        <v>11</v>
      </c>
      <c r="D79" s="1895"/>
      <c r="E79" s="1066"/>
      <c r="F79" s="4"/>
      <c r="G79" s="4" t="s">
        <v>848</v>
      </c>
      <c r="H79" s="920">
        <v>0</v>
      </c>
      <c r="I79" s="920">
        <v>0</v>
      </c>
      <c r="J79" s="2435">
        <f>SUM(H79:I79)</f>
        <v>0</v>
      </c>
      <c r="K79" s="389"/>
      <c r="L79" s="389"/>
    </row>
    <row r="80" spans="1:12" ht="10.5" customHeight="1">
      <c r="A80" s="5"/>
      <c r="B80" s="5"/>
      <c r="C80" s="5"/>
      <c r="D80" s="1895"/>
      <c r="E80" s="1066"/>
      <c r="F80" s="4"/>
      <c r="G80" s="4" t="s">
        <v>847</v>
      </c>
      <c r="H80" s="920"/>
      <c r="I80" s="920"/>
      <c r="J80" s="2435"/>
      <c r="K80" s="389"/>
      <c r="L80" s="389"/>
    </row>
    <row r="81" spans="1:14" ht="10.5" customHeight="1">
      <c r="A81" s="5">
        <v>4</v>
      </c>
      <c r="B81" s="5">
        <v>6</v>
      </c>
      <c r="C81" s="5">
        <v>11</v>
      </c>
      <c r="D81" s="1895"/>
      <c r="E81" s="1066"/>
      <c r="F81" s="4"/>
      <c r="G81" s="4" t="s">
        <v>846</v>
      </c>
      <c r="H81" s="920">
        <v>3</v>
      </c>
      <c r="I81" s="920">
        <v>0</v>
      </c>
      <c r="J81" s="2435">
        <f>SUM(H81:I81)</f>
        <v>3</v>
      </c>
      <c r="K81" s="389"/>
      <c r="L81" s="389"/>
    </row>
    <row r="82" spans="1:14" ht="10.5" customHeight="1">
      <c r="A82" s="5">
        <v>4</v>
      </c>
      <c r="B82" s="5">
        <v>6</v>
      </c>
      <c r="C82" s="5">
        <v>11</v>
      </c>
      <c r="D82" s="1895"/>
      <c r="E82" s="1066"/>
      <c r="F82" s="4"/>
      <c r="G82" s="4" t="s">
        <v>845</v>
      </c>
      <c r="H82" s="920">
        <v>3</v>
      </c>
      <c r="I82" s="920">
        <v>1</v>
      </c>
      <c r="J82" s="2435">
        <f>SUM(H82:I82)</f>
        <v>4</v>
      </c>
      <c r="K82" s="389"/>
      <c r="L82" s="389"/>
    </row>
    <row r="83" spans="1:14" ht="10.5" customHeight="1">
      <c r="A83" s="5">
        <v>4</v>
      </c>
      <c r="B83" s="5">
        <v>6</v>
      </c>
      <c r="C83" s="5">
        <v>11</v>
      </c>
      <c r="D83" s="1895"/>
      <c r="E83" s="1066"/>
      <c r="F83" s="4"/>
      <c r="G83" s="4" t="s">
        <v>844</v>
      </c>
      <c r="H83" s="920">
        <v>0</v>
      </c>
      <c r="I83" s="920">
        <v>0</v>
      </c>
      <c r="J83" s="2435">
        <f>SUM(H83:I83)</f>
        <v>0</v>
      </c>
      <c r="K83" s="389"/>
      <c r="L83" s="389"/>
    </row>
    <row r="84" spans="1:14" ht="10.5" customHeight="1">
      <c r="A84" s="5"/>
      <c r="B84" s="5"/>
      <c r="C84" s="5"/>
      <c r="D84" s="1895"/>
      <c r="E84" s="1258"/>
      <c r="F84" s="20" t="s">
        <v>464</v>
      </c>
      <c r="G84" s="4"/>
      <c r="H84" s="630">
        <f>SUM(H85)</f>
        <v>0</v>
      </c>
      <c r="I84" s="630">
        <f>SUM(I85)</f>
        <v>0</v>
      </c>
      <c r="J84" s="632">
        <f>SUM(H84:I84)</f>
        <v>0</v>
      </c>
      <c r="K84" s="389"/>
      <c r="L84" s="389"/>
    </row>
    <row r="85" spans="1:14" ht="10.5" customHeight="1">
      <c r="A85" s="5">
        <v>4</v>
      </c>
      <c r="B85" s="5">
        <v>6</v>
      </c>
      <c r="C85" s="5">
        <v>11</v>
      </c>
      <c r="D85" s="1895"/>
      <c r="E85" s="1057"/>
      <c r="F85" s="3"/>
      <c r="G85" s="3" t="s">
        <v>469</v>
      </c>
      <c r="H85" s="2434">
        <v>0</v>
      </c>
      <c r="I85" s="2434">
        <v>0</v>
      </c>
      <c r="J85" s="2433">
        <f>SUM(H85:I85)</f>
        <v>0</v>
      </c>
      <c r="K85" s="389"/>
      <c r="L85" s="389"/>
    </row>
    <row r="86" spans="1:14" ht="12" customHeight="1">
      <c r="D86" s="2399"/>
      <c r="E86" s="6"/>
      <c r="F86" s="4"/>
      <c r="G86" s="4"/>
      <c r="H86" s="4"/>
      <c r="J86" s="898" t="s">
        <v>843</v>
      </c>
      <c r="K86" s="389"/>
      <c r="L86" s="389"/>
    </row>
    <row r="87" spans="1:14" ht="12" customHeight="1">
      <c r="D87" s="6"/>
      <c r="E87" s="6"/>
      <c r="F87" s="4"/>
      <c r="G87" s="4"/>
      <c r="H87" s="4"/>
      <c r="J87" s="2" t="s">
        <v>385</v>
      </c>
    </row>
    <row r="88" spans="1:14" ht="10.5" customHeight="1">
      <c r="D88" s="1889" t="s">
        <v>6</v>
      </c>
      <c r="E88" s="2039" t="s">
        <v>87</v>
      </c>
      <c r="F88" s="2039"/>
      <c r="G88" s="2039"/>
      <c r="H88" s="2359" t="s">
        <v>72</v>
      </c>
      <c r="I88" s="2359" t="s">
        <v>71</v>
      </c>
      <c r="J88" s="2044" t="s">
        <v>0</v>
      </c>
      <c r="K88" s="389"/>
      <c r="N88" s="4"/>
    </row>
    <row r="89" spans="1:14" ht="10.5" customHeight="1">
      <c r="D89" s="1890"/>
      <c r="E89" s="2040"/>
      <c r="F89" s="2040"/>
      <c r="G89" s="2040"/>
      <c r="H89" s="1900"/>
      <c r="I89" s="1900"/>
      <c r="J89" s="1881"/>
      <c r="K89" s="389"/>
      <c r="L89" s="5"/>
    </row>
    <row r="90" spans="1:14" ht="10.5" customHeight="1">
      <c r="A90" s="862" t="s">
        <v>12</v>
      </c>
      <c r="B90" s="862" t="s">
        <v>13</v>
      </c>
      <c r="C90" s="862" t="s">
        <v>14</v>
      </c>
      <c r="D90" s="1890"/>
      <c r="E90" s="2041"/>
      <c r="F90" s="2041"/>
      <c r="G90" s="2041"/>
      <c r="H90" s="1901"/>
      <c r="I90" s="1901"/>
      <c r="J90" s="1882"/>
      <c r="K90" s="389"/>
    </row>
    <row r="91" spans="1:14" ht="11.25" customHeight="1">
      <c r="D91" s="1961">
        <v>1405</v>
      </c>
      <c r="E91" s="22" t="s">
        <v>4</v>
      </c>
      <c r="F91" s="1267"/>
      <c r="G91" s="547"/>
      <c r="H91" s="693">
        <f>SUM(H92+H96)</f>
        <v>11</v>
      </c>
      <c r="I91" s="693">
        <f>SUM(I92+I96)</f>
        <v>11</v>
      </c>
      <c r="J91" s="692">
        <f>SUM(H91:I91)</f>
        <v>22</v>
      </c>
    </row>
    <row r="92" spans="1:14" ht="11.25" customHeight="1">
      <c r="D92" s="1950"/>
      <c r="E92" s="1122" t="s">
        <v>50</v>
      </c>
      <c r="F92" s="1121"/>
      <c r="G92" s="1121"/>
      <c r="H92" s="2432">
        <f>SUM(H93)</f>
        <v>8</v>
      </c>
      <c r="I92" s="2432">
        <f>SUM(I93)</f>
        <v>9</v>
      </c>
      <c r="J92" s="2431">
        <f>SUM(H92:I92)</f>
        <v>17</v>
      </c>
    </row>
    <row r="93" spans="1:14" ht="10.5" customHeight="1">
      <c r="D93" s="1950"/>
      <c r="E93" s="1066"/>
      <c r="F93" s="4" t="s">
        <v>455</v>
      </c>
      <c r="G93" s="4"/>
      <c r="H93" s="630">
        <f>SUM(H94:H95)</f>
        <v>8</v>
      </c>
      <c r="I93" s="630">
        <f>SUM(I94:I95)</f>
        <v>9</v>
      </c>
      <c r="J93" s="632">
        <f>SUM(H93:I93)</f>
        <v>17</v>
      </c>
    </row>
    <row r="94" spans="1:14" ht="10.5" customHeight="1">
      <c r="A94" s="5">
        <v>5</v>
      </c>
      <c r="B94" s="5">
        <v>4</v>
      </c>
      <c r="C94" s="5">
        <v>8</v>
      </c>
      <c r="D94" s="1950"/>
      <c r="E94" s="1066"/>
      <c r="G94" s="4" t="s">
        <v>468</v>
      </c>
      <c r="H94" s="630">
        <v>8</v>
      </c>
      <c r="I94" s="630">
        <v>9</v>
      </c>
      <c r="J94" s="632">
        <f>SUM(H94:I94)</f>
        <v>17</v>
      </c>
    </row>
    <row r="95" spans="1:14" ht="10.5" customHeight="1">
      <c r="A95" s="5">
        <v>5</v>
      </c>
      <c r="B95" s="5">
        <v>5</v>
      </c>
      <c r="C95" s="5">
        <v>11</v>
      </c>
      <c r="D95" s="1950"/>
      <c r="E95" s="1066"/>
      <c r="F95" s="4"/>
      <c r="G95" s="4" t="s">
        <v>393</v>
      </c>
      <c r="H95" s="2430">
        <v>0</v>
      </c>
      <c r="I95" s="2430">
        <v>0</v>
      </c>
      <c r="J95" s="632">
        <f>SUM(H95:I95)</f>
        <v>0</v>
      </c>
    </row>
    <row r="96" spans="1:14" ht="11.25" customHeight="1">
      <c r="D96" s="1950"/>
      <c r="E96" s="1062" t="s">
        <v>58</v>
      </c>
      <c r="F96" s="4"/>
      <c r="H96" s="2423">
        <f>SUM(H97,H99,H104)</f>
        <v>3</v>
      </c>
      <c r="I96" s="2423">
        <f>SUM(I97,I99,I104)</f>
        <v>2</v>
      </c>
      <c r="J96" s="2421">
        <f>SUM(H96:I96)</f>
        <v>5</v>
      </c>
    </row>
    <row r="97" spans="1:10" ht="10.5" customHeight="1">
      <c r="D97" s="1950"/>
      <c r="E97" s="1062"/>
      <c r="F97" s="4" t="s">
        <v>457</v>
      </c>
      <c r="H97" s="621">
        <f>SUM(H98)</f>
        <v>0</v>
      </c>
      <c r="I97" s="621">
        <f>SUM(I98)</f>
        <v>0</v>
      </c>
      <c r="J97" s="632">
        <f>SUM(H97:I97)</f>
        <v>0</v>
      </c>
    </row>
    <row r="98" spans="1:10" ht="10.5" customHeight="1">
      <c r="A98" s="5">
        <v>5</v>
      </c>
      <c r="B98" s="5">
        <v>5</v>
      </c>
      <c r="C98" s="5">
        <v>11</v>
      </c>
      <c r="D98" s="1950"/>
      <c r="E98" s="1062"/>
      <c r="F98" s="4"/>
      <c r="G98" s="4" t="s">
        <v>466</v>
      </c>
      <c r="H98" s="630">
        <v>0</v>
      </c>
      <c r="I98" s="630">
        <v>0</v>
      </c>
      <c r="J98" s="632">
        <f>SUM(H98:I98)</f>
        <v>0</v>
      </c>
    </row>
    <row r="99" spans="1:10" ht="10.5" customHeight="1">
      <c r="D99" s="1950"/>
      <c r="E99" s="1066"/>
      <c r="F99" s="4" t="s">
        <v>455</v>
      </c>
      <c r="H99" s="621">
        <f>SUM(H100:H103)</f>
        <v>3</v>
      </c>
      <c r="I99" s="621">
        <f>SUM(I100:I103)</f>
        <v>2</v>
      </c>
      <c r="J99" s="632">
        <f>SUM(H99:I99)</f>
        <v>5</v>
      </c>
    </row>
    <row r="100" spans="1:10" ht="10.5" customHeight="1">
      <c r="A100" s="5">
        <v>5</v>
      </c>
      <c r="B100" s="5">
        <v>5</v>
      </c>
      <c r="C100" s="5">
        <v>11</v>
      </c>
      <c r="D100" s="1950"/>
      <c r="E100" s="1066"/>
      <c r="G100" s="4" t="s">
        <v>842</v>
      </c>
      <c r="H100" s="621">
        <v>0</v>
      </c>
      <c r="I100" s="621">
        <v>0</v>
      </c>
      <c r="J100" s="632">
        <f>SUM(H100:I100)</f>
        <v>0</v>
      </c>
    </row>
    <row r="101" spans="1:10" ht="10.5" customHeight="1">
      <c r="A101" s="862">
        <v>5</v>
      </c>
      <c r="B101" s="5">
        <v>5</v>
      </c>
      <c r="C101" s="862">
        <v>11</v>
      </c>
      <c r="D101" s="1950"/>
      <c r="E101" s="1066"/>
      <c r="G101" s="451" t="s">
        <v>841</v>
      </c>
      <c r="H101" s="621">
        <v>3</v>
      </c>
      <c r="I101" s="621">
        <v>2</v>
      </c>
      <c r="J101" s="632">
        <f>SUM(H101:I101)</f>
        <v>5</v>
      </c>
    </row>
    <row r="102" spans="1:10" ht="10.5" customHeight="1">
      <c r="A102" s="5">
        <v>5</v>
      </c>
      <c r="B102" s="5">
        <v>5</v>
      </c>
      <c r="C102" s="5">
        <v>11</v>
      </c>
      <c r="D102" s="1950"/>
      <c r="E102" s="1066"/>
      <c r="G102" s="4" t="s">
        <v>840</v>
      </c>
      <c r="H102" s="2430">
        <v>0</v>
      </c>
      <c r="I102" s="2430">
        <v>0</v>
      </c>
      <c r="J102" s="632">
        <f>SUM(H102:I102)</f>
        <v>0</v>
      </c>
    </row>
    <row r="103" spans="1:10" ht="10.5" customHeight="1">
      <c r="A103" s="5">
        <v>5</v>
      </c>
      <c r="B103" s="5">
        <v>5</v>
      </c>
      <c r="C103" s="5">
        <v>11</v>
      </c>
      <c r="D103" s="1950"/>
      <c r="E103" s="1066"/>
      <c r="G103" s="4" t="s">
        <v>839</v>
      </c>
      <c r="H103" s="630">
        <v>0</v>
      </c>
      <c r="I103" s="630">
        <v>0</v>
      </c>
      <c r="J103" s="632">
        <f>SUM(H103:I103)</f>
        <v>0</v>
      </c>
    </row>
    <row r="104" spans="1:10" ht="10.5" customHeight="1">
      <c r="D104" s="1950"/>
      <c r="E104" s="1066"/>
      <c r="F104" s="4" t="s">
        <v>464</v>
      </c>
      <c r="H104" s="621">
        <f>SUM(H105)</f>
        <v>0</v>
      </c>
      <c r="I104" s="621">
        <f>SUM(I105)</f>
        <v>0</v>
      </c>
      <c r="J104" s="632">
        <f>SUM(H104:I104)</f>
        <v>0</v>
      </c>
    </row>
    <row r="105" spans="1:10" ht="10.5" customHeight="1">
      <c r="A105" s="5">
        <v>5</v>
      </c>
      <c r="B105" s="5">
        <v>5</v>
      </c>
      <c r="C105" s="5">
        <v>11</v>
      </c>
      <c r="D105" s="1950"/>
      <c r="E105" s="1066"/>
      <c r="F105" s="4"/>
      <c r="G105" s="4" t="s">
        <v>463</v>
      </c>
      <c r="H105" s="630">
        <v>0</v>
      </c>
      <c r="I105" s="630">
        <v>0</v>
      </c>
      <c r="J105" s="632">
        <f>SUM(H105:I105)</f>
        <v>0</v>
      </c>
    </row>
    <row r="106" spans="1:10" ht="11.25" customHeight="1">
      <c r="D106" s="2025">
        <v>1406</v>
      </c>
      <c r="E106" s="24" t="s">
        <v>5</v>
      </c>
      <c r="F106" s="372"/>
      <c r="G106" s="372"/>
      <c r="H106" s="481">
        <f>SUM(H107,H121,H124)</f>
        <v>6</v>
      </c>
      <c r="I106" s="481">
        <f>SUM(I107,I121,I124)</f>
        <v>3</v>
      </c>
      <c r="J106" s="480">
        <f>SUM(H106:I106)</f>
        <v>9</v>
      </c>
    </row>
    <row r="107" spans="1:10" ht="11.25" customHeight="1">
      <c r="D107" s="2026"/>
      <c r="E107" s="622" t="s">
        <v>53</v>
      </c>
      <c r="F107" s="4"/>
      <c r="G107" s="4"/>
      <c r="H107" s="2423">
        <f>SUM(H108,H110)</f>
        <v>6</v>
      </c>
      <c r="I107" s="2423">
        <f>SUM(I108,I110)</f>
        <v>3</v>
      </c>
      <c r="J107" s="2421">
        <f>SUM(H107:I107)</f>
        <v>9</v>
      </c>
    </row>
    <row r="108" spans="1:10" ht="10.5" customHeight="1">
      <c r="D108" s="2026"/>
      <c r="E108" s="4"/>
      <c r="F108" s="4" t="s">
        <v>455</v>
      </c>
      <c r="G108" s="4"/>
      <c r="H108" s="630">
        <f>SUM(H109:H109)</f>
        <v>0</v>
      </c>
      <c r="I108" s="630">
        <f>SUM(I109:I109)</f>
        <v>0</v>
      </c>
      <c r="J108" s="632">
        <f>SUM(H108:I108)</f>
        <v>0</v>
      </c>
    </row>
    <row r="109" spans="1:10" ht="10.5" customHeight="1">
      <c r="A109" s="5">
        <v>6</v>
      </c>
      <c r="B109" s="5">
        <v>2</v>
      </c>
      <c r="C109" s="5">
        <v>11</v>
      </c>
      <c r="D109" s="2026"/>
      <c r="E109" s="4"/>
      <c r="F109" s="4"/>
      <c r="G109" s="4" t="s">
        <v>838</v>
      </c>
      <c r="H109" s="630">
        <v>0</v>
      </c>
      <c r="I109" s="630">
        <v>0</v>
      </c>
      <c r="J109" s="632">
        <f>SUM(H109:I109)</f>
        <v>0</v>
      </c>
    </row>
    <row r="110" spans="1:10" ht="10.5" customHeight="1">
      <c r="D110" s="2026"/>
      <c r="E110" s="4"/>
      <c r="F110" s="4" t="s">
        <v>837</v>
      </c>
      <c r="G110" s="4"/>
      <c r="H110" s="630">
        <f>SUM(H111:H120)</f>
        <v>6</v>
      </c>
      <c r="I110" s="630">
        <f>SUM(I111:I120)</f>
        <v>3</v>
      </c>
      <c r="J110" s="632">
        <f>SUM(H110:I110)</f>
        <v>9</v>
      </c>
    </row>
    <row r="111" spans="1:10" ht="10.5" customHeight="1">
      <c r="A111" s="5">
        <v>6</v>
      </c>
      <c r="B111" s="5">
        <v>2</v>
      </c>
      <c r="C111" s="5">
        <v>11</v>
      </c>
      <c r="D111" s="2026"/>
      <c r="E111" s="4"/>
      <c r="F111" s="4"/>
      <c r="G111" s="4" t="s">
        <v>835</v>
      </c>
      <c r="H111" s="630">
        <v>2</v>
      </c>
      <c r="I111" s="630">
        <v>0</v>
      </c>
      <c r="J111" s="632">
        <f>SUM(H111:I111)</f>
        <v>2</v>
      </c>
    </row>
    <row r="112" spans="1:10" ht="10.5" customHeight="1">
      <c r="A112" s="5">
        <v>6</v>
      </c>
      <c r="B112" s="5">
        <v>2</v>
      </c>
      <c r="C112" s="5">
        <v>11</v>
      </c>
      <c r="D112" s="2026"/>
      <c r="E112" s="4"/>
      <c r="F112" s="4"/>
      <c r="G112" s="4" t="s">
        <v>836</v>
      </c>
      <c r="H112" s="630">
        <v>0</v>
      </c>
      <c r="I112" s="630">
        <v>0</v>
      </c>
      <c r="J112" s="632">
        <f>SUM(H112:I112)</f>
        <v>0</v>
      </c>
    </row>
    <row r="113" spans="1:10" ht="10.5" customHeight="1">
      <c r="A113" s="5">
        <v>6</v>
      </c>
      <c r="B113" s="5">
        <v>2</v>
      </c>
      <c r="C113" s="5">
        <v>11</v>
      </c>
      <c r="D113" s="2026"/>
      <c r="E113" s="4"/>
      <c r="F113" s="4"/>
      <c r="G113" s="4" t="s">
        <v>834</v>
      </c>
      <c r="H113" s="630">
        <v>2</v>
      </c>
      <c r="I113" s="630">
        <v>1</v>
      </c>
      <c r="J113" s="632">
        <f>SUM(H113:I113)</f>
        <v>3</v>
      </c>
    </row>
    <row r="114" spans="1:10" ht="10.5" customHeight="1">
      <c r="A114" s="5">
        <v>6</v>
      </c>
      <c r="B114" s="5">
        <v>2</v>
      </c>
      <c r="C114" s="5">
        <v>11</v>
      </c>
      <c r="D114" s="2026"/>
      <c r="E114" s="4"/>
      <c r="F114" s="4"/>
      <c r="G114" s="4" t="s">
        <v>833</v>
      </c>
      <c r="H114" s="630">
        <v>0</v>
      </c>
      <c r="I114" s="630">
        <v>0</v>
      </c>
      <c r="J114" s="632">
        <f>SUM(H114:I114)</f>
        <v>0</v>
      </c>
    </row>
    <row r="115" spans="1:10" ht="10.5" customHeight="1">
      <c r="A115" s="5">
        <v>6</v>
      </c>
      <c r="B115" s="5">
        <v>2</v>
      </c>
      <c r="C115" s="5">
        <v>11</v>
      </c>
      <c r="D115" s="2026"/>
      <c r="E115" s="4"/>
      <c r="F115" s="4"/>
      <c r="G115" s="4" t="s">
        <v>832</v>
      </c>
      <c r="H115" s="630">
        <v>1</v>
      </c>
      <c r="I115" s="630">
        <v>0</v>
      </c>
      <c r="J115" s="632">
        <f>SUM(H115:I115)</f>
        <v>1</v>
      </c>
    </row>
    <row r="116" spans="1:10" ht="10.5" customHeight="1">
      <c r="A116" s="5">
        <v>6</v>
      </c>
      <c r="B116" s="5">
        <v>2</v>
      </c>
      <c r="C116" s="5">
        <v>11</v>
      </c>
      <c r="D116" s="2026"/>
      <c r="E116" s="4"/>
      <c r="F116" s="4"/>
      <c r="G116" s="4" t="s">
        <v>831</v>
      </c>
      <c r="H116" s="630">
        <v>0</v>
      </c>
      <c r="I116" s="630">
        <v>0</v>
      </c>
      <c r="J116" s="632">
        <f>SUM(H116:I116)</f>
        <v>0</v>
      </c>
    </row>
    <row r="117" spans="1:10" ht="10.5" customHeight="1">
      <c r="A117" s="5">
        <v>6</v>
      </c>
      <c r="B117" s="5">
        <v>2</v>
      </c>
      <c r="C117" s="5">
        <v>11</v>
      </c>
      <c r="D117" s="2026"/>
      <c r="E117" s="4"/>
      <c r="F117" s="4"/>
      <c r="G117" s="4" t="s">
        <v>830</v>
      </c>
      <c r="H117" s="630">
        <v>1</v>
      </c>
      <c r="I117" s="630">
        <v>1</v>
      </c>
      <c r="J117" s="632">
        <f>SUM(H117:I117)</f>
        <v>2</v>
      </c>
    </row>
    <row r="118" spans="1:10" ht="10.5" customHeight="1">
      <c r="A118" s="5">
        <v>6</v>
      </c>
      <c r="B118" s="5">
        <v>2</v>
      </c>
      <c r="C118" s="5">
        <v>11</v>
      </c>
      <c r="D118" s="2026"/>
      <c r="E118" s="4"/>
      <c r="F118" s="4"/>
      <c r="G118" s="4" t="s">
        <v>829</v>
      </c>
      <c r="H118" s="630">
        <v>0</v>
      </c>
      <c r="I118" s="630">
        <v>0</v>
      </c>
      <c r="J118" s="632">
        <f>SUM(H118:I118)</f>
        <v>0</v>
      </c>
    </row>
    <row r="119" spans="1:10" ht="10.5" customHeight="1">
      <c r="A119" s="5">
        <v>6</v>
      </c>
      <c r="B119" s="5">
        <v>2</v>
      </c>
      <c r="C119" s="5">
        <v>11</v>
      </c>
      <c r="D119" s="2026"/>
      <c r="E119" s="4"/>
      <c r="F119" s="4"/>
      <c r="G119" s="4" t="s">
        <v>828</v>
      </c>
      <c r="H119" s="630">
        <v>0</v>
      </c>
      <c r="I119" s="630">
        <v>0</v>
      </c>
      <c r="J119" s="632">
        <f>SUM(H119:I119)</f>
        <v>0</v>
      </c>
    </row>
    <row r="120" spans="1:10" ht="10.5" customHeight="1">
      <c r="A120" s="5">
        <v>6</v>
      </c>
      <c r="B120" s="5">
        <v>2</v>
      </c>
      <c r="C120" s="5">
        <v>11</v>
      </c>
      <c r="D120" s="2026"/>
      <c r="E120" s="4"/>
      <c r="F120" s="4"/>
      <c r="G120" s="4" t="s">
        <v>827</v>
      </c>
      <c r="H120" s="630">
        <v>0</v>
      </c>
      <c r="I120" s="630">
        <v>1</v>
      </c>
      <c r="J120" s="632">
        <f>SUM(H120:I120)</f>
        <v>1</v>
      </c>
    </row>
    <row r="121" spans="1:10" ht="11.25" customHeight="1">
      <c r="D121" s="2026"/>
      <c r="E121" s="622" t="s">
        <v>55</v>
      </c>
      <c r="F121" s="4"/>
      <c r="G121" s="4"/>
      <c r="H121" s="2423">
        <f>SUM(H122)</f>
        <v>0</v>
      </c>
      <c r="I121" s="2423">
        <f>SUM(I122)</f>
        <v>0</v>
      </c>
      <c r="J121" s="2421">
        <f>SUM(H121:I121)</f>
        <v>0</v>
      </c>
    </row>
    <row r="122" spans="1:10" ht="10.5" customHeight="1">
      <c r="D122" s="2026"/>
      <c r="E122" s="4"/>
      <c r="F122" s="4" t="s">
        <v>455</v>
      </c>
      <c r="G122" s="4"/>
      <c r="H122" s="630">
        <f>SUM(H123:H123)</f>
        <v>0</v>
      </c>
      <c r="I122" s="630">
        <f>SUM(I123:I123)</f>
        <v>0</v>
      </c>
      <c r="J122" s="632">
        <f>SUM(H122:I122)</f>
        <v>0</v>
      </c>
    </row>
    <row r="123" spans="1:10" ht="10.5" customHeight="1">
      <c r="A123" s="5">
        <v>6</v>
      </c>
      <c r="B123" s="5">
        <v>2</v>
      </c>
      <c r="C123" s="5">
        <v>10</v>
      </c>
      <c r="D123" s="2026"/>
      <c r="E123" s="4"/>
      <c r="F123" s="4"/>
      <c r="G123" s="4" t="s">
        <v>826</v>
      </c>
      <c r="H123" s="630">
        <v>0</v>
      </c>
      <c r="I123" s="630">
        <v>0</v>
      </c>
      <c r="J123" s="632">
        <f>SUM(H123:I123)</f>
        <v>0</v>
      </c>
    </row>
    <row r="124" spans="1:10" ht="11.25" customHeight="1">
      <c r="D124" s="2026"/>
      <c r="E124" s="622" t="s">
        <v>15</v>
      </c>
      <c r="F124" s="4"/>
      <c r="G124" s="4"/>
      <c r="H124" s="2423">
        <f>SUM(H125+H127)</f>
        <v>0</v>
      </c>
      <c r="I124" s="2423">
        <f>SUM(I125+I127)</f>
        <v>0</v>
      </c>
      <c r="J124" s="2421">
        <f>SUM(H124:I124)</f>
        <v>0</v>
      </c>
    </row>
    <row r="125" spans="1:10" ht="10.5" customHeight="1">
      <c r="D125" s="2026"/>
      <c r="E125" s="622"/>
      <c r="F125" s="4" t="s">
        <v>457</v>
      </c>
      <c r="G125" s="4"/>
      <c r="H125" s="630">
        <f>SUM(H126)</f>
        <v>0</v>
      </c>
      <c r="I125" s="630">
        <f>SUM(I126)</f>
        <v>0</v>
      </c>
      <c r="J125" s="632">
        <f>SUM(H125:I125)</f>
        <v>0</v>
      </c>
    </row>
    <row r="126" spans="1:10" ht="10.5" customHeight="1">
      <c r="A126" s="5">
        <v>6</v>
      </c>
      <c r="B126" s="5">
        <v>2</v>
      </c>
      <c r="C126" s="5">
        <v>10</v>
      </c>
      <c r="D126" s="2026"/>
      <c r="E126" s="4"/>
      <c r="F126" s="4"/>
      <c r="G126" s="4" t="s">
        <v>5</v>
      </c>
      <c r="H126" s="630">
        <v>0</v>
      </c>
      <c r="I126" s="630">
        <v>0</v>
      </c>
      <c r="J126" s="632">
        <f>SUM(H126:I126)</f>
        <v>0</v>
      </c>
    </row>
    <row r="127" spans="1:10" ht="10.5" customHeight="1">
      <c r="A127" s="5"/>
      <c r="B127" s="5"/>
      <c r="C127" s="5"/>
      <c r="D127" s="2026"/>
      <c r="E127" s="4"/>
      <c r="F127" s="4" t="s">
        <v>455</v>
      </c>
      <c r="G127" s="4"/>
      <c r="H127" s="630">
        <f>SUM(H128:H129)</f>
        <v>0</v>
      </c>
      <c r="I127" s="630">
        <f>SUM(I128:I129)</f>
        <v>0</v>
      </c>
      <c r="J127" s="632">
        <f>SUM(H127:I127)</f>
        <v>0</v>
      </c>
    </row>
    <row r="128" spans="1:10" ht="10.5" customHeight="1">
      <c r="A128" s="5">
        <v>6</v>
      </c>
      <c r="B128" s="5">
        <v>4</v>
      </c>
      <c r="C128" s="5">
        <v>11</v>
      </c>
      <c r="D128" s="2026"/>
      <c r="E128" s="4"/>
      <c r="F128" s="4"/>
      <c r="G128" s="4" t="s">
        <v>824</v>
      </c>
      <c r="H128" s="630">
        <v>0</v>
      </c>
      <c r="I128" s="630">
        <v>0</v>
      </c>
      <c r="J128" s="632">
        <f>SUM(H128:I128)</f>
        <v>0</v>
      </c>
    </row>
    <row r="129" spans="1:10" ht="10.5" customHeight="1">
      <c r="A129" s="5">
        <v>6</v>
      </c>
      <c r="B129" s="5">
        <v>2</v>
      </c>
      <c r="C129" s="5">
        <v>11</v>
      </c>
      <c r="D129" s="2027"/>
      <c r="E129" s="4"/>
      <c r="F129" s="4"/>
      <c r="G129" s="4" t="s">
        <v>823</v>
      </c>
      <c r="H129" s="630">
        <v>0</v>
      </c>
      <c r="I129" s="630">
        <v>0</v>
      </c>
      <c r="J129" s="632">
        <f>SUM(H129:I129)</f>
        <v>0</v>
      </c>
    </row>
    <row r="130" spans="1:10" ht="11.25" customHeight="1">
      <c r="D130" s="1961">
        <v>1407</v>
      </c>
      <c r="E130" s="24" t="s">
        <v>62</v>
      </c>
      <c r="F130" s="372"/>
      <c r="G130" s="372"/>
      <c r="H130" s="481">
        <f>SUM(H134,H131)</f>
        <v>0</v>
      </c>
      <c r="I130" s="481">
        <f>SUM(I134,I131)</f>
        <v>0</v>
      </c>
      <c r="J130" s="480">
        <f>SUM(H130:I130)</f>
        <v>0</v>
      </c>
    </row>
    <row r="131" spans="1:10" ht="11.25" customHeight="1">
      <c r="D131" s="1950"/>
      <c r="E131" s="622" t="s">
        <v>56</v>
      </c>
      <c r="F131" s="622"/>
      <c r="G131" s="925"/>
      <c r="H131" s="2423">
        <f>SUM(H132)</f>
        <v>0</v>
      </c>
      <c r="I131" s="2423">
        <f>SUM(I132)</f>
        <v>0</v>
      </c>
      <c r="J131" s="2421">
        <f>SUM(H131:I131)</f>
        <v>0</v>
      </c>
    </row>
    <row r="132" spans="1:10" ht="10.5" customHeight="1">
      <c r="D132" s="1950"/>
      <c r="E132" s="4"/>
      <c r="F132" s="4" t="s">
        <v>455</v>
      </c>
      <c r="H132" s="630">
        <f>SUM(H133)</f>
        <v>0</v>
      </c>
      <c r="I132" s="630">
        <f>SUM(I133)</f>
        <v>0</v>
      </c>
      <c r="J132" s="632">
        <f>SUM(H132:I132)</f>
        <v>0</v>
      </c>
    </row>
    <row r="133" spans="1:10" ht="10.5" customHeight="1">
      <c r="A133" s="5">
        <v>7</v>
      </c>
      <c r="B133" s="5">
        <v>6</v>
      </c>
      <c r="C133" s="5">
        <v>10</v>
      </c>
      <c r="D133" s="1950"/>
      <c r="E133" s="4"/>
      <c r="F133" s="4"/>
      <c r="G133" s="4" t="s">
        <v>822</v>
      </c>
      <c r="H133" s="630">
        <v>0</v>
      </c>
      <c r="I133" s="630">
        <v>0</v>
      </c>
      <c r="J133" s="632">
        <f>SUM(H133:I133)</f>
        <v>0</v>
      </c>
    </row>
    <row r="134" spans="1:10" ht="10.5" customHeight="1">
      <c r="A134" s="5"/>
      <c r="B134" s="5"/>
      <c r="C134" s="5"/>
      <c r="D134" s="1950"/>
      <c r="E134" s="622" t="s">
        <v>25</v>
      </c>
      <c r="F134" s="1261"/>
      <c r="G134" s="1261"/>
      <c r="H134" s="2423">
        <f>SUM(H135+H137)</f>
        <v>0</v>
      </c>
      <c r="I134" s="2423">
        <f>SUM(I135+I137)</f>
        <v>0</v>
      </c>
      <c r="J134" s="2421">
        <f>SUM(H134:I134)</f>
        <v>0</v>
      </c>
    </row>
    <row r="135" spans="1:10" ht="10.5" customHeight="1">
      <c r="A135" s="5"/>
      <c r="B135" s="5"/>
      <c r="C135" s="5"/>
      <c r="D135" s="1950"/>
      <c r="E135" s="622"/>
      <c r="F135" s="4" t="s">
        <v>457</v>
      </c>
      <c r="G135" s="1261"/>
      <c r="H135" s="621">
        <f>SUM(H136)</f>
        <v>0</v>
      </c>
      <c r="I135" s="621">
        <f>SUM(I136)</f>
        <v>0</v>
      </c>
      <c r="J135" s="632">
        <f>SUM(H135:I135)</f>
        <v>0</v>
      </c>
    </row>
    <row r="136" spans="1:10" ht="10.5" customHeight="1">
      <c r="A136" s="862">
        <v>7</v>
      </c>
      <c r="B136" s="862">
        <v>3</v>
      </c>
      <c r="C136" s="862">
        <v>11</v>
      </c>
      <c r="D136" s="1950"/>
      <c r="E136" s="622"/>
      <c r="F136" s="1261"/>
      <c r="G136" s="4" t="s">
        <v>462</v>
      </c>
      <c r="H136" s="621">
        <v>0</v>
      </c>
      <c r="I136" s="621">
        <v>0</v>
      </c>
      <c r="J136" s="632">
        <f>SUM(H136:I136)</f>
        <v>0</v>
      </c>
    </row>
    <row r="137" spans="1:10" ht="10.5" customHeight="1">
      <c r="D137" s="1950"/>
      <c r="E137" s="1263"/>
      <c r="F137" s="20" t="s">
        <v>455</v>
      </c>
      <c r="G137" s="4"/>
      <c r="H137" s="630">
        <f>SUM(H138:H139)</f>
        <v>0</v>
      </c>
      <c r="I137" s="630">
        <f>SUM(I138:I139)</f>
        <v>0</v>
      </c>
      <c r="J137" s="632">
        <f>SUM(H137:I137)</f>
        <v>0</v>
      </c>
    </row>
    <row r="138" spans="1:10" ht="10.5" customHeight="1">
      <c r="A138" s="5">
        <v>7</v>
      </c>
      <c r="B138" s="5">
        <v>3</v>
      </c>
      <c r="C138" s="5">
        <v>11</v>
      </c>
      <c r="D138" s="1950"/>
      <c r="E138" s="1263"/>
      <c r="F138" s="20"/>
      <c r="G138" s="4" t="s">
        <v>462</v>
      </c>
      <c r="H138" s="630">
        <v>0</v>
      </c>
      <c r="I138" s="630">
        <v>0</v>
      </c>
      <c r="J138" s="632">
        <f>SUM(H138:I138)</f>
        <v>0</v>
      </c>
    </row>
    <row r="139" spans="1:10" ht="10.5" customHeight="1">
      <c r="A139" s="5">
        <v>7</v>
      </c>
      <c r="B139" s="5">
        <v>3</v>
      </c>
      <c r="C139" s="5">
        <v>11</v>
      </c>
      <c r="D139" s="2102"/>
      <c r="E139" s="1263"/>
      <c r="F139" s="20"/>
      <c r="G139" s="4" t="s">
        <v>461</v>
      </c>
      <c r="H139" s="630">
        <v>0</v>
      </c>
      <c r="I139" s="630">
        <v>0</v>
      </c>
      <c r="J139" s="632">
        <f>SUM(H139:I139)</f>
        <v>0</v>
      </c>
    </row>
    <row r="140" spans="1:10" ht="11.25" customHeight="1">
      <c r="D140" s="1961">
        <v>1408</v>
      </c>
      <c r="E140" s="24" t="s">
        <v>63</v>
      </c>
      <c r="F140" s="372"/>
      <c r="G140" s="372"/>
      <c r="H140" s="481">
        <f>SUM(H146+H141+H155)</f>
        <v>20</v>
      </c>
      <c r="I140" s="481">
        <f>SUM(I146+I141+I155)</f>
        <v>6</v>
      </c>
      <c r="J140" s="519">
        <f>SUM(H140:I140)</f>
        <v>26</v>
      </c>
    </row>
    <row r="141" spans="1:10" ht="11.25" customHeight="1">
      <c r="D141" s="1950"/>
      <c r="E141" s="1062" t="s">
        <v>16</v>
      </c>
      <c r="F141" s="4"/>
      <c r="G141" s="4"/>
      <c r="H141" s="2423">
        <f>SUM(H142+H144)</f>
        <v>1</v>
      </c>
      <c r="I141" s="2423">
        <f>SUM(I142+I144)</f>
        <v>0</v>
      </c>
      <c r="J141" s="2421">
        <f>SUM(H141:I141)</f>
        <v>1</v>
      </c>
    </row>
    <row r="142" spans="1:10" ht="11.25" customHeight="1">
      <c r="D142" s="1950"/>
      <c r="E142" s="1258"/>
      <c r="F142" s="4" t="s">
        <v>457</v>
      </c>
      <c r="G142" s="4"/>
      <c r="H142" s="630">
        <f>SUM(H143)</f>
        <v>1</v>
      </c>
      <c r="I142" s="630">
        <f>SUM(I143)</f>
        <v>0</v>
      </c>
      <c r="J142" s="632">
        <f>SUM(H142:I142)</f>
        <v>1</v>
      </c>
    </row>
    <row r="143" spans="1:10" ht="11.25" customHeight="1">
      <c r="A143" s="862">
        <v>8</v>
      </c>
      <c r="B143" s="862">
        <v>4</v>
      </c>
      <c r="C143" s="862">
        <v>6</v>
      </c>
      <c r="D143" s="1950"/>
      <c r="E143" s="1258"/>
      <c r="F143" s="4"/>
      <c r="G143" s="4" t="s">
        <v>121</v>
      </c>
      <c r="H143" s="630">
        <v>1</v>
      </c>
      <c r="I143" s="630">
        <v>0</v>
      </c>
      <c r="J143" s="632">
        <f>SUM(H143:I143)</f>
        <v>1</v>
      </c>
    </row>
    <row r="144" spans="1:10" ht="11.25" customHeight="1">
      <c r="D144" s="1950"/>
      <c r="E144" s="1258"/>
      <c r="F144" s="4" t="s">
        <v>455</v>
      </c>
      <c r="G144" s="4"/>
      <c r="H144" s="630">
        <f>SUM(H145)</f>
        <v>0</v>
      </c>
      <c r="I144" s="630">
        <f>SUM(I145)</f>
        <v>0</v>
      </c>
      <c r="J144" s="632">
        <f>SUM(H144:I144)</f>
        <v>0</v>
      </c>
    </row>
    <row r="145" spans="1:10" ht="11.25" customHeight="1">
      <c r="A145" s="862">
        <v>8</v>
      </c>
      <c r="B145" s="862">
        <v>4</v>
      </c>
      <c r="C145" s="862">
        <v>6</v>
      </c>
      <c r="D145" s="1950"/>
      <c r="E145" s="1258"/>
      <c r="F145" s="4"/>
      <c r="G145" s="4" t="s">
        <v>121</v>
      </c>
      <c r="H145" s="630">
        <v>0</v>
      </c>
      <c r="I145" s="630">
        <v>0</v>
      </c>
      <c r="J145" s="632">
        <f>SUM(H145:I145)</f>
        <v>0</v>
      </c>
    </row>
    <row r="146" spans="1:10" ht="11.25" customHeight="1">
      <c r="D146" s="1950"/>
      <c r="E146" s="1062" t="s">
        <v>57</v>
      </c>
      <c r="F146" s="4"/>
      <c r="G146" s="4"/>
      <c r="H146" s="903">
        <f>SUM(H147,H149,H153)</f>
        <v>16</v>
      </c>
      <c r="I146" s="903">
        <f>SUM(I147,I149,I153)</f>
        <v>5</v>
      </c>
      <c r="J146" s="2425">
        <f>SUM(H146:I146)</f>
        <v>21</v>
      </c>
    </row>
    <row r="147" spans="1:10" ht="11.25" customHeight="1">
      <c r="D147" s="1950"/>
      <c r="E147" s="1062"/>
      <c r="F147" s="4" t="s">
        <v>457</v>
      </c>
      <c r="G147" s="4"/>
      <c r="H147" s="621">
        <f>SUM(H148)</f>
        <v>0</v>
      </c>
      <c r="I147" s="621">
        <f>SUM(I148)</f>
        <v>0</v>
      </c>
      <c r="J147" s="632">
        <f>SUM(H147:I147)</f>
        <v>0</v>
      </c>
    </row>
    <row r="148" spans="1:10" ht="11.25" customHeight="1">
      <c r="A148" s="862">
        <v>8</v>
      </c>
      <c r="B148" s="862">
        <v>4</v>
      </c>
      <c r="C148" s="862">
        <v>8</v>
      </c>
      <c r="D148" s="1950"/>
      <c r="E148" s="1062"/>
      <c r="F148" s="4"/>
      <c r="G148" s="2424" t="s">
        <v>821</v>
      </c>
      <c r="H148" s="621">
        <v>0</v>
      </c>
      <c r="I148" s="621">
        <v>0</v>
      </c>
      <c r="J148" s="632">
        <f>SUM(H148:I148)</f>
        <v>0</v>
      </c>
    </row>
    <row r="149" spans="1:10" ht="11.25" customHeight="1">
      <c r="D149" s="1950"/>
      <c r="E149" s="1066"/>
      <c r="F149" s="4" t="s">
        <v>455</v>
      </c>
      <c r="G149" s="4"/>
      <c r="H149" s="630">
        <f>SUM(H150:H152)</f>
        <v>16</v>
      </c>
      <c r="I149" s="630">
        <f>SUM(I150:I152)</f>
        <v>5</v>
      </c>
      <c r="J149" s="632">
        <f>SUM(H149:I149)</f>
        <v>21</v>
      </c>
    </row>
    <row r="150" spans="1:10" ht="11.25" customHeight="1">
      <c r="A150" s="862">
        <v>8</v>
      </c>
      <c r="B150" s="862">
        <v>4</v>
      </c>
      <c r="C150" s="862">
        <v>8</v>
      </c>
      <c r="D150" s="1950"/>
      <c r="E150" s="1066"/>
      <c r="F150" s="4"/>
      <c r="G150" s="2424" t="s">
        <v>820</v>
      </c>
      <c r="H150" s="630">
        <v>1</v>
      </c>
      <c r="I150" s="630">
        <v>3</v>
      </c>
      <c r="J150" s="632">
        <f>SUM(H150:I150)</f>
        <v>4</v>
      </c>
    </row>
    <row r="151" spans="1:10" ht="11.25" customHeight="1">
      <c r="A151" s="862">
        <v>8</v>
      </c>
      <c r="B151" s="862">
        <v>4</v>
      </c>
      <c r="C151" s="862">
        <v>8</v>
      </c>
      <c r="D151" s="1950"/>
      <c r="E151" s="1066"/>
      <c r="F151" s="4"/>
      <c r="G151" s="2424" t="s">
        <v>877</v>
      </c>
      <c r="H151" s="630">
        <v>10</v>
      </c>
      <c r="I151" s="630">
        <v>1</v>
      </c>
      <c r="J151" s="632">
        <f>SUM(H151:I151)</f>
        <v>11</v>
      </c>
    </row>
    <row r="152" spans="1:10" ht="11.25" customHeight="1">
      <c r="A152" s="862">
        <v>8</v>
      </c>
      <c r="B152" s="862">
        <v>4</v>
      </c>
      <c r="C152" s="862">
        <v>8</v>
      </c>
      <c r="D152" s="1950"/>
      <c r="E152" s="1066"/>
      <c r="F152" s="4"/>
      <c r="G152" s="2424" t="s">
        <v>876</v>
      </c>
      <c r="H152" s="630">
        <v>5</v>
      </c>
      <c r="I152" s="630">
        <v>1</v>
      </c>
      <c r="J152" s="632">
        <f>SUM(H152:I152)</f>
        <v>6</v>
      </c>
    </row>
    <row r="153" spans="1:10" ht="11.25" customHeight="1">
      <c r="D153" s="1950"/>
      <c r="E153" s="1066"/>
      <c r="F153" s="4" t="s">
        <v>464</v>
      </c>
      <c r="G153" s="2424"/>
      <c r="H153" s="630">
        <f>SUM(H154)</f>
        <v>0</v>
      </c>
      <c r="I153" s="630">
        <f>SUM(I154)</f>
        <v>0</v>
      </c>
      <c r="J153" s="632">
        <f>SUM(H153:I153)</f>
        <v>0</v>
      </c>
    </row>
    <row r="154" spans="1:10" ht="11.25" customHeight="1">
      <c r="A154" s="862">
        <v>8</v>
      </c>
      <c r="B154" s="862">
        <v>4</v>
      </c>
      <c r="C154" s="862">
        <v>8</v>
      </c>
      <c r="D154" s="1950"/>
      <c r="E154" s="1066"/>
      <c r="F154" s="4"/>
      <c r="G154" s="2424" t="s">
        <v>819</v>
      </c>
      <c r="H154" s="630">
        <v>0</v>
      </c>
      <c r="I154" s="630">
        <v>0</v>
      </c>
      <c r="J154" s="632">
        <f>SUM(H154:I154)</f>
        <v>0</v>
      </c>
    </row>
    <row r="155" spans="1:10" ht="11.25" customHeight="1">
      <c r="D155" s="1950"/>
      <c r="E155" s="1062" t="s">
        <v>59</v>
      </c>
      <c r="F155" s="4"/>
      <c r="G155" s="4"/>
      <c r="H155" s="2423">
        <f>SUM(H156)</f>
        <v>3</v>
      </c>
      <c r="I155" s="2423">
        <f>SUM(I156)</f>
        <v>1</v>
      </c>
      <c r="J155" s="2421">
        <f>SUM(H155:I155)</f>
        <v>4</v>
      </c>
    </row>
    <row r="156" spans="1:10" ht="11.25" customHeight="1">
      <c r="D156" s="1950"/>
      <c r="E156" s="1110"/>
      <c r="F156" s="4" t="s">
        <v>455</v>
      </c>
      <c r="H156" s="630">
        <f>SUM(H157)</f>
        <v>3</v>
      </c>
      <c r="I156" s="630">
        <f>SUM(I157)</f>
        <v>1</v>
      </c>
      <c r="J156" s="632">
        <f>SUM(H156:I156)</f>
        <v>4</v>
      </c>
    </row>
    <row r="157" spans="1:10" ht="10.5" customHeight="1">
      <c r="A157" s="862">
        <v>8</v>
      </c>
      <c r="B157" s="862">
        <v>4</v>
      </c>
      <c r="C157" s="862">
        <v>11</v>
      </c>
      <c r="D157" s="1950"/>
      <c r="E157" s="1110"/>
      <c r="G157" s="4" t="s">
        <v>459</v>
      </c>
      <c r="H157" s="630">
        <v>3</v>
      </c>
      <c r="I157" s="630">
        <v>1</v>
      </c>
      <c r="J157" s="632">
        <f>SUM(H157:I157)</f>
        <v>4</v>
      </c>
    </row>
    <row r="158" spans="1:10" ht="11.25" customHeight="1">
      <c r="D158" s="1961">
        <v>1624</v>
      </c>
      <c r="E158" s="21" t="s">
        <v>19</v>
      </c>
      <c r="F158" s="2420"/>
      <c r="G158" s="2420"/>
      <c r="H158" s="2419">
        <f>SUM(H159)</f>
        <v>1</v>
      </c>
      <c r="I158" s="2419">
        <f>SUM(I159)</f>
        <v>0</v>
      </c>
      <c r="J158" s="2418">
        <f>SUM(H158:I158)</f>
        <v>1</v>
      </c>
    </row>
    <row r="159" spans="1:10" ht="11.25" customHeight="1">
      <c r="D159" s="1950"/>
      <c r="E159" s="2417" t="s">
        <v>21</v>
      </c>
      <c r="F159" s="2416"/>
      <c r="G159" s="2416"/>
      <c r="H159" s="2415">
        <f>SUM(H160+H162)</f>
        <v>1</v>
      </c>
      <c r="I159" s="2415">
        <f>SUM(I160+I162)</f>
        <v>0</v>
      </c>
      <c r="J159" s="2414">
        <f>SUM(H159:I159)</f>
        <v>1</v>
      </c>
    </row>
    <row r="160" spans="1:10" ht="11.25" customHeight="1">
      <c r="D160" s="1950"/>
      <c r="E160" s="2413"/>
      <c r="F160" s="4" t="s">
        <v>457</v>
      </c>
      <c r="G160" s="4"/>
      <c r="H160" s="2411">
        <f>SUM(H161)</f>
        <v>0</v>
      </c>
      <c r="I160" s="2411">
        <f>SUM(I161)</f>
        <v>0</v>
      </c>
      <c r="J160" s="2410">
        <f>SUM(H160:I160)</f>
        <v>0</v>
      </c>
    </row>
    <row r="161" spans="1:10" ht="11.25" customHeight="1">
      <c r="A161" s="862">
        <v>9</v>
      </c>
      <c r="B161" s="862">
        <v>1</v>
      </c>
      <c r="C161" s="862">
        <v>8</v>
      </c>
      <c r="D161" s="1950"/>
      <c r="E161" s="2413"/>
      <c r="F161" s="4"/>
      <c r="G161" s="4" t="s">
        <v>818</v>
      </c>
      <c r="H161" s="2411">
        <v>0</v>
      </c>
      <c r="I161" s="2411">
        <v>0</v>
      </c>
      <c r="J161" s="2410">
        <f>SUM(H161:I161)</f>
        <v>0</v>
      </c>
    </row>
    <row r="162" spans="1:10" ht="11.25" customHeight="1">
      <c r="D162" s="1950"/>
      <c r="E162" s="2413"/>
      <c r="F162" s="2412" t="s">
        <v>455</v>
      </c>
      <c r="G162" s="2412"/>
      <c r="H162" s="2411">
        <f>SUM(H163:H164)</f>
        <v>1</v>
      </c>
      <c r="I162" s="2411">
        <f>SUM(I163:I164)</f>
        <v>0</v>
      </c>
      <c r="J162" s="2410">
        <f>SUM(H162:I162)</f>
        <v>1</v>
      </c>
    </row>
    <row r="163" spans="1:10" ht="11.25" customHeight="1">
      <c r="A163" s="862">
        <v>9</v>
      </c>
      <c r="B163" s="862">
        <v>4</v>
      </c>
      <c r="C163" s="862">
        <v>8</v>
      </c>
      <c r="D163" s="1950"/>
      <c r="E163" s="2413"/>
      <c r="F163" s="2412"/>
      <c r="G163" s="2412" t="s">
        <v>454</v>
      </c>
      <c r="H163" s="2411">
        <v>0</v>
      </c>
      <c r="I163" s="2411">
        <v>0</v>
      </c>
      <c r="J163" s="2410">
        <f>SUM(H163:I163)</f>
        <v>0</v>
      </c>
    </row>
    <row r="164" spans="1:10" ht="11.25" customHeight="1">
      <c r="A164" s="862">
        <v>9</v>
      </c>
      <c r="B164" s="862">
        <v>1</v>
      </c>
      <c r="C164" s="862">
        <v>8</v>
      </c>
      <c r="D164" s="1955"/>
      <c r="E164" s="2409"/>
      <c r="F164" s="2408"/>
      <c r="G164" s="2408" t="s">
        <v>453</v>
      </c>
      <c r="H164" s="2407">
        <v>1</v>
      </c>
      <c r="I164" s="2407">
        <v>0</v>
      </c>
      <c r="J164" s="2410">
        <f>SUM(H164:I164)</f>
        <v>1</v>
      </c>
    </row>
    <row r="165" spans="1:10" ht="15" customHeight="1">
      <c r="D165" s="1401"/>
      <c r="E165" s="2103" t="s">
        <v>0</v>
      </c>
      <c r="F165" s="2104"/>
      <c r="G165" s="2104"/>
      <c r="H165" s="578">
        <f>SUM(H8+H27+H65+H69+H91+H106+H130+H140+H158)</f>
        <v>84</v>
      </c>
      <c r="I165" s="578">
        <f>SUM(I8+I27+I65+I69+I91+I106+I130+I140+I158)</f>
        <v>37</v>
      </c>
      <c r="J165" s="1309">
        <f>SUM(J8+J27+J65+J69+J91+J106+J130+J140+J158)</f>
        <v>121</v>
      </c>
    </row>
    <row r="166" spans="1:10" s="369" customFormat="1" ht="11.1" customHeight="1">
      <c r="A166" s="862"/>
      <c r="B166" s="862"/>
      <c r="C166" s="862"/>
      <c r="E166" s="754" t="s">
        <v>722</v>
      </c>
      <c r="G166" s="622"/>
    </row>
    <row r="167" spans="1:10" s="369" customFormat="1" ht="11.1" customHeight="1">
      <c r="A167" s="862"/>
      <c r="B167" s="862"/>
      <c r="C167" s="862"/>
    </row>
    <row r="168" spans="1:10" s="369" customFormat="1" ht="11.1" customHeight="1">
      <c r="A168" s="862"/>
      <c r="B168" s="862"/>
      <c r="C168" s="862"/>
    </row>
    <row r="169" spans="1:10" s="369" customFormat="1" ht="11.1" customHeight="1">
      <c r="A169" s="862"/>
      <c r="B169" s="862"/>
      <c r="C169" s="862"/>
    </row>
    <row r="170" spans="1:10" s="369" customFormat="1" ht="11.1" customHeight="1">
      <c r="A170" s="862"/>
      <c r="B170" s="862"/>
      <c r="C170" s="862"/>
    </row>
    <row r="171" spans="1:10" ht="9" customHeight="1"/>
    <row r="172" spans="1:10" ht="9" customHeight="1"/>
    <row r="173" spans="1:10" ht="9" customHeight="1"/>
    <row r="174" spans="1:10" ht="9" customHeight="1"/>
    <row r="175" spans="1:10" ht="9" customHeight="1"/>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row r="248" spans="6:10" ht="9" customHeight="1"/>
    <row r="249" spans="6:10" ht="9" customHeight="1">
      <c r="F249" s="4"/>
      <c r="G249" s="4"/>
      <c r="H249" s="360"/>
      <c r="I249" s="360"/>
      <c r="J249" s="361"/>
    </row>
    <row r="250" spans="6:10" ht="9" customHeight="1"/>
    <row r="251" spans="6:10" ht="9" customHeight="1"/>
    <row r="252" spans="6:10" ht="9" customHeight="1"/>
    <row r="253" spans="6:10" ht="9" customHeight="1"/>
    <row r="254" spans="6:10" ht="9" customHeight="1"/>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sheetData>
  <mergeCells count="24">
    <mergeCell ref="H88:H90"/>
    <mergeCell ref="I88:I90"/>
    <mergeCell ref="J88:J90"/>
    <mergeCell ref="D91:D105"/>
    <mergeCell ref="D106:D129"/>
    <mergeCell ref="D8:D26"/>
    <mergeCell ref="E165:G165"/>
    <mergeCell ref="D65:D68"/>
    <mergeCell ref="D69:D85"/>
    <mergeCell ref="D88:D90"/>
    <mergeCell ref="E88:G90"/>
    <mergeCell ref="D140:D157"/>
    <mergeCell ref="D158:D164"/>
    <mergeCell ref="D130:D139"/>
    <mergeCell ref="D27:D64"/>
    <mergeCell ref="P21:R27"/>
    <mergeCell ref="D2:J2"/>
    <mergeCell ref="N2:AB2"/>
    <mergeCell ref="D3:J3"/>
    <mergeCell ref="D5:D7"/>
    <mergeCell ref="E5:G7"/>
    <mergeCell ref="H5:H7"/>
    <mergeCell ref="I5:I7"/>
    <mergeCell ref="J5:J7"/>
  </mergeCells>
  <pageMargins left="0.70866141732283472" right="0.70866141732283472" top="0.74803149606299213" bottom="0.74803149606299213" header="0.31496062992125984" footer="0.31496062992125984"/>
  <pageSetup paperSize="9" scale="80" orientation="portrait" r:id="rId1"/>
  <rowBreaks count="2" manualBreakCount="2">
    <brk id="86" max="9" man="1"/>
    <brk id="171" max="9" man="1"/>
  </rowBreaks>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7F9B0-2C07-4BA7-B3D1-642BED31DB29}">
  <dimension ref="A2:AE499"/>
  <sheetViews>
    <sheetView view="pageBreakPreview" topLeftCell="E1" zoomScale="115" zoomScaleNormal="115" zoomScaleSheetLayoutView="115" workbookViewId="0">
      <selection activeCell="G150" sqref="G150"/>
    </sheetView>
  </sheetViews>
  <sheetFormatPr baseColWidth="10" defaultRowHeight="12.75"/>
  <cols>
    <col min="1" max="1" width="1.85546875" style="359" hidden="1" customWidth="1"/>
    <col min="2" max="2" width="1.7109375" style="359" hidden="1" customWidth="1"/>
    <col min="3" max="3" width="2.5703125" style="359" hidden="1" customWidth="1"/>
    <col min="4" max="4" width="0.85546875" style="741" hidden="1" customWidth="1"/>
    <col min="5" max="5" width="7.5703125" style="1" customWidth="1"/>
    <col min="6" max="6" width="1.5703125" style="1" customWidth="1"/>
    <col min="7" max="7" width="60.85546875" style="1" customWidth="1"/>
    <col min="8" max="8" width="15.140625" style="840" customWidth="1"/>
    <col min="9" max="9" width="15.140625" style="16" customWidth="1"/>
    <col min="10" max="10" width="24.28515625" style="16" customWidth="1"/>
    <col min="11" max="11" width="2.140625" style="531" customWidth="1"/>
    <col min="12" max="12" width="11.42578125" style="1"/>
    <col min="13" max="13" width="4.7109375" style="1" customWidth="1"/>
    <col min="14" max="14" width="5" style="1" customWidth="1"/>
    <col min="15" max="15" width="2.28515625" style="1" customWidth="1"/>
    <col min="16" max="16" width="26" style="1" customWidth="1"/>
    <col min="17" max="17" width="8"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30" width="6.7109375" style="1" customWidth="1"/>
    <col min="31" max="16384" width="11.42578125" style="1"/>
  </cols>
  <sheetData>
    <row r="2" spans="1:31" ht="10.5" customHeight="1">
      <c r="A2" s="741"/>
      <c r="B2" s="741"/>
      <c r="C2" s="741"/>
      <c r="E2" s="1888" t="s">
        <v>1042</v>
      </c>
      <c r="F2" s="1888"/>
      <c r="G2" s="1888"/>
      <c r="H2" s="1888"/>
      <c r="I2" s="1888"/>
      <c r="J2" s="1888"/>
      <c r="N2" s="1888"/>
      <c r="O2" s="1888"/>
      <c r="P2" s="1888"/>
      <c r="Q2" s="1888"/>
      <c r="R2" s="1888"/>
      <c r="S2" s="1888"/>
      <c r="T2" s="1888"/>
      <c r="U2" s="1888"/>
      <c r="V2" s="1888"/>
      <c r="W2" s="1888"/>
      <c r="X2" s="1888"/>
      <c r="Y2" s="1888"/>
      <c r="Z2" s="1888"/>
      <c r="AA2" s="1888"/>
      <c r="AB2" s="1888"/>
    </row>
    <row r="3" spans="1:31" ht="10.5" customHeight="1">
      <c r="A3" s="741"/>
      <c r="B3" s="2818"/>
      <c r="C3" s="2818"/>
      <c r="D3" s="2818"/>
      <c r="E3" s="1888">
        <v>2020</v>
      </c>
      <c r="F3" s="1888"/>
      <c r="G3" s="1888"/>
      <c r="H3" s="1888"/>
      <c r="I3" s="1888"/>
      <c r="J3" s="1888"/>
      <c r="L3" s="413"/>
      <c r="M3" s="413"/>
      <c r="N3" s="413"/>
      <c r="AD3" s="840"/>
      <c r="AE3" s="840"/>
    </row>
    <row r="4" spans="1:31" ht="12" customHeight="1">
      <c r="E4" s="1934" t="s">
        <v>6</v>
      </c>
      <c r="F4" s="1754"/>
      <c r="G4" s="1438"/>
      <c r="H4" s="2810" t="s">
        <v>1027</v>
      </c>
      <c r="I4" s="2048" t="s">
        <v>1007</v>
      </c>
      <c r="J4" s="2786" t="s">
        <v>1006</v>
      </c>
      <c r="K4" s="555"/>
      <c r="N4" s="4"/>
    </row>
    <row r="5" spans="1:31" ht="9" customHeight="1">
      <c r="A5" s="359" t="s">
        <v>12</v>
      </c>
      <c r="B5" s="359" t="s">
        <v>13</v>
      </c>
      <c r="C5" s="359" t="s">
        <v>14</v>
      </c>
      <c r="D5" s="359"/>
      <c r="E5" s="1925"/>
      <c r="F5" s="1363" t="s">
        <v>87</v>
      </c>
      <c r="G5" s="1709"/>
      <c r="H5" s="2809"/>
      <c r="I5" s="2020"/>
      <c r="J5" s="2022"/>
      <c r="K5" s="555"/>
      <c r="L5" s="5"/>
    </row>
    <row r="6" spans="1:31" ht="3.75" customHeight="1">
      <c r="E6" s="1925"/>
      <c r="F6" s="1361"/>
      <c r="G6" s="1435"/>
      <c r="H6" s="2808"/>
      <c r="I6" s="2156"/>
      <c r="J6" s="2552"/>
      <c r="K6" s="555"/>
    </row>
    <row r="7" spans="1:31">
      <c r="E7" s="1959">
        <v>1401</v>
      </c>
      <c r="F7" s="21" t="s">
        <v>1</v>
      </c>
      <c r="G7" s="396"/>
      <c r="H7" s="2817"/>
      <c r="I7" s="2816"/>
      <c r="J7" s="2815"/>
      <c r="K7" s="555"/>
    </row>
    <row r="8" spans="1:31" ht="12.95" customHeight="1">
      <c r="E8" s="1946"/>
      <c r="F8" s="1122" t="s">
        <v>33</v>
      </c>
      <c r="G8" s="1121"/>
      <c r="H8" s="2797"/>
      <c r="I8" s="2555"/>
      <c r="J8" s="2814"/>
      <c r="K8" s="555"/>
      <c r="L8" s="389"/>
    </row>
    <row r="9" spans="1:31" ht="12" customHeight="1">
      <c r="A9" s="359">
        <v>1</v>
      </c>
      <c r="B9" s="359">
        <v>1</v>
      </c>
      <c r="C9" s="359">
        <v>11</v>
      </c>
      <c r="E9" s="1946"/>
      <c r="F9" s="1066"/>
      <c r="G9" s="451" t="s">
        <v>107</v>
      </c>
      <c r="H9" s="634" t="s">
        <v>1018</v>
      </c>
      <c r="I9" s="1250" t="s">
        <v>996</v>
      </c>
      <c r="J9" s="2792" t="s">
        <v>750</v>
      </c>
      <c r="K9" s="555"/>
      <c r="L9" s="389"/>
    </row>
    <row r="10" spans="1:31" ht="12" customHeight="1">
      <c r="A10" s="359">
        <v>1</v>
      </c>
      <c r="B10" s="359">
        <v>1</v>
      </c>
      <c r="C10" s="359">
        <v>7</v>
      </c>
      <c r="E10" s="1946"/>
      <c r="F10" s="1066"/>
      <c r="G10" s="451" t="s">
        <v>1041</v>
      </c>
      <c r="H10" s="634" t="s">
        <v>1018</v>
      </c>
      <c r="I10" s="1250" t="s">
        <v>996</v>
      </c>
      <c r="J10" s="2792" t="s">
        <v>1030</v>
      </c>
      <c r="K10" s="555"/>
      <c r="L10" s="389"/>
    </row>
    <row r="11" spans="1:31" ht="12.75" customHeight="1">
      <c r="E11" s="1946"/>
      <c r="F11" s="1062" t="s">
        <v>34</v>
      </c>
      <c r="G11" s="4"/>
      <c r="H11" s="634"/>
      <c r="I11" s="1250"/>
      <c r="J11" s="2792"/>
      <c r="K11" s="555"/>
      <c r="L11" s="389"/>
    </row>
    <row r="12" spans="1:31" ht="12.75" customHeight="1">
      <c r="A12" s="359">
        <v>1</v>
      </c>
      <c r="B12" s="359">
        <v>1</v>
      </c>
      <c r="C12" s="359">
        <v>12</v>
      </c>
      <c r="E12" s="1946"/>
      <c r="F12" s="1062"/>
      <c r="G12" s="451" t="s">
        <v>674</v>
      </c>
      <c r="H12" s="634" t="s">
        <v>1018</v>
      </c>
      <c r="I12" s="1250" t="s">
        <v>996</v>
      </c>
      <c r="J12" s="2792" t="s">
        <v>1040</v>
      </c>
      <c r="K12" s="555"/>
      <c r="L12" s="389"/>
    </row>
    <row r="13" spans="1:31" ht="12.75" customHeight="1">
      <c r="A13" s="359">
        <v>1</v>
      </c>
      <c r="B13" s="359">
        <v>1</v>
      </c>
      <c r="C13" s="359">
        <v>5</v>
      </c>
      <c r="E13" s="1946"/>
      <c r="F13" s="1062"/>
      <c r="G13" s="451" t="s">
        <v>409</v>
      </c>
      <c r="H13" s="634" t="s">
        <v>1013</v>
      </c>
      <c r="I13" s="1250" t="s">
        <v>996</v>
      </c>
      <c r="J13" s="2792" t="s">
        <v>1040</v>
      </c>
      <c r="K13" s="555"/>
      <c r="L13" s="389"/>
    </row>
    <row r="14" spans="1:31" ht="12.75" customHeight="1">
      <c r="E14" s="1946"/>
      <c r="F14" s="1062" t="s">
        <v>35</v>
      </c>
      <c r="G14" s="4"/>
      <c r="H14" s="634"/>
      <c r="I14" s="1250"/>
      <c r="J14" s="2792"/>
      <c r="K14" s="555"/>
      <c r="L14" s="389"/>
    </row>
    <row r="15" spans="1:31" ht="12" customHeight="1">
      <c r="A15" s="359">
        <v>1</v>
      </c>
      <c r="B15" s="359">
        <v>1</v>
      </c>
      <c r="C15" s="359">
        <v>12</v>
      </c>
      <c r="E15" s="1946"/>
      <c r="F15" s="1066"/>
      <c r="G15" s="451" t="s">
        <v>409</v>
      </c>
      <c r="H15" s="634" t="s">
        <v>1013</v>
      </c>
      <c r="I15" s="1250" t="s">
        <v>996</v>
      </c>
      <c r="J15" s="2792" t="s">
        <v>979</v>
      </c>
      <c r="K15" s="555"/>
      <c r="L15" s="389"/>
    </row>
    <row r="16" spans="1:31" ht="12" customHeight="1">
      <c r="A16" s="359">
        <v>1</v>
      </c>
      <c r="B16" s="359">
        <v>1</v>
      </c>
      <c r="C16" s="359">
        <v>12</v>
      </c>
      <c r="E16" s="1946"/>
      <c r="F16" s="1066"/>
      <c r="G16" s="451" t="s">
        <v>1039</v>
      </c>
      <c r="H16" s="634" t="s">
        <v>1013</v>
      </c>
      <c r="I16" s="1250" t="s">
        <v>996</v>
      </c>
      <c r="J16" s="2792" t="s">
        <v>979</v>
      </c>
      <c r="K16" s="555"/>
      <c r="L16" s="389"/>
    </row>
    <row r="17" spans="1:12" ht="12" customHeight="1">
      <c r="A17" s="359">
        <v>1</v>
      </c>
      <c r="B17" s="359">
        <v>1</v>
      </c>
      <c r="C17" s="359">
        <v>12</v>
      </c>
      <c r="E17" s="1946"/>
      <c r="F17" s="1066"/>
      <c r="G17" s="451" t="s">
        <v>670</v>
      </c>
      <c r="H17" s="634" t="s">
        <v>1013</v>
      </c>
      <c r="I17" s="1250" t="s">
        <v>996</v>
      </c>
      <c r="J17" s="2792" t="s">
        <v>979</v>
      </c>
      <c r="K17" s="555"/>
      <c r="L17" s="389"/>
    </row>
    <row r="18" spans="1:12" ht="12.75" customHeight="1">
      <c r="E18" s="1946"/>
      <c r="F18" s="1115" t="s">
        <v>27</v>
      </c>
      <c r="G18" s="633"/>
      <c r="H18" s="634"/>
      <c r="I18" s="1250"/>
      <c r="J18" s="2792"/>
      <c r="K18" s="555"/>
      <c r="L18" s="389"/>
    </row>
    <row r="19" spans="1:12" ht="12.75" customHeight="1">
      <c r="A19" s="359">
        <v>1</v>
      </c>
      <c r="B19" s="359">
        <v>4</v>
      </c>
      <c r="C19" s="359">
        <v>2</v>
      </c>
      <c r="E19" s="1946"/>
      <c r="F19" s="1115"/>
      <c r="G19" s="570" t="s">
        <v>93</v>
      </c>
      <c r="H19" s="634" t="s">
        <v>1022</v>
      </c>
      <c r="I19" s="1250" t="s">
        <v>996</v>
      </c>
      <c r="J19" s="2792" t="s">
        <v>1037</v>
      </c>
      <c r="K19" s="555"/>
      <c r="L19" s="389"/>
    </row>
    <row r="20" spans="1:12" ht="12.75" customHeight="1">
      <c r="A20" s="359">
        <v>1</v>
      </c>
      <c r="B20" s="359">
        <v>1</v>
      </c>
      <c r="C20" s="359">
        <v>2</v>
      </c>
      <c r="E20" s="1946"/>
      <c r="F20" s="1115"/>
      <c r="G20" s="570" t="s">
        <v>450</v>
      </c>
      <c r="H20" s="634" t="s">
        <v>1022</v>
      </c>
      <c r="I20" s="1250" t="s">
        <v>996</v>
      </c>
      <c r="J20" s="2792" t="s">
        <v>1037</v>
      </c>
      <c r="K20" s="555"/>
      <c r="L20" s="389"/>
    </row>
    <row r="21" spans="1:12" ht="12" customHeight="1">
      <c r="A21" s="359">
        <v>1</v>
      </c>
      <c r="B21" s="359">
        <v>1</v>
      </c>
      <c r="C21" s="359">
        <v>2</v>
      </c>
      <c r="E21" s="1946"/>
      <c r="F21" s="1066"/>
      <c r="G21" s="451" t="s">
        <v>425</v>
      </c>
      <c r="H21" s="634" t="s">
        <v>1012</v>
      </c>
      <c r="I21" s="1250" t="s">
        <v>996</v>
      </c>
      <c r="J21" s="2792" t="s">
        <v>1037</v>
      </c>
      <c r="K21" s="555"/>
      <c r="L21" s="389"/>
    </row>
    <row r="22" spans="1:12" ht="12" customHeight="1">
      <c r="A22" s="359">
        <v>1</v>
      </c>
      <c r="B22" s="359">
        <v>1</v>
      </c>
      <c r="C22" s="359">
        <v>2</v>
      </c>
      <c r="E22" s="1946"/>
      <c r="F22" s="1066"/>
      <c r="G22" s="451" t="s">
        <v>674</v>
      </c>
      <c r="H22" s="634" t="s">
        <v>1022</v>
      </c>
      <c r="I22" s="1250" t="s">
        <v>996</v>
      </c>
      <c r="J22" s="2792" t="s">
        <v>1037</v>
      </c>
      <c r="K22" s="555"/>
      <c r="L22" s="389"/>
    </row>
    <row r="23" spans="1:12" ht="12" customHeight="1">
      <c r="A23" s="359">
        <v>1</v>
      </c>
      <c r="B23" s="359">
        <v>1</v>
      </c>
      <c r="C23" s="359">
        <v>2</v>
      </c>
      <c r="E23" s="1946"/>
      <c r="F23" s="1066"/>
      <c r="G23" s="451" t="s">
        <v>409</v>
      </c>
      <c r="H23" s="634" t="s">
        <v>1013</v>
      </c>
      <c r="I23" s="1250" t="s">
        <v>996</v>
      </c>
      <c r="J23" s="2792" t="s">
        <v>1037</v>
      </c>
      <c r="K23" s="555"/>
      <c r="L23" s="389"/>
    </row>
    <row r="24" spans="1:12" ht="12" customHeight="1">
      <c r="A24" s="359">
        <v>1</v>
      </c>
      <c r="B24" s="359">
        <v>1</v>
      </c>
      <c r="C24" s="359">
        <v>2</v>
      </c>
      <c r="E24" s="1946"/>
      <c r="F24" s="1066"/>
      <c r="G24" s="451" t="s">
        <v>107</v>
      </c>
      <c r="H24" s="634" t="s">
        <v>1012</v>
      </c>
      <c r="I24" s="1250" t="s">
        <v>996</v>
      </c>
      <c r="J24" s="2792" t="s">
        <v>1037</v>
      </c>
      <c r="K24" s="555"/>
      <c r="L24" s="389"/>
    </row>
    <row r="25" spans="1:12" ht="12" customHeight="1">
      <c r="A25" s="359">
        <v>1</v>
      </c>
      <c r="B25" s="359">
        <v>1</v>
      </c>
      <c r="C25" s="359">
        <v>2</v>
      </c>
      <c r="E25" s="1946"/>
      <c r="F25" s="1066"/>
      <c r="G25" s="451" t="s">
        <v>1038</v>
      </c>
      <c r="H25" s="634" t="s">
        <v>1015</v>
      </c>
      <c r="I25" s="1250" t="s">
        <v>1014</v>
      </c>
      <c r="J25" s="2792" t="s">
        <v>1037</v>
      </c>
      <c r="K25" s="555"/>
      <c r="L25" s="389"/>
    </row>
    <row r="26" spans="1:12" ht="12" customHeight="1">
      <c r="A26" s="359">
        <v>1</v>
      </c>
      <c r="B26" s="359">
        <v>1</v>
      </c>
      <c r="C26" s="359">
        <v>10</v>
      </c>
      <c r="E26" s="1946"/>
      <c r="F26" s="1066"/>
      <c r="G26" s="608" t="s">
        <v>1036</v>
      </c>
      <c r="H26" s="1374" t="s">
        <v>1015</v>
      </c>
      <c r="I26" s="2813" t="s">
        <v>1014</v>
      </c>
      <c r="J26" s="2812" t="s">
        <v>1001</v>
      </c>
      <c r="K26" s="555"/>
      <c r="L26" s="389"/>
    </row>
    <row r="27" spans="1:12" ht="12.75" customHeight="1">
      <c r="E27" s="1946"/>
      <c r="F27" s="1115" t="s">
        <v>10</v>
      </c>
      <c r="G27" s="20"/>
      <c r="H27" s="634"/>
      <c r="I27" s="1250"/>
      <c r="J27" s="2792"/>
      <c r="K27" s="555"/>
      <c r="L27" s="389"/>
    </row>
    <row r="28" spans="1:12" ht="12" customHeight="1">
      <c r="A28" s="359">
        <v>1</v>
      </c>
      <c r="B28" s="359">
        <v>1</v>
      </c>
      <c r="C28" s="359">
        <v>4</v>
      </c>
      <c r="E28" s="1946"/>
      <c r="F28" s="1066"/>
      <c r="G28" s="451" t="s">
        <v>409</v>
      </c>
      <c r="H28" s="634" t="s">
        <v>1013</v>
      </c>
      <c r="I28" s="1250" t="s">
        <v>996</v>
      </c>
      <c r="J28" s="2792" t="s">
        <v>1035</v>
      </c>
      <c r="K28" s="555"/>
      <c r="L28" s="389"/>
    </row>
    <row r="29" spans="1:12" ht="12" customHeight="1">
      <c r="A29" s="359">
        <v>1</v>
      </c>
      <c r="B29" s="359">
        <v>1</v>
      </c>
      <c r="C29" s="359">
        <v>4</v>
      </c>
      <c r="E29" s="1946"/>
      <c r="F29" s="1066"/>
      <c r="G29" s="451" t="s">
        <v>107</v>
      </c>
      <c r="H29" s="634" t="s">
        <v>1012</v>
      </c>
      <c r="I29" s="1250" t="s">
        <v>996</v>
      </c>
      <c r="J29" s="2792" t="s">
        <v>1035</v>
      </c>
      <c r="K29" s="555"/>
      <c r="L29" s="389"/>
    </row>
    <row r="30" spans="1:12" ht="12.75" customHeight="1">
      <c r="E30" s="1946"/>
      <c r="F30" s="1062" t="s">
        <v>36</v>
      </c>
      <c r="G30" s="4"/>
      <c r="H30" s="634"/>
      <c r="I30" s="1250"/>
      <c r="J30" s="2792"/>
      <c r="K30" s="555"/>
      <c r="L30" s="389"/>
    </row>
    <row r="31" spans="1:12" ht="12.75" customHeight="1">
      <c r="A31" s="359">
        <v>1</v>
      </c>
      <c r="B31" s="359">
        <v>1</v>
      </c>
      <c r="C31" s="359">
        <v>1</v>
      </c>
      <c r="E31" s="1946"/>
      <c r="F31" s="1062"/>
      <c r="G31" s="451" t="s">
        <v>450</v>
      </c>
      <c r="H31" s="634" t="s">
        <v>1022</v>
      </c>
      <c r="I31" s="1250" t="s">
        <v>996</v>
      </c>
      <c r="J31" s="2792" t="s">
        <v>1029</v>
      </c>
      <c r="K31" s="555"/>
      <c r="L31" s="389"/>
    </row>
    <row r="32" spans="1:12" ht="12" customHeight="1">
      <c r="E32" s="1946"/>
      <c r="F32" s="1062" t="s">
        <v>1034</v>
      </c>
      <c r="G32" s="4"/>
      <c r="H32" s="634"/>
      <c r="I32" s="1250"/>
      <c r="J32" s="2792"/>
      <c r="K32" s="555"/>
      <c r="L32" s="389"/>
    </row>
    <row r="33" spans="1:12" ht="12" customHeight="1">
      <c r="A33" s="545">
        <v>1</v>
      </c>
      <c r="B33" s="545">
        <v>1</v>
      </c>
      <c r="C33" s="545">
        <v>14</v>
      </c>
      <c r="D33" s="532"/>
      <c r="E33" s="1946"/>
      <c r="F33" s="1066"/>
      <c r="G33" s="451" t="s">
        <v>1033</v>
      </c>
      <c r="H33" s="634" t="s">
        <v>1022</v>
      </c>
      <c r="I33" s="1250" t="s">
        <v>996</v>
      </c>
      <c r="J33" s="2792" t="s">
        <v>1032</v>
      </c>
      <c r="K33" s="555"/>
      <c r="L33" s="389"/>
    </row>
    <row r="34" spans="1:12" ht="12" customHeight="1">
      <c r="A34" s="545"/>
      <c r="B34" s="545"/>
      <c r="C34" s="545"/>
      <c r="D34" s="532"/>
      <c r="E34" s="1946"/>
      <c r="F34" s="1062" t="s">
        <v>32</v>
      </c>
      <c r="G34" s="622"/>
      <c r="H34" s="634"/>
      <c r="I34" s="1250"/>
      <c r="J34" s="2792"/>
      <c r="K34" s="555"/>
      <c r="L34" s="389"/>
    </row>
    <row r="35" spans="1:12" ht="12" customHeight="1">
      <c r="A35" s="359">
        <v>1</v>
      </c>
      <c r="B35" s="359">
        <v>6</v>
      </c>
      <c r="C35" s="359">
        <v>10</v>
      </c>
      <c r="D35" s="532"/>
      <c r="E35" s="1957"/>
      <c r="F35" s="1066"/>
      <c r="G35" s="451" t="s">
        <v>402</v>
      </c>
      <c r="H35" s="634" t="s">
        <v>1018</v>
      </c>
      <c r="I35" s="1255" t="s">
        <v>996</v>
      </c>
      <c r="J35" s="2791" t="s">
        <v>1001</v>
      </c>
      <c r="K35" s="555"/>
      <c r="L35" s="389"/>
    </row>
    <row r="36" spans="1:12" ht="12.75" customHeight="1">
      <c r="E36" s="1946">
        <v>1402</v>
      </c>
      <c r="F36" s="24" t="s">
        <v>2</v>
      </c>
      <c r="G36" s="372"/>
      <c r="H36" s="1344"/>
      <c r="I36" s="2802"/>
      <c r="J36" s="2811"/>
      <c r="K36" s="555"/>
      <c r="L36" s="389"/>
    </row>
    <row r="37" spans="1:12" ht="12.75" customHeight="1">
      <c r="E37" s="1946"/>
      <c r="F37" s="1062" t="s">
        <v>37</v>
      </c>
      <c r="G37" s="4"/>
      <c r="H37" s="868"/>
      <c r="I37" s="5"/>
      <c r="J37" s="2792"/>
      <c r="K37" s="555"/>
      <c r="L37" s="389"/>
    </row>
    <row r="38" spans="1:12" ht="12" customHeight="1">
      <c r="A38" s="359">
        <v>2</v>
      </c>
      <c r="B38" s="359">
        <v>4</v>
      </c>
      <c r="C38" s="359">
        <v>11</v>
      </c>
      <c r="E38" s="1946"/>
      <c r="F38" s="1066"/>
      <c r="G38" s="451" t="s">
        <v>92</v>
      </c>
      <c r="H38" s="634" t="s">
        <v>1013</v>
      </c>
      <c r="I38" s="1250" t="s">
        <v>996</v>
      </c>
      <c r="J38" s="2792" t="s">
        <v>750</v>
      </c>
      <c r="K38" s="555"/>
      <c r="L38" s="389"/>
    </row>
    <row r="39" spans="1:12" ht="12" customHeight="1">
      <c r="A39" s="359">
        <v>2</v>
      </c>
      <c r="B39" s="359">
        <v>4</v>
      </c>
      <c r="C39" s="359">
        <v>11</v>
      </c>
      <c r="E39" s="1946"/>
      <c r="F39" s="1066"/>
      <c r="G39" s="451" t="s">
        <v>89</v>
      </c>
      <c r="H39" s="634" t="s">
        <v>1013</v>
      </c>
      <c r="I39" s="1250" t="s">
        <v>996</v>
      </c>
      <c r="J39" s="2792" t="s">
        <v>750</v>
      </c>
      <c r="K39" s="555"/>
      <c r="L39" s="389"/>
    </row>
    <row r="40" spans="1:12" ht="12" customHeight="1">
      <c r="A40" s="359">
        <v>2</v>
      </c>
      <c r="B40" s="359">
        <v>4</v>
      </c>
      <c r="C40" s="359">
        <v>11</v>
      </c>
      <c r="E40" s="1946"/>
      <c r="F40" s="1066"/>
      <c r="G40" s="451" t="s">
        <v>400</v>
      </c>
      <c r="H40" s="634" t="s">
        <v>1013</v>
      </c>
      <c r="I40" s="1250" t="s">
        <v>996</v>
      </c>
      <c r="J40" s="2792" t="s">
        <v>750</v>
      </c>
      <c r="K40" s="555"/>
      <c r="L40" s="389"/>
    </row>
    <row r="41" spans="1:12" ht="12" customHeight="1">
      <c r="A41" s="359">
        <v>2</v>
      </c>
      <c r="B41" s="359">
        <v>6</v>
      </c>
      <c r="C41" s="359">
        <v>11</v>
      </c>
      <c r="E41" s="1946"/>
      <c r="F41" s="1066"/>
      <c r="G41" s="451" t="s">
        <v>90</v>
      </c>
      <c r="H41" s="634" t="s">
        <v>1013</v>
      </c>
      <c r="I41" s="1250" t="s">
        <v>996</v>
      </c>
      <c r="J41" s="2792" t="s">
        <v>750</v>
      </c>
      <c r="K41" s="555"/>
      <c r="L41" s="389"/>
    </row>
    <row r="42" spans="1:12" ht="12" customHeight="1">
      <c r="A42" s="359">
        <v>2</v>
      </c>
      <c r="B42" s="359">
        <v>6</v>
      </c>
      <c r="C42" s="359">
        <v>11</v>
      </c>
      <c r="E42" s="1946"/>
      <c r="F42" s="1066"/>
      <c r="G42" s="451" t="s">
        <v>91</v>
      </c>
      <c r="H42" s="634" t="s">
        <v>1013</v>
      </c>
      <c r="I42" s="1250" t="s">
        <v>996</v>
      </c>
      <c r="J42" s="2792" t="s">
        <v>750</v>
      </c>
      <c r="K42" s="555"/>
      <c r="L42" s="389"/>
    </row>
    <row r="43" spans="1:12" ht="12.75" customHeight="1">
      <c r="E43" s="1946"/>
      <c r="F43" s="1062" t="s">
        <v>38</v>
      </c>
      <c r="G43" s="4"/>
      <c r="H43" s="634"/>
      <c r="I43" s="1250"/>
      <c r="J43" s="2792"/>
      <c r="K43" s="555"/>
      <c r="L43" s="389"/>
    </row>
    <row r="44" spans="1:12" ht="12" customHeight="1">
      <c r="A44" s="359">
        <v>2</v>
      </c>
      <c r="B44" s="359">
        <v>4</v>
      </c>
      <c r="C44" s="359">
        <v>10</v>
      </c>
      <c r="E44" s="1946"/>
      <c r="F44" s="1066"/>
      <c r="G44" s="451" t="s">
        <v>89</v>
      </c>
      <c r="H44" s="634" t="s">
        <v>1013</v>
      </c>
      <c r="I44" s="1250" t="s">
        <v>996</v>
      </c>
      <c r="J44" s="2792" t="s">
        <v>1001</v>
      </c>
      <c r="K44" s="555"/>
      <c r="L44" s="389"/>
    </row>
    <row r="45" spans="1:12" ht="12" customHeight="1">
      <c r="A45" s="359">
        <v>2</v>
      </c>
      <c r="B45" s="359">
        <v>6</v>
      </c>
      <c r="C45" s="359">
        <v>10</v>
      </c>
      <c r="E45" s="1946"/>
      <c r="F45" s="1066"/>
      <c r="G45" s="451" t="s">
        <v>90</v>
      </c>
      <c r="H45" s="634" t="s">
        <v>1013</v>
      </c>
      <c r="I45" s="1250" t="s">
        <v>996</v>
      </c>
      <c r="J45" s="2792" t="s">
        <v>1001</v>
      </c>
      <c r="K45" s="555"/>
      <c r="L45" s="389"/>
    </row>
    <row r="46" spans="1:12" ht="12.75" customHeight="1">
      <c r="E46" s="1946"/>
      <c r="F46" s="1062" t="s">
        <v>39</v>
      </c>
      <c r="G46" s="4"/>
      <c r="H46" s="634"/>
      <c r="I46" s="1250"/>
      <c r="J46" s="2792"/>
      <c r="K46" s="555"/>
      <c r="L46" s="389"/>
    </row>
    <row r="47" spans="1:12" ht="12" customHeight="1">
      <c r="A47" s="359">
        <v>2</v>
      </c>
      <c r="B47" s="359">
        <v>4</v>
      </c>
      <c r="C47" s="359">
        <v>10</v>
      </c>
      <c r="E47" s="1946"/>
      <c r="F47" s="1066"/>
      <c r="G47" s="451" t="s">
        <v>92</v>
      </c>
      <c r="H47" s="634" t="s">
        <v>1013</v>
      </c>
      <c r="I47" s="1250" t="s">
        <v>996</v>
      </c>
      <c r="J47" s="2792" t="s">
        <v>1001</v>
      </c>
      <c r="K47" s="555"/>
      <c r="L47" s="389"/>
    </row>
    <row r="48" spans="1:12" ht="12" customHeight="1">
      <c r="A48" s="359">
        <v>2</v>
      </c>
      <c r="B48" s="359">
        <v>4</v>
      </c>
      <c r="C48" s="359">
        <v>10</v>
      </c>
      <c r="E48" s="1946"/>
      <c r="F48" s="1066"/>
      <c r="G48" s="451" t="s">
        <v>93</v>
      </c>
      <c r="H48" s="634" t="s">
        <v>1022</v>
      </c>
      <c r="I48" s="1250" t="s">
        <v>996</v>
      </c>
      <c r="J48" s="2792" t="s">
        <v>1001</v>
      </c>
      <c r="K48" s="555"/>
      <c r="L48" s="389"/>
    </row>
    <row r="49" spans="1:12" ht="12" customHeight="1">
      <c r="A49" s="359">
        <v>2</v>
      </c>
      <c r="B49" s="359">
        <v>4</v>
      </c>
      <c r="C49" s="359">
        <v>10</v>
      </c>
      <c r="E49" s="1946"/>
      <c r="F49" s="1066"/>
      <c r="G49" s="451" t="s">
        <v>398</v>
      </c>
      <c r="H49" s="634" t="s">
        <v>1013</v>
      </c>
      <c r="I49" s="1250" t="s">
        <v>996</v>
      </c>
      <c r="J49" s="2792" t="s">
        <v>1001</v>
      </c>
      <c r="K49" s="555"/>
      <c r="L49" s="389"/>
    </row>
    <row r="50" spans="1:12" ht="12" customHeight="1">
      <c r="A50" s="359">
        <v>2</v>
      </c>
      <c r="B50" s="359">
        <v>4</v>
      </c>
      <c r="C50" s="359">
        <v>10</v>
      </c>
      <c r="E50" s="1946"/>
      <c r="F50" s="1066"/>
      <c r="G50" s="451" t="s">
        <v>94</v>
      </c>
      <c r="H50" s="634" t="s">
        <v>1013</v>
      </c>
      <c r="I50" s="1250" t="s">
        <v>996</v>
      </c>
      <c r="J50" s="2792" t="s">
        <v>1001</v>
      </c>
      <c r="K50" s="555"/>
      <c r="L50" s="389"/>
    </row>
    <row r="51" spans="1:12" ht="12.75" customHeight="1">
      <c r="E51" s="1946"/>
      <c r="F51" s="1062" t="s">
        <v>40</v>
      </c>
      <c r="G51" s="4"/>
      <c r="H51" s="634"/>
      <c r="I51" s="1250"/>
      <c r="J51" s="2792"/>
      <c r="K51" s="555"/>
      <c r="L51" s="389"/>
    </row>
    <row r="52" spans="1:12" ht="12" customHeight="1">
      <c r="A52" s="359">
        <v>2</v>
      </c>
      <c r="B52" s="359">
        <v>4</v>
      </c>
      <c r="C52" s="359">
        <v>3</v>
      </c>
      <c r="E52" s="1946"/>
      <c r="F52" s="1066"/>
      <c r="G52" s="451" t="s">
        <v>92</v>
      </c>
      <c r="H52" s="634" t="s">
        <v>1013</v>
      </c>
      <c r="I52" s="1250" t="s">
        <v>996</v>
      </c>
      <c r="J52" s="2792" t="s">
        <v>1031</v>
      </c>
      <c r="K52" s="555"/>
      <c r="L52" s="389"/>
    </row>
    <row r="53" spans="1:12" ht="12" customHeight="1">
      <c r="A53" s="359">
        <v>2</v>
      </c>
      <c r="B53" s="359">
        <v>4</v>
      </c>
      <c r="C53" s="359">
        <v>3</v>
      </c>
      <c r="E53" s="1946"/>
      <c r="F53" s="1066"/>
      <c r="G53" s="451" t="s">
        <v>89</v>
      </c>
      <c r="H53" s="634" t="s">
        <v>1013</v>
      </c>
      <c r="I53" s="1250" t="s">
        <v>996</v>
      </c>
      <c r="J53" s="2792" t="s">
        <v>1031</v>
      </c>
      <c r="K53" s="555"/>
      <c r="L53" s="389"/>
    </row>
    <row r="54" spans="1:12" ht="12.75" customHeight="1">
      <c r="E54" s="1946"/>
      <c r="F54" s="1062" t="s">
        <v>41</v>
      </c>
      <c r="G54" s="4"/>
      <c r="H54" s="634"/>
      <c r="I54" s="1250"/>
      <c r="J54" s="2792"/>
      <c r="K54" s="555"/>
      <c r="L54" s="389"/>
    </row>
    <row r="55" spans="1:12" ht="12" customHeight="1">
      <c r="A55" s="359">
        <v>2</v>
      </c>
      <c r="B55" s="359">
        <v>4</v>
      </c>
      <c r="C55" s="359">
        <v>7</v>
      </c>
      <c r="E55" s="1946"/>
      <c r="F55" s="1066"/>
      <c r="G55" s="451" t="s">
        <v>92</v>
      </c>
      <c r="H55" s="634" t="s">
        <v>1013</v>
      </c>
      <c r="I55" s="1250" t="s">
        <v>996</v>
      </c>
      <c r="J55" s="2792" t="s">
        <v>1030</v>
      </c>
      <c r="K55" s="555"/>
      <c r="L55" s="389"/>
    </row>
    <row r="56" spans="1:12" ht="12" customHeight="1">
      <c r="A56" s="359">
        <v>2</v>
      </c>
      <c r="B56" s="359">
        <v>4</v>
      </c>
      <c r="C56" s="359">
        <v>7</v>
      </c>
      <c r="E56" s="1946"/>
      <c r="F56" s="1066"/>
      <c r="G56" s="451" t="s">
        <v>89</v>
      </c>
      <c r="H56" s="634" t="s">
        <v>1013</v>
      </c>
      <c r="I56" s="1250" t="s">
        <v>996</v>
      </c>
      <c r="J56" s="2792" t="s">
        <v>1030</v>
      </c>
      <c r="K56" s="555"/>
      <c r="L56" s="389"/>
    </row>
    <row r="57" spans="1:12" ht="12.75" customHeight="1">
      <c r="E57" s="1946"/>
      <c r="F57" s="1062" t="s">
        <v>42</v>
      </c>
      <c r="G57" s="4"/>
      <c r="H57" s="634"/>
      <c r="I57" s="1250"/>
      <c r="J57" s="2792"/>
      <c r="K57" s="555"/>
      <c r="L57" s="389"/>
    </row>
    <row r="58" spans="1:12" ht="12" customHeight="1">
      <c r="A58" s="359">
        <v>2</v>
      </c>
      <c r="B58" s="359">
        <v>4</v>
      </c>
      <c r="C58" s="359">
        <v>1</v>
      </c>
      <c r="E58" s="1946"/>
      <c r="F58" s="1066"/>
      <c r="G58" s="451" t="s">
        <v>92</v>
      </c>
      <c r="H58" s="634" t="s">
        <v>1013</v>
      </c>
      <c r="I58" s="1250" t="s">
        <v>996</v>
      </c>
      <c r="J58" s="2792" t="s">
        <v>1029</v>
      </c>
      <c r="K58" s="555"/>
      <c r="L58" s="389"/>
    </row>
    <row r="59" spans="1:12" ht="12" customHeight="1">
      <c r="A59" s="359">
        <v>2</v>
      </c>
      <c r="B59" s="359">
        <v>4</v>
      </c>
      <c r="C59" s="359">
        <v>1</v>
      </c>
      <c r="E59" s="1946"/>
      <c r="F59" s="1066"/>
      <c r="G59" s="451" t="s">
        <v>89</v>
      </c>
      <c r="H59" s="634" t="s">
        <v>1013</v>
      </c>
      <c r="I59" s="1250" t="s">
        <v>996</v>
      </c>
      <c r="J59" s="2792" t="s">
        <v>1029</v>
      </c>
      <c r="K59" s="555"/>
      <c r="L59" s="389"/>
    </row>
    <row r="60" spans="1:12" ht="12.75" customHeight="1">
      <c r="E60" s="1946"/>
      <c r="F60" s="1062" t="s">
        <v>43</v>
      </c>
      <c r="G60" s="4"/>
      <c r="H60" s="634"/>
      <c r="I60" s="1250"/>
      <c r="J60" s="2792"/>
      <c r="K60" s="555"/>
      <c r="L60" s="389"/>
    </row>
    <row r="61" spans="1:12" ht="12" customHeight="1">
      <c r="A61" s="359">
        <v>2</v>
      </c>
      <c r="B61" s="359">
        <v>4</v>
      </c>
      <c r="C61" s="359">
        <v>9</v>
      </c>
      <c r="E61" s="1946"/>
      <c r="F61" s="1110"/>
      <c r="G61" s="451" t="s">
        <v>92</v>
      </c>
      <c r="H61" s="634" t="s">
        <v>1013</v>
      </c>
      <c r="I61" s="1250" t="s">
        <v>996</v>
      </c>
      <c r="J61" s="2792" t="s">
        <v>969</v>
      </c>
      <c r="K61" s="555"/>
      <c r="L61" s="389"/>
    </row>
    <row r="62" spans="1:12" ht="12" customHeight="1">
      <c r="A62" s="359">
        <v>2</v>
      </c>
      <c r="B62" s="359">
        <v>4</v>
      </c>
      <c r="C62" s="359">
        <v>9</v>
      </c>
      <c r="E62" s="1946"/>
      <c r="F62" s="1110"/>
      <c r="G62" s="451" t="s">
        <v>89</v>
      </c>
      <c r="H62" s="634" t="s">
        <v>1013</v>
      </c>
      <c r="I62" s="1250" t="s">
        <v>996</v>
      </c>
      <c r="J62" s="2792" t="s">
        <v>969</v>
      </c>
      <c r="K62" s="555"/>
      <c r="L62" s="389"/>
    </row>
    <row r="63" spans="1:12" ht="12" customHeight="1">
      <c r="A63" s="359">
        <v>2</v>
      </c>
      <c r="B63" s="359">
        <v>4</v>
      </c>
      <c r="C63" s="359">
        <v>9</v>
      </c>
      <c r="E63" s="1946"/>
      <c r="F63" s="1110"/>
      <c r="G63" s="451" t="s">
        <v>94</v>
      </c>
      <c r="H63" s="634" t="s">
        <v>1013</v>
      </c>
      <c r="I63" s="1250" t="s">
        <v>996</v>
      </c>
      <c r="J63" s="2792" t="s">
        <v>969</v>
      </c>
      <c r="K63" s="555"/>
      <c r="L63" s="389"/>
    </row>
    <row r="64" spans="1:12" ht="12.75" customHeight="1">
      <c r="E64" s="1946"/>
      <c r="F64" s="1062" t="s">
        <v>44</v>
      </c>
      <c r="G64" s="622"/>
      <c r="H64" s="634"/>
      <c r="I64" s="1250"/>
      <c r="J64" s="2792"/>
      <c r="K64" s="555"/>
      <c r="L64" s="389"/>
    </row>
    <row r="65" spans="1:14" ht="12" customHeight="1">
      <c r="A65" s="359">
        <v>2</v>
      </c>
      <c r="B65" s="359">
        <v>4</v>
      </c>
      <c r="C65" s="359">
        <v>11</v>
      </c>
      <c r="E65" s="1946"/>
      <c r="F65" s="1066"/>
      <c r="G65" s="451" t="s">
        <v>1028</v>
      </c>
      <c r="H65" s="634" t="s">
        <v>1015</v>
      </c>
      <c r="I65" s="1250" t="s">
        <v>1014</v>
      </c>
      <c r="J65" s="2792" t="s">
        <v>750</v>
      </c>
      <c r="K65" s="555"/>
      <c r="L65" s="389"/>
    </row>
    <row r="66" spans="1:14" ht="12" hidden="1" customHeight="1">
      <c r="E66" s="1946"/>
      <c r="F66" s="1066"/>
      <c r="G66" s="4"/>
      <c r="H66" s="868"/>
      <c r="I66" s="5"/>
      <c r="J66" s="2792"/>
      <c r="K66" s="555"/>
      <c r="L66" s="389"/>
    </row>
    <row r="67" spans="1:14" ht="12.75" customHeight="1">
      <c r="E67" s="1959">
        <v>1403</v>
      </c>
      <c r="F67" s="24" t="s">
        <v>3</v>
      </c>
      <c r="G67" s="372"/>
      <c r="H67" s="1344"/>
      <c r="I67" s="1740"/>
      <c r="J67" s="2807"/>
      <c r="K67" s="555"/>
      <c r="L67" s="389"/>
    </row>
    <row r="68" spans="1:14" ht="12.75" customHeight="1">
      <c r="E68" s="1946"/>
      <c r="F68" s="1062" t="s">
        <v>45</v>
      </c>
      <c r="G68" s="4"/>
      <c r="H68" s="868"/>
      <c r="I68" s="5"/>
      <c r="J68" s="2796"/>
      <c r="K68" s="555"/>
      <c r="L68" s="389"/>
    </row>
    <row r="69" spans="1:14" ht="12" customHeight="1">
      <c r="A69" s="359">
        <v>3</v>
      </c>
      <c r="B69" s="359">
        <v>5</v>
      </c>
      <c r="C69" s="359">
        <v>11</v>
      </c>
      <c r="E69" s="1946"/>
      <c r="F69" s="1066"/>
      <c r="G69" s="451" t="s">
        <v>96</v>
      </c>
      <c r="H69" s="634" t="s">
        <v>1013</v>
      </c>
      <c r="I69" s="1250" t="s">
        <v>996</v>
      </c>
      <c r="J69" s="2792" t="s">
        <v>750</v>
      </c>
      <c r="K69" s="555"/>
      <c r="L69" s="389"/>
    </row>
    <row r="70" spans="1:14" ht="12.75" customHeight="1">
      <c r="E70" s="1946"/>
      <c r="F70" s="1062" t="s">
        <v>46</v>
      </c>
      <c r="G70" s="4"/>
      <c r="H70" s="634"/>
      <c r="I70" s="1250"/>
      <c r="J70" s="2792"/>
      <c r="K70" s="555"/>
      <c r="L70" s="389"/>
    </row>
    <row r="71" spans="1:14" ht="12" customHeight="1">
      <c r="A71" s="359">
        <v>3</v>
      </c>
      <c r="B71" s="359">
        <v>5</v>
      </c>
      <c r="C71" s="359">
        <v>8</v>
      </c>
      <c r="E71" s="1946"/>
      <c r="F71" s="1066"/>
      <c r="G71" s="451" t="s">
        <v>96</v>
      </c>
      <c r="H71" s="634" t="s">
        <v>1013</v>
      </c>
      <c r="I71" s="1250" t="s">
        <v>996</v>
      </c>
      <c r="J71" s="2792" t="s">
        <v>730</v>
      </c>
      <c r="K71" s="555"/>
      <c r="L71" s="389"/>
    </row>
    <row r="72" spans="1:14" ht="12.75" customHeight="1">
      <c r="E72" s="1946"/>
      <c r="F72" s="1062" t="s">
        <v>47</v>
      </c>
      <c r="G72" s="4"/>
      <c r="H72" s="634"/>
      <c r="I72" s="1250"/>
      <c r="J72" s="2792"/>
      <c r="K72" s="555"/>
      <c r="L72" s="389"/>
    </row>
    <row r="73" spans="1:14" ht="12" customHeight="1">
      <c r="A73" s="359">
        <v>3</v>
      </c>
      <c r="B73" s="359">
        <v>5</v>
      </c>
      <c r="C73" s="359">
        <v>10</v>
      </c>
      <c r="E73" s="1946"/>
      <c r="F73" s="1066"/>
      <c r="G73" s="451" t="s">
        <v>96</v>
      </c>
      <c r="H73" s="634" t="s">
        <v>1013</v>
      </c>
      <c r="I73" s="1250" t="s">
        <v>996</v>
      </c>
      <c r="J73" s="2792" t="s">
        <v>1001</v>
      </c>
      <c r="K73" s="555"/>
      <c r="L73" s="389"/>
    </row>
    <row r="74" spans="1:14" ht="12" customHeight="1">
      <c r="A74" s="359">
        <v>3</v>
      </c>
      <c r="B74" s="359">
        <v>5</v>
      </c>
      <c r="C74" s="359">
        <v>10</v>
      </c>
      <c r="E74" s="1946"/>
      <c r="F74" s="1057"/>
      <c r="G74" s="668" t="s">
        <v>727</v>
      </c>
      <c r="H74" s="733" t="s">
        <v>1016</v>
      </c>
      <c r="I74" s="1255" t="s">
        <v>1014</v>
      </c>
      <c r="J74" s="2791" t="s">
        <v>1001</v>
      </c>
      <c r="K74" s="555"/>
      <c r="L74" s="389"/>
    </row>
    <row r="75" spans="1:14" ht="12" customHeight="1">
      <c r="E75" s="2399"/>
      <c r="F75" s="4"/>
      <c r="G75" s="4"/>
      <c r="H75" s="868"/>
      <c r="I75" s="5"/>
      <c r="J75" s="2" t="s">
        <v>386</v>
      </c>
      <c r="K75" s="555"/>
      <c r="L75" s="389"/>
    </row>
    <row r="76" spans="1:14" ht="12" customHeight="1">
      <c r="E76" s="6"/>
      <c r="F76" s="4"/>
      <c r="G76" s="4"/>
      <c r="H76" s="868"/>
      <c r="I76" s="5"/>
      <c r="J76" s="2" t="s">
        <v>447</v>
      </c>
    </row>
    <row r="77" spans="1:14" ht="12" customHeight="1">
      <c r="E77" s="1934" t="s">
        <v>6</v>
      </c>
      <c r="F77" s="1754"/>
      <c r="G77" s="1438"/>
      <c r="H77" s="2810" t="s">
        <v>1027</v>
      </c>
      <c r="I77" s="2048" t="s">
        <v>1007</v>
      </c>
      <c r="J77" s="2786" t="s">
        <v>1006</v>
      </c>
      <c r="K77" s="555"/>
      <c r="N77" s="4"/>
    </row>
    <row r="78" spans="1:14" ht="9" customHeight="1">
      <c r="A78" s="359" t="s">
        <v>12</v>
      </c>
      <c r="B78" s="359" t="s">
        <v>13</v>
      </c>
      <c r="C78" s="359" t="s">
        <v>14</v>
      </c>
      <c r="D78" s="359"/>
      <c r="E78" s="1925"/>
      <c r="F78" s="1363" t="s">
        <v>87</v>
      </c>
      <c r="G78" s="1709"/>
      <c r="H78" s="2809"/>
      <c r="I78" s="2020"/>
      <c r="J78" s="2022"/>
      <c r="K78" s="555"/>
      <c r="L78" s="5"/>
    </row>
    <row r="79" spans="1:14" ht="3.75" customHeight="1">
      <c r="E79" s="1925"/>
      <c r="F79" s="1361"/>
      <c r="G79" s="1435"/>
      <c r="H79" s="2808"/>
      <c r="I79" s="2156"/>
      <c r="J79" s="2552"/>
      <c r="K79" s="555"/>
    </row>
    <row r="80" spans="1:14" ht="12.75" customHeight="1">
      <c r="E80" s="1961">
        <v>1404</v>
      </c>
      <c r="F80" s="24" t="s">
        <v>191</v>
      </c>
      <c r="G80" s="372"/>
      <c r="H80" s="1344"/>
      <c r="I80" s="1740"/>
      <c r="J80" s="2807"/>
      <c r="K80" s="555"/>
      <c r="L80" s="389"/>
    </row>
    <row r="81" spans="1:12" ht="12.75" customHeight="1">
      <c r="E81" s="1950"/>
      <c r="F81" s="1062" t="s">
        <v>48</v>
      </c>
      <c r="G81" s="4"/>
      <c r="H81" s="634"/>
      <c r="I81" s="1250"/>
      <c r="J81" s="2792"/>
      <c r="K81" s="555"/>
      <c r="L81" s="389"/>
    </row>
    <row r="82" spans="1:12" ht="12" customHeight="1">
      <c r="A82" s="359">
        <v>4</v>
      </c>
      <c r="B82" s="359">
        <v>6</v>
      </c>
      <c r="C82" s="359">
        <v>11</v>
      </c>
      <c r="E82" s="1950"/>
      <c r="F82" s="1066"/>
      <c r="G82" s="451" t="s">
        <v>111</v>
      </c>
      <c r="H82" s="634" t="s">
        <v>1018</v>
      </c>
      <c r="I82" s="1250" t="s">
        <v>996</v>
      </c>
      <c r="J82" s="2792" t="s">
        <v>750</v>
      </c>
      <c r="K82" s="555"/>
      <c r="L82" s="389"/>
    </row>
    <row r="83" spans="1:12" ht="12" customHeight="1">
      <c r="E83" s="1950"/>
      <c r="F83" s="1062" t="s">
        <v>49</v>
      </c>
      <c r="G83" s="4"/>
      <c r="H83" s="868"/>
      <c r="I83" s="5"/>
      <c r="J83" s="2792"/>
      <c r="K83" s="555"/>
      <c r="L83" s="389"/>
    </row>
    <row r="84" spans="1:12" ht="12" customHeight="1">
      <c r="A84" s="359">
        <v>4</v>
      </c>
      <c r="B84" s="359">
        <v>6</v>
      </c>
      <c r="C84" s="359">
        <v>11</v>
      </c>
      <c r="E84" s="1950"/>
      <c r="F84" s="1066"/>
      <c r="G84" s="451" t="s">
        <v>112</v>
      </c>
      <c r="H84" s="634" t="s">
        <v>1018</v>
      </c>
      <c r="I84" s="1255" t="s">
        <v>996</v>
      </c>
      <c r="J84" s="2791" t="s">
        <v>750</v>
      </c>
      <c r="K84" s="555"/>
      <c r="L84" s="389"/>
    </row>
    <row r="85" spans="1:12">
      <c r="E85" s="1950">
        <v>1405</v>
      </c>
      <c r="F85" s="24" t="s">
        <v>4</v>
      </c>
      <c r="G85" s="491"/>
      <c r="H85" s="2806"/>
      <c r="I85" s="2805"/>
      <c r="J85" s="2804"/>
    </row>
    <row r="86" spans="1:12" ht="12.75" customHeight="1">
      <c r="E86" s="1950"/>
      <c r="F86" s="1062" t="s">
        <v>50</v>
      </c>
      <c r="G86" s="4"/>
      <c r="H86" s="868"/>
      <c r="I86" s="5"/>
      <c r="J86" s="2792"/>
    </row>
    <row r="87" spans="1:12" ht="12" customHeight="1">
      <c r="A87" s="359">
        <v>5</v>
      </c>
      <c r="B87" s="359">
        <v>4</v>
      </c>
      <c r="C87" s="359">
        <v>8</v>
      </c>
      <c r="E87" s="1950"/>
      <c r="F87" s="1066"/>
      <c r="G87" s="451" t="s">
        <v>395</v>
      </c>
      <c r="H87" s="634" t="s">
        <v>1022</v>
      </c>
      <c r="I87" s="1250" t="s">
        <v>996</v>
      </c>
      <c r="J87" s="2792" t="s">
        <v>730</v>
      </c>
    </row>
    <row r="88" spans="1:12" ht="12" customHeight="1">
      <c r="A88" s="359">
        <v>5</v>
      </c>
      <c r="B88" s="359">
        <v>4</v>
      </c>
      <c r="C88" s="359">
        <v>8</v>
      </c>
      <c r="E88" s="1950"/>
      <c r="F88" s="1066"/>
      <c r="G88" s="451" t="s">
        <v>394</v>
      </c>
      <c r="H88" s="634" t="s">
        <v>1022</v>
      </c>
      <c r="I88" s="1250" t="s">
        <v>996</v>
      </c>
      <c r="J88" s="2792" t="s">
        <v>730</v>
      </c>
    </row>
    <row r="89" spans="1:12" ht="12" customHeight="1">
      <c r="A89" s="359">
        <v>5</v>
      </c>
      <c r="B89" s="359">
        <v>4</v>
      </c>
      <c r="C89" s="359">
        <v>8</v>
      </c>
      <c r="E89" s="1950"/>
      <c r="F89" s="1066"/>
      <c r="G89" s="451" t="s">
        <v>393</v>
      </c>
      <c r="H89" s="634" t="s">
        <v>1022</v>
      </c>
      <c r="I89" s="1250" t="s">
        <v>996</v>
      </c>
      <c r="J89" s="2792" t="s">
        <v>730</v>
      </c>
    </row>
    <row r="90" spans="1:12" ht="12" customHeight="1">
      <c r="A90" s="359">
        <v>5</v>
      </c>
      <c r="B90" s="359">
        <v>4</v>
      </c>
      <c r="C90" s="359">
        <v>8</v>
      </c>
      <c r="E90" s="1950"/>
      <c r="F90" s="1066"/>
      <c r="G90" s="451" t="s">
        <v>392</v>
      </c>
      <c r="H90" s="634" t="s">
        <v>1022</v>
      </c>
      <c r="I90" s="1250" t="s">
        <v>996</v>
      </c>
      <c r="J90" s="2792" t="s">
        <v>730</v>
      </c>
    </row>
    <row r="91" spans="1:12" ht="12.75" customHeight="1">
      <c r="E91" s="1950"/>
      <c r="F91" s="1062" t="s">
        <v>58</v>
      </c>
      <c r="G91" s="4"/>
      <c r="H91" s="912"/>
      <c r="I91" s="2368"/>
      <c r="J91" s="2803"/>
    </row>
    <row r="92" spans="1:12" ht="12" customHeight="1">
      <c r="A92" s="359">
        <v>5</v>
      </c>
      <c r="B92" s="359">
        <v>5</v>
      </c>
      <c r="C92" s="359">
        <v>11</v>
      </c>
      <c r="E92" s="1950"/>
      <c r="F92" s="1066"/>
      <c r="G92" s="451" t="s">
        <v>113</v>
      </c>
      <c r="H92" s="634" t="s">
        <v>1013</v>
      </c>
      <c r="I92" s="1250" t="s">
        <v>996</v>
      </c>
      <c r="J92" s="2792" t="s">
        <v>750</v>
      </c>
    </row>
    <row r="93" spans="1:12" ht="12" customHeight="1">
      <c r="A93" s="359">
        <v>5</v>
      </c>
      <c r="B93" s="359">
        <v>5</v>
      </c>
      <c r="C93" s="359">
        <v>11</v>
      </c>
      <c r="E93" s="1950"/>
      <c r="F93" s="1066"/>
      <c r="G93" s="451" t="s">
        <v>391</v>
      </c>
      <c r="H93" s="634" t="s">
        <v>1013</v>
      </c>
      <c r="I93" s="1250" t="s">
        <v>996</v>
      </c>
      <c r="J93" s="2792" t="s">
        <v>750</v>
      </c>
    </row>
    <row r="94" spans="1:12" ht="12" customHeight="1">
      <c r="A94" s="359">
        <v>5</v>
      </c>
      <c r="B94" s="359">
        <v>5</v>
      </c>
      <c r="C94" s="359">
        <v>11</v>
      </c>
      <c r="E94" s="1950"/>
      <c r="F94" s="1066"/>
      <c r="G94" s="451" t="s">
        <v>390</v>
      </c>
      <c r="H94" s="634" t="s">
        <v>1022</v>
      </c>
      <c r="I94" s="1250" t="s">
        <v>996</v>
      </c>
      <c r="J94" s="2792" t="s">
        <v>750</v>
      </c>
    </row>
    <row r="95" spans="1:12" ht="12" customHeight="1">
      <c r="A95" s="359">
        <v>5</v>
      </c>
      <c r="B95" s="359">
        <v>5</v>
      </c>
      <c r="C95" s="359">
        <v>11</v>
      </c>
      <c r="E95" s="1950"/>
      <c r="F95" s="1066"/>
      <c r="G95" s="451" t="s">
        <v>389</v>
      </c>
      <c r="H95" s="634" t="s">
        <v>1013</v>
      </c>
      <c r="I95" s="1250" t="s">
        <v>996</v>
      </c>
      <c r="J95" s="2792" t="s">
        <v>750</v>
      </c>
    </row>
    <row r="96" spans="1:12" ht="12" customHeight="1">
      <c r="A96" s="359">
        <v>5</v>
      </c>
      <c r="B96" s="359">
        <v>5</v>
      </c>
      <c r="C96" s="359">
        <v>11</v>
      </c>
      <c r="E96" s="1950"/>
      <c r="F96" s="1066"/>
      <c r="G96" s="451" t="s">
        <v>444</v>
      </c>
      <c r="H96" s="634" t="s">
        <v>1022</v>
      </c>
      <c r="I96" s="1250" t="s">
        <v>996</v>
      </c>
      <c r="J96" s="2792" t="s">
        <v>750</v>
      </c>
    </row>
    <row r="97" spans="1:10" ht="12" customHeight="1">
      <c r="A97" s="359">
        <v>5</v>
      </c>
      <c r="B97" s="359">
        <v>5</v>
      </c>
      <c r="C97" s="359">
        <v>11</v>
      </c>
      <c r="E97" s="1950"/>
      <c r="F97" s="1066"/>
      <c r="G97" s="451" t="s">
        <v>1026</v>
      </c>
      <c r="H97" s="634" t="s">
        <v>1015</v>
      </c>
      <c r="I97" s="1250" t="s">
        <v>1014</v>
      </c>
      <c r="J97" s="2792" t="s">
        <v>750</v>
      </c>
    </row>
    <row r="98" spans="1:10" ht="12.75" customHeight="1">
      <c r="E98" s="1950"/>
      <c r="F98" s="1069" t="s">
        <v>51</v>
      </c>
      <c r="G98" s="450"/>
      <c r="H98" s="634"/>
      <c r="I98" s="1250"/>
      <c r="J98" s="2792"/>
    </row>
    <row r="99" spans="1:10" ht="12" customHeight="1">
      <c r="A99" s="359">
        <v>5</v>
      </c>
      <c r="B99" s="359">
        <v>5</v>
      </c>
      <c r="C99" s="359">
        <v>10</v>
      </c>
      <c r="E99" s="1950"/>
      <c r="F99" s="1069"/>
      <c r="G99" s="451" t="s">
        <v>444</v>
      </c>
      <c r="H99" s="634" t="s">
        <v>1013</v>
      </c>
      <c r="I99" s="1250" t="s">
        <v>996</v>
      </c>
      <c r="J99" s="2792" t="s">
        <v>1001</v>
      </c>
    </row>
    <row r="100" spans="1:10" ht="12.75" customHeight="1">
      <c r="E100" s="1950"/>
      <c r="F100" s="1069" t="s">
        <v>52</v>
      </c>
      <c r="G100" s="450"/>
      <c r="H100" s="634"/>
      <c r="I100" s="1250"/>
      <c r="J100" s="2792"/>
    </row>
    <row r="101" spans="1:10" ht="12" customHeight="1">
      <c r="A101" s="359">
        <v>5</v>
      </c>
      <c r="B101" s="359">
        <v>5</v>
      </c>
      <c r="C101" s="359">
        <v>13</v>
      </c>
      <c r="E101" s="1950"/>
      <c r="F101" s="1069"/>
      <c r="G101" s="451" t="s">
        <v>444</v>
      </c>
      <c r="H101" s="634" t="s">
        <v>1022</v>
      </c>
      <c r="I101" s="1250" t="s">
        <v>996</v>
      </c>
      <c r="J101" s="2792" t="s">
        <v>1025</v>
      </c>
    </row>
    <row r="102" spans="1:10" ht="12" customHeight="1">
      <c r="A102" s="359">
        <v>5</v>
      </c>
      <c r="B102" s="359">
        <v>5</v>
      </c>
      <c r="C102" s="359">
        <v>13</v>
      </c>
      <c r="E102" s="1950"/>
      <c r="F102" s="1069"/>
      <c r="G102" s="451" t="s">
        <v>387</v>
      </c>
      <c r="H102" s="634" t="s">
        <v>1022</v>
      </c>
      <c r="I102" s="1255" t="s">
        <v>996</v>
      </c>
      <c r="J102" s="2791" t="s">
        <v>1025</v>
      </c>
    </row>
    <row r="103" spans="1:10" ht="12.75" customHeight="1">
      <c r="E103" s="1959">
        <v>1406</v>
      </c>
      <c r="F103" s="24" t="s">
        <v>5</v>
      </c>
      <c r="G103" s="372"/>
      <c r="H103" s="1344"/>
      <c r="I103" s="2802"/>
      <c r="J103" s="2801"/>
    </row>
    <row r="104" spans="1:10" ht="12.75" customHeight="1">
      <c r="E104" s="1946"/>
      <c r="F104" s="1062" t="s">
        <v>53</v>
      </c>
      <c r="G104" s="4"/>
      <c r="H104" s="868"/>
      <c r="I104" s="5"/>
      <c r="J104" s="2792"/>
    </row>
    <row r="105" spans="1:10" ht="12" customHeight="1">
      <c r="A105" s="359">
        <v>6</v>
      </c>
      <c r="B105" s="359">
        <v>2</v>
      </c>
      <c r="C105" s="359">
        <v>11</v>
      </c>
      <c r="E105" s="1946"/>
      <c r="F105" s="1080"/>
      <c r="G105" s="451" t="s">
        <v>117</v>
      </c>
      <c r="H105" s="634" t="s">
        <v>1012</v>
      </c>
      <c r="I105" s="1250" t="s">
        <v>996</v>
      </c>
      <c r="J105" s="2792" t="s">
        <v>750</v>
      </c>
    </row>
    <row r="106" spans="1:10" ht="12" customHeight="1">
      <c r="A106" s="359">
        <v>6</v>
      </c>
      <c r="B106" s="359">
        <v>2</v>
      </c>
      <c r="C106" s="359">
        <v>11</v>
      </c>
      <c r="E106" s="1946"/>
      <c r="F106" s="1080"/>
      <c r="G106" s="451" t="s">
        <v>98</v>
      </c>
      <c r="H106" s="634" t="s">
        <v>1024</v>
      </c>
      <c r="I106" s="1250" t="s">
        <v>996</v>
      </c>
      <c r="J106" s="2792" t="s">
        <v>750</v>
      </c>
    </row>
    <row r="107" spans="1:10" ht="12" customHeight="1">
      <c r="E107" s="1946"/>
      <c r="F107" s="1062" t="s">
        <v>381</v>
      </c>
      <c r="G107" s="4"/>
      <c r="H107" s="634"/>
      <c r="I107" s="1250"/>
      <c r="J107" s="2792"/>
    </row>
    <row r="108" spans="1:10" ht="12" customHeight="1">
      <c r="A108" s="359">
        <v>6</v>
      </c>
      <c r="B108" s="359">
        <v>2</v>
      </c>
      <c r="C108" s="359">
        <v>10</v>
      </c>
      <c r="E108" s="1946"/>
      <c r="F108" s="1080"/>
      <c r="G108" s="451" t="s">
        <v>118</v>
      </c>
      <c r="H108" s="634" t="s">
        <v>1024</v>
      </c>
      <c r="I108" s="1250" t="s">
        <v>996</v>
      </c>
      <c r="J108" s="2792" t="s">
        <v>1001</v>
      </c>
    </row>
    <row r="109" spans="1:10" ht="12.75" customHeight="1">
      <c r="E109" s="1946"/>
      <c r="F109" s="1062" t="s">
        <v>55</v>
      </c>
      <c r="G109" s="4"/>
      <c r="H109" s="634"/>
      <c r="I109" s="1250"/>
      <c r="J109" s="2792"/>
    </row>
    <row r="110" spans="1:10" ht="12" customHeight="1">
      <c r="A110" s="359">
        <v>6</v>
      </c>
      <c r="B110" s="359">
        <v>2</v>
      </c>
      <c r="C110" s="359">
        <v>10</v>
      </c>
      <c r="E110" s="1946"/>
      <c r="F110" s="1066"/>
      <c r="G110" s="451" t="s">
        <v>99</v>
      </c>
      <c r="H110" s="634" t="s">
        <v>1013</v>
      </c>
      <c r="I110" s="1250" t="s">
        <v>996</v>
      </c>
      <c r="J110" s="2792" t="s">
        <v>1001</v>
      </c>
    </row>
    <row r="111" spans="1:10" ht="12" customHeight="1">
      <c r="E111" s="1946"/>
      <c r="F111" s="1062" t="s">
        <v>70</v>
      </c>
      <c r="G111" s="4"/>
      <c r="H111" s="634"/>
      <c r="I111" s="1250"/>
      <c r="J111" s="2792"/>
    </row>
    <row r="112" spans="1:10" ht="12" customHeight="1">
      <c r="A112" s="359">
        <v>6</v>
      </c>
      <c r="B112" s="359">
        <v>2</v>
      </c>
      <c r="C112" s="359">
        <v>6</v>
      </c>
      <c r="E112" s="1946"/>
      <c r="F112" s="1080"/>
      <c r="G112" s="451" t="s">
        <v>380</v>
      </c>
      <c r="H112" s="634" t="s">
        <v>1013</v>
      </c>
      <c r="I112" s="1255" t="s">
        <v>996</v>
      </c>
      <c r="J112" s="2791" t="s">
        <v>999</v>
      </c>
    </row>
    <row r="113" spans="1:10" ht="12.75" customHeight="1">
      <c r="E113" s="1961">
        <v>1407</v>
      </c>
      <c r="F113" s="24" t="s">
        <v>62</v>
      </c>
      <c r="G113" s="372"/>
      <c r="H113" s="1344"/>
      <c r="I113" s="2802"/>
      <c r="J113" s="2801"/>
    </row>
    <row r="114" spans="1:10" ht="12.75" customHeight="1">
      <c r="E114" s="1950"/>
      <c r="F114" s="1062" t="s">
        <v>25</v>
      </c>
      <c r="G114" s="4"/>
      <c r="H114" s="868"/>
      <c r="I114" s="5"/>
      <c r="J114" s="2792"/>
    </row>
    <row r="115" spans="1:10" ht="12" customHeight="1">
      <c r="A115" s="359">
        <v>7</v>
      </c>
      <c r="B115" s="359">
        <v>3</v>
      </c>
      <c r="C115" s="359">
        <v>11</v>
      </c>
      <c r="E115" s="1950"/>
      <c r="F115" s="1062"/>
      <c r="G115" s="451" t="s">
        <v>119</v>
      </c>
      <c r="H115" s="634" t="s">
        <v>1022</v>
      </c>
      <c r="I115" s="1250" t="s">
        <v>996</v>
      </c>
      <c r="J115" s="2792" t="s">
        <v>750</v>
      </c>
    </row>
    <row r="116" spans="1:10" ht="12" customHeight="1">
      <c r="A116" s="359">
        <v>7</v>
      </c>
      <c r="B116" s="359">
        <v>3</v>
      </c>
      <c r="C116" s="359">
        <v>11</v>
      </c>
      <c r="E116" s="1950"/>
      <c r="F116" s="1066"/>
      <c r="G116" s="451" t="s">
        <v>1023</v>
      </c>
      <c r="H116" s="634" t="s">
        <v>1022</v>
      </c>
      <c r="I116" s="1250" t="s">
        <v>996</v>
      </c>
      <c r="J116" s="2792" t="s">
        <v>750</v>
      </c>
    </row>
    <row r="117" spans="1:10" ht="12" customHeight="1">
      <c r="A117" s="359">
        <v>7</v>
      </c>
      <c r="B117" s="359">
        <v>3</v>
      </c>
      <c r="C117" s="359">
        <v>11</v>
      </c>
      <c r="E117" s="1950"/>
      <c r="F117" s="1066"/>
      <c r="G117" s="451" t="s">
        <v>666</v>
      </c>
      <c r="H117" s="634" t="s">
        <v>1022</v>
      </c>
      <c r="I117" s="1250" t="s">
        <v>996</v>
      </c>
      <c r="J117" s="2792" t="s">
        <v>750</v>
      </c>
    </row>
    <row r="118" spans="1:10" ht="12" customHeight="1">
      <c r="A118" s="359">
        <v>7</v>
      </c>
      <c r="B118" s="359">
        <v>3</v>
      </c>
      <c r="C118" s="359">
        <v>11</v>
      </c>
      <c r="E118" s="1950"/>
      <c r="F118" s="1066"/>
      <c r="G118" s="451" t="s">
        <v>1021</v>
      </c>
      <c r="H118" s="634" t="s">
        <v>1013</v>
      </c>
      <c r="I118" s="1250" t="s">
        <v>996</v>
      </c>
      <c r="J118" s="2792" t="s">
        <v>750</v>
      </c>
    </row>
    <row r="119" spans="1:10" ht="12.75" customHeight="1">
      <c r="E119" s="1950"/>
      <c r="F119" s="1062" t="s">
        <v>56</v>
      </c>
      <c r="G119" s="622"/>
      <c r="H119" s="634"/>
      <c r="I119" s="1250"/>
      <c r="J119" s="2792"/>
    </row>
    <row r="120" spans="1:10" ht="12" customHeight="1">
      <c r="A120" s="359">
        <v>7</v>
      </c>
      <c r="B120" s="359">
        <v>6</v>
      </c>
      <c r="C120" s="359">
        <v>10</v>
      </c>
      <c r="E120" s="2102"/>
      <c r="F120" s="1066"/>
      <c r="G120" s="451" t="s">
        <v>100</v>
      </c>
      <c r="H120" s="634" t="s">
        <v>1013</v>
      </c>
      <c r="I120" s="1255" t="s">
        <v>996</v>
      </c>
      <c r="J120" s="2791" t="s">
        <v>1001</v>
      </c>
    </row>
    <row r="121" spans="1:10">
      <c r="E121" s="1950">
        <v>1408</v>
      </c>
      <c r="F121" s="24" t="s">
        <v>63</v>
      </c>
      <c r="G121" s="373"/>
      <c r="H121" s="2800"/>
      <c r="I121" s="2799"/>
      <c r="J121" s="2798"/>
    </row>
    <row r="122" spans="1:10" ht="12.75" customHeight="1">
      <c r="E122" s="1950"/>
      <c r="F122" s="1122" t="s">
        <v>57</v>
      </c>
      <c r="G122" s="1121"/>
      <c r="H122" s="2797"/>
      <c r="I122" s="2555"/>
      <c r="J122" s="2796"/>
    </row>
    <row r="123" spans="1:10" ht="12" customHeight="1">
      <c r="A123" s="359">
        <v>8</v>
      </c>
      <c r="B123" s="359">
        <v>4</v>
      </c>
      <c r="C123" s="359">
        <v>8</v>
      </c>
      <c r="E123" s="1950"/>
      <c r="F123" s="1066"/>
      <c r="G123" s="451" t="s">
        <v>121</v>
      </c>
      <c r="H123" s="634" t="s">
        <v>1018</v>
      </c>
      <c r="I123" s="1250" t="s">
        <v>996</v>
      </c>
      <c r="J123" s="2792" t="s">
        <v>730</v>
      </c>
    </row>
    <row r="124" spans="1:10" ht="12" customHeight="1">
      <c r="A124" s="359">
        <v>8</v>
      </c>
      <c r="B124" s="359">
        <v>4</v>
      </c>
      <c r="C124" s="359">
        <v>15</v>
      </c>
      <c r="E124" s="1950"/>
      <c r="F124" s="1066"/>
      <c r="G124" s="451" t="s">
        <v>1019</v>
      </c>
      <c r="H124" s="634" t="s">
        <v>1018</v>
      </c>
      <c r="I124" s="1250" t="s">
        <v>996</v>
      </c>
      <c r="J124" s="2792" t="s">
        <v>1020</v>
      </c>
    </row>
    <row r="125" spans="1:10" ht="12" customHeight="1">
      <c r="A125" s="359">
        <v>8</v>
      </c>
      <c r="B125" s="359">
        <v>4</v>
      </c>
      <c r="C125" s="359">
        <v>10</v>
      </c>
      <c r="E125" s="1950"/>
      <c r="F125" s="1066"/>
      <c r="G125" s="451" t="s">
        <v>1019</v>
      </c>
      <c r="H125" s="634" t="s">
        <v>1018</v>
      </c>
      <c r="I125" s="1250" t="s">
        <v>996</v>
      </c>
      <c r="J125" s="2792" t="s">
        <v>731</v>
      </c>
    </row>
    <row r="126" spans="1:10" ht="12.75" customHeight="1">
      <c r="E126" s="1950"/>
      <c r="F126" s="1069" t="s">
        <v>473</v>
      </c>
      <c r="G126" s="450"/>
      <c r="H126" s="634"/>
      <c r="I126" s="1250"/>
      <c r="J126" s="2792"/>
    </row>
    <row r="127" spans="1:10" ht="11.25" customHeight="1">
      <c r="A127" s="359">
        <v>8</v>
      </c>
      <c r="B127" s="359">
        <v>4</v>
      </c>
      <c r="C127" s="359">
        <v>6</v>
      </c>
      <c r="E127" s="1950"/>
      <c r="F127" s="1069"/>
      <c r="G127" s="451" t="s">
        <v>121</v>
      </c>
      <c r="H127" s="634" t="s">
        <v>1013</v>
      </c>
      <c r="I127" s="1250" t="s">
        <v>1014</v>
      </c>
      <c r="J127" s="2792" t="s">
        <v>999</v>
      </c>
    </row>
    <row r="128" spans="1:10" ht="12.75" customHeight="1">
      <c r="E128" s="1950"/>
      <c r="F128" s="1062" t="s">
        <v>18</v>
      </c>
      <c r="G128" s="4"/>
      <c r="H128" s="634"/>
      <c r="I128" s="1250"/>
      <c r="J128" s="2792"/>
    </row>
    <row r="129" spans="1:10" ht="12" customHeight="1">
      <c r="A129" s="359">
        <v>8</v>
      </c>
      <c r="B129" s="359">
        <v>3</v>
      </c>
      <c r="C129" s="359">
        <v>11</v>
      </c>
      <c r="E129" s="1950"/>
      <c r="F129" s="1062"/>
      <c r="G129" s="451" t="s">
        <v>1017</v>
      </c>
      <c r="H129" s="634" t="s">
        <v>1016</v>
      </c>
      <c r="I129" s="1250" t="s">
        <v>1014</v>
      </c>
      <c r="J129" s="2792" t="s">
        <v>750</v>
      </c>
    </row>
    <row r="130" spans="1:10" ht="12.75" customHeight="1">
      <c r="E130" s="1950"/>
      <c r="F130" s="1062" t="s">
        <v>59</v>
      </c>
      <c r="G130" s="622"/>
      <c r="H130" s="634"/>
      <c r="I130" s="1250"/>
      <c r="J130" s="2792"/>
    </row>
    <row r="131" spans="1:10" ht="12" customHeight="1">
      <c r="A131" s="359">
        <v>8</v>
      </c>
      <c r="B131" s="359">
        <v>4</v>
      </c>
      <c r="C131" s="359">
        <v>11</v>
      </c>
      <c r="E131" s="1950"/>
      <c r="F131" s="1066"/>
      <c r="G131" s="451" t="s">
        <v>821</v>
      </c>
      <c r="H131" s="634" t="s">
        <v>1015</v>
      </c>
      <c r="I131" s="1255" t="s">
        <v>1014</v>
      </c>
      <c r="J131" s="2791" t="s">
        <v>750</v>
      </c>
    </row>
    <row r="132" spans="1:10" ht="12.75" customHeight="1">
      <c r="E132" s="1961">
        <v>1624</v>
      </c>
      <c r="F132" s="2795" t="s">
        <v>19</v>
      </c>
      <c r="G132" s="2794"/>
      <c r="H132" s="2794"/>
      <c r="I132" s="2061"/>
      <c r="J132" s="2793"/>
    </row>
    <row r="133" spans="1:10" ht="12.75" customHeight="1">
      <c r="E133" s="1950"/>
      <c r="F133" s="1069" t="s">
        <v>149</v>
      </c>
      <c r="G133" s="451"/>
      <c r="H133" s="2464"/>
      <c r="I133" s="640"/>
      <c r="J133" s="2792"/>
    </row>
    <row r="134" spans="1:10" ht="12" customHeight="1">
      <c r="A134" s="359">
        <v>9</v>
      </c>
      <c r="B134" s="359">
        <v>4</v>
      </c>
      <c r="C134" s="359">
        <v>8</v>
      </c>
      <c r="E134" s="1950"/>
      <c r="F134" s="1066"/>
      <c r="G134" s="451" t="s">
        <v>376</v>
      </c>
      <c r="H134" s="634" t="s">
        <v>1013</v>
      </c>
      <c r="I134" s="1250" t="s">
        <v>996</v>
      </c>
      <c r="J134" s="2792" t="s">
        <v>730</v>
      </c>
    </row>
    <row r="135" spans="1:10" ht="12.75" customHeight="1">
      <c r="E135" s="1950"/>
      <c r="F135" s="1062" t="s">
        <v>22</v>
      </c>
      <c r="G135" s="4"/>
      <c r="H135" s="634"/>
      <c r="I135" s="1250"/>
      <c r="J135" s="2792"/>
    </row>
    <row r="136" spans="1:10" ht="12" customHeight="1">
      <c r="A136" s="359">
        <v>9</v>
      </c>
      <c r="B136" s="359">
        <v>5</v>
      </c>
      <c r="C136" s="359">
        <v>11</v>
      </c>
      <c r="E136" s="1950"/>
      <c r="F136" s="1057"/>
      <c r="G136" s="668" t="s">
        <v>375</v>
      </c>
      <c r="H136" s="733" t="s">
        <v>1012</v>
      </c>
      <c r="I136" s="1255" t="s">
        <v>996</v>
      </c>
      <c r="J136" s="2791" t="s">
        <v>750</v>
      </c>
    </row>
    <row r="137" spans="1:10" ht="11.25" customHeight="1">
      <c r="E137" s="2790" t="s">
        <v>641</v>
      </c>
    </row>
    <row r="138" spans="1:10" ht="10.5" customHeight="1">
      <c r="E138" s="2789" t="s">
        <v>1011</v>
      </c>
    </row>
    <row r="139" spans="1:10" ht="10.5" customHeight="1">
      <c r="E139" s="2789" t="s">
        <v>1010</v>
      </c>
      <c r="G139" s="721"/>
      <c r="H139" s="870"/>
      <c r="I139" s="719"/>
      <c r="J139" s="2368"/>
    </row>
    <row r="140" spans="1:10" ht="10.5" customHeight="1">
      <c r="E140" s="754"/>
      <c r="G140" s="721"/>
      <c r="H140" s="870"/>
      <c r="I140" s="719"/>
      <c r="J140" s="2368"/>
    </row>
    <row r="141" spans="1:10" ht="4.5" customHeight="1">
      <c r="E141" s="6"/>
      <c r="F141" s="4"/>
    </row>
    <row r="142" spans="1:10" ht="12" customHeight="1">
      <c r="A142" s="4"/>
      <c r="B142" s="4"/>
      <c r="C142" s="4"/>
      <c r="D142" s="1"/>
      <c r="E142" s="6"/>
    </row>
    <row r="143" spans="1:10" ht="10.5" customHeight="1">
      <c r="A143" s="4"/>
      <c r="B143" s="4"/>
      <c r="C143" s="4"/>
      <c r="D143" s="1"/>
      <c r="E143" s="6"/>
      <c r="G143" s="2788"/>
      <c r="H143" s="2787"/>
      <c r="I143" s="1656"/>
    </row>
    <row r="144" spans="1:10" ht="9" customHeight="1">
      <c r="A144" s="4"/>
      <c r="B144" s="4"/>
      <c r="C144" s="4"/>
      <c r="D144" s="1"/>
    </row>
    <row r="145" spans="1:9" ht="15.75" customHeight="1">
      <c r="A145" s="4"/>
      <c r="B145" s="4"/>
      <c r="C145" s="4"/>
      <c r="D145" s="1"/>
      <c r="E145" s="6"/>
      <c r="G145" s="4"/>
      <c r="H145" s="868"/>
      <c r="I145" s="5"/>
    </row>
    <row r="146" spans="1:9" ht="9" customHeight="1">
      <c r="A146" s="4"/>
      <c r="B146" s="4"/>
      <c r="C146" s="4"/>
      <c r="D146" s="1"/>
      <c r="E146" s="6"/>
    </row>
    <row r="147" spans="1:9" ht="9" customHeight="1">
      <c r="A147" s="4"/>
      <c r="B147" s="4"/>
      <c r="C147" s="4"/>
      <c r="D147" s="1"/>
    </row>
    <row r="148" spans="1:9" ht="9" customHeight="1">
      <c r="A148" s="4"/>
      <c r="B148" s="4"/>
      <c r="C148" s="4"/>
      <c r="D148" s="1"/>
      <c r="E148" s="6"/>
    </row>
    <row r="149" spans="1:9" ht="9" customHeight="1">
      <c r="A149" s="4"/>
      <c r="B149" s="4"/>
      <c r="C149" s="4"/>
      <c r="D149" s="1"/>
      <c r="E149" s="6"/>
    </row>
    <row r="150" spans="1:9" ht="9" customHeight="1">
      <c r="A150" s="4"/>
      <c r="B150" s="4"/>
      <c r="C150" s="4"/>
      <c r="D150" s="1"/>
    </row>
    <row r="151" spans="1:9" ht="9" customHeight="1">
      <c r="A151" s="4"/>
      <c r="B151" s="4"/>
      <c r="C151" s="4"/>
      <c r="D151" s="1"/>
    </row>
    <row r="152" spans="1:9" ht="9" customHeight="1">
      <c r="A152" s="4"/>
      <c r="B152" s="4"/>
      <c r="C152" s="4"/>
      <c r="D152" s="1"/>
    </row>
    <row r="153" spans="1:9" ht="9" customHeight="1">
      <c r="A153" s="4"/>
      <c r="B153" s="4"/>
      <c r="C153" s="4"/>
      <c r="D153" s="1"/>
    </row>
    <row r="154" spans="1:9" ht="9" customHeight="1">
      <c r="A154" s="4"/>
      <c r="B154" s="4"/>
      <c r="C154" s="4"/>
      <c r="D154" s="1"/>
    </row>
    <row r="155" spans="1:9" ht="9" customHeight="1">
      <c r="A155" s="4"/>
      <c r="B155" s="4"/>
      <c r="C155" s="4"/>
      <c r="D155" s="1"/>
    </row>
    <row r="156" spans="1:9" ht="9" customHeight="1">
      <c r="A156" s="4"/>
      <c r="B156" s="4"/>
      <c r="C156" s="4"/>
      <c r="D156" s="1"/>
    </row>
    <row r="157" spans="1:9" ht="9" customHeight="1">
      <c r="A157" s="4"/>
      <c r="B157" s="4"/>
      <c r="C157" s="4"/>
      <c r="D157" s="1"/>
    </row>
    <row r="158" spans="1:9" ht="9" customHeight="1">
      <c r="A158" s="4"/>
      <c r="B158" s="4"/>
      <c r="C158" s="4"/>
      <c r="D158" s="1"/>
    </row>
    <row r="159" spans="1:9" ht="9" customHeight="1">
      <c r="A159" s="4"/>
      <c r="B159" s="4"/>
      <c r="C159" s="4"/>
      <c r="D159" s="1"/>
    </row>
    <row r="160" spans="1:9" ht="9" customHeight="1">
      <c r="A160" s="4"/>
      <c r="B160" s="4"/>
      <c r="C160" s="4"/>
      <c r="D160" s="1"/>
    </row>
    <row r="161" spans="1:4" ht="9" customHeight="1">
      <c r="A161" s="4"/>
      <c r="B161" s="4"/>
      <c r="C161" s="4"/>
      <c r="D161" s="1"/>
    </row>
    <row r="162" spans="1:4" ht="9" customHeight="1">
      <c r="A162" s="4"/>
      <c r="B162" s="4"/>
      <c r="C162" s="4"/>
      <c r="D162" s="1"/>
    </row>
    <row r="163" spans="1:4" ht="9" customHeight="1">
      <c r="A163" s="4"/>
      <c r="B163" s="4"/>
      <c r="C163" s="4"/>
      <c r="D163" s="1"/>
    </row>
    <row r="164" spans="1:4" ht="9" customHeight="1">
      <c r="A164" s="4"/>
      <c r="B164" s="4"/>
      <c r="C164" s="4"/>
      <c r="D164" s="1"/>
    </row>
    <row r="165" spans="1:4" ht="9" customHeight="1">
      <c r="A165" s="4"/>
      <c r="B165" s="4"/>
      <c r="C165" s="4"/>
      <c r="D165" s="1"/>
    </row>
    <row r="166" spans="1:4" ht="9" customHeight="1">
      <c r="A166" s="4"/>
      <c r="B166" s="4"/>
      <c r="C166" s="4"/>
      <c r="D166" s="1"/>
    </row>
    <row r="167" spans="1:4" ht="9" customHeight="1">
      <c r="A167" s="4"/>
      <c r="B167" s="4"/>
      <c r="C167" s="4"/>
      <c r="D167" s="1"/>
    </row>
    <row r="168" spans="1:4" ht="9" customHeight="1">
      <c r="A168" s="4"/>
      <c r="B168" s="4"/>
      <c r="C168" s="4"/>
      <c r="D168" s="1"/>
    </row>
    <row r="169" spans="1:4" ht="9" customHeight="1">
      <c r="A169" s="4"/>
      <c r="B169" s="4"/>
      <c r="C169" s="4"/>
      <c r="D169" s="1"/>
    </row>
    <row r="170" spans="1:4" ht="9" customHeight="1">
      <c r="A170" s="4"/>
      <c r="B170" s="4"/>
      <c r="C170" s="4"/>
      <c r="D170" s="1"/>
    </row>
    <row r="171" spans="1:4" ht="9" customHeight="1">
      <c r="A171" s="4"/>
      <c r="B171" s="4"/>
      <c r="C171" s="4"/>
      <c r="D171" s="1"/>
    </row>
    <row r="172" spans="1:4" ht="9" customHeight="1">
      <c r="A172" s="4"/>
      <c r="B172" s="4"/>
      <c r="C172" s="4"/>
      <c r="D172" s="1"/>
    </row>
    <row r="173" spans="1:4" ht="9" customHeight="1">
      <c r="A173" s="4"/>
      <c r="B173" s="4"/>
      <c r="C173" s="4"/>
      <c r="D173" s="1"/>
    </row>
    <row r="174" spans="1:4" ht="9" customHeight="1">
      <c r="A174" s="4"/>
      <c r="B174" s="4"/>
      <c r="C174" s="4"/>
      <c r="D174" s="1"/>
    </row>
    <row r="175" spans="1:4" ht="9" customHeight="1">
      <c r="A175" s="4"/>
      <c r="B175" s="4"/>
      <c r="C175" s="4"/>
      <c r="D175" s="1"/>
    </row>
    <row r="176" spans="1:4" ht="9" customHeight="1">
      <c r="A176" s="4"/>
      <c r="B176" s="4"/>
      <c r="C176" s="4"/>
      <c r="D176" s="1"/>
    </row>
    <row r="177" spans="1:4" ht="9" customHeight="1">
      <c r="A177" s="4"/>
      <c r="B177" s="4"/>
      <c r="C177" s="4"/>
      <c r="D177" s="1"/>
    </row>
    <row r="178" spans="1:4" ht="9" customHeight="1">
      <c r="A178" s="4"/>
      <c r="B178" s="4"/>
      <c r="C178" s="4"/>
      <c r="D178" s="1"/>
    </row>
    <row r="179" spans="1:4" ht="9" customHeight="1">
      <c r="A179" s="4"/>
      <c r="B179" s="4"/>
      <c r="C179" s="4"/>
      <c r="D179" s="1"/>
    </row>
    <row r="180" spans="1:4" ht="9" customHeight="1">
      <c r="A180" s="4"/>
      <c r="B180" s="4"/>
      <c r="C180" s="4"/>
      <c r="D180" s="1"/>
    </row>
    <row r="181" spans="1:4" ht="9" customHeight="1">
      <c r="A181" s="4"/>
      <c r="B181" s="4"/>
      <c r="C181" s="4"/>
      <c r="D181" s="1"/>
    </row>
    <row r="182" spans="1:4" ht="9" customHeight="1">
      <c r="A182" s="4"/>
      <c r="B182" s="4"/>
      <c r="C182" s="4"/>
      <c r="D182" s="1"/>
    </row>
    <row r="183" spans="1:4" ht="9" customHeight="1">
      <c r="A183" s="4"/>
      <c r="B183" s="4"/>
      <c r="C183" s="4"/>
      <c r="D183" s="1"/>
    </row>
    <row r="184" spans="1:4" ht="9" customHeight="1">
      <c r="A184" s="4"/>
      <c r="B184" s="4"/>
      <c r="C184" s="4"/>
      <c r="D184" s="1"/>
    </row>
    <row r="185" spans="1:4" ht="9" customHeight="1">
      <c r="A185" s="4"/>
      <c r="B185" s="4"/>
      <c r="C185" s="4"/>
      <c r="D185" s="1"/>
    </row>
    <row r="186" spans="1:4" ht="9" customHeight="1">
      <c r="A186" s="4"/>
      <c r="B186" s="4"/>
      <c r="C186" s="4"/>
      <c r="D186" s="1"/>
    </row>
    <row r="187" spans="1:4" ht="9" customHeight="1">
      <c r="A187" s="4"/>
      <c r="B187" s="4"/>
      <c r="C187" s="4"/>
      <c r="D187" s="1"/>
    </row>
    <row r="188" spans="1:4" ht="9" customHeight="1">
      <c r="A188" s="4"/>
      <c r="B188" s="4"/>
      <c r="C188" s="4"/>
      <c r="D188" s="1"/>
    </row>
    <row r="189" spans="1:4" ht="9" customHeight="1">
      <c r="A189" s="4"/>
      <c r="B189" s="4"/>
      <c r="C189" s="4"/>
      <c r="D189" s="1"/>
    </row>
    <row r="190" spans="1:4" ht="9" customHeight="1">
      <c r="A190" s="4"/>
      <c r="B190" s="4"/>
      <c r="C190" s="4"/>
      <c r="D190" s="1"/>
    </row>
    <row r="191" spans="1:4" ht="9" customHeight="1">
      <c r="A191" s="4"/>
      <c r="B191" s="4"/>
      <c r="C191" s="4"/>
      <c r="D191" s="1"/>
    </row>
    <row r="192" spans="1:4" ht="9" customHeight="1">
      <c r="A192" s="4"/>
      <c r="B192" s="4"/>
      <c r="C192" s="4"/>
      <c r="D192" s="1"/>
    </row>
    <row r="193" spans="1:4" ht="9" customHeight="1">
      <c r="A193" s="4"/>
      <c r="B193" s="4"/>
      <c r="C193" s="4"/>
      <c r="D193" s="1"/>
    </row>
    <row r="194" spans="1:4" ht="9" customHeight="1">
      <c r="A194" s="4"/>
      <c r="B194" s="4"/>
      <c r="C194" s="4"/>
      <c r="D194" s="1"/>
    </row>
    <row r="195" spans="1:4" ht="9" customHeight="1">
      <c r="A195" s="4"/>
      <c r="B195" s="4"/>
      <c r="C195" s="4"/>
      <c r="D195" s="1"/>
    </row>
    <row r="196" spans="1:4" ht="9" customHeight="1">
      <c r="A196" s="4"/>
      <c r="B196" s="4"/>
      <c r="C196" s="4"/>
      <c r="D196" s="1"/>
    </row>
    <row r="197" spans="1:4" ht="9" customHeight="1">
      <c r="A197" s="4"/>
      <c r="B197" s="4"/>
      <c r="C197" s="4"/>
      <c r="D197" s="1"/>
    </row>
    <row r="198" spans="1:4" ht="9" customHeight="1">
      <c r="A198" s="4"/>
      <c r="B198" s="4"/>
      <c r="C198" s="4"/>
      <c r="D198" s="1"/>
    </row>
    <row r="199" spans="1:4" ht="9" customHeight="1">
      <c r="A199" s="4"/>
      <c r="B199" s="4"/>
      <c r="C199" s="4"/>
      <c r="D199" s="1"/>
    </row>
    <row r="200" spans="1:4" ht="9" customHeight="1">
      <c r="A200" s="4"/>
      <c r="B200" s="4"/>
      <c r="C200" s="4"/>
      <c r="D200" s="1"/>
    </row>
    <row r="201" spans="1:4" ht="9" customHeight="1">
      <c r="A201" s="4"/>
      <c r="B201" s="4"/>
      <c r="C201" s="4"/>
      <c r="D201" s="1"/>
    </row>
    <row r="202" spans="1:4" ht="9" customHeight="1">
      <c r="A202" s="4"/>
      <c r="B202" s="4"/>
      <c r="C202" s="4"/>
      <c r="D202" s="1"/>
    </row>
    <row r="203" spans="1:4" ht="9" customHeight="1">
      <c r="A203" s="4"/>
      <c r="B203" s="4"/>
      <c r="C203" s="4"/>
      <c r="D203" s="1"/>
    </row>
    <row r="204" spans="1:4" ht="9" customHeight="1">
      <c r="A204" s="4"/>
      <c r="B204" s="4"/>
      <c r="C204" s="4"/>
      <c r="D204" s="1"/>
    </row>
    <row r="205" spans="1:4" ht="9" customHeight="1">
      <c r="A205" s="4"/>
      <c r="B205" s="4"/>
      <c r="C205" s="4"/>
      <c r="D205" s="1"/>
    </row>
    <row r="206" spans="1:4" ht="9" customHeight="1">
      <c r="A206" s="4"/>
      <c r="B206" s="4"/>
      <c r="C206" s="4"/>
      <c r="D206" s="1"/>
    </row>
    <row r="207" spans="1:4" ht="9" customHeight="1">
      <c r="A207" s="4"/>
      <c r="B207" s="4"/>
      <c r="C207" s="4"/>
      <c r="D207" s="1"/>
    </row>
    <row r="208" spans="1:4" ht="9" customHeight="1">
      <c r="A208" s="4"/>
      <c r="B208" s="4"/>
      <c r="C208" s="4"/>
      <c r="D208" s="1"/>
    </row>
    <row r="209" spans="1:4" ht="9" customHeight="1">
      <c r="A209" s="4"/>
      <c r="B209" s="4"/>
      <c r="C209" s="4"/>
      <c r="D209" s="1"/>
    </row>
    <row r="210" spans="1:4" ht="9" customHeight="1">
      <c r="A210" s="4"/>
      <c r="B210" s="4"/>
      <c r="C210" s="4"/>
      <c r="D210" s="1"/>
    </row>
    <row r="211" spans="1:4" ht="9" customHeight="1">
      <c r="A211" s="4"/>
      <c r="B211" s="4"/>
      <c r="C211" s="4"/>
      <c r="D211" s="1"/>
    </row>
    <row r="212" spans="1:4" ht="9" customHeight="1">
      <c r="A212" s="4"/>
      <c r="B212" s="4"/>
      <c r="C212" s="4"/>
      <c r="D212" s="1"/>
    </row>
    <row r="213" spans="1:4" ht="9" customHeight="1">
      <c r="A213" s="4"/>
      <c r="B213" s="4"/>
      <c r="C213" s="4"/>
      <c r="D213" s="1"/>
    </row>
    <row r="214" spans="1:4" ht="9" customHeight="1">
      <c r="A214" s="4"/>
      <c r="B214" s="4"/>
      <c r="C214" s="4"/>
      <c r="D214" s="1"/>
    </row>
    <row r="215" spans="1:4" ht="9" customHeight="1">
      <c r="A215" s="4"/>
      <c r="B215" s="4"/>
      <c r="C215" s="4"/>
      <c r="D215" s="1"/>
    </row>
    <row r="216" spans="1:4" ht="9" customHeight="1">
      <c r="A216" s="4"/>
      <c r="B216" s="4"/>
      <c r="C216" s="4"/>
      <c r="D216" s="1"/>
    </row>
    <row r="217" spans="1:4" ht="9" customHeight="1">
      <c r="A217" s="4"/>
      <c r="B217" s="4"/>
      <c r="C217" s="4"/>
      <c r="D217" s="1"/>
    </row>
    <row r="218" spans="1:4" ht="9" customHeight="1">
      <c r="A218" s="4"/>
      <c r="B218" s="4"/>
      <c r="C218" s="4"/>
      <c r="D218" s="1"/>
    </row>
    <row r="219" spans="1:4" ht="9" customHeight="1">
      <c r="A219" s="4"/>
      <c r="B219" s="4"/>
      <c r="C219" s="4"/>
      <c r="D219" s="1"/>
    </row>
    <row r="220" spans="1:4" ht="9" customHeight="1">
      <c r="A220" s="4"/>
      <c r="B220" s="4"/>
      <c r="C220" s="4"/>
      <c r="D220" s="1"/>
    </row>
    <row r="221" spans="1:4" ht="9" customHeight="1">
      <c r="A221" s="4"/>
      <c r="B221" s="4"/>
      <c r="C221" s="4"/>
      <c r="D221" s="1"/>
    </row>
    <row r="222" spans="1:4" ht="9" customHeight="1">
      <c r="A222" s="4"/>
      <c r="B222" s="4"/>
      <c r="C222" s="4"/>
      <c r="D222" s="1"/>
    </row>
    <row r="223" spans="1:4" ht="9" customHeight="1">
      <c r="A223" s="4"/>
      <c r="B223" s="4"/>
      <c r="C223" s="4"/>
      <c r="D223" s="1"/>
    </row>
    <row r="224" spans="1:4" ht="9" customHeight="1">
      <c r="A224" s="4"/>
      <c r="B224" s="4"/>
      <c r="C224" s="4"/>
      <c r="D224" s="1"/>
    </row>
    <row r="225" spans="1:9" ht="9" customHeight="1">
      <c r="A225" s="4"/>
      <c r="B225" s="4"/>
      <c r="C225" s="4"/>
      <c r="D225" s="1"/>
    </row>
    <row r="226" spans="1:9" ht="9" customHeight="1">
      <c r="A226" s="4"/>
      <c r="B226" s="4"/>
      <c r="C226" s="4"/>
      <c r="D226" s="1"/>
    </row>
    <row r="227" spans="1:9" ht="9" customHeight="1">
      <c r="A227" s="4"/>
      <c r="B227" s="4"/>
      <c r="C227" s="4"/>
      <c r="D227" s="1"/>
    </row>
    <row r="228" spans="1:9" ht="9" customHeight="1">
      <c r="A228" s="4"/>
      <c r="B228" s="4"/>
      <c r="C228" s="4"/>
      <c r="D228" s="1"/>
    </row>
    <row r="229" spans="1:9" ht="9" customHeight="1">
      <c r="A229" s="4"/>
      <c r="B229" s="4"/>
      <c r="C229" s="4"/>
      <c r="D229" s="1"/>
    </row>
    <row r="230" spans="1:9" ht="9" customHeight="1">
      <c r="A230" s="4"/>
      <c r="B230" s="4"/>
      <c r="C230" s="4"/>
      <c r="D230" s="1"/>
    </row>
    <row r="231" spans="1:9" ht="9" customHeight="1">
      <c r="A231" s="4"/>
      <c r="B231" s="4"/>
      <c r="C231" s="4"/>
      <c r="D231" s="1"/>
    </row>
    <row r="232" spans="1:9" ht="9" customHeight="1">
      <c r="A232" s="4"/>
      <c r="B232" s="4"/>
      <c r="C232" s="4"/>
      <c r="D232" s="1"/>
    </row>
    <row r="233" spans="1:9" ht="9" customHeight="1">
      <c r="A233" s="4"/>
      <c r="B233" s="4"/>
      <c r="C233" s="4"/>
      <c r="D233" s="1"/>
    </row>
    <row r="234" spans="1:9" ht="9" customHeight="1">
      <c r="A234" s="4"/>
      <c r="B234" s="4"/>
      <c r="C234" s="4"/>
      <c r="D234" s="1"/>
      <c r="F234" s="4"/>
      <c r="G234" s="4"/>
      <c r="H234" s="868"/>
      <c r="I234" s="5"/>
    </row>
    <row r="235" spans="1:9" ht="9" customHeight="1">
      <c r="A235" s="4"/>
      <c r="B235" s="4"/>
      <c r="C235" s="4"/>
      <c r="D235" s="1"/>
    </row>
    <row r="236" spans="1:9" ht="9" customHeight="1">
      <c r="A236" s="4"/>
      <c r="B236" s="4"/>
      <c r="C236" s="4"/>
      <c r="D236" s="1"/>
    </row>
    <row r="237" spans="1:9" ht="9" customHeight="1">
      <c r="A237" s="4"/>
      <c r="B237" s="4"/>
      <c r="C237" s="4"/>
      <c r="D237" s="1"/>
    </row>
    <row r="238" spans="1:9" ht="9" customHeight="1">
      <c r="A238" s="4"/>
      <c r="B238" s="4"/>
      <c r="C238" s="4"/>
      <c r="D238" s="1"/>
    </row>
    <row r="239" spans="1:9" ht="9" customHeight="1">
      <c r="A239" s="4"/>
      <c r="B239" s="4"/>
      <c r="C239" s="4"/>
      <c r="D239" s="1"/>
    </row>
    <row r="240" spans="1:9" ht="9" customHeight="1">
      <c r="A240" s="4"/>
      <c r="B240" s="4"/>
      <c r="C240" s="4"/>
      <c r="D240" s="1"/>
    </row>
    <row r="241" spans="1:4" ht="9" customHeight="1">
      <c r="A241" s="4"/>
      <c r="B241" s="4"/>
      <c r="C241" s="4"/>
      <c r="D241" s="1"/>
    </row>
    <row r="242" spans="1:4" ht="9" customHeight="1">
      <c r="A242" s="4"/>
      <c r="B242" s="4"/>
      <c r="C242" s="4"/>
      <c r="D242" s="1"/>
    </row>
    <row r="243" spans="1:4" ht="9" customHeight="1">
      <c r="A243" s="4"/>
      <c r="B243" s="4"/>
      <c r="C243" s="4"/>
      <c r="D243" s="1"/>
    </row>
    <row r="244" spans="1:4" ht="9" customHeight="1">
      <c r="A244" s="4"/>
      <c r="B244" s="4"/>
      <c r="C244" s="4"/>
      <c r="D244" s="1"/>
    </row>
    <row r="245" spans="1:4" ht="9" customHeight="1">
      <c r="A245" s="4"/>
      <c r="B245" s="4"/>
      <c r="C245" s="4"/>
      <c r="D245" s="1"/>
    </row>
    <row r="246" spans="1:4" ht="9" customHeight="1">
      <c r="A246" s="4"/>
      <c r="B246" s="4"/>
      <c r="C246" s="4"/>
      <c r="D246" s="1"/>
    </row>
    <row r="247" spans="1:4" ht="9" customHeight="1">
      <c r="A247" s="4"/>
      <c r="B247" s="4"/>
      <c r="C247" s="4"/>
      <c r="D247" s="1"/>
    </row>
    <row r="248" spans="1:4" ht="9" customHeight="1">
      <c r="A248" s="4"/>
      <c r="B248" s="4"/>
      <c r="C248" s="4"/>
      <c r="D248" s="1"/>
    </row>
    <row r="249" spans="1:4" ht="9" customHeight="1">
      <c r="A249" s="4"/>
      <c r="B249" s="4"/>
      <c r="C249" s="4"/>
      <c r="D249" s="1"/>
    </row>
    <row r="250" spans="1:4" ht="9" customHeight="1">
      <c r="A250" s="4"/>
      <c r="B250" s="4"/>
      <c r="C250" s="4"/>
      <c r="D250" s="1"/>
    </row>
    <row r="251" spans="1:4" ht="9" customHeight="1">
      <c r="A251" s="4"/>
      <c r="B251" s="4"/>
      <c r="C251" s="4"/>
      <c r="D251" s="1"/>
    </row>
    <row r="252" spans="1:4" ht="9" customHeight="1">
      <c r="A252" s="4"/>
      <c r="B252" s="4"/>
      <c r="C252" s="4"/>
      <c r="D252" s="1"/>
    </row>
    <row r="253" spans="1:4" ht="9" customHeight="1">
      <c r="A253" s="4"/>
      <c r="B253" s="4"/>
      <c r="C253" s="4"/>
      <c r="D253" s="1"/>
    </row>
    <row r="254" spans="1:4" ht="9" customHeight="1">
      <c r="A254" s="4"/>
      <c r="B254" s="4"/>
      <c r="C254" s="4"/>
      <c r="D254" s="1"/>
    </row>
    <row r="255" spans="1:4" ht="9" customHeight="1">
      <c r="A255" s="4"/>
      <c r="B255" s="4"/>
      <c r="C255" s="4"/>
      <c r="D255" s="1"/>
    </row>
    <row r="256" spans="1:4" ht="9" customHeight="1">
      <c r="A256" s="4"/>
      <c r="B256" s="4"/>
      <c r="C256" s="4"/>
      <c r="D256" s="1"/>
    </row>
    <row r="257" spans="1:4" ht="9" customHeight="1">
      <c r="A257" s="4"/>
      <c r="B257" s="4"/>
      <c r="C257" s="4"/>
      <c r="D257" s="1"/>
    </row>
    <row r="258" spans="1:4" ht="9" customHeight="1">
      <c r="A258" s="4"/>
      <c r="B258" s="4"/>
      <c r="C258" s="4"/>
      <c r="D258" s="1"/>
    </row>
    <row r="259" spans="1:4" ht="9" customHeight="1">
      <c r="A259" s="4"/>
      <c r="B259" s="4"/>
      <c r="C259" s="4"/>
      <c r="D259" s="1"/>
    </row>
    <row r="260" spans="1:4" ht="9" customHeight="1">
      <c r="A260" s="4"/>
      <c r="B260" s="4"/>
      <c r="C260" s="4"/>
      <c r="D260" s="1"/>
    </row>
    <row r="261" spans="1:4" ht="9" customHeight="1">
      <c r="A261" s="4"/>
      <c r="B261" s="4"/>
      <c r="C261" s="4"/>
      <c r="D261" s="1"/>
    </row>
    <row r="262" spans="1:4" ht="9" customHeight="1">
      <c r="A262" s="4"/>
      <c r="B262" s="4"/>
      <c r="C262" s="4"/>
      <c r="D262" s="1"/>
    </row>
    <row r="263" spans="1:4" ht="9" customHeight="1">
      <c r="A263" s="4"/>
      <c r="B263" s="4"/>
      <c r="C263" s="4"/>
      <c r="D263" s="1"/>
    </row>
    <row r="264" spans="1:4" ht="9" customHeight="1">
      <c r="A264" s="4"/>
      <c r="B264" s="4"/>
      <c r="C264" s="4"/>
      <c r="D264" s="1"/>
    </row>
    <row r="265" spans="1:4" ht="9" customHeight="1">
      <c r="A265" s="4"/>
      <c r="B265" s="4"/>
      <c r="C265" s="4"/>
      <c r="D265" s="1"/>
    </row>
    <row r="266" spans="1:4" ht="9" customHeight="1">
      <c r="A266" s="4"/>
      <c r="B266" s="4"/>
      <c r="C266" s="4"/>
      <c r="D266" s="1"/>
    </row>
    <row r="267" spans="1:4" ht="9" customHeight="1">
      <c r="A267" s="4"/>
      <c r="B267" s="4"/>
      <c r="C267" s="4"/>
      <c r="D267" s="1"/>
    </row>
    <row r="268" spans="1:4" ht="9" customHeight="1">
      <c r="A268" s="4"/>
      <c r="B268" s="4"/>
      <c r="C268" s="4"/>
      <c r="D268" s="1"/>
    </row>
    <row r="269" spans="1:4" ht="9" customHeight="1">
      <c r="A269" s="4"/>
      <c r="B269" s="4"/>
      <c r="C269" s="4"/>
      <c r="D269" s="1"/>
    </row>
    <row r="270" spans="1:4" ht="9" customHeight="1">
      <c r="A270" s="4"/>
      <c r="B270" s="4"/>
      <c r="C270" s="4"/>
      <c r="D270" s="1"/>
    </row>
    <row r="271" spans="1:4" ht="9" customHeight="1">
      <c r="A271" s="4"/>
      <c r="B271" s="4"/>
      <c r="C271" s="4"/>
      <c r="D271" s="1"/>
    </row>
    <row r="272" spans="1:4" ht="9" customHeight="1">
      <c r="A272" s="4"/>
      <c r="B272" s="4"/>
      <c r="C272" s="4"/>
      <c r="D272" s="1"/>
    </row>
    <row r="273" spans="1:4" ht="9" customHeight="1">
      <c r="A273" s="4"/>
      <c r="B273" s="4"/>
      <c r="C273" s="4"/>
      <c r="D273" s="1"/>
    </row>
    <row r="274" spans="1:4" ht="9" customHeight="1">
      <c r="A274" s="4"/>
      <c r="B274" s="4"/>
      <c r="C274" s="4"/>
      <c r="D274" s="1"/>
    </row>
    <row r="275" spans="1:4" ht="9" customHeight="1">
      <c r="A275" s="4"/>
      <c r="B275" s="4"/>
      <c r="C275" s="4"/>
      <c r="D275" s="1"/>
    </row>
    <row r="276" spans="1:4" ht="9" customHeight="1">
      <c r="A276" s="4"/>
      <c r="B276" s="4"/>
      <c r="C276" s="4"/>
      <c r="D276" s="1"/>
    </row>
    <row r="277" spans="1:4" ht="9" customHeight="1">
      <c r="A277" s="4"/>
      <c r="B277" s="4"/>
      <c r="C277" s="4"/>
      <c r="D277" s="1"/>
    </row>
    <row r="278" spans="1:4" ht="9" customHeight="1">
      <c r="A278" s="4"/>
      <c r="B278" s="4"/>
      <c r="C278" s="4"/>
      <c r="D278" s="1"/>
    </row>
    <row r="279" spans="1:4" ht="9" customHeight="1">
      <c r="A279" s="4"/>
      <c r="B279" s="4"/>
      <c r="C279" s="4"/>
      <c r="D279" s="1"/>
    </row>
    <row r="280" spans="1:4" ht="9" customHeight="1">
      <c r="A280" s="4"/>
      <c r="B280" s="4"/>
      <c r="C280" s="4"/>
      <c r="D280" s="1"/>
    </row>
    <row r="281" spans="1:4" ht="9" customHeight="1">
      <c r="A281" s="4"/>
      <c r="B281" s="4"/>
      <c r="C281" s="4"/>
      <c r="D281" s="1"/>
    </row>
    <row r="282" spans="1:4" ht="9" customHeight="1">
      <c r="A282" s="4"/>
      <c r="B282" s="4"/>
      <c r="C282" s="4"/>
      <c r="D282" s="1"/>
    </row>
    <row r="283" spans="1:4" ht="9" customHeight="1">
      <c r="A283" s="4"/>
      <c r="B283" s="4"/>
      <c r="C283" s="4"/>
      <c r="D283" s="1"/>
    </row>
    <row r="284" spans="1:4" ht="9" customHeight="1">
      <c r="A284" s="4"/>
      <c r="B284" s="4"/>
      <c r="C284" s="4"/>
      <c r="D284" s="1"/>
    </row>
    <row r="285" spans="1:4" ht="9" customHeight="1">
      <c r="A285" s="4"/>
      <c r="B285" s="4"/>
      <c r="C285" s="4"/>
      <c r="D285" s="1"/>
    </row>
    <row r="286" spans="1:4" ht="9" customHeight="1">
      <c r="A286" s="4"/>
      <c r="B286" s="4"/>
      <c r="C286" s="4"/>
      <c r="D286" s="1"/>
    </row>
    <row r="287" spans="1:4" ht="9" customHeight="1">
      <c r="A287" s="4"/>
      <c r="B287" s="4"/>
      <c r="C287" s="4"/>
      <c r="D287" s="1"/>
    </row>
    <row r="288" spans="1:4" ht="9" customHeight="1">
      <c r="A288" s="4"/>
      <c r="B288" s="4"/>
      <c r="C288" s="4"/>
      <c r="D288" s="1"/>
    </row>
    <row r="289" spans="1:4" ht="9" customHeight="1">
      <c r="A289" s="4"/>
      <c r="B289" s="4"/>
      <c r="C289" s="4"/>
      <c r="D289" s="1"/>
    </row>
    <row r="290" spans="1:4" ht="9" customHeight="1">
      <c r="A290" s="4"/>
      <c r="B290" s="4"/>
      <c r="C290" s="4"/>
      <c r="D290" s="1"/>
    </row>
    <row r="291" spans="1:4" ht="9" customHeight="1">
      <c r="A291" s="4"/>
      <c r="B291" s="4"/>
      <c r="C291" s="4"/>
      <c r="D291" s="1"/>
    </row>
    <row r="292" spans="1:4" ht="9" customHeight="1">
      <c r="A292" s="4"/>
      <c r="B292" s="4"/>
      <c r="C292" s="4"/>
      <c r="D292" s="1"/>
    </row>
    <row r="293" spans="1:4" ht="9" customHeight="1">
      <c r="A293" s="4"/>
      <c r="B293" s="4"/>
      <c r="C293" s="4"/>
      <c r="D293" s="1"/>
    </row>
    <row r="294" spans="1:4" ht="9" customHeight="1">
      <c r="A294" s="4"/>
      <c r="B294" s="4"/>
      <c r="C294" s="4"/>
      <c r="D294" s="1"/>
    </row>
    <row r="295" spans="1:4" ht="9" customHeight="1">
      <c r="A295" s="4"/>
      <c r="B295" s="4"/>
      <c r="C295" s="4"/>
      <c r="D295" s="1"/>
    </row>
    <row r="296" spans="1:4" ht="9" customHeight="1">
      <c r="A296" s="4"/>
      <c r="B296" s="4"/>
      <c r="C296" s="4"/>
      <c r="D296" s="1"/>
    </row>
    <row r="297" spans="1:4" ht="9" customHeight="1">
      <c r="A297" s="4"/>
      <c r="B297" s="4"/>
      <c r="C297" s="4"/>
      <c r="D297" s="1"/>
    </row>
    <row r="298" spans="1:4" ht="9" customHeight="1">
      <c r="A298" s="4"/>
      <c r="B298" s="4"/>
      <c r="C298" s="4"/>
      <c r="D298" s="1"/>
    </row>
    <row r="299" spans="1:4" ht="9" customHeight="1">
      <c r="A299" s="4"/>
      <c r="B299" s="4"/>
      <c r="C299" s="4"/>
      <c r="D299" s="1"/>
    </row>
    <row r="300" spans="1:4" ht="9" customHeight="1">
      <c r="A300" s="4"/>
      <c r="B300" s="4"/>
      <c r="C300" s="4"/>
      <c r="D300" s="1"/>
    </row>
    <row r="301" spans="1:4" ht="9" customHeight="1">
      <c r="A301" s="4"/>
      <c r="B301" s="4"/>
      <c r="C301" s="4"/>
      <c r="D301" s="1"/>
    </row>
    <row r="302" spans="1:4" ht="9" customHeight="1">
      <c r="A302" s="4"/>
      <c r="B302" s="4"/>
      <c r="C302" s="4"/>
      <c r="D302" s="1"/>
    </row>
    <row r="303" spans="1:4" ht="9" customHeight="1">
      <c r="A303" s="4"/>
      <c r="B303" s="4"/>
      <c r="C303" s="4"/>
      <c r="D303" s="1"/>
    </row>
    <row r="304" spans="1:4" ht="9" customHeight="1">
      <c r="A304" s="4"/>
      <c r="B304" s="4"/>
      <c r="C304" s="4"/>
      <c r="D304" s="1"/>
    </row>
    <row r="305" spans="1:4" ht="9" customHeight="1">
      <c r="A305" s="4"/>
      <c r="B305" s="4"/>
      <c r="C305" s="4"/>
      <c r="D305" s="1"/>
    </row>
    <row r="306" spans="1:4" ht="9" customHeight="1">
      <c r="A306" s="4"/>
      <c r="B306" s="4"/>
      <c r="C306" s="4"/>
      <c r="D306" s="1"/>
    </row>
    <row r="307" spans="1:4" ht="9" customHeight="1">
      <c r="A307" s="4"/>
      <c r="B307" s="4"/>
      <c r="C307" s="4"/>
      <c r="D307" s="1"/>
    </row>
    <row r="308" spans="1:4" ht="9" customHeight="1">
      <c r="A308" s="4"/>
      <c r="B308" s="4"/>
      <c r="C308" s="4"/>
      <c r="D308" s="1"/>
    </row>
    <row r="309" spans="1:4" ht="9" customHeight="1">
      <c r="A309" s="4"/>
      <c r="B309" s="4"/>
      <c r="C309" s="4"/>
      <c r="D309" s="1"/>
    </row>
    <row r="310" spans="1:4" ht="9" customHeight="1">
      <c r="A310" s="4"/>
      <c r="B310" s="4"/>
      <c r="C310" s="4"/>
      <c r="D310" s="1"/>
    </row>
    <row r="311" spans="1:4" ht="9" customHeight="1">
      <c r="A311" s="4"/>
      <c r="B311" s="4"/>
      <c r="C311" s="4"/>
      <c r="D311" s="1"/>
    </row>
    <row r="312" spans="1:4" ht="9" customHeight="1">
      <c r="A312" s="4"/>
      <c r="B312" s="4"/>
      <c r="C312" s="4"/>
      <c r="D312" s="1"/>
    </row>
    <row r="313" spans="1:4" ht="9" customHeight="1">
      <c r="A313" s="4"/>
      <c r="B313" s="4"/>
      <c r="C313" s="4"/>
      <c r="D313" s="1"/>
    </row>
    <row r="314" spans="1:4" ht="9" customHeight="1">
      <c r="A314" s="4"/>
      <c r="B314" s="4"/>
      <c r="C314" s="4"/>
      <c r="D314" s="1"/>
    </row>
    <row r="315" spans="1:4" ht="9" customHeight="1">
      <c r="A315" s="4"/>
      <c r="B315" s="4"/>
      <c r="C315" s="4"/>
      <c r="D315" s="1"/>
    </row>
    <row r="316" spans="1:4" ht="9" customHeight="1">
      <c r="A316" s="4"/>
      <c r="B316" s="4"/>
      <c r="C316" s="4"/>
      <c r="D316" s="1"/>
    </row>
    <row r="317" spans="1:4" ht="9" customHeight="1">
      <c r="A317" s="4"/>
      <c r="B317" s="4"/>
      <c r="C317" s="4"/>
      <c r="D317" s="1"/>
    </row>
    <row r="318" spans="1:4" ht="9" customHeight="1">
      <c r="A318" s="4"/>
      <c r="B318" s="4"/>
      <c r="C318" s="4"/>
      <c r="D318" s="1"/>
    </row>
    <row r="319" spans="1:4" ht="9" customHeight="1">
      <c r="A319" s="4"/>
      <c r="B319" s="4"/>
      <c r="C319" s="4"/>
      <c r="D319" s="1"/>
    </row>
    <row r="320" spans="1:4" ht="9" customHeight="1">
      <c r="A320" s="4"/>
      <c r="B320" s="4"/>
      <c r="C320" s="4"/>
      <c r="D320" s="1"/>
    </row>
    <row r="321" spans="1:4" ht="9" customHeight="1">
      <c r="A321" s="4"/>
      <c r="B321" s="4"/>
      <c r="C321" s="4"/>
      <c r="D321" s="1"/>
    </row>
    <row r="322" spans="1:4" ht="9" customHeight="1">
      <c r="A322" s="4"/>
      <c r="B322" s="4"/>
      <c r="C322" s="4"/>
      <c r="D322" s="1"/>
    </row>
    <row r="323" spans="1:4" ht="9" customHeight="1">
      <c r="A323" s="4"/>
      <c r="B323" s="4"/>
      <c r="C323" s="4"/>
      <c r="D323" s="1"/>
    </row>
    <row r="324" spans="1:4" ht="9" customHeight="1">
      <c r="A324" s="4"/>
      <c r="B324" s="4"/>
      <c r="C324" s="4"/>
      <c r="D324" s="1"/>
    </row>
    <row r="325" spans="1:4" ht="9" customHeight="1">
      <c r="A325" s="4"/>
      <c r="B325" s="4"/>
      <c r="C325" s="4"/>
      <c r="D325" s="1"/>
    </row>
    <row r="326" spans="1:4" ht="9" customHeight="1">
      <c r="A326" s="4"/>
      <c r="B326" s="4"/>
      <c r="C326" s="4"/>
      <c r="D326" s="1"/>
    </row>
    <row r="327" spans="1:4" ht="9" customHeight="1">
      <c r="A327" s="4"/>
      <c r="B327" s="4"/>
      <c r="C327" s="4"/>
      <c r="D327" s="1"/>
    </row>
    <row r="328" spans="1:4" ht="9" customHeight="1">
      <c r="A328" s="4"/>
      <c r="B328" s="4"/>
      <c r="C328" s="4"/>
      <c r="D328" s="1"/>
    </row>
    <row r="329" spans="1:4" ht="9" customHeight="1">
      <c r="A329" s="4"/>
      <c r="B329" s="4"/>
      <c r="C329" s="4"/>
      <c r="D329" s="1"/>
    </row>
    <row r="330" spans="1:4" ht="9" customHeight="1">
      <c r="A330" s="4"/>
      <c r="B330" s="4"/>
      <c r="C330" s="4"/>
      <c r="D330" s="1"/>
    </row>
    <row r="331" spans="1:4" ht="9" customHeight="1">
      <c r="A331" s="4"/>
      <c r="B331" s="4"/>
      <c r="C331" s="4"/>
      <c r="D331" s="1"/>
    </row>
    <row r="332" spans="1:4" ht="9" customHeight="1">
      <c r="A332" s="4"/>
      <c r="B332" s="4"/>
      <c r="C332" s="4"/>
      <c r="D332" s="1"/>
    </row>
    <row r="333" spans="1:4" ht="9" customHeight="1">
      <c r="A333" s="4"/>
      <c r="B333" s="4"/>
      <c r="C333" s="4"/>
      <c r="D333" s="1"/>
    </row>
    <row r="334" spans="1:4" ht="9" customHeight="1">
      <c r="A334" s="4"/>
      <c r="B334" s="4"/>
      <c r="C334" s="4"/>
      <c r="D334" s="1"/>
    </row>
    <row r="335" spans="1:4" ht="9" customHeight="1">
      <c r="A335" s="4"/>
      <c r="B335" s="4"/>
      <c r="C335" s="4"/>
      <c r="D335" s="1"/>
    </row>
    <row r="336" spans="1:4" ht="9" customHeight="1">
      <c r="A336" s="4"/>
      <c r="B336" s="4"/>
      <c r="C336" s="4"/>
      <c r="D336" s="1"/>
    </row>
    <row r="337" spans="1:4" ht="9" customHeight="1">
      <c r="A337" s="4"/>
      <c r="B337" s="4"/>
      <c r="C337" s="4"/>
      <c r="D337" s="1"/>
    </row>
    <row r="338" spans="1:4" ht="9" customHeight="1">
      <c r="A338" s="4"/>
      <c r="B338" s="4"/>
      <c r="C338" s="4"/>
      <c r="D338" s="1"/>
    </row>
    <row r="339" spans="1:4" ht="9" customHeight="1">
      <c r="A339" s="4"/>
      <c r="B339" s="4"/>
      <c r="C339" s="4"/>
      <c r="D339" s="1"/>
    </row>
    <row r="340" spans="1:4" ht="9" customHeight="1">
      <c r="A340" s="4"/>
      <c r="B340" s="4"/>
      <c r="C340" s="4"/>
      <c r="D340" s="1"/>
    </row>
    <row r="341" spans="1:4" ht="9" customHeight="1">
      <c r="A341" s="4"/>
      <c r="B341" s="4"/>
      <c r="C341" s="4"/>
      <c r="D341" s="1"/>
    </row>
    <row r="342" spans="1:4" ht="9" customHeight="1">
      <c r="A342" s="4"/>
      <c r="B342" s="4"/>
      <c r="C342" s="4"/>
      <c r="D342" s="1"/>
    </row>
    <row r="343" spans="1:4" ht="9" customHeight="1">
      <c r="A343" s="4"/>
      <c r="B343" s="4"/>
      <c r="C343" s="4"/>
      <c r="D343" s="1"/>
    </row>
    <row r="344" spans="1:4" ht="9" customHeight="1">
      <c r="A344" s="4"/>
      <c r="B344" s="4"/>
      <c r="C344" s="4"/>
      <c r="D344" s="1"/>
    </row>
    <row r="345" spans="1:4" ht="9" customHeight="1">
      <c r="A345" s="4"/>
      <c r="B345" s="4"/>
      <c r="C345" s="4"/>
      <c r="D345" s="1"/>
    </row>
    <row r="346" spans="1:4" ht="9" customHeight="1">
      <c r="A346" s="4"/>
      <c r="B346" s="4"/>
      <c r="C346" s="4"/>
      <c r="D346" s="1"/>
    </row>
    <row r="347" spans="1:4" ht="9" customHeight="1">
      <c r="A347" s="4"/>
      <c r="B347" s="4"/>
      <c r="C347" s="4"/>
      <c r="D347" s="1"/>
    </row>
    <row r="348" spans="1:4" ht="9" customHeight="1">
      <c r="A348" s="4"/>
      <c r="B348" s="4"/>
      <c r="C348" s="4"/>
      <c r="D348" s="1"/>
    </row>
    <row r="349" spans="1:4" ht="9" customHeight="1">
      <c r="A349" s="4"/>
      <c r="B349" s="4"/>
      <c r="C349" s="4"/>
      <c r="D349" s="1"/>
    </row>
    <row r="350" spans="1:4" ht="9" customHeight="1">
      <c r="A350" s="4"/>
      <c r="B350" s="4"/>
      <c r="C350" s="4"/>
      <c r="D350" s="1"/>
    </row>
    <row r="351" spans="1:4" ht="9" customHeight="1">
      <c r="A351" s="4"/>
      <c r="B351" s="4"/>
      <c r="C351" s="4"/>
      <c r="D351" s="1"/>
    </row>
    <row r="352" spans="1:4" ht="9" customHeight="1">
      <c r="A352" s="4"/>
      <c r="B352" s="4"/>
      <c r="C352" s="4"/>
      <c r="D352" s="1"/>
    </row>
    <row r="353" spans="1:4" ht="9" customHeight="1">
      <c r="A353" s="4"/>
      <c r="B353" s="4"/>
      <c r="C353" s="4"/>
      <c r="D353" s="1"/>
    </row>
    <row r="354" spans="1:4" ht="9" customHeight="1">
      <c r="A354" s="4"/>
      <c r="B354" s="4"/>
      <c r="C354" s="4"/>
      <c r="D354" s="1"/>
    </row>
    <row r="355" spans="1:4" ht="9" customHeight="1">
      <c r="A355" s="4"/>
      <c r="B355" s="4"/>
      <c r="C355" s="4"/>
      <c r="D355" s="1"/>
    </row>
    <row r="356" spans="1:4" ht="9" customHeight="1">
      <c r="A356" s="4"/>
      <c r="B356" s="4"/>
      <c r="C356" s="4"/>
      <c r="D356" s="1"/>
    </row>
    <row r="357" spans="1:4" ht="9" customHeight="1">
      <c r="A357" s="4"/>
      <c r="B357" s="4"/>
      <c r="C357" s="4"/>
      <c r="D357" s="1"/>
    </row>
    <row r="358" spans="1:4" ht="9" customHeight="1">
      <c r="A358" s="4"/>
      <c r="B358" s="4"/>
      <c r="C358" s="4"/>
      <c r="D358" s="1"/>
    </row>
    <row r="359" spans="1:4" ht="9" customHeight="1">
      <c r="A359" s="4"/>
      <c r="B359" s="4"/>
      <c r="C359" s="4"/>
      <c r="D359" s="1"/>
    </row>
    <row r="360" spans="1:4" ht="9" customHeight="1">
      <c r="A360" s="4"/>
      <c r="B360" s="4"/>
      <c r="C360" s="4"/>
      <c r="D360" s="1"/>
    </row>
    <row r="361" spans="1:4" ht="9" customHeight="1">
      <c r="A361" s="4"/>
      <c r="B361" s="4"/>
      <c r="C361" s="4"/>
      <c r="D361" s="1"/>
    </row>
    <row r="362" spans="1:4" ht="9" customHeight="1">
      <c r="A362" s="4"/>
      <c r="B362" s="4"/>
      <c r="C362" s="4"/>
      <c r="D362" s="1"/>
    </row>
    <row r="363" spans="1:4" ht="9" customHeight="1">
      <c r="A363" s="4"/>
      <c r="B363" s="4"/>
      <c r="C363" s="4"/>
      <c r="D363" s="1"/>
    </row>
    <row r="364" spans="1:4" ht="9" customHeight="1">
      <c r="A364" s="4"/>
      <c r="B364" s="4"/>
      <c r="C364" s="4"/>
      <c r="D364" s="1"/>
    </row>
    <row r="365" spans="1:4" ht="9" customHeight="1">
      <c r="A365" s="4"/>
      <c r="B365" s="4"/>
      <c r="C365" s="4"/>
      <c r="D365" s="1"/>
    </row>
    <row r="366" spans="1:4" ht="9" customHeight="1">
      <c r="A366" s="4"/>
      <c r="B366" s="4"/>
      <c r="C366" s="4"/>
      <c r="D366" s="1"/>
    </row>
    <row r="367" spans="1:4" ht="9" customHeight="1">
      <c r="A367" s="4"/>
      <c r="B367" s="4"/>
      <c r="C367" s="4"/>
      <c r="D367" s="1"/>
    </row>
    <row r="368" spans="1:4" ht="9" customHeight="1">
      <c r="A368" s="4"/>
      <c r="B368" s="4"/>
      <c r="C368" s="4"/>
      <c r="D368" s="1"/>
    </row>
    <row r="369" spans="1:4" ht="9" customHeight="1">
      <c r="A369" s="4"/>
      <c r="B369" s="4"/>
      <c r="C369" s="4"/>
      <c r="D369" s="1"/>
    </row>
    <row r="370" spans="1:4" ht="9" customHeight="1">
      <c r="A370" s="4"/>
      <c r="B370" s="4"/>
      <c r="C370" s="4"/>
      <c r="D370" s="1"/>
    </row>
    <row r="371" spans="1:4" ht="9" customHeight="1">
      <c r="A371" s="4"/>
      <c r="B371" s="4"/>
      <c r="C371" s="4"/>
      <c r="D371" s="1"/>
    </row>
    <row r="372" spans="1:4" ht="9" customHeight="1">
      <c r="A372" s="4"/>
      <c r="B372" s="4"/>
      <c r="C372" s="4"/>
      <c r="D372" s="1"/>
    </row>
    <row r="373" spans="1:4" ht="9" customHeight="1">
      <c r="A373" s="4"/>
      <c r="B373" s="4"/>
      <c r="C373" s="4"/>
      <c r="D373" s="1"/>
    </row>
    <row r="374" spans="1:4" ht="9" customHeight="1">
      <c r="A374" s="4"/>
      <c r="B374" s="4"/>
      <c r="C374" s="4"/>
      <c r="D374" s="1"/>
    </row>
    <row r="375" spans="1:4" ht="9" customHeight="1">
      <c r="A375" s="4"/>
      <c r="B375" s="4"/>
      <c r="C375" s="4"/>
      <c r="D375" s="1"/>
    </row>
    <row r="376" spans="1:4" ht="9" customHeight="1">
      <c r="A376" s="4"/>
      <c r="B376" s="4"/>
      <c r="C376" s="4"/>
      <c r="D376" s="1"/>
    </row>
    <row r="377" spans="1:4" ht="9" customHeight="1">
      <c r="A377" s="4"/>
      <c r="B377" s="4"/>
      <c r="C377" s="4"/>
      <c r="D377" s="1"/>
    </row>
    <row r="378" spans="1:4" ht="9" customHeight="1">
      <c r="A378" s="4"/>
      <c r="B378" s="4"/>
      <c r="C378" s="4"/>
      <c r="D378" s="1"/>
    </row>
    <row r="379" spans="1:4" ht="9" customHeight="1">
      <c r="A379" s="4"/>
      <c r="B379" s="4"/>
      <c r="C379" s="4"/>
      <c r="D379" s="1"/>
    </row>
    <row r="380" spans="1:4" ht="9" customHeight="1">
      <c r="A380" s="4"/>
      <c r="B380" s="4"/>
      <c r="C380" s="4"/>
      <c r="D380" s="1"/>
    </row>
    <row r="381" spans="1:4" ht="9" customHeight="1">
      <c r="A381" s="4"/>
      <c r="B381" s="4"/>
      <c r="C381" s="4"/>
      <c r="D381" s="1"/>
    </row>
    <row r="382" spans="1:4" ht="9" customHeight="1">
      <c r="A382" s="4"/>
      <c r="B382" s="4"/>
      <c r="C382" s="4"/>
      <c r="D382" s="1"/>
    </row>
    <row r="383" spans="1:4" ht="9" customHeight="1">
      <c r="A383" s="4"/>
      <c r="B383" s="4"/>
      <c r="C383" s="4"/>
      <c r="D383" s="1"/>
    </row>
    <row r="384" spans="1:4" ht="9" customHeight="1">
      <c r="A384" s="4"/>
      <c r="B384" s="4"/>
      <c r="C384" s="4"/>
      <c r="D384" s="1"/>
    </row>
    <row r="385" spans="1:4" ht="9" customHeight="1">
      <c r="A385" s="4"/>
      <c r="B385" s="4"/>
      <c r="C385" s="4"/>
      <c r="D385" s="1"/>
    </row>
    <row r="386" spans="1:4" ht="9" customHeight="1">
      <c r="A386" s="4"/>
      <c r="B386" s="4"/>
      <c r="C386" s="4"/>
      <c r="D386" s="1"/>
    </row>
    <row r="387" spans="1:4" ht="9" customHeight="1">
      <c r="A387" s="4"/>
      <c r="B387" s="4"/>
      <c r="C387" s="4"/>
      <c r="D387" s="1"/>
    </row>
    <row r="388" spans="1:4" ht="9" customHeight="1">
      <c r="A388" s="4"/>
      <c r="B388" s="4"/>
      <c r="C388" s="4"/>
      <c r="D388" s="1"/>
    </row>
    <row r="389" spans="1:4" ht="9" customHeight="1">
      <c r="A389" s="4"/>
      <c r="B389" s="4"/>
      <c r="C389" s="4"/>
      <c r="D389" s="1"/>
    </row>
    <row r="390" spans="1:4" ht="9" customHeight="1">
      <c r="A390" s="4"/>
      <c r="B390" s="4"/>
      <c r="C390" s="4"/>
      <c r="D390" s="1"/>
    </row>
    <row r="391" spans="1:4" ht="9" customHeight="1">
      <c r="A391" s="4"/>
      <c r="B391" s="4"/>
      <c r="C391" s="4"/>
      <c r="D391" s="1"/>
    </row>
    <row r="392" spans="1:4" ht="9" customHeight="1">
      <c r="A392" s="4"/>
      <c r="B392" s="4"/>
      <c r="C392" s="4"/>
      <c r="D392" s="1"/>
    </row>
    <row r="393" spans="1:4" ht="9" customHeight="1">
      <c r="A393" s="4"/>
      <c r="B393" s="4"/>
      <c r="C393" s="4"/>
      <c r="D393" s="1"/>
    </row>
    <row r="394" spans="1:4" ht="9" customHeight="1">
      <c r="A394" s="4"/>
      <c r="B394" s="4"/>
      <c r="C394" s="4"/>
      <c r="D394" s="1"/>
    </row>
    <row r="395" spans="1:4" ht="9" customHeight="1">
      <c r="A395" s="4"/>
      <c r="B395" s="4"/>
      <c r="C395" s="4"/>
      <c r="D395" s="1"/>
    </row>
    <row r="396" spans="1:4" ht="9" customHeight="1">
      <c r="A396" s="4"/>
      <c r="B396" s="4"/>
      <c r="C396" s="4"/>
      <c r="D396" s="1"/>
    </row>
    <row r="397" spans="1:4" ht="9" customHeight="1">
      <c r="A397" s="4"/>
      <c r="B397" s="4"/>
      <c r="C397" s="4"/>
      <c r="D397" s="1"/>
    </row>
    <row r="398" spans="1:4" ht="9" customHeight="1">
      <c r="A398" s="4"/>
      <c r="B398" s="4"/>
      <c r="C398" s="4"/>
      <c r="D398" s="1"/>
    </row>
    <row r="399" spans="1:4" ht="9" customHeight="1">
      <c r="A399" s="4"/>
      <c r="B399" s="4"/>
      <c r="C399" s="4"/>
      <c r="D399" s="1"/>
    </row>
    <row r="400" spans="1:4" ht="9" customHeight="1">
      <c r="A400" s="4"/>
      <c r="B400" s="4"/>
      <c r="C400" s="4"/>
      <c r="D400" s="1"/>
    </row>
    <row r="401" spans="1:4" ht="9" customHeight="1">
      <c r="A401" s="4"/>
      <c r="B401" s="4"/>
      <c r="C401" s="4"/>
      <c r="D401" s="1"/>
    </row>
    <row r="402" spans="1:4" ht="9" customHeight="1">
      <c r="A402" s="4"/>
      <c r="B402" s="4"/>
      <c r="C402" s="4"/>
      <c r="D402" s="1"/>
    </row>
    <row r="403" spans="1:4" ht="9" customHeight="1">
      <c r="A403" s="4"/>
      <c r="B403" s="4"/>
      <c r="C403" s="4"/>
      <c r="D403" s="1"/>
    </row>
    <row r="404" spans="1:4" ht="9" customHeight="1">
      <c r="A404" s="4"/>
      <c r="B404" s="4"/>
      <c r="C404" s="4"/>
      <c r="D404" s="1"/>
    </row>
    <row r="405" spans="1:4" ht="9" customHeight="1">
      <c r="A405" s="4"/>
      <c r="B405" s="4"/>
      <c r="C405" s="4"/>
      <c r="D405" s="1"/>
    </row>
    <row r="406" spans="1:4" ht="9" customHeight="1">
      <c r="A406" s="4"/>
      <c r="B406" s="4"/>
      <c r="C406" s="4"/>
      <c r="D406" s="1"/>
    </row>
    <row r="407" spans="1:4" ht="9" customHeight="1">
      <c r="A407" s="4"/>
      <c r="B407" s="4"/>
      <c r="C407" s="4"/>
      <c r="D407" s="1"/>
    </row>
    <row r="408" spans="1:4" ht="9" customHeight="1">
      <c r="A408" s="4"/>
      <c r="B408" s="4"/>
      <c r="C408" s="4"/>
      <c r="D408" s="1"/>
    </row>
    <row r="409" spans="1:4" ht="9" customHeight="1">
      <c r="A409" s="4"/>
      <c r="B409" s="4"/>
      <c r="C409" s="4"/>
      <c r="D409" s="1"/>
    </row>
    <row r="410" spans="1:4" ht="9" customHeight="1">
      <c r="A410" s="4"/>
      <c r="B410" s="4"/>
      <c r="C410" s="4"/>
      <c r="D410" s="1"/>
    </row>
    <row r="411" spans="1:4" ht="9" customHeight="1">
      <c r="A411" s="4"/>
      <c r="B411" s="4"/>
      <c r="C411" s="4"/>
      <c r="D411" s="1"/>
    </row>
    <row r="412" spans="1:4" ht="9" customHeight="1">
      <c r="A412" s="4"/>
      <c r="B412" s="4"/>
      <c r="C412" s="4"/>
      <c r="D412" s="1"/>
    </row>
    <row r="413" spans="1:4" ht="9" customHeight="1">
      <c r="A413" s="4"/>
      <c r="B413" s="4"/>
      <c r="C413" s="4"/>
      <c r="D413" s="1"/>
    </row>
    <row r="414" spans="1:4" ht="9" customHeight="1">
      <c r="A414" s="4"/>
      <c r="B414" s="4"/>
      <c r="C414" s="4"/>
      <c r="D414" s="1"/>
    </row>
    <row r="415" spans="1:4" ht="9" customHeight="1">
      <c r="A415" s="4"/>
      <c r="B415" s="4"/>
      <c r="C415" s="4"/>
      <c r="D415" s="1"/>
    </row>
    <row r="416" spans="1:4" ht="9" customHeight="1">
      <c r="A416" s="4"/>
      <c r="B416" s="4"/>
      <c r="C416" s="4"/>
      <c r="D416" s="1"/>
    </row>
    <row r="417" spans="1:4" ht="9" customHeight="1">
      <c r="A417" s="4"/>
      <c r="B417" s="4"/>
      <c r="C417" s="4"/>
      <c r="D417" s="1"/>
    </row>
    <row r="418" spans="1:4" ht="9" customHeight="1">
      <c r="A418" s="4"/>
      <c r="B418" s="4"/>
      <c r="C418" s="4"/>
      <c r="D418" s="1"/>
    </row>
    <row r="419" spans="1:4" ht="9" customHeight="1">
      <c r="A419" s="4"/>
      <c r="B419" s="4"/>
      <c r="C419" s="4"/>
      <c r="D419" s="1"/>
    </row>
    <row r="420" spans="1:4" ht="9" customHeight="1">
      <c r="A420" s="4"/>
      <c r="B420" s="4"/>
      <c r="C420" s="4"/>
      <c r="D420" s="1"/>
    </row>
    <row r="421" spans="1:4" ht="9" customHeight="1">
      <c r="A421" s="4"/>
      <c r="B421" s="4"/>
      <c r="C421" s="4"/>
      <c r="D421" s="1"/>
    </row>
    <row r="422" spans="1:4" ht="9" customHeight="1">
      <c r="A422" s="4"/>
      <c r="B422" s="4"/>
      <c r="C422" s="4"/>
      <c r="D422" s="1"/>
    </row>
    <row r="423" spans="1:4" ht="9" customHeight="1">
      <c r="A423" s="4"/>
      <c r="B423" s="4"/>
      <c r="C423" s="4"/>
      <c r="D423" s="1"/>
    </row>
    <row r="424" spans="1:4" ht="9" customHeight="1">
      <c r="A424" s="4"/>
      <c r="B424" s="4"/>
      <c r="C424" s="4"/>
      <c r="D424" s="1"/>
    </row>
    <row r="425" spans="1:4" ht="9" customHeight="1">
      <c r="A425" s="4"/>
      <c r="B425" s="4"/>
      <c r="C425" s="4"/>
      <c r="D425" s="1"/>
    </row>
    <row r="426" spans="1:4" ht="9" customHeight="1">
      <c r="A426" s="4"/>
      <c r="B426" s="4"/>
      <c r="C426" s="4"/>
      <c r="D426" s="1"/>
    </row>
    <row r="427" spans="1:4" ht="9" customHeight="1">
      <c r="A427" s="4"/>
      <c r="B427" s="4"/>
      <c r="C427" s="4"/>
      <c r="D427" s="1"/>
    </row>
    <row r="428" spans="1:4" ht="9" customHeight="1">
      <c r="A428" s="4"/>
      <c r="B428" s="4"/>
      <c r="C428" s="4"/>
      <c r="D428" s="1"/>
    </row>
    <row r="429" spans="1:4" ht="9" customHeight="1">
      <c r="A429" s="4"/>
      <c r="B429" s="4"/>
      <c r="C429" s="4"/>
      <c r="D429" s="1"/>
    </row>
    <row r="430" spans="1:4" ht="9" customHeight="1">
      <c r="A430" s="4"/>
      <c r="B430" s="4"/>
      <c r="C430" s="4"/>
      <c r="D430" s="1"/>
    </row>
    <row r="431" spans="1:4" ht="9" customHeight="1">
      <c r="A431" s="4"/>
      <c r="B431" s="4"/>
      <c r="C431" s="4"/>
      <c r="D431" s="1"/>
    </row>
    <row r="432" spans="1:4" ht="9" customHeight="1">
      <c r="A432" s="4"/>
      <c r="B432" s="4"/>
      <c r="C432" s="4"/>
      <c r="D432" s="1"/>
    </row>
    <row r="433" spans="1:4" ht="9" customHeight="1">
      <c r="A433" s="4"/>
      <c r="B433" s="4"/>
      <c r="C433" s="4"/>
      <c r="D433" s="1"/>
    </row>
    <row r="434" spans="1:4" ht="9" customHeight="1">
      <c r="A434" s="4"/>
      <c r="B434" s="4"/>
      <c r="C434" s="4"/>
      <c r="D434" s="1"/>
    </row>
    <row r="435" spans="1:4" ht="9" customHeight="1">
      <c r="A435" s="4"/>
      <c r="B435" s="4"/>
      <c r="C435" s="4"/>
      <c r="D435" s="1"/>
    </row>
    <row r="436" spans="1:4" ht="9" customHeight="1">
      <c r="A436" s="4"/>
      <c r="B436" s="4"/>
      <c r="C436" s="4"/>
      <c r="D436" s="1"/>
    </row>
    <row r="437" spans="1:4" ht="9" customHeight="1">
      <c r="A437" s="4"/>
      <c r="B437" s="4"/>
      <c r="C437" s="4"/>
      <c r="D437" s="1"/>
    </row>
    <row r="438" spans="1:4" ht="9" customHeight="1">
      <c r="A438" s="4"/>
      <c r="B438" s="4"/>
      <c r="C438" s="4"/>
      <c r="D438" s="1"/>
    </row>
    <row r="439" spans="1:4" ht="9" customHeight="1">
      <c r="A439" s="4"/>
      <c r="B439" s="4"/>
      <c r="C439" s="4"/>
      <c r="D439" s="1"/>
    </row>
    <row r="440" spans="1:4" ht="9" customHeight="1">
      <c r="A440" s="4"/>
      <c r="B440" s="4"/>
      <c r="C440" s="4"/>
      <c r="D440" s="1"/>
    </row>
    <row r="441" spans="1:4" ht="9" customHeight="1">
      <c r="A441" s="4"/>
      <c r="B441" s="4"/>
      <c r="C441" s="4"/>
      <c r="D441" s="1"/>
    </row>
    <row r="442" spans="1:4" ht="9" customHeight="1">
      <c r="A442" s="4"/>
      <c r="B442" s="4"/>
      <c r="C442" s="4"/>
      <c r="D442" s="1"/>
    </row>
    <row r="443" spans="1:4" ht="9" customHeight="1">
      <c r="A443" s="4"/>
      <c r="B443" s="4"/>
      <c r="C443" s="4"/>
      <c r="D443" s="1"/>
    </row>
    <row r="444" spans="1:4" ht="9" customHeight="1">
      <c r="A444" s="4"/>
      <c r="B444" s="4"/>
      <c r="C444" s="4"/>
      <c r="D444" s="1"/>
    </row>
    <row r="445" spans="1:4" ht="9" customHeight="1">
      <c r="A445" s="4"/>
      <c r="B445" s="4"/>
      <c r="C445" s="4"/>
      <c r="D445" s="1"/>
    </row>
    <row r="446" spans="1:4" ht="9" customHeight="1">
      <c r="A446" s="4"/>
      <c r="B446" s="4"/>
      <c r="C446" s="4"/>
      <c r="D446" s="1"/>
    </row>
    <row r="447" spans="1:4" ht="9" customHeight="1">
      <c r="A447" s="4"/>
      <c r="B447" s="4"/>
      <c r="C447" s="4"/>
      <c r="D447" s="1"/>
    </row>
    <row r="448" spans="1:4" ht="9" customHeight="1">
      <c r="A448" s="4"/>
      <c r="B448" s="4"/>
      <c r="C448" s="4"/>
      <c r="D448" s="1"/>
    </row>
    <row r="449" spans="1:4" ht="9" customHeight="1">
      <c r="A449" s="4"/>
      <c r="B449" s="4"/>
      <c r="C449" s="4"/>
      <c r="D449" s="1"/>
    </row>
    <row r="450" spans="1:4" ht="9" customHeight="1">
      <c r="A450" s="4"/>
      <c r="B450" s="4"/>
      <c r="C450" s="4"/>
      <c r="D450" s="1"/>
    </row>
    <row r="451" spans="1:4" ht="9" customHeight="1">
      <c r="A451" s="4"/>
      <c r="B451" s="4"/>
      <c r="C451" s="4"/>
      <c r="D451" s="1"/>
    </row>
    <row r="452" spans="1:4" ht="9" customHeight="1">
      <c r="A452" s="4"/>
      <c r="B452" s="4"/>
      <c r="C452" s="4"/>
      <c r="D452" s="1"/>
    </row>
    <row r="453" spans="1:4" ht="9" customHeight="1">
      <c r="A453" s="4"/>
      <c r="B453" s="4"/>
      <c r="C453" s="4"/>
      <c r="D453" s="1"/>
    </row>
    <row r="454" spans="1:4" ht="9" customHeight="1">
      <c r="A454" s="4"/>
      <c r="B454" s="4"/>
      <c r="C454" s="4"/>
      <c r="D454" s="1"/>
    </row>
    <row r="455" spans="1:4" ht="9" customHeight="1">
      <c r="A455" s="4"/>
      <c r="B455" s="4"/>
      <c r="C455" s="4"/>
      <c r="D455" s="1"/>
    </row>
    <row r="456" spans="1:4" ht="9" customHeight="1">
      <c r="A456" s="4"/>
      <c r="B456" s="4"/>
      <c r="C456" s="4"/>
      <c r="D456" s="1"/>
    </row>
    <row r="457" spans="1:4" ht="9" customHeight="1">
      <c r="A457" s="4"/>
      <c r="B457" s="4"/>
      <c r="C457" s="4"/>
      <c r="D457" s="1"/>
    </row>
    <row r="458" spans="1:4" ht="9" customHeight="1">
      <c r="A458" s="4"/>
      <c r="B458" s="4"/>
      <c r="C458" s="4"/>
      <c r="D458" s="1"/>
    </row>
    <row r="459" spans="1:4" ht="9" customHeight="1">
      <c r="A459" s="4"/>
      <c r="B459" s="4"/>
      <c r="C459" s="4"/>
      <c r="D459" s="1"/>
    </row>
    <row r="460" spans="1:4" ht="9" customHeight="1">
      <c r="A460" s="4"/>
      <c r="B460" s="4"/>
      <c r="C460" s="4"/>
      <c r="D460" s="1"/>
    </row>
    <row r="461" spans="1:4" ht="9" customHeight="1">
      <c r="A461" s="4"/>
      <c r="B461" s="4"/>
      <c r="C461" s="4"/>
      <c r="D461" s="1"/>
    </row>
    <row r="462" spans="1:4" ht="9" customHeight="1">
      <c r="A462" s="4"/>
      <c r="B462" s="4"/>
      <c r="C462" s="4"/>
      <c r="D462" s="1"/>
    </row>
    <row r="463" spans="1:4" ht="9" customHeight="1">
      <c r="A463" s="4"/>
      <c r="B463" s="4"/>
      <c r="C463" s="4"/>
      <c r="D463" s="1"/>
    </row>
    <row r="464" spans="1:4" ht="9" customHeight="1">
      <c r="A464" s="4"/>
      <c r="B464" s="4"/>
      <c r="C464" s="4"/>
      <c r="D464" s="1"/>
    </row>
    <row r="465" spans="1:4" ht="9" customHeight="1">
      <c r="A465" s="4"/>
      <c r="B465" s="4"/>
      <c r="C465" s="4"/>
      <c r="D465" s="1"/>
    </row>
    <row r="466" spans="1:4" ht="9" customHeight="1">
      <c r="A466" s="4"/>
      <c r="B466" s="4"/>
      <c r="C466" s="4"/>
      <c r="D466" s="1"/>
    </row>
    <row r="467" spans="1:4" ht="9" customHeight="1">
      <c r="A467" s="4"/>
      <c r="B467" s="4"/>
      <c r="C467" s="4"/>
      <c r="D467" s="1"/>
    </row>
    <row r="468" spans="1:4" ht="9" customHeight="1">
      <c r="A468" s="4"/>
      <c r="B468" s="4"/>
      <c r="C468" s="4"/>
      <c r="D468" s="1"/>
    </row>
    <row r="469" spans="1:4" ht="9" customHeight="1">
      <c r="A469" s="4"/>
      <c r="B469" s="4"/>
      <c r="C469" s="4"/>
      <c r="D469" s="1"/>
    </row>
    <row r="470" spans="1:4" ht="9" customHeight="1">
      <c r="A470" s="4"/>
      <c r="B470" s="4"/>
      <c r="C470" s="4"/>
      <c r="D470" s="1"/>
    </row>
    <row r="471" spans="1:4" ht="9" customHeight="1">
      <c r="A471" s="4"/>
      <c r="B471" s="4"/>
      <c r="C471" s="4"/>
      <c r="D471" s="1"/>
    </row>
    <row r="472" spans="1:4" ht="9" customHeight="1">
      <c r="A472" s="4"/>
      <c r="B472" s="4"/>
      <c r="C472" s="4"/>
      <c r="D472" s="1"/>
    </row>
    <row r="473" spans="1:4" ht="9" customHeight="1">
      <c r="A473" s="4"/>
      <c r="B473" s="4"/>
      <c r="C473" s="4"/>
      <c r="D473" s="1"/>
    </row>
    <row r="474" spans="1:4" ht="9" customHeight="1">
      <c r="A474" s="4"/>
      <c r="B474" s="4"/>
      <c r="C474" s="4"/>
      <c r="D474" s="1"/>
    </row>
    <row r="475" spans="1:4" ht="9" customHeight="1">
      <c r="A475" s="4"/>
      <c r="B475" s="4"/>
      <c r="C475" s="4"/>
      <c r="D475" s="1"/>
    </row>
    <row r="476" spans="1:4" ht="9" customHeight="1">
      <c r="A476" s="4"/>
      <c r="B476" s="4"/>
      <c r="C476" s="4"/>
      <c r="D476" s="1"/>
    </row>
    <row r="477" spans="1:4" ht="9" customHeight="1">
      <c r="A477" s="4"/>
      <c r="B477" s="4"/>
      <c r="C477" s="4"/>
      <c r="D477" s="1"/>
    </row>
    <row r="478" spans="1:4" ht="9" customHeight="1">
      <c r="A478" s="4"/>
      <c r="B478" s="4"/>
      <c r="C478" s="4"/>
      <c r="D478" s="1"/>
    </row>
    <row r="479" spans="1:4" ht="9" customHeight="1">
      <c r="A479" s="4"/>
      <c r="B479" s="4"/>
      <c r="C479" s="4"/>
      <c r="D479" s="1"/>
    </row>
    <row r="480" spans="1:4" ht="9" customHeight="1">
      <c r="A480" s="4"/>
      <c r="B480" s="4"/>
      <c r="C480" s="4"/>
      <c r="D480" s="1"/>
    </row>
    <row r="481" spans="1:4" ht="9" customHeight="1">
      <c r="A481" s="4"/>
      <c r="B481" s="4"/>
      <c r="C481" s="4"/>
      <c r="D481" s="1"/>
    </row>
    <row r="482" spans="1:4" ht="9" customHeight="1">
      <c r="A482" s="4"/>
      <c r="B482" s="4"/>
      <c r="C482" s="4"/>
      <c r="D482" s="1"/>
    </row>
    <row r="483" spans="1:4" ht="9" customHeight="1">
      <c r="A483" s="4"/>
      <c r="B483" s="4"/>
      <c r="C483" s="4"/>
      <c r="D483" s="1"/>
    </row>
    <row r="484" spans="1:4" ht="9" customHeight="1">
      <c r="A484" s="4"/>
      <c r="B484" s="4"/>
      <c r="C484" s="4"/>
      <c r="D484" s="1"/>
    </row>
    <row r="485" spans="1:4" ht="9" customHeight="1">
      <c r="A485" s="4"/>
      <c r="B485" s="4"/>
      <c r="C485" s="4"/>
      <c r="D485" s="1"/>
    </row>
    <row r="486" spans="1:4" ht="9" customHeight="1">
      <c r="A486" s="4"/>
      <c r="B486" s="4"/>
      <c r="C486" s="4"/>
      <c r="D486" s="1"/>
    </row>
    <row r="487" spans="1:4" ht="9" customHeight="1">
      <c r="A487" s="4"/>
      <c r="B487" s="4"/>
      <c r="C487" s="4"/>
      <c r="D487" s="1"/>
    </row>
    <row r="488" spans="1:4" ht="9" customHeight="1">
      <c r="A488" s="4"/>
      <c r="B488" s="4"/>
      <c r="C488" s="4"/>
      <c r="D488" s="1"/>
    </row>
    <row r="489" spans="1:4" ht="9" customHeight="1">
      <c r="A489" s="4"/>
      <c r="B489" s="4"/>
      <c r="C489" s="4"/>
      <c r="D489" s="1"/>
    </row>
    <row r="490" spans="1:4" ht="9" customHeight="1">
      <c r="A490" s="4"/>
      <c r="B490" s="4"/>
      <c r="C490" s="4"/>
      <c r="D490" s="1"/>
    </row>
    <row r="491" spans="1:4" ht="9" customHeight="1">
      <c r="A491" s="4"/>
      <c r="B491" s="4"/>
      <c r="C491" s="4"/>
      <c r="D491" s="1"/>
    </row>
    <row r="492" spans="1:4" ht="9" customHeight="1">
      <c r="A492" s="4"/>
      <c r="B492" s="4"/>
      <c r="C492" s="4"/>
      <c r="D492" s="1"/>
    </row>
    <row r="493" spans="1:4" ht="9" customHeight="1">
      <c r="A493" s="4"/>
      <c r="B493" s="4"/>
      <c r="C493" s="4"/>
      <c r="D493" s="1"/>
    </row>
    <row r="494" spans="1:4" ht="9" customHeight="1">
      <c r="A494" s="4"/>
      <c r="B494" s="4"/>
      <c r="C494" s="4"/>
      <c r="D494" s="1"/>
    </row>
    <row r="495" spans="1:4" ht="9" customHeight="1">
      <c r="A495" s="4"/>
      <c r="B495" s="4"/>
      <c r="C495" s="4"/>
      <c r="D495" s="1"/>
    </row>
    <row r="496" spans="1:4" ht="9" customHeight="1">
      <c r="A496" s="4"/>
      <c r="B496" s="4"/>
      <c r="C496" s="4"/>
      <c r="D496" s="1"/>
    </row>
    <row r="497" spans="1:4" ht="9" customHeight="1">
      <c r="A497" s="4"/>
      <c r="B497" s="4"/>
      <c r="C497" s="4"/>
      <c r="D497" s="1"/>
    </row>
    <row r="498" spans="1:4" ht="9" customHeight="1">
      <c r="A498" s="4"/>
      <c r="B498" s="4"/>
      <c r="C498" s="4"/>
      <c r="D498" s="1"/>
    </row>
    <row r="499" spans="1:4" ht="9" customHeight="1">
      <c r="A499" s="4"/>
      <c r="B499" s="4"/>
      <c r="C499" s="4"/>
      <c r="D499" s="1"/>
    </row>
  </sheetData>
  <mergeCells count="21">
    <mergeCell ref="N2:AB2"/>
    <mergeCell ref="E2:J2"/>
    <mergeCell ref="E3:J3"/>
    <mergeCell ref="J4:J6"/>
    <mergeCell ref="J77:J79"/>
    <mergeCell ref="E7:E35"/>
    <mergeCell ref="I4:I6"/>
    <mergeCell ref="F132:J132"/>
    <mergeCell ref="E67:E74"/>
    <mergeCell ref="E80:E84"/>
    <mergeCell ref="E103:E112"/>
    <mergeCell ref="H77:H79"/>
    <mergeCell ref="E132:E136"/>
    <mergeCell ref="E77:E79"/>
    <mergeCell ref="E85:E102"/>
    <mergeCell ref="H4:H6"/>
    <mergeCell ref="I77:I79"/>
    <mergeCell ref="E4:E6"/>
    <mergeCell ref="E113:E120"/>
    <mergeCell ref="E36:E66"/>
    <mergeCell ref="E121:E131"/>
  </mergeCells>
  <printOptions horizontalCentered="1"/>
  <pageMargins left="0.51" right="0.43" top="0.52" bottom="0.94488188976377963" header="0.51181102362204722" footer="0.51181102362204722"/>
  <pageSetup scale="70" orientation="portrait" r:id="rId1"/>
  <headerFooter alignWithMargins="0">
    <oddFooter>&amp;F</oddFooter>
  </headerFooter>
  <rowBreaks count="1" manualBreakCount="1">
    <brk id="75"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606BA-A54A-4F6B-B20C-901CE3F05E10}">
  <dimension ref="A1:AE514"/>
  <sheetViews>
    <sheetView view="pageBreakPreview" topLeftCell="D1" zoomScaleNormal="100" zoomScaleSheetLayoutView="100" workbookViewId="0">
      <selection activeCell="P10" sqref="P10:U35"/>
    </sheetView>
  </sheetViews>
  <sheetFormatPr baseColWidth="10" defaultRowHeight="12.75"/>
  <cols>
    <col min="1" max="1" width="2" style="862" hidden="1" customWidth="1"/>
    <col min="2" max="2" width="2.140625" style="862" hidden="1" customWidth="1"/>
    <col min="3" max="3" width="3" style="862" hidden="1" customWidth="1"/>
    <col min="4" max="4" width="7.85546875" style="1" customWidth="1"/>
    <col min="5" max="5" width="2" style="1" customWidth="1"/>
    <col min="6" max="6" width="1.5703125" style="1" customWidth="1"/>
    <col min="7" max="7" width="61.28515625" style="1" customWidth="1"/>
    <col min="8" max="8" width="5.42578125" style="1" bestFit="1" customWidth="1"/>
    <col min="9" max="9" width="5.42578125" style="1" customWidth="1"/>
    <col min="10" max="10" width="6.140625" style="1" customWidth="1"/>
    <col min="11" max="12" width="11.42578125" style="1"/>
    <col min="13" max="13" width="4.7109375" style="1" customWidth="1"/>
    <col min="14" max="14" width="5" style="1" customWidth="1"/>
    <col min="15" max="15" width="2.28515625" style="1" customWidth="1"/>
    <col min="16" max="16" width="26" style="1" customWidth="1"/>
    <col min="17" max="17" width="8"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30" width="6.7109375" style="1" customWidth="1"/>
    <col min="31" max="256" width="11.42578125" style="1"/>
    <col min="257" max="257" width="2.140625" style="1" customWidth="1"/>
    <col min="258" max="258" width="2.28515625" style="1" customWidth="1"/>
    <col min="259" max="259" width="3" style="1" customWidth="1"/>
    <col min="260" max="260" width="7.85546875" style="1" customWidth="1"/>
    <col min="261" max="261" width="2" style="1" customWidth="1"/>
    <col min="262" max="262" width="1.5703125" style="1" customWidth="1"/>
    <col min="263" max="263" width="61.28515625" style="1" customWidth="1"/>
    <col min="264" max="264" width="5.42578125" style="1" bestFit="1" customWidth="1"/>
    <col min="265" max="265" width="5.42578125" style="1" customWidth="1"/>
    <col min="266" max="266" width="6.140625" style="1" customWidth="1"/>
    <col min="267" max="268" width="11.42578125" style="1"/>
    <col min="269" max="269" width="4.7109375" style="1" customWidth="1"/>
    <col min="270" max="270" width="5" style="1" customWidth="1"/>
    <col min="271" max="271" width="2.28515625" style="1" customWidth="1"/>
    <col min="272" max="272" width="26" style="1" customWidth="1"/>
    <col min="273" max="273" width="8" style="1" customWidth="1"/>
    <col min="274" max="274" width="1" style="1" customWidth="1"/>
    <col min="275" max="275" width="6.7109375" style="1" customWidth="1"/>
    <col min="276" max="276" width="1" style="1" customWidth="1"/>
    <col min="277" max="277" width="6.7109375" style="1" customWidth="1"/>
    <col min="278" max="278" width="1" style="1" customWidth="1"/>
    <col min="279" max="279" width="6.7109375" style="1" customWidth="1"/>
    <col min="280" max="280" width="1" style="1" customWidth="1"/>
    <col min="281" max="281" width="6.7109375" style="1" customWidth="1"/>
    <col min="282" max="282" width="1" style="1" customWidth="1"/>
    <col min="283" max="283" width="6.7109375" style="1" customWidth="1"/>
    <col min="284" max="284" width="1" style="1" customWidth="1"/>
    <col min="285" max="286" width="6.7109375" style="1" customWidth="1"/>
    <col min="287" max="512" width="11.42578125" style="1"/>
    <col min="513" max="513" width="2.140625" style="1" customWidth="1"/>
    <col min="514" max="514" width="2.28515625" style="1" customWidth="1"/>
    <col min="515" max="515" width="3" style="1" customWidth="1"/>
    <col min="516" max="516" width="7.85546875" style="1" customWidth="1"/>
    <col min="517" max="517" width="2" style="1" customWidth="1"/>
    <col min="518" max="518" width="1.5703125" style="1" customWidth="1"/>
    <col min="519" max="519" width="61.28515625" style="1" customWidth="1"/>
    <col min="520" max="520" width="5.42578125" style="1" bestFit="1" customWidth="1"/>
    <col min="521" max="521" width="5.42578125" style="1" customWidth="1"/>
    <col min="522" max="522" width="6.140625" style="1" customWidth="1"/>
    <col min="523" max="524" width="11.42578125" style="1"/>
    <col min="525" max="525" width="4.7109375" style="1" customWidth="1"/>
    <col min="526" max="526" width="5" style="1" customWidth="1"/>
    <col min="527" max="527" width="2.28515625" style="1" customWidth="1"/>
    <col min="528" max="528" width="26" style="1" customWidth="1"/>
    <col min="529" max="529" width="8" style="1" customWidth="1"/>
    <col min="530" max="530" width="1" style="1" customWidth="1"/>
    <col min="531" max="531" width="6.7109375" style="1" customWidth="1"/>
    <col min="532" max="532" width="1" style="1" customWidth="1"/>
    <col min="533" max="533" width="6.7109375" style="1" customWidth="1"/>
    <col min="534" max="534" width="1" style="1" customWidth="1"/>
    <col min="535" max="535" width="6.7109375" style="1" customWidth="1"/>
    <col min="536" max="536" width="1" style="1" customWidth="1"/>
    <col min="537" max="537" width="6.7109375" style="1" customWidth="1"/>
    <col min="538" max="538" width="1" style="1" customWidth="1"/>
    <col min="539" max="539" width="6.7109375" style="1" customWidth="1"/>
    <col min="540" max="540" width="1" style="1" customWidth="1"/>
    <col min="541" max="542" width="6.7109375" style="1" customWidth="1"/>
    <col min="543" max="768" width="11.42578125" style="1"/>
    <col min="769" max="769" width="2.140625" style="1" customWidth="1"/>
    <col min="770" max="770" width="2.28515625" style="1" customWidth="1"/>
    <col min="771" max="771" width="3" style="1" customWidth="1"/>
    <col min="772" max="772" width="7.85546875" style="1" customWidth="1"/>
    <col min="773" max="773" width="2" style="1" customWidth="1"/>
    <col min="774" max="774" width="1.5703125" style="1" customWidth="1"/>
    <col min="775" max="775" width="61.28515625" style="1" customWidth="1"/>
    <col min="776" max="776" width="5.42578125" style="1" bestFit="1" customWidth="1"/>
    <col min="777" max="777" width="5.42578125" style="1" customWidth="1"/>
    <col min="778" max="778" width="6.140625" style="1" customWidth="1"/>
    <col min="779" max="780" width="11.42578125" style="1"/>
    <col min="781" max="781" width="4.7109375" style="1" customWidth="1"/>
    <col min="782" max="782" width="5" style="1" customWidth="1"/>
    <col min="783" max="783" width="2.28515625" style="1" customWidth="1"/>
    <col min="784" max="784" width="26" style="1" customWidth="1"/>
    <col min="785" max="785" width="8" style="1" customWidth="1"/>
    <col min="786" max="786" width="1" style="1" customWidth="1"/>
    <col min="787" max="787" width="6.7109375" style="1" customWidth="1"/>
    <col min="788" max="788" width="1" style="1" customWidth="1"/>
    <col min="789" max="789" width="6.7109375" style="1" customWidth="1"/>
    <col min="790" max="790" width="1" style="1" customWidth="1"/>
    <col min="791" max="791" width="6.7109375" style="1" customWidth="1"/>
    <col min="792" max="792" width="1" style="1" customWidth="1"/>
    <col min="793" max="793" width="6.7109375" style="1" customWidth="1"/>
    <col min="794" max="794" width="1" style="1" customWidth="1"/>
    <col min="795" max="795" width="6.7109375" style="1" customWidth="1"/>
    <col min="796" max="796" width="1" style="1" customWidth="1"/>
    <col min="797" max="798" width="6.7109375" style="1" customWidth="1"/>
    <col min="799" max="1024" width="11.42578125" style="1"/>
    <col min="1025" max="1025" width="2.140625" style="1" customWidth="1"/>
    <col min="1026" max="1026" width="2.28515625" style="1" customWidth="1"/>
    <col min="1027" max="1027" width="3" style="1" customWidth="1"/>
    <col min="1028" max="1028" width="7.85546875" style="1" customWidth="1"/>
    <col min="1029" max="1029" width="2" style="1" customWidth="1"/>
    <col min="1030" max="1030" width="1.5703125" style="1" customWidth="1"/>
    <col min="1031" max="1031" width="61.28515625" style="1" customWidth="1"/>
    <col min="1032" max="1032" width="5.42578125" style="1" bestFit="1" customWidth="1"/>
    <col min="1033" max="1033" width="5.42578125" style="1" customWidth="1"/>
    <col min="1034" max="1034" width="6.140625" style="1" customWidth="1"/>
    <col min="1035" max="1036" width="11.42578125" style="1"/>
    <col min="1037" max="1037" width="4.7109375" style="1" customWidth="1"/>
    <col min="1038" max="1038" width="5" style="1" customWidth="1"/>
    <col min="1039" max="1039" width="2.28515625" style="1" customWidth="1"/>
    <col min="1040" max="1040" width="26" style="1" customWidth="1"/>
    <col min="1041" max="1041" width="8" style="1" customWidth="1"/>
    <col min="1042" max="1042" width="1" style="1" customWidth="1"/>
    <col min="1043" max="1043" width="6.7109375" style="1" customWidth="1"/>
    <col min="1044" max="1044" width="1" style="1" customWidth="1"/>
    <col min="1045" max="1045" width="6.7109375" style="1" customWidth="1"/>
    <col min="1046" max="1046" width="1" style="1" customWidth="1"/>
    <col min="1047" max="1047" width="6.7109375" style="1" customWidth="1"/>
    <col min="1048" max="1048" width="1" style="1" customWidth="1"/>
    <col min="1049" max="1049" width="6.7109375" style="1" customWidth="1"/>
    <col min="1050" max="1050" width="1" style="1" customWidth="1"/>
    <col min="1051" max="1051" width="6.7109375" style="1" customWidth="1"/>
    <col min="1052" max="1052" width="1" style="1" customWidth="1"/>
    <col min="1053" max="1054" width="6.7109375" style="1" customWidth="1"/>
    <col min="1055" max="1280" width="11.42578125" style="1"/>
    <col min="1281" max="1281" width="2.140625" style="1" customWidth="1"/>
    <col min="1282" max="1282" width="2.28515625" style="1" customWidth="1"/>
    <col min="1283" max="1283" width="3" style="1" customWidth="1"/>
    <col min="1284" max="1284" width="7.85546875" style="1" customWidth="1"/>
    <col min="1285" max="1285" width="2" style="1" customWidth="1"/>
    <col min="1286" max="1286" width="1.5703125" style="1" customWidth="1"/>
    <col min="1287" max="1287" width="61.28515625" style="1" customWidth="1"/>
    <col min="1288" max="1288" width="5.42578125" style="1" bestFit="1" customWidth="1"/>
    <col min="1289" max="1289" width="5.42578125" style="1" customWidth="1"/>
    <col min="1290" max="1290" width="6.140625" style="1" customWidth="1"/>
    <col min="1291" max="1292" width="11.42578125" style="1"/>
    <col min="1293" max="1293" width="4.7109375" style="1" customWidth="1"/>
    <col min="1294" max="1294" width="5" style="1" customWidth="1"/>
    <col min="1295" max="1295" width="2.28515625" style="1" customWidth="1"/>
    <col min="1296" max="1296" width="26" style="1" customWidth="1"/>
    <col min="1297" max="1297" width="8" style="1" customWidth="1"/>
    <col min="1298" max="1298" width="1" style="1" customWidth="1"/>
    <col min="1299" max="1299" width="6.7109375" style="1" customWidth="1"/>
    <col min="1300" max="1300" width="1" style="1" customWidth="1"/>
    <col min="1301" max="1301" width="6.7109375" style="1" customWidth="1"/>
    <col min="1302" max="1302" width="1" style="1" customWidth="1"/>
    <col min="1303" max="1303" width="6.7109375" style="1" customWidth="1"/>
    <col min="1304" max="1304" width="1" style="1" customWidth="1"/>
    <col min="1305" max="1305" width="6.7109375" style="1" customWidth="1"/>
    <col min="1306" max="1306" width="1" style="1" customWidth="1"/>
    <col min="1307" max="1307" width="6.7109375" style="1" customWidth="1"/>
    <col min="1308" max="1308" width="1" style="1" customWidth="1"/>
    <col min="1309" max="1310" width="6.7109375" style="1" customWidth="1"/>
    <col min="1311" max="1536" width="11.42578125" style="1"/>
    <col min="1537" max="1537" width="2.140625" style="1" customWidth="1"/>
    <col min="1538" max="1538" width="2.28515625" style="1" customWidth="1"/>
    <col min="1539" max="1539" width="3" style="1" customWidth="1"/>
    <col min="1540" max="1540" width="7.85546875" style="1" customWidth="1"/>
    <col min="1541" max="1541" width="2" style="1" customWidth="1"/>
    <col min="1542" max="1542" width="1.5703125" style="1" customWidth="1"/>
    <col min="1543" max="1543" width="61.28515625" style="1" customWidth="1"/>
    <col min="1544" max="1544" width="5.42578125" style="1" bestFit="1" customWidth="1"/>
    <col min="1545" max="1545" width="5.42578125" style="1" customWidth="1"/>
    <col min="1546" max="1546" width="6.140625" style="1" customWidth="1"/>
    <col min="1547" max="1548" width="11.42578125" style="1"/>
    <col min="1549" max="1549" width="4.7109375" style="1" customWidth="1"/>
    <col min="1550" max="1550" width="5" style="1" customWidth="1"/>
    <col min="1551" max="1551" width="2.28515625" style="1" customWidth="1"/>
    <col min="1552" max="1552" width="26" style="1" customWidth="1"/>
    <col min="1553" max="1553" width="8" style="1" customWidth="1"/>
    <col min="1554" max="1554" width="1" style="1" customWidth="1"/>
    <col min="1555" max="1555" width="6.7109375" style="1" customWidth="1"/>
    <col min="1556" max="1556" width="1" style="1" customWidth="1"/>
    <col min="1557" max="1557" width="6.7109375" style="1" customWidth="1"/>
    <col min="1558" max="1558" width="1" style="1" customWidth="1"/>
    <col min="1559" max="1559" width="6.7109375" style="1" customWidth="1"/>
    <col min="1560" max="1560" width="1" style="1" customWidth="1"/>
    <col min="1561" max="1561" width="6.7109375" style="1" customWidth="1"/>
    <col min="1562" max="1562" width="1" style="1" customWidth="1"/>
    <col min="1563" max="1563" width="6.7109375" style="1" customWidth="1"/>
    <col min="1564" max="1564" width="1" style="1" customWidth="1"/>
    <col min="1565" max="1566" width="6.7109375" style="1" customWidth="1"/>
    <col min="1567" max="1792" width="11.42578125" style="1"/>
    <col min="1793" max="1793" width="2.140625" style="1" customWidth="1"/>
    <col min="1794" max="1794" width="2.28515625" style="1" customWidth="1"/>
    <col min="1795" max="1795" width="3" style="1" customWidth="1"/>
    <col min="1796" max="1796" width="7.85546875" style="1" customWidth="1"/>
    <col min="1797" max="1797" width="2" style="1" customWidth="1"/>
    <col min="1798" max="1798" width="1.5703125" style="1" customWidth="1"/>
    <col min="1799" max="1799" width="61.28515625" style="1" customWidth="1"/>
    <col min="1800" max="1800" width="5.42578125" style="1" bestFit="1" customWidth="1"/>
    <col min="1801" max="1801" width="5.42578125" style="1" customWidth="1"/>
    <col min="1802" max="1802" width="6.140625" style="1" customWidth="1"/>
    <col min="1803" max="1804" width="11.42578125" style="1"/>
    <col min="1805" max="1805" width="4.7109375" style="1" customWidth="1"/>
    <col min="1806" max="1806" width="5" style="1" customWidth="1"/>
    <col min="1807" max="1807" width="2.28515625" style="1" customWidth="1"/>
    <col min="1808" max="1808" width="26" style="1" customWidth="1"/>
    <col min="1809" max="1809" width="8" style="1" customWidth="1"/>
    <col min="1810" max="1810" width="1" style="1" customWidth="1"/>
    <col min="1811" max="1811" width="6.7109375" style="1" customWidth="1"/>
    <col min="1812" max="1812" width="1" style="1" customWidth="1"/>
    <col min="1813" max="1813" width="6.7109375" style="1" customWidth="1"/>
    <col min="1814" max="1814" width="1" style="1" customWidth="1"/>
    <col min="1815" max="1815" width="6.7109375" style="1" customWidth="1"/>
    <col min="1816" max="1816" width="1" style="1" customWidth="1"/>
    <col min="1817" max="1817" width="6.7109375" style="1" customWidth="1"/>
    <col min="1818" max="1818" width="1" style="1" customWidth="1"/>
    <col min="1819" max="1819" width="6.7109375" style="1" customWidth="1"/>
    <col min="1820" max="1820" width="1" style="1" customWidth="1"/>
    <col min="1821" max="1822" width="6.7109375" style="1" customWidth="1"/>
    <col min="1823" max="2048" width="11.42578125" style="1"/>
    <col min="2049" max="2049" width="2.140625" style="1" customWidth="1"/>
    <col min="2050" max="2050" width="2.28515625" style="1" customWidth="1"/>
    <col min="2051" max="2051" width="3" style="1" customWidth="1"/>
    <col min="2052" max="2052" width="7.85546875" style="1" customWidth="1"/>
    <col min="2053" max="2053" width="2" style="1" customWidth="1"/>
    <col min="2054" max="2054" width="1.5703125" style="1" customWidth="1"/>
    <col min="2055" max="2055" width="61.28515625" style="1" customWidth="1"/>
    <col min="2056" max="2056" width="5.42578125" style="1" bestFit="1" customWidth="1"/>
    <col min="2057" max="2057" width="5.42578125" style="1" customWidth="1"/>
    <col min="2058" max="2058" width="6.140625" style="1" customWidth="1"/>
    <col min="2059" max="2060" width="11.42578125" style="1"/>
    <col min="2061" max="2061" width="4.7109375" style="1" customWidth="1"/>
    <col min="2062" max="2062" width="5" style="1" customWidth="1"/>
    <col min="2063" max="2063" width="2.28515625" style="1" customWidth="1"/>
    <col min="2064" max="2064" width="26" style="1" customWidth="1"/>
    <col min="2065" max="2065" width="8" style="1" customWidth="1"/>
    <col min="2066" max="2066" width="1" style="1" customWidth="1"/>
    <col min="2067" max="2067" width="6.7109375" style="1" customWidth="1"/>
    <col min="2068" max="2068" width="1" style="1" customWidth="1"/>
    <col min="2069" max="2069" width="6.7109375" style="1" customWidth="1"/>
    <col min="2070" max="2070" width="1" style="1" customWidth="1"/>
    <col min="2071" max="2071" width="6.7109375" style="1" customWidth="1"/>
    <col min="2072" max="2072" width="1" style="1" customWidth="1"/>
    <col min="2073" max="2073" width="6.7109375" style="1" customWidth="1"/>
    <col min="2074" max="2074" width="1" style="1" customWidth="1"/>
    <col min="2075" max="2075" width="6.7109375" style="1" customWidth="1"/>
    <col min="2076" max="2076" width="1" style="1" customWidth="1"/>
    <col min="2077" max="2078" width="6.7109375" style="1" customWidth="1"/>
    <col min="2079" max="2304" width="11.42578125" style="1"/>
    <col min="2305" max="2305" width="2.140625" style="1" customWidth="1"/>
    <col min="2306" max="2306" width="2.28515625" style="1" customWidth="1"/>
    <col min="2307" max="2307" width="3" style="1" customWidth="1"/>
    <col min="2308" max="2308" width="7.85546875" style="1" customWidth="1"/>
    <col min="2309" max="2309" width="2" style="1" customWidth="1"/>
    <col min="2310" max="2310" width="1.5703125" style="1" customWidth="1"/>
    <col min="2311" max="2311" width="61.28515625" style="1" customWidth="1"/>
    <col min="2312" max="2312" width="5.42578125" style="1" bestFit="1" customWidth="1"/>
    <col min="2313" max="2313" width="5.42578125" style="1" customWidth="1"/>
    <col min="2314" max="2314" width="6.140625" style="1" customWidth="1"/>
    <col min="2315" max="2316" width="11.42578125" style="1"/>
    <col min="2317" max="2317" width="4.7109375" style="1" customWidth="1"/>
    <col min="2318" max="2318" width="5" style="1" customWidth="1"/>
    <col min="2319" max="2319" width="2.28515625" style="1" customWidth="1"/>
    <col min="2320" max="2320" width="26" style="1" customWidth="1"/>
    <col min="2321" max="2321" width="8" style="1" customWidth="1"/>
    <col min="2322" max="2322" width="1" style="1" customWidth="1"/>
    <col min="2323" max="2323" width="6.7109375" style="1" customWidth="1"/>
    <col min="2324" max="2324" width="1" style="1" customWidth="1"/>
    <col min="2325" max="2325" width="6.7109375" style="1" customWidth="1"/>
    <col min="2326" max="2326" width="1" style="1" customWidth="1"/>
    <col min="2327" max="2327" width="6.7109375" style="1" customWidth="1"/>
    <col min="2328" max="2328" width="1" style="1" customWidth="1"/>
    <col min="2329" max="2329" width="6.7109375" style="1" customWidth="1"/>
    <col min="2330" max="2330" width="1" style="1" customWidth="1"/>
    <col min="2331" max="2331" width="6.7109375" style="1" customWidth="1"/>
    <col min="2332" max="2332" width="1" style="1" customWidth="1"/>
    <col min="2333" max="2334" width="6.7109375" style="1" customWidth="1"/>
    <col min="2335" max="2560" width="11.42578125" style="1"/>
    <col min="2561" max="2561" width="2.140625" style="1" customWidth="1"/>
    <col min="2562" max="2562" width="2.28515625" style="1" customWidth="1"/>
    <col min="2563" max="2563" width="3" style="1" customWidth="1"/>
    <col min="2564" max="2564" width="7.85546875" style="1" customWidth="1"/>
    <col min="2565" max="2565" width="2" style="1" customWidth="1"/>
    <col min="2566" max="2566" width="1.5703125" style="1" customWidth="1"/>
    <col min="2567" max="2567" width="61.28515625" style="1" customWidth="1"/>
    <col min="2568" max="2568" width="5.42578125" style="1" bestFit="1" customWidth="1"/>
    <col min="2569" max="2569" width="5.42578125" style="1" customWidth="1"/>
    <col min="2570" max="2570" width="6.140625" style="1" customWidth="1"/>
    <col min="2571" max="2572" width="11.42578125" style="1"/>
    <col min="2573" max="2573" width="4.7109375" style="1" customWidth="1"/>
    <col min="2574" max="2574" width="5" style="1" customWidth="1"/>
    <col min="2575" max="2575" width="2.28515625" style="1" customWidth="1"/>
    <col min="2576" max="2576" width="26" style="1" customWidth="1"/>
    <col min="2577" max="2577" width="8" style="1" customWidth="1"/>
    <col min="2578" max="2578" width="1" style="1" customWidth="1"/>
    <col min="2579" max="2579" width="6.7109375" style="1" customWidth="1"/>
    <col min="2580" max="2580" width="1" style="1" customWidth="1"/>
    <col min="2581" max="2581" width="6.7109375" style="1" customWidth="1"/>
    <col min="2582" max="2582" width="1" style="1" customWidth="1"/>
    <col min="2583" max="2583" width="6.7109375" style="1" customWidth="1"/>
    <col min="2584" max="2584" width="1" style="1" customWidth="1"/>
    <col min="2585" max="2585" width="6.7109375" style="1" customWidth="1"/>
    <col min="2586" max="2586" width="1" style="1" customWidth="1"/>
    <col min="2587" max="2587" width="6.7109375" style="1" customWidth="1"/>
    <col min="2588" max="2588" width="1" style="1" customWidth="1"/>
    <col min="2589" max="2590" width="6.7109375" style="1" customWidth="1"/>
    <col min="2591" max="2816" width="11.42578125" style="1"/>
    <col min="2817" max="2817" width="2.140625" style="1" customWidth="1"/>
    <col min="2818" max="2818" width="2.28515625" style="1" customWidth="1"/>
    <col min="2819" max="2819" width="3" style="1" customWidth="1"/>
    <col min="2820" max="2820" width="7.85546875" style="1" customWidth="1"/>
    <col min="2821" max="2821" width="2" style="1" customWidth="1"/>
    <col min="2822" max="2822" width="1.5703125" style="1" customWidth="1"/>
    <col min="2823" max="2823" width="61.28515625" style="1" customWidth="1"/>
    <col min="2824" max="2824" width="5.42578125" style="1" bestFit="1" customWidth="1"/>
    <col min="2825" max="2825" width="5.42578125" style="1" customWidth="1"/>
    <col min="2826" max="2826" width="6.140625" style="1" customWidth="1"/>
    <col min="2827" max="2828" width="11.42578125" style="1"/>
    <col min="2829" max="2829" width="4.7109375" style="1" customWidth="1"/>
    <col min="2830" max="2830" width="5" style="1" customWidth="1"/>
    <col min="2831" max="2831" width="2.28515625" style="1" customWidth="1"/>
    <col min="2832" max="2832" width="26" style="1" customWidth="1"/>
    <col min="2833" max="2833" width="8" style="1" customWidth="1"/>
    <col min="2834" max="2834" width="1" style="1" customWidth="1"/>
    <col min="2835" max="2835" width="6.7109375" style="1" customWidth="1"/>
    <col min="2836" max="2836" width="1" style="1" customWidth="1"/>
    <col min="2837" max="2837" width="6.7109375" style="1" customWidth="1"/>
    <col min="2838" max="2838" width="1" style="1" customWidth="1"/>
    <col min="2839" max="2839" width="6.7109375" style="1" customWidth="1"/>
    <col min="2840" max="2840" width="1" style="1" customWidth="1"/>
    <col min="2841" max="2841" width="6.7109375" style="1" customWidth="1"/>
    <col min="2842" max="2842" width="1" style="1" customWidth="1"/>
    <col min="2843" max="2843" width="6.7109375" style="1" customWidth="1"/>
    <col min="2844" max="2844" width="1" style="1" customWidth="1"/>
    <col min="2845" max="2846" width="6.7109375" style="1" customWidth="1"/>
    <col min="2847" max="3072" width="11.42578125" style="1"/>
    <col min="3073" max="3073" width="2.140625" style="1" customWidth="1"/>
    <col min="3074" max="3074" width="2.28515625" style="1" customWidth="1"/>
    <col min="3075" max="3075" width="3" style="1" customWidth="1"/>
    <col min="3076" max="3076" width="7.85546875" style="1" customWidth="1"/>
    <col min="3077" max="3077" width="2" style="1" customWidth="1"/>
    <col min="3078" max="3078" width="1.5703125" style="1" customWidth="1"/>
    <col min="3079" max="3079" width="61.28515625" style="1" customWidth="1"/>
    <col min="3080" max="3080" width="5.42578125" style="1" bestFit="1" customWidth="1"/>
    <col min="3081" max="3081" width="5.42578125" style="1" customWidth="1"/>
    <col min="3082" max="3082" width="6.140625" style="1" customWidth="1"/>
    <col min="3083" max="3084" width="11.42578125" style="1"/>
    <col min="3085" max="3085" width="4.7109375" style="1" customWidth="1"/>
    <col min="3086" max="3086" width="5" style="1" customWidth="1"/>
    <col min="3087" max="3087" width="2.28515625" style="1" customWidth="1"/>
    <col min="3088" max="3088" width="26" style="1" customWidth="1"/>
    <col min="3089" max="3089" width="8" style="1" customWidth="1"/>
    <col min="3090" max="3090" width="1" style="1" customWidth="1"/>
    <col min="3091" max="3091" width="6.7109375" style="1" customWidth="1"/>
    <col min="3092" max="3092" width="1" style="1" customWidth="1"/>
    <col min="3093" max="3093" width="6.7109375" style="1" customWidth="1"/>
    <col min="3094" max="3094" width="1" style="1" customWidth="1"/>
    <col min="3095" max="3095" width="6.7109375" style="1" customWidth="1"/>
    <col min="3096" max="3096" width="1" style="1" customWidth="1"/>
    <col min="3097" max="3097" width="6.7109375" style="1" customWidth="1"/>
    <col min="3098" max="3098" width="1" style="1" customWidth="1"/>
    <col min="3099" max="3099" width="6.7109375" style="1" customWidth="1"/>
    <col min="3100" max="3100" width="1" style="1" customWidth="1"/>
    <col min="3101" max="3102" width="6.7109375" style="1" customWidth="1"/>
    <col min="3103" max="3328" width="11.42578125" style="1"/>
    <col min="3329" max="3329" width="2.140625" style="1" customWidth="1"/>
    <col min="3330" max="3330" width="2.28515625" style="1" customWidth="1"/>
    <col min="3331" max="3331" width="3" style="1" customWidth="1"/>
    <col min="3332" max="3332" width="7.85546875" style="1" customWidth="1"/>
    <col min="3333" max="3333" width="2" style="1" customWidth="1"/>
    <col min="3334" max="3334" width="1.5703125" style="1" customWidth="1"/>
    <col min="3335" max="3335" width="61.28515625" style="1" customWidth="1"/>
    <col min="3336" max="3336" width="5.42578125" style="1" bestFit="1" customWidth="1"/>
    <col min="3337" max="3337" width="5.42578125" style="1" customWidth="1"/>
    <col min="3338" max="3338" width="6.140625" style="1" customWidth="1"/>
    <col min="3339" max="3340" width="11.42578125" style="1"/>
    <col min="3341" max="3341" width="4.7109375" style="1" customWidth="1"/>
    <col min="3342" max="3342" width="5" style="1" customWidth="1"/>
    <col min="3343" max="3343" width="2.28515625" style="1" customWidth="1"/>
    <col min="3344" max="3344" width="26" style="1" customWidth="1"/>
    <col min="3345" max="3345" width="8" style="1" customWidth="1"/>
    <col min="3346" max="3346" width="1" style="1" customWidth="1"/>
    <col min="3347" max="3347" width="6.7109375" style="1" customWidth="1"/>
    <col min="3348" max="3348" width="1" style="1" customWidth="1"/>
    <col min="3349" max="3349" width="6.7109375" style="1" customWidth="1"/>
    <col min="3350" max="3350" width="1" style="1" customWidth="1"/>
    <col min="3351" max="3351" width="6.7109375" style="1" customWidth="1"/>
    <col min="3352" max="3352" width="1" style="1" customWidth="1"/>
    <col min="3353" max="3353" width="6.7109375" style="1" customWidth="1"/>
    <col min="3354" max="3354" width="1" style="1" customWidth="1"/>
    <col min="3355" max="3355" width="6.7109375" style="1" customWidth="1"/>
    <col min="3356" max="3356" width="1" style="1" customWidth="1"/>
    <col min="3357" max="3358" width="6.7109375" style="1" customWidth="1"/>
    <col min="3359" max="3584" width="11.42578125" style="1"/>
    <col min="3585" max="3585" width="2.140625" style="1" customWidth="1"/>
    <col min="3586" max="3586" width="2.28515625" style="1" customWidth="1"/>
    <col min="3587" max="3587" width="3" style="1" customWidth="1"/>
    <col min="3588" max="3588" width="7.85546875" style="1" customWidth="1"/>
    <col min="3589" max="3589" width="2" style="1" customWidth="1"/>
    <col min="3590" max="3590" width="1.5703125" style="1" customWidth="1"/>
    <col min="3591" max="3591" width="61.28515625" style="1" customWidth="1"/>
    <col min="3592" max="3592" width="5.42578125" style="1" bestFit="1" customWidth="1"/>
    <col min="3593" max="3593" width="5.42578125" style="1" customWidth="1"/>
    <col min="3594" max="3594" width="6.140625" style="1" customWidth="1"/>
    <col min="3595" max="3596" width="11.42578125" style="1"/>
    <col min="3597" max="3597" width="4.7109375" style="1" customWidth="1"/>
    <col min="3598" max="3598" width="5" style="1" customWidth="1"/>
    <col min="3599" max="3599" width="2.28515625" style="1" customWidth="1"/>
    <col min="3600" max="3600" width="26" style="1" customWidth="1"/>
    <col min="3601" max="3601" width="8" style="1" customWidth="1"/>
    <col min="3602" max="3602" width="1" style="1" customWidth="1"/>
    <col min="3603" max="3603" width="6.7109375" style="1" customWidth="1"/>
    <col min="3604" max="3604" width="1" style="1" customWidth="1"/>
    <col min="3605" max="3605" width="6.7109375" style="1" customWidth="1"/>
    <col min="3606" max="3606" width="1" style="1" customWidth="1"/>
    <col min="3607" max="3607" width="6.7109375" style="1" customWidth="1"/>
    <col min="3608" max="3608" width="1" style="1" customWidth="1"/>
    <col min="3609" max="3609" width="6.7109375" style="1" customWidth="1"/>
    <col min="3610" max="3610" width="1" style="1" customWidth="1"/>
    <col min="3611" max="3611" width="6.7109375" style="1" customWidth="1"/>
    <col min="3612" max="3612" width="1" style="1" customWidth="1"/>
    <col min="3613" max="3614" width="6.7109375" style="1" customWidth="1"/>
    <col min="3615" max="3840" width="11.42578125" style="1"/>
    <col min="3841" max="3841" width="2.140625" style="1" customWidth="1"/>
    <col min="3842" max="3842" width="2.28515625" style="1" customWidth="1"/>
    <col min="3843" max="3843" width="3" style="1" customWidth="1"/>
    <col min="3844" max="3844" width="7.85546875" style="1" customWidth="1"/>
    <col min="3845" max="3845" width="2" style="1" customWidth="1"/>
    <col min="3846" max="3846" width="1.5703125" style="1" customWidth="1"/>
    <col min="3847" max="3847" width="61.28515625" style="1" customWidth="1"/>
    <col min="3848" max="3848" width="5.42578125" style="1" bestFit="1" customWidth="1"/>
    <col min="3849" max="3849" width="5.42578125" style="1" customWidth="1"/>
    <col min="3850" max="3850" width="6.140625" style="1" customWidth="1"/>
    <col min="3851" max="3852" width="11.42578125" style="1"/>
    <col min="3853" max="3853" width="4.7109375" style="1" customWidth="1"/>
    <col min="3854" max="3854" width="5" style="1" customWidth="1"/>
    <col min="3855" max="3855" width="2.28515625" style="1" customWidth="1"/>
    <col min="3856" max="3856" width="26" style="1" customWidth="1"/>
    <col min="3857" max="3857" width="8" style="1" customWidth="1"/>
    <col min="3858" max="3858" width="1" style="1" customWidth="1"/>
    <col min="3859" max="3859" width="6.7109375" style="1" customWidth="1"/>
    <col min="3860" max="3860" width="1" style="1" customWidth="1"/>
    <col min="3861" max="3861" width="6.7109375" style="1" customWidth="1"/>
    <col min="3862" max="3862" width="1" style="1" customWidth="1"/>
    <col min="3863" max="3863" width="6.7109375" style="1" customWidth="1"/>
    <col min="3864" max="3864" width="1" style="1" customWidth="1"/>
    <col min="3865" max="3865" width="6.7109375" style="1" customWidth="1"/>
    <col min="3866" max="3866" width="1" style="1" customWidth="1"/>
    <col min="3867" max="3867" width="6.7109375" style="1" customWidth="1"/>
    <col min="3868" max="3868" width="1" style="1" customWidth="1"/>
    <col min="3869" max="3870" width="6.7109375" style="1" customWidth="1"/>
    <col min="3871" max="4096" width="11.42578125" style="1"/>
    <col min="4097" max="4097" width="2.140625" style="1" customWidth="1"/>
    <col min="4098" max="4098" width="2.28515625" style="1" customWidth="1"/>
    <col min="4099" max="4099" width="3" style="1" customWidth="1"/>
    <col min="4100" max="4100" width="7.85546875" style="1" customWidth="1"/>
    <col min="4101" max="4101" width="2" style="1" customWidth="1"/>
    <col min="4102" max="4102" width="1.5703125" style="1" customWidth="1"/>
    <col min="4103" max="4103" width="61.28515625" style="1" customWidth="1"/>
    <col min="4104" max="4104" width="5.42578125" style="1" bestFit="1" customWidth="1"/>
    <col min="4105" max="4105" width="5.42578125" style="1" customWidth="1"/>
    <col min="4106" max="4106" width="6.140625" style="1" customWidth="1"/>
    <col min="4107" max="4108" width="11.42578125" style="1"/>
    <col min="4109" max="4109" width="4.7109375" style="1" customWidth="1"/>
    <col min="4110" max="4110" width="5" style="1" customWidth="1"/>
    <col min="4111" max="4111" width="2.28515625" style="1" customWidth="1"/>
    <col min="4112" max="4112" width="26" style="1" customWidth="1"/>
    <col min="4113" max="4113" width="8" style="1" customWidth="1"/>
    <col min="4114" max="4114" width="1" style="1" customWidth="1"/>
    <col min="4115" max="4115" width="6.7109375" style="1" customWidth="1"/>
    <col min="4116" max="4116" width="1" style="1" customWidth="1"/>
    <col min="4117" max="4117" width="6.7109375" style="1" customWidth="1"/>
    <col min="4118" max="4118" width="1" style="1" customWidth="1"/>
    <col min="4119" max="4119" width="6.7109375" style="1" customWidth="1"/>
    <col min="4120" max="4120" width="1" style="1" customWidth="1"/>
    <col min="4121" max="4121" width="6.7109375" style="1" customWidth="1"/>
    <col min="4122" max="4122" width="1" style="1" customWidth="1"/>
    <col min="4123" max="4123" width="6.7109375" style="1" customWidth="1"/>
    <col min="4124" max="4124" width="1" style="1" customWidth="1"/>
    <col min="4125" max="4126" width="6.7109375" style="1" customWidth="1"/>
    <col min="4127" max="4352" width="11.42578125" style="1"/>
    <col min="4353" max="4353" width="2.140625" style="1" customWidth="1"/>
    <col min="4354" max="4354" width="2.28515625" style="1" customWidth="1"/>
    <col min="4355" max="4355" width="3" style="1" customWidth="1"/>
    <col min="4356" max="4356" width="7.85546875" style="1" customWidth="1"/>
    <col min="4357" max="4357" width="2" style="1" customWidth="1"/>
    <col min="4358" max="4358" width="1.5703125" style="1" customWidth="1"/>
    <col min="4359" max="4359" width="61.28515625" style="1" customWidth="1"/>
    <col min="4360" max="4360" width="5.42578125" style="1" bestFit="1" customWidth="1"/>
    <col min="4361" max="4361" width="5.42578125" style="1" customWidth="1"/>
    <col min="4362" max="4362" width="6.140625" style="1" customWidth="1"/>
    <col min="4363" max="4364" width="11.42578125" style="1"/>
    <col min="4365" max="4365" width="4.7109375" style="1" customWidth="1"/>
    <col min="4366" max="4366" width="5" style="1" customWidth="1"/>
    <col min="4367" max="4367" width="2.28515625" style="1" customWidth="1"/>
    <col min="4368" max="4368" width="26" style="1" customWidth="1"/>
    <col min="4369" max="4369" width="8" style="1" customWidth="1"/>
    <col min="4370" max="4370" width="1" style="1" customWidth="1"/>
    <col min="4371" max="4371" width="6.7109375" style="1" customWidth="1"/>
    <col min="4372" max="4372" width="1" style="1" customWidth="1"/>
    <col min="4373" max="4373" width="6.7109375" style="1" customWidth="1"/>
    <col min="4374" max="4374" width="1" style="1" customWidth="1"/>
    <col min="4375" max="4375" width="6.7109375" style="1" customWidth="1"/>
    <col min="4376" max="4376" width="1" style="1" customWidth="1"/>
    <col min="4377" max="4377" width="6.7109375" style="1" customWidth="1"/>
    <col min="4378" max="4378" width="1" style="1" customWidth="1"/>
    <col min="4379" max="4379" width="6.7109375" style="1" customWidth="1"/>
    <col min="4380" max="4380" width="1" style="1" customWidth="1"/>
    <col min="4381" max="4382" width="6.7109375" style="1" customWidth="1"/>
    <col min="4383" max="4608" width="11.42578125" style="1"/>
    <col min="4609" max="4609" width="2.140625" style="1" customWidth="1"/>
    <col min="4610" max="4610" width="2.28515625" style="1" customWidth="1"/>
    <col min="4611" max="4611" width="3" style="1" customWidth="1"/>
    <col min="4612" max="4612" width="7.85546875" style="1" customWidth="1"/>
    <col min="4613" max="4613" width="2" style="1" customWidth="1"/>
    <col min="4614" max="4614" width="1.5703125" style="1" customWidth="1"/>
    <col min="4615" max="4615" width="61.28515625" style="1" customWidth="1"/>
    <col min="4616" max="4616" width="5.42578125" style="1" bestFit="1" customWidth="1"/>
    <col min="4617" max="4617" width="5.42578125" style="1" customWidth="1"/>
    <col min="4618" max="4618" width="6.140625" style="1" customWidth="1"/>
    <col min="4619" max="4620" width="11.42578125" style="1"/>
    <col min="4621" max="4621" width="4.7109375" style="1" customWidth="1"/>
    <col min="4622" max="4622" width="5" style="1" customWidth="1"/>
    <col min="4623" max="4623" width="2.28515625" style="1" customWidth="1"/>
    <col min="4624" max="4624" width="26" style="1" customWidth="1"/>
    <col min="4625" max="4625" width="8" style="1" customWidth="1"/>
    <col min="4626" max="4626" width="1" style="1" customWidth="1"/>
    <col min="4627" max="4627" width="6.7109375" style="1" customWidth="1"/>
    <col min="4628" max="4628" width="1" style="1" customWidth="1"/>
    <col min="4629" max="4629" width="6.7109375" style="1" customWidth="1"/>
    <col min="4630" max="4630" width="1" style="1" customWidth="1"/>
    <col min="4631" max="4631" width="6.7109375" style="1" customWidth="1"/>
    <col min="4632" max="4632" width="1" style="1" customWidth="1"/>
    <col min="4633" max="4633" width="6.7109375" style="1" customWidth="1"/>
    <col min="4634" max="4634" width="1" style="1" customWidth="1"/>
    <col min="4635" max="4635" width="6.7109375" style="1" customWidth="1"/>
    <col min="4636" max="4636" width="1" style="1" customWidth="1"/>
    <col min="4637" max="4638" width="6.7109375" style="1" customWidth="1"/>
    <col min="4639" max="4864" width="11.42578125" style="1"/>
    <col min="4865" max="4865" width="2.140625" style="1" customWidth="1"/>
    <col min="4866" max="4866" width="2.28515625" style="1" customWidth="1"/>
    <col min="4867" max="4867" width="3" style="1" customWidth="1"/>
    <col min="4868" max="4868" width="7.85546875" style="1" customWidth="1"/>
    <col min="4869" max="4869" width="2" style="1" customWidth="1"/>
    <col min="4870" max="4870" width="1.5703125" style="1" customWidth="1"/>
    <col min="4871" max="4871" width="61.28515625" style="1" customWidth="1"/>
    <col min="4872" max="4872" width="5.42578125" style="1" bestFit="1" customWidth="1"/>
    <col min="4873" max="4873" width="5.42578125" style="1" customWidth="1"/>
    <col min="4874" max="4874" width="6.140625" style="1" customWidth="1"/>
    <col min="4875" max="4876" width="11.42578125" style="1"/>
    <col min="4877" max="4877" width="4.7109375" style="1" customWidth="1"/>
    <col min="4878" max="4878" width="5" style="1" customWidth="1"/>
    <col min="4879" max="4879" width="2.28515625" style="1" customWidth="1"/>
    <col min="4880" max="4880" width="26" style="1" customWidth="1"/>
    <col min="4881" max="4881" width="8" style="1" customWidth="1"/>
    <col min="4882" max="4882" width="1" style="1" customWidth="1"/>
    <col min="4883" max="4883" width="6.7109375" style="1" customWidth="1"/>
    <col min="4884" max="4884" width="1" style="1" customWidth="1"/>
    <col min="4885" max="4885" width="6.7109375" style="1" customWidth="1"/>
    <col min="4886" max="4886" width="1" style="1" customWidth="1"/>
    <col min="4887" max="4887" width="6.7109375" style="1" customWidth="1"/>
    <col min="4888" max="4888" width="1" style="1" customWidth="1"/>
    <col min="4889" max="4889" width="6.7109375" style="1" customWidth="1"/>
    <col min="4890" max="4890" width="1" style="1" customWidth="1"/>
    <col min="4891" max="4891" width="6.7109375" style="1" customWidth="1"/>
    <col min="4892" max="4892" width="1" style="1" customWidth="1"/>
    <col min="4893" max="4894" width="6.7109375" style="1" customWidth="1"/>
    <col min="4895" max="5120" width="11.42578125" style="1"/>
    <col min="5121" max="5121" width="2.140625" style="1" customWidth="1"/>
    <col min="5122" max="5122" width="2.28515625" style="1" customWidth="1"/>
    <col min="5123" max="5123" width="3" style="1" customWidth="1"/>
    <col min="5124" max="5124" width="7.85546875" style="1" customWidth="1"/>
    <col min="5125" max="5125" width="2" style="1" customWidth="1"/>
    <col min="5126" max="5126" width="1.5703125" style="1" customWidth="1"/>
    <col min="5127" max="5127" width="61.28515625" style="1" customWidth="1"/>
    <col min="5128" max="5128" width="5.42578125" style="1" bestFit="1" customWidth="1"/>
    <col min="5129" max="5129" width="5.42578125" style="1" customWidth="1"/>
    <col min="5130" max="5130" width="6.140625" style="1" customWidth="1"/>
    <col min="5131" max="5132" width="11.42578125" style="1"/>
    <col min="5133" max="5133" width="4.7109375" style="1" customWidth="1"/>
    <col min="5134" max="5134" width="5" style="1" customWidth="1"/>
    <col min="5135" max="5135" width="2.28515625" style="1" customWidth="1"/>
    <col min="5136" max="5136" width="26" style="1" customWidth="1"/>
    <col min="5137" max="5137" width="8" style="1" customWidth="1"/>
    <col min="5138" max="5138" width="1" style="1" customWidth="1"/>
    <col min="5139" max="5139" width="6.7109375" style="1" customWidth="1"/>
    <col min="5140" max="5140" width="1" style="1" customWidth="1"/>
    <col min="5141" max="5141" width="6.7109375" style="1" customWidth="1"/>
    <col min="5142" max="5142" width="1" style="1" customWidth="1"/>
    <col min="5143" max="5143" width="6.7109375" style="1" customWidth="1"/>
    <col min="5144" max="5144" width="1" style="1" customWidth="1"/>
    <col min="5145" max="5145" width="6.7109375" style="1" customWidth="1"/>
    <col min="5146" max="5146" width="1" style="1" customWidth="1"/>
    <col min="5147" max="5147" width="6.7109375" style="1" customWidth="1"/>
    <col min="5148" max="5148" width="1" style="1" customWidth="1"/>
    <col min="5149" max="5150" width="6.7109375" style="1" customWidth="1"/>
    <col min="5151" max="5376" width="11.42578125" style="1"/>
    <col min="5377" max="5377" width="2.140625" style="1" customWidth="1"/>
    <col min="5378" max="5378" width="2.28515625" style="1" customWidth="1"/>
    <col min="5379" max="5379" width="3" style="1" customWidth="1"/>
    <col min="5380" max="5380" width="7.85546875" style="1" customWidth="1"/>
    <col min="5381" max="5381" width="2" style="1" customWidth="1"/>
    <col min="5382" max="5382" width="1.5703125" style="1" customWidth="1"/>
    <col min="5383" max="5383" width="61.28515625" style="1" customWidth="1"/>
    <col min="5384" max="5384" width="5.42578125" style="1" bestFit="1" customWidth="1"/>
    <col min="5385" max="5385" width="5.42578125" style="1" customWidth="1"/>
    <col min="5386" max="5386" width="6.140625" style="1" customWidth="1"/>
    <col min="5387" max="5388" width="11.42578125" style="1"/>
    <col min="5389" max="5389" width="4.7109375" style="1" customWidth="1"/>
    <col min="5390" max="5390" width="5" style="1" customWidth="1"/>
    <col min="5391" max="5391" width="2.28515625" style="1" customWidth="1"/>
    <col min="5392" max="5392" width="26" style="1" customWidth="1"/>
    <col min="5393" max="5393" width="8" style="1" customWidth="1"/>
    <col min="5394" max="5394" width="1" style="1" customWidth="1"/>
    <col min="5395" max="5395" width="6.7109375" style="1" customWidth="1"/>
    <col min="5396" max="5396" width="1" style="1" customWidth="1"/>
    <col min="5397" max="5397" width="6.7109375" style="1" customWidth="1"/>
    <col min="5398" max="5398" width="1" style="1" customWidth="1"/>
    <col min="5399" max="5399" width="6.7109375" style="1" customWidth="1"/>
    <col min="5400" max="5400" width="1" style="1" customWidth="1"/>
    <col min="5401" max="5401" width="6.7109375" style="1" customWidth="1"/>
    <col min="5402" max="5402" width="1" style="1" customWidth="1"/>
    <col min="5403" max="5403" width="6.7109375" style="1" customWidth="1"/>
    <col min="5404" max="5404" width="1" style="1" customWidth="1"/>
    <col min="5405" max="5406" width="6.7109375" style="1" customWidth="1"/>
    <col min="5407" max="5632" width="11.42578125" style="1"/>
    <col min="5633" max="5633" width="2.140625" style="1" customWidth="1"/>
    <col min="5634" max="5634" width="2.28515625" style="1" customWidth="1"/>
    <col min="5635" max="5635" width="3" style="1" customWidth="1"/>
    <col min="5636" max="5636" width="7.85546875" style="1" customWidth="1"/>
    <col min="5637" max="5637" width="2" style="1" customWidth="1"/>
    <col min="5638" max="5638" width="1.5703125" style="1" customWidth="1"/>
    <col min="5639" max="5639" width="61.28515625" style="1" customWidth="1"/>
    <col min="5640" max="5640" width="5.42578125" style="1" bestFit="1" customWidth="1"/>
    <col min="5641" max="5641" width="5.42578125" style="1" customWidth="1"/>
    <col min="5642" max="5642" width="6.140625" style="1" customWidth="1"/>
    <col min="5643" max="5644" width="11.42578125" style="1"/>
    <col min="5645" max="5645" width="4.7109375" style="1" customWidth="1"/>
    <col min="5646" max="5646" width="5" style="1" customWidth="1"/>
    <col min="5647" max="5647" width="2.28515625" style="1" customWidth="1"/>
    <col min="5648" max="5648" width="26" style="1" customWidth="1"/>
    <col min="5649" max="5649" width="8" style="1" customWidth="1"/>
    <col min="5650" max="5650" width="1" style="1" customWidth="1"/>
    <col min="5651" max="5651" width="6.7109375" style="1" customWidth="1"/>
    <col min="5652" max="5652" width="1" style="1" customWidth="1"/>
    <col min="5653" max="5653" width="6.7109375" style="1" customWidth="1"/>
    <col min="5654" max="5654" width="1" style="1" customWidth="1"/>
    <col min="5655" max="5655" width="6.7109375" style="1" customWidth="1"/>
    <col min="5656" max="5656" width="1" style="1" customWidth="1"/>
    <col min="5657" max="5657" width="6.7109375" style="1" customWidth="1"/>
    <col min="5658" max="5658" width="1" style="1" customWidth="1"/>
    <col min="5659" max="5659" width="6.7109375" style="1" customWidth="1"/>
    <col min="5660" max="5660" width="1" style="1" customWidth="1"/>
    <col min="5661" max="5662" width="6.7109375" style="1" customWidth="1"/>
    <col min="5663" max="5888" width="11.42578125" style="1"/>
    <col min="5889" max="5889" width="2.140625" style="1" customWidth="1"/>
    <col min="5890" max="5890" width="2.28515625" style="1" customWidth="1"/>
    <col min="5891" max="5891" width="3" style="1" customWidth="1"/>
    <col min="5892" max="5892" width="7.85546875" style="1" customWidth="1"/>
    <col min="5893" max="5893" width="2" style="1" customWidth="1"/>
    <col min="5894" max="5894" width="1.5703125" style="1" customWidth="1"/>
    <col min="5895" max="5895" width="61.28515625" style="1" customWidth="1"/>
    <col min="5896" max="5896" width="5.42578125" style="1" bestFit="1" customWidth="1"/>
    <col min="5897" max="5897" width="5.42578125" style="1" customWidth="1"/>
    <col min="5898" max="5898" width="6.140625" style="1" customWidth="1"/>
    <col min="5899" max="5900" width="11.42578125" style="1"/>
    <col min="5901" max="5901" width="4.7109375" style="1" customWidth="1"/>
    <col min="5902" max="5902" width="5" style="1" customWidth="1"/>
    <col min="5903" max="5903" width="2.28515625" style="1" customWidth="1"/>
    <col min="5904" max="5904" width="26" style="1" customWidth="1"/>
    <col min="5905" max="5905" width="8" style="1" customWidth="1"/>
    <col min="5906" max="5906" width="1" style="1" customWidth="1"/>
    <col min="5907" max="5907" width="6.7109375" style="1" customWidth="1"/>
    <col min="5908" max="5908" width="1" style="1" customWidth="1"/>
    <col min="5909" max="5909" width="6.7109375" style="1" customWidth="1"/>
    <col min="5910" max="5910" width="1" style="1" customWidth="1"/>
    <col min="5911" max="5911" width="6.7109375" style="1" customWidth="1"/>
    <col min="5912" max="5912" width="1" style="1" customWidth="1"/>
    <col min="5913" max="5913" width="6.7109375" style="1" customWidth="1"/>
    <col min="5914" max="5914" width="1" style="1" customWidth="1"/>
    <col min="5915" max="5915" width="6.7109375" style="1" customWidth="1"/>
    <col min="5916" max="5916" width="1" style="1" customWidth="1"/>
    <col min="5917" max="5918" width="6.7109375" style="1" customWidth="1"/>
    <col min="5919" max="6144" width="11.42578125" style="1"/>
    <col min="6145" max="6145" width="2.140625" style="1" customWidth="1"/>
    <col min="6146" max="6146" width="2.28515625" style="1" customWidth="1"/>
    <col min="6147" max="6147" width="3" style="1" customWidth="1"/>
    <col min="6148" max="6148" width="7.85546875" style="1" customWidth="1"/>
    <col min="6149" max="6149" width="2" style="1" customWidth="1"/>
    <col min="6150" max="6150" width="1.5703125" style="1" customWidth="1"/>
    <col min="6151" max="6151" width="61.28515625" style="1" customWidth="1"/>
    <col min="6152" max="6152" width="5.42578125" style="1" bestFit="1" customWidth="1"/>
    <col min="6153" max="6153" width="5.42578125" style="1" customWidth="1"/>
    <col min="6154" max="6154" width="6.140625" style="1" customWidth="1"/>
    <col min="6155" max="6156" width="11.42578125" style="1"/>
    <col min="6157" max="6157" width="4.7109375" style="1" customWidth="1"/>
    <col min="6158" max="6158" width="5" style="1" customWidth="1"/>
    <col min="6159" max="6159" width="2.28515625" style="1" customWidth="1"/>
    <col min="6160" max="6160" width="26" style="1" customWidth="1"/>
    <col min="6161" max="6161" width="8" style="1" customWidth="1"/>
    <col min="6162" max="6162" width="1" style="1" customWidth="1"/>
    <col min="6163" max="6163" width="6.7109375" style="1" customWidth="1"/>
    <col min="6164" max="6164" width="1" style="1" customWidth="1"/>
    <col min="6165" max="6165" width="6.7109375" style="1" customWidth="1"/>
    <col min="6166" max="6166" width="1" style="1" customWidth="1"/>
    <col min="6167" max="6167" width="6.7109375" style="1" customWidth="1"/>
    <col min="6168" max="6168" width="1" style="1" customWidth="1"/>
    <col min="6169" max="6169" width="6.7109375" style="1" customWidth="1"/>
    <col min="6170" max="6170" width="1" style="1" customWidth="1"/>
    <col min="6171" max="6171" width="6.7109375" style="1" customWidth="1"/>
    <col min="6172" max="6172" width="1" style="1" customWidth="1"/>
    <col min="6173" max="6174" width="6.7109375" style="1" customWidth="1"/>
    <col min="6175" max="6400" width="11.42578125" style="1"/>
    <col min="6401" max="6401" width="2.140625" style="1" customWidth="1"/>
    <col min="6402" max="6402" width="2.28515625" style="1" customWidth="1"/>
    <col min="6403" max="6403" width="3" style="1" customWidth="1"/>
    <col min="6404" max="6404" width="7.85546875" style="1" customWidth="1"/>
    <col min="6405" max="6405" width="2" style="1" customWidth="1"/>
    <col min="6406" max="6406" width="1.5703125" style="1" customWidth="1"/>
    <col min="6407" max="6407" width="61.28515625" style="1" customWidth="1"/>
    <col min="6408" max="6408" width="5.42578125" style="1" bestFit="1" customWidth="1"/>
    <col min="6409" max="6409" width="5.42578125" style="1" customWidth="1"/>
    <col min="6410" max="6410" width="6.140625" style="1" customWidth="1"/>
    <col min="6411" max="6412" width="11.42578125" style="1"/>
    <col min="6413" max="6413" width="4.7109375" style="1" customWidth="1"/>
    <col min="6414" max="6414" width="5" style="1" customWidth="1"/>
    <col min="6415" max="6415" width="2.28515625" style="1" customWidth="1"/>
    <col min="6416" max="6416" width="26" style="1" customWidth="1"/>
    <col min="6417" max="6417" width="8" style="1" customWidth="1"/>
    <col min="6418" max="6418" width="1" style="1" customWidth="1"/>
    <col min="6419" max="6419" width="6.7109375" style="1" customWidth="1"/>
    <col min="6420" max="6420" width="1" style="1" customWidth="1"/>
    <col min="6421" max="6421" width="6.7109375" style="1" customWidth="1"/>
    <col min="6422" max="6422" width="1" style="1" customWidth="1"/>
    <col min="6423" max="6423" width="6.7109375" style="1" customWidth="1"/>
    <col min="6424" max="6424" width="1" style="1" customWidth="1"/>
    <col min="6425" max="6425" width="6.7109375" style="1" customWidth="1"/>
    <col min="6426" max="6426" width="1" style="1" customWidth="1"/>
    <col min="6427" max="6427" width="6.7109375" style="1" customWidth="1"/>
    <col min="6428" max="6428" width="1" style="1" customWidth="1"/>
    <col min="6429" max="6430" width="6.7109375" style="1" customWidth="1"/>
    <col min="6431" max="6656" width="11.42578125" style="1"/>
    <col min="6657" max="6657" width="2.140625" style="1" customWidth="1"/>
    <col min="6658" max="6658" width="2.28515625" style="1" customWidth="1"/>
    <col min="6659" max="6659" width="3" style="1" customWidth="1"/>
    <col min="6660" max="6660" width="7.85546875" style="1" customWidth="1"/>
    <col min="6661" max="6661" width="2" style="1" customWidth="1"/>
    <col min="6662" max="6662" width="1.5703125" style="1" customWidth="1"/>
    <col min="6663" max="6663" width="61.28515625" style="1" customWidth="1"/>
    <col min="6664" max="6664" width="5.42578125" style="1" bestFit="1" customWidth="1"/>
    <col min="6665" max="6665" width="5.42578125" style="1" customWidth="1"/>
    <col min="6666" max="6666" width="6.140625" style="1" customWidth="1"/>
    <col min="6667" max="6668" width="11.42578125" style="1"/>
    <col min="6669" max="6669" width="4.7109375" style="1" customWidth="1"/>
    <col min="6670" max="6670" width="5" style="1" customWidth="1"/>
    <col min="6671" max="6671" width="2.28515625" style="1" customWidth="1"/>
    <col min="6672" max="6672" width="26" style="1" customWidth="1"/>
    <col min="6673" max="6673" width="8" style="1" customWidth="1"/>
    <col min="6674" max="6674" width="1" style="1" customWidth="1"/>
    <col min="6675" max="6675" width="6.7109375" style="1" customWidth="1"/>
    <col min="6676" max="6676" width="1" style="1" customWidth="1"/>
    <col min="6677" max="6677" width="6.7109375" style="1" customWidth="1"/>
    <col min="6678" max="6678" width="1" style="1" customWidth="1"/>
    <col min="6679" max="6679" width="6.7109375" style="1" customWidth="1"/>
    <col min="6680" max="6680" width="1" style="1" customWidth="1"/>
    <col min="6681" max="6681" width="6.7109375" style="1" customWidth="1"/>
    <col min="6682" max="6682" width="1" style="1" customWidth="1"/>
    <col min="6683" max="6683" width="6.7109375" style="1" customWidth="1"/>
    <col min="6684" max="6684" width="1" style="1" customWidth="1"/>
    <col min="6685" max="6686" width="6.7109375" style="1" customWidth="1"/>
    <col min="6687" max="6912" width="11.42578125" style="1"/>
    <col min="6913" max="6913" width="2.140625" style="1" customWidth="1"/>
    <col min="6914" max="6914" width="2.28515625" style="1" customWidth="1"/>
    <col min="6915" max="6915" width="3" style="1" customWidth="1"/>
    <col min="6916" max="6916" width="7.85546875" style="1" customWidth="1"/>
    <col min="6917" max="6917" width="2" style="1" customWidth="1"/>
    <col min="6918" max="6918" width="1.5703125" style="1" customWidth="1"/>
    <col min="6919" max="6919" width="61.28515625" style="1" customWidth="1"/>
    <col min="6920" max="6920" width="5.42578125" style="1" bestFit="1" customWidth="1"/>
    <col min="6921" max="6921" width="5.42578125" style="1" customWidth="1"/>
    <col min="6922" max="6922" width="6.140625" style="1" customWidth="1"/>
    <col min="6923" max="6924" width="11.42578125" style="1"/>
    <col min="6925" max="6925" width="4.7109375" style="1" customWidth="1"/>
    <col min="6926" max="6926" width="5" style="1" customWidth="1"/>
    <col min="6927" max="6927" width="2.28515625" style="1" customWidth="1"/>
    <col min="6928" max="6928" width="26" style="1" customWidth="1"/>
    <col min="6929" max="6929" width="8" style="1" customWidth="1"/>
    <col min="6930" max="6930" width="1" style="1" customWidth="1"/>
    <col min="6931" max="6931" width="6.7109375" style="1" customWidth="1"/>
    <col min="6932" max="6932" width="1" style="1" customWidth="1"/>
    <col min="6933" max="6933" width="6.7109375" style="1" customWidth="1"/>
    <col min="6934" max="6934" width="1" style="1" customWidth="1"/>
    <col min="6935" max="6935" width="6.7109375" style="1" customWidth="1"/>
    <col min="6936" max="6936" width="1" style="1" customWidth="1"/>
    <col min="6937" max="6937" width="6.7109375" style="1" customWidth="1"/>
    <col min="6938" max="6938" width="1" style="1" customWidth="1"/>
    <col min="6939" max="6939" width="6.7109375" style="1" customWidth="1"/>
    <col min="6940" max="6940" width="1" style="1" customWidth="1"/>
    <col min="6941" max="6942" width="6.7109375" style="1" customWidth="1"/>
    <col min="6943" max="7168" width="11.42578125" style="1"/>
    <col min="7169" max="7169" width="2.140625" style="1" customWidth="1"/>
    <col min="7170" max="7170" width="2.28515625" style="1" customWidth="1"/>
    <col min="7171" max="7171" width="3" style="1" customWidth="1"/>
    <col min="7172" max="7172" width="7.85546875" style="1" customWidth="1"/>
    <col min="7173" max="7173" width="2" style="1" customWidth="1"/>
    <col min="7174" max="7174" width="1.5703125" style="1" customWidth="1"/>
    <col min="7175" max="7175" width="61.28515625" style="1" customWidth="1"/>
    <col min="7176" max="7176" width="5.42578125" style="1" bestFit="1" customWidth="1"/>
    <col min="7177" max="7177" width="5.42578125" style="1" customWidth="1"/>
    <col min="7178" max="7178" width="6.140625" style="1" customWidth="1"/>
    <col min="7179" max="7180" width="11.42578125" style="1"/>
    <col min="7181" max="7181" width="4.7109375" style="1" customWidth="1"/>
    <col min="7182" max="7182" width="5" style="1" customWidth="1"/>
    <col min="7183" max="7183" width="2.28515625" style="1" customWidth="1"/>
    <col min="7184" max="7184" width="26" style="1" customWidth="1"/>
    <col min="7185" max="7185" width="8" style="1" customWidth="1"/>
    <col min="7186" max="7186" width="1" style="1" customWidth="1"/>
    <col min="7187" max="7187" width="6.7109375" style="1" customWidth="1"/>
    <col min="7188" max="7188" width="1" style="1" customWidth="1"/>
    <col min="7189" max="7189" width="6.7109375" style="1" customWidth="1"/>
    <col min="7190" max="7190" width="1" style="1" customWidth="1"/>
    <col min="7191" max="7191" width="6.7109375" style="1" customWidth="1"/>
    <col min="7192" max="7192" width="1" style="1" customWidth="1"/>
    <col min="7193" max="7193" width="6.7109375" style="1" customWidth="1"/>
    <col min="7194" max="7194" width="1" style="1" customWidth="1"/>
    <col min="7195" max="7195" width="6.7109375" style="1" customWidth="1"/>
    <col min="7196" max="7196" width="1" style="1" customWidth="1"/>
    <col min="7197" max="7198" width="6.7109375" style="1" customWidth="1"/>
    <col min="7199" max="7424" width="11.42578125" style="1"/>
    <col min="7425" max="7425" width="2.140625" style="1" customWidth="1"/>
    <col min="7426" max="7426" width="2.28515625" style="1" customWidth="1"/>
    <col min="7427" max="7427" width="3" style="1" customWidth="1"/>
    <col min="7428" max="7428" width="7.85546875" style="1" customWidth="1"/>
    <col min="7429" max="7429" width="2" style="1" customWidth="1"/>
    <col min="7430" max="7430" width="1.5703125" style="1" customWidth="1"/>
    <col min="7431" max="7431" width="61.28515625" style="1" customWidth="1"/>
    <col min="7432" max="7432" width="5.42578125" style="1" bestFit="1" customWidth="1"/>
    <col min="7433" max="7433" width="5.42578125" style="1" customWidth="1"/>
    <col min="7434" max="7434" width="6.140625" style="1" customWidth="1"/>
    <col min="7435" max="7436" width="11.42578125" style="1"/>
    <col min="7437" max="7437" width="4.7109375" style="1" customWidth="1"/>
    <col min="7438" max="7438" width="5" style="1" customWidth="1"/>
    <col min="7439" max="7439" width="2.28515625" style="1" customWidth="1"/>
    <col min="7440" max="7440" width="26" style="1" customWidth="1"/>
    <col min="7441" max="7441" width="8" style="1" customWidth="1"/>
    <col min="7442" max="7442" width="1" style="1" customWidth="1"/>
    <col min="7443" max="7443" width="6.7109375" style="1" customWidth="1"/>
    <col min="7444" max="7444" width="1" style="1" customWidth="1"/>
    <col min="7445" max="7445" width="6.7109375" style="1" customWidth="1"/>
    <col min="7446" max="7446" width="1" style="1" customWidth="1"/>
    <col min="7447" max="7447" width="6.7109375" style="1" customWidth="1"/>
    <col min="7448" max="7448" width="1" style="1" customWidth="1"/>
    <col min="7449" max="7449" width="6.7109375" style="1" customWidth="1"/>
    <col min="7450" max="7450" width="1" style="1" customWidth="1"/>
    <col min="7451" max="7451" width="6.7109375" style="1" customWidth="1"/>
    <col min="7452" max="7452" width="1" style="1" customWidth="1"/>
    <col min="7453" max="7454" width="6.7109375" style="1" customWidth="1"/>
    <col min="7455" max="7680" width="11.42578125" style="1"/>
    <col min="7681" max="7681" width="2.140625" style="1" customWidth="1"/>
    <col min="7682" max="7682" width="2.28515625" style="1" customWidth="1"/>
    <col min="7683" max="7683" width="3" style="1" customWidth="1"/>
    <col min="7684" max="7684" width="7.85546875" style="1" customWidth="1"/>
    <col min="7685" max="7685" width="2" style="1" customWidth="1"/>
    <col min="7686" max="7686" width="1.5703125" style="1" customWidth="1"/>
    <col min="7687" max="7687" width="61.28515625" style="1" customWidth="1"/>
    <col min="7688" max="7688" width="5.42578125" style="1" bestFit="1" customWidth="1"/>
    <col min="7689" max="7689" width="5.42578125" style="1" customWidth="1"/>
    <col min="7690" max="7690" width="6.140625" style="1" customWidth="1"/>
    <col min="7691" max="7692" width="11.42578125" style="1"/>
    <col min="7693" max="7693" width="4.7109375" style="1" customWidth="1"/>
    <col min="7694" max="7694" width="5" style="1" customWidth="1"/>
    <col min="7695" max="7695" width="2.28515625" style="1" customWidth="1"/>
    <col min="7696" max="7696" width="26" style="1" customWidth="1"/>
    <col min="7697" max="7697" width="8" style="1" customWidth="1"/>
    <col min="7698" max="7698" width="1" style="1" customWidth="1"/>
    <col min="7699" max="7699" width="6.7109375" style="1" customWidth="1"/>
    <col min="7700" max="7700" width="1" style="1" customWidth="1"/>
    <col min="7701" max="7701" width="6.7109375" style="1" customWidth="1"/>
    <col min="7702" max="7702" width="1" style="1" customWidth="1"/>
    <col min="7703" max="7703" width="6.7109375" style="1" customWidth="1"/>
    <col min="7704" max="7704" width="1" style="1" customWidth="1"/>
    <col min="7705" max="7705" width="6.7109375" style="1" customWidth="1"/>
    <col min="7706" max="7706" width="1" style="1" customWidth="1"/>
    <col min="7707" max="7707" width="6.7109375" style="1" customWidth="1"/>
    <col min="7708" max="7708" width="1" style="1" customWidth="1"/>
    <col min="7709" max="7710" width="6.7109375" style="1" customWidth="1"/>
    <col min="7711" max="7936" width="11.42578125" style="1"/>
    <col min="7937" max="7937" width="2.140625" style="1" customWidth="1"/>
    <col min="7938" max="7938" width="2.28515625" style="1" customWidth="1"/>
    <col min="7939" max="7939" width="3" style="1" customWidth="1"/>
    <col min="7940" max="7940" width="7.85546875" style="1" customWidth="1"/>
    <col min="7941" max="7941" width="2" style="1" customWidth="1"/>
    <col min="7942" max="7942" width="1.5703125" style="1" customWidth="1"/>
    <col min="7943" max="7943" width="61.28515625" style="1" customWidth="1"/>
    <col min="7944" max="7944" width="5.42578125" style="1" bestFit="1" customWidth="1"/>
    <col min="7945" max="7945" width="5.42578125" style="1" customWidth="1"/>
    <col min="7946" max="7946" width="6.140625" style="1" customWidth="1"/>
    <col min="7947" max="7948" width="11.42578125" style="1"/>
    <col min="7949" max="7949" width="4.7109375" style="1" customWidth="1"/>
    <col min="7950" max="7950" width="5" style="1" customWidth="1"/>
    <col min="7951" max="7951" width="2.28515625" style="1" customWidth="1"/>
    <col min="7952" max="7952" width="26" style="1" customWidth="1"/>
    <col min="7953" max="7953" width="8" style="1" customWidth="1"/>
    <col min="7954" max="7954" width="1" style="1" customWidth="1"/>
    <col min="7955" max="7955" width="6.7109375" style="1" customWidth="1"/>
    <col min="7956" max="7956" width="1" style="1" customWidth="1"/>
    <col min="7957" max="7957" width="6.7109375" style="1" customWidth="1"/>
    <col min="7958" max="7958" width="1" style="1" customWidth="1"/>
    <col min="7959" max="7959" width="6.7109375" style="1" customWidth="1"/>
    <col min="7960" max="7960" width="1" style="1" customWidth="1"/>
    <col min="7961" max="7961" width="6.7109375" style="1" customWidth="1"/>
    <col min="7962" max="7962" width="1" style="1" customWidth="1"/>
    <col min="7963" max="7963" width="6.7109375" style="1" customWidth="1"/>
    <col min="7964" max="7964" width="1" style="1" customWidth="1"/>
    <col min="7965" max="7966" width="6.7109375" style="1" customWidth="1"/>
    <col min="7967" max="8192" width="11.42578125" style="1"/>
    <col min="8193" max="8193" width="2.140625" style="1" customWidth="1"/>
    <col min="8194" max="8194" width="2.28515625" style="1" customWidth="1"/>
    <col min="8195" max="8195" width="3" style="1" customWidth="1"/>
    <col min="8196" max="8196" width="7.85546875" style="1" customWidth="1"/>
    <col min="8197" max="8197" width="2" style="1" customWidth="1"/>
    <col min="8198" max="8198" width="1.5703125" style="1" customWidth="1"/>
    <col min="8199" max="8199" width="61.28515625" style="1" customWidth="1"/>
    <col min="8200" max="8200" width="5.42578125" style="1" bestFit="1" customWidth="1"/>
    <col min="8201" max="8201" width="5.42578125" style="1" customWidth="1"/>
    <col min="8202" max="8202" width="6.140625" style="1" customWidth="1"/>
    <col min="8203" max="8204" width="11.42578125" style="1"/>
    <col min="8205" max="8205" width="4.7109375" style="1" customWidth="1"/>
    <col min="8206" max="8206" width="5" style="1" customWidth="1"/>
    <col min="8207" max="8207" width="2.28515625" style="1" customWidth="1"/>
    <col min="8208" max="8208" width="26" style="1" customWidth="1"/>
    <col min="8209" max="8209" width="8" style="1" customWidth="1"/>
    <col min="8210" max="8210" width="1" style="1" customWidth="1"/>
    <col min="8211" max="8211" width="6.7109375" style="1" customWidth="1"/>
    <col min="8212" max="8212" width="1" style="1" customWidth="1"/>
    <col min="8213" max="8213" width="6.7109375" style="1" customWidth="1"/>
    <col min="8214" max="8214" width="1" style="1" customWidth="1"/>
    <col min="8215" max="8215" width="6.7109375" style="1" customWidth="1"/>
    <col min="8216" max="8216" width="1" style="1" customWidth="1"/>
    <col min="8217" max="8217" width="6.7109375" style="1" customWidth="1"/>
    <col min="8218" max="8218" width="1" style="1" customWidth="1"/>
    <col min="8219" max="8219" width="6.7109375" style="1" customWidth="1"/>
    <col min="8220" max="8220" width="1" style="1" customWidth="1"/>
    <col min="8221" max="8222" width="6.7109375" style="1" customWidth="1"/>
    <col min="8223" max="8448" width="11.42578125" style="1"/>
    <col min="8449" max="8449" width="2.140625" style="1" customWidth="1"/>
    <col min="8450" max="8450" width="2.28515625" style="1" customWidth="1"/>
    <col min="8451" max="8451" width="3" style="1" customWidth="1"/>
    <col min="8452" max="8452" width="7.85546875" style="1" customWidth="1"/>
    <col min="8453" max="8453" width="2" style="1" customWidth="1"/>
    <col min="8454" max="8454" width="1.5703125" style="1" customWidth="1"/>
    <col min="8455" max="8455" width="61.28515625" style="1" customWidth="1"/>
    <col min="8456" max="8456" width="5.42578125" style="1" bestFit="1" customWidth="1"/>
    <col min="8457" max="8457" width="5.42578125" style="1" customWidth="1"/>
    <col min="8458" max="8458" width="6.140625" style="1" customWidth="1"/>
    <col min="8459" max="8460" width="11.42578125" style="1"/>
    <col min="8461" max="8461" width="4.7109375" style="1" customWidth="1"/>
    <col min="8462" max="8462" width="5" style="1" customWidth="1"/>
    <col min="8463" max="8463" width="2.28515625" style="1" customWidth="1"/>
    <col min="8464" max="8464" width="26" style="1" customWidth="1"/>
    <col min="8465" max="8465" width="8" style="1" customWidth="1"/>
    <col min="8466" max="8466" width="1" style="1" customWidth="1"/>
    <col min="8467" max="8467" width="6.7109375" style="1" customWidth="1"/>
    <col min="8468" max="8468" width="1" style="1" customWidth="1"/>
    <col min="8469" max="8469" width="6.7109375" style="1" customWidth="1"/>
    <col min="8470" max="8470" width="1" style="1" customWidth="1"/>
    <col min="8471" max="8471" width="6.7109375" style="1" customWidth="1"/>
    <col min="8472" max="8472" width="1" style="1" customWidth="1"/>
    <col min="8473" max="8473" width="6.7109375" style="1" customWidth="1"/>
    <col min="8474" max="8474" width="1" style="1" customWidth="1"/>
    <col min="8475" max="8475" width="6.7109375" style="1" customWidth="1"/>
    <col min="8476" max="8476" width="1" style="1" customWidth="1"/>
    <col min="8477" max="8478" width="6.7109375" style="1" customWidth="1"/>
    <col min="8479" max="8704" width="11.42578125" style="1"/>
    <col min="8705" max="8705" width="2.140625" style="1" customWidth="1"/>
    <col min="8706" max="8706" width="2.28515625" style="1" customWidth="1"/>
    <col min="8707" max="8707" width="3" style="1" customWidth="1"/>
    <col min="8708" max="8708" width="7.85546875" style="1" customWidth="1"/>
    <col min="8709" max="8709" width="2" style="1" customWidth="1"/>
    <col min="8710" max="8710" width="1.5703125" style="1" customWidth="1"/>
    <col min="8711" max="8711" width="61.28515625" style="1" customWidth="1"/>
    <col min="8712" max="8712" width="5.42578125" style="1" bestFit="1" customWidth="1"/>
    <col min="8713" max="8713" width="5.42578125" style="1" customWidth="1"/>
    <col min="8714" max="8714" width="6.140625" style="1" customWidth="1"/>
    <col min="8715" max="8716" width="11.42578125" style="1"/>
    <col min="8717" max="8717" width="4.7109375" style="1" customWidth="1"/>
    <col min="8718" max="8718" width="5" style="1" customWidth="1"/>
    <col min="8719" max="8719" width="2.28515625" style="1" customWidth="1"/>
    <col min="8720" max="8720" width="26" style="1" customWidth="1"/>
    <col min="8721" max="8721" width="8" style="1" customWidth="1"/>
    <col min="8722" max="8722" width="1" style="1" customWidth="1"/>
    <col min="8723" max="8723" width="6.7109375" style="1" customWidth="1"/>
    <col min="8724" max="8724" width="1" style="1" customWidth="1"/>
    <col min="8725" max="8725" width="6.7109375" style="1" customWidth="1"/>
    <col min="8726" max="8726" width="1" style="1" customWidth="1"/>
    <col min="8727" max="8727" width="6.7109375" style="1" customWidth="1"/>
    <col min="8728" max="8728" width="1" style="1" customWidth="1"/>
    <col min="8729" max="8729" width="6.7109375" style="1" customWidth="1"/>
    <col min="8730" max="8730" width="1" style="1" customWidth="1"/>
    <col min="8731" max="8731" width="6.7109375" style="1" customWidth="1"/>
    <col min="8732" max="8732" width="1" style="1" customWidth="1"/>
    <col min="8733" max="8734" width="6.7109375" style="1" customWidth="1"/>
    <col min="8735" max="8960" width="11.42578125" style="1"/>
    <col min="8961" max="8961" width="2.140625" style="1" customWidth="1"/>
    <col min="8962" max="8962" width="2.28515625" style="1" customWidth="1"/>
    <col min="8963" max="8963" width="3" style="1" customWidth="1"/>
    <col min="8964" max="8964" width="7.85546875" style="1" customWidth="1"/>
    <col min="8965" max="8965" width="2" style="1" customWidth="1"/>
    <col min="8966" max="8966" width="1.5703125" style="1" customWidth="1"/>
    <col min="8967" max="8967" width="61.28515625" style="1" customWidth="1"/>
    <col min="8968" max="8968" width="5.42578125" style="1" bestFit="1" customWidth="1"/>
    <col min="8969" max="8969" width="5.42578125" style="1" customWidth="1"/>
    <col min="8970" max="8970" width="6.140625" style="1" customWidth="1"/>
    <col min="8971" max="8972" width="11.42578125" style="1"/>
    <col min="8973" max="8973" width="4.7109375" style="1" customWidth="1"/>
    <col min="8974" max="8974" width="5" style="1" customWidth="1"/>
    <col min="8975" max="8975" width="2.28515625" style="1" customWidth="1"/>
    <col min="8976" max="8976" width="26" style="1" customWidth="1"/>
    <col min="8977" max="8977" width="8" style="1" customWidth="1"/>
    <col min="8978" max="8978" width="1" style="1" customWidth="1"/>
    <col min="8979" max="8979" width="6.7109375" style="1" customWidth="1"/>
    <col min="8980" max="8980" width="1" style="1" customWidth="1"/>
    <col min="8981" max="8981" width="6.7109375" style="1" customWidth="1"/>
    <col min="8982" max="8982" width="1" style="1" customWidth="1"/>
    <col min="8983" max="8983" width="6.7109375" style="1" customWidth="1"/>
    <col min="8984" max="8984" width="1" style="1" customWidth="1"/>
    <col min="8985" max="8985" width="6.7109375" style="1" customWidth="1"/>
    <col min="8986" max="8986" width="1" style="1" customWidth="1"/>
    <col min="8987" max="8987" width="6.7109375" style="1" customWidth="1"/>
    <col min="8988" max="8988" width="1" style="1" customWidth="1"/>
    <col min="8989" max="8990" width="6.7109375" style="1" customWidth="1"/>
    <col min="8991" max="9216" width="11.42578125" style="1"/>
    <col min="9217" max="9217" width="2.140625" style="1" customWidth="1"/>
    <col min="9218" max="9218" width="2.28515625" style="1" customWidth="1"/>
    <col min="9219" max="9219" width="3" style="1" customWidth="1"/>
    <col min="9220" max="9220" width="7.85546875" style="1" customWidth="1"/>
    <col min="9221" max="9221" width="2" style="1" customWidth="1"/>
    <col min="9222" max="9222" width="1.5703125" style="1" customWidth="1"/>
    <col min="9223" max="9223" width="61.28515625" style="1" customWidth="1"/>
    <col min="9224" max="9224" width="5.42578125" style="1" bestFit="1" customWidth="1"/>
    <col min="9225" max="9225" width="5.42578125" style="1" customWidth="1"/>
    <col min="9226" max="9226" width="6.140625" style="1" customWidth="1"/>
    <col min="9227" max="9228" width="11.42578125" style="1"/>
    <col min="9229" max="9229" width="4.7109375" style="1" customWidth="1"/>
    <col min="9230" max="9230" width="5" style="1" customWidth="1"/>
    <col min="9231" max="9231" width="2.28515625" style="1" customWidth="1"/>
    <col min="9232" max="9232" width="26" style="1" customWidth="1"/>
    <col min="9233" max="9233" width="8" style="1" customWidth="1"/>
    <col min="9234" max="9234" width="1" style="1" customWidth="1"/>
    <col min="9235" max="9235" width="6.7109375" style="1" customWidth="1"/>
    <col min="9236" max="9236" width="1" style="1" customWidth="1"/>
    <col min="9237" max="9237" width="6.7109375" style="1" customWidth="1"/>
    <col min="9238" max="9238" width="1" style="1" customWidth="1"/>
    <col min="9239" max="9239" width="6.7109375" style="1" customWidth="1"/>
    <col min="9240" max="9240" width="1" style="1" customWidth="1"/>
    <col min="9241" max="9241" width="6.7109375" style="1" customWidth="1"/>
    <col min="9242" max="9242" width="1" style="1" customWidth="1"/>
    <col min="9243" max="9243" width="6.7109375" style="1" customWidth="1"/>
    <col min="9244" max="9244" width="1" style="1" customWidth="1"/>
    <col min="9245" max="9246" width="6.7109375" style="1" customWidth="1"/>
    <col min="9247" max="9472" width="11.42578125" style="1"/>
    <col min="9473" max="9473" width="2.140625" style="1" customWidth="1"/>
    <col min="9474" max="9474" width="2.28515625" style="1" customWidth="1"/>
    <col min="9475" max="9475" width="3" style="1" customWidth="1"/>
    <col min="9476" max="9476" width="7.85546875" style="1" customWidth="1"/>
    <col min="9477" max="9477" width="2" style="1" customWidth="1"/>
    <col min="9478" max="9478" width="1.5703125" style="1" customWidth="1"/>
    <col min="9479" max="9479" width="61.28515625" style="1" customWidth="1"/>
    <col min="9480" max="9480" width="5.42578125" style="1" bestFit="1" customWidth="1"/>
    <col min="9481" max="9481" width="5.42578125" style="1" customWidth="1"/>
    <col min="9482" max="9482" width="6.140625" style="1" customWidth="1"/>
    <col min="9483" max="9484" width="11.42578125" style="1"/>
    <col min="9485" max="9485" width="4.7109375" style="1" customWidth="1"/>
    <col min="9486" max="9486" width="5" style="1" customWidth="1"/>
    <col min="9487" max="9487" width="2.28515625" style="1" customWidth="1"/>
    <col min="9488" max="9488" width="26" style="1" customWidth="1"/>
    <col min="9489" max="9489" width="8" style="1" customWidth="1"/>
    <col min="9490" max="9490" width="1" style="1" customWidth="1"/>
    <col min="9491" max="9491" width="6.7109375" style="1" customWidth="1"/>
    <col min="9492" max="9492" width="1" style="1" customWidth="1"/>
    <col min="9493" max="9493" width="6.7109375" style="1" customWidth="1"/>
    <col min="9494" max="9494" width="1" style="1" customWidth="1"/>
    <col min="9495" max="9495" width="6.7109375" style="1" customWidth="1"/>
    <col min="9496" max="9496" width="1" style="1" customWidth="1"/>
    <col min="9497" max="9497" width="6.7109375" style="1" customWidth="1"/>
    <col min="9498" max="9498" width="1" style="1" customWidth="1"/>
    <col min="9499" max="9499" width="6.7109375" style="1" customWidth="1"/>
    <col min="9500" max="9500" width="1" style="1" customWidth="1"/>
    <col min="9501" max="9502" width="6.7109375" style="1" customWidth="1"/>
    <col min="9503" max="9728" width="11.42578125" style="1"/>
    <col min="9729" max="9729" width="2.140625" style="1" customWidth="1"/>
    <col min="9730" max="9730" width="2.28515625" style="1" customWidth="1"/>
    <col min="9731" max="9731" width="3" style="1" customWidth="1"/>
    <col min="9732" max="9732" width="7.85546875" style="1" customWidth="1"/>
    <col min="9733" max="9733" width="2" style="1" customWidth="1"/>
    <col min="9734" max="9734" width="1.5703125" style="1" customWidth="1"/>
    <col min="9735" max="9735" width="61.28515625" style="1" customWidth="1"/>
    <col min="9736" max="9736" width="5.42578125" style="1" bestFit="1" customWidth="1"/>
    <col min="9737" max="9737" width="5.42578125" style="1" customWidth="1"/>
    <col min="9738" max="9738" width="6.140625" style="1" customWidth="1"/>
    <col min="9739" max="9740" width="11.42578125" style="1"/>
    <col min="9741" max="9741" width="4.7109375" style="1" customWidth="1"/>
    <col min="9742" max="9742" width="5" style="1" customWidth="1"/>
    <col min="9743" max="9743" width="2.28515625" style="1" customWidth="1"/>
    <col min="9744" max="9744" width="26" style="1" customWidth="1"/>
    <col min="9745" max="9745" width="8" style="1" customWidth="1"/>
    <col min="9746" max="9746" width="1" style="1" customWidth="1"/>
    <col min="9747" max="9747" width="6.7109375" style="1" customWidth="1"/>
    <col min="9748" max="9748" width="1" style="1" customWidth="1"/>
    <col min="9749" max="9749" width="6.7109375" style="1" customWidth="1"/>
    <col min="9750" max="9750" width="1" style="1" customWidth="1"/>
    <col min="9751" max="9751" width="6.7109375" style="1" customWidth="1"/>
    <col min="9752" max="9752" width="1" style="1" customWidth="1"/>
    <col min="9753" max="9753" width="6.7109375" style="1" customWidth="1"/>
    <col min="9754" max="9754" width="1" style="1" customWidth="1"/>
    <col min="9755" max="9755" width="6.7109375" style="1" customWidth="1"/>
    <col min="9756" max="9756" width="1" style="1" customWidth="1"/>
    <col min="9757" max="9758" width="6.7109375" style="1" customWidth="1"/>
    <col min="9759" max="9984" width="11.42578125" style="1"/>
    <col min="9985" max="9985" width="2.140625" style="1" customWidth="1"/>
    <col min="9986" max="9986" width="2.28515625" style="1" customWidth="1"/>
    <col min="9987" max="9987" width="3" style="1" customWidth="1"/>
    <col min="9988" max="9988" width="7.85546875" style="1" customWidth="1"/>
    <col min="9989" max="9989" width="2" style="1" customWidth="1"/>
    <col min="9990" max="9990" width="1.5703125" style="1" customWidth="1"/>
    <col min="9991" max="9991" width="61.28515625" style="1" customWidth="1"/>
    <col min="9992" max="9992" width="5.42578125" style="1" bestFit="1" customWidth="1"/>
    <col min="9993" max="9993" width="5.42578125" style="1" customWidth="1"/>
    <col min="9994" max="9994" width="6.140625" style="1" customWidth="1"/>
    <col min="9995" max="9996" width="11.42578125" style="1"/>
    <col min="9997" max="9997" width="4.7109375" style="1" customWidth="1"/>
    <col min="9998" max="9998" width="5" style="1" customWidth="1"/>
    <col min="9999" max="9999" width="2.28515625" style="1" customWidth="1"/>
    <col min="10000" max="10000" width="26" style="1" customWidth="1"/>
    <col min="10001" max="10001" width="8" style="1" customWidth="1"/>
    <col min="10002" max="10002" width="1" style="1" customWidth="1"/>
    <col min="10003" max="10003" width="6.7109375" style="1" customWidth="1"/>
    <col min="10004" max="10004" width="1" style="1" customWidth="1"/>
    <col min="10005" max="10005" width="6.7109375" style="1" customWidth="1"/>
    <col min="10006" max="10006" width="1" style="1" customWidth="1"/>
    <col min="10007" max="10007" width="6.7109375" style="1" customWidth="1"/>
    <col min="10008" max="10008" width="1" style="1" customWidth="1"/>
    <col min="10009" max="10009" width="6.7109375" style="1" customWidth="1"/>
    <col min="10010" max="10010" width="1" style="1" customWidth="1"/>
    <col min="10011" max="10011" width="6.7109375" style="1" customWidth="1"/>
    <col min="10012" max="10012" width="1" style="1" customWidth="1"/>
    <col min="10013" max="10014" width="6.7109375" style="1" customWidth="1"/>
    <col min="10015" max="10240" width="11.42578125" style="1"/>
    <col min="10241" max="10241" width="2.140625" style="1" customWidth="1"/>
    <col min="10242" max="10242" width="2.28515625" style="1" customWidth="1"/>
    <col min="10243" max="10243" width="3" style="1" customWidth="1"/>
    <col min="10244" max="10244" width="7.85546875" style="1" customWidth="1"/>
    <col min="10245" max="10245" width="2" style="1" customWidth="1"/>
    <col min="10246" max="10246" width="1.5703125" style="1" customWidth="1"/>
    <col min="10247" max="10247" width="61.28515625" style="1" customWidth="1"/>
    <col min="10248" max="10248" width="5.42578125" style="1" bestFit="1" customWidth="1"/>
    <col min="10249" max="10249" width="5.42578125" style="1" customWidth="1"/>
    <col min="10250" max="10250" width="6.140625" style="1" customWidth="1"/>
    <col min="10251" max="10252" width="11.42578125" style="1"/>
    <col min="10253" max="10253" width="4.7109375" style="1" customWidth="1"/>
    <col min="10254" max="10254" width="5" style="1" customWidth="1"/>
    <col min="10255" max="10255" width="2.28515625" style="1" customWidth="1"/>
    <col min="10256" max="10256" width="26" style="1" customWidth="1"/>
    <col min="10257" max="10257" width="8" style="1" customWidth="1"/>
    <col min="10258" max="10258" width="1" style="1" customWidth="1"/>
    <col min="10259" max="10259" width="6.7109375" style="1" customWidth="1"/>
    <col min="10260" max="10260" width="1" style="1" customWidth="1"/>
    <col min="10261" max="10261" width="6.7109375" style="1" customWidth="1"/>
    <col min="10262" max="10262" width="1" style="1" customWidth="1"/>
    <col min="10263" max="10263" width="6.7109375" style="1" customWidth="1"/>
    <col min="10264" max="10264" width="1" style="1" customWidth="1"/>
    <col min="10265" max="10265" width="6.7109375" style="1" customWidth="1"/>
    <col min="10266" max="10266" width="1" style="1" customWidth="1"/>
    <col min="10267" max="10267" width="6.7109375" style="1" customWidth="1"/>
    <col min="10268" max="10268" width="1" style="1" customWidth="1"/>
    <col min="10269" max="10270" width="6.7109375" style="1" customWidth="1"/>
    <col min="10271" max="10496" width="11.42578125" style="1"/>
    <col min="10497" max="10497" width="2.140625" style="1" customWidth="1"/>
    <col min="10498" max="10498" width="2.28515625" style="1" customWidth="1"/>
    <col min="10499" max="10499" width="3" style="1" customWidth="1"/>
    <col min="10500" max="10500" width="7.85546875" style="1" customWidth="1"/>
    <col min="10501" max="10501" width="2" style="1" customWidth="1"/>
    <col min="10502" max="10502" width="1.5703125" style="1" customWidth="1"/>
    <col min="10503" max="10503" width="61.28515625" style="1" customWidth="1"/>
    <col min="10504" max="10504" width="5.42578125" style="1" bestFit="1" customWidth="1"/>
    <col min="10505" max="10505" width="5.42578125" style="1" customWidth="1"/>
    <col min="10506" max="10506" width="6.140625" style="1" customWidth="1"/>
    <col min="10507" max="10508" width="11.42578125" style="1"/>
    <col min="10509" max="10509" width="4.7109375" style="1" customWidth="1"/>
    <col min="10510" max="10510" width="5" style="1" customWidth="1"/>
    <col min="10511" max="10511" width="2.28515625" style="1" customWidth="1"/>
    <col min="10512" max="10512" width="26" style="1" customWidth="1"/>
    <col min="10513" max="10513" width="8" style="1" customWidth="1"/>
    <col min="10514" max="10514" width="1" style="1" customWidth="1"/>
    <col min="10515" max="10515" width="6.7109375" style="1" customWidth="1"/>
    <col min="10516" max="10516" width="1" style="1" customWidth="1"/>
    <col min="10517" max="10517" width="6.7109375" style="1" customWidth="1"/>
    <col min="10518" max="10518" width="1" style="1" customWidth="1"/>
    <col min="10519" max="10519" width="6.7109375" style="1" customWidth="1"/>
    <col min="10520" max="10520" width="1" style="1" customWidth="1"/>
    <col min="10521" max="10521" width="6.7109375" style="1" customWidth="1"/>
    <col min="10522" max="10522" width="1" style="1" customWidth="1"/>
    <col min="10523" max="10523" width="6.7109375" style="1" customWidth="1"/>
    <col min="10524" max="10524" width="1" style="1" customWidth="1"/>
    <col min="10525" max="10526" width="6.7109375" style="1" customWidth="1"/>
    <col min="10527" max="10752" width="11.42578125" style="1"/>
    <col min="10753" max="10753" width="2.140625" style="1" customWidth="1"/>
    <col min="10754" max="10754" width="2.28515625" style="1" customWidth="1"/>
    <col min="10755" max="10755" width="3" style="1" customWidth="1"/>
    <col min="10756" max="10756" width="7.85546875" style="1" customWidth="1"/>
    <col min="10757" max="10757" width="2" style="1" customWidth="1"/>
    <col min="10758" max="10758" width="1.5703125" style="1" customWidth="1"/>
    <col min="10759" max="10759" width="61.28515625" style="1" customWidth="1"/>
    <col min="10760" max="10760" width="5.42578125" style="1" bestFit="1" customWidth="1"/>
    <col min="10761" max="10761" width="5.42578125" style="1" customWidth="1"/>
    <col min="10762" max="10762" width="6.140625" style="1" customWidth="1"/>
    <col min="10763" max="10764" width="11.42578125" style="1"/>
    <col min="10765" max="10765" width="4.7109375" style="1" customWidth="1"/>
    <col min="10766" max="10766" width="5" style="1" customWidth="1"/>
    <col min="10767" max="10767" width="2.28515625" style="1" customWidth="1"/>
    <col min="10768" max="10768" width="26" style="1" customWidth="1"/>
    <col min="10769" max="10769" width="8" style="1" customWidth="1"/>
    <col min="10770" max="10770" width="1" style="1" customWidth="1"/>
    <col min="10771" max="10771" width="6.7109375" style="1" customWidth="1"/>
    <col min="10772" max="10772" width="1" style="1" customWidth="1"/>
    <col min="10773" max="10773" width="6.7109375" style="1" customWidth="1"/>
    <col min="10774" max="10774" width="1" style="1" customWidth="1"/>
    <col min="10775" max="10775" width="6.7109375" style="1" customWidth="1"/>
    <col min="10776" max="10776" width="1" style="1" customWidth="1"/>
    <col min="10777" max="10777" width="6.7109375" style="1" customWidth="1"/>
    <col min="10778" max="10778" width="1" style="1" customWidth="1"/>
    <col min="10779" max="10779" width="6.7109375" style="1" customWidth="1"/>
    <col min="10780" max="10780" width="1" style="1" customWidth="1"/>
    <col min="10781" max="10782" width="6.7109375" style="1" customWidth="1"/>
    <col min="10783" max="11008" width="11.42578125" style="1"/>
    <col min="11009" max="11009" width="2.140625" style="1" customWidth="1"/>
    <col min="11010" max="11010" width="2.28515625" style="1" customWidth="1"/>
    <col min="11011" max="11011" width="3" style="1" customWidth="1"/>
    <col min="11012" max="11012" width="7.85546875" style="1" customWidth="1"/>
    <col min="11013" max="11013" width="2" style="1" customWidth="1"/>
    <col min="11014" max="11014" width="1.5703125" style="1" customWidth="1"/>
    <col min="11015" max="11015" width="61.28515625" style="1" customWidth="1"/>
    <col min="11016" max="11016" width="5.42578125" style="1" bestFit="1" customWidth="1"/>
    <col min="11017" max="11017" width="5.42578125" style="1" customWidth="1"/>
    <col min="11018" max="11018" width="6.140625" style="1" customWidth="1"/>
    <col min="11019" max="11020" width="11.42578125" style="1"/>
    <col min="11021" max="11021" width="4.7109375" style="1" customWidth="1"/>
    <col min="11022" max="11022" width="5" style="1" customWidth="1"/>
    <col min="11023" max="11023" width="2.28515625" style="1" customWidth="1"/>
    <col min="11024" max="11024" width="26" style="1" customWidth="1"/>
    <col min="11025" max="11025" width="8" style="1" customWidth="1"/>
    <col min="11026" max="11026" width="1" style="1" customWidth="1"/>
    <col min="11027" max="11027" width="6.7109375" style="1" customWidth="1"/>
    <col min="11028" max="11028" width="1" style="1" customWidth="1"/>
    <col min="11029" max="11029" width="6.7109375" style="1" customWidth="1"/>
    <col min="11030" max="11030" width="1" style="1" customWidth="1"/>
    <col min="11031" max="11031" width="6.7109375" style="1" customWidth="1"/>
    <col min="11032" max="11032" width="1" style="1" customWidth="1"/>
    <col min="11033" max="11033" width="6.7109375" style="1" customWidth="1"/>
    <col min="11034" max="11034" width="1" style="1" customWidth="1"/>
    <col min="11035" max="11035" width="6.7109375" style="1" customWidth="1"/>
    <col min="11036" max="11036" width="1" style="1" customWidth="1"/>
    <col min="11037" max="11038" width="6.7109375" style="1" customWidth="1"/>
    <col min="11039" max="11264" width="11.42578125" style="1"/>
    <col min="11265" max="11265" width="2.140625" style="1" customWidth="1"/>
    <col min="11266" max="11266" width="2.28515625" style="1" customWidth="1"/>
    <col min="11267" max="11267" width="3" style="1" customWidth="1"/>
    <col min="11268" max="11268" width="7.85546875" style="1" customWidth="1"/>
    <col min="11269" max="11269" width="2" style="1" customWidth="1"/>
    <col min="11270" max="11270" width="1.5703125" style="1" customWidth="1"/>
    <col min="11271" max="11271" width="61.28515625" style="1" customWidth="1"/>
    <col min="11272" max="11272" width="5.42578125" style="1" bestFit="1" customWidth="1"/>
    <col min="11273" max="11273" width="5.42578125" style="1" customWidth="1"/>
    <col min="11274" max="11274" width="6.140625" style="1" customWidth="1"/>
    <col min="11275" max="11276" width="11.42578125" style="1"/>
    <col min="11277" max="11277" width="4.7109375" style="1" customWidth="1"/>
    <col min="11278" max="11278" width="5" style="1" customWidth="1"/>
    <col min="11279" max="11279" width="2.28515625" style="1" customWidth="1"/>
    <col min="11280" max="11280" width="26" style="1" customWidth="1"/>
    <col min="11281" max="11281" width="8" style="1" customWidth="1"/>
    <col min="11282" max="11282" width="1" style="1" customWidth="1"/>
    <col min="11283" max="11283" width="6.7109375" style="1" customWidth="1"/>
    <col min="11284" max="11284" width="1" style="1" customWidth="1"/>
    <col min="11285" max="11285" width="6.7109375" style="1" customWidth="1"/>
    <col min="11286" max="11286" width="1" style="1" customWidth="1"/>
    <col min="11287" max="11287" width="6.7109375" style="1" customWidth="1"/>
    <col min="11288" max="11288" width="1" style="1" customWidth="1"/>
    <col min="11289" max="11289" width="6.7109375" style="1" customWidth="1"/>
    <col min="11290" max="11290" width="1" style="1" customWidth="1"/>
    <col min="11291" max="11291" width="6.7109375" style="1" customWidth="1"/>
    <col min="11292" max="11292" width="1" style="1" customWidth="1"/>
    <col min="11293" max="11294" width="6.7109375" style="1" customWidth="1"/>
    <col min="11295" max="11520" width="11.42578125" style="1"/>
    <col min="11521" max="11521" width="2.140625" style="1" customWidth="1"/>
    <col min="11522" max="11522" width="2.28515625" style="1" customWidth="1"/>
    <col min="11523" max="11523" width="3" style="1" customWidth="1"/>
    <col min="11524" max="11524" width="7.85546875" style="1" customWidth="1"/>
    <col min="11525" max="11525" width="2" style="1" customWidth="1"/>
    <col min="11526" max="11526" width="1.5703125" style="1" customWidth="1"/>
    <col min="11527" max="11527" width="61.28515625" style="1" customWidth="1"/>
    <col min="11528" max="11528" width="5.42578125" style="1" bestFit="1" customWidth="1"/>
    <col min="11529" max="11529" width="5.42578125" style="1" customWidth="1"/>
    <col min="11530" max="11530" width="6.140625" style="1" customWidth="1"/>
    <col min="11531" max="11532" width="11.42578125" style="1"/>
    <col min="11533" max="11533" width="4.7109375" style="1" customWidth="1"/>
    <col min="11534" max="11534" width="5" style="1" customWidth="1"/>
    <col min="11535" max="11535" width="2.28515625" style="1" customWidth="1"/>
    <col min="11536" max="11536" width="26" style="1" customWidth="1"/>
    <col min="11537" max="11537" width="8" style="1" customWidth="1"/>
    <col min="11538" max="11538" width="1" style="1" customWidth="1"/>
    <col min="11539" max="11539" width="6.7109375" style="1" customWidth="1"/>
    <col min="11540" max="11540" width="1" style="1" customWidth="1"/>
    <col min="11541" max="11541" width="6.7109375" style="1" customWidth="1"/>
    <col min="11542" max="11542" width="1" style="1" customWidth="1"/>
    <col min="11543" max="11543" width="6.7109375" style="1" customWidth="1"/>
    <col min="11544" max="11544" width="1" style="1" customWidth="1"/>
    <col min="11545" max="11545" width="6.7109375" style="1" customWidth="1"/>
    <col min="11546" max="11546" width="1" style="1" customWidth="1"/>
    <col min="11547" max="11547" width="6.7109375" style="1" customWidth="1"/>
    <col min="11548" max="11548" width="1" style="1" customWidth="1"/>
    <col min="11549" max="11550" width="6.7109375" style="1" customWidth="1"/>
    <col min="11551" max="11776" width="11.42578125" style="1"/>
    <col min="11777" max="11777" width="2.140625" style="1" customWidth="1"/>
    <col min="11778" max="11778" width="2.28515625" style="1" customWidth="1"/>
    <col min="11779" max="11779" width="3" style="1" customWidth="1"/>
    <col min="11780" max="11780" width="7.85546875" style="1" customWidth="1"/>
    <col min="11781" max="11781" width="2" style="1" customWidth="1"/>
    <col min="11782" max="11782" width="1.5703125" style="1" customWidth="1"/>
    <col min="11783" max="11783" width="61.28515625" style="1" customWidth="1"/>
    <col min="11784" max="11784" width="5.42578125" style="1" bestFit="1" customWidth="1"/>
    <col min="11785" max="11785" width="5.42578125" style="1" customWidth="1"/>
    <col min="11786" max="11786" width="6.140625" style="1" customWidth="1"/>
    <col min="11787" max="11788" width="11.42578125" style="1"/>
    <col min="11789" max="11789" width="4.7109375" style="1" customWidth="1"/>
    <col min="11790" max="11790" width="5" style="1" customWidth="1"/>
    <col min="11791" max="11791" width="2.28515625" style="1" customWidth="1"/>
    <col min="11792" max="11792" width="26" style="1" customWidth="1"/>
    <col min="11793" max="11793" width="8" style="1" customWidth="1"/>
    <col min="11794" max="11794" width="1" style="1" customWidth="1"/>
    <col min="11795" max="11795" width="6.7109375" style="1" customWidth="1"/>
    <col min="11796" max="11796" width="1" style="1" customWidth="1"/>
    <col min="11797" max="11797" width="6.7109375" style="1" customWidth="1"/>
    <col min="11798" max="11798" width="1" style="1" customWidth="1"/>
    <col min="11799" max="11799" width="6.7109375" style="1" customWidth="1"/>
    <col min="11800" max="11800" width="1" style="1" customWidth="1"/>
    <col min="11801" max="11801" width="6.7109375" style="1" customWidth="1"/>
    <col min="11802" max="11802" width="1" style="1" customWidth="1"/>
    <col min="11803" max="11803" width="6.7109375" style="1" customWidth="1"/>
    <col min="11804" max="11804" width="1" style="1" customWidth="1"/>
    <col min="11805" max="11806" width="6.7109375" style="1" customWidth="1"/>
    <col min="11807" max="12032" width="11.42578125" style="1"/>
    <col min="12033" max="12033" width="2.140625" style="1" customWidth="1"/>
    <col min="12034" max="12034" width="2.28515625" style="1" customWidth="1"/>
    <col min="12035" max="12035" width="3" style="1" customWidth="1"/>
    <col min="12036" max="12036" width="7.85546875" style="1" customWidth="1"/>
    <col min="12037" max="12037" width="2" style="1" customWidth="1"/>
    <col min="12038" max="12038" width="1.5703125" style="1" customWidth="1"/>
    <col min="12039" max="12039" width="61.28515625" style="1" customWidth="1"/>
    <col min="12040" max="12040" width="5.42578125" style="1" bestFit="1" customWidth="1"/>
    <col min="12041" max="12041" width="5.42578125" style="1" customWidth="1"/>
    <col min="12042" max="12042" width="6.140625" style="1" customWidth="1"/>
    <col min="12043" max="12044" width="11.42578125" style="1"/>
    <col min="12045" max="12045" width="4.7109375" style="1" customWidth="1"/>
    <col min="12046" max="12046" width="5" style="1" customWidth="1"/>
    <col min="12047" max="12047" width="2.28515625" style="1" customWidth="1"/>
    <col min="12048" max="12048" width="26" style="1" customWidth="1"/>
    <col min="12049" max="12049" width="8" style="1" customWidth="1"/>
    <col min="12050" max="12050" width="1" style="1" customWidth="1"/>
    <col min="12051" max="12051" width="6.7109375" style="1" customWidth="1"/>
    <col min="12052" max="12052" width="1" style="1" customWidth="1"/>
    <col min="12053" max="12053" width="6.7109375" style="1" customWidth="1"/>
    <col min="12054" max="12054" width="1" style="1" customWidth="1"/>
    <col min="12055" max="12055" width="6.7109375" style="1" customWidth="1"/>
    <col min="12056" max="12056" width="1" style="1" customWidth="1"/>
    <col min="12057" max="12057" width="6.7109375" style="1" customWidth="1"/>
    <col min="12058" max="12058" width="1" style="1" customWidth="1"/>
    <col min="12059" max="12059" width="6.7109375" style="1" customWidth="1"/>
    <col min="12060" max="12060" width="1" style="1" customWidth="1"/>
    <col min="12061" max="12062" width="6.7109375" style="1" customWidth="1"/>
    <col min="12063" max="12288" width="11.42578125" style="1"/>
    <col min="12289" max="12289" width="2.140625" style="1" customWidth="1"/>
    <col min="12290" max="12290" width="2.28515625" style="1" customWidth="1"/>
    <col min="12291" max="12291" width="3" style="1" customWidth="1"/>
    <col min="12292" max="12292" width="7.85546875" style="1" customWidth="1"/>
    <col min="12293" max="12293" width="2" style="1" customWidth="1"/>
    <col min="12294" max="12294" width="1.5703125" style="1" customWidth="1"/>
    <col min="12295" max="12295" width="61.28515625" style="1" customWidth="1"/>
    <col min="12296" max="12296" width="5.42578125" style="1" bestFit="1" customWidth="1"/>
    <col min="12297" max="12297" width="5.42578125" style="1" customWidth="1"/>
    <col min="12298" max="12298" width="6.140625" style="1" customWidth="1"/>
    <col min="12299" max="12300" width="11.42578125" style="1"/>
    <col min="12301" max="12301" width="4.7109375" style="1" customWidth="1"/>
    <col min="12302" max="12302" width="5" style="1" customWidth="1"/>
    <col min="12303" max="12303" width="2.28515625" style="1" customWidth="1"/>
    <col min="12304" max="12304" width="26" style="1" customWidth="1"/>
    <col min="12305" max="12305" width="8" style="1" customWidth="1"/>
    <col min="12306" max="12306" width="1" style="1" customWidth="1"/>
    <col min="12307" max="12307" width="6.7109375" style="1" customWidth="1"/>
    <col min="12308" max="12308" width="1" style="1" customWidth="1"/>
    <col min="12309" max="12309" width="6.7109375" style="1" customWidth="1"/>
    <col min="12310" max="12310" width="1" style="1" customWidth="1"/>
    <col min="12311" max="12311" width="6.7109375" style="1" customWidth="1"/>
    <col min="12312" max="12312" width="1" style="1" customWidth="1"/>
    <col min="12313" max="12313" width="6.7109375" style="1" customWidth="1"/>
    <col min="12314" max="12314" width="1" style="1" customWidth="1"/>
    <col min="12315" max="12315" width="6.7109375" style="1" customWidth="1"/>
    <col min="12316" max="12316" width="1" style="1" customWidth="1"/>
    <col min="12317" max="12318" width="6.7109375" style="1" customWidth="1"/>
    <col min="12319" max="12544" width="11.42578125" style="1"/>
    <col min="12545" max="12545" width="2.140625" style="1" customWidth="1"/>
    <col min="12546" max="12546" width="2.28515625" style="1" customWidth="1"/>
    <col min="12547" max="12547" width="3" style="1" customWidth="1"/>
    <col min="12548" max="12548" width="7.85546875" style="1" customWidth="1"/>
    <col min="12549" max="12549" width="2" style="1" customWidth="1"/>
    <col min="12550" max="12550" width="1.5703125" style="1" customWidth="1"/>
    <col min="12551" max="12551" width="61.28515625" style="1" customWidth="1"/>
    <col min="12552" max="12552" width="5.42578125" style="1" bestFit="1" customWidth="1"/>
    <col min="12553" max="12553" width="5.42578125" style="1" customWidth="1"/>
    <col min="12554" max="12554" width="6.140625" style="1" customWidth="1"/>
    <col min="12555" max="12556" width="11.42578125" style="1"/>
    <col min="12557" max="12557" width="4.7109375" style="1" customWidth="1"/>
    <col min="12558" max="12558" width="5" style="1" customWidth="1"/>
    <col min="12559" max="12559" width="2.28515625" style="1" customWidth="1"/>
    <col min="12560" max="12560" width="26" style="1" customWidth="1"/>
    <col min="12561" max="12561" width="8" style="1" customWidth="1"/>
    <col min="12562" max="12562" width="1" style="1" customWidth="1"/>
    <col min="12563" max="12563" width="6.7109375" style="1" customWidth="1"/>
    <col min="12564" max="12564" width="1" style="1" customWidth="1"/>
    <col min="12565" max="12565" width="6.7109375" style="1" customWidth="1"/>
    <col min="12566" max="12566" width="1" style="1" customWidth="1"/>
    <col min="12567" max="12567" width="6.7109375" style="1" customWidth="1"/>
    <col min="12568" max="12568" width="1" style="1" customWidth="1"/>
    <col min="12569" max="12569" width="6.7109375" style="1" customWidth="1"/>
    <col min="12570" max="12570" width="1" style="1" customWidth="1"/>
    <col min="12571" max="12571" width="6.7109375" style="1" customWidth="1"/>
    <col min="12572" max="12572" width="1" style="1" customWidth="1"/>
    <col min="12573" max="12574" width="6.7109375" style="1" customWidth="1"/>
    <col min="12575" max="12800" width="11.42578125" style="1"/>
    <col min="12801" max="12801" width="2.140625" style="1" customWidth="1"/>
    <col min="12802" max="12802" width="2.28515625" style="1" customWidth="1"/>
    <col min="12803" max="12803" width="3" style="1" customWidth="1"/>
    <col min="12804" max="12804" width="7.85546875" style="1" customWidth="1"/>
    <col min="12805" max="12805" width="2" style="1" customWidth="1"/>
    <col min="12806" max="12806" width="1.5703125" style="1" customWidth="1"/>
    <col min="12807" max="12807" width="61.28515625" style="1" customWidth="1"/>
    <col min="12808" max="12808" width="5.42578125" style="1" bestFit="1" customWidth="1"/>
    <col min="12809" max="12809" width="5.42578125" style="1" customWidth="1"/>
    <col min="12810" max="12810" width="6.140625" style="1" customWidth="1"/>
    <col min="12811" max="12812" width="11.42578125" style="1"/>
    <col min="12813" max="12813" width="4.7109375" style="1" customWidth="1"/>
    <col min="12814" max="12814" width="5" style="1" customWidth="1"/>
    <col min="12815" max="12815" width="2.28515625" style="1" customWidth="1"/>
    <col min="12816" max="12816" width="26" style="1" customWidth="1"/>
    <col min="12817" max="12817" width="8" style="1" customWidth="1"/>
    <col min="12818" max="12818" width="1" style="1" customWidth="1"/>
    <col min="12819" max="12819" width="6.7109375" style="1" customWidth="1"/>
    <col min="12820" max="12820" width="1" style="1" customWidth="1"/>
    <col min="12821" max="12821" width="6.7109375" style="1" customWidth="1"/>
    <col min="12822" max="12822" width="1" style="1" customWidth="1"/>
    <col min="12823" max="12823" width="6.7109375" style="1" customWidth="1"/>
    <col min="12824" max="12824" width="1" style="1" customWidth="1"/>
    <col min="12825" max="12825" width="6.7109375" style="1" customWidth="1"/>
    <col min="12826" max="12826" width="1" style="1" customWidth="1"/>
    <col min="12827" max="12827" width="6.7109375" style="1" customWidth="1"/>
    <col min="12828" max="12828" width="1" style="1" customWidth="1"/>
    <col min="12829" max="12830" width="6.7109375" style="1" customWidth="1"/>
    <col min="12831" max="13056" width="11.42578125" style="1"/>
    <col min="13057" max="13057" width="2.140625" style="1" customWidth="1"/>
    <col min="13058" max="13058" width="2.28515625" style="1" customWidth="1"/>
    <col min="13059" max="13059" width="3" style="1" customWidth="1"/>
    <col min="13060" max="13060" width="7.85546875" style="1" customWidth="1"/>
    <col min="13061" max="13061" width="2" style="1" customWidth="1"/>
    <col min="13062" max="13062" width="1.5703125" style="1" customWidth="1"/>
    <col min="13063" max="13063" width="61.28515625" style="1" customWidth="1"/>
    <col min="13064" max="13064" width="5.42578125" style="1" bestFit="1" customWidth="1"/>
    <col min="13065" max="13065" width="5.42578125" style="1" customWidth="1"/>
    <col min="13066" max="13066" width="6.140625" style="1" customWidth="1"/>
    <col min="13067" max="13068" width="11.42578125" style="1"/>
    <col min="13069" max="13069" width="4.7109375" style="1" customWidth="1"/>
    <col min="13070" max="13070" width="5" style="1" customWidth="1"/>
    <col min="13071" max="13071" width="2.28515625" style="1" customWidth="1"/>
    <col min="13072" max="13072" width="26" style="1" customWidth="1"/>
    <col min="13073" max="13073" width="8" style="1" customWidth="1"/>
    <col min="13074" max="13074" width="1" style="1" customWidth="1"/>
    <col min="13075" max="13075" width="6.7109375" style="1" customWidth="1"/>
    <col min="13076" max="13076" width="1" style="1" customWidth="1"/>
    <col min="13077" max="13077" width="6.7109375" style="1" customWidth="1"/>
    <col min="13078" max="13078" width="1" style="1" customWidth="1"/>
    <col min="13079" max="13079" width="6.7109375" style="1" customWidth="1"/>
    <col min="13080" max="13080" width="1" style="1" customWidth="1"/>
    <col min="13081" max="13081" width="6.7109375" style="1" customWidth="1"/>
    <col min="13082" max="13082" width="1" style="1" customWidth="1"/>
    <col min="13083" max="13083" width="6.7109375" style="1" customWidth="1"/>
    <col min="13084" max="13084" width="1" style="1" customWidth="1"/>
    <col min="13085" max="13086" width="6.7109375" style="1" customWidth="1"/>
    <col min="13087" max="13312" width="11.42578125" style="1"/>
    <col min="13313" max="13313" width="2.140625" style="1" customWidth="1"/>
    <col min="13314" max="13314" width="2.28515625" style="1" customWidth="1"/>
    <col min="13315" max="13315" width="3" style="1" customWidth="1"/>
    <col min="13316" max="13316" width="7.85546875" style="1" customWidth="1"/>
    <col min="13317" max="13317" width="2" style="1" customWidth="1"/>
    <col min="13318" max="13318" width="1.5703125" style="1" customWidth="1"/>
    <col min="13319" max="13319" width="61.28515625" style="1" customWidth="1"/>
    <col min="13320" max="13320" width="5.42578125" style="1" bestFit="1" customWidth="1"/>
    <col min="13321" max="13321" width="5.42578125" style="1" customWidth="1"/>
    <col min="13322" max="13322" width="6.140625" style="1" customWidth="1"/>
    <col min="13323" max="13324" width="11.42578125" style="1"/>
    <col min="13325" max="13325" width="4.7109375" style="1" customWidth="1"/>
    <col min="13326" max="13326" width="5" style="1" customWidth="1"/>
    <col min="13327" max="13327" width="2.28515625" style="1" customWidth="1"/>
    <col min="13328" max="13328" width="26" style="1" customWidth="1"/>
    <col min="13329" max="13329" width="8" style="1" customWidth="1"/>
    <col min="13330" max="13330" width="1" style="1" customWidth="1"/>
    <col min="13331" max="13331" width="6.7109375" style="1" customWidth="1"/>
    <col min="13332" max="13332" width="1" style="1" customWidth="1"/>
    <col min="13333" max="13333" width="6.7109375" style="1" customWidth="1"/>
    <col min="13334" max="13334" width="1" style="1" customWidth="1"/>
    <col min="13335" max="13335" width="6.7109375" style="1" customWidth="1"/>
    <col min="13336" max="13336" width="1" style="1" customWidth="1"/>
    <col min="13337" max="13337" width="6.7109375" style="1" customWidth="1"/>
    <col min="13338" max="13338" width="1" style="1" customWidth="1"/>
    <col min="13339" max="13339" width="6.7109375" style="1" customWidth="1"/>
    <col min="13340" max="13340" width="1" style="1" customWidth="1"/>
    <col min="13341" max="13342" width="6.7109375" style="1" customWidth="1"/>
    <col min="13343" max="13568" width="11.42578125" style="1"/>
    <col min="13569" max="13569" width="2.140625" style="1" customWidth="1"/>
    <col min="13570" max="13570" width="2.28515625" style="1" customWidth="1"/>
    <col min="13571" max="13571" width="3" style="1" customWidth="1"/>
    <col min="13572" max="13572" width="7.85546875" style="1" customWidth="1"/>
    <col min="13573" max="13573" width="2" style="1" customWidth="1"/>
    <col min="13574" max="13574" width="1.5703125" style="1" customWidth="1"/>
    <col min="13575" max="13575" width="61.28515625" style="1" customWidth="1"/>
    <col min="13576" max="13576" width="5.42578125" style="1" bestFit="1" customWidth="1"/>
    <col min="13577" max="13577" width="5.42578125" style="1" customWidth="1"/>
    <col min="13578" max="13578" width="6.140625" style="1" customWidth="1"/>
    <col min="13579" max="13580" width="11.42578125" style="1"/>
    <col min="13581" max="13581" width="4.7109375" style="1" customWidth="1"/>
    <col min="13582" max="13582" width="5" style="1" customWidth="1"/>
    <col min="13583" max="13583" width="2.28515625" style="1" customWidth="1"/>
    <col min="13584" max="13584" width="26" style="1" customWidth="1"/>
    <col min="13585" max="13585" width="8" style="1" customWidth="1"/>
    <col min="13586" max="13586" width="1" style="1" customWidth="1"/>
    <col min="13587" max="13587" width="6.7109375" style="1" customWidth="1"/>
    <col min="13588" max="13588" width="1" style="1" customWidth="1"/>
    <col min="13589" max="13589" width="6.7109375" style="1" customWidth="1"/>
    <col min="13590" max="13590" width="1" style="1" customWidth="1"/>
    <col min="13591" max="13591" width="6.7109375" style="1" customWidth="1"/>
    <col min="13592" max="13592" width="1" style="1" customWidth="1"/>
    <col min="13593" max="13593" width="6.7109375" style="1" customWidth="1"/>
    <col min="13594" max="13594" width="1" style="1" customWidth="1"/>
    <col min="13595" max="13595" width="6.7109375" style="1" customWidth="1"/>
    <col min="13596" max="13596" width="1" style="1" customWidth="1"/>
    <col min="13597" max="13598" width="6.7109375" style="1" customWidth="1"/>
    <col min="13599" max="13824" width="11.42578125" style="1"/>
    <col min="13825" max="13825" width="2.140625" style="1" customWidth="1"/>
    <col min="13826" max="13826" width="2.28515625" style="1" customWidth="1"/>
    <col min="13827" max="13827" width="3" style="1" customWidth="1"/>
    <col min="13828" max="13828" width="7.85546875" style="1" customWidth="1"/>
    <col min="13829" max="13829" width="2" style="1" customWidth="1"/>
    <col min="13830" max="13830" width="1.5703125" style="1" customWidth="1"/>
    <col min="13831" max="13831" width="61.28515625" style="1" customWidth="1"/>
    <col min="13832" max="13832" width="5.42578125" style="1" bestFit="1" customWidth="1"/>
    <col min="13833" max="13833" width="5.42578125" style="1" customWidth="1"/>
    <col min="13834" max="13834" width="6.140625" style="1" customWidth="1"/>
    <col min="13835" max="13836" width="11.42578125" style="1"/>
    <col min="13837" max="13837" width="4.7109375" style="1" customWidth="1"/>
    <col min="13838" max="13838" width="5" style="1" customWidth="1"/>
    <col min="13839" max="13839" width="2.28515625" style="1" customWidth="1"/>
    <col min="13840" max="13840" width="26" style="1" customWidth="1"/>
    <col min="13841" max="13841" width="8" style="1" customWidth="1"/>
    <col min="13842" max="13842" width="1" style="1" customWidth="1"/>
    <col min="13843" max="13843" width="6.7109375" style="1" customWidth="1"/>
    <col min="13844" max="13844" width="1" style="1" customWidth="1"/>
    <col min="13845" max="13845" width="6.7109375" style="1" customWidth="1"/>
    <col min="13846" max="13846" width="1" style="1" customWidth="1"/>
    <col min="13847" max="13847" width="6.7109375" style="1" customWidth="1"/>
    <col min="13848" max="13848" width="1" style="1" customWidth="1"/>
    <col min="13849" max="13849" width="6.7109375" style="1" customWidth="1"/>
    <col min="13850" max="13850" width="1" style="1" customWidth="1"/>
    <col min="13851" max="13851" width="6.7109375" style="1" customWidth="1"/>
    <col min="13852" max="13852" width="1" style="1" customWidth="1"/>
    <col min="13853" max="13854" width="6.7109375" style="1" customWidth="1"/>
    <col min="13855" max="14080" width="11.42578125" style="1"/>
    <col min="14081" max="14081" width="2.140625" style="1" customWidth="1"/>
    <col min="14082" max="14082" width="2.28515625" style="1" customWidth="1"/>
    <col min="14083" max="14083" width="3" style="1" customWidth="1"/>
    <col min="14084" max="14084" width="7.85546875" style="1" customWidth="1"/>
    <col min="14085" max="14085" width="2" style="1" customWidth="1"/>
    <col min="14086" max="14086" width="1.5703125" style="1" customWidth="1"/>
    <col min="14087" max="14087" width="61.28515625" style="1" customWidth="1"/>
    <col min="14088" max="14088" width="5.42578125" style="1" bestFit="1" customWidth="1"/>
    <col min="14089" max="14089" width="5.42578125" style="1" customWidth="1"/>
    <col min="14090" max="14090" width="6.140625" style="1" customWidth="1"/>
    <col min="14091" max="14092" width="11.42578125" style="1"/>
    <col min="14093" max="14093" width="4.7109375" style="1" customWidth="1"/>
    <col min="14094" max="14094" width="5" style="1" customWidth="1"/>
    <col min="14095" max="14095" width="2.28515625" style="1" customWidth="1"/>
    <col min="14096" max="14096" width="26" style="1" customWidth="1"/>
    <col min="14097" max="14097" width="8" style="1" customWidth="1"/>
    <col min="14098" max="14098" width="1" style="1" customWidth="1"/>
    <col min="14099" max="14099" width="6.7109375" style="1" customWidth="1"/>
    <col min="14100" max="14100" width="1" style="1" customWidth="1"/>
    <col min="14101" max="14101" width="6.7109375" style="1" customWidth="1"/>
    <col min="14102" max="14102" width="1" style="1" customWidth="1"/>
    <col min="14103" max="14103" width="6.7109375" style="1" customWidth="1"/>
    <col min="14104" max="14104" width="1" style="1" customWidth="1"/>
    <col min="14105" max="14105" width="6.7109375" style="1" customWidth="1"/>
    <col min="14106" max="14106" width="1" style="1" customWidth="1"/>
    <col min="14107" max="14107" width="6.7109375" style="1" customWidth="1"/>
    <col min="14108" max="14108" width="1" style="1" customWidth="1"/>
    <col min="14109" max="14110" width="6.7109375" style="1" customWidth="1"/>
    <col min="14111" max="14336" width="11.42578125" style="1"/>
    <col min="14337" max="14337" width="2.140625" style="1" customWidth="1"/>
    <col min="14338" max="14338" width="2.28515625" style="1" customWidth="1"/>
    <col min="14339" max="14339" width="3" style="1" customWidth="1"/>
    <col min="14340" max="14340" width="7.85546875" style="1" customWidth="1"/>
    <col min="14341" max="14341" width="2" style="1" customWidth="1"/>
    <col min="14342" max="14342" width="1.5703125" style="1" customWidth="1"/>
    <col min="14343" max="14343" width="61.28515625" style="1" customWidth="1"/>
    <col min="14344" max="14344" width="5.42578125" style="1" bestFit="1" customWidth="1"/>
    <col min="14345" max="14345" width="5.42578125" style="1" customWidth="1"/>
    <col min="14346" max="14346" width="6.140625" style="1" customWidth="1"/>
    <col min="14347" max="14348" width="11.42578125" style="1"/>
    <col min="14349" max="14349" width="4.7109375" style="1" customWidth="1"/>
    <col min="14350" max="14350" width="5" style="1" customWidth="1"/>
    <col min="14351" max="14351" width="2.28515625" style="1" customWidth="1"/>
    <col min="14352" max="14352" width="26" style="1" customWidth="1"/>
    <col min="14353" max="14353" width="8" style="1" customWidth="1"/>
    <col min="14354" max="14354" width="1" style="1" customWidth="1"/>
    <col min="14355" max="14355" width="6.7109375" style="1" customWidth="1"/>
    <col min="14356" max="14356" width="1" style="1" customWidth="1"/>
    <col min="14357" max="14357" width="6.7109375" style="1" customWidth="1"/>
    <col min="14358" max="14358" width="1" style="1" customWidth="1"/>
    <col min="14359" max="14359" width="6.7109375" style="1" customWidth="1"/>
    <col min="14360" max="14360" width="1" style="1" customWidth="1"/>
    <col min="14361" max="14361" width="6.7109375" style="1" customWidth="1"/>
    <col min="14362" max="14362" width="1" style="1" customWidth="1"/>
    <col min="14363" max="14363" width="6.7109375" style="1" customWidth="1"/>
    <col min="14364" max="14364" width="1" style="1" customWidth="1"/>
    <col min="14365" max="14366" width="6.7109375" style="1" customWidth="1"/>
    <col min="14367" max="14592" width="11.42578125" style="1"/>
    <col min="14593" max="14593" width="2.140625" style="1" customWidth="1"/>
    <col min="14594" max="14594" width="2.28515625" style="1" customWidth="1"/>
    <col min="14595" max="14595" width="3" style="1" customWidth="1"/>
    <col min="14596" max="14596" width="7.85546875" style="1" customWidth="1"/>
    <col min="14597" max="14597" width="2" style="1" customWidth="1"/>
    <col min="14598" max="14598" width="1.5703125" style="1" customWidth="1"/>
    <col min="14599" max="14599" width="61.28515625" style="1" customWidth="1"/>
    <col min="14600" max="14600" width="5.42578125" style="1" bestFit="1" customWidth="1"/>
    <col min="14601" max="14601" width="5.42578125" style="1" customWidth="1"/>
    <col min="14602" max="14602" width="6.140625" style="1" customWidth="1"/>
    <col min="14603" max="14604" width="11.42578125" style="1"/>
    <col min="14605" max="14605" width="4.7109375" style="1" customWidth="1"/>
    <col min="14606" max="14606" width="5" style="1" customWidth="1"/>
    <col min="14607" max="14607" width="2.28515625" style="1" customWidth="1"/>
    <col min="14608" max="14608" width="26" style="1" customWidth="1"/>
    <col min="14609" max="14609" width="8" style="1" customWidth="1"/>
    <col min="14610" max="14610" width="1" style="1" customWidth="1"/>
    <col min="14611" max="14611" width="6.7109375" style="1" customWidth="1"/>
    <col min="14612" max="14612" width="1" style="1" customWidth="1"/>
    <col min="14613" max="14613" width="6.7109375" style="1" customWidth="1"/>
    <col min="14614" max="14614" width="1" style="1" customWidth="1"/>
    <col min="14615" max="14615" width="6.7109375" style="1" customWidth="1"/>
    <col min="14616" max="14616" width="1" style="1" customWidth="1"/>
    <col min="14617" max="14617" width="6.7109375" style="1" customWidth="1"/>
    <col min="14618" max="14618" width="1" style="1" customWidth="1"/>
    <col min="14619" max="14619" width="6.7109375" style="1" customWidth="1"/>
    <col min="14620" max="14620" width="1" style="1" customWidth="1"/>
    <col min="14621" max="14622" width="6.7109375" style="1" customWidth="1"/>
    <col min="14623" max="14848" width="11.42578125" style="1"/>
    <col min="14849" max="14849" width="2.140625" style="1" customWidth="1"/>
    <col min="14850" max="14850" width="2.28515625" style="1" customWidth="1"/>
    <col min="14851" max="14851" width="3" style="1" customWidth="1"/>
    <col min="14852" max="14852" width="7.85546875" style="1" customWidth="1"/>
    <col min="14853" max="14853" width="2" style="1" customWidth="1"/>
    <col min="14854" max="14854" width="1.5703125" style="1" customWidth="1"/>
    <col min="14855" max="14855" width="61.28515625" style="1" customWidth="1"/>
    <col min="14856" max="14856" width="5.42578125" style="1" bestFit="1" customWidth="1"/>
    <col min="14857" max="14857" width="5.42578125" style="1" customWidth="1"/>
    <col min="14858" max="14858" width="6.140625" style="1" customWidth="1"/>
    <col min="14859" max="14860" width="11.42578125" style="1"/>
    <col min="14861" max="14861" width="4.7109375" style="1" customWidth="1"/>
    <col min="14862" max="14862" width="5" style="1" customWidth="1"/>
    <col min="14863" max="14863" width="2.28515625" style="1" customWidth="1"/>
    <col min="14864" max="14864" width="26" style="1" customWidth="1"/>
    <col min="14865" max="14865" width="8" style="1" customWidth="1"/>
    <col min="14866" max="14866" width="1" style="1" customWidth="1"/>
    <col min="14867" max="14867" width="6.7109375" style="1" customWidth="1"/>
    <col min="14868" max="14868" width="1" style="1" customWidth="1"/>
    <col min="14869" max="14869" width="6.7109375" style="1" customWidth="1"/>
    <col min="14870" max="14870" width="1" style="1" customWidth="1"/>
    <col min="14871" max="14871" width="6.7109375" style="1" customWidth="1"/>
    <col min="14872" max="14872" width="1" style="1" customWidth="1"/>
    <col min="14873" max="14873" width="6.7109375" style="1" customWidth="1"/>
    <col min="14874" max="14874" width="1" style="1" customWidth="1"/>
    <col min="14875" max="14875" width="6.7109375" style="1" customWidth="1"/>
    <col min="14876" max="14876" width="1" style="1" customWidth="1"/>
    <col min="14877" max="14878" width="6.7109375" style="1" customWidth="1"/>
    <col min="14879" max="15104" width="11.42578125" style="1"/>
    <col min="15105" max="15105" width="2.140625" style="1" customWidth="1"/>
    <col min="15106" max="15106" width="2.28515625" style="1" customWidth="1"/>
    <col min="15107" max="15107" width="3" style="1" customWidth="1"/>
    <col min="15108" max="15108" width="7.85546875" style="1" customWidth="1"/>
    <col min="15109" max="15109" width="2" style="1" customWidth="1"/>
    <col min="15110" max="15110" width="1.5703125" style="1" customWidth="1"/>
    <col min="15111" max="15111" width="61.28515625" style="1" customWidth="1"/>
    <col min="15112" max="15112" width="5.42578125" style="1" bestFit="1" customWidth="1"/>
    <col min="15113" max="15113" width="5.42578125" style="1" customWidth="1"/>
    <col min="15114" max="15114" width="6.140625" style="1" customWidth="1"/>
    <col min="15115" max="15116" width="11.42578125" style="1"/>
    <col min="15117" max="15117" width="4.7109375" style="1" customWidth="1"/>
    <col min="15118" max="15118" width="5" style="1" customWidth="1"/>
    <col min="15119" max="15119" width="2.28515625" style="1" customWidth="1"/>
    <col min="15120" max="15120" width="26" style="1" customWidth="1"/>
    <col min="15121" max="15121" width="8" style="1" customWidth="1"/>
    <col min="15122" max="15122" width="1" style="1" customWidth="1"/>
    <col min="15123" max="15123" width="6.7109375" style="1" customWidth="1"/>
    <col min="15124" max="15124" width="1" style="1" customWidth="1"/>
    <col min="15125" max="15125" width="6.7109375" style="1" customWidth="1"/>
    <col min="15126" max="15126" width="1" style="1" customWidth="1"/>
    <col min="15127" max="15127" width="6.7109375" style="1" customWidth="1"/>
    <col min="15128" max="15128" width="1" style="1" customWidth="1"/>
    <col min="15129" max="15129" width="6.7109375" style="1" customWidth="1"/>
    <col min="15130" max="15130" width="1" style="1" customWidth="1"/>
    <col min="15131" max="15131" width="6.7109375" style="1" customWidth="1"/>
    <col min="15132" max="15132" width="1" style="1" customWidth="1"/>
    <col min="15133" max="15134" width="6.7109375" style="1" customWidth="1"/>
    <col min="15135" max="15360" width="11.42578125" style="1"/>
    <col min="15361" max="15361" width="2.140625" style="1" customWidth="1"/>
    <col min="15362" max="15362" width="2.28515625" style="1" customWidth="1"/>
    <col min="15363" max="15363" width="3" style="1" customWidth="1"/>
    <col min="15364" max="15364" width="7.85546875" style="1" customWidth="1"/>
    <col min="15365" max="15365" width="2" style="1" customWidth="1"/>
    <col min="15366" max="15366" width="1.5703125" style="1" customWidth="1"/>
    <col min="15367" max="15367" width="61.28515625" style="1" customWidth="1"/>
    <col min="15368" max="15368" width="5.42578125" style="1" bestFit="1" customWidth="1"/>
    <col min="15369" max="15369" width="5.42578125" style="1" customWidth="1"/>
    <col min="15370" max="15370" width="6.140625" style="1" customWidth="1"/>
    <col min="15371" max="15372" width="11.42578125" style="1"/>
    <col min="15373" max="15373" width="4.7109375" style="1" customWidth="1"/>
    <col min="15374" max="15374" width="5" style="1" customWidth="1"/>
    <col min="15375" max="15375" width="2.28515625" style="1" customWidth="1"/>
    <col min="15376" max="15376" width="26" style="1" customWidth="1"/>
    <col min="15377" max="15377" width="8" style="1" customWidth="1"/>
    <col min="15378" max="15378" width="1" style="1" customWidth="1"/>
    <col min="15379" max="15379" width="6.7109375" style="1" customWidth="1"/>
    <col min="15380" max="15380" width="1" style="1" customWidth="1"/>
    <col min="15381" max="15381" width="6.7109375" style="1" customWidth="1"/>
    <col min="15382" max="15382" width="1" style="1" customWidth="1"/>
    <col min="15383" max="15383" width="6.7109375" style="1" customWidth="1"/>
    <col min="15384" max="15384" width="1" style="1" customWidth="1"/>
    <col min="15385" max="15385" width="6.7109375" style="1" customWidth="1"/>
    <col min="15386" max="15386" width="1" style="1" customWidth="1"/>
    <col min="15387" max="15387" width="6.7109375" style="1" customWidth="1"/>
    <col min="15388" max="15388" width="1" style="1" customWidth="1"/>
    <col min="15389" max="15390" width="6.7109375" style="1" customWidth="1"/>
    <col min="15391" max="15616" width="11.42578125" style="1"/>
    <col min="15617" max="15617" width="2.140625" style="1" customWidth="1"/>
    <col min="15618" max="15618" width="2.28515625" style="1" customWidth="1"/>
    <col min="15619" max="15619" width="3" style="1" customWidth="1"/>
    <col min="15620" max="15620" width="7.85546875" style="1" customWidth="1"/>
    <col min="15621" max="15621" width="2" style="1" customWidth="1"/>
    <col min="15622" max="15622" width="1.5703125" style="1" customWidth="1"/>
    <col min="15623" max="15623" width="61.28515625" style="1" customWidth="1"/>
    <col min="15624" max="15624" width="5.42578125" style="1" bestFit="1" customWidth="1"/>
    <col min="15625" max="15625" width="5.42578125" style="1" customWidth="1"/>
    <col min="15626" max="15626" width="6.140625" style="1" customWidth="1"/>
    <col min="15627" max="15628" width="11.42578125" style="1"/>
    <col min="15629" max="15629" width="4.7109375" style="1" customWidth="1"/>
    <col min="15630" max="15630" width="5" style="1" customWidth="1"/>
    <col min="15631" max="15631" width="2.28515625" style="1" customWidth="1"/>
    <col min="15632" max="15632" width="26" style="1" customWidth="1"/>
    <col min="15633" max="15633" width="8" style="1" customWidth="1"/>
    <col min="15634" max="15634" width="1" style="1" customWidth="1"/>
    <col min="15635" max="15635" width="6.7109375" style="1" customWidth="1"/>
    <col min="15636" max="15636" width="1" style="1" customWidth="1"/>
    <col min="15637" max="15637" width="6.7109375" style="1" customWidth="1"/>
    <col min="15638" max="15638" width="1" style="1" customWidth="1"/>
    <col min="15639" max="15639" width="6.7109375" style="1" customWidth="1"/>
    <col min="15640" max="15640" width="1" style="1" customWidth="1"/>
    <col min="15641" max="15641" width="6.7109375" style="1" customWidth="1"/>
    <col min="15642" max="15642" width="1" style="1" customWidth="1"/>
    <col min="15643" max="15643" width="6.7109375" style="1" customWidth="1"/>
    <col min="15644" max="15644" width="1" style="1" customWidth="1"/>
    <col min="15645" max="15646" width="6.7109375" style="1" customWidth="1"/>
    <col min="15647" max="15872" width="11.42578125" style="1"/>
    <col min="15873" max="15873" width="2.140625" style="1" customWidth="1"/>
    <col min="15874" max="15874" width="2.28515625" style="1" customWidth="1"/>
    <col min="15875" max="15875" width="3" style="1" customWidth="1"/>
    <col min="15876" max="15876" width="7.85546875" style="1" customWidth="1"/>
    <col min="15877" max="15877" width="2" style="1" customWidth="1"/>
    <col min="15878" max="15878" width="1.5703125" style="1" customWidth="1"/>
    <col min="15879" max="15879" width="61.28515625" style="1" customWidth="1"/>
    <col min="15880" max="15880" width="5.42578125" style="1" bestFit="1" customWidth="1"/>
    <col min="15881" max="15881" width="5.42578125" style="1" customWidth="1"/>
    <col min="15882" max="15882" width="6.140625" style="1" customWidth="1"/>
    <col min="15883" max="15884" width="11.42578125" style="1"/>
    <col min="15885" max="15885" width="4.7109375" style="1" customWidth="1"/>
    <col min="15886" max="15886" width="5" style="1" customWidth="1"/>
    <col min="15887" max="15887" width="2.28515625" style="1" customWidth="1"/>
    <col min="15888" max="15888" width="26" style="1" customWidth="1"/>
    <col min="15889" max="15889" width="8" style="1" customWidth="1"/>
    <col min="15890" max="15890" width="1" style="1" customWidth="1"/>
    <col min="15891" max="15891" width="6.7109375" style="1" customWidth="1"/>
    <col min="15892" max="15892" width="1" style="1" customWidth="1"/>
    <col min="15893" max="15893" width="6.7109375" style="1" customWidth="1"/>
    <col min="15894" max="15894" width="1" style="1" customWidth="1"/>
    <col min="15895" max="15895" width="6.7109375" style="1" customWidth="1"/>
    <col min="15896" max="15896" width="1" style="1" customWidth="1"/>
    <col min="15897" max="15897" width="6.7109375" style="1" customWidth="1"/>
    <col min="15898" max="15898" width="1" style="1" customWidth="1"/>
    <col min="15899" max="15899" width="6.7109375" style="1" customWidth="1"/>
    <col min="15900" max="15900" width="1" style="1" customWidth="1"/>
    <col min="15901" max="15902" width="6.7109375" style="1" customWidth="1"/>
    <col min="15903" max="16128" width="11.42578125" style="1"/>
    <col min="16129" max="16129" width="2.140625" style="1" customWidth="1"/>
    <col min="16130" max="16130" width="2.28515625" style="1" customWidth="1"/>
    <col min="16131" max="16131" width="3" style="1" customWidth="1"/>
    <col min="16132" max="16132" width="7.85546875" style="1" customWidth="1"/>
    <col min="16133" max="16133" width="2" style="1" customWidth="1"/>
    <col min="16134" max="16134" width="1.5703125" style="1" customWidth="1"/>
    <col min="16135" max="16135" width="61.28515625" style="1" customWidth="1"/>
    <col min="16136" max="16136" width="5.42578125" style="1" bestFit="1" customWidth="1"/>
    <col min="16137" max="16137" width="5.42578125" style="1" customWidth="1"/>
    <col min="16138" max="16138" width="6.140625" style="1" customWidth="1"/>
    <col min="16139" max="16140" width="11.42578125" style="1"/>
    <col min="16141" max="16141" width="4.7109375" style="1" customWidth="1"/>
    <col min="16142" max="16142" width="5" style="1" customWidth="1"/>
    <col min="16143" max="16143" width="2.28515625" style="1" customWidth="1"/>
    <col min="16144" max="16144" width="26" style="1" customWidth="1"/>
    <col min="16145" max="16145" width="8" style="1" customWidth="1"/>
    <col min="16146" max="16146" width="1" style="1" customWidth="1"/>
    <col min="16147" max="16147" width="6.7109375" style="1" customWidth="1"/>
    <col min="16148" max="16148" width="1" style="1" customWidth="1"/>
    <col min="16149" max="16149" width="6.7109375" style="1" customWidth="1"/>
    <col min="16150" max="16150" width="1" style="1" customWidth="1"/>
    <col min="16151" max="16151" width="6.7109375" style="1" customWidth="1"/>
    <col min="16152" max="16152" width="1" style="1" customWidth="1"/>
    <col min="16153" max="16153" width="6.7109375" style="1" customWidth="1"/>
    <col min="16154" max="16154" width="1" style="1" customWidth="1"/>
    <col min="16155" max="16155" width="6.7109375" style="1" customWidth="1"/>
    <col min="16156" max="16156" width="1" style="1" customWidth="1"/>
    <col min="16157" max="16158" width="6.7109375" style="1" customWidth="1"/>
    <col min="16159" max="16384" width="11.42578125" style="1"/>
  </cols>
  <sheetData>
    <row r="1" spans="1:31" ht="11.25" customHeight="1">
      <c r="H1" s="389"/>
      <c r="I1" s="389"/>
      <c r="J1" s="389"/>
      <c r="K1" s="389"/>
      <c r="L1" s="389"/>
    </row>
    <row r="2" spans="1:31">
      <c r="D2" s="1888" t="s">
        <v>875</v>
      </c>
      <c r="E2" s="1888"/>
      <c r="F2" s="1888"/>
      <c r="G2" s="1888"/>
      <c r="H2" s="1888"/>
      <c r="I2" s="1888"/>
      <c r="J2" s="1888"/>
      <c r="K2" s="389"/>
      <c r="N2" s="1888"/>
      <c r="O2" s="1888"/>
      <c r="P2" s="1888"/>
      <c r="Q2" s="1888"/>
      <c r="R2" s="1888"/>
      <c r="S2" s="1888"/>
      <c r="T2" s="1888"/>
      <c r="U2" s="1888"/>
      <c r="V2" s="1888"/>
      <c r="W2" s="1888"/>
      <c r="X2" s="1888"/>
      <c r="Y2" s="1888"/>
      <c r="Z2" s="1888"/>
      <c r="AA2" s="1888"/>
      <c r="AB2" s="1888"/>
    </row>
    <row r="3" spans="1:31" ht="12.75" customHeight="1">
      <c r="D3" s="1888" t="s">
        <v>68</v>
      </c>
      <c r="E3" s="1888"/>
      <c r="F3" s="1888"/>
      <c r="G3" s="1888"/>
      <c r="H3" s="1888"/>
      <c r="I3" s="1888"/>
      <c r="J3" s="1888"/>
      <c r="K3" s="389"/>
      <c r="L3" s="414"/>
      <c r="M3" s="414"/>
      <c r="N3" s="413"/>
      <c r="AD3" s="2"/>
      <c r="AE3" s="2"/>
    </row>
    <row r="4" spans="1:31" ht="3" customHeight="1">
      <c r="F4" s="3"/>
      <c r="G4" s="3"/>
      <c r="H4" s="4"/>
      <c r="I4" s="2444"/>
      <c r="J4" s="2444"/>
      <c r="K4" s="389"/>
      <c r="N4" s="4"/>
    </row>
    <row r="5" spans="1:31" ht="10.5" customHeight="1">
      <c r="D5" s="1889" t="s">
        <v>6</v>
      </c>
      <c r="E5" s="2039" t="s">
        <v>87</v>
      </c>
      <c r="F5" s="2039"/>
      <c r="G5" s="2039"/>
      <c r="H5" s="2359" t="s">
        <v>72</v>
      </c>
      <c r="I5" s="2359" t="s">
        <v>71</v>
      </c>
      <c r="J5" s="2044" t="s">
        <v>0</v>
      </c>
      <c r="K5" s="389"/>
      <c r="N5" s="4"/>
    </row>
    <row r="6" spans="1:31" ht="10.5" customHeight="1">
      <c r="D6" s="1890"/>
      <c r="E6" s="2040"/>
      <c r="F6" s="2040"/>
      <c r="G6" s="2040"/>
      <c r="H6" s="1900"/>
      <c r="I6" s="1900"/>
      <c r="J6" s="1881"/>
      <c r="K6" s="389"/>
      <c r="L6" s="5"/>
    </row>
    <row r="7" spans="1:31" ht="10.5" customHeight="1">
      <c r="A7" s="862" t="s">
        <v>12</v>
      </c>
      <c r="B7" s="862" t="s">
        <v>13</v>
      </c>
      <c r="C7" s="862" t="s">
        <v>14</v>
      </c>
      <c r="D7" s="2097"/>
      <c r="E7" s="2041"/>
      <c r="F7" s="2041"/>
      <c r="G7" s="2041"/>
      <c r="H7" s="1901"/>
      <c r="I7" s="1901"/>
      <c r="J7" s="1882"/>
      <c r="K7" s="389"/>
    </row>
    <row r="8" spans="1:31" ht="12" customHeight="1">
      <c r="D8" s="1892">
        <v>1401</v>
      </c>
      <c r="E8" s="22" t="s">
        <v>1</v>
      </c>
      <c r="F8" s="573"/>
      <c r="G8" s="547"/>
      <c r="H8" s="41">
        <f>SUM(H9,H14,H19,H24)</f>
        <v>1</v>
      </c>
      <c r="I8" s="41">
        <f>SUM(I9,I14,I19,I24)</f>
        <v>2</v>
      </c>
      <c r="J8" s="732">
        <f>SUM(H8:I8)</f>
        <v>3</v>
      </c>
      <c r="K8" s="389"/>
    </row>
    <row r="9" spans="1:31" ht="11.25" customHeight="1">
      <c r="D9" s="1892"/>
      <c r="E9" s="1062" t="s">
        <v>33</v>
      </c>
      <c r="F9" s="4"/>
      <c r="G9" s="4"/>
      <c r="H9" s="2432">
        <f>SUM(H10,H12)</f>
        <v>0</v>
      </c>
      <c r="I9" s="2432">
        <f>SUM(I10,I12)</f>
        <v>0</v>
      </c>
      <c r="J9" s="2421">
        <f>SUM(H9:I9)</f>
        <v>0</v>
      </c>
      <c r="K9" s="389"/>
      <c r="L9" s="389"/>
    </row>
    <row r="10" spans="1:31" ht="10.5" customHeight="1">
      <c r="D10" s="1892"/>
      <c r="E10" s="4"/>
      <c r="F10" s="4" t="s">
        <v>455</v>
      </c>
      <c r="G10" s="4"/>
      <c r="H10" s="630">
        <f>SUM(H11)</f>
        <v>0</v>
      </c>
      <c r="I10" s="630">
        <f>SUM(I11)</f>
        <v>0</v>
      </c>
      <c r="J10" s="632">
        <f>SUM(H10:I10)</f>
        <v>0</v>
      </c>
      <c r="K10" s="389"/>
      <c r="L10" s="389"/>
    </row>
    <row r="11" spans="1:31" ht="10.5" customHeight="1">
      <c r="A11" s="862">
        <v>1</v>
      </c>
      <c r="B11" s="862">
        <v>1</v>
      </c>
      <c r="C11" s="862">
        <v>11</v>
      </c>
      <c r="D11" s="1892"/>
      <c r="E11" s="4"/>
      <c r="G11" s="4" t="s">
        <v>453</v>
      </c>
      <c r="H11" s="630">
        <v>0</v>
      </c>
      <c r="I11" s="630">
        <v>0</v>
      </c>
      <c r="J11" s="2435">
        <f>SUM(H11:I11)</f>
        <v>0</v>
      </c>
      <c r="K11" s="389"/>
      <c r="L11" s="389"/>
    </row>
    <row r="12" spans="1:31" ht="10.5" customHeight="1">
      <c r="D12" s="1892"/>
      <c r="E12" s="4"/>
      <c r="F12" s="4" t="s">
        <v>464</v>
      </c>
      <c r="G12" s="4"/>
      <c r="H12" s="630">
        <f>SUM(H13)</f>
        <v>0</v>
      </c>
      <c r="I12" s="630">
        <f>SUM(I13)</f>
        <v>0</v>
      </c>
      <c r="J12" s="2435">
        <f>SUM(H12:I12)</f>
        <v>0</v>
      </c>
      <c r="K12" s="389"/>
      <c r="L12" s="389"/>
    </row>
    <row r="13" spans="1:31" ht="10.5" customHeight="1">
      <c r="A13" s="862">
        <v>1</v>
      </c>
      <c r="B13" s="862">
        <v>1</v>
      </c>
      <c r="C13" s="862">
        <v>11</v>
      </c>
      <c r="D13" s="1892"/>
      <c r="E13" s="4"/>
      <c r="G13" s="4" t="s">
        <v>874</v>
      </c>
      <c r="H13" s="630">
        <v>0</v>
      </c>
      <c r="I13" s="630">
        <v>0</v>
      </c>
      <c r="J13" s="2435">
        <f>SUM(H13:I13)</f>
        <v>0</v>
      </c>
      <c r="K13" s="389"/>
      <c r="L13" s="389"/>
    </row>
    <row r="14" spans="1:31" ht="11.25" customHeight="1">
      <c r="D14" s="1892"/>
      <c r="E14" s="622" t="s">
        <v>34</v>
      </c>
      <c r="F14" s="4"/>
      <c r="G14" s="4"/>
      <c r="H14" s="2423">
        <f>SUM(H15+H17)</f>
        <v>0</v>
      </c>
      <c r="I14" s="2423">
        <f>SUM(I15+I17)</f>
        <v>0</v>
      </c>
      <c r="J14" s="2421">
        <f>SUM(H14:I14)</f>
        <v>0</v>
      </c>
      <c r="K14" s="389"/>
      <c r="L14" s="389"/>
      <c r="P14" s="1910"/>
      <c r="Q14" s="1910"/>
      <c r="R14" s="1910"/>
    </row>
    <row r="15" spans="1:31" ht="10.5" customHeight="1">
      <c r="D15" s="1892"/>
      <c r="E15" s="622"/>
      <c r="F15" s="4" t="s">
        <v>457</v>
      </c>
      <c r="G15" s="4"/>
      <c r="H15" s="630">
        <f>SUM(H16)</f>
        <v>0</v>
      </c>
      <c r="I15" s="621">
        <f>SUM(I16)</f>
        <v>0</v>
      </c>
      <c r="J15" s="2435">
        <f>SUM(H15:I15)</f>
        <v>0</v>
      </c>
      <c r="K15" s="389"/>
      <c r="L15" s="389"/>
      <c r="P15" s="1910"/>
      <c r="Q15" s="1910"/>
      <c r="R15" s="1910"/>
    </row>
    <row r="16" spans="1:31" ht="10.5" customHeight="1">
      <c r="A16" s="862">
        <v>1</v>
      </c>
      <c r="B16" s="862">
        <v>1</v>
      </c>
      <c r="C16" s="862">
        <v>5</v>
      </c>
      <c r="D16" s="1892"/>
      <c r="E16" s="622"/>
      <c r="F16" s="4"/>
      <c r="G16" s="4" t="s">
        <v>873</v>
      </c>
      <c r="H16" s="920">
        <v>0</v>
      </c>
      <c r="I16" s="920">
        <v>0</v>
      </c>
      <c r="J16" s="2435">
        <f>SUM(H16:I16)</f>
        <v>0</v>
      </c>
      <c r="K16" s="389"/>
      <c r="L16" s="389"/>
      <c r="P16" s="1910"/>
      <c r="Q16" s="1910"/>
      <c r="R16" s="1910"/>
    </row>
    <row r="17" spans="1:18" ht="10.5" customHeight="1">
      <c r="D17" s="1892"/>
      <c r="E17" s="4"/>
      <c r="F17" s="4" t="s">
        <v>455</v>
      </c>
      <c r="G17" s="4"/>
      <c r="H17" s="920">
        <f>SUM(H18)</f>
        <v>0</v>
      </c>
      <c r="I17" s="920">
        <f>SUM(I18)</f>
        <v>0</v>
      </c>
      <c r="J17" s="2435">
        <f>SUM(H17:I17)</f>
        <v>0</v>
      </c>
      <c r="K17" s="389"/>
      <c r="L17" s="389"/>
      <c r="P17" s="1910"/>
      <c r="Q17" s="1910"/>
      <c r="R17" s="1910"/>
    </row>
    <row r="18" spans="1:18" ht="10.5" customHeight="1">
      <c r="A18" s="862">
        <v>1</v>
      </c>
      <c r="B18" s="862">
        <v>1</v>
      </c>
      <c r="C18" s="862">
        <v>5</v>
      </c>
      <c r="D18" s="1892"/>
      <c r="E18" s="4"/>
      <c r="F18" s="4"/>
      <c r="G18" s="4" t="s">
        <v>453</v>
      </c>
      <c r="H18" s="920">
        <v>0</v>
      </c>
      <c r="I18" s="920">
        <v>0</v>
      </c>
      <c r="J18" s="2435">
        <f>SUM(H18:I18)</f>
        <v>0</v>
      </c>
      <c r="K18" s="389"/>
      <c r="L18" s="389"/>
      <c r="P18" s="1910"/>
      <c r="Q18" s="1910"/>
      <c r="R18" s="1910"/>
    </row>
    <row r="19" spans="1:18" ht="11.25" customHeight="1">
      <c r="D19" s="1892"/>
      <c r="E19" s="622" t="s">
        <v>35</v>
      </c>
      <c r="F19" s="4"/>
      <c r="G19" s="4"/>
      <c r="H19" s="1244">
        <f>SUM(H20+H22)</f>
        <v>1</v>
      </c>
      <c r="I19" s="1244">
        <f>SUM(I20+I22)</f>
        <v>1</v>
      </c>
      <c r="J19" s="2421">
        <f>SUM(H19:I19)</f>
        <v>2</v>
      </c>
      <c r="K19" s="389"/>
      <c r="L19" s="389"/>
      <c r="P19" s="1910"/>
      <c r="Q19" s="1910"/>
      <c r="R19" s="1910"/>
    </row>
    <row r="20" spans="1:18" ht="11.25" customHeight="1">
      <c r="D20" s="1892"/>
      <c r="E20" s="622"/>
      <c r="F20" s="4" t="s">
        <v>457</v>
      </c>
      <c r="G20" s="4"/>
      <c r="H20" s="634">
        <f>SUM(H21)</f>
        <v>1</v>
      </c>
      <c r="I20" s="634">
        <f>SUM(I21)</f>
        <v>1</v>
      </c>
      <c r="J20" s="632">
        <f>SUM(H20:I20)</f>
        <v>2</v>
      </c>
      <c r="K20" s="389"/>
      <c r="L20" s="389"/>
      <c r="P20" s="1910"/>
      <c r="Q20" s="1910"/>
      <c r="R20" s="1910"/>
    </row>
    <row r="21" spans="1:18" ht="11.25" customHeight="1">
      <c r="A21" s="862">
        <v>1</v>
      </c>
      <c r="B21" s="862">
        <v>1</v>
      </c>
      <c r="C21" s="862">
        <v>12</v>
      </c>
      <c r="D21" s="1892"/>
      <c r="E21" s="622"/>
      <c r="F21" s="4"/>
      <c r="G21" s="4" t="s">
        <v>818</v>
      </c>
      <c r="H21" s="634">
        <v>1</v>
      </c>
      <c r="I21" s="634">
        <v>1</v>
      </c>
      <c r="J21" s="632">
        <f>SUM(H21:I21)</f>
        <v>2</v>
      </c>
      <c r="K21" s="389"/>
      <c r="L21" s="389"/>
    </row>
    <row r="22" spans="1:18" ht="10.5" customHeight="1">
      <c r="D22" s="1892"/>
      <c r="E22" s="4"/>
      <c r="F22" s="4" t="s">
        <v>455</v>
      </c>
      <c r="G22" s="4"/>
      <c r="H22" s="920">
        <f>SUM(H23)</f>
        <v>0</v>
      </c>
      <c r="I22" s="920">
        <f>SUM(I23)</f>
        <v>0</v>
      </c>
      <c r="J22" s="2435">
        <f>SUM(H22:I22)</f>
        <v>0</v>
      </c>
      <c r="K22" s="389"/>
      <c r="L22" s="389"/>
    </row>
    <row r="23" spans="1:18" ht="10.5" customHeight="1">
      <c r="A23" s="862">
        <v>1</v>
      </c>
      <c r="B23" s="862">
        <v>1</v>
      </c>
      <c r="C23" s="862">
        <v>12</v>
      </c>
      <c r="D23" s="1892"/>
      <c r="E23" s="4"/>
      <c r="F23" s="4"/>
      <c r="G23" s="4" t="s">
        <v>453</v>
      </c>
      <c r="H23" s="634">
        <v>0</v>
      </c>
      <c r="I23" s="634">
        <v>0</v>
      </c>
      <c r="J23" s="2435">
        <f>SUM(H23:I23)</f>
        <v>0</v>
      </c>
      <c r="K23" s="389"/>
      <c r="L23" s="389"/>
    </row>
    <row r="24" spans="1:18" s="925" customFormat="1" ht="10.5" customHeight="1">
      <c r="A24" s="931"/>
      <c r="B24" s="931"/>
      <c r="C24" s="931"/>
      <c r="D24" s="1892"/>
      <c r="E24" s="622" t="s">
        <v>27</v>
      </c>
      <c r="F24" s="622"/>
      <c r="G24" s="622"/>
      <c r="H24" s="1244">
        <f>SUM(H25)</f>
        <v>0</v>
      </c>
      <c r="I24" s="1244">
        <f>SUM(I25)</f>
        <v>1</v>
      </c>
      <c r="J24" s="2421">
        <f>SUM(H24:I24)</f>
        <v>1</v>
      </c>
      <c r="K24" s="1757"/>
      <c r="L24" s="1757"/>
    </row>
    <row r="25" spans="1:18" ht="10.5" customHeight="1">
      <c r="D25" s="1892"/>
      <c r="E25" s="4"/>
      <c r="F25" s="4" t="s">
        <v>464</v>
      </c>
      <c r="G25" s="4"/>
      <c r="H25" s="634">
        <f>SUM(H26)</f>
        <v>0</v>
      </c>
      <c r="I25" s="634">
        <f>SUM(I26)</f>
        <v>1</v>
      </c>
      <c r="J25" s="2435">
        <f>SUM(H25:I25)</f>
        <v>1</v>
      </c>
      <c r="K25" s="389"/>
      <c r="L25" s="389"/>
    </row>
    <row r="26" spans="1:18" ht="10.5" customHeight="1">
      <c r="A26" s="862">
        <v>1</v>
      </c>
      <c r="B26" s="862">
        <v>1</v>
      </c>
      <c r="C26" s="862">
        <v>2</v>
      </c>
      <c r="D26" s="1893"/>
      <c r="E26" s="4"/>
      <c r="F26" s="4"/>
      <c r="G26" s="4" t="s">
        <v>872</v>
      </c>
      <c r="H26" s="634">
        <v>0</v>
      </c>
      <c r="I26" s="634">
        <v>1</v>
      </c>
      <c r="J26" s="2435">
        <f>SUM(H26:I26)</f>
        <v>1</v>
      </c>
      <c r="K26" s="389"/>
      <c r="L26" s="389"/>
    </row>
    <row r="27" spans="1:18" ht="12" customHeight="1">
      <c r="D27" s="1892">
        <v>1402</v>
      </c>
      <c r="E27" s="24" t="s">
        <v>2</v>
      </c>
      <c r="F27" s="372"/>
      <c r="G27" s="372"/>
      <c r="H27" s="498">
        <f>SUM(H28,H45,H53,H60+H63)</f>
        <v>15</v>
      </c>
      <c r="I27" s="498">
        <f>SUM(I28,I45,I53,I60+I63)</f>
        <v>20</v>
      </c>
      <c r="J27" s="480">
        <f>SUM(H27:I27)</f>
        <v>35</v>
      </c>
      <c r="K27" s="389"/>
      <c r="L27" s="389"/>
    </row>
    <row r="28" spans="1:18" ht="11.25" customHeight="1">
      <c r="D28" s="1892"/>
      <c r="E28" s="622" t="s">
        <v>37</v>
      </c>
      <c r="F28" s="4"/>
      <c r="G28" s="4"/>
      <c r="H28" s="1244">
        <f>SUM(H29,H31)</f>
        <v>10</v>
      </c>
      <c r="I28" s="1244">
        <f>SUM(I29,I31)</f>
        <v>11</v>
      </c>
      <c r="J28" s="2421">
        <f>SUM(H28:I28)</f>
        <v>21</v>
      </c>
      <c r="K28" s="389"/>
      <c r="L28" s="389"/>
    </row>
    <row r="29" spans="1:18" ht="10.5" customHeight="1">
      <c r="D29" s="1892"/>
      <c r="E29" s="369"/>
      <c r="F29" s="4" t="s">
        <v>227</v>
      </c>
      <c r="G29" s="4"/>
      <c r="H29" s="920">
        <f>SUM(H30)</f>
        <v>0</v>
      </c>
      <c r="I29" s="920">
        <f>SUM(I30)</f>
        <v>1</v>
      </c>
      <c r="J29" s="2435">
        <f>SUM(H29:I29)</f>
        <v>1</v>
      </c>
      <c r="K29" s="389"/>
      <c r="L29" s="389"/>
    </row>
    <row r="30" spans="1:18" ht="10.5" customHeight="1">
      <c r="A30" s="862">
        <v>2</v>
      </c>
      <c r="B30" s="862">
        <v>4</v>
      </c>
      <c r="C30" s="862">
        <v>11</v>
      </c>
      <c r="D30" s="1892"/>
      <c r="E30" s="622"/>
      <c r="F30" s="4"/>
      <c r="G30" s="4" t="s">
        <v>871</v>
      </c>
      <c r="H30" s="920">
        <v>0</v>
      </c>
      <c r="I30" s="920">
        <v>1</v>
      </c>
      <c r="J30" s="2435">
        <f>SUM(H30:I30)</f>
        <v>1</v>
      </c>
      <c r="K30" s="389"/>
      <c r="L30" s="389"/>
    </row>
    <row r="31" spans="1:18" ht="10.5" customHeight="1">
      <c r="D31" s="1892"/>
      <c r="E31" s="4"/>
      <c r="F31" s="4" t="s">
        <v>455</v>
      </c>
      <c r="G31" s="4"/>
      <c r="H31" s="920">
        <f>SUM(H32+H33+H34+H35+H37+H38+H39+H40+H41+H42+H43+H44)</f>
        <v>10</v>
      </c>
      <c r="I31" s="920">
        <f>SUM(I32+I33+I34+I35+I37+I38+I39+I40+I41+I42+I43+I44)</f>
        <v>10</v>
      </c>
      <c r="J31" s="2435">
        <f>SUM(H31:I31)</f>
        <v>20</v>
      </c>
      <c r="K31" s="389"/>
      <c r="L31" s="389"/>
    </row>
    <row r="32" spans="1:18" ht="10.5" customHeight="1">
      <c r="A32" s="862">
        <v>2</v>
      </c>
      <c r="B32" s="862">
        <v>4</v>
      </c>
      <c r="C32" s="862">
        <v>11</v>
      </c>
      <c r="D32" s="1892"/>
      <c r="E32" s="4"/>
      <c r="F32" s="4"/>
      <c r="G32" s="451" t="s">
        <v>863</v>
      </c>
      <c r="H32" s="920"/>
      <c r="I32" s="920"/>
      <c r="J32" s="2435">
        <f>SUM(H32:I32)</f>
        <v>0</v>
      </c>
      <c r="K32" s="389"/>
      <c r="L32" s="389"/>
    </row>
    <row r="33" spans="1:12" ht="10.5" customHeight="1">
      <c r="A33" s="862">
        <v>2</v>
      </c>
      <c r="B33" s="862">
        <v>4</v>
      </c>
      <c r="C33" s="862">
        <v>11</v>
      </c>
      <c r="D33" s="1892"/>
      <c r="E33" s="4"/>
      <c r="F33" s="4"/>
      <c r="G33" s="451" t="s">
        <v>862</v>
      </c>
      <c r="H33" s="920">
        <v>0</v>
      </c>
      <c r="I33" s="920">
        <v>4</v>
      </c>
      <c r="J33" s="2435">
        <f>SUM(H33:I33)</f>
        <v>4</v>
      </c>
      <c r="K33" s="389"/>
      <c r="L33" s="389"/>
    </row>
    <row r="34" spans="1:12" ht="10.5" customHeight="1">
      <c r="A34" s="862">
        <v>2</v>
      </c>
      <c r="B34" s="5">
        <v>4</v>
      </c>
      <c r="C34" s="862">
        <v>11</v>
      </c>
      <c r="D34" s="1892"/>
      <c r="E34" s="4"/>
      <c r="F34" s="4"/>
      <c r="G34" s="4" t="s">
        <v>864</v>
      </c>
      <c r="H34" s="920">
        <v>0</v>
      </c>
      <c r="I34" s="920">
        <v>1</v>
      </c>
      <c r="J34" s="2435">
        <f>SUM(H34:I34)</f>
        <v>1</v>
      </c>
      <c r="K34" s="389"/>
      <c r="L34" s="389"/>
    </row>
    <row r="35" spans="1:12" ht="10.5" customHeight="1">
      <c r="A35" s="862">
        <v>2</v>
      </c>
      <c r="B35" s="5">
        <v>4</v>
      </c>
      <c r="C35" s="862">
        <v>11</v>
      </c>
      <c r="D35" s="1892"/>
      <c r="E35" s="4"/>
      <c r="F35" s="4"/>
      <c r="G35" s="4" t="s">
        <v>870</v>
      </c>
      <c r="H35" s="920">
        <v>0</v>
      </c>
      <c r="I35" s="920">
        <v>0</v>
      </c>
      <c r="J35" s="2435">
        <f>SUM(H35:I35)</f>
        <v>0</v>
      </c>
      <c r="K35" s="389"/>
      <c r="L35" s="389"/>
    </row>
    <row r="36" spans="1:12" ht="10.5" customHeight="1">
      <c r="D36" s="1892"/>
      <c r="E36" s="4"/>
      <c r="F36" s="4"/>
      <c r="G36" s="4" t="s">
        <v>858</v>
      </c>
      <c r="H36" s="920"/>
      <c r="I36" s="920"/>
      <c r="J36" s="1785"/>
      <c r="K36" s="389"/>
      <c r="L36" s="389"/>
    </row>
    <row r="37" spans="1:12" ht="10.5" customHeight="1">
      <c r="A37" s="862">
        <v>2</v>
      </c>
      <c r="B37" s="5">
        <v>4</v>
      </c>
      <c r="C37" s="862">
        <v>11</v>
      </c>
      <c r="D37" s="1892"/>
      <c r="E37" s="4"/>
      <c r="F37" s="4"/>
      <c r="G37" s="4" t="s">
        <v>869</v>
      </c>
      <c r="H37" s="920">
        <v>2</v>
      </c>
      <c r="I37" s="920">
        <v>1</v>
      </c>
      <c r="J37" s="2435">
        <f>SUM(H37:I37)</f>
        <v>3</v>
      </c>
      <c r="K37" s="389"/>
      <c r="L37" s="389"/>
    </row>
    <row r="38" spans="1:12" ht="10.5" customHeight="1">
      <c r="A38" s="862">
        <v>2</v>
      </c>
      <c r="B38" s="5">
        <v>4</v>
      </c>
      <c r="C38" s="862">
        <v>11</v>
      </c>
      <c r="D38" s="1892"/>
      <c r="E38" s="4"/>
      <c r="F38" s="4"/>
      <c r="G38" s="4" t="s">
        <v>868</v>
      </c>
      <c r="H38" s="920">
        <v>2</v>
      </c>
      <c r="I38" s="920">
        <v>0</v>
      </c>
      <c r="J38" s="2435">
        <f>SUM(H38:I38)</f>
        <v>2</v>
      </c>
      <c r="K38" s="389"/>
      <c r="L38" s="389"/>
    </row>
    <row r="39" spans="1:12" ht="10.5" customHeight="1">
      <c r="A39" s="862">
        <v>2</v>
      </c>
      <c r="B39" s="5">
        <v>4</v>
      </c>
      <c r="C39" s="862">
        <v>11</v>
      </c>
      <c r="D39" s="1892"/>
      <c r="E39" s="4"/>
      <c r="F39" s="4"/>
      <c r="G39" s="4" t="s">
        <v>860</v>
      </c>
      <c r="H39" s="920">
        <v>1</v>
      </c>
      <c r="I39" s="920">
        <v>1</v>
      </c>
      <c r="J39" s="2435">
        <f>SUM(H39:I39)</f>
        <v>2</v>
      </c>
      <c r="K39" s="389"/>
      <c r="L39" s="389"/>
    </row>
    <row r="40" spans="1:12" ht="10.5" customHeight="1">
      <c r="A40" s="862">
        <v>2</v>
      </c>
      <c r="B40" s="5">
        <v>4</v>
      </c>
      <c r="C40" s="862">
        <v>11</v>
      </c>
      <c r="D40" s="1892"/>
      <c r="E40" s="4"/>
      <c r="F40" s="4"/>
      <c r="G40" s="4" t="s">
        <v>867</v>
      </c>
      <c r="H40" s="920">
        <v>0</v>
      </c>
      <c r="I40" s="920">
        <v>0</v>
      </c>
      <c r="J40" s="2435">
        <f>SUM(H40:I40)</f>
        <v>0</v>
      </c>
      <c r="K40" s="389"/>
      <c r="L40" s="389"/>
    </row>
    <row r="41" spans="1:12" ht="10.5" customHeight="1">
      <c r="A41" s="862">
        <v>2</v>
      </c>
      <c r="B41" s="5">
        <v>4</v>
      </c>
      <c r="C41" s="862">
        <v>11</v>
      </c>
      <c r="D41" s="1892"/>
      <c r="E41" s="4"/>
      <c r="F41" s="4"/>
      <c r="G41" s="4" t="s">
        <v>856</v>
      </c>
      <c r="H41" s="920">
        <v>0</v>
      </c>
      <c r="I41" s="920">
        <v>0</v>
      </c>
      <c r="J41" s="2435">
        <f>SUM(H41:I41)</f>
        <v>0</v>
      </c>
      <c r="K41" s="389"/>
      <c r="L41" s="389"/>
    </row>
    <row r="42" spans="1:12" ht="10.5" customHeight="1">
      <c r="A42" s="862">
        <v>2</v>
      </c>
      <c r="B42" s="5">
        <v>4</v>
      </c>
      <c r="C42" s="862">
        <v>11</v>
      </c>
      <c r="D42" s="1892"/>
      <c r="E42" s="4"/>
      <c r="F42" s="4"/>
      <c r="G42" s="4" t="s">
        <v>855</v>
      </c>
      <c r="H42" s="920">
        <v>5</v>
      </c>
      <c r="I42" s="920">
        <v>3</v>
      </c>
      <c r="J42" s="2435">
        <f>SUM(H42:I42)</f>
        <v>8</v>
      </c>
      <c r="K42" s="389"/>
      <c r="L42" s="389"/>
    </row>
    <row r="43" spans="1:12" ht="10.5" customHeight="1">
      <c r="A43" s="862">
        <v>2</v>
      </c>
      <c r="B43" s="5">
        <v>6</v>
      </c>
      <c r="C43" s="862">
        <v>11</v>
      </c>
      <c r="D43" s="1892"/>
      <c r="E43" s="4"/>
      <c r="F43" s="4"/>
      <c r="G43" s="4" t="s">
        <v>866</v>
      </c>
      <c r="H43" s="920">
        <v>0</v>
      </c>
      <c r="I43" s="920">
        <v>0</v>
      </c>
      <c r="J43" s="2435">
        <f>SUM(H43:I43)</f>
        <v>0</v>
      </c>
      <c r="K43" s="389"/>
      <c r="L43" s="389"/>
    </row>
    <row r="44" spans="1:12" ht="10.5" customHeight="1">
      <c r="A44" s="862">
        <v>2</v>
      </c>
      <c r="B44" s="5">
        <v>4</v>
      </c>
      <c r="C44" s="862">
        <v>11</v>
      </c>
      <c r="D44" s="1892"/>
      <c r="E44" s="4"/>
      <c r="F44" s="4"/>
      <c r="G44" s="4" t="s">
        <v>865</v>
      </c>
      <c r="H44" s="920">
        <v>0</v>
      </c>
      <c r="I44" s="920">
        <v>0</v>
      </c>
      <c r="J44" s="2435">
        <f>SUM(H44:I44)</f>
        <v>0</v>
      </c>
      <c r="K44" s="389"/>
      <c r="L44" s="389"/>
    </row>
    <row r="45" spans="1:12" ht="11.25" customHeight="1">
      <c r="D45" s="1892"/>
      <c r="E45" s="622" t="s">
        <v>38</v>
      </c>
      <c r="F45" s="4"/>
      <c r="G45" s="4"/>
      <c r="H45" s="1244">
        <f>SUM(H46+H48)</f>
        <v>2</v>
      </c>
      <c r="I45" s="2443">
        <f>SUM(I46+I48)</f>
        <v>5</v>
      </c>
      <c r="J45" s="2421">
        <f>SUM(H45:I45)</f>
        <v>7</v>
      </c>
      <c r="K45" s="389"/>
      <c r="L45" s="389"/>
    </row>
    <row r="46" spans="1:12" ht="11.25" customHeight="1">
      <c r="D46" s="1892"/>
      <c r="E46" s="622"/>
      <c r="F46" s="4" t="s">
        <v>457</v>
      </c>
      <c r="G46" s="4"/>
      <c r="H46" s="634">
        <f>SUM(H47)</f>
        <v>1</v>
      </c>
      <c r="I46" s="634">
        <f>SUM(I47)</f>
        <v>2</v>
      </c>
      <c r="J46" s="632">
        <f>SUM(H46:I46)</f>
        <v>3</v>
      </c>
      <c r="K46" s="389"/>
      <c r="L46" s="389"/>
    </row>
    <row r="47" spans="1:12" ht="11.25" customHeight="1">
      <c r="A47" s="862">
        <v>2</v>
      </c>
      <c r="B47" s="862">
        <v>4</v>
      </c>
      <c r="C47" s="862">
        <v>10</v>
      </c>
      <c r="D47" s="1892"/>
      <c r="E47" s="622"/>
      <c r="F47" s="4"/>
      <c r="G47" s="4" t="s">
        <v>864</v>
      </c>
      <c r="H47" s="634">
        <v>1</v>
      </c>
      <c r="I47" s="634">
        <v>2</v>
      </c>
      <c r="J47" s="632">
        <f>SUM(H47:I47)</f>
        <v>3</v>
      </c>
      <c r="K47" s="389"/>
      <c r="L47" s="389"/>
    </row>
    <row r="48" spans="1:12" ht="10.5" customHeight="1">
      <c r="D48" s="1892"/>
      <c r="E48" s="4"/>
      <c r="F48" s="4" t="s">
        <v>455</v>
      </c>
      <c r="H48" s="920">
        <f>SUM(H49+H51+H52)</f>
        <v>1</v>
      </c>
      <c r="I48" s="920">
        <f>SUM(I49+I51+I52)</f>
        <v>3</v>
      </c>
      <c r="J48" s="2435">
        <f>SUM(H48:I48)</f>
        <v>4</v>
      </c>
      <c r="K48" s="389"/>
      <c r="L48" s="389"/>
    </row>
    <row r="49" spans="1:12" ht="10.5" customHeight="1">
      <c r="A49" s="862">
        <v>2</v>
      </c>
      <c r="B49" s="862">
        <v>4</v>
      </c>
      <c r="C49" s="862">
        <v>10</v>
      </c>
      <c r="D49" s="1892"/>
      <c r="E49" s="4"/>
      <c r="G49" s="451" t="s">
        <v>862</v>
      </c>
      <c r="H49" s="920">
        <v>0</v>
      </c>
      <c r="I49" s="920">
        <v>0</v>
      </c>
      <c r="J49" s="2435">
        <f>SUM(H49:I49)</f>
        <v>0</v>
      </c>
      <c r="K49" s="389"/>
      <c r="L49" s="389"/>
    </row>
    <row r="50" spans="1:12" ht="10.5" customHeight="1">
      <c r="D50" s="1892"/>
      <c r="E50" s="4"/>
      <c r="F50" s="4"/>
      <c r="G50" s="4" t="s">
        <v>858</v>
      </c>
      <c r="H50" s="920"/>
      <c r="I50" s="920"/>
      <c r="J50" s="2435"/>
      <c r="K50" s="389"/>
      <c r="L50" s="389"/>
    </row>
    <row r="51" spans="1:12" ht="10.5" customHeight="1">
      <c r="A51" s="5">
        <v>2</v>
      </c>
      <c r="B51" s="5">
        <v>4</v>
      </c>
      <c r="C51" s="5">
        <v>10</v>
      </c>
      <c r="D51" s="1892"/>
      <c r="E51" s="4"/>
      <c r="F51" s="4"/>
      <c r="G51" s="4" t="s">
        <v>860</v>
      </c>
      <c r="H51" s="920">
        <v>1</v>
      </c>
      <c r="I51" s="920">
        <v>3</v>
      </c>
      <c r="J51" s="2435">
        <f>SUM(H51:I51)</f>
        <v>4</v>
      </c>
      <c r="K51" s="389"/>
      <c r="L51" s="389"/>
    </row>
    <row r="52" spans="1:12" ht="10.5" customHeight="1">
      <c r="A52" s="5">
        <v>2</v>
      </c>
      <c r="B52" s="5">
        <v>4</v>
      </c>
      <c r="C52" s="5">
        <v>10</v>
      </c>
      <c r="D52" s="1892"/>
      <c r="E52" s="4"/>
      <c r="F52" s="4"/>
      <c r="G52" s="4" t="s">
        <v>859</v>
      </c>
      <c r="H52" s="920">
        <v>0</v>
      </c>
      <c r="I52" s="920">
        <v>0</v>
      </c>
      <c r="J52" s="2435">
        <f>SUM(H52:I52)</f>
        <v>0</v>
      </c>
      <c r="K52" s="389"/>
      <c r="L52" s="389"/>
    </row>
    <row r="53" spans="1:12" ht="11.25" customHeight="1">
      <c r="D53" s="1892"/>
      <c r="E53" s="622" t="s">
        <v>39</v>
      </c>
      <c r="F53" s="4"/>
      <c r="G53" s="4"/>
      <c r="H53" s="1244">
        <f>SUM(H54)</f>
        <v>1</v>
      </c>
      <c r="I53" s="1244">
        <f>SUM(I54)</f>
        <v>1</v>
      </c>
      <c r="J53" s="2421">
        <f>SUM(H53:I53)</f>
        <v>2</v>
      </c>
      <c r="K53" s="389"/>
      <c r="L53" s="389"/>
    </row>
    <row r="54" spans="1:12" ht="10.5" customHeight="1">
      <c r="D54" s="1892"/>
      <c r="E54" s="4"/>
      <c r="F54" s="4" t="s">
        <v>455</v>
      </c>
      <c r="G54" s="4"/>
      <c r="H54" s="920">
        <f>SUM(H56:H59)</f>
        <v>1</v>
      </c>
      <c r="I54" s="920">
        <f>SUM(I56:I59)</f>
        <v>1</v>
      </c>
      <c r="J54" s="2435">
        <f>SUM(H54:I54)</f>
        <v>2</v>
      </c>
      <c r="K54" s="389"/>
      <c r="L54" s="389"/>
    </row>
    <row r="55" spans="1:12" ht="10.5" customHeight="1">
      <c r="D55" s="1892"/>
      <c r="E55" s="4"/>
      <c r="F55" s="4"/>
      <c r="G55" s="4" t="s">
        <v>858</v>
      </c>
      <c r="H55" s="920"/>
      <c r="I55" s="920"/>
      <c r="J55" s="2435"/>
      <c r="K55" s="389"/>
      <c r="L55" s="389"/>
    </row>
    <row r="56" spans="1:12" ht="10.5" customHeight="1">
      <c r="A56" s="5">
        <v>2</v>
      </c>
      <c r="B56" s="5">
        <v>4</v>
      </c>
      <c r="C56" s="5">
        <v>10</v>
      </c>
      <c r="D56" s="1892"/>
      <c r="E56" s="4"/>
      <c r="F56" s="4"/>
      <c r="G56" s="4" t="s">
        <v>857</v>
      </c>
      <c r="H56" s="920">
        <v>0</v>
      </c>
      <c r="I56" s="920">
        <v>0</v>
      </c>
      <c r="J56" s="2435">
        <f>SUM(H56:I56)</f>
        <v>0</v>
      </c>
      <c r="K56" s="389"/>
      <c r="L56" s="389"/>
    </row>
    <row r="57" spans="1:12" ht="10.5" customHeight="1">
      <c r="A57" s="5">
        <v>2</v>
      </c>
      <c r="B57" s="5">
        <v>4</v>
      </c>
      <c r="C57" s="5">
        <v>10</v>
      </c>
      <c r="D57" s="1892"/>
      <c r="E57" s="4"/>
      <c r="F57" s="4"/>
      <c r="G57" s="4" t="s">
        <v>856</v>
      </c>
      <c r="H57" s="920">
        <v>1</v>
      </c>
      <c r="I57" s="920">
        <v>0</v>
      </c>
      <c r="J57" s="2435">
        <f>SUM(H57:I57)</f>
        <v>1</v>
      </c>
      <c r="K57" s="389"/>
      <c r="L57" s="389"/>
    </row>
    <row r="58" spans="1:12" ht="10.5" customHeight="1">
      <c r="A58" s="5">
        <v>2</v>
      </c>
      <c r="B58" s="5">
        <v>4</v>
      </c>
      <c r="C58" s="5">
        <v>10</v>
      </c>
      <c r="D58" s="1892"/>
      <c r="E58" s="4"/>
      <c r="F58" s="4"/>
      <c r="G58" s="4" t="s">
        <v>855</v>
      </c>
      <c r="H58" s="920">
        <v>0</v>
      </c>
      <c r="I58" s="920">
        <v>0</v>
      </c>
      <c r="J58" s="2435">
        <f>SUM(H58:I58)</f>
        <v>0</v>
      </c>
      <c r="K58" s="389"/>
      <c r="L58" s="389"/>
    </row>
    <row r="59" spans="1:12" ht="10.5" customHeight="1">
      <c r="A59" s="5">
        <v>2</v>
      </c>
      <c r="B59" s="5">
        <v>4</v>
      </c>
      <c r="C59" s="5">
        <v>10</v>
      </c>
      <c r="D59" s="1892"/>
      <c r="E59" s="4"/>
      <c r="F59" s="4"/>
      <c r="G59" s="4" t="s">
        <v>854</v>
      </c>
      <c r="H59" s="920">
        <v>0</v>
      </c>
      <c r="I59" s="920">
        <v>1</v>
      </c>
      <c r="J59" s="2435">
        <f>SUM(H59:I59)</f>
        <v>1</v>
      </c>
      <c r="K59" s="389"/>
      <c r="L59" s="389"/>
    </row>
    <row r="60" spans="1:12" ht="11.25" customHeight="1">
      <c r="D60" s="1892"/>
      <c r="E60" s="622" t="s">
        <v>40</v>
      </c>
      <c r="F60" s="4"/>
      <c r="G60" s="4"/>
      <c r="H60" s="1244">
        <f>SUM(H61)</f>
        <v>1</v>
      </c>
      <c r="I60" s="1244">
        <f>SUM(I61)</f>
        <v>3</v>
      </c>
      <c r="J60" s="2421">
        <f>SUM(H60:I60)</f>
        <v>4</v>
      </c>
      <c r="K60" s="389"/>
      <c r="L60" s="389"/>
    </row>
    <row r="61" spans="1:12" ht="10.5" customHeight="1">
      <c r="D61" s="1892"/>
      <c r="E61" s="4"/>
      <c r="F61" s="4" t="s">
        <v>455</v>
      </c>
      <c r="G61" s="4"/>
      <c r="H61" s="920">
        <f>SUM(H62)</f>
        <v>1</v>
      </c>
      <c r="I61" s="920">
        <f>SUM(I62)</f>
        <v>3</v>
      </c>
      <c r="J61" s="2435">
        <f>SUM(H61:I61)</f>
        <v>4</v>
      </c>
      <c r="K61" s="389"/>
      <c r="L61" s="389"/>
    </row>
    <row r="62" spans="1:12" ht="10.5" customHeight="1">
      <c r="A62" s="5">
        <v>2</v>
      </c>
      <c r="B62" s="5">
        <v>4</v>
      </c>
      <c r="C62" s="5">
        <v>3</v>
      </c>
      <c r="D62" s="1892"/>
      <c r="E62" s="4"/>
      <c r="F62" s="4"/>
      <c r="G62" s="4" t="s">
        <v>853</v>
      </c>
      <c r="H62" s="920">
        <v>1</v>
      </c>
      <c r="I62" s="920">
        <v>3</v>
      </c>
      <c r="J62" s="2435">
        <f>SUM(H62:I62)</f>
        <v>4</v>
      </c>
      <c r="K62" s="389"/>
      <c r="L62" s="389"/>
    </row>
    <row r="63" spans="1:12" ht="10.5" customHeight="1">
      <c r="A63" s="5"/>
      <c r="B63" s="5"/>
      <c r="C63" s="5"/>
      <c r="D63" s="1892"/>
      <c r="E63" s="1062" t="s">
        <v>44</v>
      </c>
      <c r="F63" s="622"/>
      <c r="G63" s="622"/>
      <c r="H63" s="2423">
        <f>SUM(H64)</f>
        <v>1</v>
      </c>
      <c r="I63" s="2423">
        <f>SUM(I64)</f>
        <v>0</v>
      </c>
      <c r="J63" s="2421">
        <f>SUM(H63:I63)</f>
        <v>1</v>
      </c>
      <c r="K63" s="389"/>
      <c r="L63" s="389"/>
    </row>
    <row r="64" spans="1:12" ht="10.5" customHeight="1">
      <c r="A64" s="5"/>
      <c r="B64" s="5"/>
      <c r="C64" s="5"/>
      <c r="D64" s="1892"/>
      <c r="E64" s="1066"/>
      <c r="F64" s="4" t="s">
        <v>464</v>
      </c>
      <c r="G64" s="4"/>
      <c r="H64" s="630">
        <f>SUM(H65)</f>
        <v>1</v>
      </c>
      <c r="I64" s="630">
        <f>SUM(I65)</f>
        <v>0</v>
      </c>
      <c r="J64" s="632">
        <f>SUM(H64:I64)</f>
        <v>1</v>
      </c>
      <c r="K64" s="389"/>
      <c r="L64" s="389"/>
    </row>
    <row r="65" spans="1:12" ht="10.5" customHeight="1">
      <c r="A65" s="5">
        <v>2</v>
      </c>
      <c r="B65" s="5">
        <v>4</v>
      </c>
      <c r="C65" s="5">
        <v>11</v>
      </c>
      <c r="D65" s="1892"/>
      <c r="E65" s="1057"/>
      <c r="F65" s="3"/>
      <c r="G65" s="3" t="s">
        <v>852</v>
      </c>
      <c r="H65" s="2434">
        <v>1</v>
      </c>
      <c r="I65" s="2434">
        <v>0</v>
      </c>
      <c r="J65" s="2433">
        <f>SUM(H65:I65)</f>
        <v>1</v>
      </c>
      <c r="K65" s="389"/>
      <c r="L65" s="389"/>
    </row>
    <row r="66" spans="1:12" ht="12" customHeight="1">
      <c r="D66" s="1894">
        <v>1403</v>
      </c>
      <c r="E66" s="24" t="s">
        <v>3</v>
      </c>
      <c r="F66" s="372"/>
      <c r="G66" s="372"/>
      <c r="H66" s="482">
        <f>SUM(H67)</f>
        <v>3</v>
      </c>
      <c r="I66" s="482">
        <f>SUM(I67)</f>
        <v>3</v>
      </c>
      <c r="J66" s="519">
        <f>SUM(H66:I66)</f>
        <v>6</v>
      </c>
      <c r="K66" s="389"/>
      <c r="L66" s="389"/>
    </row>
    <row r="67" spans="1:12" ht="11.25" customHeight="1">
      <c r="D67" s="1895"/>
      <c r="E67" s="1122" t="s">
        <v>45</v>
      </c>
      <c r="F67" s="388"/>
      <c r="G67" s="388"/>
      <c r="H67" s="622">
        <f>SUM(H68)</f>
        <v>3</v>
      </c>
      <c r="I67" s="622">
        <f>SUM(I68)</f>
        <v>3</v>
      </c>
      <c r="J67" s="2442">
        <f>SUM(H67:I67)</f>
        <v>6</v>
      </c>
      <c r="K67" s="389"/>
      <c r="L67" s="389"/>
    </row>
    <row r="68" spans="1:12" ht="10.5" customHeight="1">
      <c r="D68" s="1895"/>
      <c r="E68" s="1062"/>
      <c r="F68" s="369" t="s">
        <v>455</v>
      </c>
      <c r="G68" s="369"/>
      <c r="H68" s="4">
        <f>SUM(H69)</f>
        <v>3</v>
      </c>
      <c r="I68" s="4">
        <f>SUM(I69)</f>
        <v>3</v>
      </c>
      <c r="J68" s="2440">
        <f>SUM(H68:I68)</f>
        <v>6</v>
      </c>
      <c r="K68" s="389"/>
      <c r="L68" s="389"/>
    </row>
    <row r="69" spans="1:12" ht="10.5" customHeight="1">
      <c r="A69" s="862">
        <v>3</v>
      </c>
      <c r="B69" s="862">
        <v>5</v>
      </c>
      <c r="C69" s="862">
        <v>11</v>
      </c>
      <c r="D69" s="1896"/>
      <c r="E69" s="2441"/>
      <c r="F69" s="375"/>
      <c r="G69" s="375" t="s">
        <v>470</v>
      </c>
      <c r="H69" s="4">
        <v>3</v>
      </c>
      <c r="I69" s="4">
        <v>3</v>
      </c>
      <c r="J69" s="2440">
        <f>SUM(H69:I69)</f>
        <v>6</v>
      </c>
      <c r="K69" s="389"/>
      <c r="L69" s="389"/>
    </row>
    <row r="70" spans="1:12" ht="12" customHeight="1">
      <c r="D70" s="1895">
        <v>1404</v>
      </c>
      <c r="E70" s="2439" t="s">
        <v>28</v>
      </c>
      <c r="F70" s="2438"/>
      <c r="G70" s="1275"/>
      <c r="H70" s="676">
        <f>SUM(H76,H71)</f>
        <v>7</v>
      </c>
      <c r="I70" s="2437">
        <f>SUM(I76,I71)</f>
        <v>4</v>
      </c>
      <c r="J70" s="1325">
        <f>SUM(H70:I70)</f>
        <v>11</v>
      </c>
      <c r="K70" s="389"/>
      <c r="L70" s="389"/>
    </row>
    <row r="71" spans="1:12" ht="11.25" customHeight="1">
      <c r="D71" s="1895"/>
      <c r="E71" s="1122" t="s">
        <v>48</v>
      </c>
      <c r="F71" s="1121"/>
      <c r="G71" s="1121"/>
      <c r="H71" s="2436">
        <f>SUM(H72,H74)</f>
        <v>2</v>
      </c>
      <c r="I71" s="2436">
        <f>SUM(I72,I74)</f>
        <v>3</v>
      </c>
      <c r="J71" s="2431">
        <f>SUM(H71:I71)</f>
        <v>5</v>
      </c>
      <c r="K71" s="389"/>
      <c r="L71" s="389"/>
    </row>
    <row r="72" spans="1:12" ht="10.5" customHeight="1">
      <c r="D72" s="1895"/>
      <c r="E72" s="1066"/>
      <c r="F72" s="4" t="s">
        <v>455</v>
      </c>
      <c r="G72" s="4"/>
      <c r="H72" s="920">
        <f>SUM(H73)</f>
        <v>2</v>
      </c>
      <c r="I72" s="920">
        <f>SUM(I73)</f>
        <v>3</v>
      </c>
      <c r="J72" s="2435">
        <f>SUM(H72:I72)</f>
        <v>5</v>
      </c>
      <c r="K72" s="389"/>
      <c r="L72" s="389"/>
    </row>
    <row r="73" spans="1:12" ht="10.5" customHeight="1">
      <c r="A73" s="5">
        <v>4</v>
      </c>
      <c r="B73" s="5">
        <v>6</v>
      </c>
      <c r="C73" s="5">
        <v>11</v>
      </c>
      <c r="D73" s="1895"/>
      <c r="E73" s="1066"/>
      <c r="F73" s="4"/>
      <c r="G73" s="4" t="s">
        <v>851</v>
      </c>
      <c r="H73" s="920">
        <v>2</v>
      </c>
      <c r="I73" s="920">
        <v>3</v>
      </c>
      <c r="J73" s="2435">
        <f>SUM(H73:I73)</f>
        <v>5</v>
      </c>
      <c r="K73" s="389"/>
      <c r="L73" s="389"/>
    </row>
    <row r="74" spans="1:12" ht="10.5" customHeight="1">
      <c r="A74" s="5"/>
      <c r="B74" s="5"/>
      <c r="C74" s="5"/>
      <c r="D74" s="1895"/>
      <c r="E74" s="1066"/>
      <c r="F74" s="4" t="s">
        <v>464</v>
      </c>
      <c r="G74" s="4"/>
      <c r="H74" s="920">
        <f>SUM(H75)</f>
        <v>0</v>
      </c>
      <c r="I74" s="920">
        <f>SUM(I75)</f>
        <v>0</v>
      </c>
      <c r="J74" s="2435">
        <f>SUM(H74:I74)</f>
        <v>0</v>
      </c>
      <c r="K74" s="389"/>
      <c r="L74" s="389"/>
    </row>
    <row r="75" spans="1:12" ht="10.5" customHeight="1">
      <c r="A75" s="5">
        <v>4</v>
      </c>
      <c r="B75" s="5">
        <v>6</v>
      </c>
      <c r="C75" s="5">
        <v>11</v>
      </c>
      <c r="D75" s="1895"/>
      <c r="E75" s="1066"/>
      <c r="F75" s="4"/>
      <c r="G75" s="4" t="s">
        <v>850</v>
      </c>
      <c r="H75" s="920">
        <v>0</v>
      </c>
      <c r="I75" s="920">
        <v>0</v>
      </c>
      <c r="J75" s="2435">
        <f>SUM(H75:I75)</f>
        <v>0</v>
      </c>
      <c r="K75" s="389"/>
      <c r="L75" s="389"/>
    </row>
    <row r="76" spans="1:12" ht="10.5" customHeight="1">
      <c r="A76" s="5"/>
      <c r="B76" s="5"/>
      <c r="C76" s="5"/>
      <c r="D76" s="1895"/>
      <c r="E76" s="1062" t="s">
        <v>49</v>
      </c>
      <c r="F76" s="4"/>
      <c r="G76" s="4"/>
      <c r="H76" s="1244">
        <f>SUM(H77+H79+H85)</f>
        <v>5</v>
      </c>
      <c r="I76" s="1244">
        <f>SUM(I77+I79+I85)</f>
        <v>1</v>
      </c>
      <c r="J76" s="2421">
        <f>SUM(H76:I76)</f>
        <v>6</v>
      </c>
      <c r="K76" s="389"/>
      <c r="L76" s="389"/>
    </row>
    <row r="77" spans="1:12" ht="10.5" customHeight="1">
      <c r="A77" s="5"/>
      <c r="B77" s="5"/>
      <c r="C77" s="5"/>
      <c r="D77" s="1895"/>
      <c r="E77" s="1062"/>
      <c r="F77" s="4" t="s">
        <v>457</v>
      </c>
      <c r="G77" s="4"/>
      <c r="H77" s="920">
        <f>SUM(H78)</f>
        <v>0</v>
      </c>
      <c r="I77" s="920">
        <f>SUM(I78)</f>
        <v>0</v>
      </c>
      <c r="J77" s="2435">
        <f>SUM(H77:I77)</f>
        <v>0</v>
      </c>
      <c r="K77" s="389"/>
      <c r="L77" s="389"/>
    </row>
    <row r="78" spans="1:12" ht="10.5" customHeight="1">
      <c r="A78" s="5">
        <v>4</v>
      </c>
      <c r="B78" s="5">
        <v>6</v>
      </c>
      <c r="C78" s="5">
        <v>11</v>
      </c>
      <c r="D78" s="1895"/>
      <c r="E78" s="1062"/>
      <c r="F78" s="4"/>
      <c r="G78" s="4" t="s">
        <v>849</v>
      </c>
      <c r="H78" s="920">
        <v>0</v>
      </c>
      <c r="I78" s="920">
        <v>0</v>
      </c>
      <c r="J78" s="2435">
        <f>SUM(H78:I78)</f>
        <v>0</v>
      </c>
      <c r="K78" s="389"/>
      <c r="L78" s="389"/>
    </row>
    <row r="79" spans="1:12" ht="10.5" customHeight="1">
      <c r="A79" s="5"/>
      <c r="B79" s="5"/>
      <c r="C79" s="5"/>
      <c r="D79" s="1895"/>
      <c r="E79" s="1066"/>
      <c r="F79" s="4" t="s">
        <v>455</v>
      </c>
      <c r="G79" s="4"/>
      <c r="H79" s="920">
        <f>SUM(H80:H84)</f>
        <v>5</v>
      </c>
      <c r="I79" s="920">
        <f>SUM(I80:I84)</f>
        <v>1</v>
      </c>
      <c r="J79" s="2435">
        <f>SUM(H79:I79)</f>
        <v>6</v>
      </c>
      <c r="K79" s="389"/>
      <c r="L79" s="389"/>
    </row>
    <row r="80" spans="1:12" ht="10.5" customHeight="1">
      <c r="A80" s="5">
        <v>4</v>
      </c>
      <c r="B80" s="5">
        <v>6</v>
      </c>
      <c r="C80" s="5">
        <v>11</v>
      </c>
      <c r="D80" s="1895"/>
      <c r="E80" s="1066"/>
      <c r="F80" s="4"/>
      <c r="G80" s="4" t="s">
        <v>848</v>
      </c>
      <c r="H80" s="920">
        <v>1</v>
      </c>
      <c r="I80" s="920">
        <v>1</v>
      </c>
      <c r="J80" s="2435">
        <f>SUM(H80:I80)</f>
        <v>2</v>
      </c>
      <c r="K80" s="389"/>
      <c r="L80" s="389"/>
    </row>
    <row r="81" spans="1:14" ht="10.5" customHeight="1">
      <c r="A81" s="5"/>
      <c r="B81" s="5"/>
      <c r="C81" s="5"/>
      <c r="D81" s="1895"/>
      <c r="E81" s="1066"/>
      <c r="F81" s="4"/>
      <c r="G81" s="4" t="s">
        <v>847</v>
      </c>
      <c r="H81" s="920"/>
      <c r="I81" s="920"/>
      <c r="J81" s="2435"/>
      <c r="K81" s="389"/>
      <c r="L81" s="389"/>
    </row>
    <row r="82" spans="1:14" ht="10.5" customHeight="1">
      <c r="A82" s="5">
        <v>4</v>
      </c>
      <c r="B82" s="5">
        <v>6</v>
      </c>
      <c r="C82" s="5">
        <v>11</v>
      </c>
      <c r="D82" s="1895"/>
      <c r="E82" s="1066"/>
      <c r="F82" s="4"/>
      <c r="G82" s="4" t="s">
        <v>846</v>
      </c>
      <c r="H82" s="920">
        <v>0</v>
      </c>
      <c r="I82" s="920">
        <v>0</v>
      </c>
      <c r="J82" s="2435">
        <f>SUM(H82:I82)</f>
        <v>0</v>
      </c>
      <c r="K82" s="389"/>
      <c r="L82" s="389"/>
    </row>
    <row r="83" spans="1:14" ht="10.5" customHeight="1">
      <c r="A83" s="5">
        <v>4</v>
      </c>
      <c r="B83" s="5">
        <v>6</v>
      </c>
      <c r="C83" s="5">
        <v>11</v>
      </c>
      <c r="D83" s="1895"/>
      <c r="E83" s="1066"/>
      <c r="F83" s="4"/>
      <c r="G83" s="4" t="s">
        <v>845</v>
      </c>
      <c r="H83" s="920">
        <v>4</v>
      </c>
      <c r="I83" s="920">
        <v>0</v>
      </c>
      <c r="J83" s="2435">
        <f>SUM(H83:I83)</f>
        <v>4</v>
      </c>
      <c r="K83" s="389"/>
      <c r="L83" s="389"/>
    </row>
    <row r="84" spans="1:14" ht="10.5" customHeight="1">
      <c r="A84" s="5">
        <v>4</v>
      </c>
      <c r="B84" s="5">
        <v>6</v>
      </c>
      <c r="C84" s="5">
        <v>11</v>
      </c>
      <c r="D84" s="1895"/>
      <c r="E84" s="1066"/>
      <c r="F84" s="4"/>
      <c r="G84" s="4" t="s">
        <v>844</v>
      </c>
      <c r="H84" s="920">
        <v>0</v>
      </c>
      <c r="I84" s="920">
        <v>0</v>
      </c>
      <c r="J84" s="2435">
        <f>SUM(H84:I84)</f>
        <v>0</v>
      </c>
      <c r="K84" s="389"/>
      <c r="L84" s="389"/>
    </row>
    <row r="85" spans="1:14" ht="10.5" customHeight="1">
      <c r="A85" s="5"/>
      <c r="B85" s="5"/>
      <c r="C85" s="5"/>
      <c r="D85" s="1895"/>
      <c r="E85" s="1258"/>
      <c r="F85" s="20" t="s">
        <v>464</v>
      </c>
      <c r="G85" s="4"/>
      <c r="H85" s="630">
        <f>SUM(H86)</f>
        <v>0</v>
      </c>
      <c r="I85" s="630">
        <f>SUM(I86)</f>
        <v>0</v>
      </c>
      <c r="J85" s="632">
        <f>SUM(H85:I85)</f>
        <v>0</v>
      </c>
      <c r="K85" s="389"/>
      <c r="L85" s="389"/>
    </row>
    <row r="86" spans="1:14" ht="10.5" customHeight="1">
      <c r="A86" s="5">
        <v>4</v>
      </c>
      <c r="B86" s="5">
        <v>6</v>
      </c>
      <c r="C86" s="5">
        <v>11</v>
      </c>
      <c r="D86" s="1923"/>
      <c r="E86" s="1057"/>
      <c r="F86" s="3"/>
      <c r="G86" s="3" t="s">
        <v>469</v>
      </c>
      <c r="H86" s="2434">
        <v>0</v>
      </c>
      <c r="I86" s="2434">
        <v>0</v>
      </c>
      <c r="J86" s="2433">
        <f>SUM(H86:I86)</f>
        <v>0</v>
      </c>
      <c r="K86" s="389"/>
      <c r="L86" s="389"/>
    </row>
    <row r="87" spans="1:14" ht="12" customHeight="1">
      <c r="D87" s="6"/>
      <c r="E87" s="6"/>
      <c r="F87" s="1121"/>
      <c r="G87" s="1121"/>
      <c r="H87" s="1121"/>
      <c r="J87" s="1755" t="s">
        <v>843</v>
      </c>
      <c r="K87" s="389"/>
      <c r="L87" s="389"/>
    </row>
    <row r="88" spans="1:14" ht="12" customHeight="1">
      <c r="D88" s="6"/>
      <c r="E88" s="6"/>
      <c r="F88" s="4"/>
      <c r="G88" s="4"/>
      <c r="H88" s="4"/>
      <c r="J88" s="2" t="s">
        <v>385</v>
      </c>
    </row>
    <row r="89" spans="1:14" ht="10.5" customHeight="1">
      <c r="D89" s="1889" t="s">
        <v>6</v>
      </c>
      <c r="E89" s="2039" t="s">
        <v>87</v>
      </c>
      <c r="F89" s="2039"/>
      <c r="G89" s="2039"/>
      <c r="H89" s="2359" t="s">
        <v>72</v>
      </c>
      <c r="I89" s="2359" t="s">
        <v>71</v>
      </c>
      <c r="J89" s="2044" t="s">
        <v>0</v>
      </c>
      <c r="K89" s="389"/>
      <c r="N89" s="4"/>
    </row>
    <row r="90" spans="1:14" ht="10.5" customHeight="1">
      <c r="D90" s="1890"/>
      <c r="E90" s="2040"/>
      <c r="F90" s="2040"/>
      <c r="G90" s="2040"/>
      <c r="H90" s="1900"/>
      <c r="I90" s="1900"/>
      <c r="J90" s="1881"/>
      <c r="K90" s="389"/>
      <c r="L90" s="5"/>
    </row>
    <row r="91" spans="1:14" ht="10.5" customHeight="1">
      <c r="A91" s="862" t="s">
        <v>12</v>
      </c>
      <c r="B91" s="862" t="s">
        <v>13</v>
      </c>
      <c r="C91" s="862" t="s">
        <v>14</v>
      </c>
      <c r="D91" s="1890"/>
      <c r="E91" s="2041"/>
      <c r="F91" s="2041"/>
      <c r="G91" s="2041"/>
      <c r="H91" s="1901"/>
      <c r="I91" s="1901"/>
      <c r="J91" s="1882"/>
      <c r="K91" s="389"/>
    </row>
    <row r="92" spans="1:14" ht="12" customHeight="1">
      <c r="D92" s="1961">
        <v>1405</v>
      </c>
      <c r="E92" s="22" t="s">
        <v>4</v>
      </c>
      <c r="F92" s="1267"/>
      <c r="G92" s="547"/>
      <c r="H92" s="693">
        <f>SUM(H93+H97)</f>
        <v>13</v>
      </c>
      <c r="I92" s="693">
        <f>SUM(I93+I97)</f>
        <v>23</v>
      </c>
      <c r="J92" s="692">
        <f>SUM(H92:I92)</f>
        <v>36</v>
      </c>
    </row>
    <row r="93" spans="1:14" ht="11.25" customHeight="1">
      <c r="D93" s="1950"/>
      <c r="E93" s="1122" t="s">
        <v>50</v>
      </c>
      <c r="F93" s="1121"/>
      <c r="G93" s="1121"/>
      <c r="H93" s="2432">
        <f>SUM(H94)</f>
        <v>6</v>
      </c>
      <c r="I93" s="2432">
        <f>SUM(I94)</f>
        <v>4</v>
      </c>
      <c r="J93" s="2431">
        <f>SUM(H93:I93)</f>
        <v>10</v>
      </c>
    </row>
    <row r="94" spans="1:14" ht="10.5" customHeight="1">
      <c r="D94" s="1950"/>
      <c r="E94" s="1066"/>
      <c r="F94" s="4" t="s">
        <v>455</v>
      </c>
      <c r="G94" s="4"/>
      <c r="H94" s="630">
        <f>SUM(H95:H96)</f>
        <v>6</v>
      </c>
      <c r="I94" s="630">
        <f>SUM(I95:I96)</f>
        <v>4</v>
      </c>
      <c r="J94" s="632">
        <f>SUM(H94:I94)</f>
        <v>10</v>
      </c>
    </row>
    <row r="95" spans="1:14" ht="10.5" customHeight="1">
      <c r="A95" s="5">
        <v>5</v>
      </c>
      <c r="B95" s="5">
        <v>4</v>
      </c>
      <c r="C95" s="5">
        <v>8</v>
      </c>
      <c r="D95" s="1950"/>
      <c r="E95" s="1066"/>
      <c r="G95" s="4" t="s">
        <v>468</v>
      </c>
      <c r="H95" s="630">
        <v>6</v>
      </c>
      <c r="I95" s="471">
        <v>4</v>
      </c>
      <c r="J95" s="632">
        <f>SUM(H95:I95)</f>
        <v>10</v>
      </c>
    </row>
    <row r="96" spans="1:14" ht="10.5" customHeight="1">
      <c r="A96" s="5">
        <v>5</v>
      </c>
      <c r="B96" s="5">
        <v>5</v>
      </c>
      <c r="C96" s="5">
        <v>11</v>
      </c>
      <c r="D96" s="1950"/>
      <c r="E96" s="1066"/>
      <c r="F96" s="4"/>
      <c r="G96" s="4" t="s">
        <v>393</v>
      </c>
      <c r="H96" s="2430">
        <v>0</v>
      </c>
      <c r="I96" s="2430">
        <v>0</v>
      </c>
      <c r="J96" s="632">
        <f>SUM(H96:I96)</f>
        <v>0</v>
      </c>
    </row>
    <row r="97" spans="1:10" ht="11.25" customHeight="1">
      <c r="D97" s="1950"/>
      <c r="E97" s="1062" t="s">
        <v>58</v>
      </c>
      <c r="F97" s="4"/>
      <c r="H97" s="2423">
        <f>SUM(H98,H100,H105)</f>
        <v>7</v>
      </c>
      <c r="I97" s="2423">
        <f>SUM(I98,I100,I105)</f>
        <v>19</v>
      </c>
      <c r="J97" s="2421">
        <f>SUM(H97:I97)</f>
        <v>26</v>
      </c>
    </row>
    <row r="98" spans="1:10" ht="10.5" customHeight="1">
      <c r="D98" s="1950"/>
      <c r="E98" s="1062"/>
      <c r="F98" s="4" t="s">
        <v>457</v>
      </c>
      <c r="H98" s="621">
        <f>SUM(H99)</f>
        <v>2</v>
      </c>
      <c r="I98" s="621">
        <f>SUM(I99)</f>
        <v>4</v>
      </c>
      <c r="J98" s="632">
        <f>SUM(H98:I98)</f>
        <v>6</v>
      </c>
    </row>
    <row r="99" spans="1:10" ht="10.5" customHeight="1">
      <c r="A99" s="5">
        <v>5</v>
      </c>
      <c r="B99" s="5">
        <v>5</v>
      </c>
      <c r="C99" s="5">
        <v>11</v>
      </c>
      <c r="D99" s="1950"/>
      <c r="E99" s="1062"/>
      <c r="F99" s="4"/>
      <c r="G99" s="4" t="s">
        <v>466</v>
      </c>
      <c r="H99" s="630">
        <v>2</v>
      </c>
      <c r="I99" s="630">
        <v>4</v>
      </c>
      <c r="J99" s="632">
        <f>SUM(H99:I99)</f>
        <v>6</v>
      </c>
    </row>
    <row r="100" spans="1:10" ht="10.5" customHeight="1">
      <c r="D100" s="1950"/>
      <c r="E100" s="1066"/>
      <c r="F100" s="4" t="s">
        <v>455</v>
      </c>
      <c r="H100" s="621">
        <f>SUM(H101:H104)</f>
        <v>3</v>
      </c>
      <c r="I100" s="621">
        <f>SUM(I101:I104)</f>
        <v>8</v>
      </c>
      <c r="J100" s="632">
        <f>SUM(H100:I100)</f>
        <v>11</v>
      </c>
    </row>
    <row r="101" spans="1:10" ht="10.5" customHeight="1">
      <c r="A101" s="5">
        <v>5</v>
      </c>
      <c r="B101" s="5">
        <v>5</v>
      </c>
      <c r="C101" s="5">
        <v>11</v>
      </c>
      <c r="D101" s="1950"/>
      <c r="E101" s="1066"/>
      <c r="G101" s="4" t="s">
        <v>842</v>
      </c>
      <c r="H101" s="621">
        <v>1</v>
      </c>
      <c r="I101" s="621">
        <v>1</v>
      </c>
      <c r="J101" s="632">
        <f>SUM(H101:I101)</f>
        <v>2</v>
      </c>
    </row>
    <row r="102" spans="1:10" ht="10.5" customHeight="1">
      <c r="A102" s="862">
        <v>5</v>
      </c>
      <c r="B102" s="5">
        <v>5</v>
      </c>
      <c r="C102" s="862">
        <v>11</v>
      </c>
      <c r="D102" s="1950"/>
      <c r="E102" s="1066"/>
      <c r="G102" s="451" t="s">
        <v>841</v>
      </c>
      <c r="H102" s="621">
        <v>2</v>
      </c>
      <c r="I102" s="621">
        <v>6</v>
      </c>
      <c r="J102" s="632">
        <f>SUM(H102:I102)</f>
        <v>8</v>
      </c>
    </row>
    <row r="103" spans="1:10" ht="10.5" customHeight="1">
      <c r="A103" s="5">
        <v>5</v>
      </c>
      <c r="B103" s="5">
        <v>5</v>
      </c>
      <c r="C103" s="5">
        <v>11</v>
      </c>
      <c r="D103" s="1950"/>
      <c r="E103" s="1066"/>
      <c r="G103" s="4" t="s">
        <v>840</v>
      </c>
      <c r="H103" s="2430">
        <v>0</v>
      </c>
      <c r="I103" s="2430">
        <v>0</v>
      </c>
      <c r="J103" s="632">
        <f>SUM(H103:I103)</f>
        <v>0</v>
      </c>
    </row>
    <row r="104" spans="1:10" ht="10.5" customHeight="1">
      <c r="A104" s="5">
        <v>5</v>
      </c>
      <c r="B104" s="5">
        <v>5</v>
      </c>
      <c r="C104" s="5">
        <v>11</v>
      </c>
      <c r="D104" s="1950"/>
      <c r="E104" s="1066"/>
      <c r="G104" s="4" t="s">
        <v>839</v>
      </c>
      <c r="H104" s="630">
        <v>0</v>
      </c>
      <c r="I104" s="630">
        <v>1</v>
      </c>
      <c r="J104" s="632">
        <f>SUM(H104:I104)</f>
        <v>1</v>
      </c>
    </row>
    <row r="105" spans="1:10" ht="10.5" customHeight="1">
      <c r="D105" s="1950"/>
      <c r="E105" s="1066"/>
      <c r="F105" s="4" t="s">
        <v>464</v>
      </c>
      <c r="H105" s="621">
        <f>SUM(H106)</f>
        <v>2</v>
      </c>
      <c r="I105" s="621">
        <f>SUM(I106)</f>
        <v>7</v>
      </c>
      <c r="J105" s="632">
        <f>SUM(H105:I105)</f>
        <v>9</v>
      </c>
    </row>
    <row r="106" spans="1:10" ht="10.5" customHeight="1">
      <c r="A106" s="5">
        <v>5</v>
      </c>
      <c r="B106" s="5">
        <v>5</v>
      </c>
      <c r="C106" s="5">
        <v>11</v>
      </c>
      <c r="D106" s="2102"/>
      <c r="E106" s="1066"/>
      <c r="F106" s="4"/>
      <c r="G106" s="4" t="s">
        <v>463</v>
      </c>
      <c r="H106" s="630">
        <v>2</v>
      </c>
      <c r="I106" s="630">
        <v>7</v>
      </c>
      <c r="J106" s="632">
        <f>SUM(H106:I106)</f>
        <v>9</v>
      </c>
    </row>
    <row r="107" spans="1:10" ht="12" customHeight="1">
      <c r="D107" s="2025">
        <v>1406</v>
      </c>
      <c r="E107" s="24" t="s">
        <v>5</v>
      </c>
      <c r="F107" s="372"/>
      <c r="G107" s="372"/>
      <c r="H107" s="481">
        <f>SUM(H108,H122,H126)</f>
        <v>6</v>
      </c>
      <c r="I107" s="481">
        <f>SUM(I108,I122,I126)</f>
        <v>3</v>
      </c>
      <c r="J107" s="480">
        <f>SUM(H107:I107)</f>
        <v>9</v>
      </c>
    </row>
    <row r="108" spans="1:10" ht="11.25" customHeight="1">
      <c r="D108" s="2026"/>
      <c r="E108" s="622" t="s">
        <v>53</v>
      </c>
      <c r="F108" s="4"/>
      <c r="G108" s="4"/>
      <c r="H108" s="2423">
        <f>SUM(H109,H111)</f>
        <v>6</v>
      </c>
      <c r="I108" s="2423">
        <f>SUM(I109,I111)</f>
        <v>2</v>
      </c>
      <c r="J108" s="2421">
        <f>SUM(H108:I108)</f>
        <v>8</v>
      </c>
    </row>
    <row r="109" spans="1:10" ht="10.5" customHeight="1">
      <c r="D109" s="2026"/>
      <c r="E109" s="4"/>
      <c r="F109" s="4" t="s">
        <v>455</v>
      </c>
      <c r="G109" s="4"/>
      <c r="H109" s="630">
        <f>SUM(H110:H110)</f>
        <v>0</v>
      </c>
      <c r="I109" s="630">
        <f>SUM(I110:I110)</f>
        <v>0</v>
      </c>
      <c r="J109" s="632">
        <f>SUM(H109:I109)</f>
        <v>0</v>
      </c>
    </row>
    <row r="110" spans="1:10" ht="10.5" customHeight="1">
      <c r="A110" s="5">
        <v>6</v>
      </c>
      <c r="B110" s="5">
        <v>2</v>
      </c>
      <c r="C110" s="5">
        <v>11</v>
      </c>
      <c r="D110" s="2026"/>
      <c r="E110" s="4"/>
      <c r="F110" s="4"/>
      <c r="G110" s="4" t="s">
        <v>838</v>
      </c>
      <c r="H110" s="630">
        <v>0</v>
      </c>
      <c r="I110" s="630">
        <v>0</v>
      </c>
      <c r="J110" s="632">
        <f>SUM(H110:I110)</f>
        <v>0</v>
      </c>
    </row>
    <row r="111" spans="1:10" ht="10.5" customHeight="1">
      <c r="D111" s="2026"/>
      <c r="E111" s="4"/>
      <c r="F111" s="4" t="s">
        <v>837</v>
      </c>
      <c r="G111" s="4"/>
      <c r="H111" s="630">
        <f>SUM(H112:H121)</f>
        <v>6</v>
      </c>
      <c r="I111" s="630">
        <f>SUM(I112:I121)</f>
        <v>2</v>
      </c>
      <c r="J111" s="632">
        <f>SUM(H111:I111)</f>
        <v>8</v>
      </c>
    </row>
    <row r="112" spans="1:10" ht="10.5" customHeight="1">
      <c r="A112" s="5">
        <v>6</v>
      </c>
      <c r="B112" s="5">
        <v>2</v>
      </c>
      <c r="C112" s="5">
        <v>11</v>
      </c>
      <c r="D112" s="2026"/>
      <c r="E112" s="4"/>
      <c r="F112" s="4"/>
      <c r="G112" s="4" t="s">
        <v>836</v>
      </c>
      <c r="H112" s="630">
        <v>0</v>
      </c>
      <c r="I112" s="630">
        <v>0</v>
      </c>
      <c r="J112" s="632">
        <f>SUM(H112:I112)</f>
        <v>0</v>
      </c>
    </row>
    <row r="113" spans="1:10" ht="10.5" customHeight="1">
      <c r="A113" s="5">
        <v>6</v>
      </c>
      <c r="B113" s="5">
        <v>2</v>
      </c>
      <c r="C113" s="5">
        <v>11</v>
      </c>
      <c r="D113" s="2026"/>
      <c r="E113" s="4"/>
      <c r="F113" s="4"/>
      <c r="G113" s="4" t="s">
        <v>835</v>
      </c>
      <c r="H113" s="630">
        <v>1</v>
      </c>
      <c r="I113" s="630">
        <v>0</v>
      </c>
      <c r="J113" s="632">
        <f>SUM(H113:I113)</f>
        <v>1</v>
      </c>
    </row>
    <row r="114" spans="1:10" ht="10.5" customHeight="1">
      <c r="A114" s="5">
        <v>6</v>
      </c>
      <c r="B114" s="5">
        <v>2</v>
      </c>
      <c r="C114" s="5">
        <v>11</v>
      </c>
      <c r="D114" s="2026"/>
      <c r="E114" s="4"/>
      <c r="F114" s="4"/>
      <c r="G114" s="4" t="s">
        <v>834</v>
      </c>
      <c r="H114" s="630">
        <v>1</v>
      </c>
      <c r="I114" s="630">
        <v>0</v>
      </c>
      <c r="J114" s="632">
        <f>SUM(H114:I114)</f>
        <v>1</v>
      </c>
    </row>
    <row r="115" spans="1:10" ht="10.5" customHeight="1">
      <c r="A115" s="5">
        <v>6</v>
      </c>
      <c r="B115" s="5">
        <v>2</v>
      </c>
      <c r="C115" s="5">
        <v>11</v>
      </c>
      <c r="D115" s="2026"/>
      <c r="E115" s="4"/>
      <c r="F115" s="4"/>
      <c r="G115" s="4" t="s">
        <v>833</v>
      </c>
      <c r="H115" s="630">
        <v>0</v>
      </c>
      <c r="I115" s="630">
        <v>0</v>
      </c>
      <c r="J115" s="632">
        <f>SUM(H115:I115)</f>
        <v>0</v>
      </c>
    </row>
    <row r="116" spans="1:10" ht="10.5" customHeight="1">
      <c r="A116" s="5">
        <v>6</v>
      </c>
      <c r="B116" s="5">
        <v>2</v>
      </c>
      <c r="C116" s="5">
        <v>11</v>
      </c>
      <c r="D116" s="2026"/>
      <c r="E116" s="4"/>
      <c r="F116" s="4"/>
      <c r="G116" s="4" t="s">
        <v>832</v>
      </c>
      <c r="H116" s="630">
        <v>1</v>
      </c>
      <c r="I116" s="630">
        <v>0</v>
      </c>
      <c r="J116" s="632">
        <f>SUM(H116:I116)</f>
        <v>1</v>
      </c>
    </row>
    <row r="117" spans="1:10" ht="10.5" customHeight="1">
      <c r="A117" s="5">
        <v>6</v>
      </c>
      <c r="B117" s="5">
        <v>2</v>
      </c>
      <c r="C117" s="5">
        <v>11</v>
      </c>
      <c r="D117" s="2026"/>
      <c r="E117" s="4"/>
      <c r="F117" s="4"/>
      <c r="G117" s="4" t="s">
        <v>831</v>
      </c>
      <c r="H117" s="630">
        <v>0</v>
      </c>
      <c r="I117" s="630">
        <v>0</v>
      </c>
      <c r="J117" s="632">
        <f>SUM(H117:I117)</f>
        <v>0</v>
      </c>
    </row>
    <row r="118" spans="1:10" ht="10.5" customHeight="1">
      <c r="A118" s="5">
        <v>6</v>
      </c>
      <c r="B118" s="5">
        <v>2</v>
      </c>
      <c r="C118" s="5">
        <v>11</v>
      </c>
      <c r="D118" s="2026"/>
      <c r="E118" s="4"/>
      <c r="F118" s="4"/>
      <c r="G118" s="4" t="s">
        <v>830</v>
      </c>
      <c r="H118" s="630">
        <v>1</v>
      </c>
      <c r="I118" s="630">
        <v>0</v>
      </c>
      <c r="J118" s="632">
        <f>SUM(H118:I118)</f>
        <v>1</v>
      </c>
    </row>
    <row r="119" spans="1:10" ht="10.5" customHeight="1">
      <c r="A119" s="5">
        <v>6</v>
      </c>
      <c r="B119" s="5">
        <v>2</v>
      </c>
      <c r="C119" s="5">
        <v>11</v>
      </c>
      <c r="D119" s="2026"/>
      <c r="E119" s="4"/>
      <c r="F119" s="4"/>
      <c r="G119" s="4" t="s">
        <v>829</v>
      </c>
      <c r="H119" s="630">
        <v>1</v>
      </c>
      <c r="I119" s="630">
        <v>0</v>
      </c>
      <c r="J119" s="632">
        <f>SUM(H119:I119)</f>
        <v>1</v>
      </c>
    </row>
    <row r="120" spans="1:10" ht="10.5" customHeight="1">
      <c r="A120" s="5">
        <v>6</v>
      </c>
      <c r="B120" s="5">
        <v>2</v>
      </c>
      <c r="C120" s="5">
        <v>11</v>
      </c>
      <c r="D120" s="2026"/>
      <c r="E120" s="4"/>
      <c r="F120" s="4"/>
      <c r="G120" s="4" t="s">
        <v>828</v>
      </c>
      <c r="H120" s="630">
        <v>1</v>
      </c>
      <c r="I120" s="630">
        <v>0</v>
      </c>
      <c r="J120" s="632">
        <f>SUM(H120:I120)</f>
        <v>1</v>
      </c>
    </row>
    <row r="121" spans="1:10" ht="10.5" customHeight="1">
      <c r="A121" s="5">
        <v>6</v>
      </c>
      <c r="B121" s="5">
        <v>2</v>
      </c>
      <c r="C121" s="5">
        <v>11</v>
      </c>
      <c r="D121" s="2026"/>
      <c r="E121" s="4"/>
      <c r="F121" s="4"/>
      <c r="G121" s="4" t="s">
        <v>827</v>
      </c>
      <c r="H121" s="630">
        <v>0</v>
      </c>
      <c r="I121" s="630">
        <v>2</v>
      </c>
      <c r="J121" s="632">
        <f>SUM(H121:I121)</f>
        <v>2</v>
      </c>
    </row>
    <row r="122" spans="1:10" ht="11.25" customHeight="1">
      <c r="D122" s="2026"/>
      <c r="E122" s="622" t="s">
        <v>55</v>
      </c>
      <c r="F122" s="4"/>
      <c r="G122" s="4"/>
      <c r="H122" s="2423">
        <f>SUM(H123)</f>
        <v>0</v>
      </c>
      <c r="I122" s="2423">
        <f>SUM(I123)</f>
        <v>1</v>
      </c>
      <c r="J122" s="2421">
        <f>SUM(H122:I122)</f>
        <v>1</v>
      </c>
    </row>
    <row r="123" spans="1:10" ht="10.5" customHeight="1">
      <c r="D123" s="2026"/>
      <c r="E123" s="4"/>
      <c r="F123" s="4" t="s">
        <v>455</v>
      </c>
      <c r="G123" s="4"/>
      <c r="H123" s="630">
        <f>SUM(H124:H125)</f>
        <v>0</v>
      </c>
      <c r="I123" s="630">
        <f>SUM(I124:I125)</f>
        <v>1</v>
      </c>
      <c r="J123" s="632">
        <f>SUM(H123:I123)</f>
        <v>1</v>
      </c>
    </row>
    <row r="124" spans="1:10" ht="10.5" customHeight="1">
      <c r="A124" s="5">
        <v>6</v>
      </c>
      <c r="B124" s="5">
        <v>2</v>
      </c>
      <c r="C124" s="5">
        <v>10</v>
      </c>
      <c r="D124" s="2026"/>
      <c r="E124" s="4"/>
      <c r="F124" s="4"/>
      <c r="G124" s="4" t="s">
        <v>826</v>
      </c>
      <c r="H124" s="630">
        <v>0</v>
      </c>
      <c r="I124" s="630">
        <v>0</v>
      </c>
      <c r="J124" s="632">
        <f>SUM(H124:I124)</f>
        <v>0</v>
      </c>
    </row>
    <row r="125" spans="1:10" ht="10.5" customHeight="1">
      <c r="A125" s="5">
        <v>6</v>
      </c>
      <c r="B125" s="5">
        <v>2</v>
      </c>
      <c r="C125" s="5">
        <v>10</v>
      </c>
      <c r="D125" s="2026"/>
      <c r="E125" s="4"/>
      <c r="F125" s="4"/>
      <c r="G125" s="451" t="s">
        <v>825</v>
      </c>
      <c r="H125" s="630">
        <v>0</v>
      </c>
      <c r="I125" s="630">
        <v>1</v>
      </c>
      <c r="J125" s="632">
        <f>SUM(H125:I125)</f>
        <v>1</v>
      </c>
    </row>
    <row r="126" spans="1:10" ht="11.25" customHeight="1">
      <c r="D126" s="2026"/>
      <c r="E126" s="622" t="s">
        <v>15</v>
      </c>
      <c r="F126" s="4"/>
      <c r="G126" s="4"/>
      <c r="H126" s="2423">
        <f>SUM(H127+H129)</f>
        <v>0</v>
      </c>
      <c r="I126" s="2423">
        <f>SUM(I127+I129)</f>
        <v>0</v>
      </c>
      <c r="J126" s="2421">
        <f>SUM(H126:I126)</f>
        <v>0</v>
      </c>
    </row>
    <row r="127" spans="1:10" ht="10.5" customHeight="1">
      <c r="D127" s="2026"/>
      <c r="E127" s="622"/>
      <c r="F127" s="4" t="s">
        <v>457</v>
      </c>
      <c r="G127" s="4"/>
      <c r="H127" s="630">
        <f>SUM(H128)</f>
        <v>0</v>
      </c>
      <c r="I127" s="630">
        <f>SUM(I128)</f>
        <v>0</v>
      </c>
      <c r="J127" s="632">
        <f>SUM(H127:I127)</f>
        <v>0</v>
      </c>
    </row>
    <row r="128" spans="1:10" ht="10.5" customHeight="1">
      <c r="A128" s="5">
        <v>6</v>
      </c>
      <c r="B128" s="5">
        <v>2</v>
      </c>
      <c r="C128" s="5">
        <v>10</v>
      </c>
      <c r="D128" s="2026"/>
      <c r="E128" s="4"/>
      <c r="F128" s="4"/>
      <c r="G128" s="4" t="s">
        <v>5</v>
      </c>
      <c r="H128" s="630">
        <v>0</v>
      </c>
      <c r="I128" s="630">
        <v>0</v>
      </c>
      <c r="J128" s="632">
        <f>SUM(H128:I128)</f>
        <v>0</v>
      </c>
    </row>
    <row r="129" spans="1:10" ht="10.5" customHeight="1">
      <c r="A129" s="5"/>
      <c r="B129" s="5"/>
      <c r="C129" s="5"/>
      <c r="D129" s="2026"/>
      <c r="E129" s="4"/>
      <c r="F129" s="4" t="s">
        <v>455</v>
      </c>
      <c r="G129" s="4"/>
      <c r="H129" s="630">
        <f>SUM(H130:H131)</f>
        <v>0</v>
      </c>
      <c r="I129" s="630">
        <f>SUM(I130:I131)</f>
        <v>0</v>
      </c>
      <c r="J129" s="632">
        <f>SUM(H129:I129)</f>
        <v>0</v>
      </c>
    </row>
    <row r="130" spans="1:10" ht="10.5" customHeight="1">
      <c r="A130" s="5">
        <v>6</v>
      </c>
      <c r="B130" s="5">
        <v>4</v>
      </c>
      <c r="C130" s="5">
        <v>11</v>
      </c>
      <c r="D130" s="2026"/>
      <c r="E130" s="4"/>
      <c r="F130" s="4"/>
      <c r="G130" s="4" t="s">
        <v>824</v>
      </c>
      <c r="H130" s="630">
        <v>0</v>
      </c>
      <c r="I130" s="471">
        <v>0</v>
      </c>
      <c r="J130" s="632">
        <f>SUM(H130:I130)</f>
        <v>0</v>
      </c>
    </row>
    <row r="131" spans="1:10" ht="10.5" customHeight="1">
      <c r="A131" s="5">
        <v>6</v>
      </c>
      <c r="B131" s="5">
        <v>2</v>
      </c>
      <c r="C131" s="5">
        <v>11</v>
      </c>
      <c r="D131" s="2429"/>
      <c r="E131" s="4"/>
      <c r="F131" s="4"/>
      <c r="G131" s="4" t="s">
        <v>823</v>
      </c>
      <c r="H131" s="630">
        <v>0</v>
      </c>
      <c r="I131" s="630">
        <v>0</v>
      </c>
      <c r="J131" s="632">
        <f>SUM(H131:I131)</f>
        <v>0</v>
      </c>
    </row>
    <row r="132" spans="1:10" ht="12" customHeight="1">
      <c r="D132" s="2428">
        <v>1407</v>
      </c>
      <c r="E132" s="24" t="s">
        <v>62</v>
      </c>
      <c r="F132" s="372"/>
      <c r="G132" s="372"/>
      <c r="H132" s="481">
        <f>SUM(H133,H139)</f>
        <v>6</v>
      </c>
      <c r="I132" s="481">
        <f>SUM(I133,I139)</f>
        <v>1</v>
      </c>
      <c r="J132" s="480">
        <f>SUM(H132:I132)</f>
        <v>7</v>
      </c>
    </row>
    <row r="133" spans="1:10" ht="11.25" customHeight="1">
      <c r="D133" s="2427"/>
      <c r="E133" s="622" t="s">
        <v>25</v>
      </c>
      <c r="F133" s="1261"/>
      <c r="G133" s="1261"/>
      <c r="H133" s="2423">
        <f>SUM(H134+H136)</f>
        <v>5</v>
      </c>
      <c r="I133" s="2423">
        <f>SUM(I134+I136)</f>
        <v>1</v>
      </c>
      <c r="J133" s="2421">
        <f>SUM(H133:I133)</f>
        <v>6</v>
      </c>
    </row>
    <row r="134" spans="1:10" ht="11.25" customHeight="1">
      <c r="D134" s="2427"/>
      <c r="E134" s="622"/>
      <c r="F134" s="4" t="s">
        <v>457</v>
      </c>
      <c r="G134" s="1261"/>
      <c r="H134" s="621">
        <f>SUM(H135)</f>
        <v>0</v>
      </c>
      <c r="I134" s="621">
        <f>SUM(I135)</f>
        <v>0</v>
      </c>
      <c r="J134" s="632">
        <f>SUM(H134:I134)</f>
        <v>0</v>
      </c>
    </row>
    <row r="135" spans="1:10" ht="11.25" customHeight="1">
      <c r="A135" s="862">
        <v>7</v>
      </c>
      <c r="B135" s="862">
        <v>3</v>
      </c>
      <c r="C135" s="862">
        <v>11</v>
      </c>
      <c r="D135" s="2427"/>
      <c r="E135" s="622"/>
      <c r="F135" s="1261"/>
      <c r="G135" s="4" t="s">
        <v>462</v>
      </c>
      <c r="H135" s="621">
        <v>0</v>
      </c>
      <c r="I135" s="621">
        <v>0</v>
      </c>
      <c r="J135" s="632">
        <f>SUM(H135:I135)</f>
        <v>0</v>
      </c>
    </row>
    <row r="136" spans="1:10" ht="10.5" customHeight="1">
      <c r="D136" s="2427"/>
      <c r="E136" s="1263"/>
      <c r="F136" s="20" t="s">
        <v>455</v>
      </c>
      <c r="G136" s="4"/>
      <c r="H136" s="630">
        <f>SUM(H137:H138)</f>
        <v>5</v>
      </c>
      <c r="I136" s="630">
        <f>SUM(I137:I138)</f>
        <v>1</v>
      </c>
      <c r="J136" s="632">
        <f>SUM(H136:I136)</f>
        <v>6</v>
      </c>
    </row>
    <row r="137" spans="1:10" ht="10.5" customHeight="1">
      <c r="A137" s="5">
        <v>7</v>
      </c>
      <c r="B137" s="5">
        <v>3</v>
      </c>
      <c r="C137" s="5">
        <v>11</v>
      </c>
      <c r="D137" s="2427"/>
      <c r="E137" s="1263"/>
      <c r="F137" s="20"/>
      <c r="G137" s="4" t="s">
        <v>462</v>
      </c>
      <c r="H137" s="630">
        <v>3</v>
      </c>
      <c r="I137" s="630">
        <v>0</v>
      </c>
      <c r="J137" s="632">
        <f>SUM(H137:I137)</f>
        <v>3</v>
      </c>
    </row>
    <row r="138" spans="1:10" ht="10.5" customHeight="1">
      <c r="A138" s="5">
        <v>7</v>
      </c>
      <c r="B138" s="5">
        <v>3</v>
      </c>
      <c r="C138" s="5">
        <v>11</v>
      </c>
      <c r="D138" s="2427"/>
      <c r="E138" s="1263"/>
      <c r="F138" s="20"/>
      <c r="G138" s="4" t="s">
        <v>461</v>
      </c>
      <c r="H138" s="630">
        <v>2</v>
      </c>
      <c r="I138" s="630">
        <v>1</v>
      </c>
      <c r="J138" s="632">
        <f>SUM(H138:I138)</f>
        <v>3</v>
      </c>
    </row>
    <row r="139" spans="1:10" ht="11.25" customHeight="1">
      <c r="D139" s="2427"/>
      <c r="E139" s="622" t="s">
        <v>56</v>
      </c>
      <c r="F139" s="622"/>
      <c r="G139" s="925"/>
      <c r="H139" s="2423">
        <f>SUM(H140)</f>
        <v>1</v>
      </c>
      <c r="I139" s="2423">
        <f>SUM(I140)</f>
        <v>0</v>
      </c>
      <c r="J139" s="2421">
        <f>SUM(H139:I139)</f>
        <v>1</v>
      </c>
    </row>
    <row r="140" spans="1:10" ht="10.5" customHeight="1">
      <c r="D140" s="2427"/>
      <c r="E140" s="4"/>
      <c r="F140" s="4" t="s">
        <v>455</v>
      </c>
      <c r="H140" s="630">
        <f>SUM(H141)</f>
        <v>1</v>
      </c>
      <c r="I140" s="630">
        <f>SUM(I141)</f>
        <v>0</v>
      </c>
      <c r="J140" s="632">
        <f>SUM(H140:I140)</f>
        <v>1</v>
      </c>
    </row>
    <row r="141" spans="1:10" ht="10.5" customHeight="1">
      <c r="A141" s="5">
        <v>7</v>
      </c>
      <c r="B141" s="5">
        <v>6</v>
      </c>
      <c r="C141" s="5">
        <v>10</v>
      </c>
      <c r="D141" s="2426"/>
      <c r="E141" s="4"/>
      <c r="F141" s="4"/>
      <c r="G141" s="4" t="s">
        <v>822</v>
      </c>
      <c r="H141" s="630">
        <v>1</v>
      </c>
      <c r="I141" s="630">
        <v>0</v>
      </c>
      <c r="J141" s="632">
        <f>SUM(H141:I141)</f>
        <v>1</v>
      </c>
    </row>
    <row r="142" spans="1:10" ht="12" customHeight="1">
      <c r="D142" s="1950">
        <v>1408</v>
      </c>
      <c r="E142" s="24" t="s">
        <v>63</v>
      </c>
      <c r="F142" s="372"/>
      <c r="G142" s="372"/>
      <c r="H142" s="481">
        <f>SUM(H143+H150+H155)</f>
        <v>9</v>
      </c>
      <c r="I142" s="481">
        <f>SUM(I143+I150+I155)</f>
        <v>16</v>
      </c>
      <c r="J142" s="519">
        <f>SUM(H142:I142)</f>
        <v>25</v>
      </c>
    </row>
    <row r="143" spans="1:10" ht="11.25" customHeight="1">
      <c r="D143" s="1950"/>
      <c r="E143" s="1062" t="s">
        <v>57</v>
      </c>
      <c r="F143" s="4"/>
      <c r="G143" s="4"/>
      <c r="H143" s="903">
        <f>SUM(H144,H146,H148)</f>
        <v>4</v>
      </c>
      <c r="I143" s="903">
        <f>SUM(I144,I146,I148)</f>
        <v>13</v>
      </c>
      <c r="J143" s="2425">
        <f>SUM(H143:I143)</f>
        <v>17</v>
      </c>
    </row>
    <row r="144" spans="1:10" ht="11.25" customHeight="1">
      <c r="D144" s="1950"/>
      <c r="E144" s="1062"/>
      <c r="F144" s="4" t="s">
        <v>457</v>
      </c>
      <c r="G144" s="4"/>
      <c r="H144" s="621">
        <f>SUM(H145)</f>
        <v>0</v>
      </c>
      <c r="I144" s="621">
        <f>SUM(I145)</f>
        <v>0</v>
      </c>
      <c r="J144" s="632">
        <f>SUM(H144:I144)</f>
        <v>0</v>
      </c>
    </row>
    <row r="145" spans="1:10" ht="11.25" customHeight="1">
      <c r="A145" s="862">
        <v>8</v>
      </c>
      <c r="B145" s="862">
        <v>4</v>
      </c>
      <c r="C145" s="862">
        <v>8</v>
      </c>
      <c r="D145" s="1950"/>
      <c r="E145" s="1062"/>
      <c r="F145" s="4"/>
      <c r="G145" s="2424" t="s">
        <v>821</v>
      </c>
      <c r="H145" s="621">
        <v>0</v>
      </c>
      <c r="I145" s="454">
        <v>0</v>
      </c>
      <c r="J145" s="632">
        <f>SUM(H145:I145)</f>
        <v>0</v>
      </c>
    </row>
    <row r="146" spans="1:10" ht="11.25" customHeight="1">
      <c r="D146" s="1950"/>
      <c r="E146" s="1066"/>
      <c r="F146" s="4" t="s">
        <v>455</v>
      </c>
      <c r="G146" s="4"/>
      <c r="H146" s="630">
        <f>SUM(H147)</f>
        <v>0</v>
      </c>
      <c r="I146" s="471">
        <f>SUM(I147)</f>
        <v>0</v>
      </c>
      <c r="J146" s="632">
        <f>SUM(H146:I146)</f>
        <v>0</v>
      </c>
    </row>
    <row r="147" spans="1:10" ht="11.25" customHeight="1">
      <c r="A147" s="862">
        <v>8</v>
      </c>
      <c r="B147" s="862">
        <v>4</v>
      </c>
      <c r="C147" s="862">
        <v>8</v>
      </c>
      <c r="D147" s="1950"/>
      <c r="E147" s="1066"/>
      <c r="F147" s="4"/>
      <c r="G147" s="2424" t="s">
        <v>820</v>
      </c>
      <c r="H147" s="630">
        <v>0</v>
      </c>
      <c r="I147" s="471">
        <v>0</v>
      </c>
      <c r="J147" s="632">
        <f>SUM(H147:I147)</f>
        <v>0</v>
      </c>
    </row>
    <row r="148" spans="1:10" ht="11.25" customHeight="1">
      <c r="D148" s="1950"/>
      <c r="E148" s="1066"/>
      <c r="F148" s="4" t="s">
        <v>464</v>
      </c>
      <c r="G148" s="2424"/>
      <c r="H148" s="630">
        <f>SUM(H149)</f>
        <v>4</v>
      </c>
      <c r="I148" s="471">
        <f>SUM(I149)</f>
        <v>13</v>
      </c>
      <c r="J148" s="632">
        <f>SUM(H148:I148)</f>
        <v>17</v>
      </c>
    </row>
    <row r="149" spans="1:10" ht="11.25" customHeight="1">
      <c r="A149" s="862">
        <v>8</v>
      </c>
      <c r="B149" s="862">
        <v>4</v>
      </c>
      <c r="C149" s="862">
        <v>8</v>
      </c>
      <c r="D149" s="1950"/>
      <c r="E149" s="1066"/>
      <c r="F149" s="4"/>
      <c r="G149" s="2424" t="s">
        <v>819</v>
      </c>
      <c r="H149" s="630">
        <v>4</v>
      </c>
      <c r="I149" s="471">
        <v>13</v>
      </c>
      <c r="J149" s="632">
        <f>SUM(H149:I149)</f>
        <v>17</v>
      </c>
    </row>
    <row r="150" spans="1:10" ht="11.25" customHeight="1">
      <c r="D150" s="1950"/>
      <c r="E150" s="1062" t="s">
        <v>16</v>
      </c>
      <c r="F150" s="4"/>
      <c r="G150" s="4"/>
      <c r="H150" s="2423">
        <f>SUM(H151+H153)</f>
        <v>1</v>
      </c>
      <c r="I150" s="2422">
        <f>SUM(I151+I153)</f>
        <v>0</v>
      </c>
      <c r="J150" s="2421">
        <f>SUM(H150:I150)</f>
        <v>1</v>
      </c>
    </row>
    <row r="151" spans="1:10" ht="11.25" customHeight="1">
      <c r="D151" s="1950"/>
      <c r="E151" s="1258"/>
      <c r="F151" s="4" t="s">
        <v>457</v>
      </c>
      <c r="G151" s="4"/>
      <c r="H151" s="630">
        <f>SUM(H152)</f>
        <v>1</v>
      </c>
      <c r="I151" s="471">
        <f>SUM(I152)</f>
        <v>0</v>
      </c>
      <c r="J151" s="632">
        <f>SUM(H151:I151)</f>
        <v>1</v>
      </c>
    </row>
    <row r="152" spans="1:10" ht="11.25" customHeight="1">
      <c r="A152" s="862">
        <v>8</v>
      </c>
      <c r="B152" s="862">
        <v>4</v>
      </c>
      <c r="C152" s="862">
        <v>6</v>
      </c>
      <c r="D152" s="1950"/>
      <c r="E152" s="1258"/>
      <c r="F152" s="4"/>
      <c r="G152" s="4" t="s">
        <v>121</v>
      </c>
      <c r="H152" s="630">
        <v>1</v>
      </c>
      <c r="I152" s="471">
        <v>0</v>
      </c>
      <c r="J152" s="632">
        <f>SUM(H152:I152)</f>
        <v>1</v>
      </c>
    </row>
    <row r="153" spans="1:10" ht="11.25" customHeight="1">
      <c r="D153" s="1950"/>
      <c r="E153" s="1258"/>
      <c r="F153" s="4" t="s">
        <v>455</v>
      </c>
      <c r="G153" s="4"/>
      <c r="H153" s="630">
        <f>SUM(H154)</f>
        <v>0</v>
      </c>
      <c r="I153" s="471">
        <f>SUM(I154)</f>
        <v>0</v>
      </c>
      <c r="J153" s="632">
        <f>SUM(H153:I153)</f>
        <v>0</v>
      </c>
    </row>
    <row r="154" spans="1:10" ht="11.25" customHeight="1">
      <c r="A154" s="862">
        <v>8</v>
      </c>
      <c r="B154" s="862">
        <v>4</v>
      </c>
      <c r="C154" s="862">
        <v>6</v>
      </c>
      <c r="D154" s="1950"/>
      <c r="E154" s="1258"/>
      <c r="F154" s="4"/>
      <c r="G154" s="4" t="s">
        <v>121</v>
      </c>
      <c r="H154" s="630">
        <v>0</v>
      </c>
      <c r="I154" s="471">
        <v>0</v>
      </c>
      <c r="J154" s="632">
        <f>SUM(H154:I154)</f>
        <v>0</v>
      </c>
    </row>
    <row r="155" spans="1:10" ht="11.25" customHeight="1">
      <c r="D155" s="1950"/>
      <c r="E155" s="1062" t="s">
        <v>59</v>
      </c>
      <c r="F155" s="4"/>
      <c r="G155" s="4"/>
      <c r="H155" s="2423">
        <f>SUM(H156)</f>
        <v>4</v>
      </c>
      <c r="I155" s="2422">
        <f>SUM(I156)</f>
        <v>3</v>
      </c>
      <c r="J155" s="2421">
        <f>SUM(H155:I155)</f>
        <v>7</v>
      </c>
    </row>
    <row r="156" spans="1:10" ht="11.25" customHeight="1">
      <c r="D156" s="1950"/>
      <c r="E156" s="1110"/>
      <c r="F156" s="4" t="s">
        <v>455</v>
      </c>
      <c r="H156" s="630">
        <f>SUM(H157)</f>
        <v>4</v>
      </c>
      <c r="I156" s="471">
        <f>SUM(I157)</f>
        <v>3</v>
      </c>
      <c r="J156" s="632">
        <f>SUM(H156:I156)</f>
        <v>7</v>
      </c>
    </row>
    <row r="157" spans="1:10" ht="10.5" customHeight="1">
      <c r="A157" s="862">
        <v>8</v>
      </c>
      <c r="B157" s="862">
        <v>4</v>
      </c>
      <c r="C157" s="862">
        <v>11</v>
      </c>
      <c r="D157" s="1950"/>
      <c r="E157" s="1110"/>
      <c r="G157" s="4" t="s">
        <v>459</v>
      </c>
      <c r="H157" s="630">
        <v>4</v>
      </c>
      <c r="I157" s="471">
        <v>3</v>
      </c>
      <c r="J157" s="632">
        <f>SUM(H157:I157)</f>
        <v>7</v>
      </c>
    </row>
    <row r="158" spans="1:10" ht="12" customHeight="1">
      <c r="D158" s="1961">
        <v>1624</v>
      </c>
      <c r="E158" s="21" t="s">
        <v>19</v>
      </c>
      <c r="F158" s="2420"/>
      <c r="G158" s="2420"/>
      <c r="H158" s="2419">
        <f>SUM(H159)</f>
        <v>0</v>
      </c>
      <c r="I158" s="2419">
        <f>SUM(I159)</f>
        <v>0</v>
      </c>
      <c r="J158" s="2418">
        <f>SUM(H158:I158)</f>
        <v>0</v>
      </c>
    </row>
    <row r="159" spans="1:10" ht="11.25" customHeight="1">
      <c r="D159" s="1950"/>
      <c r="E159" s="2417" t="s">
        <v>186</v>
      </c>
      <c r="F159" s="2416"/>
      <c r="G159" s="2416"/>
      <c r="H159" s="2415">
        <f>SUM(H160+H162)</f>
        <v>0</v>
      </c>
      <c r="I159" s="2415">
        <f>SUM(I160+I162)</f>
        <v>0</v>
      </c>
      <c r="J159" s="2414">
        <f>SUM(H159:I159)</f>
        <v>0</v>
      </c>
    </row>
    <row r="160" spans="1:10" ht="11.25" customHeight="1">
      <c r="D160" s="1950"/>
      <c r="E160" s="2413"/>
      <c r="F160" s="4" t="s">
        <v>457</v>
      </c>
      <c r="G160" s="4"/>
      <c r="H160" s="2411">
        <f>SUM(H161)</f>
        <v>0</v>
      </c>
      <c r="I160" s="2411">
        <f>SUM(I161)</f>
        <v>0</v>
      </c>
      <c r="J160" s="2410">
        <f>SUM(H160:I160)</f>
        <v>0</v>
      </c>
    </row>
    <row r="161" spans="1:10" ht="11.25" customHeight="1">
      <c r="A161" s="862">
        <v>9</v>
      </c>
      <c r="B161" s="862">
        <v>1</v>
      </c>
      <c r="C161" s="862">
        <v>8</v>
      </c>
      <c r="D161" s="1950"/>
      <c r="E161" s="2413"/>
      <c r="F161" s="4"/>
      <c r="G161" s="4" t="s">
        <v>818</v>
      </c>
      <c r="H161" s="2411">
        <v>0</v>
      </c>
      <c r="I161" s="2411">
        <v>0</v>
      </c>
      <c r="J161" s="2410">
        <f>SUM(H161:I161)</f>
        <v>0</v>
      </c>
    </row>
    <row r="162" spans="1:10" ht="11.25" customHeight="1">
      <c r="D162" s="1950"/>
      <c r="E162" s="2413"/>
      <c r="F162" s="2412" t="s">
        <v>455</v>
      </c>
      <c r="G162" s="2412"/>
      <c r="H162" s="2411">
        <f>SUM(H163:H164)</f>
        <v>0</v>
      </c>
      <c r="I162" s="2411">
        <f>SUM(I163:I164)</f>
        <v>0</v>
      </c>
      <c r="J162" s="2410">
        <f>SUM(H162:I162)</f>
        <v>0</v>
      </c>
    </row>
    <row r="163" spans="1:10" ht="11.25" customHeight="1">
      <c r="A163" s="862">
        <v>9</v>
      </c>
      <c r="B163" s="862">
        <v>4</v>
      </c>
      <c r="C163" s="862">
        <v>8</v>
      </c>
      <c r="D163" s="1950"/>
      <c r="E163" s="2413"/>
      <c r="F163" s="2412"/>
      <c r="G163" s="2412" t="s">
        <v>454</v>
      </c>
      <c r="H163" s="2411">
        <v>0</v>
      </c>
      <c r="I163" s="2411">
        <v>0</v>
      </c>
      <c r="J163" s="2410">
        <f>SUM(H163:I163)</f>
        <v>0</v>
      </c>
    </row>
    <row r="164" spans="1:10" ht="11.25" customHeight="1">
      <c r="A164" s="862">
        <v>9</v>
      </c>
      <c r="B164" s="862">
        <v>1</v>
      </c>
      <c r="C164" s="862">
        <v>8</v>
      </c>
      <c r="D164" s="1955"/>
      <c r="E164" s="2409"/>
      <c r="F164" s="2408"/>
      <c r="G164" s="2408" t="s">
        <v>453</v>
      </c>
      <c r="H164" s="2407">
        <v>0</v>
      </c>
      <c r="I164" s="2407">
        <v>0</v>
      </c>
      <c r="J164" s="2406">
        <f>SUM(H164:I164)</f>
        <v>0</v>
      </c>
    </row>
    <row r="165" spans="1:10" ht="15" customHeight="1">
      <c r="D165" s="2405"/>
      <c r="E165" s="2103" t="s">
        <v>0</v>
      </c>
      <c r="F165" s="2104"/>
      <c r="G165" s="2104"/>
      <c r="H165" s="578">
        <f>SUM(H8+H27+H66+H70+H92+H107+H132+H142+H158)</f>
        <v>60</v>
      </c>
      <c r="I165" s="578">
        <f>SUM(I8+I27+I66+I70+I92+I107+I132+I142+I158)</f>
        <v>72</v>
      </c>
      <c r="J165" s="1309">
        <f>SUM(J8+J27+J66+J70+J92+J107+J132+J142+J158)</f>
        <v>132</v>
      </c>
    </row>
    <row r="166" spans="1:10" s="369" customFormat="1" ht="11.1" customHeight="1">
      <c r="A166" s="862"/>
      <c r="B166" s="862"/>
      <c r="C166" s="862"/>
      <c r="E166" s="754" t="s">
        <v>722</v>
      </c>
      <c r="G166" s="622"/>
    </row>
    <row r="167" spans="1:10" s="369" customFormat="1" ht="11.1" customHeight="1">
      <c r="A167" s="862"/>
      <c r="B167" s="862"/>
      <c r="C167" s="862"/>
    </row>
    <row r="168" spans="1:10" s="369" customFormat="1" ht="11.1" customHeight="1">
      <c r="A168" s="862"/>
      <c r="B168" s="862"/>
      <c r="C168" s="862"/>
    </row>
    <row r="169" spans="1:10" s="369" customFormat="1" ht="11.1" customHeight="1">
      <c r="A169" s="862"/>
      <c r="B169" s="862"/>
      <c r="C169" s="862"/>
    </row>
    <row r="170" spans="1:10" s="369" customFormat="1" ht="11.1" customHeight="1">
      <c r="A170" s="862"/>
      <c r="B170" s="862"/>
      <c r="C170" s="862"/>
    </row>
    <row r="171" spans="1:10" ht="9" customHeight="1"/>
    <row r="172" spans="1:10" ht="9" customHeight="1"/>
    <row r="173" spans="1:10" ht="9" customHeight="1"/>
    <row r="174" spans="1:10" ht="9" customHeight="1"/>
    <row r="175" spans="1:10" ht="9" customHeight="1"/>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row r="248" spans="6:10" ht="9" customHeight="1"/>
    <row r="249" spans="6:10" ht="9" customHeight="1">
      <c r="F249" s="4"/>
      <c r="G249" s="4"/>
      <c r="H249" s="360"/>
      <c r="I249" s="360"/>
      <c r="J249" s="361"/>
    </row>
    <row r="250" spans="6:10" ht="9" customHeight="1"/>
    <row r="251" spans="6:10" ht="9" customHeight="1"/>
    <row r="252" spans="6:10" ht="9" customHeight="1"/>
    <row r="253" spans="6:10" ht="9" customHeight="1"/>
    <row r="254" spans="6:10" ht="9" customHeight="1"/>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sheetData>
  <mergeCells count="24">
    <mergeCell ref="D8:D26"/>
    <mergeCell ref="D92:D106"/>
    <mergeCell ref="D107:D131"/>
    <mergeCell ref="D132:D141"/>
    <mergeCell ref="D142:D157"/>
    <mergeCell ref="D158:D164"/>
    <mergeCell ref="D27:D65"/>
    <mergeCell ref="E165:G165"/>
    <mergeCell ref="P14:R20"/>
    <mergeCell ref="D66:D69"/>
    <mergeCell ref="D70:D86"/>
    <mergeCell ref="D89:D91"/>
    <mergeCell ref="E89:G91"/>
    <mergeCell ref="H89:H91"/>
    <mergeCell ref="I89:I91"/>
    <mergeCell ref="J89:J91"/>
    <mergeCell ref="N2:AB2"/>
    <mergeCell ref="D3:J3"/>
    <mergeCell ref="D5:D7"/>
    <mergeCell ref="D2:J2"/>
    <mergeCell ref="E5:G7"/>
    <mergeCell ref="H5:H7"/>
    <mergeCell ref="I5:I7"/>
    <mergeCell ref="J5:J7"/>
  </mergeCells>
  <pageMargins left="0.70866141732283472" right="0.70866141732283472" top="0.74803149606299213" bottom="0.74803149606299213" header="0.31496062992125984" footer="0.31496062992125984"/>
  <pageSetup paperSize="9" scale="80" orientation="portrait" r:id="rId1"/>
  <rowBreaks count="1" manualBreakCount="1">
    <brk id="87" min="1" max="9" man="1"/>
  </rowBreaks>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FD464-5D04-4D2B-84C9-54CE4C2BFA57}">
  <dimension ref="A1:AE519"/>
  <sheetViews>
    <sheetView view="pageBreakPreview" topLeftCell="D1" zoomScaleNormal="115" zoomScaleSheetLayoutView="100" workbookViewId="0">
      <selection activeCell="P12" sqref="P12:R30"/>
    </sheetView>
  </sheetViews>
  <sheetFormatPr baseColWidth="10" defaultRowHeight="12.75"/>
  <cols>
    <col min="1" max="1" width="2.140625" style="862" hidden="1" customWidth="1"/>
    <col min="2" max="2" width="2.28515625" style="862" hidden="1" customWidth="1"/>
    <col min="3" max="3" width="3" style="862" hidden="1" customWidth="1"/>
    <col min="4" max="4" width="7.85546875" style="1" customWidth="1"/>
    <col min="5" max="5" width="2" style="1" customWidth="1"/>
    <col min="6" max="6" width="1.5703125" style="1" customWidth="1"/>
    <col min="7" max="7" width="61.28515625" style="1" customWidth="1"/>
    <col min="8" max="8" width="5.42578125" style="1" bestFit="1" customWidth="1"/>
    <col min="9" max="9" width="5.42578125" style="1" customWidth="1"/>
    <col min="10" max="10" width="6.140625" style="1" customWidth="1"/>
    <col min="11" max="12" width="11.42578125" style="1"/>
    <col min="13" max="13" width="4.7109375" style="1" customWidth="1"/>
    <col min="14" max="14" width="5" style="1" customWidth="1"/>
    <col min="15" max="15" width="2.28515625" style="1" customWidth="1"/>
    <col min="16" max="16" width="26" style="1" customWidth="1"/>
    <col min="17" max="17" width="8"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30" width="6.7109375" style="1" customWidth="1"/>
    <col min="31" max="16384" width="11.42578125" style="1"/>
  </cols>
  <sheetData>
    <row r="1" spans="1:31" ht="11.25" customHeight="1">
      <c r="H1" s="389"/>
      <c r="I1" s="389"/>
      <c r="J1" s="389"/>
      <c r="K1" s="389"/>
      <c r="L1" s="389"/>
    </row>
    <row r="2" spans="1:31">
      <c r="D2" s="1888" t="s">
        <v>875</v>
      </c>
      <c r="E2" s="1888"/>
      <c r="F2" s="1888"/>
      <c r="G2" s="1888"/>
      <c r="H2" s="1888"/>
      <c r="I2" s="1888"/>
      <c r="J2" s="1888"/>
      <c r="K2" s="389"/>
      <c r="N2" s="1888"/>
      <c r="O2" s="1888"/>
      <c r="P2" s="1888"/>
      <c r="Q2" s="1888"/>
      <c r="R2" s="1888"/>
      <c r="S2" s="1888"/>
      <c r="T2" s="1888"/>
      <c r="U2" s="1888"/>
      <c r="V2" s="1888"/>
      <c r="W2" s="1888"/>
      <c r="X2" s="1888"/>
      <c r="Y2" s="1888"/>
      <c r="Z2" s="1888"/>
      <c r="AA2" s="1888"/>
      <c r="AB2" s="1888"/>
    </row>
    <row r="3" spans="1:31" ht="12.75" customHeight="1">
      <c r="D3" s="1888" t="s">
        <v>61</v>
      </c>
      <c r="E3" s="1888"/>
      <c r="F3" s="1888"/>
      <c r="G3" s="1888"/>
      <c r="H3" s="1888"/>
      <c r="I3" s="1888"/>
      <c r="J3" s="1888"/>
      <c r="K3" s="389"/>
      <c r="L3" s="414"/>
      <c r="M3" s="414"/>
      <c r="N3" s="413"/>
      <c r="AD3" s="2"/>
      <c r="AE3" s="2"/>
    </row>
    <row r="4" spans="1:31" ht="3" customHeight="1">
      <c r="F4" s="3"/>
      <c r="G4" s="3"/>
      <c r="H4" s="4"/>
      <c r="I4" s="2444"/>
      <c r="J4" s="2444"/>
      <c r="K4" s="389"/>
      <c r="N4" s="4"/>
    </row>
    <row r="5" spans="1:31" ht="10.5" customHeight="1">
      <c r="D5" s="1889" t="s">
        <v>6</v>
      </c>
      <c r="E5" s="2039" t="s">
        <v>87</v>
      </c>
      <c r="F5" s="2039"/>
      <c r="G5" s="2039"/>
      <c r="H5" s="2359" t="s">
        <v>72</v>
      </c>
      <c r="I5" s="2359" t="s">
        <v>71</v>
      </c>
      <c r="J5" s="2044" t="s">
        <v>0</v>
      </c>
      <c r="K5" s="389"/>
      <c r="N5" s="4"/>
    </row>
    <row r="6" spans="1:31" ht="10.5" customHeight="1">
      <c r="D6" s="1890"/>
      <c r="E6" s="2040"/>
      <c r="F6" s="2040"/>
      <c r="G6" s="2040"/>
      <c r="H6" s="1900"/>
      <c r="I6" s="1900"/>
      <c r="J6" s="1881"/>
      <c r="K6" s="389"/>
      <c r="L6" s="5"/>
    </row>
    <row r="7" spans="1:31" ht="10.5" customHeight="1">
      <c r="A7" s="862" t="s">
        <v>12</v>
      </c>
      <c r="B7" s="862" t="s">
        <v>13</v>
      </c>
      <c r="C7" s="862" t="s">
        <v>14</v>
      </c>
      <c r="D7" s="1890"/>
      <c r="E7" s="2041"/>
      <c r="F7" s="2041"/>
      <c r="G7" s="2041"/>
      <c r="H7" s="1901"/>
      <c r="I7" s="1901"/>
      <c r="J7" s="1882"/>
      <c r="K7" s="389"/>
    </row>
    <row r="8" spans="1:31" ht="12" customHeight="1">
      <c r="D8" s="1891">
        <v>1401</v>
      </c>
      <c r="E8" s="22" t="s">
        <v>1</v>
      </c>
      <c r="F8" s="573"/>
      <c r="G8" s="547"/>
      <c r="H8" s="41">
        <f>SUM(H9,H14,H19,H24)</f>
        <v>10</v>
      </c>
      <c r="I8" s="41">
        <f>SUM(I9,I14,I19,I24)</f>
        <v>4</v>
      </c>
      <c r="J8" s="732">
        <f>SUM(H8:I8)</f>
        <v>14</v>
      </c>
      <c r="K8" s="389"/>
    </row>
    <row r="9" spans="1:31" ht="11.25" customHeight="1">
      <c r="D9" s="1892"/>
      <c r="E9" s="1062" t="s">
        <v>33</v>
      </c>
      <c r="F9" s="4"/>
      <c r="G9" s="4"/>
      <c r="H9" s="2432">
        <f>SUM(H10,H12)</f>
        <v>1</v>
      </c>
      <c r="I9" s="2432">
        <f>SUM(I10,I12)</f>
        <v>1</v>
      </c>
      <c r="J9" s="2421">
        <f>SUM(H9:I9)</f>
        <v>2</v>
      </c>
      <c r="K9" s="389"/>
      <c r="L9" s="389"/>
    </row>
    <row r="10" spans="1:31" ht="10.5" customHeight="1">
      <c r="D10" s="1892"/>
      <c r="E10" s="4"/>
      <c r="F10" s="4" t="s">
        <v>455</v>
      </c>
      <c r="G10" s="4"/>
      <c r="H10" s="630">
        <f>SUM(H11)</f>
        <v>1</v>
      </c>
      <c r="I10" s="630">
        <f>SUM(I11)</f>
        <v>1</v>
      </c>
      <c r="J10" s="632">
        <f>SUM(H10:I10)</f>
        <v>2</v>
      </c>
      <c r="K10" s="389"/>
      <c r="L10" s="389"/>
    </row>
    <row r="11" spans="1:31" ht="10.5" customHeight="1">
      <c r="A11" s="862">
        <v>1</v>
      </c>
      <c r="B11" s="862">
        <v>1</v>
      </c>
      <c r="C11" s="862">
        <v>11</v>
      </c>
      <c r="D11" s="1892"/>
      <c r="E11" s="4"/>
      <c r="G11" s="4" t="s">
        <v>453</v>
      </c>
      <c r="H11" s="630">
        <v>1</v>
      </c>
      <c r="I11" s="630">
        <v>1</v>
      </c>
      <c r="J11" s="2435">
        <f>SUM(H11:I11)</f>
        <v>2</v>
      </c>
      <c r="K11" s="389"/>
      <c r="L11" s="389"/>
    </row>
    <row r="12" spans="1:31" ht="10.5" customHeight="1">
      <c r="D12" s="1892"/>
      <c r="E12" s="4"/>
      <c r="F12" s="4" t="s">
        <v>464</v>
      </c>
      <c r="G12" s="4"/>
      <c r="H12" s="630">
        <f>SUM(H13)</f>
        <v>0</v>
      </c>
      <c r="I12" s="630">
        <f>SUM(I13)</f>
        <v>0</v>
      </c>
      <c r="J12" s="2435">
        <f>SUM(H12:I12)</f>
        <v>0</v>
      </c>
      <c r="K12" s="389"/>
      <c r="L12" s="389"/>
    </row>
    <row r="13" spans="1:31" ht="10.5" customHeight="1">
      <c r="A13" s="862">
        <v>1</v>
      </c>
      <c r="B13" s="862">
        <v>1</v>
      </c>
      <c r="C13" s="862">
        <v>11</v>
      </c>
      <c r="D13" s="1892"/>
      <c r="E13" s="4"/>
      <c r="G13" s="4" t="s">
        <v>874</v>
      </c>
      <c r="H13" s="630">
        <v>0</v>
      </c>
      <c r="I13" s="630">
        <v>0</v>
      </c>
      <c r="J13" s="2435">
        <f>SUM(H13:I13)</f>
        <v>0</v>
      </c>
      <c r="K13" s="389"/>
      <c r="L13" s="389"/>
    </row>
    <row r="14" spans="1:31" ht="11.25" customHeight="1">
      <c r="D14" s="1892"/>
      <c r="E14" s="622" t="s">
        <v>34</v>
      </c>
      <c r="F14" s="4"/>
      <c r="G14" s="4"/>
      <c r="H14" s="2423">
        <f>SUM(H15+H17)</f>
        <v>4</v>
      </c>
      <c r="I14" s="2423">
        <f>SUM(I15+I17)</f>
        <v>1</v>
      </c>
      <c r="J14" s="2421">
        <f>SUM(H14:I14)</f>
        <v>5</v>
      </c>
      <c r="K14" s="389"/>
      <c r="L14" s="389"/>
      <c r="P14" s="1910"/>
      <c r="Q14" s="1910"/>
      <c r="R14" s="1910"/>
    </row>
    <row r="15" spans="1:31" ht="10.5" customHeight="1">
      <c r="D15" s="1892"/>
      <c r="E15" s="622"/>
      <c r="F15" s="4" t="s">
        <v>457</v>
      </c>
      <c r="G15" s="4"/>
      <c r="H15" s="630">
        <f>SUM(H16)</f>
        <v>0</v>
      </c>
      <c r="I15" s="621">
        <f>SUM(I16)</f>
        <v>0</v>
      </c>
      <c r="J15" s="2435">
        <f>SUM(H15:I15)</f>
        <v>0</v>
      </c>
      <c r="K15" s="389"/>
      <c r="L15" s="389"/>
      <c r="P15" s="1910"/>
      <c r="Q15" s="1910"/>
      <c r="R15" s="1910"/>
    </row>
    <row r="16" spans="1:31" ht="10.5" customHeight="1">
      <c r="A16" s="862">
        <v>1</v>
      </c>
      <c r="B16" s="862">
        <v>1</v>
      </c>
      <c r="C16" s="862">
        <v>5</v>
      </c>
      <c r="D16" s="1892"/>
      <c r="E16" s="622"/>
      <c r="F16" s="4"/>
      <c r="G16" s="4" t="s">
        <v>873</v>
      </c>
      <c r="H16" s="920">
        <v>0</v>
      </c>
      <c r="I16" s="920">
        <v>0</v>
      </c>
      <c r="J16" s="2435">
        <f>SUM(H16:I16)</f>
        <v>0</v>
      </c>
      <c r="K16" s="389"/>
      <c r="L16" s="389"/>
      <c r="P16" s="1910"/>
      <c r="Q16" s="1910"/>
      <c r="R16" s="1910"/>
    </row>
    <row r="17" spans="1:18" ht="10.5" customHeight="1">
      <c r="D17" s="1892"/>
      <c r="E17" s="4"/>
      <c r="F17" s="4" t="s">
        <v>455</v>
      </c>
      <c r="G17" s="4"/>
      <c r="H17" s="920">
        <f>SUM(H18)</f>
        <v>4</v>
      </c>
      <c r="I17" s="920">
        <f>SUM(I18)</f>
        <v>1</v>
      </c>
      <c r="J17" s="2435">
        <f>SUM(H17:I17)</f>
        <v>5</v>
      </c>
      <c r="K17" s="389"/>
      <c r="L17" s="389"/>
      <c r="P17" s="1910"/>
      <c r="Q17" s="1910"/>
      <c r="R17" s="1910"/>
    </row>
    <row r="18" spans="1:18" ht="10.5" customHeight="1">
      <c r="A18" s="862">
        <v>1</v>
      </c>
      <c r="B18" s="862">
        <v>1</v>
      </c>
      <c r="C18" s="862">
        <v>5</v>
      </c>
      <c r="D18" s="1892"/>
      <c r="E18" s="4"/>
      <c r="F18" s="4"/>
      <c r="G18" s="4" t="s">
        <v>453</v>
      </c>
      <c r="H18" s="920">
        <v>4</v>
      </c>
      <c r="I18" s="920">
        <v>1</v>
      </c>
      <c r="J18" s="2435">
        <f>SUM(H18:I18)</f>
        <v>5</v>
      </c>
      <c r="K18" s="389"/>
      <c r="L18" s="389"/>
      <c r="P18" s="1910"/>
      <c r="Q18" s="1910"/>
      <c r="R18" s="1910"/>
    </row>
    <row r="19" spans="1:18" ht="11.25" customHeight="1">
      <c r="D19" s="1892"/>
      <c r="E19" s="622" t="s">
        <v>35</v>
      </c>
      <c r="F19" s="4"/>
      <c r="G19" s="4"/>
      <c r="H19" s="1244">
        <f>SUM(H20+H22)</f>
        <v>5</v>
      </c>
      <c r="I19" s="1244">
        <f>SUM(I20+I22)</f>
        <v>2</v>
      </c>
      <c r="J19" s="2421">
        <f>SUM(H19:I19)</f>
        <v>7</v>
      </c>
      <c r="K19" s="389"/>
      <c r="L19" s="389"/>
      <c r="P19" s="1910"/>
      <c r="Q19" s="1910"/>
      <c r="R19" s="1910"/>
    </row>
    <row r="20" spans="1:18" ht="11.25" customHeight="1">
      <c r="D20" s="1892"/>
      <c r="E20" s="622"/>
      <c r="F20" s="4" t="s">
        <v>457</v>
      </c>
      <c r="G20" s="4"/>
      <c r="H20" s="634">
        <f>SUM(H21)</f>
        <v>0</v>
      </c>
      <c r="I20" s="634">
        <f>SUM(I21)</f>
        <v>0</v>
      </c>
      <c r="J20" s="632">
        <f>SUM(H20:I20)</f>
        <v>0</v>
      </c>
      <c r="K20" s="389"/>
      <c r="L20" s="389"/>
      <c r="P20" s="1910"/>
      <c r="Q20" s="1910"/>
      <c r="R20" s="1910"/>
    </row>
    <row r="21" spans="1:18" ht="11.25" customHeight="1">
      <c r="A21" s="862">
        <v>1</v>
      </c>
      <c r="B21" s="862">
        <v>1</v>
      </c>
      <c r="C21" s="862">
        <v>12</v>
      </c>
      <c r="D21" s="1892"/>
      <c r="E21" s="622"/>
      <c r="F21" s="4"/>
      <c r="G21" s="4" t="s">
        <v>818</v>
      </c>
      <c r="H21" s="634">
        <v>0</v>
      </c>
      <c r="I21" s="634">
        <v>0</v>
      </c>
      <c r="J21" s="632">
        <f>SUM(H21:I21)</f>
        <v>0</v>
      </c>
      <c r="K21" s="389"/>
      <c r="L21" s="389"/>
    </row>
    <row r="22" spans="1:18" ht="10.5" customHeight="1">
      <c r="D22" s="1892"/>
      <c r="E22" s="4"/>
      <c r="F22" s="4" t="s">
        <v>455</v>
      </c>
      <c r="G22" s="4"/>
      <c r="H22" s="920">
        <f>SUM(H23)</f>
        <v>5</v>
      </c>
      <c r="I22" s="920">
        <f>SUM(I23)</f>
        <v>2</v>
      </c>
      <c r="J22" s="2435">
        <f>SUM(H22:I22)</f>
        <v>7</v>
      </c>
      <c r="K22" s="389"/>
      <c r="L22" s="389"/>
    </row>
    <row r="23" spans="1:18" ht="10.5" customHeight="1">
      <c r="A23" s="862">
        <v>1</v>
      </c>
      <c r="B23" s="862">
        <v>1</v>
      </c>
      <c r="C23" s="862">
        <v>12</v>
      </c>
      <c r="D23" s="1892"/>
      <c r="E23" s="4"/>
      <c r="F23" s="4"/>
      <c r="G23" s="4" t="s">
        <v>453</v>
      </c>
      <c r="H23" s="634">
        <v>5</v>
      </c>
      <c r="I23" s="634">
        <v>2</v>
      </c>
      <c r="J23" s="2435">
        <f>SUM(H23:I23)</f>
        <v>7</v>
      </c>
      <c r="K23" s="389"/>
      <c r="L23" s="389"/>
    </row>
    <row r="24" spans="1:18" s="925" customFormat="1" ht="10.5" customHeight="1">
      <c r="A24" s="931"/>
      <c r="B24" s="931"/>
      <c r="C24" s="931"/>
      <c r="D24" s="1892"/>
      <c r="E24" s="622" t="s">
        <v>27</v>
      </c>
      <c r="F24" s="622"/>
      <c r="G24" s="622"/>
      <c r="H24" s="1244">
        <f>SUM(H25)</f>
        <v>0</v>
      </c>
      <c r="I24" s="1244">
        <f>SUM(I25)</f>
        <v>0</v>
      </c>
      <c r="J24" s="2421">
        <f>SUM(H24:I24)</f>
        <v>0</v>
      </c>
      <c r="K24" s="1757"/>
      <c r="L24" s="1757"/>
    </row>
    <row r="25" spans="1:18" ht="10.5" customHeight="1">
      <c r="D25" s="1892"/>
      <c r="E25" s="4"/>
      <c r="F25" s="4" t="s">
        <v>464</v>
      </c>
      <c r="G25" s="4"/>
      <c r="H25" s="634">
        <f>SUM(H26)</f>
        <v>0</v>
      </c>
      <c r="I25" s="634">
        <f>SUM(I26)</f>
        <v>0</v>
      </c>
      <c r="J25" s="2435">
        <f>SUM(H25:I25)</f>
        <v>0</v>
      </c>
      <c r="K25" s="389"/>
      <c r="L25" s="389"/>
    </row>
    <row r="26" spans="1:18" ht="10.5" customHeight="1">
      <c r="A26" s="862">
        <v>1</v>
      </c>
      <c r="B26" s="862">
        <v>1</v>
      </c>
      <c r="C26" s="862">
        <v>2</v>
      </c>
      <c r="D26" s="1893"/>
      <c r="E26" s="4"/>
      <c r="F26" s="4"/>
      <c r="G26" s="4" t="s">
        <v>872</v>
      </c>
      <c r="H26" s="634">
        <v>0</v>
      </c>
      <c r="I26" s="634">
        <v>0</v>
      </c>
      <c r="J26" s="2435">
        <f>SUM(H26:I26)</f>
        <v>0</v>
      </c>
      <c r="K26" s="389"/>
      <c r="L26" s="389"/>
    </row>
    <row r="27" spans="1:18" ht="12" customHeight="1">
      <c r="D27" s="1891">
        <v>1402</v>
      </c>
      <c r="E27" s="24" t="s">
        <v>2</v>
      </c>
      <c r="F27" s="372"/>
      <c r="G27" s="372"/>
      <c r="H27" s="498">
        <f>SUM(H28,H47,H58,H65+H68)</f>
        <v>1</v>
      </c>
      <c r="I27" s="498">
        <f>SUM(I28,I47,I58,I65+I68)</f>
        <v>4</v>
      </c>
      <c r="J27" s="480">
        <f>SUM(H27:I27)</f>
        <v>5</v>
      </c>
      <c r="K27" s="389"/>
      <c r="L27" s="389"/>
    </row>
    <row r="28" spans="1:18" ht="11.25" customHeight="1">
      <c r="D28" s="1892"/>
      <c r="E28" s="622" t="s">
        <v>37</v>
      </c>
      <c r="F28" s="4"/>
      <c r="G28" s="4"/>
      <c r="H28" s="1244">
        <f>SUM(H29,H31)</f>
        <v>0</v>
      </c>
      <c r="I28" s="1244">
        <f>SUM(I29,I31)</f>
        <v>0</v>
      </c>
      <c r="J28" s="2421">
        <f>SUM(H28:I28)</f>
        <v>0</v>
      </c>
      <c r="K28" s="389"/>
      <c r="L28" s="389"/>
    </row>
    <row r="29" spans="1:18" ht="10.5" customHeight="1">
      <c r="D29" s="1892"/>
      <c r="E29" s="369"/>
      <c r="F29" s="4" t="s">
        <v>227</v>
      </c>
      <c r="G29" s="4"/>
      <c r="H29" s="920">
        <f>SUM(H30)</f>
        <v>0</v>
      </c>
      <c r="I29" s="920">
        <f>SUM(I30)</f>
        <v>0</v>
      </c>
      <c r="J29" s="2435">
        <f>SUM(H29:I29)</f>
        <v>0</v>
      </c>
      <c r="K29" s="389"/>
      <c r="L29" s="389"/>
    </row>
    <row r="30" spans="1:18" ht="10.5" customHeight="1">
      <c r="A30" s="862">
        <v>2</v>
      </c>
      <c r="B30" s="862">
        <v>4</v>
      </c>
      <c r="C30" s="862">
        <v>11</v>
      </c>
      <c r="D30" s="1892"/>
      <c r="E30" s="622"/>
      <c r="F30" s="4"/>
      <c r="G30" s="4" t="s">
        <v>871</v>
      </c>
      <c r="H30" s="920">
        <v>0</v>
      </c>
      <c r="I30" s="920">
        <v>0</v>
      </c>
      <c r="J30" s="2435">
        <f>SUM(H30:I30)</f>
        <v>0</v>
      </c>
      <c r="K30" s="389"/>
      <c r="L30" s="389"/>
    </row>
    <row r="31" spans="1:18" ht="10.5" customHeight="1">
      <c r="D31" s="1892"/>
      <c r="E31" s="4"/>
      <c r="F31" s="4" t="s">
        <v>455</v>
      </c>
      <c r="G31" s="4"/>
      <c r="H31" s="920">
        <f>SUM(H32+H33+H34+H35+H37+H39+H40+H41+H42+H43+H44+H45+H46)</f>
        <v>0</v>
      </c>
      <c r="I31" s="1856">
        <f>SUM(I32+I33+I34+I35+I37+I39+I40+I41+I42+I43+I44+I45+I46)</f>
        <v>0</v>
      </c>
      <c r="J31" s="2435">
        <f>SUM(H31:I31)</f>
        <v>0</v>
      </c>
      <c r="K31" s="389"/>
      <c r="L31" s="389"/>
    </row>
    <row r="32" spans="1:18" ht="10.5" customHeight="1">
      <c r="A32" s="862">
        <v>2</v>
      </c>
      <c r="B32" s="862">
        <v>4</v>
      </c>
      <c r="C32" s="862">
        <v>11</v>
      </c>
      <c r="D32" s="1892"/>
      <c r="E32" s="4"/>
      <c r="F32" s="4"/>
      <c r="G32" s="451" t="s">
        <v>863</v>
      </c>
      <c r="H32" s="920">
        <v>0</v>
      </c>
      <c r="I32" s="920">
        <v>0</v>
      </c>
      <c r="J32" s="2435">
        <f>SUM(H32:I32)</f>
        <v>0</v>
      </c>
      <c r="K32" s="389"/>
      <c r="L32" s="389"/>
    </row>
    <row r="33" spans="1:12" ht="10.5" customHeight="1">
      <c r="A33" s="862">
        <v>2</v>
      </c>
      <c r="B33" s="862">
        <v>4</v>
      </c>
      <c r="C33" s="862">
        <v>11</v>
      </c>
      <c r="D33" s="1892"/>
      <c r="E33" s="4"/>
      <c r="F33" s="4"/>
      <c r="G33" s="451" t="s">
        <v>862</v>
      </c>
      <c r="H33" s="920">
        <v>0</v>
      </c>
      <c r="I33" s="920">
        <v>0</v>
      </c>
      <c r="J33" s="2435">
        <f>SUM(H33:I33)</f>
        <v>0</v>
      </c>
      <c r="K33" s="389"/>
      <c r="L33" s="389"/>
    </row>
    <row r="34" spans="1:12" ht="10.5" customHeight="1">
      <c r="A34" s="862">
        <v>2</v>
      </c>
      <c r="B34" s="5">
        <v>4</v>
      </c>
      <c r="C34" s="862">
        <v>11</v>
      </c>
      <c r="D34" s="1892"/>
      <c r="E34" s="4"/>
      <c r="F34" s="4"/>
      <c r="G34" s="4" t="s">
        <v>864</v>
      </c>
      <c r="H34" s="920">
        <v>0</v>
      </c>
      <c r="I34" s="920">
        <v>0</v>
      </c>
      <c r="J34" s="2435">
        <f>SUM(H34:I34)</f>
        <v>0</v>
      </c>
      <c r="K34" s="389"/>
      <c r="L34" s="389"/>
    </row>
    <row r="35" spans="1:12" ht="10.5" customHeight="1">
      <c r="A35" s="862">
        <v>2</v>
      </c>
      <c r="B35" s="5">
        <v>4</v>
      </c>
      <c r="C35" s="862">
        <v>11</v>
      </c>
      <c r="D35" s="1892"/>
      <c r="E35" s="4"/>
      <c r="F35" s="4"/>
      <c r="G35" s="4" t="s">
        <v>870</v>
      </c>
      <c r="H35" s="920">
        <v>0</v>
      </c>
      <c r="I35" s="920">
        <v>0</v>
      </c>
      <c r="J35" s="2435">
        <f>SUM(H35:I35)</f>
        <v>0</v>
      </c>
      <c r="K35" s="389"/>
      <c r="L35" s="389"/>
    </row>
    <row r="36" spans="1:12" ht="10.5" customHeight="1">
      <c r="B36" s="5"/>
      <c r="D36" s="1892"/>
      <c r="E36" s="4"/>
      <c r="F36" s="4"/>
      <c r="G36" s="4" t="s">
        <v>861</v>
      </c>
      <c r="H36" s="920"/>
      <c r="I36" s="920"/>
      <c r="J36" s="2435"/>
      <c r="K36" s="389"/>
      <c r="L36" s="389"/>
    </row>
    <row r="37" spans="1:12" ht="10.5" customHeight="1">
      <c r="A37" s="862">
        <v>2</v>
      </c>
      <c r="B37" s="5">
        <v>4</v>
      </c>
      <c r="C37" s="862">
        <v>11</v>
      </c>
      <c r="D37" s="1892"/>
      <c r="E37" s="4"/>
      <c r="F37" s="4"/>
      <c r="G37" s="451" t="s">
        <v>859</v>
      </c>
      <c r="H37" s="920">
        <v>0</v>
      </c>
      <c r="I37" s="920">
        <v>0</v>
      </c>
      <c r="J37" s="2435">
        <f>SUM(H37:I37)</f>
        <v>0</v>
      </c>
      <c r="K37" s="389"/>
      <c r="L37" s="389"/>
    </row>
    <row r="38" spans="1:12" ht="10.5" customHeight="1">
      <c r="D38" s="1892"/>
      <c r="E38" s="4"/>
      <c r="F38" s="4"/>
      <c r="G38" s="4" t="s">
        <v>858</v>
      </c>
      <c r="H38" s="920"/>
      <c r="I38" s="920"/>
      <c r="J38" s="1785"/>
      <c r="K38" s="389"/>
      <c r="L38" s="389"/>
    </row>
    <row r="39" spans="1:12" ht="10.5" customHeight="1">
      <c r="A39" s="862">
        <v>2</v>
      </c>
      <c r="B39" s="5">
        <v>4</v>
      </c>
      <c r="C39" s="862">
        <v>11</v>
      </c>
      <c r="D39" s="1892"/>
      <c r="E39" s="4"/>
      <c r="F39" s="4"/>
      <c r="G39" s="4" t="s">
        <v>869</v>
      </c>
      <c r="H39" s="920">
        <v>0</v>
      </c>
      <c r="I39" s="920">
        <v>0</v>
      </c>
      <c r="J39" s="2435">
        <f>SUM(H39:I39)</f>
        <v>0</v>
      </c>
      <c r="K39" s="389"/>
      <c r="L39" s="389"/>
    </row>
    <row r="40" spans="1:12" ht="10.5" customHeight="1">
      <c r="A40" s="862">
        <v>2</v>
      </c>
      <c r="B40" s="5">
        <v>4</v>
      </c>
      <c r="C40" s="862">
        <v>11</v>
      </c>
      <c r="D40" s="1892"/>
      <c r="E40" s="4"/>
      <c r="F40" s="4"/>
      <c r="G40" s="4" t="s">
        <v>868</v>
      </c>
      <c r="H40" s="920">
        <v>0</v>
      </c>
      <c r="I40" s="920">
        <v>0</v>
      </c>
      <c r="J40" s="2435">
        <f>SUM(H40:I40)</f>
        <v>0</v>
      </c>
      <c r="K40" s="389"/>
      <c r="L40" s="389"/>
    </row>
    <row r="41" spans="1:12" ht="10.5" customHeight="1">
      <c r="A41" s="862">
        <v>2</v>
      </c>
      <c r="B41" s="5">
        <v>4</v>
      </c>
      <c r="C41" s="862">
        <v>11</v>
      </c>
      <c r="D41" s="1892"/>
      <c r="E41" s="4"/>
      <c r="F41" s="4"/>
      <c r="G41" s="4" t="s">
        <v>860</v>
      </c>
      <c r="H41" s="920">
        <v>0</v>
      </c>
      <c r="I41" s="920">
        <v>0</v>
      </c>
      <c r="J41" s="2435">
        <f>SUM(H41:I41)</f>
        <v>0</v>
      </c>
      <c r="K41" s="389"/>
      <c r="L41" s="389"/>
    </row>
    <row r="42" spans="1:12" ht="10.5" customHeight="1">
      <c r="A42" s="862">
        <v>2</v>
      </c>
      <c r="B42" s="5">
        <v>4</v>
      </c>
      <c r="C42" s="862">
        <v>11</v>
      </c>
      <c r="D42" s="1892"/>
      <c r="E42" s="4"/>
      <c r="F42" s="4"/>
      <c r="G42" s="4" t="s">
        <v>867</v>
      </c>
      <c r="H42" s="920">
        <v>0</v>
      </c>
      <c r="I42" s="920">
        <v>0</v>
      </c>
      <c r="J42" s="2435">
        <f>SUM(H42:I42)</f>
        <v>0</v>
      </c>
      <c r="K42" s="389"/>
      <c r="L42" s="389"/>
    </row>
    <row r="43" spans="1:12" ht="10.5" customHeight="1">
      <c r="A43" s="862">
        <v>2</v>
      </c>
      <c r="B43" s="5">
        <v>4</v>
      </c>
      <c r="C43" s="862">
        <v>11</v>
      </c>
      <c r="D43" s="1892"/>
      <c r="E43" s="4"/>
      <c r="F43" s="4"/>
      <c r="G43" s="4" t="s">
        <v>856</v>
      </c>
      <c r="H43" s="920">
        <v>0</v>
      </c>
      <c r="I43" s="920">
        <v>0</v>
      </c>
      <c r="J43" s="2435">
        <f>SUM(H43:I43)</f>
        <v>0</v>
      </c>
      <c r="K43" s="389"/>
      <c r="L43" s="389"/>
    </row>
    <row r="44" spans="1:12" ht="10.5" customHeight="1">
      <c r="A44" s="862">
        <v>2</v>
      </c>
      <c r="B44" s="5">
        <v>4</v>
      </c>
      <c r="C44" s="862">
        <v>11</v>
      </c>
      <c r="D44" s="1892"/>
      <c r="E44" s="4"/>
      <c r="F44" s="4"/>
      <c r="G44" s="4" t="s">
        <v>855</v>
      </c>
      <c r="H44" s="920">
        <v>0</v>
      </c>
      <c r="I44" s="920">
        <v>0</v>
      </c>
      <c r="J44" s="2435">
        <f>SUM(H44:I44)</f>
        <v>0</v>
      </c>
      <c r="K44" s="389"/>
      <c r="L44" s="389"/>
    </row>
    <row r="45" spans="1:12" ht="10.5" customHeight="1">
      <c r="A45" s="862">
        <v>2</v>
      </c>
      <c r="B45" s="5">
        <v>6</v>
      </c>
      <c r="C45" s="862">
        <v>11</v>
      </c>
      <c r="D45" s="1892"/>
      <c r="E45" s="4"/>
      <c r="F45" s="4"/>
      <c r="G45" s="4" t="s">
        <v>866</v>
      </c>
      <c r="H45" s="920">
        <v>0</v>
      </c>
      <c r="I45" s="920">
        <v>0</v>
      </c>
      <c r="J45" s="2435">
        <f>SUM(H45:I45)</f>
        <v>0</v>
      </c>
      <c r="K45" s="389"/>
      <c r="L45" s="389"/>
    </row>
    <row r="46" spans="1:12" ht="10.5" customHeight="1">
      <c r="A46" s="862">
        <v>2</v>
      </c>
      <c r="B46" s="5">
        <v>4</v>
      </c>
      <c r="C46" s="862">
        <v>11</v>
      </c>
      <c r="D46" s="1892"/>
      <c r="E46" s="4"/>
      <c r="F46" s="4"/>
      <c r="G46" s="4" t="s">
        <v>865</v>
      </c>
      <c r="H46" s="920">
        <v>0</v>
      </c>
      <c r="I46" s="920">
        <v>0</v>
      </c>
      <c r="J46" s="2435">
        <f>SUM(H46:I46)</f>
        <v>0</v>
      </c>
      <c r="K46" s="389"/>
      <c r="L46" s="389"/>
    </row>
    <row r="47" spans="1:12" ht="11.25" customHeight="1">
      <c r="D47" s="1892"/>
      <c r="E47" s="622" t="s">
        <v>38</v>
      </c>
      <c r="F47" s="4"/>
      <c r="G47" s="4"/>
      <c r="H47" s="1244">
        <f>SUM(H48+H50)</f>
        <v>0</v>
      </c>
      <c r="I47" s="2443">
        <f>SUM(I48+I50)</f>
        <v>0</v>
      </c>
      <c r="J47" s="2421">
        <f>SUM(H47:I47)</f>
        <v>0</v>
      </c>
      <c r="K47" s="389"/>
      <c r="L47" s="389"/>
    </row>
    <row r="48" spans="1:12" ht="11.25" customHeight="1">
      <c r="D48" s="1892"/>
      <c r="E48" s="622"/>
      <c r="F48" s="4" t="s">
        <v>457</v>
      </c>
      <c r="G48" s="4"/>
      <c r="H48" s="634">
        <f>SUM(H49)</f>
        <v>0</v>
      </c>
      <c r="I48" s="634">
        <f>SUM(I49)</f>
        <v>0</v>
      </c>
      <c r="J48" s="632">
        <f>SUM(H48:I48)</f>
        <v>0</v>
      </c>
      <c r="K48" s="389"/>
      <c r="L48" s="389"/>
    </row>
    <row r="49" spans="1:12" ht="11.25" customHeight="1">
      <c r="A49" s="862">
        <v>2</v>
      </c>
      <c r="B49" s="862">
        <v>4</v>
      </c>
      <c r="C49" s="862">
        <v>10</v>
      </c>
      <c r="D49" s="1892"/>
      <c r="E49" s="622"/>
      <c r="F49" s="4"/>
      <c r="G49" s="4" t="s">
        <v>864</v>
      </c>
      <c r="H49" s="634">
        <v>0</v>
      </c>
      <c r="I49" s="634">
        <v>0</v>
      </c>
      <c r="J49" s="632">
        <f>SUM(H49:I49)</f>
        <v>0</v>
      </c>
      <c r="K49" s="389"/>
      <c r="L49" s="389"/>
    </row>
    <row r="50" spans="1:12" ht="10.5" customHeight="1">
      <c r="D50" s="1892"/>
      <c r="E50" s="4"/>
      <c r="F50" s="4" t="s">
        <v>455</v>
      </c>
      <c r="H50" s="920">
        <f>SUM(H51+H52+H54+H56+H57)</f>
        <v>0</v>
      </c>
      <c r="I50" s="920">
        <f>SUM(I51+I52+I54+I56+I57)</f>
        <v>0</v>
      </c>
      <c r="J50" s="2435">
        <f>SUM(H50:I50)</f>
        <v>0</v>
      </c>
      <c r="K50" s="389"/>
      <c r="L50" s="389"/>
    </row>
    <row r="51" spans="1:12" ht="10.5" customHeight="1">
      <c r="A51" s="862">
        <v>2</v>
      </c>
      <c r="B51" s="862">
        <v>4</v>
      </c>
      <c r="C51" s="862">
        <v>10</v>
      </c>
      <c r="D51" s="1892"/>
      <c r="E51" s="4"/>
      <c r="F51" s="4"/>
      <c r="G51" s="451" t="s">
        <v>863</v>
      </c>
      <c r="H51" s="920">
        <v>0</v>
      </c>
      <c r="I51" s="920">
        <v>0</v>
      </c>
      <c r="J51" s="2435">
        <f>SUM(H51:I51)</f>
        <v>0</v>
      </c>
      <c r="K51" s="389"/>
      <c r="L51" s="389"/>
    </row>
    <row r="52" spans="1:12" ht="10.5" customHeight="1">
      <c r="A52" s="862">
        <v>2</v>
      </c>
      <c r="B52" s="862">
        <v>4</v>
      </c>
      <c r="C52" s="862">
        <v>10</v>
      </c>
      <c r="D52" s="1892"/>
      <c r="E52" s="4"/>
      <c r="G52" s="451" t="s">
        <v>862</v>
      </c>
      <c r="H52" s="920">
        <v>0</v>
      </c>
      <c r="I52" s="920">
        <v>0</v>
      </c>
      <c r="J52" s="2435">
        <f>SUM(H52:I52)</f>
        <v>0</v>
      </c>
      <c r="K52" s="389"/>
      <c r="L52" s="389"/>
    </row>
    <row r="53" spans="1:12" ht="10.5" customHeight="1">
      <c r="D53" s="1892"/>
      <c r="E53" s="4"/>
      <c r="G53" s="4" t="s">
        <v>861</v>
      </c>
      <c r="H53" s="920"/>
      <c r="I53" s="920"/>
      <c r="J53" s="2435"/>
      <c r="K53" s="389"/>
      <c r="L53" s="389"/>
    </row>
    <row r="54" spans="1:12" ht="10.5" customHeight="1">
      <c r="A54" s="862">
        <v>2</v>
      </c>
      <c r="B54" s="862">
        <v>4</v>
      </c>
      <c r="C54" s="862">
        <v>10</v>
      </c>
      <c r="D54" s="1892"/>
      <c r="E54" s="4"/>
      <c r="G54" s="451" t="s">
        <v>859</v>
      </c>
      <c r="H54" s="920">
        <v>0</v>
      </c>
      <c r="I54" s="920">
        <v>0</v>
      </c>
      <c r="J54" s="2435">
        <f>SUM(H54:I54)</f>
        <v>0</v>
      </c>
      <c r="K54" s="389"/>
      <c r="L54" s="389"/>
    </row>
    <row r="55" spans="1:12" ht="10.5" customHeight="1">
      <c r="D55" s="1892"/>
      <c r="E55" s="4"/>
      <c r="F55" s="4"/>
      <c r="G55" s="4" t="s">
        <v>858</v>
      </c>
      <c r="H55" s="920"/>
      <c r="I55" s="920"/>
      <c r="J55" s="2435"/>
      <c r="K55" s="389"/>
      <c r="L55" s="389"/>
    </row>
    <row r="56" spans="1:12" ht="10.5" customHeight="1">
      <c r="A56" s="5">
        <v>2</v>
      </c>
      <c r="B56" s="5">
        <v>4</v>
      </c>
      <c r="C56" s="5">
        <v>10</v>
      </c>
      <c r="D56" s="1892"/>
      <c r="E56" s="4"/>
      <c r="F56" s="4"/>
      <c r="G56" s="4" t="s">
        <v>860</v>
      </c>
      <c r="H56" s="920">
        <v>0</v>
      </c>
      <c r="I56" s="920">
        <v>0</v>
      </c>
      <c r="J56" s="2435">
        <f>SUM(H56:I56)</f>
        <v>0</v>
      </c>
      <c r="K56" s="389"/>
      <c r="L56" s="389"/>
    </row>
    <row r="57" spans="1:12" ht="10.5" customHeight="1">
      <c r="A57" s="5">
        <v>2</v>
      </c>
      <c r="B57" s="5">
        <v>4</v>
      </c>
      <c r="C57" s="5">
        <v>10</v>
      </c>
      <c r="D57" s="1892"/>
      <c r="E57" s="4"/>
      <c r="F57" s="4"/>
      <c r="G57" s="4" t="s">
        <v>859</v>
      </c>
      <c r="H57" s="920">
        <v>0</v>
      </c>
      <c r="I57" s="920">
        <v>0</v>
      </c>
      <c r="J57" s="2435">
        <f>SUM(H57:I57)</f>
        <v>0</v>
      </c>
      <c r="K57" s="389"/>
      <c r="L57" s="389"/>
    </row>
    <row r="58" spans="1:12" ht="11.25" customHeight="1">
      <c r="D58" s="1892"/>
      <c r="E58" s="622" t="s">
        <v>39</v>
      </c>
      <c r="F58" s="4"/>
      <c r="G58" s="4"/>
      <c r="H58" s="1244">
        <f>SUM(H59)</f>
        <v>1</v>
      </c>
      <c r="I58" s="1244">
        <f>SUM(I59)</f>
        <v>2</v>
      </c>
      <c r="J58" s="2421">
        <f>SUM(H58:I58)</f>
        <v>3</v>
      </c>
      <c r="K58" s="389"/>
      <c r="L58" s="389"/>
    </row>
    <row r="59" spans="1:12" ht="10.5" customHeight="1">
      <c r="D59" s="1892"/>
      <c r="E59" s="4"/>
      <c r="F59" s="4" t="s">
        <v>455</v>
      </c>
      <c r="G59" s="4"/>
      <c r="H59" s="920">
        <f>SUM(H61:H64)</f>
        <v>1</v>
      </c>
      <c r="I59" s="920">
        <f>SUM(I61:I64)</f>
        <v>2</v>
      </c>
      <c r="J59" s="2435">
        <f>SUM(H59:I59)</f>
        <v>3</v>
      </c>
      <c r="K59" s="389"/>
      <c r="L59" s="389"/>
    </row>
    <row r="60" spans="1:12" ht="10.5" customHeight="1">
      <c r="D60" s="1892"/>
      <c r="E60" s="4"/>
      <c r="F60" s="4"/>
      <c r="G60" s="4" t="s">
        <v>858</v>
      </c>
      <c r="H60" s="920"/>
      <c r="I60" s="920"/>
      <c r="J60" s="2435"/>
      <c r="K60" s="389"/>
      <c r="L60" s="389"/>
    </row>
    <row r="61" spans="1:12" ht="10.5" customHeight="1">
      <c r="A61" s="5">
        <v>2</v>
      </c>
      <c r="B61" s="5">
        <v>4</v>
      </c>
      <c r="C61" s="5">
        <v>10</v>
      </c>
      <c r="D61" s="1892"/>
      <c r="E61" s="4"/>
      <c r="F61" s="4"/>
      <c r="G61" s="4" t="s">
        <v>857</v>
      </c>
      <c r="H61" s="920">
        <v>0</v>
      </c>
      <c r="I61" s="920">
        <v>1</v>
      </c>
      <c r="J61" s="2435">
        <f>SUM(H61:I61)</f>
        <v>1</v>
      </c>
      <c r="K61" s="389"/>
      <c r="L61" s="389"/>
    </row>
    <row r="62" spans="1:12" ht="10.5" customHeight="1">
      <c r="A62" s="5">
        <v>2</v>
      </c>
      <c r="B62" s="5">
        <v>4</v>
      </c>
      <c r="C62" s="5">
        <v>10</v>
      </c>
      <c r="D62" s="1892"/>
      <c r="E62" s="4"/>
      <c r="F62" s="4"/>
      <c r="G62" s="4" t="s">
        <v>856</v>
      </c>
      <c r="H62" s="920">
        <v>1</v>
      </c>
      <c r="I62" s="920">
        <v>1</v>
      </c>
      <c r="J62" s="2435">
        <f>SUM(H62:I62)</f>
        <v>2</v>
      </c>
      <c r="K62" s="389"/>
      <c r="L62" s="389"/>
    </row>
    <row r="63" spans="1:12" ht="10.5" customHeight="1">
      <c r="A63" s="5">
        <v>2</v>
      </c>
      <c r="B63" s="5">
        <v>4</v>
      </c>
      <c r="C63" s="5">
        <v>10</v>
      </c>
      <c r="D63" s="1892"/>
      <c r="E63" s="4"/>
      <c r="F63" s="4"/>
      <c r="G63" s="4" t="s">
        <v>855</v>
      </c>
      <c r="H63" s="920">
        <v>0</v>
      </c>
      <c r="I63" s="920">
        <v>0</v>
      </c>
      <c r="J63" s="2435">
        <f>SUM(H63:I63)</f>
        <v>0</v>
      </c>
      <c r="K63" s="389"/>
      <c r="L63" s="389"/>
    </row>
    <row r="64" spans="1:12" ht="10.5" customHeight="1">
      <c r="A64" s="5">
        <v>2</v>
      </c>
      <c r="B64" s="5">
        <v>4</v>
      </c>
      <c r="C64" s="5">
        <v>10</v>
      </c>
      <c r="D64" s="1892"/>
      <c r="E64" s="4"/>
      <c r="F64" s="4"/>
      <c r="G64" s="4" t="s">
        <v>854</v>
      </c>
      <c r="H64" s="920">
        <v>0</v>
      </c>
      <c r="I64" s="920">
        <v>0</v>
      </c>
      <c r="J64" s="2435">
        <f>SUM(H64:I64)</f>
        <v>0</v>
      </c>
      <c r="K64" s="389"/>
      <c r="L64" s="389"/>
    </row>
    <row r="65" spans="1:12" ht="11.25" customHeight="1">
      <c r="D65" s="1892"/>
      <c r="E65" s="622" t="s">
        <v>40</v>
      </c>
      <c r="F65" s="4"/>
      <c r="G65" s="4"/>
      <c r="H65" s="1244">
        <f>SUM(H66)</f>
        <v>0</v>
      </c>
      <c r="I65" s="1244">
        <f>SUM(I66)</f>
        <v>0</v>
      </c>
      <c r="J65" s="2421">
        <f>SUM(H65:I65)</f>
        <v>0</v>
      </c>
      <c r="K65" s="389"/>
      <c r="L65" s="389"/>
    </row>
    <row r="66" spans="1:12" ht="10.5" customHeight="1">
      <c r="D66" s="1892"/>
      <c r="E66" s="4"/>
      <c r="F66" s="4" t="s">
        <v>455</v>
      </c>
      <c r="G66" s="4"/>
      <c r="H66" s="920">
        <f>SUM(H67)</f>
        <v>0</v>
      </c>
      <c r="I66" s="920">
        <f>SUM(I67)</f>
        <v>0</v>
      </c>
      <c r="J66" s="2435">
        <f>SUM(H66:I66)</f>
        <v>0</v>
      </c>
      <c r="K66" s="389"/>
      <c r="L66" s="389"/>
    </row>
    <row r="67" spans="1:12" ht="10.5" customHeight="1">
      <c r="A67" s="5">
        <v>2</v>
      </c>
      <c r="B67" s="5">
        <v>4</v>
      </c>
      <c r="C67" s="5">
        <v>3</v>
      </c>
      <c r="D67" s="1892"/>
      <c r="E67" s="4"/>
      <c r="F67" s="4"/>
      <c r="G67" s="4" t="s">
        <v>853</v>
      </c>
      <c r="H67" s="920">
        <v>0</v>
      </c>
      <c r="I67" s="920">
        <v>0</v>
      </c>
      <c r="J67" s="2435">
        <f>SUM(H67:I67)</f>
        <v>0</v>
      </c>
      <c r="K67" s="389"/>
      <c r="L67" s="389"/>
    </row>
    <row r="68" spans="1:12" ht="10.5" customHeight="1">
      <c r="A68" s="5"/>
      <c r="B68" s="5"/>
      <c r="C68" s="5"/>
      <c r="D68" s="1892"/>
      <c r="E68" s="1062" t="s">
        <v>44</v>
      </c>
      <c r="F68" s="622"/>
      <c r="G68" s="622"/>
      <c r="H68" s="2423">
        <f>SUM(H69)</f>
        <v>0</v>
      </c>
      <c r="I68" s="2423">
        <f>SUM(I69)</f>
        <v>2</v>
      </c>
      <c r="J68" s="2421">
        <f>SUM(H68:I68)</f>
        <v>2</v>
      </c>
      <c r="K68" s="389"/>
      <c r="L68" s="389"/>
    </row>
    <row r="69" spans="1:12" ht="10.5" customHeight="1">
      <c r="A69" s="5"/>
      <c r="B69" s="5"/>
      <c r="C69" s="5"/>
      <c r="D69" s="1892"/>
      <c r="E69" s="1066"/>
      <c r="F69" s="4" t="s">
        <v>464</v>
      </c>
      <c r="G69" s="4"/>
      <c r="H69" s="630">
        <f>SUM(H70)</f>
        <v>0</v>
      </c>
      <c r="I69" s="630">
        <f>SUM(I70)</f>
        <v>2</v>
      </c>
      <c r="J69" s="632">
        <f>SUM(H69:I69)</f>
        <v>2</v>
      </c>
      <c r="K69" s="389"/>
      <c r="L69" s="389"/>
    </row>
    <row r="70" spans="1:12" ht="10.5" customHeight="1">
      <c r="A70" s="5">
        <v>2</v>
      </c>
      <c r="B70" s="5">
        <v>4</v>
      </c>
      <c r="C70" s="5">
        <v>11</v>
      </c>
      <c r="D70" s="1893"/>
      <c r="E70" s="1057"/>
      <c r="F70" s="3"/>
      <c r="G70" s="3" t="s">
        <v>852</v>
      </c>
      <c r="H70" s="2434">
        <v>0</v>
      </c>
      <c r="I70" s="2434">
        <v>2</v>
      </c>
      <c r="J70" s="2433">
        <f>SUM(H70:I70)</f>
        <v>2</v>
      </c>
      <c r="K70" s="389"/>
      <c r="L70" s="389"/>
    </row>
    <row r="71" spans="1:12" ht="12" customHeight="1">
      <c r="D71" s="1895">
        <v>1403</v>
      </c>
      <c r="E71" s="24" t="s">
        <v>3</v>
      </c>
      <c r="F71" s="372"/>
      <c r="G71" s="372"/>
      <c r="H71" s="482">
        <f>SUM(H72)</f>
        <v>0</v>
      </c>
      <c r="I71" s="482">
        <f>SUM(I72)</f>
        <v>0</v>
      </c>
      <c r="J71" s="519">
        <f>SUM(H71:I71)</f>
        <v>0</v>
      </c>
      <c r="K71" s="389"/>
      <c r="L71" s="389"/>
    </row>
    <row r="72" spans="1:12" ht="11.25" customHeight="1">
      <c r="D72" s="1895"/>
      <c r="E72" s="1122" t="s">
        <v>45</v>
      </c>
      <c r="F72" s="388"/>
      <c r="G72" s="388"/>
      <c r="H72" s="622">
        <f>SUM(H73)</f>
        <v>0</v>
      </c>
      <c r="I72" s="622">
        <f>SUM(I73)</f>
        <v>0</v>
      </c>
      <c r="J72" s="2442">
        <f>SUM(H72:I72)</f>
        <v>0</v>
      </c>
      <c r="K72" s="389"/>
      <c r="L72" s="389"/>
    </row>
    <row r="73" spans="1:12" ht="10.5" customHeight="1">
      <c r="D73" s="1895"/>
      <c r="E73" s="1062"/>
      <c r="F73" s="369" t="s">
        <v>455</v>
      </c>
      <c r="G73" s="369"/>
      <c r="H73" s="4">
        <f>SUM(H74)</f>
        <v>0</v>
      </c>
      <c r="I73" s="4">
        <f>SUM(I74)</f>
        <v>0</v>
      </c>
      <c r="J73" s="2440">
        <f>SUM(H73:I73)</f>
        <v>0</v>
      </c>
      <c r="K73" s="389"/>
      <c r="L73" s="389"/>
    </row>
    <row r="74" spans="1:12" ht="10.5" customHeight="1">
      <c r="A74" s="862">
        <v>3</v>
      </c>
      <c r="B74" s="862">
        <v>5</v>
      </c>
      <c r="C74" s="862">
        <v>11</v>
      </c>
      <c r="D74" s="1895"/>
      <c r="E74" s="2441"/>
      <c r="F74" s="375"/>
      <c r="G74" s="375" t="s">
        <v>470</v>
      </c>
      <c r="H74" s="4">
        <v>0</v>
      </c>
      <c r="I74" s="4">
        <v>0</v>
      </c>
      <c r="J74" s="2440">
        <f>SUM(H74:I74)</f>
        <v>0</v>
      </c>
      <c r="K74" s="389"/>
      <c r="L74" s="389"/>
    </row>
    <row r="75" spans="1:12" ht="12" customHeight="1">
      <c r="D75" s="1894">
        <v>1404</v>
      </c>
      <c r="E75" s="2439" t="s">
        <v>28</v>
      </c>
      <c r="F75" s="2438"/>
      <c r="G75" s="1275"/>
      <c r="H75" s="676">
        <f>SUM(H81,H76)</f>
        <v>2</v>
      </c>
      <c r="I75" s="2437">
        <f>SUM(I81,I76)</f>
        <v>3</v>
      </c>
      <c r="J75" s="1325">
        <f>SUM(H75:I75)</f>
        <v>5</v>
      </c>
      <c r="K75" s="389"/>
      <c r="L75" s="389"/>
    </row>
    <row r="76" spans="1:12" ht="11.25" customHeight="1">
      <c r="D76" s="1895"/>
      <c r="E76" s="1122" t="s">
        <v>48</v>
      </c>
      <c r="F76" s="1121"/>
      <c r="G76" s="1121"/>
      <c r="H76" s="2436">
        <f>SUM(H77,H79)</f>
        <v>0</v>
      </c>
      <c r="I76" s="2436">
        <f>SUM(I77,I79)</f>
        <v>0</v>
      </c>
      <c r="J76" s="2431">
        <f>SUM(H76:I76)</f>
        <v>0</v>
      </c>
      <c r="K76" s="389"/>
      <c r="L76" s="389"/>
    </row>
    <row r="77" spans="1:12" ht="10.5" customHeight="1">
      <c r="D77" s="1895"/>
      <c r="E77" s="1066"/>
      <c r="F77" s="4" t="s">
        <v>455</v>
      </c>
      <c r="G77" s="4"/>
      <c r="H77" s="920">
        <f>SUM(H78)</f>
        <v>0</v>
      </c>
      <c r="I77" s="920">
        <f>SUM(I78)</f>
        <v>0</v>
      </c>
      <c r="J77" s="2435">
        <f>SUM(H77:I77)</f>
        <v>0</v>
      </c>
      <c r="K77" s="389"/>
      <c r="L77" s="389"/>
    </row>
    <row r="78" spans="1:12" ht="10.5" customHeight="1">
      <c r="A78" s="5">
        <v>4</v>
      </c>
      <c r="B78" s="5">
        <v>6</v>
      </c>
      <c r="C78" s="5">
        <v>11</v>
      </c>
      <c r="D78" s="1895"/>
      <c r="E78" s="1066"/>
      <c r="F78" s="4"/>
      <c r="G78" s="4" t="s">
        <v>851</v>
      </c>
      <c r="H78" s="920">
        <v>0</v>
      </c>
      <c r="I78" s="920">
        <v>0</v>
      </c>
      <c r="J78" s="2435">
        <f>SUM(H78:I78)</f>
        <v>0</v>
      </c>
      <c r="K78" s="389"/>
      <c r="L78" s="389"/>
    </row>
    <row r="79" spans="1:12" ht="10.5" customHeight="1">
      <c r="A79" s="5"/>
      <c r="B79" s="5"/>
      <c r="C79" s="5"/>
      <c r="D79" s="1895"/>
      <c r="E79" s="1066"/>
      <c r="F79" s="4" t="s">
        <v>464</v>
      </c>
      <c r="G79" s="4"/>
      <c r="H79" s="920">
        <f>SUM(H80)</f>
        <v>0</v>
      </c>
      <c r="I79" s="920">
        <f>SUM(I80)</f>
        <v>0</v>
      </c>
      <c r="J79" s="2435">
        <f>SUM(H79:I79)</f>
        <v>0</v>
      </c>
      <c r="K79" s="389"/>
      <c r="L79" s="389"/>
    </row>
    <row r="80" spans="1:12" ht="10.5" customHeight="1">
      <c r="A80" s="5">
        <v>4</v>
      </c>
      <c r="B80" s="5">
        <v>6</v>
      </c>
      <c r="C80" s="5">
        <v>11</v>
      </c>
      <c r="D80" s="1895"/>
      <c r="E80" s="1066"/>
      <c r="F80" s="4"/>
      <c r="G80" s="4" t="s">
        <v>850</v>
      </c>
      <c r="H80" s="920">
        <v>0</v>
      </c>
      <c r="I80" s="920">
        <v>0</v>
      </c>
      <c r="J80" s="2435">
        <f>SUM(H80:I80)</f>
        <v>0</v>
      </c>
      <c r="K80" s="389"/>
      <c r="L80" s="389"/>
    </row>
    <row r="81" spans="1:14" ht="10.5" customHeight="1">
      <c r="A81" s="5"/>
      <c r="B81" s="5"/>
      <c r="C81" s="5"/>
      <c r="D81" s="1895"/>
      <c r="E81" s="1062" t="s">
        <v>49</v>
      </c>
      <c r="F81" s="4"/>
      <c r="G81" s="4"/>
      <c r="H81" s="1244">
        <f>SUM(H82+H84+H90)</f>
        <v>2</v>
      </c>
      <c r="I81" s="1244">
        <f>SUM(I82+I84+I90)</f>
        <v>3</v>
      </c>
      <c r="J81" s="2421">
        <f>SUM(H81:I81)</f>
        <v>5</v>
      </c>
      <c r="K81" s="389"/>
      <c r="L81" s="389"/>
    </row>
    <row r="82" spans="1:14" ht="10.5" customHeight="1">
      <c r="A82" s="5"/>
      <c r="B82" s="5"/>
      <c r="C82" s="5"/>
      <c r="D82" s="1895"/>
      <c r="E82" s="1062"/>
      <c r="F82" s="4" t="s">
        <v>457</v>
      </c>
      <c r="G82" s="4"/>
      <c r="H82" s="920">
        <f>SUM(H83)</f>
        <v>0</v>
      </c>
      <c r="I82" s="920">
        <f>SUM(I83)</f>
        <v>0</v>
      </c>
      <c r="J82" s="2435">
        <f>SUM(H82:I82)</f>
        <v>0</v>
      </c>
      <c r="K82" s="389"/>
      <c r="L82" s="389"/>
    </row>
    <row r="83" spans="1:14" ht="10.5" customHeight="1">
      <c r="A83" s="5">
        <v>4</v>
      </c>
      <c r="B83" s="5">
        <v>6</v>
      </c>
      <c r="C83" s="5">
        <v>11</v>
      </c>
      <c r="D83" s="1895"/>
      <c r="E83" s="1062"/>
      <c r="F83" s="4"/>
      <c r="G83" s="4" t="s">
        <v>849</v>
      </c>
      <c r="H83" s="920">
        <v>0</v>
      </c>
      <c r="I83" s="920">
        <v>0</v>
      </c>
      <c r="J83" s="2435">
        <f>SUM(H83:I83)</f>
        <v>0</v>
      </c>
      <c r="K83" s="389"/>
      <c r="L83" s="389"/>
    </row>
    <row r="84" spans="1:14" ht="10.5" customHeight="1">
      <c r="A84" s="5"/>
      <c r="B84" s="5"/>
      <c r="C84" s="5"/>
      <c r="D84" s="1895"/>
      <c r="E84" s="1066"/>
      <c r="F84" s="4" t="s">
        <v>455</v>
      </c>
      <c r="G84" s="4"/>
      <c r="H84" s="920">
        <f>SUM(H85:H89)</f>
        <v>1</v>
      </c>
      <c r="I84" s="920">
        <f>SUM(I85:I89)</f>
        <v>2</v>
      </c>
      <c r="J84" s="2435">
        <f>SUM(H84:I84)</f>
        <v>3</v>
      </c>
      <c r="K84" s="389"/>
      <c r="L84" s="389"/>
    </row>
    <row r="85" spans="1:14" ht="10.5" customHeight="1">
      <c r="A85" s="5">
        <v>4</v>
      </c>
      <c r="B85" s="5">
        <v>6</v>
      </c>
      <c r="C85" s="5">
        <v>11</v>
      </c>
      <c r="D85" s="1895"/>
      <c r="E85" s="1066"/>
      <c r="F85" s="4"/>
      <c r="G85" s="4" t="s">
        <v>848</v>
      </c>
      <c r="H85" s="920">
        <v>0</v>
      </c>
      <c r="I85" s="920">
        <v>0</v>
      </c>
      <c r="J85" s="2435">
        <f>SUM(H85:I85)</f>
        <v>0</v>
      </c>
      <c r="K85" s="389"/>
      <c r="L85" s="389"/>
    </row>
    <row r="86" spans="1:14" ht="10.5" customHeight="1">
      <c r="A86" s="5"/>
      <c r="B86" s="5"/>
      <c r="C86" s="5"/>
      <c r="D86" s="1895"/>
      <c r="E86" s="1066"/>
      <c r="F86" s="4"/>
      <c r="G86" s="4" t="s">
        <v>847</v>
      </c>
      <c r="H86" s="920"/>
      <c r="I86" s="920"/>
      <c r="J86" s="2435"/>
      <c r="K86" s="389"/>
      <c r="L86" s="389"/>
    </row>
    <row r="87" spans="1:14" ht="10.5" customHeight="1">
      <c r="A87" s="5">
        <v>4</v>
      </c>
      <c r="B87" s="5">
        <v>6</v>
      </c>
      <c r="C87" s="5">
        <v>11</v>
      </c>
      <c r="D87" s="1895"/>
      <c r="E87" s="1066"/>
      <c r="F87" s="4"/>
      <c r="G87" s="4" t="s">
        <v>846</v>
      </c>
      <c r="H87" s="920">
        <v>0</v>
      </c>
      <c r="I87" s="920">
        <v>1</v>
      </c>
      <c r="J87" s="2435">
        <f>SUM(H87:I87)</f>
        <v>1</v>
      </c>
      <c r="K87" s="389"/>
      <c r="L87" s="389"/>
    </row>
    <row r="88" spans="1:14" ht="10.5" customHeight="1">
      <c r="A88" s="5">
        <v>4</v>
      </c>
      <c r="B88" s="5">
        <v>6</v>
      </c>
      <c r="C88" s="5">
        <v>11</v>
      </c>
      <c r="D88" s="1895"/>
      <c r="E88" s="1066"/>
      <c r="F88" s="4"/>
      <c r="G88" s="4" t="s">
        <v>845</v>
      </c>
      <c r="H88" s="920">
        <v>1</v>
      </c>
      <c r="I88" s="920">
        <v>0</v>
      </c>
      <c r="J88" s="2435">
        <f>SUM(H88:I88)</f>
        <v>1</v>
      </c>
      <c r="K88" s="389"/>
      <c r="L88" s="389"/>
    </row>
    <row r="89" spans="1:14" ht="10.5" customHeight="1">
      <c r="A89" s="5">
        <v>4</v>
      </c>
      <c r="B89" s="5">
        <v>6</v>
      </c>
      <c r="C89" s="5">
        <v>11</v>
      </c>
      <c r="D89" s="1895"/>
      <c r="E89" s="1066"/>
      <c r="F89" s="4"/>
      <c r="G89" s="4" t="s">
        <v>844</v>
      </c>
      <c r="H89" s="920">
        <v>0</v>
      </c>
      <c r="I89" s="920">
        <v>1</v>
      </c>
      <c r="J89" s="2435">
        <f>SUM(H89:I89)</f>
        <v>1</v>
      </c>
      <c r="K89" s="389"/>
      <c r="L89" s="389"/>
    </row>
    <row r="90" spans="1:14" ht="10.5" customHeight="1">
      <c r="A90" s="5"/>
      <c r="B90" s="5"/>
      <c r="C90" s="5"/>
      <c r="D90" s="1895"/>
      <c r="E90" s="1258"/>
      <c r="F90" s="20" t="s">
        <v>464</v>
      </c>
      <c r="G90" s="4"/>
      <c r="H90" s="630">
        <f>SUM(H91)</f>
        <v>1</v>
      </c>
      <c r="I90" s="630">
        <f>SUM(I91)</f>
        <v>1</v>
      </c>
      <c r="J90" s="632">
        <f>SUM(H90:I90)</f>
        <v>2</v>
      </c>
      <c r="K90" s="389"/>
      <c r="L90" s="389"/>
    </row>
    <row r="91" spans="1:14" ht="10.5" customHeight="1">
      <c r="A91" s="5">
        <v>4</v>
      </c>
      <c r="B91" s="5">
        <v>6</v>
      </c>
      <c r="C91" s="5">
        <v>11</v>
      </c>
      <c r="D91" s="1895"/>
      <c r="E91" s="1057"/>
      <c r="F91" s="3"/>
      <c r="G91" s="3" t="s">
        <v>469</v>
      </c>
      <c r="H91" s="2434">
        <v>1</v>
      </c>
      <c r="I91" s="2434">
        <v>1</v>
      </c>
      <c r="J91" s="2433">
        <f>SUM(H91:I91)</f>
        <v>2</v>
      </c>
      <c r="K91" s="389"/>
      <c r="L91" s="389"/>
    </row>
    <row r="92" spans="1:14" ht="12" customHeight="1">
      <c r="D92" s="2399"/>
      <c r="E92" s="6"/>
      <c r="F92" s="1121"/>
      <c r="G92" s="1121"/>
      <c r="H92" s="1121"/>
      <c r="J92" s="1755" t="s">
        <v>843</v>
      </c>
      <c r="K92" s="389"/>
      <c r="L92" s="389"/>
    </row>
    <row r="93" spans="1:14" ht="12" customHeight="1">
      <c r="D93" s="6"/>
      <c r="E93" s="6"/>
      <c r="F93" s="4"/>
      <c r="G93" s="4"/>
      <c r="H93" s="4"/>
      <c r="J93" s="2" t="s">
        <v>385</v>
      </c>
    </row>
    <row r="94" spans="1:14" ht="10.5" customHeight="1">
      <c r="D94" s="1889" t="s">
        <v>6</v>
      </c>
      <c r="E94" s="2039" t="s">
        <v>87</v>
      </c>
      <c r="F94" s="2039"/>
      <c r="G94" s="2039"/>
      <c r="H94" s="2359" t="s">
        <v>72</v>
      </c>
      <c r="I94" s="2359" t="s">
        <v>71</v>
      </c>
      <c r="J94" s="2044" t="s">
        <v>0</v>
      </c>
      <c r="K94" s="389"/>
      <c r="N94" s="4"/>
    </row>
    <row r="95" spans="1:14" ht="10.5" customHeight="1">
      <c r="D95" s="1890"/>
      <c r="E95" s="2040"/>
      <c r="F95" s="2040"/>
      <c r="G95" s="2040"/>
      <c r="H95" s="1900"/>
      <c r="I95" s="1900"/>
      <c r="J95" s="1881"/>
      <c r="K95" s="389"/>
      <c r="L95" s="5"/>
    </row>
    <row r="96" spans="1:14" ht="10.5" customHeight="1">
      <c r="A96" s="862" t="s">
        <v>12</v>
      </c>
      <c r="B96" s="862" t="s">
        <v>13</v>
      </c>
      <c r="C96" s="862" t="s">
        <v>14</v>
      </c>
      <c r="D96" s="1890"/>
      <c r="E96" s="2041"/>
      <c r="F96" s="2041"/>
      <c r="G96" s="2041"/>
      <c r="H96" s="1901"/>
      <c r="I96" s="1901"/>
      <c r="J96" s="1882"/>
      <c r="K96" s="389"/>
    </row>
    <row r="97" spans="1:10" ht="12" customHeight="1">
      <c r="D97" s="1961">
        <v>1405</v>
      </c>
      <c r="E97" s="22" t="s">
        <v>4</v>
      </c>
      <c r="F97" s="1267"/>
      <c r="G97" s="547"/>
      <c r="H97" s="693">
        <f>SUM(H98+H102)</f>
        <v>16</v>
      </c>
      <c r="I97" s="693">
        <f>SUM(I98+I102)</f>
        <v>5</v>
      </c>
      <c r="J97" s="692">
        <f>SUM(H97:I97)</f>
        <v>21</v>
      </c>
    </row>
    <row r="98" spans="1:10" ht="11.25" customHeight="1">
      <c r="D98" s="1950"/>
      <c r="E98" s="1122" t="s">
        <v>50</v>
      </c>
      <c r="F98" s="1121"/>
      <c r="G98" s="1121"/>
      <c r="H98" s="2432">
        <f>SUM(H99)</f>
        <v>0</v>
      </c>
      <c r="I98" s="2432">
        <f>SUM(I99)</f>
        <v>0</v>
      </c>
      <c r="J98" s="2431">
        <f>SUM(H98:I98)</f>
        <v>0</v>
      </c>
    </row>
    <row r="99" spans="1:10" ht="10.5" customHeight="1">
      <c r="D99" s="1950"/>
      <c r="E99" s="1066"/>
      <c r="F99" s="4" t="s">
        <v>455</v>
      </c>
      <c r="G99" s="4"/>
      <c r="H99" s="630">
        <f>SUM(H100:H101)</f>
        <v>0</v>
      </c>
      <c r="I99" s="630">
        <f>SUM(I100:I101)</f>
        <v>0</v>
      </c>
      <c r="J99" s="632">
        <f>SUM(H99:I99)</f>
        <v>0</v>
      </c>
    </row>
    <row r="100" spans="1:10" ht="10.5" customHeight="1">
      <c r="A100" s="5">
        <v>5</v>
      </c>
      <c r="B100" s="5">
        <v>4</v>
      </c>
      <c r="C100" s="5">
        <v>8</v>
      </c>
      <c r="D100" s="1950"/>
      <c r="E100" s="1066"/>
      <c r="G100" s="4" t="s">
        <v>468</v>
      </c>
      <c r="H100" s="630">
        <v>0</v>
      </c>
      <c r="I100" s="471">
        <v>0</v>
      </c>
      <c r="J100" s="632">
        <f>SUM(H100:I100)</f>
        <v>0</v>
      </c>
    </row>
    <row r="101" spans="1:10" ht="10.5" customHeight="1">
      <c r="A101" s="5">
        <v>5</v>
      </c>
      <c r="B101" s="5">
        <v>5</v>
      </c>
      <c r="C101" s="5">
        <v>11</v>
      </c>
      <c r="D101" s="1950"/>
      <c r="E101" s="1066"/>
      <c r="F101" s="4"/>
      <c r="G101" s="4" t="s">
        <v>393</v>
      </c>
      <c r="H101" s="2430">
        <v>0</v>
      </c>
      <c r="I101" s="2430">
        <v>0</v>
      </c>
      <c r="J101" s="632">
        <f>SUM(H101:I101)</f>
        <v>0</v>
      </c>
    </row>
    <row r="102" spans="1:10" ht="11.25" customHeight="1">
      <c r="D102" s="1950"/>
      <c r="E102" s="1062" t="s">
        <v>58</v>
      </c>
      <c r="F102" s="4"/>
      <c r="H102" s="2423">
        <f>SUM(H103,H105,H110)</f>
        <v>16</v>
      </c>
      <c r="I102" s="2423">
        <f>SUM(I103,I105,I110)</f>
        <v>5</v>
      </c>
      <c r="J102" s="2421">
        <f>SUM(H102:I102)</f>
        <v>21</v>
      </c>
    </row>
    <row r="103" spans="1:10" ht="10.5" customHeight="1">
      <c r="D103" s="1950"/>
      <c r="E103" s="1062"/>
      <c r="F103" s="4" t="s">
        <v>457</v>
      </c>
      <c r="H103" s="621">
        <f>SUM(H104)</f>
        <v>11</v>
      </c>
      <c r="I103" s="621">
        <f>SUM(I104)</f>
        <v>1</v>
      </c>
      <c r="J103" s="632">
        <f>SUM(H103:I103)</f>
        <v>12</v>
      </c>
    </row>
    <row r="104" spans="1:10" ht="10.5" customHeight="1">
      <c r="A104" s="5">
        <v>5</v>
      </c>
      <c r="B104" s="5">
        <v>5</v>
      </c>
      <c r="C104" s="5">
        <v>11</v>
      </c>
      <c r="D104" s="1950"/>
      <c r="E104" s="1062"/>
      <c r="F104" s="4"/>
      <c r="G104" s="4" t="s">
        <v>466</v>
      </c>
      <c r="H104" s="630">
        <v>11</v>
      </c>
      <c r="I104" s="630">
        <v>1</v>
      </c>
      <c r="J104" s="632">
        <f>SUM(H104:I104)</f>
        <v>12</v>
      </c>
    </row>
    <row r="105" spans="1:10" ht="10.5" customHeight="1">
      <c r="D105" s="1950"/>
      <c r="E105" s="1066"/>
      <c r="F105" s="4" t="s">
        <v>455</v>
      </c>
      <c r="H105" s="621">
        <f>SUM(H106:H109)</f>
        <v>5</v>
      </c>
      <c r="I105" s="621">
        <f>SUM(I106:I109)</f>
        <v>4</v>
      </c>
      <c r="J105" s="632">
        <f>SUM(H105:I105)</f>
        <v>9</v>
      </c>
    </row>
    <row r="106" spans="1:10" ht="10.5" customHeight="1">
      <c r="A106" s="5">
        <v>5</v>
      </c>
      <c r="B106" s="5">
        <v>5</v>
      </c>
      <c r="C106" s="5">
        <v>11</v>
      </c>
      <c r="D106" s="1950"/>
      <c r="E106" s="1066"/>
      <c r="G106" s="4" t="s">
        <v>842</v>
      </c>
      <c r="H106" s="621">
        <v>2</v>
      </c>
      <c r="I106" s="621">
        <v>1</v>
      </c>
      <c r="J106" s="632">
        <f>SUM(H106:I106)</f>
        <v>3</v>
      </c>
    </row>
    <row r="107" spans="1:10" ht="10.5" customHeight="1">
      <c r="A107" s="862">
        <v>5</v>
      </c>
      <c r="B107" s="5">
        <v>5</v>
      </c>
      <c r="C107" s="862">
        <v>11</v>
      </c>
      <c r="D107" s="1950"/>
      <c r="E107" s="1066"/>
      <c r="G107" s="451" t="s">
        <v>841</v>
      </c>
      <c r="H107" s="621">
        <v>3</v>
      </c>
      <c r="I107" s="621">
        <v>3</v>
      </c>
      <c r="J107" s="632">
        <f>SUM(H107:I107)</f>
        <v>6</v>
      </c>
    </row>
    <row r="108" spans="1:10" ht="10.5" customHeight="1">
      <c r="A108" s="5">
        <v>5</v>
      </c>
      <c r="B108" s="5">
        <v>5</v>
      </c>
      <c r="C108" s="5">
        <v>11</v>
      </c>
      <c r="D108" s="1950"/>
      <c r="E108" s="1066"/>
      <c r="G108" s="4" t="s">
        <v>840</v>
      </c>
      <c r="H108" s="2430">
        <v>0</v>
      </c>
      <c r="I108" s="2430">
        <v>0</v>
      </c>
      <c r="J108" s="632">
        <f>SUM(H108:I108)</f>
        <v>0</v>
      </c>
    </row>
    <row r="109" spans="1:10" ht="10.5" customHeight="1">
      <c r="A109" s="5">
        <v>5</v>
      </c>
      <c r="B109" s="5">
        <v>5</v>
      </c>
      <c r="C109" s="5">
        <v>11</v>
      </c>
      <c r="D109" s="1950"/>
      <c r="E109" s="1066"/>
      <c r="G109" s="4" t="s">
        <v>839</v>
      </c>
      <c r="H109" s="630">
        <v>0</v>
      </c>
      <c r="I109" s="630">
        <v>0</v>
      </c>
      <c r="J109" s="632">
        <f>SUM(H109:I109)</f>
        <v>0</v>
      </c>
    </row>
    <row r="110" spans="1:10" ht="10.5" customHeight="1">
      <c r="D110" s="1950"/>
      <c r="E110" s="1066"/>
      <c r="F110" s="4" t="s">
        <v>464</v>
      </c>
      <c r="H110" s="621">
        <f>SUM(H111)</f>
        <v>0</v>
      </c>
      <c r="I110" s="621">
        <f>SUM(I111)</f>
        <v>0</v>
      </c>
      <c r="J110" s="632">
        <f>SUM(H110:I110)</f>
        <v>0</v>
      </c>
    </row>
    <row r="111" spans="1:10" ht="10.5" customHeight="1">
      <c r="A111" s="5">
        <v>5</v>
      </c>
      <c r="B111" s="5">
        <v>5</v>
      </c>
      <c r="C111" s="5">
        <v>11</v>
      </c>
      <c r="D111" s="2102"/>
      <c r="E111" s="1066"/>
      <c r="F111" s="4"/>
      <c r="G111" s="4" t="s">
        <v>463</v>
      </c>
      <c r="H111" s="630">
        <v>0</v>
      </c>
      <c r="I111" s="630">
        <v>0</v>
      </c>
      <c r="J111" s="632">
        <f>SUM(H111:I111)</f>
        <v>0</v>
      </c>
    </row>
    <row r="112" spans="1:10" ht="12" customHeight="1">
      <c r="D112" s="2025">
        <v>1406</v>
      </c>
      <c r="E112" s="24" t="s">
        <v>5</v>
      </c>
      <c r="F112" s="372"/>
      <c r="G112" s="372"/>
      <c r="H112" s="481">
        <f>SUM(H113,H127,H131)</f>
        <v>4</v>
      </c>
      <c r="I112" s="481">
        <f>SUM(I113,I127,I131)</f>
        <v>4</v>
      </c>
      <c r="J112" s="480">
        <f>SUM(H112:I112)</f>
        <v>8</v>
      </c>
    </row>
    <row r="113" spans="1:10" ht="11.25" customHeight="1">
      <c r="D113" s="2026"/>
      <c r="E113" s="622" t="s">
        <v>53</v>
      </c>
      <c r="F113" s="4"/>
      <c r="G113" s="4"/>
      <c r="H113" s="2423">
        <f>SUM(H114,H116)</f>
        <v>3</v>
      </c>
      <c r="I113" s="2423">
        <f>SUM(I114,I116)</f>
        <v>3</v>
      </c>
      <c r="J113" s="2421">
        <f>SUM(H113:I113)</f>
        <v>6</v>
      </c>
    </row>
    <row r="114" spans="1:10" ht="10.5" customHeight="1">
      <c r="D114" s="2026"/>
      <c r="E114" s="4"/>
      <c r="F114" s="4" t="s">
        <v>455</v>
      </c>
      <c r="G114" s="4"/>
      <c r="H114" s="630">
        <f>SUM(H115:H115)</f>
        <v>1</v>
      </c>
      <c r="I114" s="630">
        <f>SUM(I115:I115)</f>
        <v>1</v>
      </c>
      <c r="J114" s="632">
        <f>SUM(H114:I114)</f>
        <v>2</v>
      </c>
    </row>
    <row r="115" spans="1:10" ht="10.5" customHeight="1">
      <c r="A115" s="5">
        <v>6</v>
      </c>
      <c r="B115" s="5">
        <v>2</v>
      </c>
      <c r="C115" s="5">
        <v>11</v>
      </c>
      <c r="D115" s="2026"/>
      <c r="E115" s="4"/>
      <c r="F115" s="4"/>
      <c r="G115" s="4" t="s">
        <v>838</v>
      </c>
      <c r="H115" s="630">
        <v>1</v>
      </c>
      <c r="I115" s="630">
        <v>1</v>
      </c>
      <c r="J115" s="632">
        <f>SUM(H115:I115)</f>
        <v>2</v>
      </c>
    </row>
    <row r="116" spans="1:10" ht="10.5" customHeight="1">
      <c r="D116" s="2026"/>
      <c r="E116" s="4"/>
      <c r="F116" s="4" t="s">
        <v>837</v>
      </c>
      <c r="G116" s="4"/>
      <c r="H116" s="630">
        <f>SUM(H117:H126)</f>
        <v>2</v>
      </c>
      <c r="I116" s="630">
        <f>SUM(I117:I126)</f>
        <v>2</v>
      </c>
      <c r="J116" s="632">
        <f>SUM(H116:I116)</f>
        <v>4</v>
      </c>
    </row>
    <row r="117" spans="1:10" ht="10.5" customHeight="1">
      <c r="A117" s="5">
        <v>6</v>
      </c>
      <c r="B117" s="5">
        <v>2</v>
      </c>
      <c r="C117" s="5">
        <v>11</v>
      </c>
      <c r="D117" s="2026"/>
      <c r="E117" s="4"/>
      <c r="F117" s="4"/>
      <c r="G117" s="4" t="s">
        <v>836</v>
      </c>
      <c r="H117" s="630">
        <v>0</v>
      </c>
      <c r="I117" s="630">
        <v>0</v>
      </c>
      <c r="J117" s="632">
        <f>SUM(H117:I117)</f>
        <v>0</v>
      </c>
    </row>
    <row r="118" spans="1:10" ht="10.5" customHeight="1">
      <c r="A118" s="5">
        <v>6</v>
      </c>
      <c r="B118" s="5">
        <v>2</v>
      </c>
      <c r="C118" s="5">
        <v>11</v>
      </c>
      <c r="D118" s="2026"/>
      <c r="E118" s="4"/>
      <c r="F118" s="4"/>
      <c r="G118" s="4" t="s">
        <v>835</v>
      </c>
      <c r="H118" s="630">
        <v>0</v>
      </c>
      <c r="I118" s="630">
        <v>0</v>
      </c>
      <c r="J118" s="632">
        <f>SUM(H118:I118)</f>
        <v>0</v>
      </c>
    </row>
    <row r="119" spans="1:10" ht="10.5" customHeight="1">
      <c r="A119" s="5">
        <v>6</v>
      </c>
      <c r="B119" s="5">
        <v>2</v>
      </c>
      <c r="C119" s="5">
        <v>11</v>
      </c>
      <c r="D119" s="2026"/>
      <c r="E119" s="4"/>
      <c r="F119" s="4"/>
      <c r="G119" s="4" t="s">
        <v>834</v>
      </c>
      <c r="H119" s="630">
        <v>0</v>
      </c>
      <c r="I119" s="630">
        <v>0</v>
      </c>
      <c r="J119" s="632">
        <f>SUM(H119:I119)</f>
        <v>0</v>
      </c>
    </row>
    <row r="120" spans="1:10" ht="10.5" customHeight="1">
      <c r="A120" s="5">
        <v>6</v>
      </c>
      <c r="B120" s="5">
        <v>2</v>
      </c>
      <c r="C120" s="5">
        <v>11</v>
      </c>
      <c r="D120" s="2026"/>
      <c r="E120" s="4"/>
      <c r="F120" s="4"/>
      <c r="G120" s="4" t="s">
        <v>833</v>
      </c>
      <c r="H120" s="630">
        <v>0</v>
      </c>
      <c r="I120" s="630">
        <v>0</v>
      </c>
      <c r="J120" s="632">
        <f>SUM(H120:I120)</f>
        <v>0</v>
      </c>
    </row>
    <row r="121" spans="1:10" ht="10.5" customHeight="1">
      <c r="A121" s="5">
        <v>6</v>
      </c>
      <c r="B121" s="5">
        <v>2</v>
      </c>
      <c r="C121" s="5">
        <v>11</v>
      </c>
      <c r="D121" s="2026"/>
      <c r="E121" s="4"/>
      <c r="F121" s="4"/>
      <c r="G121" s="4" t="s">
        <v>832</v>
      </c>
      <c r="H121" s="630">
        <v>0</v>
      </c>
      <c r="I121" s="630">
        <v>0</v>
      </c>
      <c r="J121" s="632">
        <f>SUM(H121:I121)</f>
        <v>0</v>
      </c>
    </row>
    <row r="122" spans="1:10" ht="10.5" customHeight="1">
      <c r="A122" s="5">
        <v>6</v>
      </c>
      <c r="B122" s="5">
        <v>2</v>
      </c>
      <c r="C122" s="5">
        <v>11</v>
      </c>
      <c r="D122" s="2026"/>
      <c r="E122" s="4"/>
      <c r="F122" s="4"/>
      <c r="G122" s="4" t="s">
        <v>831</v>
      </c>
      <c r="H122" s="630">
        <v>0</v>
      </c>
      <c r="I122" s="630">
        <v>1</v>
      </c>
      <c r="J122" s="632">
        <f>SUM(H122:I122)</f>
        <v>1</v>
      </c>
    </row>
    <row r="123" spans="1:10" ht="10.5" customHeight="1">
      <c r="A123" s="5">
        <v>6</v>
      </c>
      <c r="B123" s="5">
        <v>2</v>
      </c>
      <c r="C123" s="5">
        <v>11</v>
      </c>
      <c r="D123" s="2026"/>
      <c r="E123" s="4"/>
      <c r="F123" s="4"/>
      <c r="G123" s="4" t="s">
        <v>830</v>
      </c>
      <c r="H123" s="630">
        <v>2</v>
      </c>
      <c r="I123" s="630">
        <v>1</v>
      </c>
      <c r="J123" s="632">
        <f>SUM(H123:I123)</f>
        <v>3</v>
      </c>
    </row>
    <row r="124" spans="1:10" ht="10.5" customHeight="1">
      <c r="A124" s="5">
        <v>6</v>
      </c>
      <c r="B124" s="5">
        <v>2</v>
      </c>
      <c r="C124" s="5">
        <v>11</v>
      </c>
      <c r="D124" s="2026"/>
      <c r="E124" s="4"/>
      <c r="F124" s="4"/>
      <c r="G124" s="4" t="s">
        <v>829</v>
      </c>
      <c r="H124" s="630">
        <v>0</v>
      </c>
      <c r="I124" s="630">
        <v>0</v>
      </c>
      <c r="J124" s="632">
        <f>SUM(H124:I124)</f>
        <v>0</v>
      </c>
    </row>
    <row r="125" spans="1:10" ht="10.5" customHeight="1">
      <c r="A125" s="5">
        <v>6</v>
      </c>
      <c r="B125" s="5">
        <v>2</v>
      </c>
      <c r="C125" s="5">
        <v>11</v>
      </c>
      <c r="D125" s="2026"/>
      <c r="E125" s="4"/>
      <c r="F125" s="4"/>
      <c r="G125" s="4" t="s">
        <v>828</v>
      </c>
      <c r="H125" s="630">
        <v>0</v>
      </c>
      <c r="I125" s="630">
        <v>0</v>
      </c>
      <c r="J125" s="632">
        <f>SUM(H125:I125)</f>
        <v>0</v>
      </c>
    </row>
    <row r="126" spans="1:10" ht="10.5" customHeight="1">
      <c r="A126" s="5">
        <v>6</v>
      </c>
      <c r="B126" s="5">
        <v>2</v>
      </c>
      <c r="C126" s="5">
        <v>11</v>
      </c>
      <c r="D126" s="2026"/>
      <c r="E126" s="4"/>
      <c r="F126" s="4"/>
      <c r="G126" s="4" t="s">
        <v>827</v>
      </c>
      <c r="H126" s="630">
        <v>0</v>
      </c>
      <c r="I126" s="630">
        <v>0</v>
      </c>
      <c r="J126" s="632">
        <f>SUM(H126:I126)</f>
        <v>0</v>
      </c>
    </row>
    <row r="127" spans="1:10" ht="11.25" customHeight="1">
      <c r="D127" s="2026"/>
      <c r="E127" s="622" t="s">
        <v>55</v>
      </c>
      <c r="F127" s="4"/>
      <c r="G127" s="4"/>
      <c r="H127" s="2423">
        <f>SUM(H128)</f>
        <v>1</v>
      </c>
      <c r="I127" s="2423">
        <f>SUM(I128)</f>
        <v>1</v>
      </c>
      <c r="J127" s="2421">
        <f>SUM(H127:I127)</f>
        <v>2</v>
      </c>
    </row>
    <row r="128" spans="1:10" ht="10.5" customHeight="1">
      <c r="D128" s="2026"/>
      <c r="E128" s="4"/>
      <c r="F128" s="4" t="s">
        <v>455</v>
      </c>
      <c r="G128" s="4"/>
      <c r="H128" s="630">
        <f>SUM(H129:H130)</f>
        <v>1</v>
      </c>
      <c r="I128" s="630">
        <f>SUM(I129:I130)</f>
        <v>1</v>
      </c>
      <c r="J128" s="632">
        <f>SUM(H128:I128)</f>
        <v>2</v>
      </c>
    </row>
    <row r="129" spans="1:10" ht="10.5" customHeight="1">
      <c r="A129" s="5">
        <v>6</v>
      </c>
      <c r="B129" s="5">
        <v>2</v>
      </c>
      <c r="C129" s="5">
        <v>10</v>
      </c>
      <c r="D129" s="2026"/>
      <c r="E129" s="4"/>
      <c r="F129" s="4"/>
      <c r="G129" s="4" t="s">
        <v>826</v>
      </c>
      <c r="H129" s="630">
        <v>0</v>
      </c>
      <c r="I129" s="630">
        <v>0</v>
      </c>
      <c r="J129" s="632">
        <f>SUM(H129:I129)</f>
        <v>0</v>
      </c>
    </row>
    <row r="130" spans="1:10" ht="10.5" customHeight="1">
      <c r="A130" s="5">
        <v>6</v>
      </c>
      <c r="B130" s="5">
        <v>2</v>
      </c>
      <c r="C130" s="5">
        <v>10</v>
      </c>
      <c r="D130" s="2026"/>
      <c r="E130" s="4"/>
      <c r="F130" s="4"/>
      <c r="G130" s="451" t="s">
        <v>825</v>
      </c>
      <c r="H130" s="630">
        <v>1</v>
      </c>
      <c r="I130" s="630">
        <v>1</v>
      </c>
      <c r="J130" s="632">
        <f>SUM(H130:I130)</f>
        <v>2</v>
      </c>
    </row>
    <row r="131" spans="1:10" ht="11.25" customHeight="1">
      <c r="D131" s="2026"/>
      <c r="E131" s="622" t="s">
        <v>15</v>
      </c>
      <c r="F131" s="4"/>
      <c r="G131" s="4"/>
      <c r="H131" s="2423">
        <f>SUM(H132+H134)</f>
        <v>0</v>
      </c>
      <c r="I131" s="2423">
        <f>SUM(I132+I134)</f>
        <v>0</v>
      </c>
      <c r="J131" s="2421">
        <f>SUM(H131:I131)</f>
        <v>0</v>
      </c>
    </row>
    <row r="132" spans="1:10" ht="10.5" customHeight="1">
      <c r="D132" s="2026"/>
      <c r="E132" s="622"/>
      <c r="F132" s="4" t="s">
        <v>457</v>
      </c>
      <c r="G132" s="4"/>
      <c r="H132" s="630">
        <f>SUM(H133)</f>
        <v>0</v>
      </c>
      <c r="I132" s="630">
        <f>SUM(I133)</f>
        <v>0</v>
      </c>
      <c r="J132" s="632">
        <f>SUM(H132:I132)</f>
        <v>0</v>
      </c>
    </row>
    <row r="133" spans="1:10" ht="10.5" customHeight="1">
      <c r="A133" s="5">
        <v>6</v>
      </c>
      <c r="B133" s="5">
        <v>2</v>
      </c>
      <c r="C133" s="5">
        <v>10</v>
      </c>
      <c r="D133" s="2026"/>
      <c r="E133" s="4"/>
      <c r="F133" s="4"/>
      <c r="G133" s="4" t="s">
        <v>5</v>
      </c>
      <c r="H133" s="630">
        <v>0</v>
      </c>
      <c r="I133" s="630">
        <v>0</v>
      </c>
      <c r="J133" s="632">
        <f>SUM(H133:I133)</f>
        <v>0</v>
      </c>
    </row>
    <row r="134" spans="1:10" ht="10.5" customHeight="1">
      <c r="A134" s="5"/>
      <c r="B134" s="5"/>
      <c r="C134" s="5"/>
      <c r="D134" s="2026"/>
      <c r="E134" s="4"/>
      <c r="F134" s="4" t="s">
        <v>455</v>
      </c>
      <c r="G134" s="4"/>
      <c r="H134" s="630">
        <f>SUM(H135:H136)</f>
        <v>0</v>
      </c>
      <c r="I134" s="630">
        <f>SUM(I135:I136)</f>
        <v>0</v>
      </c>
      <c r="J134" s="632">
        <f>SUM(H134:I134)</f>
        <v>0</v>
      </c>
    </row>
    <row r="135" spans="1:10" ht="10.5" customHeight="1">
      <c r="A135" s="5">
        <v>6</v>
      </c>
      <c r="B135" s="5">
        <v>4</v>
      </c>
      <c r="C135" s="5">
        <v>11</v>
      </c>
      <c r="D135" s="2026"/>
      <c r="E135" s="4"/>
      <c r="F135" s="4"/>
      <c r="G135" s="4" t="s">
        <v>824</v>
      </c>
      <c r="H135" s="630">
        <v>0</v>
      </c>
      <c r="I135" s="471">
        <v>0</v>
      </c>
      <c r="J135" s="632">
        <f>SUM(H135:I135)</f>
        <v>0</v>
      </c>
    </row>
    <row r="136" spans="1:10" ht="10.5" customHeight="1">
      <c r="A136" s="5">
        <v>6</v>
      </c>
      <c r="B136" s="5">
        <v>2</v>
      </c>
      <c r="C136" s="5">
        <v>11</v>
      </c>
      <c r="D136" s="2429"/>
      <c r="E136" s="4"/>
      <c r="F136" s="4"/>
      <c r="G136" s="4" t="s">
        <v>823</v>
      </c>
      <c r="H136" s="630">
        <v>0</v>
      </c>
      <c r="I136" s="630">
        <v>0</v>
      </c>
      <c r="J136" s="632">
        <f>SUM(H136:I136)</f>
        <v>0</v>
      </c>
    </row>
    <row r="137" spans="1:10" ht="12" customHeight="1">
      <c r="D137" s="2428">
        <v>1407</v>
      </c>
      <c r="E137" s="24" t="s">
        <v>62</v>
      </c>
      <c r="F137" s="372"/>
      <c r="G137" s="372"/>
      <c r="H137" s="481">
        <f>SUM(H138,H144)</f>
        <v>2</v>
      </c>
      <c r="I137" s="481">
        <f>SUM(I138,I144)</f>
        <v>0</v>
      </c>
      <c r="J137" s="480">
        <f>SUM(H137:I137)</f>
        <v>2</v>
      </c>
    </row>
    <row r="138" spans="1:10" ht="11.25" customHeight="1">
      <c r="D138" s="2427"/>
      <c r="E138" s="622" t="s">
        <v>25</v>
      </c>
      <c r="F138" s="1261"/>
      <c r="G138" s="1261"/>
      <c r="H138" s="2423">
        <f>SUM(H139+H141)</f>
        <v>2</v>
      </c>
      <c r="I138" s="2423">
        <f>SUM(I139+I141)</f>
        <v>0</v>
      </c>
      <c r="J138" s="2421">
        <f>SUM(H138:I138)</f>
        <v>2</v>
      </c>
    </row>
    <row r="139" spans="1:10" ht="11.25" customHeight="1">
      <c r="D139" s="2427"/>
      <c r="E139" s="622"/>
      <c r="F139" s="4" t="s">
        <v>457</v>
      </c>
      <c r="G139" s="1261"/>
      <c r="H139" s="621">
        <f>SUM(H140)</f>
        <v>0</v>
      </c>
      <c r="I139" s="621">
        <f>SUM(I140)</f>
        <v>0</v>
      </c>
      <c r="J139" s="632">
        <f>SUM(H139:I139)</f>
        <v>0</v>
      </c>
    </row>
    <row r="140" spans="1:10" ht="11.25" customHeight="1">
      <c r="A140" s="862">
        <v>7</v>
      </c>
      <c r="B140" s="862">
        <v>3</v>
      </c>
      <c r="C140" s="862">
        <v>11</v>
      </c>
      <c r="D140" s="2427"/>
      <c r="E140" s="622"/>
      <c r="F140" s="1261"/>
      <c r="G140" s="4" t="s">
        <v>462</v>
      </c>
      <c r="H140" s="621">
        <v>0</v>
      </c>
      <c r="I140" s="621">
        <v>0</v>
      </c>
      <c r="J140" s="632">
        <f>SUM(H140:I140)</f>
        <v>0</v>
      </c>
    </row>
    <row r="141" spans="1:10" ht="10.5" customHeight="1">
      <c r="D141" s="2427"/>
      <c r="E141" s="1263"/>
      <c r="F141" s="20" t="s">
        <v>455</v>
      </c>
      <c r="G141" s="4"/>
      <c r="H141" s="630">
        <f>SUM(H142:H143)</f>
        <v>2</v>
      </c>
      <c r="I141" s="630">
        <f>SUM(I142:I143)</f>
        <v>0</v>
      </c>
      <c r="J141" s="632">
        <f>SUM(H141:I141)</f>
        <v>2</v>
      </c>
    </row>
    <row r="142" spans="1:10" ht="10.5" customHeight="1">
      <c r="A142" s="5">
        <v>7</v>
      </c>
      <c r="B142" s="5">
        <v>3</v>
      </c>
      <c r="C142" s="5">
        <v>11</v>
      </c>
      <c r="D142" s="2427"/>
      <c r="E142" s="1263"/>
      <c r="F142" s="20"/>
      <c r="G142" s="4" t="s">
        <v>462</v>
      </c>
      <c r="H142" s="630">
        <v>2</v>
      </c>
      <c r="I142" s="630">
        <v>0</v>
      </c>
      <c r="J142" s="632">
        <f>SUM(H142:I142)</f>
        <v>2</v>
      </c>
    </row>
    <row r="143" spans="1:10" ht="10.5" customHeight="1">
      <c r="A143" s="5">
        <v>7</v>
      </c>
      <c r="B143" s="5">
        <v>3</v>
      </c>
      <c r="C143" s="5">
        <v>11</v>
      </c>
      <c r="D143" s="2427"/>
      <c r="E143" s="1263"/>
      <c r="F143" s="20"/>
      <c r="G143" s="4" t="s">
        <v>461</v>
      </c>
      <c r="H143" s="630">
        <v>0</v>
      </c>
      <c r="I143" s="630">
        <v>0</v>
      </c>
      <c r="J143" s="632">
        <f>SUM(H143:I143)</f>
        <v>0</v>
      </c>
    </row>
    <row r="144" spans="1:10" ht="11.25" customHeight="1">
      <c r="D144" s="2427"/>
      <c r="E144" s="622" t="s">
        <v>56</v>
      </c>
      <c r="F144" s="622"/>
      <c r="G144" s="925"/>
      <c r="H144" s="2423">
        <f>SUM(H145)</f>
        <v>0</v>
      </c>
      <c r="I144" s="2423">
        <f>SUM(I145)</f>
        <v>0</v>
      </c>
      <c r="J144" s="2421">
        <f>SUM(H144:I144)</f>
        <v>0</v>
      </c>
    </row>
    <row r="145" spans="1:10" ht="10.5" customHeight="1">
      <c r="D145" s="2427"/>
      <c r="E145" s="4"/>
      <c r="F145" s="4" t="s">
        <v>455</v>
      </c>
      <c r="H145" s="630">
        <f>SUM(H146)</f>
        <v>0</v>
      </c>
      <c r="I145" s="630">
        <f>SUM(I146)</f>
        <v>0</v>
      </c>
      <c r="J145" s="632">
        <f>SUM(H145:I145)</f>
        <v>0</v>
      </c>
    </row>
    <row r="146" spans="1:10" ht="10.5" customHeight="1">
      <c r="A146" s="5">
        <v>7</v>
      </c>
      <c r="B146" s="5">
        <v>6</v>
      </c>
      <c r="C146" s="5">
        <v>10</v>
      </c>
      <c r="D146" s="2426"/>
      <c r="E146" s="4"/>
      <c r="F146" s="4"/>
      <c r="G146" s="4" t="s">
        <v>822</v>
      </c>
      <c r="H146" s="630">
        <v>0</v>
      </c>
      <c r="I146" s="630">
        <v>0</v>
      </c>
      <c r="J146" s="632">
        <f>SUM(H146:I146)</f>
        <v>0</v>
      </c>
    </row>
    <row r="147" spans="1:10" ht="12" customHeight="1">
      <c r="D147" s="1961">
        <v>1408</v>
      </c>
      <c r="E147" s="24" t="s">
        <v>63</v>
      </c>
      <c r="F147" s="372"/>
      <c r="G147" s="372"/>
      <c r="H147" s="481">
        <f>SUM(H148+H155+H160)</f>
        <v>11</v>
      </c>
      <c r="I147" s="481">
        <f>SUM(I148+I155+I160)</f>
        <v>9</v>
      </c>
      <c r="J147" s="519">
        <f>SUM(H147:I147)</f>
        <v>20</v>
      </c>
    </row>
    <row r="148" spans="1:10" ht="11.25" customHeight="1">
      <c r="D148" s="1950"/>
      <c r="E148" s="1062" t="s">
        <v>57</v>
      </c>
      <c r="F148" s="4"/>
      <c r="G148" s="4"/>
      <c r="H148" s="903">
        <f>SUM(H149,H151,H153)</f>
        <v>1</v>
      </c>
      <c r="I148" s="903">
        <f>SUM(I149,I151,I153)</f>
        <v>1</v>
      </c>
      <c r="J148" s="2425">
        <f>SUM(H148:I148)</f>
        <v>2</v>
      </c>
    </row>
    <row r="149" spans="1:10" ht="11.25" customHeight="1">
      <c r="D149" s="1950"/>
      <c r="E149" s="1062"/>
      <c r="F149" s="4" t="s">
        <v>457</v>
      </c>
      <c r="G149" s="4"/>
      <c r="H149" s="621">
        <f>SUM(H150)</f>
        <v>0</v>
      </c>
      <c r="I149" s="621">
        <f>SUM(I150)</f>
        <v>0</v>
      </c>
      <c r="J149" s="632">
        <f>SUM(H149:I149)</f>
        <v>0</v>
      </c>
    </row>
    <row r="150" spans="1:10" ht="11.25" customHeight="1">
      <c r="A150" s="862">
        <v>8</v>
      </c>
      <c r="B150" s="862">
        <v>4</v>
      </c>
      <c r="C150" s="862">
        <v>8</v>
      </c>
      <c r="D150" s="1950"/>
      <c r="E150" s="1062"/>
      <c r="F150" s="4"/>
      <c r="G150" s="2424" t="s">
        <v>821</v>
      </c>
      <c r="H150" s="621">
        <v>0</v>
      </c>
      <c r="I150" s="454">
        <v>0</v>
      </c>
      <c r="J150" s="632">
        <f>SUM(H150:I150)</f>
        <v>0</v>
      </c>
    </row>
    <row r="151" spans="1:10" ht="11.25" customHeight="1">
      <c r="D151" s="1950"/>
      <c r="E151" s="1066"/>
      <c r="F151" s="4" t="s">
        <v>455</v>
      </c>
      <c r="G151" s="4"/>
      <c r="H151" s="630">
        <f>SUM(H152)</f>
        <v>1</v>
      </c>
      <c r="I151" s="471">
        <f>SUM(I152)</f>
        <v>1</v>
      </c>
      <c r="J151" s="632">
        <f>SUM(H151:I151)</f>
        <v>2</v>
      </c>
    </row>
    <row r="152" spans="1:10" ht="11.25" customHeight="1">
      <c r="A152" s="862">
        <v>8</v>
      </c>
      <c r="B152" s="862">
        <v>4</v>
      </c>
      <c r="C152" s="862">
        <v>8</v>
      </c>
      <c r="D152" s="1950"/>
      <c r="E152" s="1066"/>
      <c r="F152" s="4"/>
      <c r="G152" s="2424" t="s">
        <v>820</v>
      </c>
      <c r="H152" s="630">
        <v>1</v>
      </c>
      <c r="I152" s="471">
        <v>1</v>
      </c>
      <c r="J152" s="632">
        <f>SUM(H152:I152)</f>
        <v>2</v>
      </c>
    </row>
    <row r="153" spans="1:10" ht="11.25" customHeight="1">
      <c r="D153" s="1950"/>
      <c r="E153" s="1066"/>
      <c r="F153" s="4" t="s">
        <v>464</v>
      </c>
      <c r="G153" s="2424"/>
      <c r="H153" s="630">
        <f>SUM(H154)</f>
        <v>0</v>
      </c>
      <c r="I153" s="471">
        <f>SUM(I154)</f>
        <v>0</v>
      </c>
      <c r="J153" s="632">
        <f>SUM(H153:I153)</f>
        <v>0</v>
      </c>
    </row>
    <row r="154" spans="1:10" ht="11.25" customHeight="1">
      <c r="A154" s="862">
        <v>8</v>
      </c>
      <c r="B154" s="862">
        <v>4</v>
      </c>
      <c r="C154" s="862">
        <v>8</v>
      </c>
      <c r="D154" s="1950"/>
      <c r="E154" s="1066"/>
      <c r="F154" s="4"/>
      <c r="G154" s="2424" t="s">
        <v>819</v>
      </c>
      <c r="H154" s="630">
        <v>0</v>
      </c>
      <c r="I154" s="471">
        <v>0</v>
      </c>
      <c r="J154" s="632">
        <f>SUM(H154:I154)</f>
        <v>0</v>
      </c>
    </row>
    <row r="155" spans="1:10" ht="11.25" customHeight="1">
      <c r="D155" s="1950"/>
      <c r="E155" s="1062" t="s">
        <v>16</v>
      </c>
      <c r="F155" s="4"/>
      <c r="G155" s="4"/>
      <c r="H155" s="2422">
        <f>SUM(H156+H158)</f>
        <v>5</v>
      </c>
      <c r="I155" s="2422">
        <f>SUM(I156+I158)</f>
        <v>1</v>
      </c>
      <c r="J155" s="2421">
        <f>SUM(H155:I155)</f>
        <v>6</v>
      </c>
    </row>
    <row r="156" spans="1:10" ht="11.25" customHeight="1">
      <c r="D156" s="1950"/>
      <c r="E156" s="1258"/>
      <c r="F156" s="4" t="s">
        <v>457</v>
      </c>
      <c r="G156" s="4"/>
      <c r="H156" s="471">
        <f>SUM(H157)</f>
        <v>0</v>
      </c>
      <c r="I156" s="471">
        <f>SUM(I157)</f>
        <v>0</v>
      </c>
      <c r="J156" s="632">
        <f>SUM(H156:I156)</f>
        <v>0</v>
      </c>
    </row>
    <row r="157" spans="1:10" ht="11.25" customHeight="1">
      <c r="A157" s="862">
        <v>8</v>
      </c>
      <c r="B157" s="862">
        <v>4</v>
      </c>
      <c r="C157" s="862">
        <v>6</v>
      </c>
      <c r="D157" s="1950"/>
      <c r="E157" s="1258"/>
      <c r="F157" s="4"/>
      <c r="G157" s="4" t="s">
        <v>121</v>
      </c>
      <c r="H157" s="471">
        <v>0</v>
      </c>
      <c r="I157" s="471">
        <v>0</v>
      </c>
      <c r="J157" s="632">
        <f>SUM(H157:I157)</f>
        <v>0</v>
      </c>
    </row>
    <row r="158" spans="1:10" ht="11.25" customHeight="1">
      <c r="D158" s="1950"/>
      <c r="E158" s="1258"/>
      <c r="F158" s="4" t="s">
        <v>455</v>
      </c>
      <c r="G158" s="4"/>
      <c r="H158" s="471">
        <f>SUM(H159)</f>
        <v>5</v>
      </c>
      <c r="I158" s="471">
        <f>SUM(I159)</f>
        <v>1</v>
      </c>
      <c r="J158" s="632">
        <f>SUM(H158:I158)</f>
        <v>6</v>
      </c>
    </row>
    <row r="159" spans="1:10" ht="11.25" customHeight="1">
      <c r="A159" s="862">
        <v>8</v>
      </c>
      <c r="B159" s="862">
        <v>4</v>
      </c>
      <c r="C159" s="862">
        <v>6</v>
      </c>
      <c r="D159" s="1950"/>
      <c r="E159" s="1258"/>
      <c r="F159" s="4"/>
      <c r="G159" s="4" t="s">
        <v>121</v>
      </c>
      <c r="H159" s="471">
        <v>5</v>
      </c>
      <c r="I159" s="471">
        <v>1</v>
      </c>
      <c r="J159" s="632">
        <f>SUM(H159:I159)</f>
        <v>6</v>
      </c>
    </row>
    <row r="160" spans="1:10" ht="11.25" customHeight="1">
      <c r="D160" s="1950"/>
      <c r="E160" s="1062" t="s">
        <v>59</v>
      </c>
      <c r="F160" s="4"/>
      <c r="G160" s="4"/>
      <c r="H160" s="2423">
        <f>SUM(H161)</f>
        <v>5</v>
      </c>
      <c r="I160" s="2422">
        <f>SUM(I161)</f>
        <v>7</v>
      </c>
      <c r="J160" s="2421">
        <f>SUM(H160:I160)</f>
        <v>12</v>
      </c>
    </row>
    <row r="161" spans="1:10" ht="11.25" customHeight="1">
      <c r="D161" s="1950"/>
      <c r="E161" s="1110"/>
      <c r="F161" s="4" t="s">
        <v>455</v>
      </c>
      <c r="H161" s="630">
        <f>SUM(H162)</f>
        <v>5</v>
      </c>
      <c r="I161" s="471">
        <f>SUM(I162)</f>
        <v>7</v>
      </c>
      <c r="J161" s="632">
        <f>SUM(H161:I161)</f>
        <v>12</v>
      </c>
    </row>
    <row r="162" spans="1:10" ht="10.5" customHeight="1">
      <c r="A162" s="862">
        <v>8</v>
      </c>
      <c r="B162" s="862">
        <v>4</v>
      </c>
      <c r="C162" s="862">
        <v>11</v>
      </c>
      <c r="D162" s="2102"/>
      <c r="E162" s="1110"/>
      <c r="G162" s="4" t="s">
        <v>459</v>
      </c>
      <c r="H162" s="630">
        <v>5</v>
      </c>
      <c r="I162" s="471">
        <v>7</v>
      </c>
      <c r="J162" s="632">
        <f>SUM(H162:I162)</f>
        <v>12</v>
      </c>
    </row>
    <row r="163" spans="1:10" ht="12" customHeight="1">
      <c r="D163" s="1961">
        <v>1624</v>
      </c>
      <c r="E163" s="21" t="s">
        <v>19</v>
      </c>
      <c r="F163" s="2420"/>
      <c r="G163" s="2420"/>
      <c r="H163" s="2419">
        <f>SUM(H164)</f>
        <v>1</v>
      </c>
      <c r="I163" s="2419">
        <f>SUM(I164)</f>
        <v>1</v>
      </c>
      <c r="J163" s="2418">
        <f>SUM(H163:I163)</f>
        <v>2</v>
      </c>
    </row>
    <row r="164" spans="1:10" ht="11.25" customHeight="1">
      <c r="D164" s="1950"/>
      <c r="E164" s="2417" t="s">
        <v>186</v>
      </c>
      <c r="F164" s="2416"/>
      <c r="G164" s="2416"/>
      <c r="H164" s="2415">
        <f>SUM(H165+H167)</f>
        <v>1</v>
      </c>
      <c r="I164" s="2415">
        <f>SUM(I165+I167)</f>
        <v>1</v>
      </c>
      <c r="J164" s="2414">
        <f>SUM(H164:I164)</f>
        <v>2</v>
      </c>
    </row>
    <row r="165" spans="1:10" ht="11.25" customHeight="1">
      <c r="D165" s="1950"/>
      <c r="E165" s="2413"/>
      <c r="F165" s="4" t="s">
        <v>457</v>
      </c>
      <c r="G165" s="4"/>
      <c r="H165" s="2411">
        <f>SUM(H166)</f>
        <v>0</v>
      </c>
      <c r="I165" s="2411">
        <f>SUM(I166)</f>
        <v>0</v>
      </c>
      <c r="J165" s="2410">
        <f>SUM(H165:I165)</f>
        <v>0</v>
      </c>
    </row>
    <row r="166" spans="1:10" ht="11.25" customHeight="1">
      <c r="A166" s="862">
        <v>9</v>
      </c>
      <c r="B166" s="862">
        <v>1</v>
      </c>
      <c r="C166" s="862">
        <v>8</v>
      </c>
      <c r="D166" s="1950"/>
      <c r="E166" s="2413"/>
      <c r="F166" s="4"/>
      <c r="G166" s="4" t="s">
        <v>818</v>
      </c>
      <c r="H166" s="2411">
        <v>0</v>
      </c>
      <c r="I166" s="2411">
        <v>0</v>
      </c>
      <c r="J166" s="2410">
        <f>SUM(H166:I166)</f>
        <v>0</v>
      </c>
    </row>
    <row r="167" spans="1:10" ht="11.25" customHeight="1">
      <c r="D167" s="1950"/>
      <c r="E167" s="2413"/>
      <c r="F167" s="2412" t="s">
        <v>455</v>
      </c>
      <c r="G167" s="2412"/>
      <c r="H167" s="2411">
        <f>SUM(H168:H169)</f>
        <v>1</v>
      </c>
      <c r="I167" s="2411">
        <f>SUM(I168:I169)</f>
        <v>1</v>
      </c>
      <c r="J167" s="2410">
        <f>SUM(H167:I167)</f>
        <v>2</v>
      </c>
    </row>
    <row r="168" spans="1:10" ht="11.25" customHeight="1">
      <c r="A168" s="862">
        <v>9</v>
      </c>
      <c r="B168" s="862">
        <v>4</v>
      </c>
      <c r="C168" s="862">
        <v>8</v>
      </c>
      <c r="D168" s="1950"/>
      <c r="E168" s="2413"/>
      <c r="F168" s="2412"/>
      <c r="G168" s="2412" t="s">
        <v>454</v>
      </c>
      <c r="H168" s="2411">
        <v>0</v>
      </c>
      <c r="I168" s="2411">
        <v>0</v>
      </c>
      <c r="J168" s="2410">
        <f>SUM(H168:I168)</f>
        <v>0</v>
      </c>
    </row>
    <row r="169" spans="1:10" ht="11.25" customHeight="1">
      <c r="A169" s="862">
        <v>9</v>
      </c>
      <c r="B169" s="862">
        <v>1</v>
      </c>
      <c r="C169" s="862">
        <v>8</v>
      </c>
      <c r="D169" s="2102"/>
      <c r="E169" s="2409"/>
      <c r="F169" s="2408"/>
      <c r="G169" s="2408" t="s">
        <v>453</v>
      </c>
      <c r="H169" s="2407">
        <v>1</v>
      </c>
      <c r="I169" s="2407">
        <v>1</v>
      </c>
      <c r="J169" s="2406">
        <f>SUM(H169:I169)</f>
        <v>2</v>
      </c>
    </row>
    <row r="170" spans="1:10" ht="15" customHeight="1">
      <c r="D170" s="2405"/>
      <c r="E170" s="2103" t="s">
        <v>0</v>
      </c>
      <c r="F170" s="2104"/>
      <c r="G170" s="2104"/>
      <c r="H170" s="578">
        <f>SUM(H8+H27+H71+H75+H97+H112+H137+H147+H163)</f>
        <v>47</v>
      </c>
      <c r="I170" s="578">
        <f>SUM(I8+I27+I71+I75+I97+I112+I137+I147+I163)</f>
        <v>30</v>
      </c>
      <c r="J170" s="1309">
        <f>SUM(J8+J27+J71+J75+J97+J112+J137+J147+J163)</f>
        <v>77</v>
      </c>
    </row>
    <row r="171" spans="1:10" s="369" customFormat="1" ht="11.1" customHeight="1">
      <c r="A171" s="862"/>
      <c r="B171" s="862"/>
      <c r="C171" s="862"/>
      <c r="E171" s="754" t="s">
        <v>722</v>
      </c>
      <c r="G171" s="622"/>
    </row>
    <row r="172" spans="1:10" s="369" customFormat="1" ht="11.1" customHeight="1">
      <c r="A172" s="862"/>
      <c r="B172" s="862"/>
      <c r="C172" s="862"/>
    </row>
    <row r="173" spans="1:10" s="369" customFormat="1" ht="11.1" customHeight="1">
      <c r="A173" s="862"/>
      <c r="B173" s="862"/>
      <c r="C173" s="862"/>
    </row>
    <row r="174" spans="1:10" s="369" customFormat="1" ht="11.1" customHeight="1">
      <c r="A174" s="862"/>
      <c r="B174" s="862"/>
      <c r="C174" s="862"/>
    </row>
    <row r="175" spans="1:10" s="369" customFormat="1" ht="11.1" customHeight="1">
      <c r="A175" s="862"/>
      <c r="B175" s="862"/>
      <c r="C175" s="862"/>
    </row>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row r="248" spans="6:10" ht="9" customHeight="1"/>
    <row r="249" spans="6:10" ht="9" customHeight="1"/>
    <row r="250" spans="6:10" ht="9" customHeight="1"/>
    <row r="251" spans="6:10" ht="9" customHeight="1"/>
    <row r="252" spans="6:10" ht="9" customHeight="1"/>
    <row r="253" spans="6:10" ht="9" customHeight="1"/>
    <row r="254" spans="6:10" ht="9" customHeight="1">
      <c r="F254" s="4"/>
      <c r="G254" s="4"/>
      <c r="H254" s="360"/>
      <c r="I254" s="360"/>
      <c r="J254" s="361"/>
    </row>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sheetData>
  <mergeCells count="24">
    <mergeCell ref="D163:D169"/>
    <mergeCell ref="E94:G96"/>
    <mergeCell ref="E5:G7"/>
    <mergeCell ref="H5:H7"/>
    <mergeCell ref="J5:J7"/>
    <mergeCell ref="J94:J96"/>
    <mergeCell ref="D75:D91"/>
    <mergeCell ref="E170:G170"/>
    <mergeCell ref="I5:I7"/>
    <mergeCell ref="D147:D162"/>
    <mergeCell ref="D112:D136"/>
    <mergeCell ref="D137:D146"/>
    <mergeCell ref="D94:D96"/>
    <mergeCell ref="D8:D26"/>
    <mergeCell ref="H94:H96"/>
    <mergeCell ref="I94:I96"/>
    <mergeCell ref="D97:D111"/>
    <mergeCell ref="N2:AB2"/>
    <mergeCell ref="D71:D74"/>
    <mergeCell ref="D2:J2"/>
    <mergeCell ref="D3:J3"/>
    <mergeCell ref="D5:D7"/>
    <mergeCell ref="P14:R20"/>
    <mergeCell ref="D27:D70"/>
  </mergeCells>
  <printOptions horizontalCentered="1"/>
  <pageMargins left="0.23622047244094491" right="0.23622047244094491" top="0.74803149606299213" bottom="0.74803149606299213" header="0.31496062992125984" footer="0.31496062992125984"/>
  <pageSetup scale="72" orientation="portrait" r:id="rId1"/>
  <headerFooter alignWithMargins="0">
    <oddFooter>&amp;F</oddFooter>
  </headerFooter>
  <rowBreaks count="1" manualBreakCount="1">
    <brk id="92" max="9"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23C86-3D81-4373-8AC7-9BBA5E9746A6}">
  <dimension ref="A1:AM512"/>
  <sheetViews>
    <sheetView view="pageBreakPreview" topLeftCell="E1" zoomScaleNormal="130" zoomScaleSheetLayoutView="100" workbookViewId="0">
      <selection activeCell="Z104" sqref="Z104"/>
    </sheetView>
  </sheetViews>
  <sheetFormatPr baseColWidth="10" defaultRowHeight="12.75"/>
  <cols>
    <col min="1" max="1" width="1.7109375" style="5" hidden="1" customWidth="1"/>
    <col min="2" max="2" width="2" style="5" hidden="1" customWidth="1"/>
    <col min="3" max="3" width="3.42578125" style="5" hidden="1" customWidth="1"/>
    <col min="4" max="4" width="1.140625" style="359" hidden="1" customWidth="1"/>
    <col min="5" max="5" width="6.140625" style="1" customWidth="1"/>
    <col min="6" max="6" width="1.5703125" style="1" customWidth="1"/>
    <col min="7" max="7" width="66.28515625" style="450" customWidth="1"/>
    <col min="8" max="8" width="5.42578125" style="16" customWidth="1"/>
    <col min="9" max="9" width="5.42578125" style="674" customWidth="1"/>
    <col min="10" max="10" width="6.140625" style="16" customWidth="1"/>
    <col min="11" max="11" width="0.28515625" style="16" customWidth="1"/>
    <col min="12" max="13" width="5.42578125" style="16" customWidth="1"/>
    <col min="14" max="14" width="6.140625" style="16" customWidth="1"/>
    <col min="15" max="15" width="0.28515625" style="16" customWidth="1"/>
    <col min="16" max="17" width="5.42578125" style="16" customWidth="1"/>
    <col min="18" max="18" width="7.5703125" style="16" bestFit="1" customWidth="1"/>
    <col min="19" max="19" width="11.42578125" style="1"/>
    <col min="20" max="20" width="5.5703125" style="1" customWidth="1"/>
    <col min="21" max="21" width="6" style="1" customWidth="1"/>
    <col min="22" max="22" width="6.85546875" style="1" customWidth="1"/>
    <col min="23" max="23" width="2.28515625" style="1" customWidth="1"/>
    <col min="24" max="24" width="6.42578125" style="1" customWidth="1"/>
    <col min="25" max="25" width="6" style="1" customWidth="1"/>
    <col min="26" max="26" width="7.28515625" style="1" customWidth="1"/>
    <col min="27" max="27" width="1.5703125" style="1" customWidth="1"/>
    <col min="28" max="29" width="6.7109375" style="1" customWidth="1"/>
    <col min="30" max="30" width="6.85546875" style="1" customWidth="1"/>
    <col min="31" max="31" width="6.7109375" style="1" customWidth="1"/>
    <col min="32" max="32" width="1" style="1" customWidth="1"/>
    <col min="33" max="33" width="6.7109375" style="1" customWidth="1"/>
    <col min="34" max="34" width="1" style="1" customWidth="1"/>
    <col min="35" max="35" width="6.7109375" style="1" customWidth="1"/>
    <col min="36" max="36" width="1" style="1" customWidth="1"/>
    <col min="37" max="38" width="6.7109375" style="1" customWidth="1"/>
    <col min="39" max="16384" width="11.42578125" style="1"/>
  </cols>
  <sheetData>
    <row r="1" spans="1:39" ht="3.75" customHeight="1">
      <c r="H1" s="15"/>
      <c r="I1" s="2397"/>
      <c r="J1" s="15"/>
      <c r="K1" s="15"/>
      <c r="L1" s="15"/>
      <c r="M1" s="15"/>
      <c r="N1" s="15"/>
      <c r="O1" s="15"/>
      <c r="P1" s="15"/>
      <c r="Q1" s="15"/>
      <c r="R1" s="15"/>
      <c r="S1" s="389"/>
      <c r="T1" s="389"/>
    </row>
    <row r="2" spans="1:39" ht="12.75" customHeight="1">
      <c r="E2" s="1908" t="s">
        <v>814</v>
      </c>
      <c r="F2" s="1908"/>
      <c r="G2" s="1908"/>
      <c r="H2" s="1908"/>
      <c r="I2" s="1908"/>
      <c r="J2" s="1908"/>
      <c r="K2" s="1908"/>
      <c r="L2" s="1908"/>
      <c r="M2" s="1908"/>
      <c r="N2" s="1908"/>
      <c r="O2" s="1908"/>
      <c r="P2" s="1908"/>
      <c r="Q2" s="1908"/>
      <c r="R2" s="1908"/>
      <c r="S2" s="389"/>
      <c r="V2" s="1888"/>
      <c r="W2" s="1888"/>
      <c r="X2" s="1888"/>
      <c r="Y2" s="1888"/>
      <c r="Z2" s="1888"/>
      <c r="AA2" s="1888"/>
      <c r="AB2" s="1888"/>
      <c r="AC2" s="1888"/>
      <c r="AD2" s="1888"/>
      <c r="AE2" s="1888"/>
      <c r="AF2" s="1888"/>
      <c r="AG2" s="1888"/>
      <c r="AH2" s="1888"/>
      <c r="AI2" s="1888"/>
      <c r="AJ2" s="1888"/>
    </row>
    <row r="3" spans="1:39" ht="12.75" customHeight="1">
      <c r="B3" s="719"/>
      <c r="C3" s="719"/>
      <c r="D3" s="415"/>
      <c r="E3" s="1888" t="s">
        <v>61</v>
      </c>
      <c r="F3" s="1888"/>
      <c r="G3" s="1888"/>
      <c r="H3" s="1888"/>
      <c r="I3" s="1888"/>
      <c r="J3" s="1888"/>
      <c r="K3" s="1888"/>
      <c r="L3" s="1888"/>
      <c r="M3" s="1888"/>
      <c r="N3" s="1888"/>
      <c r="O3" s="1888"/>
      <c r="P3" s="1888"/>
      <c r="Q3" s="1888"/>
      <c r="R3" s="1888"/>
      <c r="S3" s="389"/>
      <c r="T3" s="414"/>
      <c r="U3" s="414"/>
      <c r="V3" s="413"/>
      <c r="AL3" s="2"/>
      <c r="AM3" s="2"/>
    </row>
    <row r="4" spans="1:39" ht="3" customHeight="1">
      <c r="F4" s="3"/>
      <c r="G4" s="668"/>
      <c r="H4" s="8"/>
      <c r="I4" s="2396"/>
      <c r="J4" s="7"/>
      <c r="K4" s="8"/>
      <c r="L4" s="8"/>
      <c r="M4" s="8"/>
      <c r="N4" s="8"/>
      <c r="O4" s="5"/>
      <c r="P4" s="5"/>
      <c r="Q4" s="5"/>
      <c r="R4" s="15"/>
      <c r="S4" s="389"/>
      <c r="V4" s="4"/>
    </row>
    <row r="5" spans="1:39" ht="12.75" customHeight="1">
      <c r="E5" s="1889" t="s">
        <v>6</v>
      </c>
      <c r="F5" s="1754"/>
      <c r="G5" s="1754"/>
      <c r="H5" s="2404" t="s">
        <v>812</v>
      </c>
      <c r="I5" s="2404"/>
      <c r="J5" s="2404"/>
      <c r="K5" s="1754"/>
      <c r="L5" s="2403" t="s">
        <v>811</v>
      </c>
      <c r="M5" s="2403"/>
      <c r="N5" s="2403"/>
      <c r="O5" s="2402"/>
      <c r="P5" s="2402"/>
      <c r="Q5" s="2402"/>
      <c r="R5" s="2395"/>
      <c r="S5" s="389"/>
      <c r="V5" s="4"/>
    </row>
    <row r="6" spans="1:39" ht="12.75" customHeight="1">
      <c r="A6" s="5" t="s">
        <v>12</v>
      </c>
      <c r="B6" s="5" t="s">
        <v>13</v>
      </c>
      <c r="C6" s="5" t="s">
        <v>14</v>
      </c>
      <c r="E6" s="1890"/>
      <c r="F6" s="1751"/>
      <c r="G6" s="1750" t="s">
        <v>87</v>
      </c>
      <c r="H6" s="2401"/>
      <c r="I6" s="2401"/>
      <c r="J6" s="2401"/>
      <c r="K6" s="1750"/>
      <c r="L6" s="2400"/>
      <c r="M6" s="2400"/>
      <c r="N6" s="2400"/>
      <c r="O6" s="1750"/>
      <c r="P6" s="2400" t="s">
        <v>237</v>
      </c>
      <c r="Q6" s="2400"/>
      <c r="R6" s="2096" t="s">
        <v>0</v>
      </c>
      <c r="S6" s="389"/>
      <c r="T6" s="5"/>
    </row>
    <row r="7" spans="1:39">
      <c r="E7" s="1890"/>
      <c r="F7" s="1361"/>
      <c r="G7" s="1747"/>
      <c r="H7" s="2393" t="s">
        <v>72</v>
      </c>
      <c r="I7" s="2393" t="s">
        <v>71</v>
      </c>
      <c r="J7" s="2393" t="s">
        <v>0</v>
      </c>
      <c r="K7" s="2393"/>
      <c r="L7" s="2393" t="s">
        <v>72</v>
      </c>
      <c r="M7" s="2393" t="s">
        <v>71</v>
      </c>
      <c r="N7" s="2393" t="s">
        <v>0</v>
      </c>
      <c r="O7" s="2393"/>
      <c r="P7" s="2393" t="s">
        <v>72</v>
      </c>
      <c r="Q7" s="2393" t="s">
        <v>71</v>
      </c>
      <c r="R7" s="2391"/>
      <c r="S7" s="389"/>
    </row>
    <row r="8" spans="1:39" ht="12" customHeight="1">
      <c r="E8" s="1959">
        <v>1401</v>
      </c>
      <c r="F8" s="21" t="s">
        <v>1</v>
      </c>
      <c r="G8" s="396"/>
      <c r="H8" s="395">
        <f>SUM(H9+H12+H17+H22+H32+H36+H39+H41)</f>
        <v>130</v>
      </c>
      <c r="I8" s="395">
        <f>SUM(I9+I12+I17+I22+I32+I36+I39+I41)</f>
        <v>70</v>
      </c>
      <c r="J8" s="395">
        <f>SUM(H8:I8)</f>
        <v>200</v>
      </c>
      <c r="K8" s="395"/>
      <c r="L8" s="395">
        <f>SUM(L9+L12+L17+L22+L32+L36+L39+L41)</f>
        <v>1864</v>
      </c>
      <c r="M8" s="395">
        <f>SUM(M9+M12+M17+M22+M32+M36+M39+M41)</f>
        <v>818</v>
      </c>
      <c r="N8" s="395">
        <f>SUM(L8:M8)</f>
        <v>2682</v>
      </c>
      <c r="O8" s="395"/>
      <c r="P8" s="395">
        <f>SUM(H8+L8)</f>
        <v>1994</v>
      </c>
      <c r="Q8" s="395">
        <f>SUM(I8+M8)</f>
        <v>888</v>
      </c>
      <c r="R8" s="394">
        <f>SUM(P8+Q8)</f>
        <v>2882</v>
      </c>
      <c r="S8" s="389"/>
    </row>
    <row r="9" spans="1:39" ht="10.5" customHeight="1">
      <c r="E9" s="1946"/>
      <c r="F9" s="1122" t="s">
        <v>33</v>
      </c>
      <c r="G9" s="2390"/>
      <c r="H9" s="2388">
        <f>SUM(H10:H11)</f>
        <v>85</v>
      </c>
      <c r="I9" s="2389">
        <f>SUM(I10:I11)</f>
        <v>55</v>
      </c>
      <c r="J9" s="2388">
        <f>SUM(H9:I9)</f>
        <v>140</v>
      </c>
      <c r="K9" s="2388"/>
      <c r="L9" s="2388">
        <f>SUM(L10:L11)</f>
        <v>542</v>
      </c>
      <c r="M9" s="2388">
        <f>SUM(M10:M11)</f>
        <v>319</v>
      </c>
      <c r="N9" s="2388">
        <f>SUM(L9:M9)</f>
        <v>861</v>
      </c>
      <c r="O9" s="2388"/>
      <c r="P9" s="2388">
        <f>SUM(H9+L9)</f>
        <v>627</v>
      </c>
      <c r="Q9" s="2388">
        <f>SUM(I9+M9)</f>
        <v>374</v>
      </c>
      <c r="R9" s="1107">
        <f>SUM(P9+Q9)</f>
        <v>1001</v>
      </c>
      <c r="S9" s="389"/>
      <c r="T9" s="389"/>
    </row>
    <row r="10" spans="1:39" ht="10.5" customHeight="1">
      <c r="A10" s="5">
        <v>1</v>
      </c>
      <c r="B10" s="5">
        <v>1</v>
      </c>
      <c r="C10" s="5">
        <v>11</v>
      </c>
      <c r="E10" s="1946"/>
      <c r="F10" s="1066"/>
      <c r="G10" s="451" t="s">
        <v>107</v>
      </c>
      <c r="H10" s="1065">
        <v>67</v>
      </c>
      <c r="I10" s="1065">
        <v>48</v>
      </c>
      <c r="J10" s="1064">
        <f>SUM(H10:I10)</f>
        <v>115</v>
      </c>
      <c r="K10" s="1064"/>
      <c r="L10" s="1065">
        <v>388</v>
      </c>
      <c r="M10" s="1065">
        <v>266</v>
      </c>
      <c r="N10" s="35">
        <f>SUM(L10:M10)</f>
        <v>654</v>
      </c>
      <c r="O10" s="35"/>
      <c r="P10" s="35">
        <f>SUM(H10+L10)</f>
        <v>455</v>
      </c>
      <c r="Q10" s="35">
        <f>SUM(I10+M10)</f>
        <v>314</v>
      </c>
      <c r="R10" s="374">
        <f>SUM(P10+Q10)</f>
        <v>769</v>
      </c>
      <c r="S10" s="389"/>
      <c r="T10" s="389"/>
    </row>
    <row r="11" spans="1:39" ht="10.5" customHeight="1">
      <c r="A11" s="5">
        <v>1</v>
      </c>
      <c r="B11" s="5">
        <v>1</v>
      </c>
      <c r="C11" s="5">
        <v>7</v>
      </c>
      <c r="E11" s="1946"/>
      <c r="F11" s="1066"/>
      <c r="G11" s="451" t="s">
        <v>817</v>
      </c>
      <c r="H11" s="1065">
        <v>18</v>
      </c>
      <c r="I11" s="1065">
        <v>7</v>
      </c>
      <c r="J11" s="1064">
        <f>SUM(H11:I11)</f>
        <v>25</v>
      </c>
      <c r="K11" s="1064"/>
      <c r="L11" s="1065">
        <v>154</v>
      </c>
      <c r="M11" s="1065">
        <v>53</v>
      </c>
      <c r="N11" s="35">
        <f>SUM(L11:M11)</f>
        <v>207</v>
      </c>
      <c r="O11" s="35"/>
      <c r="P11" s="35">
        <f>SUM(H11+L11)</f>
        <v>172</v>
      </c>
      <c r="Q11" s="35">
        <f>SUM(I11+M11)</f>
        <v>60</v>
      </c>
      <c r="R11" s="374">
        <f>SUM(P11+Q11)</f>
        <v>232</v>
      </c>
      <c r="S11" s="389"/>
      <c r="T11" s="389"/>
    </row>
    <row r="12" spans="1:39" ht="10.5" customHeight="1">
      <c r="E12" s="1946"/>
      <c r="F12" s="1062" t="s">
        <v>34</v>
      </c>
      <c r="G12" s="1093"/>
      <c r="H12" s="2376">
        <f>SUM(H13:H16)</f>
        <v>28</v>
      </c>
      <c r="I12" s="2376">
        <f>SUM(I13:I16)</f>
        <v>10</v>
      </c>
      <c r="J12" s="1060">
        <f>SUM(H12:I12)</f>
        <v>38</v>
      </c>
      <c r="K12" s="2376"/>
      <c r="L12" s="2376">
        <f>SUM(L13:L16)</f>
        <v>487</v>
      </c>
      <c r="M12" s="2376">
        <f>SUM(M13:M16)</f>
        <v>146</v>
      </c>
      <c r="N12" s="1061">
        <f>SUM(L12:M12)</f>
        <v>633</v>
      </c>
      <c r="O12" s="1746"/>
      <c r="P12" s="1061">
        <f>SUM(H12+L12)</f>
        <v>515</v>
      </c>
      <c r="Q12" s="1061">
        <f>SUM(I12+M12)</f>
        <v>156</v>
      </c>
      <c r="R12" s="1098">
        <f>SUM(P12:Q12)</f>
        <v>671</v>
      </c>
      <c r="S12" s="389"/>
      <c r="T12" s="389"/>
    </row>
    <row r="13" spans="1:39" ht="10.5" customHeight="1">
      <c r="A13" s="5">
        <v>1</v>
      </c>
      <c r="B13" s="5">
        <v>1</v>
      </c>
      <c r="C13" s="5">
        <v>5</v>
      </c>
      <c r="E13" s="1946"/>
      <c r="F13" s="1062"/>
      <c r="G13" s="369" t="s">
        <v>674</v>
      </c>
      <c r="H13" s="368">
        <v>2</v>
      </c>
      <c r="I13" s="368">
        <v>2</v>
      </c>
      <c r="J13" s="1724">
        <f>SUM(H13:I13)</f>
        <v>4</v>
      </c>
      <c r="K13" s="1724"/>
      <c r="L13" s="368">
        <v>13</v>
      </c>
      <c r="M13" s="368">
        <v>7</v>
      </c>
      <c r="N13" s="35">
        <f>SUM(L13:M13)</f>
        <v>20</v>
      </c>
      <c r="O13" s="35"/>
      <c r="P13" s="35">
        <f>SUM(H13+L13)</f>
        <v>15</v>
      </c>
      <c r="Q13" s="35">
        <f>SUM(I13+M13)</f>
        <v>9</v>
      </c>
      <c r="R13" s="374">
        <f>SUM(P13:Q13)</f>
        <v>24</v>
      </c>
      <c r="S13" s="389"/>
      <c r="T13" s="389"/>
    </row>
    <row r="14" spans="1:39" ht="10.5" customHeight="1">
      <c r="A14" s="5">
        <v>1</v>
      </c>
      <c r="B14" s="5">
        <v>1</v>
      </c>
      <c r="C14" s="5">
        <v>5</v>
      </c>
      <c r="E14" s="1946"/>
      <c r="F14" s="1062"/>
      <c r="G14" s="451" t="s">
        <v>409</v>
      </c>
      <c r="H14" s="368">
        <v>26</v>
      </c>
      <c r="I14" s="368">
        <v>8</v>
      </c>
      <c r="J14" s="1724">
        <f>SUM(H14:I14)</f>
        <v>34</v>
      </c>
      <c r="K14" s="1724"/>
      <c r="L14" s="368">
        <v>216</v>
      </c>
      <c r="M14" s="368">
        <v>76</v>
      </c>
      <c r="N14" s="35">
        <f>SUM(L14:M14)</f>
        <v>292</v>
      </c>
      <c r="O14" s="35"/>
      <c r="P14" s="35">
        <f>SUM(H14+L14)</f>
        <v>242</v>
      </c>
      <c r="Q14" s="35">
        <f>SUM(I14+M14)</f>
        <v>84</v>
      </c>
      <c r="R14" s="374">
        <f>SUM(P14:Q14)</f>
        <v>326</v>
      </c>
      <c r="S14" s="389"/>
      <c r="T14" s="389"/>
    </row>
    <row r="15" spans="1:39" ht="10.5" customHeight="1">
      <c r="A15" s="5">
        <v>1</v>
      </c>
      <c r="B15" s="5">
        <v>1</v>
      </c>
      <c r="C15" s="5">
        <v>5</v>
      </c>
      <c r="E15" s="1946"/>
      <c r="F15" s="1066"/>
      <c r="G15" s="451" t="s">
        <v>411</v>
      </c>
      <c r="H15" s="368">
        <v>0</v>
      </c>
      <c r="I15" s="368">
        <v>0</v>
      </c>
      <c r="J15" s="1064">
        <f>SUM(H15:I15)</f>
        <v>0</v>
      </c>
      <c r="K15" s="1064"/>
      <c r="L15" s="1065">
        <v>227</v>
      </c>
      <c r="M15" s="1065">
        <v>51</v>
      </c>
      <c r="N15" s="35">
        <f>SUM(L15:M15)</f>
        <v>278</v>
      </c>
      <c r="O15" s="35"/>
      <c r="P15" s="35">
        <f>SUM(H15+L15)</f>
        <v>227</v>
      </c>
      <c r="Q15" s="35">
        <f>SUM(I15+M15)</f>
        <v>51</v>
      </c>
      <c r="R15" s="374">
        <f>SUM(P15:Q15)</f>
        <v>278</v>
      </c>
      <c r="S15" s="389"/>
      <c r="T15" s="389"/>
    </row>
    <row r="16" spans="1:39" ht="10.5" customHeight="1">
      <c r="A16" s="5">
        <v>1</v>
      </c>
      <c r="B16" s="5">
        <v>1</v>
      </c>
      <c r="C16" s="5">
        <v>5</v>
      </c>
      <c r="E16" s="1946"/>
      <c r="F16" s="1066"/>
      <c r="G16" s="451" t="s">
        <v>410</v>
      </c>
      <c r="H16" s="1065">
        <v>0</v>
      </c>
      <c r="I16" s="1065">
        <v>0</v>
      </c>
      <c r="J16" s="1064">
        <f>SUM(H16:I16)</f>
        <v>0</v>
      </c>
      <c r="K16" s="1064"/>
      <c r="L16" s="1065">
        <v>31</v>
      </c>
      <c r="M16" s="1065">
        <v>12</v>
      </c>
      <c r="N16" s="35">
        <f>SUM(L16:M16)</f>
        <v>43</v>
      </c>
      <c r="O16" s="35"/>
      <c r="P16" s="35">
        <f>SUM(H16+L16)</f>
        <v>31</v>
      </c>
      <c r="Q16" s="35">
        <f>SUM(I16+M16)</f>
        <v>12</v>
      </c>
      <c r="R16" s="374">
        <f>SUM(P16:Q16)</f>
        <v>43</v>
      </c>
      <c r="S16" s="389"/>
      <c r="T16" s="389"/>
    </row>
    <row r="17" spans="1:20" ht="10.5" customHeight="1">
      <c r="E17" s="1946"/>
      <c r="F17" s="1062" t="s">
        <v>35</v>
      </c>
      <c r="G17" s="1093"/>
      <c r="H17" s="2376">
        <f>SUM(H18:H21)</f>
        <v>12</v>
      </c>
      <c r="I17" s="2376">
        <f>SUM(I18:I21)</f>
        <v>2</v>
      </c>
      <c r="J17" s="1060">
        <f>SUM(H17:I17)</f>
        <v>14</v>
      </c>
      <c r="K17" s="2376">
        <f>SUM(K18:K21)</f>
        <v>0</v>
      </c>
      <c r="L17" s="2376">
        <f>SUM(L18:L21)</f>
        <v>272</v>
      </c>
      <c r="M17" s="2376">
        <f>SUM(M18:M21)</f>
        <v>71</v>
      </c>
      <c r="N17" s="1746">
        <f>SUM(L17:M17)</f>
        <v>343</v>
      </c>
      <c r="O17" s="1746">
        <f>SUM(O18:O21)</f>
        <v>0</v>
      </c>
      <c r="P17" s="1061">
        <f>SUM(H17+L17)</f>
        <v>284</v>
      </c>
      <c r="Q17" s="1061">
        <f>SUM(I17+M17)</f>
        <v>73</v>
      </c>
      <c r="R17" s="1098">
        <f>SUM(P17:Q17)</f>
        <v>357</v>
      </c>
      <c r="S17" s="389"/>
      <c r="T17" s="389"/>
    </row>
    <row r="18" spans="1:20" ht="10.5" customHeight="1">
      <c r="A18" s="5">
        <v>1</v>
      </c>
      <c r="B18" s="5">
        <v>1</v>
      </c>
      <c r="C18" s="5">
        <v>12</v>
      </c>
      <c r="E18" s="1946"/>
      <c r="F18" s="1066"/>
      <c r="G18" s="451" t="s">
        <v>713</v>
      </c>
      <c r="H18" s="1065">
        <v>0</v>
      </c>
      <c r="I18" s="1065">
        <v>0</v>
      </c>
      <c r="J18" s="1064">
        <f>SUM(H18:I18)</f>
        <v>0</v>
      </c>
      <c r="K18" s="1064"/>
      <c r="L18" s="1065">
        <v>124</v>
      </c>
      <c r="M18" s="1065">
        <v>28</v>
      </c>
      <c r="N18" s="35">
        <f>SUM(L18:M18)</f>
        <v>152</v>
      </c>
      <c r="O18" s="35"/>
      <c r="P18" s="35">
        <f>SUM(H18+L18)</f>
        <v>124</v>
      </c>
      <c r="Q18" s="35">
        <f>SUM(I18+M18)</f>
        <v>28</v>
      </c>
      <c r="R18" s="374">
        <f>SUM(P18:Q18)</f>
        <v>152</v>
      </c>
      <c r="S18" s="389"/>
      <c r="T18" s="389"/>
    </row>
    <row r="19" spans="1:20" ht="10.5" customHeight="1">
      <c r="A19" s="5">
        <v>1</v>
      </c>
      <c r="B19" s="5">
        <v>1</v>
      </c>
      <c r="C19" s="5">
        <v>12</v>
      </c>
      <c r="E19" s="1946"/>
      <c r="F19" s="1066"/>
      <c r="G19" s="451" t="s">
        <v>409</v>
      </c>
      <c r="H19" s="1065">
        <v>12</v>
      </c>
      <c r="I19" s="1065">
        <v>2</v>
      </c>
      <c r="J19" s="1064">
        <f>SUM(H19:I19)</f>
        <v>14</v>
      </c>
      <c r="K19" s="1064"/>
      <c r="L19" s="1065">
        <v>102</v>
      </c>
      <c r="M19" s="1065">
        <v>33</v>
      </c>
      <c r="N19" s="35">
        <f>SUM(L19:M19)</f>
        <v>135</v>
      </c>
      <c r="O19" s="35"/>
      <c r="P19" s="35">
        <f>SUM(H19+L19)</f>
        <v>114</v>
      </c>
      <c r="Q19" s="35">
        <f>SUM(I19+M19)</f>
        <v>35</v>
      </c>
      <c r="R19" s="374">
        <f>SUM(P19:Q19)</f>
        <v>149</v>
      </c>
      <c r="S19" s="389"/>
      <c r="T19" s="389"/>
    </row>
    <row r="20" spans="1:20" ht="10.5" customHeight="1">
      <c r="A20" s="5">
        <v>1</v>
      </c>
      <c r="B20" s="5">
        <v>1</v>
      </c>
      <c r="C20" s="5">
        <v>12</v>
      </c>
      <c r="E20" s="1946"/>
      <c r="F20" s="1066"/>
      <c r="G20" s="451" t="s">
        <v>427</v>
      </c>
      <c r="H20" s="1065">
        <v>0</v>
      </c>
      <c r="I20" s="1065">
        <v>0</v>
      </c>
      <c r="J20" s="1064">
        <f>SUM(H20:I20)</f>
        <v>0</v>
      </c>
      <c r="K20" s="1064"/>
      <c r="L20" s="1065">
        <v>44</v>
      </c>
      <c r="M20" s="1065">
        <v>8</v>
      </c>
      <c r="N20" s="35">
        <f>SUM(L20:M20)</f>
        <v>52</v>
      </c>
      <c r="O20" s="35"/>
      <c r="P20" s="35">
        <f>SUM(H20+L20)</f>
        <v>44</v>
      </c>
      <c r="Q20" s="35">
        <f>SUM(I20+M20)</f>
        <v>8</v>
      </c>
      <c r="R20" s="374">
        <f>SUM(P20:Q20)</f>
        <v>52</v>
      </c>
      <c r="S20" s="389"/>
      <c r="T20" s="389"/>
    </row>
    <row r="21" spans="1:20" ht="10.5" customHeight="1">
      <c r="A21" s="5">
        <v>1</v>
      </c>
      <c r="B21" s="5">
        <v>1</v>
      </c>
      <c r="C21" s="5">
        <v>12</v>
      </c>
      <c r="E21" s="1946"/>
      <c r="F21" s="1066"/>
      <c r="G21" s="451" t="s">
        <v>426</v>
      </c>
      <c r="H21" s="1065">
        <v>0</v>
      </c>
      <c r="I21" s="1065">
        <v>0</v>
      </c>
      <c r="J21" s="1064">
        <f>SUM(H21:I21)</f>
        <v>0</v>
      </c>
      <c r="K21" s="1064">
        <v>0</v>
      </c>
      <c r="L21" s="1065">
        <v>2</v>
      </c>
      <c r="M21" s="1065">
        <v>2</v>
      </c>
      <c r="N21" s="35">
        <f>SUM(L21:M21)</f>
        <v>4</v>
      </c>
      <c r="O21" s="35"/>
      <c r="P21" s="35">
        <f>SUM(H21+L21)</f>
        <v>2</v>
      </c>
      <c r="Q21" s="35">
        <f>SUM(I21+M21)</f>
        <v>2</v>
      </c>
      <c r="R21" s="374">
        <f>SUM(P21:Q21)</f>
        <v>4</v>
      </c>
      <c r="S21" s="389"/>
      <c r="T21" s="389"/>
    </row>
    <row r="22" spans="1:20" ht="10.5" customHeight="1">
      <c r="E22" s="1946"/>
      <c r="F22" s="1115" t="s">
        <v>27</v>
      </c>
      <c r="G22" s="2387"/>
      <c r="H22" s="2376">
        <f>SUM(H23:H31)</f>
        <v>1</v>
      </c>
      <c r="I22" s="2376">
        <f>SUM(I23:I31)</f>
        <v>1</v>
      </c>
      <c r="J22" s="1060">
        <f>SUM(H22:I22)</f>
        <v>2</v>
      </c>
      <c r="K22" s="2376"/>
      <c r="L22" s="2376">
        <f>SUM(L23:L31)</f>
        <v>304</v>
      </c>
      <c r="M22" s="2376">
        <f>SUM(M23:M31)</f>
        <v>121</v>
      </c>
      <c r="N22" s="1061">
        <f>SUM(L22:M22)</f>
        <v>425</v>
      </c>
      <c r="O22" s="1746"/>
      <c r="P22" s="1061">
        <f>SUM(H22+L22)</f>
        <v>305</v>
      </c>
      <c r="Q22" s="1061">
        <f>SUM(I22+M22)</f>
        <v>122</v>
      </c>
      <c r="R22" s="1098">
        <f>SUM(P22:Q22)</f>
        <v>427</v>
      </c>
      <c r="S22" s="389"/>
      <c r="T22" s="389"/>
    </row>
    <row r="23" spans="1:20" ht="10.5" customHeight="1">
      <c r="A23" s="5">
        <v>1</v>
      </c>
      <c r="B23" s="5">
        <v>1</v>
      </c>
      <c r="C23" s="5">
        <v>2</v>
      </c>
      <c r="E23" s="1946"/>
      <c r="F23" s="1115"/>
      <c r="G23" s="570" t="s">
        <v>816</v>
      </c>
      <c r="H23" s="368">
        <v>0</v>
      </c>
      <c r="I23" s="368">
        <v>0</v>
      </c>
      <c r="J23" s="1724">
        <f>SUM(H23:I23)</f>
        <v>0</v>
      </c>
      <c r="K23" s="1724"/>
      <c r="L23" s="368">
        <v>7</v>
      </c>
      <c r="M23" s="368">
        <v>12</v>
      </c>
      <c r="N23" s="35">
        <f>SUM(L23:M23)</f>
        <v>19</v>
      </c>
      <c r="O23" s="35"/>
      <c r="P23" s="35">
        <f>SUM(H23+L23)</f>
        <v>7</v>
      </c>
      <c r="Q23" s="35">
        <f>SUM(I23+M23)</f>
        <v>12</v>
      </c>
      <c r="R23" s="374">
        <f>SUM(P23:Q23)</f>
        <v>19</v>
      </c>
      <c r="S23" s="389"/>
      <c r="T23" s="389"/>
    </row>
    <row r="24" spans="1:20" ht="10.5" customHeight="1">
      <c r="A24" s="5">
        <v>1</v>
      </c>
      <c r="B24" s="5">
        <v>1</v>
      </c>
      <c r="C24" s="5">
        <v>2</v>
      </c>
      <c r="E24" s="1946"/>
      <c r="F24" s="1066"/>
      <c r="G24" s="451" t="s">
        <v>405</v>
      </c>
      <c r="H24" s="1065">
        <v>0</v>
      </c>
      <c r="I24" s="1065">
        <v>0</v>
      </c>
      <c r="J24" s="1064">
        <f>SUM(H24:I24)</f>
        <v>0</v>
      </c>
      <c r="K24" s="1064"/>
      <c r="L24" s="1065">
        <v>36</v>
      </c>
      <c r="M24" s="1065">
        <v>5</v>
      </c>
      <c r="N24" s="35">
        <f>SUM(L24:M24)</f>
        <v>41</v>
      </c>
      <c r="O24" s="35"/>
      <c r="P24" s="35">
        <f>SUM(H24+L24)</f>
        <v>36</v>
      </c>
      <c r="Q24" s="35">
        <f>SUM(I24+M24)</f>
        <v>5</v>
      </c>
      <c r="R24" s="374">
        <f>SUM(P24:Q24)</f>
        <v>41</v>
      </c>
      <c r="S24" s="389"/>
      <c r="T24" s="389"/>
    </row>
    <row r="25" spans="1:20" ht="10.5" customHeight="1">
      <c r="A25" s="5">
        <v>1</v>
      </c>
      <c r="B25" s="5">
        <v>1</v>
      </c>
      <c r="C25" s="5">
        <v>2</v>
      </c>
      <c r="E25" s="1946"/>
      <c r="F25" s="1066"/>
      <c r="G25" s="451" t="s">
        <v>425</v>
      </c>
      <c r="H25" s="1065">
        <v>0</v>
      </c>
      <c r="I25" s="1065">
        <v>0</v>
      </c>
      <c r="J25" s="1064">
        <f>SUM(H25:I25)</f>
        <v>0</v>
      </c>
      <c r="K25" s="1064"/>
      <c r="L25" s="1065">
        <v>3</v>
      </c>
      <c r="M25" s="1065">
        <v>1</v>
      </c>
      <c r="N25" s="35">
        <f>SUM(L25:M25)</f>
        <v>4</v>
      </c>
      <c r="O25" s="35"/>
      <c r="P25" s="35">
        <f>SUM(H25+L25)</f>
        <v>3</v>
      </c>
      <c r="Q25" s="35">
        <f>SUM(I25+M25)</f>
        <v>1</v>
      </c>
      <c r="R25" s="374">
        <f>SUM(P25:Q25)</f>
        <v>4</v>
      </c>
      <c r="S25" s="389"/>
      <c r="T25" s="389"/>
    </row>
    <row r="26" spans="1:20" ht="10.5" customHeight="1">
      <c r="A26" s="5">
        <v>1</v>
      </c>
      <c r="B26" s="5">
        <v>1</v>
      </c>
      <c r="C26" s="5">
        <v>2</v>
      </c>
      <c r="E26" s="1946"/>
      <c r="F26" s="1066"/>
      <c r="G26" s="451" t="s">
        <v>408</v>
      </c>
      <c r="H26" s="1065">
        <v>0</v>
      </c>
      <c r="I26" s="1065">
        <v>0</v>
      </c>
      <c r="J26" s="1064">
        <f>SUM(H26:I26)</f>
        <v>0</v>
      </c>
      <c r="K26" s="1064"/>
      <c r="L26" s="1065">
        <v>8</v>
      </c>
      <c r="M26" s="1065">
        <v>11</v>
      </c>
      <c r="N26" s="35">
        <f>SUM(L26:M26)</f>
        <v>19</v>
      </c>
      <c r="O26" s="35"/>
      <c r="P26" s="35">
        <f>SUM(H26+L26)</f>
        <v>8</v>
      </c>
      <c r="Q26" s="35">
        <f>SUM(I26+M26)</f>
        <v>11</v>
      </c>
      <c r="R26" s="374">
        <f>SUM(P26:Q26)</f>
        <v>19</v>
      </c>
      <c r="S26" s="389"/>
      <c r="T26" s="389"/>
    </row>
    <row r="27" spans="1:20" ht="10.5" customHeight="1">
      <c r="A27" s="5">
        <v>1</v>
      </c>
      <c r="B27" s="5">
        <v>1</v>
      </c>
      <c r="C27" s="5">
        <v>2</v>
      </c>
      <c r="E27" s="1946"/>
      <c r="F27" s="1066"/>
      <c r="G27" s="451" t="s">
        <v>407</v>
      </c>
      <c r="H27" s="1065">
        <v>0</v>
      </c>
      <c r="I27" s="1065">
        <v>0</v>
      </c>
      <c r="J27" s="1064">
        <f>SUM(H27:I27)</f>
        <v>0</v>
      </c>
      <c r="K27" s="1064"/>
      <c r="L27" s="1065">
        <v>18</v>
      </c>
      <c r="M27" s="1065">
        <v>4</v>
      </c>
      <c r="N27" s="35">
        <f>SUM(L27:M27)</f>
        <v>22</v>
      </c>
      <c r="O27" s="35"/>
      <c r="P27" s="35">
        <f>SUM(H27+L27)</f>
        <v>18</v>
      </c>
      <c r="Q27" s="35">
        <f>SUM(I27+M27)</f>
        <v>4</v>
      </c>
      <c r="R27" s="374">
        <f>SUM(P27:Q27)</f>
        <v>22</v>
      </c>
      <c r="S27" s="389"/>
      <c r="T27" s="389"/>
    </row>
    <row r="28" spans="1:20" ht="10.5" customHeight="1">
      <c r="A28" s="5">
        <v>1</v>
      </c>
      <c r="B28" s="5">
        <v>1</v>
      </c>
      <c r="C28" s="5">
        <v>2</v>
      </c>
      <c r="E28" s="1946"/>
      <c r="F28" s="1066"/>
      <c r="G28" s="451" t="s">
        <v>674</v>
      </c>
      <c r="H28" s="1065">
        <v>0</v>
      </c>
      <c r="I28" s="1065">
        <v>0</v>
      </c>
      <c r="J28" s="1064">
        <f>SUM(H28:I28)</f>
        <v>0</v>
      </c>
      <c r="K28" s="1064"/>
      <c r="L28" s="1065">
        <v>26</v>
      </c>
      <c r="M28" s="1065">
        <v>9</v>
      </c>
      <c r="N28" s="35">
        <f>SUM(L28:M28)</f>
        <v>35</v>
      </c>
      <c r="O28" s="35"/>
      <c r="P28" s="35">
        <f>SUM(H28+L28)</f>
        <v>26</v>
      </c>
      <c r="Q28" s="35">
        <f>SUM(I28+M28)</f>
        <v>9</v>
      </c>
      <c r="R28" s="374">
        <f>SUM(P28:Q28)</f>
        <v>35</v>
      </c>
      <c r="S28" s="389"/>
      <c r="T28" s="389"/>
    </row>
    <row r="29" spans="1:20" ht="10.5" customHeight="1">
      <c r="A29" s="5">
        <v>1</v>
      </c>
      <c r="B29" s="5">
        <v>1</v>
      </c>
      <c r="C29" s="5">
        <v>2</v>
      </c>
      <c r="E29" s="1946"/>
      <c r="F29" s="1066"/>
      <c r="G29" s="451" t="s">
        <v>409</v>
      </c>
      <c r="H29" s="1065">
        <v>0</v>
      </c>
      <c r="I29" s="1065">
        <v>0</v>
      </c>
      <c r="J29" s="1064">
        <f>SUM(H29:I29)</f>
        <v>0</v>
      </c>
      <c r="K29" s="1064"/>
      <c r="L29" s="1065">
        <v>43</v>
      </c>
      <c r="M29" s="1065">
        <v>5</v>
      </c>
      <c r="N29" s="35">
        <f>SUM(L29:M29)</f>
        <v>48</v>
      </c>
      <c r="O29" s="35"/>
      <c r="P29" s="35">
        <f>SUM(H29+L29)</f>
        <v>43</v>
      </c>
      <c r="Q29" s="35">
        <f>SUM(I29+M29)</f>
        <v>5</v>
      </c>
      <c r="R29" s="374">
        <f>SUM(P29:Q29)</f>
        <v>48</v>
      </c>
      <c r="S29" s="389"/>
      <c r="T29" s="389"/>
    </row>
    <row r="30" spans="1:20" ht="10.5" customHeight="1">
      <c r="A30" s="5">
        <v>1</v>
      </c>
      <c r="B30" s="5">
        <v>1</v>
      </c>
      <c r="C30" s="5">
        <v>2</v>
      </c>
      <c r="E30" s="1946"/>
      <c r="F30" s="1066"/>
      <c r="G30" s="451" t="s">
        <v>107</v>
      </c>
      <c r="H30" s="1065">
        <v>0</v>
      </c>
      <c r="I30" s="1065">
        <v>0</v>
      </c>
      <c r="J30" s="1064">
        <f>SUM(H30:I30)</f>
        <v>0</v>
      </c>
      <c r="K30" s="1064"/>
      <c r="L30" s="1065">
        <v>154</v>
      </c>
      <c r="M30" s="1065">
        <v>62</v>
      </c>
      <c r="N30" s="35">
        <f>SUM(L30:M30)</f>
        <v>216</v>
      </c>
      <c r="O30" s="35"/>
      <c r="P30" s="35">
        <f>SUM(H30+L30)</f>
        <v>154</v>
      </c>
      <c r="Q30" s="35">
        <f>SUM(I30+M30)</f>
        <v>62</v>
      </c>
      <c r="R30" s="374">
        <f>SUM(P30:Q30)</f>
        <v>216</v>
      </c>
      <c r="S30" s="389"/>
      <c r="T30" s="389"/>
    </row>
    <row r="31" spans="1:20" ht="10.5" customHeight="1">
      <c r="A31" s="5">
        <v>1</v>
      </c>
      <c r="B31" s="5">
        <v>1</v>
      </c>
      <c r="C31" s="5">
        <v>2</v>
      </c>
      <c r="E31" s="1946"/>
      <c r="F31" s="1066"/>
      <c r="G31" s="451" t="s">
        <v>406</v>
      </c>
      <c r="H31" s="1065">
        <v>1</v>
      </c>
      <c r="I31" s="1065">
        <v>1</v>
      </c>
      <c r="J31" s="1064">
        <f>SUM(H31:I31)</f>
        <v>2</v>
      </c>
      <c r="K31" s="1064"/>
      <c r="L31" s="1065">
        <v>9</v>
      </c>
      <c r="M31" s="1065">
        <v>12</v>
      </c>
      <c r="N31" s="35">
        <f>SUM(L31:M31)</f>
        <v>21</v>
      </c>
      <c r="O31" s="35"/>
      <c r="P31" s="35">
        <f>SUM(H31+L31)</f>
        <v>10</v>
      </c>
      <c r="Q31" s="35">
        <f>SUM(I31+M31)</f>
        <v>13</v>
      </c>
      <c r="R31" s="374">
        <f>SUM(P31:Q31)</f>
        <v>23</v>
      </c>
      <c r="S31" s="389"/>
      <c r="T31" s="389"/>
    </row>
    <row r="32" spans="1:20" ht="10.5" customHeight="1">
      <c r="E32" s="1946"/>
      <c r="F32" s="1115" t="s">
        <v>10</v>
      </c>
      <c r="G32" s="451"/>
      <c r="H32" s="2376">
        <f>SUM(H33:H35)</f>
        <v>0</v>
      </c>
      <c r="I32" s="2376">
        <f>SUM(I33:I35)</f>
        <v>0</v>
      </c>
      <c r="J32" s="1060">
        <f>SUM(H32:I32)</f>
        <v>0</v>
      </c>
      <c r="K32" s="2376"/>
      <c r="L32" s="2376">
        <f>SUM(L33:L35)</f>
        <v>104</v>
      </c>
      <c r="M32" s="2376">
        <f>SUM(M33:M35)</f>
        <v>48</v>
      </c>
      <c r="N32" s="1061">
        <f>SUM(L32:M32)</f>
        <v>152</v>
      </c>
      <c r="O32" s="1746"/>
      <c r="P32" s="1061">
        <f>SUM(H32+L32)</f>
        <v>104</v>
      </c>
      <c r="Q32" s="1061">
        <f>SUM(I32+M32)</f>
        <v>48</v>
      </c>
      <c r="R32" s="1098">
        <f>SUM(P32:Q32)</f>
        <v>152</v>
      </c>
      <c r="S32" s="389"/>
      <c r="T32" s="389"/>
    </row>
    <row r="33" spans="1:20" ht="10.5" customHeight="1">
      <c r="A33" s="5">
        <v>1</v>
      </c>
      <c r="B33" s="5">
        <v>1</v>
      </c>
      <c r="C33" s="5">
        <v>4</v>
      </c>
      <c r="E33" s="1946"/>
      <c r="F33" s="1115"/>
      <c r="G33" s="451" t="s">
        <v>405</v>
      </c>
      <c r="H33" s="1065">
        <v>0</v>
      </c>
      <c r="I33" s="1065">
        <v>0</v>
      </c>
      <c r="J33" s="1064">
        <f>SUM(H33:I33)</f>
        <v>0</v>
      </c>
      <c r="K33" s="1064"/>
      <c r="L33" s="1065">
        <v>18</v>
      </c>
      <c r="M33" s="1065">
        <v>13</v>
      </c>
      <c r="N33" s="35">
        <f>SUM(L33:M33)</f>
        <v>31</v>
      </c>
      <c r="O33" s="35"/>
      <c r="P33" s="35">
        <f>SUM(H33+L33)</f>
        <v>18</v>
      </c>
      <c r="Q33" s="35">
        <f>SUM(I33+M33)</f>
        <v>13</v>
      </c>
      <c r="R33" s="374">
        <f>SUM(P33:Q33)</f>
        <v>31</v>
      </c>
      <c r="S33" s="389"/>
      <c r="T33" s="389"/>
    </row>
    <row r="34" spans="1:20" ht="10.5" customHeight="1">
      <c r="A34" s="5">
        <v>1</v>
      </c>
      <c r="B34" s="5">
        <v>1</v>
      </c>
      <c r="C34" s="5">
        <v>4</v>
      </c>
      <c r="E34" s="1946"/>
      <c r="F34" s="1066"/>
      <c r="G34" s="451" t="s">
        <v>409</v>
      </c>
      <c r="H34" s="1065">
        <v>0</v>
      </c>
      <c r="I34" s="1065">
        <v>0</v>
      </c>
      <c r="J34" s="1064">
        <f>SUM(H34:I34)</f>
        <v>0</v>
      </c>
      <c r="K34" s="1064"/>
      <c r="L34" s="1065">
        <v>26</v>
      </c>
      <c r="M34" s="1065">
        <v>11</v>
      </c>
      <c r="N34" s="35">
        <f>SUM(L34:M34)</f>
        <v>37</v>
      </c>
      <c r="O34" s="35"/>
      <c r="P34" s="35">
        <f>SUM(H34+L34)</f>
        <v>26</v>
      </c>
      <c r="Q34" s="35">
        <f>SUM(I34+M34)</f>
        <v>11</v>
      </c>
      <c r="R34" s="374">
        <f>SUM(P34:Q34)</f>
        <v>37</v>
      </c>
      <c r="S34" s="389"/>
      <c r="T34" s="389"/>
    </row>
    <row r="35" spans="1:20" ht="10.5" customHeight="1">
      <c r="A35" s="5">
        <v>1</v>
      </c>
      <c r="B35" s="5">
        <v>1</v>
      </c>
      <c r="C35" s="5">
        <v>4</v>
      </c>
      <c r="E35" s="1946"/>
      <c r="F35" s="1066"/>
      <c r="G35" s="451" t="s">
        <v>107</v>
      </c>
      <c r="H35" s="1065">
        <v>0</v>
      </c>
      <c r="I35" s="1065">
        <v>0</v>
      </c>
      <c r="J35" s="1064">
        <f>SUM(H35:I35)</f>
        <v>0</v>
      </c>
      <c r="K35" s="1064"/>
      <c r="L35" s="1065">
        <v>60</v>
      </c>
      <c r="M35" s="1065">
        <v>24</v>
      </c>
      <c r="N35" s="35">
        <f>SUM(L35:M35)</f>
        <v>84</v>
      </c>
      <c r="O35" s="35"/>
      <c r="P35" s="35">
        <f>SUM(H35+L35)</f>
        <v>60</v>
      </c>
      <c r="Q35" s="35">
        <f>SUM(I35+M35)</f>
        <v>24</v>
      </c>
      <c r="R35" s="374">
        <f>SUM(P35:Q35)</f>
        <v>84</v>
      </c>
      <c r="S35" s="389"/>
      <c r="T35" s="389"/>
    </row>
    <row r="36" spans="1:20" ht="10.5" customHeight="1">
      <c r="E36" s="1946"/>
      <c r="F36" s="1062" t="s">
        <v>36</v>
      </c>
      <c r="G36" s="1093"/>
      <c r="H36" s="2376">
        <f>SUM(H37:H38)</f>
        <v>0</v>
      </c>
      <c r="I36" s="2376">
        <f>SUM(I37:I38)</f>
        <v>0</v>
      </c>
      <c r="J36" s="1060">
        <f>SUM(H36:I36)</f>
        <v>0</v>
      </c>
      <c r="K36" s="2376"/>
      <c r="L36" s="2376">
        <f>SUM(L37:L38)</f>
        <v>62</v>
      </c>
      <c r="M36" s="2376">
        <f>SUM(M37:M38)</f>
        <v>51</v>
      </c>
      <c r="N36" s="1061">
        <f>SUM(L36:M36)</f>
        <v>113</v>
      </c>
      <c r="O36" s="1746"/>
      <c r="P36" s="1061">
        <f>SUM(H36+L36)</f>
        <v>62</v>
      </c>
      <c r="Q36" s="1061">
        <f>SUM(I36+M36)</f>
        <v>51</v>
      </c>
      <c r="R36" s="1098">
        <f>SUM(P36:Q36)</f>
        <v>113</v>
      </c>
      <c r="S36" s="389"/>
      <c r="T36" s="389"/>
    </row>
    <row r="37" spans="1:20" ht="10.5" customHeight="1">
      <c r="A37" s="5">
        <v>1</v>
      </c>
      <c r="B37" s="5">
        <v>1</v>
      </c>
      <c r="C37" s="5">
        <v>1</v>
      </c>
      <c r="E37" s="1946"/>
      <c r="F37" s="1062"/>
      <c r="G37" s="570" t="s">
        <v>450</v>
      </c>
      <c r="H37" s="368">
        <v>0</v>
      </c>
      <c r="I37" s="368">
        <v>0</v>
      </c>
      <c r="J37" s="1724">
        <f>SUM(H37:I37)</f>
        <v>0</v>
      </c>
      <c r="K37" s="1724"/>
      <c r="L37" s="368">
        <v>26</v>
      </c>
      <c r="M37" s="368">
        <v>26</v>
      </c>
      <c r="N37" s="35">
        <f>SUM(L37:M37)</f>
        <v>52</v>
      </c>
      <c r="O37" s="35"/>
      <c r="P37" s="35">
        <f>SUM(H37+L37)</f>
        <v>26</v>
      </c>
      <c r="Q37" s="35">
        <f>SUM(I37+M37)</f>
        <v>26</v>
      </c>
      <c r="R37" s="374">
        <f>SUM(P37:Q37)</f>
        <v>52</v>
      </c>
      <c r="S37" s="389"/>
      <c r="T37" s="389"/>
    </row>
    <row r="38" spans="1:20" ht="10.5" customHeight="1">
      <c r="A38" s="5">
        <v>1</v>
      </c>
      <c r="B38" s="5">
        <v>1</v>
      </c>
      <c r="C38" s="5">
        <v>1</v>
      </c>
      <c r="E38" s="1946"/>
      <c r="F38" s="1066"/>
      <c r="G38" s="451" t="s">
        <v>403</v>
      </c>
      <c r="H38" s="1065">
        <v>0</v>
      </c>
      <c r="I38" s="1065">
        <v>0</v>
      </c>
      <c r="J38" s="1064">
        <f>SUM(H38:I38)</f>
        <v>0</v>
      </c>
      <c r="K38" s="1064"/>
      <c r="L38" s="1065">
        <v>36</v>
      </c>
      <c r="M38" s="1065">
        <v>25</v>
      </c>
      <c r="N38" s="35">
        <f>SUM(L38:M38)</f>
        <v>61</v>
      </c>
      <c r="O38" s="35"/>
      <c r="P38" s="35">
        <f>SUM(H38+L38)</f>
        <v>36</v>
      </c>
      <c r="Q38" s="35">
        <f>SUM(I38+M38)</f>
        <v>25</v>
      </c>
      <c r="R38" s="374">
        <f>SUM(P38:Q38)</f>
        <v>61</v>
      </c>
      <c r="S38" s="389"/>
      <c r="T38" s="389"/>
    </row>
    <row r="39" spans="1:20" ht="10.5" customHeight="1">
      <c r="E39" s="1946"/>
      <c r="F39" s="1062" t="s">
        <v>24</v>
      </c>
      <c r="G39" s="451"/>
      <c r="H39" s="1060">
        <f>SUM(H40)</f>
        <v>0</v>
      </c>
      <c r="I39" s="1060">
        <f>SUM(I40)</f>
        <v>0</v>
      </c>
      <c r="J39" s="1060">
        <f>SUM(H39:I39)</f>
        <v>0</v>
      </c>
      <c r="K39" s="1060">
        <f>SUM(K40)</f>
        <v>0</v>
      </c>
      <c r="L39" s="1060">
        <f>SUM(L40)</f>
        <v>47</v>
      </c>
      <c r="M39" s="1060">
        <f>SUM(M40)</f>
        <v>23</v>
      </c>
      <c r="N39" s="1061">
        <f>SUM(L39:M39)</f>
        <v>70</v>
      </c>
      <c r="O39" s="1061"/>
      <c r="P39" s="1061">
        <f>SUM(H39+L39)</f>
        <v>47</v>
      </c>
      <c r="Q39" s="1061">
        <f>SUM(I39+M39)</f>
        <v>23</v>
      </c>
      <c r="R39" s="1098">
        <f>SUM(P39:Q39)</f>
        <v>70</v>
      </c>
      <c r="S39" s="389"/>
      <c r="T39" s="389"/>
    </row>
    <row r="40" spans="1:20" ht="10.5" customHeight="1">
      <c r="A40" s="5">
        <v>1</v>
      </c>
      <c r="B40" s="5">
        <v>1</v>
      </c>
      <c r="C40" s="5">
        <v>14</v>
      </c>
      <c r="E40" s="1946"/>
      <c r="F40" s="1066"/>
      <c r="G40" s="451" t="s">
        <v>424</v>
      </c>
      <c r="H40" s="1065">
        <v>0</v>
      </c>
      <c r="I40" s="1065">
        <v>0</v>
      </c>
      <c r="J40" s="1064">
        <f>SUM(H40:I40)</f>
        <v>0</v>
      </c>
      <c r="K40" s="1064"/>
      <c r="L40" s="1065">
        <v>47</v>
      </c>
      <c r="M40" s="1065">
        <v>23</v>
      </c>
      <c r="N40" s="35">
        <f>SUM(L40:M40)</f>
        <v>70</v>
      </c>
      <c r="O40" s="35"/>
      <c r="P40" s="35">
        <f>SUM(H40+L40)</f>
        <v>47</v>
      </c>
      <c r="Q40" s="35">
        <f>SUM(I40+M40)</f>
        <v>23</v>
      </c>
      <c r="R40" s="374">
        <f>SUM(P40:Q40)</f>
        <v>70</v>
      </c>
      <c r="S40" s="389"/>
      <c r="T40" s="389"/>
    </row>
    <row r="41" spans="1:20" ht="10.5" customHeight="1">
      <c r="E41" s="1946"/>
      <c r="F41" s="1062" t="s">
        <v>32</v>
      </c>
      <c r="G41" s="1093"/>
      <c r="H41" s="2374">
        <f>SUM(H42)</f>
        <v>4</v>
      </c>
      <c r="I41" s="1737">
        <f>SUM(I42)</f>
        <v>2</v>
      </c>
      <c r="J41" s="1061">
        <f>H41+I41</f>
        <v>6</v>
      </c>
      <c r="K41" s="1737"/>
      <c r="L41" s="1737">
        <f>SUM(L42)</f>
        <v>46</v>
      </c>
      <c r="M41" s="1737">
        <f>SUM(M42)</f>
        <v>39</v>
      </c>
      <c r="N41" s="1061">
        <f>L41+M41</f>
        <v>85</v>
      </c>
      <c r="O41" s="1061"/>
      <c r="P41" s="1061">
        <f>SUM(H41+L41)</f>
        <v>50</v>
      </c>
      <c r="Q41" s="1061">
        <f>SUM(I41+M41)</f>
        <v>41</v>
      </c>
      <c r="R41" s="1058">
        <f>SUM(P41:Q41)</f>
        <v>91</v>
      </c>
      <c r="S41" s="389"/>
      <c r="T41" s="389"/>
    </row>
    <row r="42" spans="1:20" ht="10.5" customHeight="1">
      <c r="A42" s="5">
        <v>1</v>
      </c>
      <c r="B42" s="5">
        <v>6</v>
      </c>
      <c r="C42" s="5">
        <v>10</v>
      </c>
      <c r="E42" s="1946"/>
      <c r="F42" s="1066"/>
      <c r="G42" s="451" t="s">
        <v>402</v>
      </c>
      <c r="H42" s="2371">
        <v>4</v>
      </c>
      <c r="I42" s="2371">
        <v>2</v>
      </c>
      <c r="J42" s="35">
        <f>H42+I42</f>
        <v>6</v>
      </c>
      <c r="K42" s="2371"/>
      <c r="L42" s="2371">
        <v>46</v>
      </c>
      <c r="M42" s="2371">
        <v>39</v>
      </c>
      <c r="N42" s="1065">
        <f>L42+M42</f>
        <v>85</v>
      </c>
      <c r="O42" s="35"/>
      <c r="P42" s="35">
        <f>SUM(H42+L42)</f>
        <v>50</v>
      </c>
      <c r="Q42" s="35">
        <f>SUM(I42+M42)</f>
        <v>41</v>
      </c>
      <c r="R42" s="366">
        <f>SUM(P42:Q42)</f>
        <v>91</v>
      </c>
      <c r="S42" s="389"/>
      <c r="T42" s="389"/>
    </row>
    <row r="43" spans="1:20" ht="12" customHeight="1">
      <c r="E43" s="1959">
        <v>1402</v>
      </c>
      <c r="F43" s="24" t="s">
        <v>2</v>
      </c>
      <c r="G43" s="372"/>
      <c r="H43" s="48">
        <f>SUM(H44+H53+H58+H64+H69+H75+H80+H86)</f>
        <v>392</v>
      </c>
      <c r="I43" s="48">
        <f>SUM(I44+I53+I58+I64+I69+I75+I80+I86)</f>
        <v>388</v>
      </c>
      <c r="J43" s="48">
        <f>SUM(H43+I43)</f>
        <v>780</v>
      </c>
      <c r="K43" s="48"/>
      <c r="L43" s="48">
        <f>SUM(L44+L53+L58+L64+L69+L75+L80+L86)</f>
        <v>3189</v>
      </c>
      <c r="M43" s="48">
        <f>SUM(M44+M53+M58+M64+M69+M75+M80+M86)</f>
        <v>3296</v>
      </c>
      <c r="N43" s="48">
        <f>SUM(L43+M43)</f>
        <v>6485</v>
      </c>
      <c r="O43" s="48"/>
      <c r="P43" s="48">
        <f>SUM(H43+L43)</f>
        <v>3581</v>
      </c>
      <c r="Q43" s="48">
        <f>SUM(I43+M43)</f>
        <v>3684</v>
      </c>
      <c r="R43" s="371">
        <f>SUM(P43:Q43)</f>
        <v>7265</v>
      </c>
      <c r="S43" s="389"/>
      <c r="T43" s="389"/>
    </row>
    <row r="44" spans="1:20" ht="10.5" customHeight="1">
      <c r="E44" s="1946"/>
      <c r="F44" s="1062" t="s">
        <v>37</v>
      </c>
      <c r="G44" s="451"/>
      <c r="H44" s="1746">
        <f>SUM(H45:H52)</f>
        <v>198</v>
      </c>
      <c r="I44" s="1746">
        <f>SUM(I45:I52)</f>
        <v>172</v>
      </c>
      <c r="J44" s="1746">
        <f>SUM(H44:I44)</f>
        <v>370</v>
      </c>
      <c r="K44" s="1746"/>
      <c r="L44" s="1746">
        <f>SUM(L45:L52)</f>
        <v>1575</v>
      </c>
      <c r="M44" s="1746">
        <f>SUM(M45:M52)</f>
        <v>1406</v>
      </c>
      <c r="N44" s="1746">
        <f>SUM(L44:M44)</f>
        <v>2981</v>
      </c>
      <c r="O44" s="1746"/>
      <c r="P44" s="1746">
        <f>SUM(H44+L44)</f>
        <v>1773</v>
      </c>
      <c r="Q44" s="1746">
        <f>SUM(I44+M44)</f>
        <v>1578</v>
      </c>
      <c r="R44" s="1104">
        <f>SUM(P44+Q44)</f>
        <v>3351</v>
      </c>
      <c r="S44" s="389"/>
      <c r="T44" s="389"/>
    </row>
    <row r="45" spans="1:20" ht="10.5" customHeight="1">
      <c r="A45" s="5">
        <v>2</v>
      </c>
      <c r="B45" s="5">
        <v>4</v>
      </c>
      <c r="C45" s="5">
        <v>11</v>
      </c>
      <c r="E45" s="1946"/>
      <c r="F45" s="1066"/>
      <c r="G45" s="451" t="s">
        <v>711</v>
      </c>
      <c r="H45" s="1065">
        <v>0</v>
      </c>
      <c r="I45" s="1065">
        <v>0</v>
      </c>
      <c r="J45" s="1724">
        <f>SUM(H45:I45)</f>
        <v>0</v>
      </c>
      <c r="K45" s="1064"/>
      <c r="L45" s="1065">
        <v>153</v>
      </c>
      <c r="M45" s="1065">
        <v>153</v>
      </c>
      <c r="N45" s="1064">
        <f>SUM(L45:M45)</f>
        <v>306</v>
      </c>
      <c r="O45" s="35"/>
      <c r="P45" s="35">
        <f>SUM(H45+L45)</f>
        <v>153</v>
      </c>
      <c r="Q45" s="35">
        <f>SUM(I45+M45)</f>
        <v>153</v>
      </c>
      <c r="R45" s="374">
        <f>SUM(P45+Q45)</f>
        <v>306</v>
      </c>
      <c r="S45" s="389"/>
      <c r="T45" s="389"/>
    </row>
    <row r="46" spans="1:20" ht="10.5" customHeight="1">
      <c r="A46" s="5">
        <v>2</v>
      </c>
      <c r="B46" s="5">
        <v>4</v>
      </c>
      <c r="C46" s="5">
        <v>11</v>
      </c>
      <c r="E46" s="1946"/>
      <c r="F46" s="1066"/>
      <c r="G46" s="451" t="s">
        <v>92</v>
      </c>
      <c r="H46" s="1065">
        <v>63</v>
      </c>
      <c r="I46" s="1065">
        <v>70</v>
      </c>
      <c r="J46" s="1724">
        <f>SUM(H46:I46)</f>
        <v>133</v>
      </c>
      <c r="K46" s="1064"/>
      <c r="L46" s="1065">
        <v>282</v>
      </c>
      <c r="M46" s="1065">
        <v>269</v>
      </c>
      <c r="N46" s="1064">
        <f>SUM(L46:M46)</f>
        <v>551</v>
      </c>
      <c r="O46" s="35"/>
      <c r="P46" s="35">
        <f>SUM(H46+L46)</f>
        <v>345</v>
      </c>
      <c r="Q46" s="35">
        <f>SUM(I46+M46)</f>
        <v>339</v>
      </c>
      <c r="R46" s="374">
        <f>SUM(P46+Q46)</f>
        <v>684</v>
      </c>
      <c r="S46" s="389"/>
      <c r="T46" s="389"/>
    </row>
    <row r="47" spans="1:20" ht="10.5" customHeight="1">
      <c r="A47" s="5">
        <v>2</v>
      </c>
      <c r="B47" s="5">
        <v>4</v>
      </c>
      <c r="C47" s="5">
        <v>11</v>
      </c>
      <c r="E47" s="1946"/>
      <c r="F47" s="1066"/>
      <c r="G47" s="451" t="s">
        <v>710</v>
      </c>
      <c r="H47" s="1065">
        <v>0</v>
      </c>
      <c r="I47" s="1065">
        <v>1</v>
      </c>
      <c r="J47" s="1724">
        <f>SUM(H47:I47)</f>
        <v>1</v>
      </c>
      <c r="K47" s="1064"/>
      <c r="L47" s="1065">
        <v>180</v>
      </c>
      <c r="M47" s="1065">
        <v>159</v>
      </c>
      <c r="N47" s="1064">
        <f>SUM(L47:M47)</f>
        <v>339</v>
      </c>
      <c r="O47" s="35"/>
      <c r="P47" s="35">
        <f>SUM(H47+L47)</f>
        <v>180</v>
      </c>
      <c r="Q47" s="35">
        <f>SUM(I47+M47)</f>
        <v>160</v>
      </c>
      <c r="R47" s="374">
        <f>SUM(P47+Q47)</f>
        <v>340</v>
      </c>
      <c r="S47" s="389"/>
      <c r="T47" s="389"/>
    </row>
    <row r="48" spans="1:20" ht="10.5" customHeight="1">
      <c r="A48" s="5">
        <v>2</v>
      </c>
      <c r="B48" s="5">
        <v>4</v>
      </c>
      <c r="C48" s="5">
        <v>11</v>
      </c>
      <c r="E48" s="1946"/>
      <c r="F48" s="1066"/>
      <c r="G48" s="451" t="s">
        <v>89</v>
      </c>
      <c r="H48" s="1065">
        <v>65</v>
      </c>
      <c r="I48" s="1065">
        <v>75</v>
      </c>
      <c r="J48" s="1724">
        <f>SUM(H48:I48)</f>
        <v>140</v>
      </c>
      <c r="K48" s="1064"/>
      <c r="L48" s="1065">
        <v>307</v>
      </c>
      <c r="M48" s="1065">
        <v>295</v>
      </c>
      <c r="N48" s="1064">
        <f>SUM(L48:M48)</f>
        <v>602</v>
      </c>
      <c r="O48" s="35"/>
      <c r="P48" s="35">
        <f>SUM(H48+L48)</f>
        <v>372</v>
      </c>
      <c r="Q48" s="35">
        <f>SUM(I48+M48)</f>
        <v>370</v>
      </c>
      <c r="R48" s="374">
        <f>SUM(P48+Q48)</f>
        <v>742</v>
      </c>
      <c r="S48" s="389"/>
      <c r="T48" s="389"/>
    </row>
    <row r="49" spans="1:20" ht="10.5" customHeight="1">
      <c r="A49" s="5">
        <v>2</v>
      </c>
      <c r="B49" s="5">
        <v>4</v>
      </c>
      <c r="C49" s="5">
        <v>11</v>
      </c>
      <c r="E49" s="1946"/>
      <c r="F49" s="1066"/>
      <c r="G49" s="451" t="s">
        <v>401</v>
      </c>
      <c r="H49" s="1065">
        <v>0</v>
      </c>
      <c r="I49" s="1065">
        <v>0</v>
      </c>
      <c r="J49" s="1724">
        <f>H49+I49</f>
        <v>0</v>
      </c>
      <c r="K49" s="1064"/>
      <c r="L49" s="1065">
        <v>6</v>
      </c>
      <c r="M49" s="1065">
        <v>0</v>
      </c>
      <c r="N49" s="1064">
        <f>SUM(L49:M49)</f>
        <v>6</v>
      </c>
      <c r="O49" s="35"/>
      <c r="P49" s="35">
        <f>SUM(H49+L49)</f>
        <v>6</v>
      </c>
      <c r="Q49" s="35">
        <f>SUM(I49+M49)</f>
        <v>0</v>
      </c>
      <c r="R49" s="374">
        <f>SUM(P49+Q49)</f>
        <v>6</v>
      </c>
      <c r="S49" s="389"/>
      <c r="T49" s="389"/>
    </row>
    <row r="50" spans="1:20" ht="10.5" customHeight="1">
      <c r="A50" s="5">
        <v>2</v>
      </c>
      <c r="B50" s="5">
        <v>4</v>
      </c>
      <c r="C50" s="5">
        <v>11</v>
      </c>
      <c r="E50" s="1946"/>
      <c r="F50" s="1066"/>
      <c r="G50" s="451" t="s">
        <v>400</v>
      </c>
      <c r="H50" s="1065">
        <v>21</v>
      </c>
      <c r="I50" s="1065">
        <v>23</v>
      </c>
      <c r="J50" s="1724">
        <f>H50+I50</f>
        <v>44</v>
      </c>
      <c r="K50" s="1064"/>
      <c r="L50" s="1065">
        <v>195</v>
      </c>
      <c r="M50" s="1065">
        <v>435</v>
      </c>
      <c r="N50" s="1064">
        <f>SUM(L50:M50)</f>
        <v>630</v>
      </c>
      <c r="O50" s="35"/>
      <c r="P50" s="35">
        <f>SUM(H50+L50)</f>
        <v>216</v>
      </c>
      <c r="Q50" s="35">
        <f>SUM(I50+M50)</f>
        <v>458</v>
      </c>
      <c r="R50" s="374">
        <f>SUM(P50+Q50)</f>
        <v>674</v>
      </c>
      <c r="S50" s="389"/>
      <c r="T50" s="389"/>
    </row>
    <row r="51" spans="1:20" ht="10.5" customHeight="1">
      <c r="A51" s="5">
        <v>2</v>
      </c>
      <c r="B51" s="5">
        <v>6</v>
      </c>
      <c r="C51" s="5">
        <v>11</v>
      </c>
      <c r="E51" s="1946"/>
      <c r="F51" s="1066"/>
      <c r="G51" s="451" t="s">
        <v>90</v>
      </c>
      <c r="H51" s="1065">
        <v>21</v>
      </c>
      <c r="I51" s="1065">
        <v>3</v>
      </c>
      <c r="J51" s="1724">
        <f>H51+I51</f>
        <v>24</v>
      </c>
      <c r="K51" s="1064"/>
      <c r="L51" s="1065">
        <v>182</v>
      </c>
      <c r="M51" s="1065">
        <v>27</v>
      </c>
      <c r="N51" s="1064">
        <f>SUM(L51:M51)</f>
        <v>209</v>
      </c>
      <c r="O51" s="35"/>
      <c r="P51" s="35">
        <f>SUM(H51+L51)</f>
        <v>203</v>
      </c>
      <c r="Q51" s="35">
        <f>SUM(I51+M51)</f>
        <v>30</v>
      </c>
      <c r="R51" s="374">
        <f>SUM(P51+Q51)</f>
        <v>233</v>
      </c>
      <c r="S51" s="389"/>
      <c r="T51" s="389"/>
    </row>
    <row r="52" spans="1:20" ht="10.5" customHeight="1">
      <c r="A52" s="5">
        <v>2</v>
      </c>
      <c r="B52" s="5">
        <v>6</v>
      </c>
      <c r="C52" s="5">
        <v>11</v>
      </c>
      <c r="E52" s="1946"/>
      <c r="F52" s="1066"/>
      <c r="G52" s="451" t="s">
        <v>91</v>
      </c>
      <c r="H52" s="1065">
        <v>28</v>
      </c>
      <c r="I52" s="1065">
        <v>0</v>
      </c>
      <c r="J52" s="1724">
        <f>H52+I52</f>
        <v>28</v>
      </c>
      <c r="K52" s="1064"/>
      <c r="L52" s="1065">
        <v>270</v>
      </c>
      <c r="M52" s="1065">
        <v>68</v>
      </c>
      <c r="N52" s="1064">
        <f>SUM(L52:M52)</f>
        <v>338</v>
      </c>
      <c r="O52" s="35"/>
      <c r="P52" s="35">
        <f>SUM(H52+L52)</f>
        <v>298</v>
      </c>
      <c r="Q52" s="35">
        <f>SUM(I52+M52)</f>
        <v>68</v>
      </c>
      <c r="R52" s="374">
        <f>SUM(P52+Q52)</f>
        <v>366</v>
      </c>
      <c r="S52" s="389"/>
      <c r="T52" s="389"/>
    </row>
    <row r="53" spans="1:20" ht="10.5" customHeight="1">
      <c r="E53" s="1946"/>
      <c r="F53" s="1062" t="s">
        <v>38</v>
      </c>
      <c r="G53" s="451"/>
      <c r="H53" s="2376">
        <f>SUM(H54:H57)</f>
        <v>51</v>
      </c>
      <c r="I53" s="2376">
        <f>SUM(I54:I57)</f>
        <v>26</v>
      </c>
      <c r="J53" s="1060">
        <f>H53+I53</f>
        <v>77</v>
      </c>
      <c r="K53" s="2376"/>
      <c r="L53" s="2376">
        <f>SUM(L54:L57)</f>
        <v>429</v>
      </c>
      <c r="M53" s="2376">
        <f>SUM(M54:M57)</f>
        <v>341</v>
      </c>
      <c r="N53" s="1060">
        <f>SUM(L53:M53)</f>
        <v>770</v>
      </c>
      <c r="O53" s="1746"/>
      <c r="P53" s="1061">
        <f>SUM(H53+L53)</f>
        <v>480</v>
      </c>
      <c r="Q53" s="1061">
        <f>SUM(I53+M53)</f>
        <v>367</v>
      </c>
      <c r="R53" s="1098">
        <f>SUM(P53:Q53)</f>
        <v>847</v>
      </c>
      <c r="S53" s="1757"/>
      <c r="T53" s="389"/>
    </row>
    <row r="54" spans="1:20" ht="10.5" customHeight="1">
      <c r="A54" s="5">
        <v>2</v>
      </c>
      <c r="B54" s="5">
        <v>4</v>
      </c>
      <c r="C54" s="5">
        <v>10</v>
      </c>
      <c r="E54" s="1946"/>
      <c r="F54" s="1066"/>
      <c r="G54" s="451" t="s">
        <v>710</v>
      </c>
      <c r="H54" s="1065">
        <v>0</v>
      </c>
      <c r="I54" s="1065">
        <v>0</v>
      </c>
      <c r="J54" s="1724">
        <f>H54+I54</f>
        <v>0</v>
      </c>
      <c r="K54" s="1064"/>
      <c r="L54" s="1065">
        <v>104</v>
      </c>
      <c r="M54" s="1065">
        <v>96</v>
      </c>
      <c r="N54" s="1064">
        <f>SUM(L54:M54)</f>
        <v>200</v>
      </c>
      <c r="O54" s="35"/>
      <c r="P54" s="35">
        <f>SUM(H54+L54)</f>
        <v>104</v>
      </c>
      <c r="Q54" s="35">
        <f>SUM(I54+M54)</f>
        <v>96</v>
      </c>
      <c r="R54" s="374">
        <f>SUM(P54:Q54)</f>
        <v>200</v>
      </c>
      <c r="S54" s="389"/>
      <c r="T54" s="389"/>
    </row>
    <row r="55" spans="1:20" ht="10.5" customHeight="1">
      <c r="A55" s="5">
        <v>2</v>
      </c>
      <c r="B55" s="5">
        <v>4</v>
      </c>
      <c r="C55" s="5">
        <v>10</v>
      </c>
      <c r="E55" s="1946"/>
      <c r="F55" s="1066"/>
      <c r="G55" s="451" t="s">
        <v>89</v>
      </c>
      <c r="H55" s="1065">
        <v>34</v>
      </c>
      <c r="I55" s="1065">
        <v>23</v>
      </c>
      <c r="J55" s="1724">
        <f>H55+I55</f>
        <v>57</v>
      </c>
      <c r="K55" s="1064"/>
      <c r="L55" s="1065">
        <v>171</v>
      </c>
      <c r="M55" s="1065">
        <v>208</v>
      </c>
      <c r="N55" s="1064">
        <f>SUM(L55:M55)</f>
        <v>379</v>
      </c>
      <c r="O55" s="35"/>
      <c r="P55" s="35">
        <f>SUM(H55+L55)</f>
        <v>205</v>
      </c>
      <c r="Q55" s="35">
        <f>SUM(I55+M55)</f>
        <v>231</v>
      </c>
      <c r="R55" s="374">
        <f>SUM(P55:Q55)</f>
        <v>436</v>
      </c>
      <c r="S55" s="389"/>
      <c r="T55" s="389"/>
    </row>
    <row r="56" spans="1:20" ht="10.5" customHeight="1">
      <c r="A56" s="5">
        <v>2</v>
      </c>
      <c r="B56" s="5">
        <v>6</v>
      </c>
      <c r="C56" s="5">
        <v>10</v>
      </c>
      <c r="E56" s="1946"/>
      <c r="F56" s="1066"/>
      <c r="G56" s="451" t="s">
        <v>90</v>
      </c>
      <c r="H56" s="1065">
        <v>17</v>
      </c>
      <c r="I56" s="1065">
        <v>3</v>
      </c>
      <c r="J56" s="1724">
        <f>H56+I56</f>
        <v>20</v>
      </c>
      <c r="K56" s="1064"/>
      <c r="L56" s="1065">
        <v>88</v>
      </c>
      <c r="M56" s="1065">
        <v>24</v>
      </c>
      <c r="N56" s="1064">
        <f>SUM(L56:M56)</f>
        <v>112</v>
      </c>
      <c r="O56" s="35"/>
      <c r="P56" s="35">
        <f>SUM(H56+L56)</f>
        <v>105</v>
      </c>
      <c r="Q56" s="35">
        <f>SUM(I56+M56)</f>
        <v>27</v>
      </c>
      <c r="R56" s="374">
        <f>SUM(P56:Q56)</f>
        <v>132</v>
      </c>
      <c r="S56" s="389"/>
      <c r="T56" s="389"/>
    </row>
    <row r="57" spans="1:20" ht="10.5" customHeight="1">
      <c r="A57" s="5">
        <v>2</v>
      </c>
      <c r="B57" s="5">
        <v>6</v>
      </c>
      <c r="C57" s="5">
        <v>10</v>
      </c>
      <c r="E57" s="1946"/>
      <c r="F57" s="1066"/>
      <c r="G57" s="451" t="s">
        <v>91</v>
      </c>
      <c r="H57" s="1065">
        <v>0</v>
      </c>
      <c r="I57" s="1065">
        <v>0</v>
      </c>
      <c r="J57" s="1724">
        <f>H57+I57</f>
        <v>0</v>
      </c>
      <c r="K57" s="1064"/>
      <c r="L57" s="1065">
        <v>66</v>
      </c>
      <c r="M57" s="1065">
        <v>13</v>
      </c>
      <c r="N57" s="1064">
        <f>SUM(L57:M57)</f>
        <v>79</v>
      </c>
      <c r="O57" s="35"/>
      <c r="P57" s="35">
        <f>SUM(H57+L57)</f>
        <v>66</v>
      </c>
      <c r="Q57" s="35">
        <f>SUM(I57+M57)</f>
        <v>13</v>
      </c>
      <c r="R57" s="374">
        <f>SUM(P57:Q57)</f>
        <v>79</v>
      </c>
      <c r="S57" s="389"/>
      <c r="T57" s="389"/>
    </row>
    <row r="58" spans="1:20" ht="10.5" customHeight="1">
      <c r="E58" s="1946"/>
      <c r="F58" s="1062" t="s">
        <v>39</v>
      </c>
      <c r="G58" s="451"/>
      <c r="H58" s="2376">
        <f>SUM(H59:H63)</f>
        <v>83</v>
      </c>
      <c r="I58" s="2376">
        <f>SUM(I59:I63)</f>
        <v>120</v>
      </c>
      <c r="J58" s="1060">
        <f>H58+I58</f>
        <v>203</v>
      </c>
      <c r="K58" s="2376"/>
      <c r="L58" s="2376">
        <f>SUM(L59:L63)</f>
        <v>424</v>
      </c>
      <c r="M58" s="2376">
        <f>SUM(M59:M63)</f>
        <v>657</v>
      </c>
      <c r="N58" s="1060">
        <f>SUM(L58:M58)</f>
        <v>1081</v>
      </c>
      <c r="O58" s="1746"/>
      <c r="P58" s="1061">
        <f>SUM(H58+L58)</f>
        <v>507</v>
      </c>
      <c r="Q58" s="1061">
        <f>SUM(I58+M58)</f>
        <v>777</v>
      </c>
      <c r="R58" s="1098">
        <f>SUM(P58:Q58)</f>
        <v>1284</v>
      </c>
      <c r="S58" s="389"/>
      <c r="T58" s="389"/>
    </row>
    <row r="59" spans="1:20" ht="10.5" customHeight="1">
      <c r="A59" s="5">
        <v>2</v>
      </c>
      <c r="B59" s="5">
        <v>4</v>
      </c>
      <c r="C59" s="5">
        <v>10</v>
      </c>
      <c r="E59" s="1946"/>
      <c r="F59" s="1066"/>
      <c r="G59" s="451" t="s">
        <v>711</v>
      </c>
      <c r="H59" s="1065">
        <v>0</v>
      </c>
      <c r="I59" s="1065">
        <v>0</v>
      </c>
      <c r="J59" s="1724">
        <f>H59+I59</f>
        <v>0</v>
      </c>
      <c r="K59" s="1064"/>
      <c r="L59" s="1065">
        <v>71</v>
      </c>
      <c r="M59" s="1065">
        <v>59</v>
      </c>
      <c r="N59" s="1064">
        <f>SUM(L59:M59)</f>
        <v>130</v>
      </c>
      <c r="O59" s="1746"/>
      <c r="P59" s="35">
        <f>SUM(H59+L59)</f>
        <v>71</v>
      </c>
      <c r="Q59" s="35">
        <f>SUM(I59+M59)</f>
        <v>59</v>
      </c>
      <c r="R59" s="374">
        <f>SUM(P59:Q59)</f>
        <v>130</v>
      </c>
      <c r="S59" s="389"/>
      <c r="T59" s="389"/>
    </row>
    <row r="60" spans="1:20" ht="10.5" customHeight="1">
      <c r="A60" s="5">
        <v>2</v>
      </c>
      <c r="B60" s="5">
        <v>4</v>
      </c>
      <c r="C60" s="5">
        <v>10</v>
      </c>
      <c r="E60" s="1946"/>
      <c r="F60" s="1066"/>
      <c r="G60" s="451" t="s">
        <v>92</v>
      </c>
      <c r="H60" s="1065">
        <v>41</v>
      </c>
      <c r="I60" s="1065">
        <v>51</v>
      </c>
      <c r="J60" s="1724">
        <f>H60+I60</f>
        <v>92</v>
      </c>
      <c r="K60" s="1064"/>
      <c r="L60" s="1065">
        <v>160</v>
      </c>
      <c r="M60" s="1065">
        <v>159</v>
      </c>
      <c r="N60" s="1064">
        <f>SUM(L60:M60)</f>
        <v>319</v>
      </c>
      <c r="O60" s="1746"/>
      <c r="P60" s="35">
        <f>SUM(H60+L60)</f>
        <v>201</v>
      </c>
      <c r="Q60" s="35">
        <f>SUM(I60+M60)</f>
        <v>210</v>
      </c>
      <c r="R60" s="374">
        <f>SUM(P60:Q60)</f>
        <v>411</v>
      </c>
      <c r="S60" s="389"/>
      <c r="T60" s="389"/>
    </row>
    <row r="61" spans="1:20" ht="10.5" customHeight="1">
      <c r="A61" s="5">
        <v>2</v>
      </c>
      <c r="B61" s="5">
        <v>4</v>
      </c>
      <c r="C61" s="5">
        <v>10</v>
      </c>
      <c r="E61" s="1946"/>
      <c r="F61" s="1066"/>
      <c r="G61" s="451" t="s">
        <v>93</v>
      </c>
      <c r="H61" s="1065">
        <v>5</v>
      </c>
      <c r="I61" s="1065">
        <v>7</v>
      </c>
      <c r="J61" s="1724">
        <f>H61+I61</f>
        <v>12</v>
      </c>
      <c r="K61" s="1064"/>
      <c r="L61" s="1065">
        <v>47</v>
      </c>
      <c r="M61" s="1065">
        <v>53</v>
      </c>
      <c r="N61" s="1064">
        <f>SUM(L61:M61)</f>
        <v>100</v>
      </c>
      <c r="O61" s="1746"/>
      <c r="P61" s="35">
        <f>SUM(H61+L61)</f>
        <v>52</v>
      </c>
      <c r="Q61" s="35">
        <f>SUM(I61+M61)</f>
        <v>60</v>
      </c>
      <c r="R61" s="374">
        <f>SUM(P61:Q61)</f>
        <v>112</v>
      </c>
      <c r="S61" s="389"/>
      <c r="T61" s="389"/>
    </row>
    <row r="62" spans="1:20" ht="10.5" customHeight="1">
      <c r="A62" s="5">
        <v>2</v>
      </c>
      <c r="B62" s="5">
        <v>4</v>
      </c>
      <c r="C62" s="5">
        <v>10</v>
      </c>
      <c r="E62" s="1946"/>
      <c r="F62" s="1066"/>
      <c r="G62" s="451" t="s">
        <v>398</v>
      </c>
      <c r="H62" s="1065">
        <v>21</v>
      </c>
      <c r="I62" s="1065">
        <v>33</v>
      </c>
      <c r="J62" s="1724">
        <f>H62+I62</f>
        <v>54</v>
      </c>
      <c r="K62" s="1064"/>
      <c r="L62" s="1065">
        <v>74</v>
      </c>
      <c r="M62" s="1065">
        <v>142</v>
      </c>
      <c r="N62" s="1064">
        <f>SUM(L62:M62)</f>
        <v>216</v>
      </c>
      <c r="O62" s="1746"/>
      <c r="P62" s="35">
        <f>SUM(H62+L62)</f>
        <v>95</v>
      </c>
      <c r="Q62" s="35">
        <f>SUM(I62+M62)</f>
        <v>175</v>
      </c>
      <c r="R62" s="374">
        <f>SUM(P62:Q62)</f>
        <v>270</v>
      </c>
      <c r="S62" s="389"/>
      <c r="T62" s="389"/>
    </row>
    <row r="63" spans="1:20" ht="10.5" customHeight="1">
      <c r="A63" s="5">
        <v>2</v>
      </c>
      <c r="B63" s="5">
        <v>4</v>
      </c>
      <c r="C63" s="5">
        <v>10</v>
      </c>
      <c r="E63" s="1946"/>
      <c r="F63" s="1066"/>
      <c r="G63" s="451" t="s">
        <v>94</v>
      </c>
      <c r="H63" s="1065">
        <v>16</v>
      </c>
      <c r="I63" s="1065">
        <v>29</v>
      </c>
      <c r="J63" s="1724">
        <f>H63+I63</f>
        <v>45</v>
      </c>
      <c r="K63" s="1064"/>
      <c r="L63" s="1065">
        <v>72</v>
      </c>
      <c r="M63" s="1065">
        <v>244</v>
      </c>
      <c r="N63" s="1064">
        <f>SUM(L63:M63)</f>
        <v>316</v>
      </c>
      <c r="O63" s="1746"/>
      <c r="P63" s="35">
        <f>SUM(H63+L63)</f>
        <v>88</v>
      </c>
      <c r="Q63" s="35">
        <f>SUM(I63+M63)</f>
        <v>273</v>
      </c>
      <c r="R63" s="374">
        <f>SUM(P63:Q63)</f>
        <v>361</v>
      </c>
      <c r="S63" s="389"/>
      <c r="T63" s="389"/>
    </row>
    <row r="64" spans="1:20" ht="10.5" customHeight="1">
      <c r="E64" s="1946"/>
      <c r="F64" s="1062" t="s">
        <v>40</v>
      </c>
      <c r="G64" s="451"/>
      <c r="H64" s="2376">
        <f>SUM(H65:H68)</f>
        <v>13</v>
      </c>
      <c r="I64" s="2376">
        <f>SUM(I65:I68)</f>
        <v>13</v>
      </c>
      <c r="J64" s="1060">
        <f>H64+I64</f>
        <v>26</v>
      </c>
      <c r="K64" s="2376"/>
      <c r="L64" s="2376">
        <f>SUM(L65:L68)</f>
        <v>302</v>
      </c>
      <c r="M64" s="2376">
        <f>SUM(M65:M68)</f>
        <v>388</v>
      </c>
      <c r="N64" s="1060">
        <f>SUM(L64:M64)</f>
        <v>690</v>
      </c>
      <c r="O64" s="1746"/>
      <c r="P64" s="1061">
        <f>SUM(H64+L64)</f>
        <v>315</v>
      </c>
      <c r="Q64" s="1061">
        <f>SUM(I64+M64)</f>
        <v>401</v>
      </c>
      <c r="R64" s="1098">
        <f>SUM(P64:Q64)</f>
        <v>716</v>
      </c>
      <c r="S64" s="389"/>
      <c r="T64" s="389"/>
    </row>
    <row r="65" spans="1:20" ht="10.5" customHeight="1">
      <c r="A65" s="5">
        <v>2</v>
      </c>
      <c r="B65" s="5">
        <v>4</v>
      </c>
      <c r="C65" s="5">
        <v>3</v>
      </c>
      <c r="E65" s="1946"/>
      <c r="F65" s="1066"/>
      <c r="G65" s="451" t="s">
        <v>711</v>
      </c>
      <c r="H65" s="1065">
        <v>0</v>
      </c>
      <c r="I65" s="1065">
        <v>0</v>
      </c>
      <c r="J65" s="1724">
        <f>H65+I65</f>
        <v>0</v>
      </c>
      <c r="K65" s="1064"/>
      <c r="L65" s="1065">
        <v>29</v>
      </c>
      <c r="M65" s="1065">
        <v>48</v>
      </c>
      <c r="N65" s="1064">
        <f>SUM(L65:M65)</f>
        <v>77</v>
      </c>
      <c r="O65" s="1746"/>
      <c r="P65" s="35">
        <f>SUM(H65+L65)</f>
        <v>29</v>
      </c>
      <c r="Q65" s="35">
        <f>SUM(I65+M65)</f>
        <v>48</v>
      </c>
      <c r="R65" s="374">
        <f>SUM(P65:Q65)</f>
        <v>77</v>
      </c>
      <c r="S65" s="389"/>
      <c r="T65" s="389"/>
    </row>
    <row r="66" spans="1:20" ht="10.5" customHeight="1">
      <c r="A66" s="5">
        <v>2</v>
      </c>
      <c r="B66" s="5">
        <v>4</v>
      </c>
      <c r="C66" s="5">
        <v>3</v>
      </c>
      <c r="E66" s="1946"/>
      <c r="F66" s="1066"/>
      <c r="G66" s="451" t="s">
        <v>92</v>
      </c>
      <c r="H66" s="1065">
        <v>6</v>
      </c>
      <c r="I66" s="1065">
        <v>6</v>
      </c>
      <c r="J66" s="1724">
        <f>H66+I66</f>
        <v>12</v>
      </c>
      <c r="K66" s="1064"/>
      <c r="L66" s="1065">
        <v>85</v>
      </c>
      <c r="M66" s="1065">
        <v>114</v>
      </c>
      <c r="N66" s="1064">
        <f>SUM(L66:M66)</f>
        <v>199</v>
      </c>
      <c r="O66" s="1746"/>
      <c r="P66" s="35">
        <f>SUM(H66+L66)</f>
        <v>91</v>
      </c>
      <c r="Q66" s="35">
        <f>SUM(I66+M66)</f>
        <v>120</v>
      </c>
      <c r="R66" s="374">
        <f>SUM(P66:Q66)</f>
        <v>211</v>
      </c>
      <c r="S66" s="389"/>
      <c r="T66" s="389"/>
    </row>
    <row r="67" spans="1:20" ht="10.5" customHeight="1">
      <c r="A67" s="5">
        <v>2</v>
      </c>
      <c r="B67" s="5">
        <v>4</v>
      </c>
      <c r="C67" s="5">
        <v>3</v>
      </c>
      <c r="E67" s="1946"/>
      <c r="F67" s="1066"/>
      <c r="G67" s="451" t="s">
        <v>710</v>
      </c>
      <c r="H67" s="1065">
        <v>0</v>
      </c>
      <c r="I67" s="1065">
        <v>0</v>
      </c>
      <c r="J67" s="1724">
        <f>H67+I67</f>
        <v>0</v>
      </c>
      <c r="K67" s="1064"/>
      <c r="L67" s="1065">
        <v>71</v>
      </c>
      <c r="M67" s="1065">
        <v>74</v>
      </c>
      <c r="N67" s="1064">
        <f>SUM(L67:M67)</f>
        <v>145</v>
      </c>
      <c r="O67" s="1746"/>
      <c r="P67" s="35">
        <f>SUM(H67+L67)</f>
        <v>71</v>
      </c>
      <c r="Q67" s="35">
        <f>SUM(I67+M67)</f>
        <v>74</v>
      </c>
      <c r="R67" s="374">
        <f>SUM(P67:Q67)</f>
        <v>145</v>
      </c>
      <c r="S67" s="389"/>
      <c r="T67" s="389"/>
    </row>
    <row r="68" spans="1:20" ht="10.5" customHeight="1">
      <c r="A68" s="5">
        <v>2</v>
      </c>
      <c r="B68" s="5">
        <v>4</v>
      </c>
      <c r="C68" s="5">
        <v>3</v>
      </c>
      <c r="E68" s="1946"/>
      <c r="F68" s="1066"/>
      <c r="G68" s="451" t="s">
        <v>89</v>
      </c>
      <c r="H68" s="1065">
        <v>7</v>
      </c>
      <c r="I68" s="1065">
        <v>7</v>
      </c>
      <c r="J68" s="1724">
        <f>H68+I68</f>
        <v>14</v>
      </c>
      <c r="K68" s="1064"/>
      <c r="L68" s="1065">
        <v>117</v>
      </c>
      <c r="M68" s="1065">
        <v>152</v>
      </c>
      <c r="N68" s="1064">
        <f>SUM(L68:M68)</f>
        <v>269</v>
      </c>
      <c r="O68" s="1746"/>
      <c r="P68" s="35">
        <f>SUM(H68+L68)</f>
        <v>124</v>
      </c>
      <c r="Q68" s="35">
        <f>SUM(I68+M68)</f>
        <v>159</v>
      </c>
      <c r="R68" s="374">
        <f>SUM(P68:Q68)</f>
        <v>283</v>
      </c>
      <c r="S68" s="389"/>
      <c r="T68" s="389"/>
    </row>
    <row r="69" spans="1:20" ht="10.5" customHeight="1">
      <c r="E69" s="1946"/>
      <c r="F69" s="1062" t="s">
        <v>41</v>
      </c>
      <c r="G69" s="451"/>
      <c r="H69" s="2376">
        <f>SUM(H70:H74)</f>
        <v>5</v>
      </c>
      <c r="I69" s="2376">
        <f>SUM(I70:I74)</f>
        <v>4</v>
      </c>
      <c r="J69" s="1060">
        <f>H69+I69</f>
        <v>9</v>
      </c>
      <c r="K69" s="2376"/>
      <c r="L69" s="2376">
        <f>SUM(L70:L74)</f>
        <v>146</v>
      </c>
      <c r="M69" s="2376">
        <f>SUM(M70:M74)</f>
        <v>164</v>
      </c>
      <c r="N69" s="1060">
        <f>SUM(L69:M69)</f>
        <v>310</v>
      </c>
      <c r="O69" s="1746"/>
      <c r="P69" s="1061">
        <f>SUM(H69+L69)</f>
        <v>151</v>
      </c>
      <c r="Q69" s="1061">
        <f>SUM(I69+M69)</f>
        <v>168</v>
      </c>
      <c r="R69" s="1098">
        <f>SUM(P69:Q69)</f>
        <v>319</v>
      </c>
      <c r="S69" s="389"/>
      <c r="T69" s="389"/>
    </row>
    <row r="70" spans="1:20" ht="10.5" customHeight="1">
      <c r="A70" s="5">
        <v>2</v>
      </c>
      <c r="B70" s="5">
        <v>4</v>
      </c>
      <c r="C70" s="5">
        <v>7</v>
      </c>
      <c r="E70" s="1946"/>
      <c r="F70" s="1066"/>
      <c r="G70" s="451" t="s">
        <v>711</v>
      </c>
      <c r="H70" s="1065">
        <v>0</v>
      </c>
      <c r="I70" s="1065">
        <v>0</v>
      </c>
      <c r="J70" s="1724">
        <f>H70+I70</f>
        <v>0</v>
      </c>
      <c r="K70" s="1064"/>
      <c r="L70" s="1065">
        <v>17</v>
      </c>
      <c r="M70" s="1065">
        <v>20</v>
      </c>
      <c r="N70" s="1064">
        <f>SUM(L70:M70)</f>
        <v>37</v>
      </c>
      <c r="O70" s="1746"/>
      <c r="P70" s="35">
        <f>SUM(H70+L70)</f>
        <v>17</v>
      </c>
      <c r="Q70" s="35">
        <f>SUM(I70+M70)</f>
        <v>20</v>
      </c>
      <c r="R70" s="374">
        <f>SUM(P70:Q70)</f>
        <v>37</v>
      </c>
      <c r="S70" s="389"/>
      <c r="T70" s="389"/>
    </row>
    <row r="71" spans="1:20" ht="10.5" customHeight="1">
      <c r="A71" s="5">
        <v>2</v>
      </c>
      <c r="B71" s="5">
        <v>4</v>
      </c>
      <c r="C71" s="5">
        <v>7</v>
      </c>
      <c r="E71" s="1946"/>
      <c r="F71" s="1066"/>
      <c r="G71" s="451" t="s">
        <v>92</v>
      </c>
      <c r="H71" s="1065">
        <v>0</v>
      </c>
      <c r="I71" s="1065">
        <v>0</v>
      </c>
      <c r="J71" s="1724">
        <f>H71+I71</f>
        <v>0</v>
      </c>
      <c r="K71" s="1064"/>
      <c r="L71" s="1065">
        <v>43</v>
      </c>
      <c r="M71" s="1065">
        <v>53</v>
      </c>
      <c r="N71" s="1064">
        <f>SUM(L71:M71)</f>
        <v>96</v>
      </c>
      <c r="O71" s="1746"/>
      <c r="P71" s="35">
        <f>SUM(H71+L71)</f>
        <v>43</v>
      </c>
      <c r="Q71" s="35">
        <f>SUM(I71+M71)</f>
        <v>53</v>
      </c>
      <c r="R71" s="374">
        <f>SUM(P71:Q71)</f>
        <v>96</v>
      </c>
      <c r="S71" s="389"/>
      <c r="T71" s="389"/>
    </row>
    <row r="72" spans="1:20" ht="10.5" customHeight="1">
      <c r="A72" s="5">
        <v>2</v>
      </c>
      <c r="B72" s="5">
        <v>4</v>
      </c>
      <c r="C72" s="5">
        <v>7</v>
      </c>
      <c r="E72" s="1946"/>
      <c r="F72" s="1066"/>
      <c r="G72" s="451" t="s">
        <v>423</v>
      </c>
      <c r="H72" s="1065">
        <v>0</v>
      </c>
      <c r="I72" s="1065">
        <v>0</v>
      </c>
      <c r="J72" s="1724">
        <f>H72+I72</f>
        <v>0</v>
      </c>
      <c r="K72" s="1064"/>
      <c r="L72" s="1065">
        <v>0</v>
      </c>
      <c r="M72" s="1065">
        <v>0</v>
      </c>
      <c r="N72" s="1064">
        <f>SUM(L72:M72)</f>
        <v>0</v>
      </c>
      <c r="O72" s="1746"/>
      <c r="P72" s="35">
        <f>SUM(H72+L72)</f>
        <v>0</v>
      </c>
      <c r="Q72" s="35">
        <f>SUM(I72+M72)</f>
        <v>0</v>
      </c>
      <c r="R72" s="374">
        <f>SUM(P72:Q72)</f>
        <v>0</v>
      </c>
      <c r="S72" s="389"/>
      <c r="T72" s="389"/>
    </row>
    <row r="73" spans="1:20" ht="10.5" customHeight="1">
      <c r="A73" s="5">
        <v>2</v>
      </c>
      <c r="B73" s="5">
        <v>4</v>
      </c>
      <c r="C73" s="5">
        <v>7</v>
      </c>
      <c r="E73" s="1946"/>
      <c r="F73" s="1066"/>
      <c r="G73" s="451" t="s">
        <v>710</v>
      </c>
      <c r="H73" s="1065">
        <v>0</v>
      </c>
      <c r="I73" s="1065">
        <v>0</v>
      </c>
      <c r="J73" s="1724">
        <f>H73+I73</f>
        <v>0</v>
      </c>
      <c r="K73" s="1064"/>
      <c r="L73" s="1065">
        <v>24</v>
      </c>
      <c r="M73" s="1065">
        <v>30</v>
      </c>
      <c r="N73" s="1064">
        <f>SUM(L73:M73)</f>
        <v>54</v>
      </c>
      <c r="O73" s="1746"/>
      <c r="P73" s="35">
        <f>SUM(H73+L73)</f>
        <v>24</v>
      </c>
      <c r="Q73" s="35">
        <f>SUM(I73+M73)</f>
        <v>30</v>
      </c>
      <c r="R73" s="374">
        <f>SUM(P73:Q73)</f>
        <v>54</v>
      </c>
      <c r="S73" s="389"/>
      <c r="T73" s="389"/>
    </row>
    <row r="74" spans="1:20" ht="10.5" customHeight="1">
      <c r="A74" s="5">
        <v>2</v>
      </c>
      <c r="B74" s="5">
        <v>4</v>
      </c>
      <c r="C74" s="5">
        <v>7</v>
      </c>
      <c r="E74" s="1946"/>
      <c r="F74" s="1066"/>
      <c r="G74" s="451" t="s">
        <v>89</v>
      </c>
      <c r="H74" s="1065">
        <v>5</v>
      </c>
      <c r="I74" s="1065">
        <v>4</v>
      </c>
      <c r="J74" s="1724">
        <f>H74+I74</f>
        <v>9</v>
      </c>
      <c r="K74" s="1064"/>
      <c r="L74" s="1065">
        <v>62</v>
      </c>
      <c r="M74" s="1065">
        <v>61</v>
      </c>
      <c r="N74" s="1064">
        <f>SUM(L74:M74)</f>
        <v>123</v>
      </c>
      <c r="O74" s="1746"/>
      <c r="P74" s="35">
        <f>SUM(H74+L74)</f>
        <v>67</v>
      </c>
      <c r="Q74" s="35">
        <f>SUM(I74+M74)</f>
        <v>65</v>
      </c>
      <c r="R74" s="374">
        <f>SUM(P74:Q74)</f>
        <v>132</v>
      </c>
      <c r="S74" s="389"/>
      <c r="T74" s="389"/>
    </row>
    <row r="75" spans="1:20" ht="10.5" customHeight="1">
      <c r="E75" s="1946"/>
      <c r="F75" s="1062" t="s">
        <v>42</v>
      </c>
      <c r="G75" s="451"/>
      <c r="H75" s="2376">
        <f>SUM(H76:H79)</f>
        <v>1</v>
      </c>
      <c r="I75" s="2376">
        <f>SUM(I76:I79)</f>
        <v>0</v>
      </c>
      <c r="J75" s="1060">
        <f>H75+I75</f>
        <v>1</v>
      </c>
      <c r="K75" s="2376"/>
      <c r="L75" s="2376">
        <f>SUM(L76:L79)</f>
        <v>89</v>
      </c>
      <c r="M75" s="2376">
        <f>SUM(M76:M79)</f>
        <v>117</v>
      </c>
      <c r="N75" s="1060">
        <f>SUM(L75:M75)</f>
        <v>206</v>
      </c>
      <c r="O75" s="1746"/>
      <c r="P75" s="1061">
        <f>SUM(H75+L75)</f>
        <v>90</v>
      </c>
      <c r="Q75" s="1061">
        <f>SUM(I75+M75)</f>
        <v>117</v>
      </c>
      <c r="R75" s="1098">
        <f>SUM(P75:Q75)</f>
        <v>207</v>
      </c>
      <c r="S75" s="389"/>
      <c r="T75" s="389"/>
    </row>
    <row r="76" spans="1:20" ht="10.5" customHeight="1">
      <c r="A76" s="5">
        <v>2</v>
      </c>
      <c r="B76" s="5">
        <v>4</v>
      </c>
      <c r="C76" s="5">
        <v>1</v>
      </c>
      <c r="E76" s="1946"/>
      <c r="F76" s="1066"/>
      <c r="G76" s="451" t="s">
        <v>711</v>
      </c>
      <c r="H76" s="1065">
        <v>0</v>
      </c>
      <c r="I76" s="1065">
        <v>0</v>
      </c>
      <c r="J76" s="1724">
        <f>H76+I76</f>
        <v>0</v>
      </c>
      <c r="K76" s="1064"/>
      <c r="L76" s="1065">
        <v>11</v>
      </c>
      <c r="M76" s="1065">
        <v>19</v>
      </c>
      <c r="N76" s="1064">
        <f>SUM(L76:M76)</f>
        <v>30</v>
      </c>
      <c r="O76" s="1746"/>
      <c r="P76" s="35">
        <f>SUM(H76+L76)</f>
        <v>11</v>
      </c>
      <c r="Q76" s="35">
        <f>SUM(I76+M76)</f>
        <v>19</v>
      </c>
      <c r="R76" s="374">
        <f>SUM(P76:Q76)</f>
        <v>30</v>
      </c>
      <c r="S76" s="389"/>
      <c r="T76" s="389"/>
    </row>
    <row r="77" spans="1:20" ht="10.5" customHeight="1">
      <c r="A77" s="5">
        <v>2</v>
      </c>
      <c r="B77" s="5">
        <v>4</v>
      </c>
      <c r="C77" s="5">
        <v>1</v>
      </c>
      <c r="E77" s="1946"/>
      <c r="F77" s="1066"/>
      <c r="G77" s="451" t="s">
        <v>92</v>
      </c>
      <c r="H77" s="1065">
        <v>0</v>
      </c>
      <c r="I77" s="1065">
        <v>0</v>
      </c>
      <c r="J77" s="1724">
        <f>H77+I77</f>
        <v>0</v>
      </c>
      <c r="K77" s="1064"/>
      <c r="L77" s="1065">
        <v>41</v>
      </c>
      <c r="M77" s="1065">
        <v>45</v>
      </c>
      <c r="N77" s="1064">
        <f>SUM(L77:M77)</f>
        <v>86</v>
      </c>
      <c r="O77" s="1746"/>
      <c r="P77" s="35">
        <f>SUM(H77+L77)</f>
        <v>41</v>
      </c>
      <c r="Q77" s="35">
        <f>SUM(I77+M77)</f>
        <v>45</v>
      </c>
      <c r="R77" s="374">
        <f>SUM(P77:Q77)</f>
        <v>86</v>
      </c>
      <c r="S77" s="389"/>
      <c r="T77" s="389"/>
    </row>
    <row r="78" spans="1:20" ht="10.5" customHeight="1">
      <c r="A78" s="5">
        <v>2</v>
      </c>
      <c r="B78" s="5">
        <v>4</v>
      </c>
      <c r="C78" s="5">
        <v>1</v>
      </c>
      <c r="E78" s="1946"/>
      <c r="F78" s="1066"/>
      <c r="G78" s="451" t="s">
        <v>710</v>
      </c>
      <c r="H78" s="1065">
        <v>0</v>
      </c>
      <c r="I78" s="1065">
        <v>0</v>
      </c>
      <c r="J78" s="1724">
        <f>H78+I78</f>
        <v>0</v>
      </c>
      <c r="K78" s="1064"/>
      <c r="L78" s="1065">
        <v>12</v>
      </c>
      <c r="M78" s="1065">
        <v>12</v>
      </c>
      <c r="N78" s="1064">
        <f>SUM(L78:M78)</f>
        <v>24</v>
      </c>
      <c r="O78" s="1746"/>
      <c r="P78" s="35">
        <f>SUM(H78+L78)</f>
        <v>12</v>
      </c>
      <c r="Q78" s="35">
        <f>SUM(I78+M78)</f>
        <v>12</v>
      </c>
      <c r="R78" s="374">
        <f>SUM(P78:Q78)</f>
        <v>24</v>
      </c>
      <c r="S78" s="389"/>
      <c r="T78" s="389"/>
    </row>
    <row r="79" spans="1:20" ht="10.5" customHeight="1">
      <c r="A79" s="5">
        <v>2</v>
      </c>
      <c r="B79" s="5">
        <v>4</v>
      </c>
      <c r="C79" s="5">
        <v>1</v>
      </c>
      <c r="E79" s="1946"/>
      <c r="F79" s="1066"/>
      <c r="G79" s="451" t="s">
        <v>89</v>
      </c>
      <c r="H79" s="1065">
        <v>1</v>
      </c>
      <c r="I79" s="1065">
        <v>0</v>
      </c>
      <c r="J79" s="1724">
        <f>H79+I79</f>
        <v>1</v>
      </c>
      <c r="K79" s="1064"/>
      <c r="L79" s="1065">
        <v>25</v>
      </c>
      <c r="M79" s="1065">
        <v>41</v>
      </c>
      <c r="N79" s="1064">
        <f>SUM(L79:M79)</f>
        <v>66</v>
      </c>
      <c r="O79" s="1746"/>
      <c r="P79" s="35">
        <f>SUM(H79+L79)</f>
        <v>26</v>
      </c>
      <c r="Q79" s="35">
        <f>SUM(I79+M79)</f>
        <v>41</v>
      </c>
      <c r="R79" s="374">
        <f>SUM(P79:Q79)</f>
        <v>67</v>
      </c>
      <c r="S79" s="389"/>
      <c r="T79" s="389"/>
    </row>
    <row r="80" spans="1:20" ht="10.5" customHeight="1">
      <c r="E80" s="1946"/>
      <c r="F80" s="1062" t="s">
        <v>43</v>
      </c>
      <c r="G80" s="451"/>
      <c r="H80" s="2376">
        <f>SUM(H81:H85)</f>
        <v>11</v>
      </c>
      <c r="I80" s="2376">
        <f>SUM(I81:I85)</f>
        <v>9</v>
      </c>
      <c r="J80" s="1060">
        <f>H80+I80</f>
        <v>20</v>
      </c>
      <c r="K80" s="2376"/>
      <c r="L80" s="2376">
        <f>SUM(L81:L85)</f>
        <v>170</v>
      </c>
      <c r="M80" s="2376">
        <f>SUM(M81:M85)</f>
        <v>163</v>
      </c>
      <c r="N80" s="1060">
        <f>SUM(L80:M80)</f>
        <v>333</v>
      </c>
      <c r="O80" s="1746"/>
      <c r="P80" s="1061">
        <f>SUM(H80+L80)</f>
        <v>181</v>
      </c>
      <c r="Q80" s="1061">
        <f>SUM(I80+M80)</f>
        <v>172</v>
      </c>
      <c r="R80" s="1098">
        <f>SUM(P80:Q80)</f>
        <v>353</v>
      </c>
      <c r="S80" s="389"/>
      <c r="T80" s="389"/>
    </row>
    <row r="81" spans="1:20" ht="10.5" customHeight="1">
      <c r="A81" s="5">
        <v>2</v>
      </c>
      <c r="B81" s="5">
        <v>4</v>
      </c>
      <c r="C81" s="5">
        <v>9</v>
      </c>
      <c r="E81" s="1946"/>
      <c r="F81" s="1110"/>
      <c r="G81" s="451" t="s">
        <v>711</v>
      </c>
      <c r="H81" s="1065">
        <v>0</v>
      </c>
      <c r="I81" s="1065">
        <v>0</v>
      </c>
      <c r="J81" s="1724">
        <f>H81+I81</f>
        <v>0</v>
      </c>
      <c r="K81" s="1064"/>
      <c r="L81" s="1065">
        <v>20</v>
      </c>
      <c r="M81" s="1065">
        <v>23</v>
      </c>
      <c r="N81" s="1064">
        <f>SUM(L81:M81)</f>
        <v>43</v>
      </c>
      <c r="O81" s="1746"/>
      <c r="P81" s="35">
        <f>SUM(H81+L81)</f>
        <v>20</v>
      </c>
      <c r="Q81" s="35">
        <f>SUM(I81+M81)</f>
        <v>23</v>
      </c>
      <c r="R81" s="374">
        <f>SUM(P81:Q81)</f>
        <v>43</v>
      </c>
      <c r="S81" s="389"/>
      <c r="T81" s="389"/>
    </row>
    <row r="82" spans="1:20" ht="10.5" customHeight="1">
      <c r="A82" s="5">
        <v>2</v>
      </c>
      <c r="B82" s="5">
        <v>4</v>
      </c>
      <c r="C82" s="5">
        <v>9</v>
      </c>
      <c r="E82" s="1946"/>
      <c r="F82" s="1110"/>
      <c r="G82" s="451" t="s">
        <v>92</v>
      </c>
      <c r="H82" s="1065">
        <v>7</v>
      </c>
      <c r="I82" s="1065">
        <v>5</v>
      </c>
      <c r="J82" s="1724">
        <f>H82+I82</f>
        <v>12</v>
      </c>
      <c r="K82" s="1064"/>
      <c r="L82" s="1065">
        <v>77</v>
      </c>
      <c r="M82" s="1065">
        <v>71</v>
      </c>
      <c r="N82" s="1064">
        <f>SUM(L82:M82)</f>
        <v>148</v>
      </c>
      <c r="O82" s="1746"/>
      <c r="P82" s="35">
        <f>SUM(H82+L82)</f>
        <v>84</v>
      </c>
      <c r="Q82" s="35">
        <f>SUM(I82+M82)</f>
        <v>76</v>
      </c>
      <c r="R82" s="374">
        <f>SUM(P82:Q82)</f>
        <v>160</v>
      </c>
      <c r="S82" s="389"/>
      <c r="T82" s="389"/>
    </row>
    <row r="83" spans="1:20" ht="10.5" customHeight="1">
      <c r="A83" s="5">
        <v>2</v>
      </c>
      <c r="B83" s="5">
        <v>4</v>
      </c>
      <c r="C83" s="5">
        <v>9</v>
      </c>
      <c r="E83" s="1946"/>
      <c r="F83" s="1110"/>
      <c r="G83" s="451" t="s">
        <v>710</v>
      </c>
      <c r="H83" s="1065">
        <v>0</v>
      </c>
      <c r="I83" s="1065">
        <v>0</v>
      </c>
      <c r="J83" s="1724">
        <f>H83+I83</f>
        <v>0</v>
      </c>
      <c r="K83" s="1064"/>
      <c r="L83" s="1065">
        <v>20</v>
      </c>
      <c r="M83" s="1065">
        <v>17</v>
      </c>
      <c r="N83" s="1064">
        <f>SUM(L83:M83)</f>
        <v>37</v>
      </c>
      <c r="O83" s="1746"/>
      <c r="P83" s="35">
        <f>SUM(H83+L83)</f>
        <v>20</v>
      </c>
      <c r="Q83" s="35">
        <f>SUM(I83+M83)</f>
        <v>17</v>
      </c>
      <c r="R83" s="374">
        <f>SUM(P83:Q83)</f>
        <v>37</v>
      </c>
      <c r="S83" s="389"/>
      <c r="T83" s="389"/>
    </row>
    <row r="84" spans="1:20" ht="10.5" customHeight="1">
      <c r="A84" s="5">
        <v>2</v>
      </c>
      <c r="B84" s="5">
        <v>4</v>
      </c>
      <c r="C84" s="5">
        <v>9</v>
      </c>
      <c r="E84" s="1946"/>
      <c r="F84" s="1110"/>
      <c r="G84" s="451" t="s">
        <v>89</v>
      </c>
      <c r="H84" s="1065">
        <v>4</v>
      </c>
      <c r="I84" s="1065">
        <v>4</v>
      </c>
      <c r="J84" s="1724">
        <f>H84+I84</f>
        <v>8</v>
      </c>
      <c r="K84" s="1064"/>
      <c r="L84" s="1065">
        <v>52</v>
      </c>
      <c r="M84" s="1065">
        <v>40</v>
      </c>
      <c r="N84" s="1064">
        <f>SUM(L84:M84)</f>
        <v>92</v>
      </c>
      <c r="O84" s="1746"/>
      <c r="P84" s="35">
        <f>SUM(H84+L84)</f>
        <v>56</v>
      </c>
      <c r="Q84" s="35">
        <f>SUM(I84+M84)</f>
        <v>44</v>
      </c>
      <c r="R84" s="374">
        <f>SUM(P84:Q84)</f>
        <v>100</v>
      </c>
      <c r="S84" s="389"/>
      <c r="T84" s="389"/>
    </row>
    <row r="85" spans="1:20" ht="10.5" customHeight="1">
      <c r="A85" s="5">
        <v>2</v>
      </c>
      <c r="B85" s="5">
        <v>4</v>
      </c>
      <c r="C85" s="5">
        <v>9</v>
      </c>
      <c r="E85" s="1946"/>
      <c r="F85" s="1110"/>
      <c r="G85" s="451" t="s">
        <v>94</v>
      </c>
      <c r="H85" s="1065">
        <v>0</v>
      </c>
      <c r="I85" s="1065">
        <v>0</v>
      </c>
      <c r="J85" s="1724">
        <f>H85+I85</f>
        <v>0</v>
      </c>
      <c r="K85" s="1064"/>
      <c r="L85" s="1065">
        <v>1</v>
      </c>
      <c r="M85" s="1065">
        <v>12</v>
      </c>
      <c r="N85" s="1064">
        <f>SUM(L85:M85)</f>
        <v>13</v>
      </c>
      <c r="O85" s="1746"/>
      <c r="P85" s="35">
        <f>SUM(H85+L85)</f>
        <v>1</v>
      </c>
      <c r="Q85" s="35">
        <f>SUM(I85+M85)</f>
        <v>12</v>
      </c>
      <c r="R85" s="374">
        <f>SUM(P85:Q85)</f>
        <v>13</v>
      </c>
      <c r="S85" s="389"/>
      <c r="T85" s="389"/>
    </row>
    <row r="86" spans="1:20" ht="10.5" customHeight="1">
      <c r="E86" s="1946"/>
      <c r="F86" s="1062" t="s">
        <v>44</v>
      </c>
      <c r="G86" s="1093"/>
      <c r="H86" s="2376">
        <f>SUM(H87)</f>
        <v>30</v>
      </c>
      <c r="I86" s="2376">
        <f>SUM(I87)</f>
        <v>44</v>
      </c>
      <c r="J86" s="1060">
        <f>H86+I86</f>
        <v>74</v>
      </c>
      <c r="K86" s="2376"/>
      <c r="L86" s="2376">
        <f>SUM(L87)</f>
        <v>54</v>
      </c>
      <c r="M86" s="2376">
        <f>SUM(M87)</f>
        <v>60</v>
      </c>
      <c r="N86" s="1060">
        <f>SUM(L86:M86)</f>
        <v>114</v>
      </c>
      <c r="O86" s="1746"/>
      <c r="P86" s="1061">
        <f>SUM(H86+L86)</f>
        <v>84</v>
      </c>
      <c r="Q86" s="1061">
        <f>SUM(I86+M86)</f>
        <v>104</v>
      </c>
      <c r="R86" s="1098">
        <f>SUM(P86:Q86)</f>
        <v>188</v>
      </c>
      <c r="S86" s="389"/>
      <c r="T86" s="389"/>
    </row>
    <row r="87" spans="1:20" ht="10.5" customHeight="1">
      <c r="A87" s="5">
        <v>2</v>
      </c>
      <c r="B87" s="5">
        <v>4</v>
      </c>
      <c r="C87" s="5">
        <v>11</v>
      </c>
      <c r="E87" s="1957"/>
      <c r="F87" s="1066"/>
      <c r="G87" s="451" t="s">
        <v>109</v>
      </c>
      <c r="H87" s="1065">
        <v>30</v>
      </c>
      <c r="I87" s="1065">
        <v>44</v>
      </c>
      <c r="J87" s="1724">
        <f>H87+I87</f>
        <v>74</v>
      </c>
      <c r="K87" s="1064"/>
      <c r="L87" s="1065">
        <v>54</v>
      </c>
      <c r="M87" s="1065">
        <v>60</v>
      </c>
      <c r="N87" s="1064">
        <f>SUM(L87:M87)</f>
        <v>114</v>
      </c>
      <c r="O87" s="1746"/>
      <c r="P87" s="35">
        <f>SUM(H87+L87)</f>
        <v>84</v>
      </c>
      <c r="Q87" s="35">
        <f>SUM(I87+M87)</f>
        <v>104</v>
      </c>
      <c r="R87" s="374">
        <f>SUM(P87:Q87)</f>
        <v>188</v>
      </c>
      <c r="S87" s="389"/>
      <c r="T87" s="389"/>
    </row>
    <row r="88" spans="1:20" ht="12" customHeight="1">
      <c r="E88" s="1959">
        <v>1403</v>
      </c>
      <c r="F88" s="24" t="s">
        <v>3</v>
      </c>
      <c r="G88" s="372"/>
      <c r="H88" s="48">
        <f>SUM(H89+H91+H93)</f>
        <v>38</v>
      </c>
      <c r="I88" s="48">
        <f>SUM(I89+I91+I93)</f>
        <v>55</v>
      </c>
      <c r="J88" s="48">
        <f>SUM(H88:I88)</f>
        <v>93</v>
      </c>
      <c r="K88" s="48"/>
      <c r="L88" s="48">
        <f>SUM(L89+L91+L93)</f>
        <v>312</v>
      </c>
      <c r="M88" s="48">
        <f>SUM(M89+M91+M93)</f>
        <v>470</v>
      </c>
      <c r="N88" s="48">
        <f>SUM(L88:M88)</f>
        <v>782</v>
      </c>
      <c r="O88" s="48"/>
      <c r="P88" s="48">
        <f>SUM(H88+L88)</f>
        <v>350</v>
      </c>
      <c r="Q88" s="48">
        <f>SUM(I88+M88)</f>
        <v>525</v>
      </c>
      <c r="R88" s="371">
        <f>SUM(P88:Q88)</f>
        <v>875</v>
      </c>
      <c r="S88" s="389"/>
      <c r="T88" s="389"/>
    </row>
    <row r="89" spans="1:20" ht="10.5" customHeight="1">
      <c r="E89" s="1946"/>
      <c r="F89" s="1062" t="s">
        <v>45</v>
      </c>
      <c r="G89" s="451"/>
      <c r="H89" s="1746">
        <f>SUM(H90:H90)</f>
        <v>5</v>
      </c>
      <c r="I89" s="1746">
        <f>SUM(I90:I90)</f>
        <v>11</v>
      </c>
      <c r="J89" s="1746">
        <f>SUM(H89:I89)</f>
        <v>16</v>
      </c>
      <c r="K89" s="1746"/>
      <c r="L89" s="1746">
        <f>SUM(L90:L90)</f>
        <v>85</v>
      </c>
      <c r="M89" s="1746">
        <f>SUM(M90:M90)</f>
        <v>139</v>
      </c>
      <c r="N89" s="1746">
        <f>SUM(L89:M89)</f>
        <v>224</v>
      </c>
      <c r="O89" s="1746"/>
      <c r="P89" s="1061">
        <f>SUM(H89+L89)</f>
        <v>90</v>
      </c>
      <c r="Q89" s="1061">
        <f>SUM(I89+M89)</f>
        <v>150</v>
      </c>
      <c r="R89" s="1098">
        <f>SUM(P89:Q89)</f>
        <v>240</v>
      </c>
      <c r="S89" s="389"/>
      <c r="T89" s="389"/>
    </row>
    <row r="90" spans="1:20" ht="10.5" customHeight="1">
      <c r="A90" s="5">
        <v>3</v>
      </c>
      <c r="B90" s="5">
        <v>5</v>
      </c>
      <c r="C90" s="5">
        <v>11</v>
      </c>
      <c r="E90" s="1946"/>
      <c r="F90" s="1066"/>
      <c r="G90" s="451" t="s">
        <v>96</v>
      </c>
      <c r="H90" s="1065">
        <v>5</v>
      </c>
      <c r="I90" s="1065">
        <v>11</v>
      </c>
      <c r="J90" s="35">
        <f>SUM(H90:I90)</f>
        <v>16</v>
      </c>
      <c r="K90" s="1065"/>
      <c r="L90" s="1065">
        <v>85</v>
      </c>
      <c r="M90" s="1065">
        <v>139</v>
      </c>
      <c r="N90" s="1065">
        <f>L90+M90</f>
        <v>224</v>
      </c>
      <c r="O90" s="35"/>
      <c r="P90" s="35">
        <f>SUM(H90+L90)</f>
        <v>90</v>
      </c>
      <c r="Q90" s="35">
        <f>SUM(I90+M90)</f>
        <v>150</v>
      </c>
      <c r="R90" s="374">
        <f>SUM(P90:Q90)</f>
        <v>240</v>
      </c>
      <c r="S90" s="389"/>
      <c r="T90" s="389"/>
    </row>
    <row r="91" spans="1:20" ht="10.5" customHeight="1">
      <c r="E91" s="1946"/>
      <c r="F91" s="1062" t="s">
        <v>46</v>
      </c>
      <c r="G91" s="451"/>
      <c r="H91" s="2376">
        <f>SUM(H92:H92)</f>
        <v>9</v>
      </c>
      <c r="I91" s="1746">
        <f>SUM(I92:I92)</f>
        <v>14</v>
      </c>
      <c r="J91" s="1061">
        <f>SUM(H91:I91)</f>
        <v>23</v>
      </c>
      <c r="K91" s="1746"/>
      <c r="L91" s="1746">
        <f>SUM(L92:L92)</f>
        <v>90</v>
      </c>
      <c r="M91" s="1746">
        <f>SUM(M92:M92)</f>
        <v>119</v>
      </c>
      <c r="N91" s="1061">
        <f>L91+M91</f>
        <v>209</v>
      </c>
      <c r="O91" s="1746"/>
      <c r="P91" s="35">
        <f>SUM(H91+L91)</f>
        <v>99</v>
      </c>
      <c r="Q91" s="35">
        <f>SUM(I91+M91)</f>
        <v>133</v>
      </c>
      <c r="R91" s="374">
        <f>SUM(P91:Q91)</f>
        <v>232</v>
      </c>
      <c r="S91" s="389"/>
      <c r="T91" s="389"/>
    </row>
    <row r="92" spans="1:20" ht="10.5" customHeight="1">
      <c r="A92" s="5">
        <v>3</v>
      </c>
      <c r="B92" s="5">
        <v>5</v>
      </c>
      <c r="C92" s="5">
        <v>8</v>
      </c>
      <c r="E92" s="1946"/>
      <c r="F92" s="1066"/>
      <c r="G92" s="451" t="s">
        <v>709</v>
      </c>
      <c r="H92" s="1065">
        <v>9</v>
      </c>
      <c r="I92" s="1065">
        <v>14</v>
      </c>
      <c r="J92" s="35">
        <f>SUM(H92:I92)</f>
        <v>23</v>
      </c>
      <c r="K92" s="1065"/>
      <c r="L92" s="1065">
        <v>90</v>
      </c>
      <c r="M92" s="1065">
        <v>119</v>
      </c>
      <c r="N92" s="1065">
        <f>L92+M92</f>
        <v>209</v>
      </c>
      <c r="O92" s="35"/>
      <c r="P92" s="35">
        <f>SUM(H92+L92)</f>
        <v>99</v>
      </c>
      <c r="Q92" s="35">
        <f>SUM(I92+M92)</f>
        <v>133</v>
      </c>
      <c r="R92" s="374">
        <f>SUM(P92:Q92)</f>
        <v>232</v>
      </c>
      <c r="S92" s="389"/>
      <c r="T92" s="389"/>
    </row>
    <row r="93" spans="1:20" ht="10.5" customHeight="1">
      <c r="E93" s="1946"/>
      <c r="F93" s="1062" t="s">
        <v>47</v>
      </c>
      <c r="G93" s="451"/>
      <c r="H93" s="2376">
        <f>SUM(H94:H95)</f>
        <v>24</v>
      </c>
      <c r="I93" s="1746">
        <f>SUM(I94:I95)</f>
        <v>30</v>
      </c>
      <c r="J93" s="1061">
        <f>SUM(H93:I93)</f>
        <v>54</v>
      </c>
      <c r="K93" s="1746"/>
      <c r="L93" s="1746">
        <f>SUM(L94:L95)</f>
        <v>137</v>
      </c>
      <c r="M93" s="1746">
        <f>SUM(M94:M95)</f>
        <v>212</v>
      </c>
      <c r="N93" s="1061">
        <f>L93+M93</f>
        <v>349</v>
      </c>
      <c r="O93" s="1746"/>
      <c r="P93" s="1061">
        <f>SUM(H93+L93)</f>
        <v>161</v>
      </c>
      <c r="Q93" s="1061">
        <f>SUM(I93+M93)</f>
        <v>242</v>
      </c>
      <c r="R93" s="1098">
        <f>SUM(P93:Q93)</f>
        <v>403</v>
      </c>
      <c r="S93" s="389"/>
      <c r="T93" s="389"/>
    </row>
    <row r="94" spans="1:20" ht="10.5" customHeight="1">
      <c r="A94" s="5">
        <v>3</v>
      </c>
      <c r="B94" s="5">
        <v>5</v>
      </c>
      <c r="C94" s="5">
        <v>10</v>
      </c>
      <c r="E94" s="1946"/>
      <c r="F94" s="1066"/>
      <c r="G94" s="451" t="s">
        <v>96</v>
      </c>
      <c r="H94" s="1065">
        <v>10</v>
      </c>
      <c r="I94" s="1065">
        <v>9</v>
      </c>
      <c r="J94" s="35">
        <f>SUM(H94:I94)</f>
        <v>19</v>
      </c>
      <c r="K94" s="1065"/>
      <c r="L94" s="1065">
        <v>115</v>
      </c>
      <c r="M94" s="1065">
        <v>179</v>
      </c>
      <c r="N94" s="1065">
        <f>L94+M94</f>
        <v>294</v>
      </c>
      <c r="O94" s="35"/>
      <c r="P94" s="35">
        <f>SUM(H94+L94)</f>
        <v>125</v>
      </c>
      <c r="Q94" s="35">
        <f>SUM(I94+M94)</f>
        <v>188</v>
      </c>
      <c r="R94" s="374">
        <f>SUM(P94:Q94)</f>
        <v>313</v>
      </c>
      <c r="S94" s="389"/>
      <c r="T94" s="389"/>
    </row>
    <row r="95" spans="1:20" ht="10.5" customHeight="1">
      <c r="A95" s="5">
        <v>3</v>
      </c>
      <c r="B95" s="5">
        <v>5</v>
      </c>
      <c r="C95" s="5">
        <v>10</v>
      </c>
      <c r="E95" s="1946"/>
      <c r="F95" s="1057"/>
      <c r="G95" s="668" t="s">
        <v>397</v>
      </c>
      <c r="H95" s="1056">
        <v>14</v>
      </c>
      <c r="I95" s="1056">
        <v>21</v>
      </c>
      <c r="J95" s="35">
        <f>SUM(H95:I95)</f>
        <v>35</v>
      </c>
      <c r="K95" s="1056"/>
      <c r="L95" s="1056">
        <v>22</v>
      </c>
      <c r="M95" s="1056">
        <v>33</v>
      </c>
      <c r="N95" s="40">
        <f>L95+M95</f>
        <v>55</v>
      </c>
      <c r="O95" s="40"/>
      <c r="P95" s="40">
        <f>SUM(H95+L95)</f>
        <v>36</v>
      </c>
      <c r="Q95" s="40">
        <f>SUM(I95+M95)</f>
        <v>54</v>
      </c>
      <c r="R95" s="382">
        <f>SUM(P95:Q95)</f>
        <v>90</v>
      </c>
      <c r="S95" s="389"/>
      <c r="T95" s="389"/>
    </row>
    <row r="96" spans="1:20" ht="9.9499999999999993" customHeight="1">
      <c r="E96" s="2399"/>
      <c r="F96" s="4"/>
      <c r="G96" s="451"/>
      <c r="H96" s="5"/>
      <c r="I96" s="640"/>
      <c r="J96" s="2386"/>
      <c r="K96" s="1813"/>
      <c r="L96" s="5"/>
      <c r="M96" s="5"/>
      <c r="N96" s="2368"/>
      <c r="O96" s="2368"/>
      <c r="P96" s="2368"/>
      <c r="Q96" s="2368"/>
      <c r="R96" s="898" t="s">
        <v>386</v>
      </c>
      <c r="S96" s="389"/>
      <c r="T96" s="389"/>
    </row>
    <row r="97" spans="1:22" ht="9.9499999999999993" customHeight="1">
      <c r="E97" s="6"/>
      <c r="F97" s="4"/>
      <c r="G97" s="451"/>
      <c r="H97" s="5"/>
      <c r="I97" s="718"/>
      <c r="J97" s="2385"/>
      <c r="K97" s="5"/>
      <c r="L97" s="5"/>
      <c r="M97" s="5"/>
      <c r="N97" s="9"/>
      <c r="O97" s="9"/>
      <c r="P97" s="9"/>
      <c r="R97" s="2" t="s">
        <v>447</v>
      </c>
    </row>
    <row r="98" spans="1:22" ht="12.75" customHeight="1">
      <c r="E98" s="1889" t="s">
        <v>6</v>
      </c>
      <c r="F98" s="1754"/>
      <c r="G98" s="1754"/>
      <c r="H98" s="2384" t="s">
        <v>812</v>
      </c>
      <c r="I98" s="2384"/>
      <c r="J98" s="2384"/>
      <c r="K98" s="2383"/>
      <c r="L98" s="2382" t="s">
        <v>811</v>
      </c>
      <c r="M98" s="2382"/>
      <c r="N98" s="2382"/>
      <c r="O98" s="2381"/>
      <c r="P98" s="2381"/>
      <c r="Q98" s="2381"/>
      <c r="R98" s="2395"/>
      <c r="S98" s="389"/>
      <c r="V98" s="4"/>
    </row>
    <row r="99" spans="1:22" ht="12.75" customHeight="1">
      <c r="A99" s="5" t="s">
        <v>12</v>
      </c>
      <c r="B99" s="5" t="s">
        <v>13</v>
      </c>
      <c r="C99" s="5" t="s">
        <v>14</v>
      </c>
      <c r="E99" s="1890"/>
      <c r="F99" s="1751"/>
      <c r="G99" s="1750" t="s">
        <v>87</v>
      </c>
      <c r="H99" s="2380"/>
      <c r="I99" s="2380"/>
      <c r="J99" s="2380"/>
      <c r="K99" s="2379"/>
      <c r="L99" s="2378"/>
      <c r="M99" s="2378"/>
      <c r="N99" s="2378"/>
      <c r="O99" s="2379"/>
      <c r="P99" s="2378" t="s">
        <v>237</v>
      </c>
      <c r="Q99" s="2378"/>
      <c r="R99" s="2096" t="s">
        <v>0</v>
      </c>
      <c r="S99" s="389"/>
      <c r="T99" s="5"/>
    </row>
    <row r="100" spans="1:22">
      <c r="E100" s="1890"/>
      <c r="F100" s="1361"/>
      <c r="G100" s="1747"/>
      <c r="H100" s="2377" t="s">
        <v>72</v>
      </c>
      <c r="I100" s="2377" t="s">
        <v>71</v>
      </c>
      <c r="J100" s="2377" t="s">
        <v>0</v>
      </c>
      <c r="K100" s="2377"/>
      <c r="L100" s="2377" t="s">
        <v>72</v>
      </c>
      <c r="M100" s="2377" t="s">
        <v>71</v>
      </c>
      <c r="N100" s="2377" t="s">
        <v>0</v>
      </c>
      <c r="O100" s="2377"/>
      <c r="P100" s="2377" t="s">
        <v>72</v>
      </c>
      <c r="Q100" s="2377" t="s">
        <v>71</v>
      </c>
      <c r="R100" s="2391"/>
      <c r="S100" s="389"/>
    </row>
    <row r="101" spans="1:22" ht="12" customHeight="1">
      <c r="E101" s="1961">
        <v>1404</v>
      </c>
      <c r="F101" s="24" t="s">
        <v>28</v>
      </c>
      <c r="G101" s="372"/>
      <c r="H101" s="48">
        <f>SUM(H104+H102)</f>
        <v>239</v>
      </c>
      <c r="I101" s="48">
        <f>SUM(I104+I102)</f>
        <v>141</v>
      </c>
      <c r="J101" s="48">
        <f>SUM(H101:I101)</f>
        <v>380</v>
      </c>
      <c r="K101" s="48"/>
      <c r="L101" s="48">
        <f>SUM(L104+L102)</f>
        <v>1461</v>
      </c>
      <c r="M101" s="48">
        <f>SUM(M104+M102)</f>
        <v>563</v>
      </c>
      <c r="N101" s="48">
        <f>SUM(L101:M101)</f>
        <v>2024</v>
      </c>
      <c r="O101" s="48"/>
      <c r="P101" s="48">
        <f>SUM(H101+L101)</f>
        <v>1700</v>
      </c>
      <c r="Q101" s="48">
        <f>SUM(I101+M101)</f>
        <v>704</v>
      </c>
      <c r="R101" s="371">
        <f>SUM(P101:Q101)</f>
        <v>2404</v>
      </c>
    </row>
    <row r="102" spans="1:22" ht="10.5" customHeight="1">
      <c r="E102" s="1950"/>
      <c r="F102" s="1062" t="s">
        <v>48</v>
      </c>
      <c r="G102" s="451"/>
      <c r="H102" s="1742">
        <f>SUM(H103:H103)</f>
        <v>92</v>
      </c>
      <c r="I102" s="1742">
        <f>SUM(I103:I103)</f>
        <v>97</v>
      </c>
      <c r="J102" s="1061">
        <f>H102+I102</f>
        <v>189</v>
      </c>
      <c r="K102" s="1742"/>
      <c r="L102" s="1742">
        <f>SUM(L103:L103)</f>
        <v>628</v>
      </c>
      <c r="M102" s="1742">
        <f>SUM(M103:M103)</f>
        <v>363</v>
      </c>
      <c r="N102" s="1061">
        <f>L102+M102</f>
        <v>991</v>
      </c>
      <c r="O102" s="1742"/>
      <c r="P102" s="1746">
        <f>SUM(H102+L102)</f>
        <v>720</v>
      </c>
      <c r="Q102" s="1746">
        <f>SUM(I102+M102)</f>
        <v>460</v>
      </c>
      <c r="R102" s="1104">
        <f>SUM(P102:Q102)</f>
        <v>1180</v>
      </c>
    </row>
    <row r="103" spans="1:22" ht="10.5" customHeight="1">
      <c r="A103" s="5">
        <v>4</v>
      </c>
      <c r="B103" s="5">
        <v>6</v>
      </c>
      <c r="C103" s="5">
        <v>11</v>
      </c>
      <c r="E103" s="1950"/>
      <c r="F103" s="1066"/>
      <c r="G103" s="451" t="s">
        <v>706</v>
      </c>
      <c r="H103" s="2371">
        <v>92</v>
      </c>
      <c r="I103" s="2371">
        <v>97</v>
      </c>
      <c r="J103" s="35">
        <f>H103+I103</f>
        <v>189</v>
      </c>
      <c r="K103" s="2371"/>
      <c r="L103" s="2371">
        <v>628</v>
      </c>
      <c r="M103" s="2371">
        <v>363</v>
      </c>
      <c r="N103" s="1065">
        <f>L103+M103</f>
        <v>991</v>
      </c>
      <c r="O103" s="35"/>
      <c r="P103" s="35">
        <f>SUM(H103+L103)</f>
        <v>720</v>
      </c>
      <c r="Q103" s="35">
        <f>SUM(I103+M103)</f>
        <v>460</v>
      </c>
      <c r="R103" s="374">
        <f>SUM(P103:Q103)</f>
        <v>1180</v>
      </c>
    </row>
    <row r="104" spans="1:22" ht="10.5" customHeight="1">
      <c r="E104" s="1950"/>
      <c r="F104" s="1062" t="s">
        <v>49</v>
      </c>
      <c r="G104" s="451"/>
      <c r="H104" s="2376">
        <f>SUM(H105:H106)</f>
        <v>147</v>
      </c>
      <c r="I104" s="1746">
        <f>SUM(I105:I106)</f>
        <v>44</v>
      </c>
      <c r="J104" s="1746">
        <f>SUM(H104:I104)</f>
        <v>191</v>
      </c>
      <c r="K104" s="1746"/>
      <c r="L104" s="1746">
        <f>SUM(L105:L106)</f>
        <v>833</v>
      </c>
      <c r="M104" s="1746">
        <f>SUM(M105:M106)</f>
        <v>200</v>
      </c>
      <c r="N104" s="1746">
        <f>SUM(L104:M104)</f>
        <v>1033</v>
      </c>
      <c r="O104" s="1746"/>
      <c r="P104" s="1746">
        <f>SUM(H104+L104)</f>
        <v>980</v>
      </c>
      <c r="Q104" s="1746">
        <f>SUM(I104+M104)</f>
        <v>244</v>
      </c>
      <c r="R104" s="1104">
        <f>SUM(P104:Q104)</f>
        <v>1224</v>
      </c>
    </row>
    <row r="105" spans="1:22" ht="10.5" customHeight="1">
      <c r="A105" s="5">
        <v>4</v>
      </c>
      <c r="B105" s="5">
        <v>6</v>
      </c>
      <c r="C105" s="5">
        <v>11</v>
      </c>
      <c r="E105" s="1950"/>
      <c r="F105" s="1062"/>
      <c r="G105" s="451" t="s">
        <v>705</v>
      </c>
      <c r="H105" s="368">
        <v>0</v>
      </c>
      <c r="I105" s="368">
        <v>0</v>
      </c>
      <c r="J105" s="35">
        <f>SUM(H105:I105)</f>
        <v>0</v>
      </c>
      <c r="K105" s="35"/>
      <c r="L105" s="368">
        <v>225</v>
      </c>
      <c r="M105" s="368">
        <v>60</v>
      </c>
      <c r="N105" s="35">
        <f>SUM(L105:M105)</f>
        <v>285</v>
      </c>
      <c r="O105" s="35"/>
      <c r="P105" s="35">
        <f>SUM(H105+L105)</f>
        <v>225</v>
      </c>
      <c r="Q105" s="35">
        <f>SUM(I105+M105)</f>
        <v>60</v>
      </c>
      <c r="R105" s="374">
        <f>SUM(P105:Q105)</f>
        <v>285</v>
      </c>
    </row>
    <row r="106" spans="1:22" ht="10.5" customHeight="1">
      <c r="A106" s="5">
        <v>4</v>
      </c>
      <c r="B106" s="5">
        <v>6</v>
      </c>
      <c r="C106" s="5">
        <v>11</v>
      </c>
      <c r="E106" s="2102"/>
      <c r="F106" s="1066"/>
      <c r="G106" s="451" t="s">
        <v>112</v>
      </c>
      <c r="H106" s="2371">
        <v>147</v>
      </c>
      <c r="I106" s="2371">
        <v>44</v>
      </c>
      <c r="J106" s="35">
        <f>H106+I106</f>
        <v>191</v>
      </c>
      <c r="K106" s="2371"/>
      <c r="L106" s="2371">
        <v>608</v>
      </c>
      <c r="M106" s="2371">
        <v>140</v>
      </c>
      <c r="N106" s="1065">
        <f>L106+M106</f>
        <v>748</v>
      </c>
      <c r="O106" s="35"/>
      <c r="P106" s="35">
        <f>SUM(H106+L106)</f>
        <v>755</v>
      </c>
      <c r="Q106" s="35">
        <f>SUM(I106+M106)</f>
        <v>184</v>
      </c>
      <c r="R106" s="374">
        <f>SUM(P106:Q106)</f>
        <v>939</v>
      </c>
    </row>
    <row r="107" spans="1:22" ht="12" customHeight="1">
      <c r="E107" s="1959">
        <v>1405</v>
      </c>
      <c r="F107" s="24" t="s">
        <v>4</v>
      </c>
      <c r="G107" s="491"/>
      <c r="H107" s="377">
        <f>SUM(H108+H113+H123+H125)</f>
        <v>176</v>
      </c>
      <c r="I107" s="377">
        <f>SUM(I108+I113+I123+I125)</f>
        <v>288</v>
      </c>
      <c r="J107" s="48">
        <f>H107+I107</f>
        <v>464</v>
      </c>
      <c r="K107" s="377"/>
      <c r="L107" s="377">
        <f>SUM(L108+L113+L123+L125)</f>
        <v>1139</v>
      </c>
      <c r="M107" s="377">
        <f>SUM(M108+M113+M123+M125)</f>
        <v>1652</v>
      </c>
      <c r="N107" s="48">
        <f>L107+M107</f>
        <v>2791</v>
      </c>
      <c r="O107" s="377"/>
      <c r="P107" s="48">
        <f>SUM(H107+L107)</f>
        <v>1315</v>
      </c>
      <c r="Q107" s="48">
        <f>SUM(I107+M107)</f>
        <v>1940</v>
      </c>
      <c r="R107" s="371">
        <f>SUM(P107:Q107)</f>
        <v>3255</v>
      </c>
    </row>
    <row r="108" spans="1:22" ht="10.5" customHeight="1">
      <c r="E108" s="1946"/>
      <c r="F108" s="1062" t="s">
        <v>50</v>
      </c>
      <c r="G108" s="451"/>
      <c r="H108" s="1742">
        <f>SUM(H109:H112)</f>
        <v>23</v>
      </c>
      <c r="I108" s="1742">
        <f>SUM(I109:I112)</f>
        <v>31</v>
      </c>
      <c r="J108" s="35">
        <f>H108+I108</f>
        <v>54</v>
      </c>
      <c r="K108" s="1742"/>
      <c r="L108" s="1742">
        <f>SUM(L109:L112)</f>
        <v>271</v>
      </c>
      <c r="M108" s="1742">
        <f>SUM(M109:M112)</f>
        <v>223</v>
      </c>
      <c r="N108" s="1061">
        <f>L108+M108</f>
        <v>494</v>
      </c>
      <c r="O108" s="1742"/>
      <c r="P108" s="1742">
        <f>SUM(H108+L108)</f>
        <v>294</v>
      </c>
      <c r="Q108" s="1742">
        <f>SUM(I108+M108)</f>
        <v>254</v>
      </c>
      <c r="R108" s="1741">
        <f>SUM(P108:Q108)</f>
        <v>548</v>
      </c>
    </row>
    <row r="109" spans="1:22" ht="10.5" customHeight="1">
      <c r="A109" s="5">
        <v>5</v>
      </c>
      <c r="B109" s="5">
        <v>4</v>
      </c>
      <c r="C109" s="5">
        <v>8</v>
      </c>
      <c r="E109" s="1946"/>
      <c r="F109" s="1066"/>
      <c r="G109" s="451" t="s">
        <v>395</v>
      </c>
      <c r="H109" s="2371">
        <v>6</v>
      </c>
      <c r="I109" s="2371">
        <v>6</v>
      </c>
      <c r="J109" s="35">
        <f>H109+I109</f>
        <v>12</v>
      </c>
      <c r="K109" s="2371"/>
      <c r="L109" s="2371">
        <v>30</v>
      </c>
      <c r="M109" s="2371">
        <v>26</v>
      </c>
      <c r="N109" s="1065">
        <f>L109+M109</f>
        <v>56</v>
      </c>
      <c r="O109" s="35"/>
      <c r="P109" s="39">
        <f>SUM(H109+L109)</f>
        <v>36</v>
      </c>
      <c r="Q109" s="39">
        <f>SUM(I109+M109)</f>
        <v>32</v>
      </c>
      <c r="R109" s="366">
        <f>SUM(P109:Q109)</f>
        <v>68</v>
      </c>
    </row>
    <row r="110" spans="1:22" ht="10.5" customHeight="1">
      <c r="A110" s="5">
        <v>5</v>
      </c>
      <c r="B110" s="5">
        <v>4</v>
      </c>
      <c r="C110" s="5">
        <v>8</v>
      </c>
      <c r="E110" s="1946"/>
      <c r="F110" s="1066"/>
      <c r="G110" s="451" t="s">
        <v>394</v>
      </c>
      <c r="H110" s="2371">
        <v>12</v>
      </c>
      <c r="I110" s="2371">
        <v>10</v>
      </c>
      <c r="J110" s="35">
        <f>H110+I110</f>
        <v>22</v>
      </c>
      <c r="K110" s="2371"/>
      <c r="L110" s="2371">
        <v>164</v>
      </c>
      <c r="M110" s="2371">
        <v>123</v>
      </c>
      <c r="N110" s="1065">
        <f>L110+M110</f>
        <v>287</v>
      </c>
      <c r="O110" s="35"/>
      <c r="P110" s="39">
        <f>SUM(H110+L110)</f>
        <v>176</v>
      </c>
      <c r="Q110" s="39">
        <f>SUM(I110+M110)</f>
        <v>133</v>
      </c>
      <c r="R110" s="366">
        <f>SUM(P110:Q110)</f>
        <v>309</v>
      </c>
    </row>
    <row r="111" spans="1:22" ht="10.5" customHeight="1">
      <c r="A111" s="5">
        <v>5</v>
      </c>
      <c r="B111" s="5">
        <v>4</v>
      </c>
      <c r="C111" s="5">
        <v>8</v>
      </c>
      <c r="E111" s="1946"/>
      <c r="F111" s="1066"/>
      <c r="G111" s="451" t="s">
        <v>393</v>
      </c>
      <c r="H111" s="2371">
        <v>2</v>
      </c>
      <c r="I111" s="2371">
        <v>7</v>
      </c>
      <c r="J111" s="35">
        <f>H111+I111</f>
        <v>9</v>
      </c>
      <c r="K111" s="2371"/>
      <c r="L111" s="2371">
        <v>31</v>
      </c>
      <c r="M111" s="2371">
        <v>17</v>
      </c>
      <c r="N111" s="1065">
        <f>L111+M111</f>
        <v>48</v>
      </c>
      <c r="O111" s="35"/>
      <c r="P111" s="39">
        <f>SUM(H111+L111)</f>
        <v>33</v>
      </c>
      <c r="Q111" s="39">
        <f>SUM(I111+M111)</f>
        <v>24</v>
      </c>
      <c r="R111" s="366">
        <f>SUM(P111:Q111)</f>
        <v>57</v>
      </c>
    </row>
    <row r="112" spans="1:22" ht="10.5" customHeight="1">
      <c r="A112" s="5">
        <v>5</v>
      </c>
      <c r="B112" s="5">
        <v>4</v>
      </c>
      <c r="C112" s="5">
        <v>8</v>
      </c>
      <c r="E112" s="1946"/>
      <c r="F112" s="1066"/>
      <c r="G112" s="451" t="s">
        <v>392</v>
      </c>
      <c r="H112" s="2371">
        <v>3</v>
      </c>
      <c r="I112" s="2371">
        <v>8</v>
      </c>
      <c r="J112" s="35">
        <f>H112+I112</f>
        <v>11</v>
      </c>
      <c r="K112" s="2371"/>
      <c r="L112" s="2371">
        <v>46</v>
      </c>
      <c r="M112" s="2371">
        <v>57</v>
      </c>
      <c r="N112" s="1065">
        <f>L112+M112</f>
        <v>103</v>
      </c>
      <c r="O112" s="35"/>
      <c r="P112" s="39">
        <f>SUM(H112+L112)</f>
        <v>49</v>
      </c>
      <c r="Q112" s="39">
        <f>SUM(I112+M112)</f>
        <v>65</v>
      </c>
      <c r="R112" s="366">
        <f>SUM(P112:Q112)</f>
        <v>114</v>
      </c>
    </row>
    <row r="113" spans="1:18" ht="10.5" customHeight="1">
      <c r="E113" s="1946"/>
      <c r="F113" s="1062" t="s">
        <v>58</v>
      </c>
      <c r="G113" s="1093"/>
      <c r="H113" s="2372">
        <f>SUM(H114:H122)</f>
        <v>129</v>
      </c>
      <c r="I113" s="1742">
        <f>SUM(I114:I122)</f>
        <v>179</v>
      </c>
      <c r="J113" s="1061">
        <f>H113+I113</f>
        <v>308</v>
      </c>
      <c r="K113" s="1742"/>
      <c r="L113" s="1742">
        <f>SUM(L114:L122)</f>
        <v>715</v>
      </c>
      <c r="M113" s="1742">
        <f>SUM(M114:M122)</f>
        <v>955</v>
      </c>
      <c r="N113" s="1061">
        <f>L113+M113</f>
        <v>1670</v>
      </c>
      <c r="O113" s="1742"/>
      <c r="P113" s="1742">
        <f>SUM(H113+L113)</f>
        <v>844</v>
      </c>
      <c r="Q113" s="1742">
        <f>SUM(I113+M113)</f>
        <v>1134</v>
      </c>
      <c r="R113" s="1741">
        <f>SUM(P113:Q113)</f>
        <v>1978</v>
      </c>
    </row>
    <row r="114" spans="1:18" ht="10.5" customHeight="1">
      <c r="A114" s="5">
        <v>5</v>
      </c>
      <c r="B114" s="5">
        <v>5</v>
      </c>
      <c r="C114" s="5">
        <v>11</v>
      </c>
      <c r="E114" s="1946"/>
      <c r="F114" s="1066"/>
      <c r="G114" s="451" t="s">
        <v>113</v>
      </c>
      <c r="H114" s="2371">
        <v>0</v>
      </c>
      <c r="I114" s="2371">
        <v>0</v>
      </c>
      <c r="J114" s="35">
        <f>H114+I114</f>
        <v>0</v>
      </c>
      <c r="K114" s="2371"/>
      <c r="L114" s="2371">
        <v>15</v>
      </c>
      <c r="M114" s="2371">
        <v>23</v>
      </c>
      <c r="N114" s="1065">
        <f>L114+M114</f>
        <v>38</v>
      </c>
      <c r="O114" s="35"/>
      <c r="P114" s="39">
        <f>SUM(H114+L114)</f>
        <v>15</v>
      </c>
      <c r="Q114" s="39">
        <f>SUM(I114+M114)</f>
        <v>23</v>
      </c>
      <c r="R114" s="366">
        <f>SUM(P114:Q114)</f>
        <v>38</v>
      </c>
    </row>
    <row r="115" spans="1:18" ht="10.5" customHeight="1">
      <c r="A115" s="5">
        <v>5</v>
      </c>
      <c r="B115" s="5">
        <v>5</v>
      </c>
      <c r="C115" s="5">
        <v>11</v>
      </c>
      <c r="E115" s="1946"/>
      <c r="F115" s="1066"/>
      <c r="G115" s="451" t="s">
        <v>703</v>
      </c>
      <c r="H115" s="2398">
        <v>34</v>
      </c>
      <c r="I115" s="2398">
        <v>34</v>
      </c>
      <c r="J115" s="1724">
        <f>H115+I115</f>
        <v>68</v>
      </c>
      <c r="K115" s="2398"/>
      <c r="L115" s="2398">
        <v>346</v>
      </c>
      <c r="M115" s="2398">
        <v>263</v>
      </c>
      <c r="N115" s="1065">
        <f>L115+M115</f>
        <v>609</v>
      </c>
      <c r="O115" s="35"/>
      <c r="P115" s="39">
        <f>SUM(H115+L115)</f>
        <v>380</v>
      </c>
      <c r="Q115" s="39">
        <f>SUM(I115+M115)</f>
        <v>297</v>
      </c>
      <c r="R115" s="366">
        <f>SUM(P115:Q115)</f>
        <v>677</v>
      </c>
    </row>
    <row r="116" spans="1:18" ht="10.5" customHeight="1">
      <c r="A116" s="5">
        <v>5</v>
      </c>
      <c r="B116" s="5">
        <v>5</v>
      </c>
      <c r="C116" s="5">
        <v>11</v>
      </c>
      <c r="E116" s="1946"/>
      <c r="F116" s="1066"/>
      <c r="G116" s="451" t="s">
        <v>391</v>
      </c>
      <c r="H116" s="2398">
        <v>0</v>
      </c>
      <c r="I116" s="2398">
        <v>0</v>
      </c>
      <c r="J116" s="1724">
        <f>H116+I116</f>
        <v>0</v>
      </c>
      <c r="K116" s="2398"/>
      <c r="L116" s="2398">
        <v>3</v>
      </c>
      <c r="M116" s="2398">
        <v>4</v>
      </c>
      <c r="N116" s="1065">
        <f>L116+M116</f>
        <v>7</v>
      </c>
      <c r="O116" s="35"/>
      <c r="P116" s="39">
        <f>SUM(H116+L116)</f>
        <v>3</v>
      </c>
      <c r="Q116" s="39">
        <f>SUM(I116+M116)</f>
        <v>4</v>
      </c>
      <c r="R116" s="366">
        <f>SUM(P116:Q116)</f>
        <v>7</v>
      </c>
    </row>
    <row r="117" spans="1:18" ht="10.5" customHeight="1">
      <c r="A117" s="5">
        <v>5</v>
      </c>
      <c r="B117" s="5">
        <v>5</v>
      </c>
      <c r="C117" s="5">
        <v>11</v>
      </c>
      <c r="E117" s="1946"/>
      <c r="F117" s="1066"/>
      <c r="G117" s="451" t="s">
        <v>390</v>
      </c>
      <c r="H117" s="2371">
        <v>0</v>
      </c>
      <c r="I117" s="2371">
        <v>0</v>
      </c>
      <c r="J117" s="35">
        <f>H117+I117</f>
        <v>0</v>
      </c>
      <c r="K117" s="2371"/>
      <c r="L117" s="2371">
        <v>19</v>
      </c>
      <c r="M117" s="2371">
        <v>13</v>
      </c>
      <c r="N117" s="1065">
        <f>L117+M117</f>
        <v>32</v>
      </c>
      <c r="O117" s="35"/>
      <c r="P117" s="39">
        <f>SUM(H117+L117)</f>
        <v>19</v>
      </c>
      <c r="Q117" s="39">
        <f>SUM(I117+M117)</f>
        <v>13</v>
      </c>
      <c r="R117" s="366">
        <f>SUM(P117:Q117)</f>
        <v>32</v>
      </c>
    </row>
    <row r="118" spans="1:18" ht="10.5" customHeight="1">
      <c r="A118" s="5">
        <v>5</v>
      </c>
      <c r="B118" s="5">
        <v>5</v>
      </c>
      <c r="C118" s="5">
        <v>11</v>
      </c>
      <c r="E118" s="1946"/>
      <c r="F118" s="1066"/>
      <c r="G118" s="451" t="s">
        <v>702</v>
      </c>
      <c r="H118" s="2371">
        <v>0</v>
      </c>
      <c r="I118" s="2371">
        <v>0</v>
      </c>
      <c r="J118" s="35">
        <f>H118+I118</f>
        <v>0</v>
      </c>
      <c r="K118" s="2371"/>
      <c r="L118" s="2371">
        <v>1</v>
      </c>
      <c r="M118" s="2371">
        <v>9</v>
      </c>
      <c r="N118" s="1065">
        <f>L118+M118</f>
        <v>10</v>
      </c>
      <c r="O118" s="35"/>
      <c r="P118" s="39">
        <f>SUM(H118+L118)</f>
        <v>1</v>
      </c>
      <c r="Q118" s="39">
        <f>SUM(I118+M118)</f>
        <v>9</v>
      </c>
      <c r="R118" s="366">
        <f>SUM(P118:Q118)</f>
        <v>10</v>
      </c>
    </row>
    <row r="119" spans="1:18" ht="10.5" customHeight="1">
      <c r="A119" s="5">
        <v>5</v>
      </c>
      <c r="B119" s="5">
        <v>5</v>
      </c>
      <c r="C119" s="5">
        <v>11</v>
      </c>
      <c r="E119" s="1946"/>
      <c r="F119" s="1066"/>
      <c r="G119" s="451" t="s">
        <v>702</v>
      </c>
      <c r="H119" s="2371">
        <v>8</v>
      </c>
      <c r="I119" s="2371">
        <v>6</v>
      </c>
      <c r="J119" s="35">
        <f>H119+I119</f>
        <v>14</v>
      </c>
      <c r="K119" s="2371"/>
      <c r="L119" s="2371">
        <v>30</v>
      </c>
      <c r="M119" s="2371">
        <v>68</v>
      </c>
      <c r="N119" s="1065">
        <f>L119+M119</f>
        <v>98</v>
      </c>
      <c r="O119" s="35"/>
      <c r="P119" s="39">
        <f>SUM(H119+L119)</f>
        <v>38</v>
      </c>
      <c r="Q119" s="39">
        <f>SUM(I119+M119)</f>
        <v>74</v>
      </c>
      <c r="R119" s="366">
        <f>SUM(P119:Q119)</f>
        <v>112</v>
      </c>
    </row>
    <row r="120" spans="1:18" ht="10.5" customHeight="1">
      <c r="A120" s="5">
        <v>5</v>
      </c>
      <c r="B120" s="5">
        <v>5</v>
      </c>
      <c r="C120" s="5">
        <v>11</v>
      </c>
      <c r="E120" s="1946"/>
      <c r="F120" s="1066"/>
      <c r="G120" s="451" t="s">
        <v>815</v>
      </c>
      <c r="H120" s="2371">
        <v>1</v>
      </c>
      <c r="I120" s="2371">
        <v>0</v>
      </c>
      <c r="J120" s="35">
        <f>H120+I120</f>
        <v>1</v>
      </c>
      <c r="K120" s="2371"/>
      <c r="L120" s="2371">
        <v>0</v>
      </c>
      <c r="M120" s="2371">
        <v>0</v>
      </c>
      <c r="N120" s="1065">
        <f>L120+M120</f>
        <v>0</v>
      </c>
      <c r="O120" s="35"/>
      <c r="P120" s="39">
        <f>SUM(H120+L120)</f>
        <v>1</v>
      </c>
      <c r="Q120" s="39">
        <f>SUM(I120+M120)</f>
        <v>0</v>
      </c>
      <c r="R120" s="366">
        <f>SUM(P120:Q120)</f>
        <v>1</v>
      </c>
    </row>
    <row r="121" spans="1:18" ht="10.5" customHeight="1">
      <c r="A121" s="5">
        <v>5</v>
      </c>
      <c r="B121" s="5">
        <v>5</v>
      </c>
      <c r="C121" s="5">
        <v>11</v>
      </c>
      <c r="E121" s="1946"/>
      <c r="F121" s="1066"/>
      <c r="G121" s="451" t="s">
        <v>444</v>
      </c>
      <c r="H121" s="2371">
        <v>41</v>
      </c>
      <c r="I121" s="2371">
        <v>109</v>
      </c>
      <c r="J121" s="35">
        <f>H121+I121</f>
        <v>150</v>
      </c>
      <c r="K121" s="2371"/>
      <c r="L121" s="2371">
        <v>230</v>
      </c>
      <c r="M121" s="2371">
        <v>516</v>
      </c>
      <c r="N121" s="1065">
        <f>L121+M121</f>
        <v>746</v>
      </c>
      <c r="O121" s="35"/>
      <c r="P121" s="39">
        <f>SUM(H121+L121)</f>
        <v>271</v>
      </c>
      <c r="Q121" s="39">
        <f>SUM(I121+M121)</f>
        <v>625</v>
      </c>
      <c r="R121" s="366">
        <f>SUM(P121:Q121)</f>
        <v>896</v>
      </c>
    </row>
    <row r="122" spans="1:18" ht="10.5" customHeight="1">
      <c r="A122" s="5">
        <v>5</v>
      </c>
      <c r="B122" s="5">
        <v>5</v>
      </c>
      <c r="C122" s="5">
        <v>11</v>
      </c>
      <c r="E122" s="1946"/>
      <c r="F122" s="1066"/>
      <c r="G122" s="451" t="s">
        <v>388</v>
      </c>
      <c r="H122" s="2371">
        <v>45</v>
      </c>
      <c r="I122" s="2371">
        <v>30</v>
      </c>
      <c r="J122" s="35">
        <f>H122+I122</f>
        <v>75</v>
      </c>
      <c r="K122" s="2371"/>
      <c r="L122" s="2371">
        <v>71</v>
      </c>
      <c r="M122" s="2371">
        <v>59</v>
      </c>
      <c r="N122" s="1065">
        <f>L122+M122</f>
        <v>130</v>
      </c>
      <c r="O122" s="35"/>
      <c r="P122" s="39">
        <f>SUM(H122+L122)</f>
        <v>116</v>
      </c>
      <c r="Q122" s="39">
        <f>SUM(I122+M122)</f>
        <v>89</v>
      </c>
      <c r="R122" s="366">
        <f>SUM(P122:Q122)</f>
        <v>205</v>
      </c>
    </row>
    <row r="123" spans="1:18" ht="10.5" customHeight="1">
      <c r="E123" s="1946"/>
      <c r="F123" s="1069" t="s">
        <v>51</v>
      </c>
      <c r="H123" s="2372">
        <f>SUM(H124:H124)</f>
        <v>20</v>
      </c>
      <c r="I123" s="1742">
        <f>SUM(I124:I124)</f>
        <v>69</v>
      </c>
      <c r="J123" s="1061">
        <f>H123+I123</f>
        <v>89</v>
      </c>
      <c r="K123" s="1742"/>
      <c r="L123" s="1742">
        <f>SUM(L124:L124)</f>
        <v>106</v>
      </c>
      <c r="M123" s="1742">
        <f>SUM(M124:M124)</f>
        <v>322</v>
      </c>
      <c r="N123" s="1061">
        <f>L123+M123</f>
        <v>428</v>
      </c>
      <c r="O123" s="1742"/>
      <c r="P123" s="1061">
        <f>SUM(H123+L123)</f>
        <v>126</v>
      </c>
      <c r="Q123" s="1061">
        <f>SUM(I123+M123)</f>
        <v>391</v>
      </c>
      <c r="R123" s="1058">
        <f>SUM(P123:Q123)</f>
        <v>517</v>
      </c>
    </row>
    <row r="124" spans="1:18" ht="10.5" customHeight="1">
      <c r="A124" s="5">
        <v>5</v>
      </c>
      <c r="B124" s="5">
        <v>5</v>
      </c>
      <c r="C124" s="5">
        <v>10</v>
      </c>
      <c r="E124" s="1946"/>
      <c r="F124" s="1066"/>
      <c r="G124" s="451" t="s">
        <v>97</v>
      </c>
      <c r="H124" s="2371">
        <v>20</v>
      </c>
      <c r="I124" s="2371">
        <v>69</v>
      </c>
      <c r="J124" s="35">
        <f>H124+I124</f>
        <v>89</v>
      </c>
      <c r="K124" s="2371"/>
      <c r="L124" s="2371">
        <v>106</v>
      </c>
      <c r="M124" s="2371">
        <v>322</v>
      </c>
      <c r="N124" s="1065">
        <f>L124+M124</f>
        <v>428</v>
      </c>
      <c r="O124" s="35"/>
      <c r="P124" s="35">
        <f>SUM(H124+L124)</f>
        <v>126</v>
      </c>
      <c r="Q124" s="35">
        <f>SUM(I124+M124)</f>
        <v>391</v>
      </c>
      <c r="R124" s="366">
        <f>SUM(P124:Q124)</f>
        <v>517</v>
      </c>
    </row>
    <row r="125" spans="1:18" ht="10.5" customHeight="1">
      <c r="E125" s="1946"/>
      <c r="F125" s="1069" t="s">
        <v>52</v>
      </c>
      <c r="H125" s="2372">
        <f>SUM(H126:H127)</f>
        <v>4</v>
      </c>
      <c r="I125" s="1742">
        <f>SUM(I126:I127)</f>
        <v>9</v>
      </c>
      <c r="J125" s="1061">
        <f>H125+I125</f>
        <v>13</v>
      </c>
      <c r="K125" s="1742"/>
      <c r="L125" s="1742">
        <f>SUM(L126:L127)</f>
        <v>47</v>
      </c>
      <c r="M125" s="1742">
        <f>SUM(M126:M127)</f>
        <v>152</v>
      </c>
      <c r="N125" s="1061">
        <f>L125+M125</f>
        <v>199</v>
      </c>
      <c r="O125" s="1742"/>
      <c r="P125" s="1061">
        <f>SUM(H125+L125)</f>
        <v>51</v>
      </c>
      <c r="Q125" s="1061">
        <f>SUM(I125+M125)</f>
        <v>161</v>
      </c>
      <c r="R125" s="1058">
        <f>SUM(P125:Q125)</f>
        <v>212</v>
      </c>
    </row>
    <row r="126" spans="1:18" ht="10.5" customHeight="1">
      <c r="A126" s="5">
        <v>5</v>
      </c>
      <c r="B126" s="5">
        <v>5</v>
      </c>
      <c r="C126" s="5">
        <v>13</v>
      </c>
      <c r="E126" s="1946"/>
      <c r="F126" s="1066"/>
      <c r="G126" s="451" t="s">
        <v>444</v>
      </c>
      <c r="H126" s="386">
        <v>4</v>
      </c>
      <c r="I126" s="386">
        <v>9</v>
      </c>
      <c r="J126" s="35">
        <f>H126+I126</f>
        <v>13</v>
      </c>
      <c r="K126" s="39"/>
      <c r="L126" s="386">
        <v>42</v>
      </c>
      <c r="M126" s="386">
        <v>76</v>
      </c>
      <c r="N126" s="1065">
        <f>L126+M126</f>
        <v>118</v>
      </c>
      <c r="O126" s="35"/>
      <c r="P126" s="35">
        <f>SUM(H126+L126)</f>
        <v>46</v>
      </c>
      <c r="Q126" s="35">
        <f>SUM(I126+M126)</f>
        <v>85</v>
      </c>
      <c r="R126" s="366">
        <f>SUM(P126:Q126)</f>
        <v>131</v>
      </c>
    </row>
    <row r="127" spans="1:18" ht="10.5" customHeight="1">
      <c r="A127" s="5">
        <v>5</v>
      </c>
      <c r="B127" s="5">
        <v>5</v>
      </c>
      <c r="C127" s="5">
        <v>13</v>
      </c>
      <c r="E127" s="1957"/>
      <c r="F127" s="1057"/>
      <c r="G127" s="668" t="s">
        <v>387</v>
      </c>
      <c r="H127" s="383">
        <v>0</v>
      </c>
      <c r="I127" s="383">
        <v>0</v>
      </c>
      <c r="J127" s="35">
        <f>H127+I127</f>
        <v>0</v>
      </c>
      <c r="K127" s="383"/>
      <c r="L127" s="383">
        <v>5</v>
      </c>
      <c r="M127" s="383">
        <v>76</v>
      </c>
      <c r="N127" s="1065">
        <f>L127+M127</f>
        <v>81</v>
      </c>
      <c r="O127" s="40"/>
      <c r="P127" s="35">
        <f>SUM(H127+L127)</f>
        <v>5</v>
      </c>
      <c r="Q127" s="35">
        <f>SUM(I127+M127)</f>
        <v>76</v>
      </c>
      <c r="R127" s="366">
        <f>SUM(P127:Q127)</f>
        <v>81</v>
      </c>
    </row>
    <row r="128" spans="1:18" ht="12" customHeight="1">
      <c r="E128" s="1959">
        <v>1406</v>
      </c>
      <c r="F128" s="24" t="s">
        <v>5</v>
      </c>
      <c r="G128" s="372"/>
      <c r="H128" s="377">
        <f>SUM(H129+H132+H134+H136)</f>
        <v>168</v>
      </c>
      <c r="I128" s="377">
        <f>SUM(I129+I132+I134+I136)</f>
        <v>208</v>
      </c>
      <c r="J128" s="48">
        <f>H128+I128</f>
        <v>376</v>
      </c>
      <c r="K128" s="377"/>
      <c r="L128" s="377">
        <f>SUM(L129+L132+L134+L136)</f>
        <v>1139</v>
      </c>
      <c r="M128" s="377">
        <f>SUM(M129+M132+M134+M136)</f>
        <v>1272</v>
      </c>
      <c r="N128" s="48">
        <f>L128+M128</f>
        <v>2411</v>
      </c>
      <c r="O128" s="377"/>
      <c r="P128" s="48">
        <f>SUM(H128+L128)</f>
        <v>1307</v>
      </c>
      <c r="Q128" s="48">
        <f>SUM(I128+M128)</f>
        <v>1480</v>
      </c>
      <c r="R128" s="376">
        <f>SUM(P128:Q128)</f>
        <v>2787</v>
      </c>
    </row>
    <row r="129" spans="1:18" ht="10.5" customHeight="1">
      <c r="E129" s="1946"/>
      <c r="F129" s="1062" t="s">
        <v>53</v>
      </c>
      <c r="G129" s="451"/>
      <c r="H129" s="2375">
        <f>SUM(H130:H131)</f>
        <v>62</v>
      </c>
      <c r="I129" s="2375">
        <f>SUM(I130:I131)</f>
        <v>102</v>
      </c>
      <c r="J129" s="1061">
        <f>H129+I129</f>
        <v>164</v>
      </c>
      <c r="K129" s="1742"/>
      <c r="L129" s="1742">
        <f>SUM(L130:L131)</f>
        <v>542</v>
      </c>
      <c r="M129" s="1742">
        <f>SUM(M130:M131)</f>
        <v>657</v>
      </c>
      <c r="N129" s="1061">
        <f>L129+M129</f>
        <v>1199</v>
      </c>
      <c r="O129" s="1742"/>
      <c r="P129" s="1061">
        <f>SUM(H129+L129)</f>
        <v>604</v>
      </c>
      <c r="Q129" s="1061">
        <f>SUM(I129+M129)</f>
        <v>759</v>
      </c>
      <c r="R129" s="1058">
        <f>SUM(P129:Q129)</f>
        <v>1363</v>
      </c>
    </row>
    <row r="130" spans="1:18" ht="10.5" customHeight="1">
      <c r="A130" s="5">
        <v>6</v>
      </c>
      <c r="B130" s="5">
        <v>2</v>
      </c>
      <c r="C130" s="5">
        <v>11</v>
      </c>
      <c r="E130" s="1946"/>
      <c r="F130" s="1080"/>
      <c r="G130" s="451" t="s">
        <v>443</v>
      </c>
      <c r="H130" s="2371">
        <v>11</v>
      </c>
      <c r="I130" s="2371">
        <v>21</v>
      </c>
      <c r="J130" s="35">
        <f>H130+I130</f>
        <v>32</v>
      </c>
      <c r="K130" s="2371"/>
      <c r="L130" s="2371">
        <v>61</v>
      </c>
      <c r="M130" s="2371">
        <v>142</v>
      </c>
      <c r="N130" s="1065">
        <f>L130+M130</f>
        <v>203</v>
      </c>
      <c r="O130" s="35"/>
      <c r="P130" s="35">
        <f>SUM(H130+L130)</f>
        <v>72</v>
      </c>
      <c r="Q130" s="35">
        <f>SUM(I130+M130)</f>
        <v>163</v>
      </c>
      <c r="R130" s="366">
        <f>SUM(P130:Q130)</f>
        <v>235</v>
      </c>
    </row>
    <row r="131" spans="1:18" ht="10.5" customHeight="1">
      <c r="A131" s="5">
        <v>6</v>
      </c>
      <c r="B131" s="5">
        <v>2</v>
      </c>
      <c r="C131" s="5">
        <v>11</v>
      </c>
      <c r="E131" s="1946"/>
      <c r="F131" s="1080"/>
      <c r="G131" s="451" t="s">
        <v>98</v>
      </c>
      <c r="H131" s="2371">
        <v>51</v>
      </c>
      <c r="I131" s="2371">
        <v>81</v>
      </c>
      <c r="J131" s="35">
        <f>H131+I131</f>
        <v>132</v>
      </c>
      <c r="K131" s="2371"/>
      <c r="L131" s="2371">
        <v>481</v>
      </c>
      <c r="M131" s="2371">
        <v>515</v>
      </c>
      <c r="N131" s="1065">
        <f>L131+M131</f>
        <v>996</v>
      </c>
      <c r="O131" s="35"/>
      <c r="P131" s="35">
        <f>SUM(H131+L131)</f>
        <v>532</v>
      </c>
      <c r="Q131" s="35">
        <f>SUM(I131+M131)</f>
        <v>596</v>
      </c>
      <c r="R131" s="366">
        <f>SUM(P131:Q131)</f>
        <v>1128</v>
      </c>
    </row>
    <row r="132" spans="1:18" ht="10.5" customHeight="1">
      <c r="E132" s="1946"/>
      <c r="F132" s="1062" t="s">
        <v>808</v>
      </c>
      <c r="G132" s="451"/>
      <c r="H132" s="2374">
        <f>SUM(H133)</f>
        <v>23</v>
      </c>
      <c r="I132" s="2374">
        <f>SUM(I133)</f>
        <v>22</v>
      </c>
      <c r="J132" s="1061">
        <f>H132+I132</f>
        <v>45</v>
      </c>
      <c r="K132" s="1737"/>
      <c r="L132" s="1737">
        <f>SUM(L133)</f>
        <v>236</v>
      </c>
      <c r="M132" s="1737">
        <f>SUM(M133)</f>
        <v>240</v>
      </c>
      <c r="N132" s="1061">
        <f>L132+M132</f>
        <v>476</v>
      </c>
      <c r="O132" s="1061"/>
      <c r="P132" s="1061">
        <f>SUM(H132+L132)</f>
        <v>259</v>
      </c>
      <c r="Q132" s="1061">
        <f>SUM(I132+M132)</f>
        <v>262</v>
      </c>
      <c r="R132" s="1058">
        <f>SUM(P132:Q132)</f>
        <v>521</v>
      </c>
    </row>
    <row r="133" spans="1:18" ht="10.5" customHeight="1">
      <c r="A133" s="5">
        <v>6</v>
      </c>
      <c r="B133" s="5">
        <v>2</v>
      </c>
      <c r="C133" s="5">
        <v>10</v>
      </c>
      <c r="E133" s="1946"/>
      <c r="F133" s="1066"/>
      <c r="G133" s="451" t="s">
        <v>118</v>
      </c>
      <c r="H133" s="2371">
        <v>23</v>
      </c>
      <c r="I133" s="2371">
        <v>22</v>
      </c>
      <c r="J133" s="35">
        <f>H133+I133</f>
        <v>45</v>
      </c>
      <c r="K133" s="2371"/>
      <c r="L133" s="2371">
        <v>236</v>
      </c>
      <c r="M133" s="2371">
        <v>240</v>
      </c>
      <c r="N133" s="1065">
        <f>L133+M133</f>
        <v>476</v>
      </c>
      <c r="O133" s="35"/>
      <c r="P133" s="35">
        <f>SUM(H133+L133)</f>
        <v>259</v>
      </c>
      <c r="Q133" s="35">
        <f>SUM(I133+M133)</f>
        <v>262</v>
      </c>
      <c r="R133" s="366">
        <f>SUM(P133:Q133)</f>
        <v>521</v>
      </c>
    </row>
    <row r="134" spans="1:18" ht="10.5" customHeight="1">
      <c r="E134" s="1946"/>
      <c r="F134" s="1062" t="s">
        <v>55</v>
      </c>
      <c r="G134" s="451"/>
      <c r="H134" s="2372">
        <f>SUM(H135)</f>
        <v>45</v>
      </c>
      <c r="I134" s="2372">
        <f>SUM(I135)</f>
        <v>42</v>
      </c>
      <c r="J134" s="1061">
        <f>H134+I134</f>
        <v>87</v>
      </c>
      <c r="K134" s="1742"/>
      <c r="L134" s="1742">
        <f>SUM(L135)</f>
        <v>174</v>
      </c>
      <c r="M134" s="1742">
        <f>SUM(M135)</f>
        <v>193</v>
      </c>
      <c r="N134" s="1061">
        <f>L134+M134</f>
        <v>367</v>
      </c>
      <c r="O134" s="1742"/>
      <c r="P134" s="1061">
        <f>SUM(H134+L134)</f>
        <v>219</v>
      </c>
      <c r="Q134" s="1061">
        <f>SUM(I134+M134)</f>
        <v>235</v>
      </c>
      <c r="R134" s="1058">
        <f>SUM(P134:Q134)</f>
        <v>454</v>
      </c>
    </row>
    <row r="135" spans="1:18" ht="10.5" customHeight="1">
      <c r="A135" s="5">
        <v>6</v>
      </c>
      <c r="B135" s="5">
        <v>2</v>
      </c>
      <c r="C135" s="5">
        <v>10</v>
      </c>
      <c r="E135" s="1946"/>
      <c r="F135" s="1066"/>
      <c r="G135" s="451" t="s">
        <v>99</v>
      </c>
      <c r="H135" s="2371">
        <v>45</v>
      </c>
      <c r="I135" s="2371">
        <v>42</v>
      </c>
      <c r="J135" s="35">
        <f>H135+I135</f>
        <v>87</v>
      </c>
      <c r="K135" s="2371"/>
      <c r="L135" s="2371">
        <v>174</v>
      </c>
      <c r="M135" s="2371">
        <v>193</v>
      </c>
      <c r="N135" s="1065">
        <f>L135+M135</f>
        <v>367</v>
      </c>
      <c r="O135" s="35"/>
      <c r="P135" s="35">
        <f>SUM(H135+L135)</f>
        <v>219</v>
      </c>
      <c r="Q135" s="35">
        <f>SUM(I135+M135)</f>
        <v>235</v>
      </c>
      <c r="R135" s="366">
        <f>SUM(P135:Q135)</f>
        <v>454</v>
      </c>
    </row>
    <row r="136" spans="1:18" ht="10.5" customHeight="1">
      <c r="E136" s="1946"/>
      <c r="F136" s="1062" t="s">
        <v>26</v>
      </c>
      <c r="G136" s="451"/>
      <c r="H136" s="2372">
        <f>SUM(H137:H137)</f>
        <v>38</v>
      </c>
      <c r="I136" s="2372">
        <f>SUM(I137:I137)</f>
        <v>42</v>
      </c>
      <c r="J136" s="1061">
        <f>H136+I136</f>
        <v>80</v>
      </c>
      <c r="K136" s="1742"/>
      <c r="L136" s="1742">
        <f>SUM(L137:L137)</f>
        <v>187</v>
      </c>
      <c r="M136" s="1742">
        <f>SUM(M137:M137)</f>
        <v>182</v>
      </c>
      <c r="N136" s="1061">
        <f>L136+M136</f>
        <v>369</v>
      </c>
      <c r="O136" s="1742"/>
      <c r="P136" s="1061">
        <f>SUM(H136+L136)</f>
        <v>225</v>
      </c>
      <c r="Q136" s="1061">
        <f>SUM(I136+M136)</f>
        <v>224</v>
      </c>
      <c r="R136" s="1058">
        <f>SUM(P136:Q136)</f>
        <v>449</v>
      </c>
    </row>
    <row r="137" spans="1:18" ht="10.5" customHeight="1">
      <c r="A137" s="5">
        <v>6</v>
      </c>
      <c r="B137" s="5">
        <v>2</v>
      </c>
      <c r="C137" s="5">
        <v>6</v>
      </c>
      <c r="E137" s="1957"/>
      <c r="F137" s="1080"/>
      <c r="G137" s="451" t="s">
        <v>99</v>
      </c>
      <c r="H137" s="2371">
        <v>38</v>
      </c>
      <c r="I137" s="2371">
        <v>42</v>
      </c>
      <c r="J137" s="35">
        <f>H137+I137</f>
        <v>80</v>
      </c>
      <c r="K137" s="2371"/>
      <c r="L137" s="2371">
        <v>187</v>
      </c>
      <c r="M137" s="2371">
        <v>182</v>
      </c>
      <c r="N137" s="1065">
        <f>L137+M137</f>
        <v>369</v>
      </c>
      <c r="O137" s="35"/>
      <c r="P137" s="35">
        <f>SUM(H137+L137)</f>
        <v>225</v>
      </c>
      <c r="Q137" s="35">
        <f>SUM(I137+M137)</f>
        <v>224</v>
      </c>
      <c r="R137" s="366">
        <f>SUM(P137:Q137)</f>
        <v>449</v>
      </c>
    </row>
    <row r="138" spans="1:18" ht="12" customHeight="1">
      <c r="E138" s="1959">
        <v>1407</v>
      </c>
      <c r="F138" s="24" t="s">
        <v>62</v>
      </c>
      <c r="G138" s="372"/>
      <c r="H138" s="377">
        <f>SUM(H142+H139)</f>
        <v>8</v>
      </c>
      <c r="I138" s="377">
        <f>SUM(I142+I139)</f>
        <v>9</v>
      </c>
      <c r="J138" s="48">
        <f>H138+I138</f>
        <v>17</v>
      </c>
      <c r="K138" s="377">
        <f>SUM(K142+K139)</f>
        <v>0</v>
      </c>
      <c r="L138" s="377">
        <f>SUM(L142+L139)</f>
        <v>185</v>
      </c>
      <c r="M138" s="377">
        <f>SUM(M142+M139)</f>
        <v>134</v>
      </c>
      <c r="N138" s="48">
        <f>L138+M138</f>
        <v>319</v>
      </c>
      <c r="O138" s="377"/>
      <c r="P138" s="48">
        <f>SUM(H138+L138)</f>
        <v>193</v>
      </c>
      <c r="Q138" s="48">
        <f>SUM(I138+M138)</f>
        <v>143</v>
      </c>
      <c r="R138" s="376">
        <f>SUM(P138:Q138)</f>
        <v>336</v>
      </c>
    </row>
    <row r="139" spans="1:18" ht="12" customHeight="1">
      <c r="E139" s="1946"/>
      <c r="F139" s="1062" t="s">
        <v>807</v>
      </c>
      <c r="G139" s="1093"/>
      <c r="H139" s="2372">
        <f>SUM(H140:H141)</f>
        <v>8</v>
      </c>
      <c r="I139" s="1742">
        <f>SUM(I140:I141)</f>
        <v>9</v>
      </c>
      <c r="J139" s="1061">
        <f>H139+I139</f>
        <v>17</v>
      </c>
      <c r="K139" s="1742"/>
      <c r="L139" s="1742">
        <f>SUM(L140:L141)</f>
        <v>65</v>
      </c>
      <c r="M139" s="1742">
        <f>SUM(M140:M141)</f>
        <v>81</v>
      </c>
      <c r="N139" s="1061">
        <f>L139+M139</f>
        <v>146</v>
      </c>
      <c r="O139" s="1742"/>
      <c r="P139" s="1061">
        <f>SUM(H139+L139)</f>
        <v>73</v>
      </c>
      <c r="Q139" s="1061">
        <f>SUM(I139+M139)</f>
        <v>90</v>
      </c>
      <c r="R139" s="1058">
        <f>SUM(P139:Q139)</f>
        <v>163</v>
      </c>
    </row>
    <row r="140" spans="1:18" ht="12" customHeight="1">
      <c r="A140" s="5">
        <v>7</v>
      </c>
      <c r="B140" s="5">
        <v>6</v>
      </c>
      <c r="C140" s="5">
        <v>10</v>
      </c>
      <c r="E140" s="1946"/>
      <c r="F140" s="1062"/>
      <c r="G140" s="451" t="s">
        <v>699</v>
      </c>
      <c r="H140" s="386">
        <v>0</v>
      </c>
      <c r="I140" s="386">
        <v>0</v>
      </c>
      <c r="J140" s="35">
        <f>H140+I140</f>
        <v>0</v>
      </c>
      <c r="K140" s="39"/>
      <c r="L140" s="386">
        <v>37</v>
      </c>
      <c r="M140" s="386">
        <v>45</v>
      </c>
      <c r="N140" s="35">
        <f>L140+M140</f>
        <v>82</v>
      </c>
      <c r="O140" s="39"/>
      <c r="P140" s="35">
        <f>SUM(H140+L140)</f>
        <v>37</v>
      </c>
      <c r="Q140" s="35">
        <f>SUM(I140+M140)</f>
        <v>45</v>
      </c>
      <c r="R140" s="366">
        <f>SUM(P140:Q140)</f>
        <v>82</v>
      </c>
    </row>
    <row r="141" spans="1:18" ht="12" customHeight="1">
      <c r="A141" s="5">
        <v>7</v>
      </c>
      <c r="B141" s="5">
        <v>6</v>
      </c>
      <c r="C141" s="5">
        <v>10</v>
      </c>
      <c r="E141" s="1946"/>
      <c r="F141" s="1066"/>
      <c r="G141" s="451" t="s">
        <v>100</v>
      </c>
      <c r="H141" s="2371">
        <v>8</v>
      </c>
      <c r="I141" s="2371">
        <v>9</v>
      </c>
      <c r="J141" s="35">
        <f>H141+I141</f>
        <v>17</v>
      </c>
      <c r="K141" s="2371"/>
      <c r="L141" s="2371">
        <v>28</v>
      </c>
      <c r="M141" s="2371">
        <v>36</v>
      </c>
      <c r="N141" s="1065">
        <f>L141+M141</f>
        <v>64</v>
      </c>
      <c r="O141" s="35"/>
      <c r="P141" s="35">
        <f>SUM(H141+L141)</f>
        <v>36</v>
      </c>
      <c r="Q141" s="35">
        <f>SUM(I141+M141)</f>
        <v>45</v>
      </c>
      <c r="R141" s="366">
        <f>SUM(P141:Q141)</f>
        <v>81</v>
      </c>
    </row>
    <row r="142" spans="1:18" ht="10.5" customHeight="1">
      <c r="E142" s="1946"/>
      <c r="F142" s="1062" t="s">
        <v>25</v>
      </c>
      <c r="G142" s="451"/>
      <c r="H142" s="1742">
        <f>SUM(H143:H147)</f>
        <v>0</v>
      </c>
      <c r="I142" s="1742">
        <f>SUM(I143:I147)</f>
        <v>0</v>
      </c>
      <c r="J142" s="1061">
        <f>H142+I142</f>
        <v>0</v>
      </c>
      <c r="K142" s="1742"/>
      <c r="L142" s="1742">
        <f>SUM(L143:L147)</f>
        <v>120</v>
      </c>
      <c r="M142" s="1742">
        <f>SUM(M143:M147)</f>
        <v>53</v>
      </c>
      <c r="N142" s="1061">
        <f>L142+M142</f>
        <v>173</v>
      </c>
      <c r="O142" s="1742"/>
      <c r="P142" s="1061">
        <f>SUM(H142+L142)</f>
        <v>120</v>
      </c>
      <c r="Q142" s="1061">
        <f>SUM(I142+M142)</f>
        <v>53</v>
      </c>
      <c r="R142" s="1058">
        <f>SUM(P142:Q142)</f>
        <v>173</v>
      </c>
    </row>
    <row r="143" spans="1:18" ht="10.5" customHeight="1">
      <c r="A143" s="5">
        <v>7</v>
      </c>
      <c r="B143" s="5">
        <v>3</v>
      </c>
      <c r="C143" s="5">
        <v>11</v>
      </c>
      <c r="E143" s="1946"/>
      <c r="F143" s="1062"/>
      <c r="G143" s="451" t="s">
        <v>119</v>
      </c>
      <c r="H143" s="2371">
        <v>0</v>
      </c>
      <c r="I143" s="2371">
        <v>0</v>
      </c>
      <c r="J143" s="35">
        <f>H143+I143</f>
        <v>0</v>
      </c>
      <c r="K143" s="2371"/>
      <c r="L143" s="2371">
        <v>42</v>
      </c>
      <c r="M143" s="2371">
        <v>8</v>
      </c>
      <c r="N143" s="1065">
        <f>L143+M143</f>
        <v>50</v>
      </c>
      <c r="O143" s="35"/>
      <c r="P143" s="35">
        <f>SUM(H143+L143)</f>
        <v>42</v>
      </c>
      <c r="Q143" s="35">
        <f>SUM(I143+M143)</f>
        <v>8</v>
      </c>
      <c r="R143" s="366">
        <f>SUM(P143:Q143)</f>
        <v>50</v>
      </c>
    </row>
    <row r="144" spans="1:18" ht="10.5" customHeight="1">
      <c r="A144" s="5">
        <v>7</v>
      </c>
      <c r="B144" s="5">
        <v>3</v>
      </c>
      <c r="C144" s="5">
        <v>11</v>
      </c>
      <c r="E144" s="1946"/>
      <c r="F144" s="1062"/>
      <c r="G144" s="451" t="s">
        <v>379</v>
      </c>
      <c r="H144" s="2371">
        <v>0</v>
      </c>
      <c r="I144" s="2371">
        <v>0</v>
      </c>
      <c r="J144" s="35">
        <f>H144+I144</f>
        <v>0</v>
      </c>
      <c r="K144" s="2371"/>
      <c r="L144" s="2371">
        <v>47</v>
      </c>
      <c r="M144" s="2371">
        <v>20</v>
      </c>
      <c r="N144" s="1065">
        <f>L144+M144</f>
        <v>67</v>
      </c>
      <c r="O144" s="35"/>
      <c r="P144" s="35">
        <f>SUM(H144+L144)</f>
        <v>47</v>
      </c>
      <c r="Q144" s="35">
        <f>SUM(I144+M144)</f>
        <v>20</v>
      </c>
      <c r="R144" s="366">
        <f>SUM(P144:Q144)</f>
        <v>67</v>
      </c>
    </row>
    <row r="145" spans="1:18" ht="10.5" customHeight="1">
      <c r="A145" s="5">
        <v>7</v>
      </c>
      <c r="B145" s="5">
        <v>3</v>
      </c>
      <c r="C145" s="5">
        <v>11</v>
      </c>
      <c r="E145" s="1946"/>
      <c r="F145" s="1062"/>
      <c r="G145" s="451" t="s">
        <v>754</v>
      </c>
      <c r="H145" s="2371">
        <v>0</v>
      </c>
      <c r="I145" s="2371">
        <v>0</v>
      </c>
      <c r="J145" s="35">
        <f>H145+I145</f>
        <v>0</v>
      </c>
      <c r="K145" s="2371"/>
      <c r="L145" s="2371">
        <v>0</v>
      </c>
      <c r="M145" s="2371">
        <v>0</v>
      </c>
      <c r="N145" s="1065">
        <f>L145+M145</f>
        <v>0</v>
      </c>
      <c r="O145" s="35"/>
      <c r="P145" s="35">
        <f>SUM(H145+L145)</f>
        <v>0</v>
      </c>
      <c r="Q145" s="35">
        <f>SUM(I145+M145)</f>
        <v>0</v>
      </c>
      <c r="R145" s="366">
        <f>SUM(P145:Q145)</f>
        <v>0</v>
      </c>
    </row>
    <row r="146" spans="1:18" ht="10.5" customHeight="1">
      <c r="A146" s="5">
        <v>7</v>
      </c>
      <c r="B146" s="5">
        <v>3</v>
      </c>
      <c r="C146" s="5">
        <v>11</v>
      </c>
      <c r="E146" s="1946"/>
      <c r="F146" s="1066"/>
      <c r="G146" s="451" t="s">
        <v>666</v>
      </c>
      <c r="H146" s="2371">
        <v>0</v>
      </c>
      <c r="I146" s="2371">
        <v>0</v>
      </c>
      <c r="J146" s="35">
        <f>H146+I146</f>
        <v>0</v>
      </c>
      <c r="K146" s="2371"/>
      <c r="L146" s="2371">
        <v>19</v>
      </c>
      <c r="M146" s="2371">
        <v>15</v>
      </c>
      <c r="N146" s="1065">
        <f>L146+M146</f>
        <v>34</v>
      </c>
      <c r="O146" s="35"/>
      <c r="P146" s="35">
        <f>SUM(H146+L146)</f>
        <v>19</v>
      </c>
      <c r="Q146" s="35">
        <f>SUM(I146+M146)</f>
        <v>15</v>
      </c>
      <c r="R146" s="366">
        <f>SUM(P146:Q146)</f>
        <v>34</v>
      </c>
    </row>
    <row r="147" spans="1:18" ht="10.5" customHeight="1">
      <c r="A147" s="5">
        <v>7</v>
      </c>
      <c r="B147" s="5">
        <v>3</v>
      </c>
      <c r="C147" s="5">
        <v>11</v>
      </c>
      <c r="E147" s="1957"/>
      <c r="F147" s="1066"/>
      <c r="G147" s="451" t="s">
        <v>415</v>
      </c>
      <c r="H147" s="2371">
        <v>0</v>
      </c>
      <c r="I147" s="2371">
        <v>0</v>
      </c>
      <c r="J147" s="35">
        <f>H147+I147</f>
        <v>0</v>
      </c>
      <c r="K147" s="2371"/>
      <c r="L147" s="2371">
        <v>12</v>
      </c>
      <c r="M147" s="2371">
        <v>10</v>
      </c>
      <c r="N147" s="1065">
        <f>L147+M147</f>
        <v>22</v>
      </c>
      <c r="O147" s="35"/>
      <c r="P147" s="35">
        <f>SUM(H147+L147)</f>
        <v>12</v>
      </c>
      <c r="Q147" s="35">
        <f>SUM(I147+M147)</f>
        <v>10</v>
      </c>
      <c r="R147" s="366">
        <f>SUM(P147:Q147)</f>
        <v>22</v>
      </c>
    </row>
    <row r="148" spans="1:18" ht="12" customHeight="1">
      <c r="E148" s="1950">
        <v>1408</v>
      </c>
      <c r="F148" s="24" t="s">
        <v>63</v>
      </c>
      <c r="G148" s="373"/>
      <c r="H148" s="377">
        <f>SUM(H151+H149+H154+H158)</f>
        <v>214</v>
      </c>
      <c r="I148" s="377">
        <f>SUM(I151+I149+I154+I158)</f>
        <v>203</v>
      </c>
      <c r="J148" s="48">
        <f>H148+I148</f>
        <v>417</v>
      </c>
      <c r="K148" s="377"/>
      <c r="L148" s="377">
        <f>SUM(L151+L149+L154+L158)</f>
        <v>639</v>
      </c>
      <c r="M148" s="377">
        <f>SUM(M151+M149+M154+M158)</f>
        <v>715</v>
      </c>
      <c r="N148" s="48">
        <f>L148+M148</f>
        <v>1354</v>
      </c>
      <c r="O148" s="377"/>
      <c r="P148" s="48">
        <f>SUM(H148+L148)</f>
        <v>853</v>
      </c>
      <c r="Q148" s="48">
        <f>SUM(I148+M148)</f>
        <v>918</v>
      </c>
      <c r="R148" s="376">
        <f>SUM(P148:Q148)</f>
        <v>1771</v>
      </c>
    </row>
    <row r="149" spans="1:18" ht="12" customHeight="1">
      <c r="E149" s="1950"/>
      <c r="F149" s="622" t="s">
        <v>16</v>
      </c>
      <c r="G149" s="1093"/>
      <c r="H149" s="1060">
        <f>SUM(H150)</f>
        <v>55</v>
      </c>
      <c r="I149" s="1061">
        <f>SUM(I150)</f>
        <v>49</v>
      </c>
      <c r="J149" s="1061">
        <f>H149+I149</f>
        <v>104</v>
      </c>
      <c r="K149" s="2373"/>
      <c r="L149" s="1061">
        <f>SUM(L150)</f>
        <v>39</v>
      </c>
      <c r="M149" s="1061">
        <f>SUM(M150)</f>
        <v>41</v>
      </c>
      <c r="N149" s="1061">
        <f>L149+M149</f>
        <v>80</v>
      </c>
      <c r="O149" s="1061"/>
      <c r="P149" s="1061">
        <f>SUM(H149+L149)</f>
        <v>94</v>
      </c>
      <c r="Q149" s="1061">
        <f>SUM(I149+M149)</f>
        <v>90</v>
      </c>
      <c r="R149" s="1058">
        <f>SUM(P149:Q149)</f>
        <v>184</v>
      </c>
    </row>
    <row r="150" spans="1:18" ht="12" customHeight="1">
      <c r="A150" s="5">
        <v>8</v>
      </c>
      <c r="B150" s="5">
        <v>4</v>
      </c>
      <c r="C150" s="5">
        <v>6</v>
      </c>
      <c r="E150" s="1950"/>
      <c r="F150" s="622"/>
      <c r="G150" s="570" t="s">
        <v>414</v>
      </c>
      <c r="H150" s="623">
        <v>55</v>
      </c>
      <c r="I150" s="623">
        <v>49</v>
      </c>
      <c r="J150" s="35">
        <f>H150+I150</f>
        <v>104</v>
      </c>
      <c r="K150" s="623"/>
      <c r="L150" s="623">
        <v>39</v>
      </c>
      <c r="M150" s="623">
        <v>41</v>
      </c>
      <c r="N150" s="1065">
        <f>L150+M150</f>
        <v>80</v>
      </c>
      <c r="O150" s="35"/>
      <c r="P150" s="35">
        <f>SUM(H150+L150)</f>
        <v>94</v>
      </c>
      <c r="Q150" s="35">
        <f>SUM(I150+M150)</f>
        <v>90</v>
      </c>
      <c r="R150" s="366">
        <f>SUM(P150:Q150)</f>
        <v>184</v>
      </c>
    </row>
    <row r="151" spans="1:18" ht="10.5" customHeight="1">
      <c r="E151" s="1950"/>
      <c r="F151" s="1062" t="s">
        <v>57</v>
      </c>
      <c r="G151" s="451"/>
      <c r="H151" s="1742">
        <f>SUM(H152:H153)</f>
        <v>62</v>
      </c>
      <c r="I151" s="1742">
        <f>SUM(I152:I153)</f>
        <v>79</v>
      </c>
      <c r="J151" s="1061">
        <f>H151+I151</f>
        <v>141</v>
      </c>
      <c r="K151" s="1742"/>
      <c r="L151" s="1742">
        <f>SUM(L152:L153)</f>
        <v>472</v>
      </c>
      <c r="M151" s="1742">
        <f>SUM(M152:M153)</f>
        <v>554</v>
      </c>
      <c r="N151" s="1065">
        <f>L151+M151</f>
        <v>1026</v>
      </c>
      <c r="O151" s="1742"/>
      <c r="P151" s="1742">
        <f>SUM(H151+L151)</f>
        <v>534</v>
      </c>
      <c r="Q151" s="1742">
        <f>SUM(I151+M151)</f>
        <v>633</v>
      </c>
      <c r="R151" s="1741">
        <f>SUM(P151:Q151)</f>
        <v>1167</v>
      </c>
    </row>
    <row r="152" spans="1:18" ht="10.5" customHeight="1">
      <c r="A152" s="5">
        <v>8</v>
      </c>
      <c r="B152" s="5">
        <v>4</v>
      </c>
      <c r="C152" s="5">
        <v>8</v>
      </c>
      <c r="E152" s="1950"/>
      <c r="F152" s="1062"/>
      <c r="G152" s="451" t="s">
        <v>460</v>
      </c>
      <c r="H152" s="386">
        <v>0</v>
      </c>
      <c r="I152" s="386">
        <v>0</v>
      </c>
      <c r="J152" s="35">
        <f>H152+I152</f>
        <v>0</v>
      </c>
      <c r="K152" s="39"/>
      <c r="L152" s="386">
        <v>251</v>
      </c>
      <c r="M152" s="386">
        <v>305</v>
      </c>
      <c r="N152" s="35">
        <f>L152+M152</f>
        <v>556</v>
      </c>
      <c r="O152" s="39"/>
      <c r="P152" s="39">
        <f>SUM(H152+L152)</f>
        <v>251</v>
      </c>
      <c r="Q152" s="39">
        <f>SUM(I152+M152)</f>
        <v>305</v>
      </c>
      <c r="R152" s="366">
        <f>SUM(P152:Q152)</f>
        <v>556</v>
      </c>
    </row>
    <row r="153" spans="1:18" ht="10.5" customHeight="1">
      <c r="A153" s="5">
        <v>8</v>
      </c>
      <c r="B153" s="5">
        <v>4</v>
      </c>
      <c r="C153" s="5">
        <v>8</v>
      </c>
      <c r="E153" s="1950"/>
      <c r="F153" s="1066"/>
      <c r="G153" s="451" t="s">
        <v>121</v>
      </c>
      <c r="H153" s="2371">
        <v>62</v>
      </c>
      <c r="I153" s="2371">
        <v>79</v>
      </c>
      <c r="J153" s="35">
        <f>H153+I153</f>
        <v>141</v>
      </c>
      <c r="K153" s="2371"/>
      <c r="L153" s="2371">
        <v>221</v>
      </c>
      <c r="M153" s="2371">
        <v>249</v>
      </c>
      <c r="N153" s="1065">
        <f>L153+M153</f>
        <v>470</v>
      </c>
      <c r="O153" s="35"/>
      <c r="P153" s="39">
        <f>SUM(H153+L153)</f>
        <v>283</v>
      </c>
      <c r="Q153" s="39">
        <f>SUM(I153+M153)</f>
        <v>328</v>
      </c>
      <c r="R153" s="366">
        <f>SUM(P153:Q153)</f>
        <v>611</v>
      </c>
    </row>
    <row r="154" spans="1:18" ht="10.5" customHeight="1">
      <c r="E154" s="1950"/>
      <c r="F154" s="1062" t="s">
        <v>18</v>
      </c>
      <c r="G154" s="451"/>
      <c r="H154" s="2372">
        <f>SUM(H155:H157)</f>
        <v>58</v>
      </c>
      <c r="I154" s="1742">
        <f>SUM(I155:I157)</f>
        <v>38</v>
      </c>
      <c r="J154" s="1061">
        <f>H154+I154</f>
        <v>96</v>
      </c>
      <c r="K154" s="1742"/>
      <c r="L154" s="1742">
        <f>SUM(L155:L157)</f>
        <v>77</v>
      </c>
      <c r="M154" s="1742">
        <f>SUM(M155:M157)</f>
        <v>51</v>
      </c>
      <c r="N154" s="1065">
        <f>L154+M154</f>
        <v>128</v>
      </c>
      <c r="O154" s="1742"/>
      <c r="P154" s="1061">
        <f>SUM(H154+L154)</f>
        <v>135</v>
      </c>
      <c r="Q154" s="1061">
        <f>SUM(I154+M154)</f>
        <v>89</v>
      </c>
      <c r="R154" s="1058">
        <f>SUM(P154:Q154)</f>
        <v>224</v>
      </c>
    </row>
    <row r="155" spans="1:18" ht="10.5" customHeight="1">
      <c r="A155" s="5">
        <v>8</v>
      </c>
      <c r="B155" s="5">
        <v>4</v>
      </c>
      <c r="C155" s="5">
        <v>11</v>
      </c>
      <c r="E155" s="1950"/>
      <c r="F155" s="1062"/>
      <c r="G155" s="451" t="s">
        <v>122</v>
      </c>
      <c r="H155" s="2371">
        <v>26</v>
      </c>
      <c r="I155" s="2371">
        <v>5</v>
      </c>
      <c r="J155" s="35">
        <f>H155+I155</f>
        <v>31</v>
      </c>
      <c r="K155" s="2371"/>
      <c r="L155" s="2371">
        <v>40</v>
      </c>
      <c r="M155" s="2371">
        <v>23</v>
      </c>
      <c r="N155" s="1065">
        <f>L155+M155</f>
        <v>63</v>
      </c>
      <c r="O155" s="35"/>
      <c r="P155" s="35">
        <f>SUM(H155+L155)</f>
        <v>66</v>
      </c>
      <c r="Q155" s="35">
        <f>SUM(I155+M155)</f>
        <v>28</v>
      </c>
      <c r="R155" s="366">
        <f>SUM(P155:Q155)</f>
        <v>94</v>
      </c>
    </row>
    <row r="156" spans="1:18" ht="10.5" customHeight="1">
      <c r="A156" s="5">
        <v>8</v>
      </c>
      <c r="B156" s="5">
        <v>3</v>
      </c>
      <c r="C156" s="5">
        <v>11</v>
      </c>
      <c r="E156" s="1950"/>
      <c r="F156" s="1062"/>
      <c r="G156" s="451" t="s">
        <v>123</v>
      </c>
      <c r="H156" s="2371">
        <v>24</v>
      </c>
      <c r="I156" s="2371">
        <v>15</v>
      </c>
      <c r="J156" s="35">
        <f>H156+I156</f>
        <v>39</v>
      </c>
      <c r="K156" s="2371"/>
      <c r="L156" s="2371">
        <v>29</v>
      </c>
      <c r="M156" s="2371">
        <v>17</v>
      </c>
      <c r="N156" s="1065">
        <f>L156+M156</f>
        <v>46</v>
      </c>
      <c r="O156" s="35"/>
      <c r="P156" s="35">
        <f>SUM(H156+L156)</f>
        <v>53</v>
      </c>
      <c r="Q156" s="35">
        <f>SUM(I156+M156)</f>
        <v>32</v>
      </c>
      <c r="R156" s="366">
        <f>SUM(P156:Q156)</f>
        <v>85</v>
      </c>
    </row>
    <row r="157" spans="1:18" ht="10.5" customHeight="1">
      <c r="A157" s="5">
        <v>8</v>
      </c>
      <c r="B157" s="5">
        <v>4</v>
      </c>
      <c r="C157" s="5">
        <v>11</v>
      </c>
      <c r="E157" s="1950"/>
      <c r="F157" s="1062"/>
      <c r="G157" s="451" t="s">
        <v>377</v>
      </c>
      <c r="H157" s="2371">
        <v>8</v>
      </c>
      <c r="I157" s="2371">
        <v>18</v>
      </c>
      <c r="J157" s="35">
        <f>H157+I157</f>
        <v>26</v>
      </c>
      <c r="K157" s="2371"/>
      <c r="L157" s="2371">
        <v>8</v>
      </c>
      <c r="M157" s="2371">
        <v>11</v>
      </c>
      <c r="N157" s="1065">
        <f>L157+M157</f>
        <v>19</v>
      </c>
      <c r="O157" s="35"/>
      <c r="P157" s="35">
        <f>SUM(H157+L157)</f>
        <v>16</v>
      </c>
      <c r="Q157" s="35">
        <f>SUM(I157+M157)</f>
        <v>29</v>
      </c>
      <c r="R157" s="366">
        <f>SUM(P157:Q157)</f>
        <v>45</v>
      </c>
    </row>
    <row r="158" spans="1:18" ht="10.5" customHeight="1">
      <c r="E158" s="1950"/>
      <c r="F158" s="1062" t="s">
        <v>59</v>
      </c>
      <c r="G158" s="1093"/>
      <c r="H158" s="2372">
        <f>SUM(H159)</f>
        <v>39</v>
      </c>
      <c r="I158" s="1742">
        <f>SUM(I159)</f>
        <v>37</v>
      </c>
      <c r="J158" s="1061">
        <f>H158+I158</f>
        <v>76</v>
      </c>
      <c r="K158" s="1742"/>
      <c r="L158" s="1742">
        <f>SUM(L159)</f>
        <v>51</v>
      </c>
      <c r="M158" s="1742">
        <f>SUM(M159)</f>
        <v>69</v>
      </c>
      <c r="N158" s="1065">
        <f>L158+M158</f>
        <v>120</v>
      </c>
      <c r="O158" s="1742"/>
      <c r="P158" s="1061">
        <f>SUM(H158+L158)</f>
        <v>90</v>
      </c>
      <c r="Q158" s="1061">
        <f>SUM(I158+M158)</f>
        <v>106</v>
      </c>
      <c r="R158" s="1058">
        <f>SUM(P158:Q158)</f>
        <v>196</v>
      </c>
    </row>
    <row r="159" spans="1:18" ht="10.5" customHeight="1">
      <c r="A159" s="5">
        <v>8</v>
      </c>
      <c r="B159" s="5">
        <v>4</v>
      </c>
      <c r="C159" s="5">
        <v>11</v>
      </c>
      <c r="E159" s="1950"/>
      <c r="F159" s="1066"/>
      <c r="G159" s="451" t="s">
        <v>125</v>
      </c>
      <c r="H159" s="2371">
        <v>39</v>
      </c>
      <c r="I159" s="2371">
        <v>37</v>
      </c>
      <c r="J159" s="40">
        <f>H159+I159</f>
        <v>76</v>
      </c>
      <c r="K159" s="2371"/>
      <c r="L159" s="2371">
        <v>51</v>
      </c>
      <c r="M159" s="2371">
        <v>69</v>
      </c>
      <c r="N159" s="1056">
        <f>L159+M159</f>
        <v>120</v>
      </c>
      <c r="O159" s="35"/>
      <c r="P159" s="35">
        <f>SUM(H159+L159)</f>
        <v>90</v>
      </c>
      <c r="Q159" s="35">
        <f>SUM(I159+M159)</f>
        <v>106</v>
      </c>
      <c r="R159" s="366">
        <f>SUM(P159:Q159)</f>
        <v>196</v>
      </c>
    </row>
    <row r="160" spans="1:18" ht="12" customHeight="1">
      <c r="E160" s="1959">
        <v>1624</v>
      </c>
      <c r="F160" s="373" t="s">
        <v>19</v>
      </c>
      <c r="G160" s="1740"/>
      <c r="H160" s="377">
        <f>SUM(H161+H163)</f>
        <v>0</v>
      </c>
      <c r="I160" s="377">
        <f>SUM(I161+I163)</f>
        <v>0</v>
      </c>
      <c r="J160" s="48">
        <f>H160+I160</f>
        <v>0</v>
      </c>
      <c r="K160" s="377"/>
      <c r="L160" s="377">
        <f>SUM(L161+L163)</f>
        <v>23</v>
      </c>
      <c r="M160" s="377">
        <f>SUM(M161+M163)</f>
        <v>44</v>
      </c>
      <c r="N160" s="48">
        <f>L160+M160</f>
        <v>67</v>
      </c>
      <c r="O160" s="377"/>
      <c r="P160" s="48">
        <f>SUM(H160+L160)</f>
        <v>23</v>
      </c>
      <c r="Q160" s="48">
        <f>SUM(I160+M160)</f>
        <v>44</v>
      </c>
      <c r="R160" s="376">
        <f>SUM(P160:Q160)</f>
        <v>67</v>
      </c>
    </row>
    <row r="161" spans="1:31" ht="10.5" customHeight="1">
      <c r="E161" s="1946"/>
      <c r="F161" s="1069" t="s">
        <v>149</v>
      </c>
      <c r="G161" s="451"/>
      <c r="H161" s="1742">
        <f>SUM(H162)</f>
        <v>0</v>
      </c>
      <c r="I161" s="1742">
        <f>SUM(I162)</f>
        <v>0</v>
      </c>
      <c r="J161" s="1061">
        <f>H161+I161</f>
        <v>0</v>
      </c>
      <c r="K161" s="1742"/>
      <c r="L161" s="1742">
        <f>SUM(L162)</f>
        <v>6</v>
      </c>
      <c r="M161" s="1742">
        <f>SUM(M162)</f>
        <v>9</v>
      </c>
      <c r="N161" s="1061">
        <f>L161+M161</f>
        <v>15</v>
      </c>
      <c r="O161" s="1742"/>
      <c r="P161" s="1061">
        <f>SUM(H161+L161)</f>
        <v>6</v>
      </c>
      <c r="Q161" s="1061">
        <f>SUM(I161+M161)</f>
        <v>9</v>
      </c>
      <c r="R161" s="1058">
        <f>SUM(P161:Q161)</f>
        <v>15</v>
      </c>
    </row>
    <row r="162" spans="1:31" ht="10.5" customHeight="1">
      <c r="A162" s="5">
        <v>9</v>
      </c>
      <c r="B162" s="5">
        <v>4</v>
      </c>
      <c r="C162" s="5">
        <v>8</v>
      </c>
      <c r="E162" s="1946"/>
      <c r="F162" s="1066"/>
      <c r="G162" s="451" t="s">
        <v>376</v>
      </c>
      <c r="H162" s="2371">
        <v>0</v>
      </c>
      <c r="I162" s="2371">
        <v>0</v>
      </c>
      <c r="J162" s="35">
        <f>H162+I162</f>
        <v>0</v>
      </c>
      <c r="K162" s="2371"/>
      <c r="L162" s="2371">
        <v>6</v>
      </c>
      <c r="M162" s="2371">
        <v>9</v>
      </c>
      <c r="N162" s="1065">
        <f>L162+M162</f>
        <v>15</v>
      </c>
      <c r="O162" s="35"/>
      <c r="P162" s="35">
        <f>SUM(H162+L162)</f>
        <v>6</v>
      </c>
      <c r="Q162" s="35">
        <f>SUM(I162+M162)</f>
        <v>9</v>
      </c>
      <c r="R162" s="366">
        <f>SUM(P162:Q162)</f>
        <v>15</v>
      </c>
      <c r="T162" s="1415"/>
    </row>
    <row r="163" spans="1:31" ht="10.5" customHeight="1">
      <c r="E163" s="1946"/>
      <c r="F163" s="1062" t="s">
        <v>22</v>
      </c>
      <c r="G163" s="451"/>
      <c r="H163" s="2372">
        <f>SUM(H164)</f>
        <v>0</v>
      </c>
      <c r="I163" s="1742">
        <f>SUM(I164)</f>
        <v>0</v>
      </c>
      <c r="J163" s="1061">
        <f>H163+I163</f>
        <v>0</v>
      </c>
      <c r="K163" s="1742"/>
      <c r="L163" s="1742">
        <f>SUM(L164)</f>
        <v>17</v>
      </c>
      <c r="M163" s="1742">
        <f>SUM(M164)</f>
        <v>35</v>
      </c>
      <c r="N163" s="1061">
        <f>L163+M163</f>
        <v>52</v>
      </c>
      <c r="O163" s="1742"/>
      <c r="P163" s="1061">
        <f>SUM(H163+L163)</f>
        <v>17</v>
      </c>
      <c r="Q163" s="1061">
        <f>SUM(I163+M163)</f>
        <v>35</v>
      </c>
      <c r="R163" s="1058">
        <f>SUM(P163:Q163)</f>
        <v>52</v>
      </c>
    </row>
    <row r="164" spans="1:31" ht="10.5" customHeight="1">
      <c r="A164" s="5">
        <v>9</v>
      </c>
      <c r="B164" s="5">
        <v>5</v>
      </c>
      <c r="C164" s="5">
        <v>11</v>
      </c>
      <c r="E164" s="2105"/>
      <c r="F164" s="1066"/>
      <c r="G164" s="451" t="s">
        <v>375</v>
      </c>
      <c r="H164" s="2371">
        <v>0</v>
      </c>
      <c r="I164" s="2371">
        <v>0</v>
      </c>
      <c r="J164" s="35">
        <f>H164+I164</f>
        <v>0</v>
      </c>
      <c r="K164" s="2371"/>
      <c r="L164" s="2371">
        <v>17</v>
      </c>
      <c r="M164" s="2371">
        <v>35</v>
      </c>
      <c r="N164" s="35">
        <f>L164+M164</f>
        <v>52</v>
      </c>
      <c r="O164" s="35"/>
      <c r="P164" s="35">
        <f>SUM(H164+L164)</f>
        <v>17</v>
      </c>
      <c r="Q164" s="35">
        <f>SUM(I164+M164)</f>
        <v>35</v>
      </c>
      <c r="R164" s="366">
        <f>SUM(P164:Q164)</f>
        <v>52</v>
      </c>
    </row>
    <row r="165" spans="1:31" ht="15" customHeight="1">
      <c r="A165" s="16"/>
      <c r="B165" s="16"/>
      <c r="C165" s="16"/>
      <c r="D165" s="1"/>
      <c r="E165" s="29"/>
      <c r="F165" s="1885" t="s">
        <v>0</v>
      </c>
      <c r="G165" s="1886"/>
      <c r="H165" s="363">
        <f>SUM(H8+H43+H88+H101+H107+H128+H138+H148+H160)</f>
        <v>1365</v>
      </c>
      <c r="I165" s="363">
        <f>SUM(I8+I43+I88+I101+I107+I128+I138+I148+I160)</f>
        <v>1362</v>
      </c>
      <c r="J165" s="363">
        <f>SUM(J8+J43+J88+J101+J107+J128+J138+J148+J160)</f>
        <v>2727</v>
      </c>
      <c r="K165" s="363"/>
      <c r="L165" s="363">
        <f>SUM(L8+L43+L88+L101+L107+L128+L138+L148+L160)</f>
        <v>9951</v>
      </c>
      <c r="M165" s="363">
        <f>SUM(M8+M43+M88+M101+M107+M128+M138+M148+M160)</f>
        <v>8964</v>
      </c>
      <c r="N165" s="363">
        <f>SUM(N8+N43+N88+N101+N107+N128+N138+N148+N160)</f>
        <v>18915</v>
      </c>
      <c r="O165" s="363"/>
      <c r="P165" s="363">
        <f>SUM(P8+P43+P88+P101+P107+P128+P138+P148+P160)</f>
        <v>11316</v>
      </c>
      <c r="Q165" s="363">
        <f>SUM(Q8+Q43+Q88+Q101+Q107+Q128+Q138+Q148+Q160)</f>
        <v>10326</v>
      </c>
      <c r="R165" s="362">
        <f>SUM(R8+R43+R88+R101+R107+R128+R138+R148+R160)</f>
        <v>21642</v>
      </c>
      <c r="T165" s="1415"/>
      <c r="U165" s="1415"/>
      <c r="V165" s="1415"/>
      <c r="W165" s="1415"/>
      <c r="X165" s="1415"/>
      <c r="Y165" s="1415"/>
      <c r="Z165" s="1415"/>
      <c r="AA165" s="1415"/>
      <c r="AB165" s="1415"/>
      <c r="AC165" s="1415"/>
      <c r="AD165" s="1415"/>
      <c r="AE165" s="1415"/>
    </row>
    <row r="166" spans="1:31" ht="10.5" customHeight="1">
      <c r="A166" s="16"/>
      <c r="B166" s="16"/>
      <c r="C166" s="16"/>
      <c r="D166" s="1"/>
      <c r="F166" s="10" t="s">
        <v>722</v>
      </c>
      <c r="G166" s="2370"/>
      <c r="H166" s="2368"/>
      <c r="I166" s="2369"/>
      <c r="J166" s="2368"/>
      <c r="K166" s="2368"/>
      <c r="L166" s="2368"/>
      <c r="M166" s="2368"/>
      <c r="N166" s="2368"/>
      <c r="O166" s="2368"/>
      <c r="P166" s="2368"/>
      <c r="Q166" s="2368"/>
      <c r="R166" s="2368"/>
    </row>
    <row r="167" spans="1:31" ht="10.5" customHeight="1">
      <c r="A167" s="16"/>
      <c r="B167" s="16"/>
      <c r="C167" s="16"/>
      <c r="D167" s="1"/>
      <c r="F167" s="10" t="s">
        <v>373</v>
      </c>
      <c r="G167" s="2370"/>
      <c r="H167" s="2368"/>
      <c r="I167" s="2369"/>
      <c r="J167" s="2368"/>
      <c r="K167" s="2368"/>
      <c r="L167" s="2368"/>
      <c r="M167" s="2368"/>
      <c r="N167" s="2368"/>
      <c r="O167" s="2368"/>
      <c r="P167" s="2368"/>
      <c r="Q167" s="2368"/>
      <c r="R167" s="2368"/>
    </row>
    <row r="168" spans="1:31" ht="10.5" customHeight="1">
      <c r="A168" s="16"/>
      <c r="B168" s="16"/>
      <c r="C168" s="16"/>
      <c r="D168" s="1"/>
      <c r="F168" s="10"/>
      <c r="G168" s="10"/>
      <c r="H168" s="10"/>
      <c r="I168" s="10"/>
      <c r="J168" s="10"/>
      <c r="K168" s="10"/>
      <c r="L168" s="10"/>
      <c r="M168" s="10"/>
      <c r="N168" s="10"/>
      <c r="O168" s="10"/>
      <c r="P168" s="10"/>
      <c r="Q168" s="10"/>
      <c r="R168" s="10"/>
    </row>
    <row r="169" spans="1:31" ht="9" customHeight="1">
      <c r="A169" s="16"/>
      <c r="B169" s="16"/>
      <c r="C169" s="16"/>
      <c r="D169" s="1"/>
    </row>
    <row r="170" spans="1:31" ht="9" customHeight="1">
      <c r="A170" s="16"/>
      <c r="B170" s="16"/>
      <c r="C170" s="16"/>
      <c r="D170" s="1"/>
      <c r="F170" s="10"/>
    </row>
    <row r="171" spans="1:31" ht="9" customHeight="1">
      <c r="A171" s="16"/>
      <c r="B171" s="16"/>
      <c r="C171" s="16"/>
      <c r="D171" s="1"/>
    </row>
    <row r="172" spans="1:31" ht="9" customHeight="1">
      <c r="A172" s="16"/>
      <c r="B172" s="16"/>
      <c r="C172" s="16"/>
      <c r="D172" s="1"/>
    </row>
    <row r="173" spans="1:31" ht="9" customHeight="1">
      <c r="A173" s="16"/>
      <c r="B173" s="16"/>
      <c r="C173" s="16"/>
      <c r="D173" s="1"/>
    </row>
    <row r="174" spans="1:31" ht="9" customHeight="1">
      <c r="A174" s="16"/>
      <c r="B174" s="16"/>
      <c r="C174" s="16"/>
      <c r="D174" s="1"/>
    </row>
    <row r="175" spans="1:31" ht="9" customHeight="1">
      <c r="A175" s="16"/>
      <c r="B175" s="16"/>
      <c r="C175" s="16"/>
      <c r="D175" s="1"/>
    </row>
    <row r="176" spans="1:31" ht="9" customHeight="1">
      <c r="A176" s="16"/>
      <c r="B176" s="16"/>
      <c r="C176" s="16"/>
      <c r="D176" s="1"/>
    </row>
    <row r="177" spans="1:4" ht="9" customHeight="1">
      <c r="A177" s="16"/>
      <c r="B177" s="16"/>
      <c r="C177" s="16"/>
      <c r="D177" s="1"/>
    </row>
    <row r="178" spans="1:4" ht="9" customHeight="1">
      <c r="A178" s="16"/>
      <c r="B178" s="16"/>
      <c r="C178" s="16"/>
      <c r="D178" s="1"/>
    </row>
    <row r="179" spans="1:4" ht="9" customHeight="1">
      <c r="A179" s="16"/>
      <c r="B179" s="16"/>
      <c r="C179" s="16"/>
      <c r="D179" s="1"/>
    </row>
    <row r="180" spans="1:4" ht="9" customHeight="1">
      <c r="A180" s="16"/>
      <c r="B180" s="16"/>
      <c r="C180" s="16"/>
      <c r="D180" s="1"/>
    </row>
    <row r="181" spans="1:4" ht="9" customHeight="1">
      <c r="A181" s="16"/>
      <c r="B181" s="16"/>
      <c r="C181" s="16"/>
      <c r="D181" s="1"/>
    </row>
    <row r="182" spans="1:4" ht="9" customHeight="1">
      <c r="A182" s="16"/>
      <c r="B182" s="16"/>
      <c r="C182" s="16"/>
      <c r="D182" s="1"/>
    </row>
    <row r="183" spans="1:4" ht="9" customHeight="1">
      <c r="A183" s="16"/>
      <c r="B183" s="16"/>
      <c r="C183" s="16"/>
      <c r="D183" s="1"/>
    </row>
    <row r="184" spans="1:4" ht="9" customHeight="1">
      <c r="A184" s="16"/>
      <c r="B184" s="16"/>
      <c r="C184" s="16"/>
      <c r="D184" s="1"/>
    </row>
    <row r="185" spans="1:4" ht="9" customHeight="1">
      <c r="A185" s="16"/>
      <c r="B185" s="16"/>
      <c r="C185" s="16"/>
      <c r="D185" s="1"/>
    </row>
    <row r="186" spans="1:4" ht="9" customHeight="1">
      <c r="A186" s="16"/>
      <c r="B186" s="16"/>
      <c r="C186" s="16"/>
      <c r="D186" s="1"/>
    </row>
    <row r="187" spans="1:4" ht="9" customHeight="1">
      <c r="A187" s="16"/>
      <c r="B187" s="16"/>
      <c r="C187" s="16"/>
      <c r="D187" s="1"/>
    </row>
    <row r="188" spans="1:4" ht="9" customHeight="1">
      <c r="A188" s="16"/>
      <c r="B188" s="16"/>
      <c r="C188" s="16"/>
      <c r="D188" s="1"/>
    </row>
    <row r="189" spans="1:4" ht="9" customHeight="1">
      <c r="A189" s="16"/>
      <c r="B189" s="16"/>
      <c r="C189" s="16"/>
      <c r="D189" s="1"/>
    </row>
    <row r="190" spans="1:4" ht="9" customHeight="1">
      <c r="A190" s="16"/>
      <c r="B190" s="16"/>
      <c r="C190" s="16"/>
      <c r="D190" s="1"/>
    </row>
    <row r="191" spans="1:4" ht="9" customHeight="1">
      <c r="A191" s="16"/>
      <c r="B191" s="16"/>
      <c r="C191" s="16"/>
      <c r="D191" s="1"/>
    </row>
    <row r="192" spans="1:4" ht="9" customHeight="1">
      <c r="A192" s="16"/>
      <c r="B192" s="16"/>
      <c r="C192" s="16"/>
      <c r="D192" s="1"/>
    </row>
    <row r="193" spans="1:4" ht="9" customHeight="1">
      <c r="A193" s="16"/>
      <c r="B193" s="16"/>
      <c r="C193" s="16"/>
      <c r="D193" s="1"/>
    </row>
    <row r="194" spans="1:4" ht="9" customHeight="1">
      <c r="A194" s="16"/>
      <c r="B194" s="16"/>
      <c r="C194" s="16"/>
      <c r="D194" s="1"/>
    </row>
    <row r="195" spans="1:4" ht="9" customHeight="1">
      <c r="A195" s="16"/>
      <c r="B195" s="16"/>
      <c r="C195" s="16"/>
      <c r="D195" s="1"/>
    </row>
    <row r="196" spans="1:4" ht="9" customHeight="1">
      <c r="A196" s="16"/>
      <c r="B196" s="16"/>
      <c r="C196" s="16"/>
      <c r="D196" s="1"/>
    </row>
    <row r="197" spans="1:4" ht="9" customHeight="1">
      <c r="A197" s="16"/>
      <c r="B197" s="16"/>
      <c r="C197" s="16"/>
      <c r="D197" s="1"/>
    </row>
    <row r="198" spans="1:4" ht="9" customHeight="1">
      <c r="A198" s="16"/>
      <c r="B198" s="16"/>
      <c r="C198" s="16"/>
      <c r="D198" s="1"/>
    </row>
    <row r="199" spans="1:4" ht="9" customHeight="1">
      <c r="A199" s="16"/>
      <c r="B199" s="16"/>
      <c r="C199" s="16"/>
      <c r="D199" s="1"/>
    </row>
    <row r="200" spans="1:4" ht="9" customHeight="1">
      <c r="A200" s="16"/>
      <c r="B200" s="16"/>
      <c r="C200" s="16"/>
      <c r="D200" s="1"/>
    </row>
    <row r="201" spans="1:4" ht="9" customHeight="1">
      <c r="A201" s="16"/>
      <c r="B201" s="16"/>
      <c r="C201" s="16"/>
      <c r="D201" s="1"/>
    </row>
    <row r="202" spans="1:4" ht="9" customHeight="1">
      <c r="A202" s="16"/>
      <c r="B202" s="16"/>
      <c r="C202" s="16"/>
      <c r="D202" s="1"/>
    </row>
    <row r="203" spans="1:4" ht="9" customHeight="1">
      <c r="A203" s="16"/>
      <c r="B203" s="16"/>
      <c r="C203" s="16"/>
      <c r="D203" s="1"/>
    </row>
    <row r="204" spans="1:4" ht="9" customHeight="1">
      <c r="A204" s="16"/>
      <c r="B204" s="16"/>
      <c r="C204" s="16"/>
      <c r="D204" s="1"/>
    </row>
    <row r="205" spans="1:4" ht="9" customHeight="1">
      <c r="A205" s="16"/>
      <c r="B205" s="16"/>
      <c r="C205" s="16"/>
      <c r="D205" s="1"/>
    </row>
    <row r="206" spans="1:4" ht="9" customHeight="1">
      <c r="A206" s="16"/>
      <c r="B206" s="16"/>
      <c r="C206" s="16"/>
      <c r="D206" s="1"/>
    </row>
    <row r="207" spans="1:4" ht="9" customHeight="1">
      <c r="A207" s="16"/>
      <c r="B207" s="16"/>
      <c r="C207" s="16"/>
      <c r="D207" s="1"/>
    </row>
    <row r="208" spans="1:4" ht="9" customHeight="1">
      <c r="A208" s="16"/>
      <c r="B208" s="16"/>
      <c r="C208" s="16"/>
      <c r="D208" s="1"/>
    </row>
    <row r="209" spans="1:4" ht="9" customHeight="1">
      <c r="A209" s="16"/>
      <c r="B209" s="16"/>
      <c r="C209" s="16"/>
      <c r="D209" s="1"/>
    </row>
    <row r="210" spans="1:4" ht="9" customHeight="1">
      <c r="A210" s="16"/>
      <c r="B210" s="16"/>
      <c r="C210" s="16"/>
      <c r="D210" s="1"/>
    </row>
    <row r="211" spans="1:4" ht="9" customHeight="1">
      <c r="A211" s="16"/>
      <c r="B211" s="16"/>
      <c r="C211" s="16"/>
      <c r="D211" s="1"/>
    </row>
    <row r="212" spans="1:4" ht="9" customHeight="1">
      <c r="A212" s="16"/>
      <c r="B212" s="16"/>
      <c r="C212" s="16"/>
      <c r="D212" s="1"/>
    </row>
    <row r="213" spans="1:4" ht="9" customHeight="1">
      <c r="A213" s="16"/>
      <c r="B213" s="16"/>
      <c r="C213" s="16"/>
      <c r="D213" s="1"/>
    </row>
    <row r="214" spans="1:4" ht="9" customHeight="1">
      <c r="A214" s="16"/>
      <c r="B214" s="16"/>
      <c r="C214" s="16"/>
      <c r="D214" s="1"/>
    </row>
    <row r="215" spans="1:4" ht="9" customHeight="1">
      <c r="A215" s="16"/>
      <c r="B215" s="16"/>
      <c r="C215" s="16"/>
      <c r="D215" s="1"/>
    </row>
    <row r="216" spans="1:4" ht="9" customHeight="1">
      <c r="A216" s="16"/>
      <c r="B216" s="16"/>
      <c r="C216" s="16"/>
      <c r="D216" s="1"/>
    </row>
    <row r="217" spans="1:4" ht="9" customHeight="1">
      <c r="A217" s="16"/>
      <c r="B217" s="16"/>
      <c r="C217" s="16"/>
      <c r="D217" s="1"/>
    </row>
    <row r="218" spans="1:4" ht="9" customHeight="1">
      <c r="A218" s="16"/>
      <c r="B218" s="16"/>
      <c r="C218" s="16"/>
      <c r="D218" s="1"/>
    </row>
    <row r="219" spans="1:4" ht="9" customHeight="1">
      <c r="A219" s="16"/>
      <c r="B219" s="16"/>
      <c r="C219" s="16"/>
      <c r="D219" s="1"/>
    </row>
    <row r="220" spans="1:4" ht="9" customHeight="1">
      <c r="A220" s="16"/>
      <c r="B220" s="16"/>
      <c r="C220" s="16"/>
      <c r="D220" s="1"/>
    </row>
    <row r="221" spans="1:4" ht="9" customHeight="1">
      <c r="A221" s="16"/>
      <c r="B221" s="16"/>
      <c r="C221" s="16"/>
      <c r="D221" s="1"/>
    </row>
    <row r="222" spans="1:4" ht="9" customHeight="1">
      <c r="A222" s="16"/>
      <c r="B222" s="16"/>
      <c r="C222" s="16"/>
      <c r="D222" s="1"/>
    </row>
    <row r="223" spans="1:4" ht="9" customHeight="1">
      <c r="A223" s="16"/>
      <c r="B223" s="16"/>
      <c r="C223" s="16"/>
      <c r="D223" s="1"/>
    </row>
    <row r="224" spans="1:4" ht="9" customHeight="1">
      <c r="A224" s="16"/>
      <c r="B224" s="16"/>
      <c r="C224" s="16"/>
      <c r="D224" s="1"/>
    </row>
    <row r="225" spans="1:4" ht="9" customHeight="1">
      <c r="A225" s="16"/>
      <c r="B225" s="16"/>
      <c r="C225" s="16"/>
      <c r="D225" s="1"/>
    </row>
    <row r="226" spans="1:4" ht="9" customHeight="1">
      <c r="A226" s="16"/>
      <c r="B226" s="16"/>
      <c r="C226" s="16"/>
      <c r="D226" s="1"/>
    </row>
    <row r="227" spans="1:4" ht="9" customHeight="1">
      <c r="A227" s="16"/>
      <c r="B227" s="16"/>
      <c r="C227" s="16"/>
      <c r="D227" s="1"/>
    </row>
    <row r="228" spans="1:4" ht="9" customHeight="1">
      <c r="A228" s="16"/>
      <c r="B228" s="16"/>
      <c r="C228" s="16"/>
      <c r="D228" s="1"/>
    </row>
    <row r="229" spans="1:4" ht="9" customHeight="1">
      <c r="A229" s="16"/>
      <c r="B229" s="16"/>
      <c r="C229" s="16"/>
      <c r="D229" s="1"/>
    </row>
    <row r="230" spans="1:4" ht="9" customHeight="1">
      <c r="A230" s="16"/>
      <c r="B230" s="16"/>
      <c r="C230" s="16"/>
      <c r="D230" s="1"/>
    </row>
    <row r="231" spans="1:4" ht="9" customHeight="1">
      <c r="A231" s="16"/>
      <c r="B231" s="16"/>
      <c r="C231" s="16"/>
      <c r="D231" s="1"/>
    </row>
    <row r="232" spans="1:4" ht="9" customHeight="1">
      <c r="A232" s="16"/>
      <c r="B232" s="16"/>
      <c r="C232" s="16"/>
      <c r="D232" s="1"/>
    </row>
    <row r="233" spans="1:4" ht="9" customHeight="1">
      <c r="A233" s="16"/>
      <c r="B233" s="16"/>
      <c r="C233" s="16"/>
      <c r="D233" s="1"/>
    </row>
    <row r="234" spans="1:4" ht="9" customHeight="1">
      <c r="A234" s="16"/>
      <c r="B234" s="16"/>
      <c r="C234" s="16"/>
      <c r="D234" s="1"/>
    </row>
    <row r="235" spans="1:4" ht="9" customHeight="1">
      <c r="A235" s="16"/>
      <c r="B235" s="16"/>
      <c r="C235" s="16"/>
      <c r="D235" s="1"/>
    </row>
    <row r="236" spans="1:4" ht="9" customHeight="1">
      <c r="A236" s="16"/>
      <c r="B236" s="16"/>
      <c r="C236" s="16"/>
      <c r="D236" s="1"/>
    </row>
    <row r="237" spans="1:4" ht="9" customHeight="1">
      <c r="A237" s="16"/>
      <c r="B237" s="16"/>
      <c r="C237" s="16"/>
      <c r="D237" s="1"/>
    </row>
    <row r="238" spans="1:4" ht="9" customHeight="1">
      <c r="A238" s="16"/>
      <c r="B238" s="16"/>
      <c r="C238" s="16"/>
      <c r="D238" s="1"/>
    </row>
    <row r="239" spans="1:4" ht="9" customHeight="1">
      <c r="A239" s="16"/>
      <c r="B239" s="16"/>
      <c r="C239" s="16"/>
      <c r="D239" s="1"/>
    </row>
    <row r="240" spans="1:4" ht="9" customHeight="1">
      <c r="A240" s="16"/>
      <c r="B240" s="16"/>
      <c r="C240" s="16"/>
      <c r="D240" s="1"/>
    </row>
    <row r="241" spans="1:17" ht="9" customHeight="1">
      <c r="A241" s="16"/>
      <c r="B241" s="16"/>
      <c r="C241" s="16"/>
      <c r="D241" s="1"/>
    </row>
    <row r="242" spans="1:17" ht="9" customHeight="1">
      <c r="A242" s="16"/>
      <c r="B242" s="16"/>
      <c r="C242" s="16"/>
      <c r="D242" s="1"/>
    </row>
    <row r="243" spans="1:17" ht="9" customHeight="1">
      <c r="A243" s="16"/>
      <c r="B243" s="16"/>
      <c r="C243" s="16"/>
      <c r="D243" s="1"/>
    </row>
    <row r="244" spans="1:17" ht="9" customHeight="1">
      <c r="A244" s="16"/>
      <c r="B244" s="16"/>
      <c r="C244" s="16"/>
      <c r="D244" s="1"/>
    </row>
    <row r="245" spans="1:17" ht="9" customHeight="1">
      <c r="A245" s="16"/>
      <c r="B245" s="16"/>
      <c r="C245" s="16"/>
      <c r="D245" s="1"/>
    </row>
    <row r="246" spans="1:17" ht="9" customHeight="1">
      <c r="A246" s="16"/>
      <c r="B246" s="16"/>
      <c r="C246" s="16"/>
      <c r="D246" s="1"/>
    </row>
    <row r="247" spans="1:17" ht="9" customHeight="1">
      <c r="A247" s="16"/>
      <c r="B247" s="16"/>
      <c r="C247" s="16"/>
      <c r="D247" s="1"/>
      <c r="F247" s="4"/>
      <c r="G247" s="451"/>
      <c r="H247" s="17"/>
      <c r="I247" s="686"/>
      <c r="J247" s="18"/>
      <c r="K247" s="17"/>
      <c r="L247" s="17"/>
      <c r="M247" s="17"/>
      <c r="N247" s="18"/>
      <c r="O247" s="18"/>
      <c r="P247" s="18"/>
      <c r="Q247" s="18"/>
    </row>
    <row r="248" spans="1:17" ht="9" customHeight="1">
      <c r="A248" s="16"/>
      <c r="B248" s="16"/>
      <c r="C248" s="16"/>
      <c r="D248" s="1"/>
    </row>
    <row r="249" spans="1:17" ht="9" customHeight="1">
      <c r="A249" s="16"/>
      <c r="B249" s="16"/>
      <c r="C249" s="16"/>
      <c r="D249" s="1"/>
    </row>
    <row r="250" spans="1:17" ht="9" customHeight="1">
      <c r="A250" s="16"/>
      <c r="B250" s="16"/>
      <c r="C250" s="16"/>
      <c r="D250" s="1"/>
    </row>
    <row r="251" spans="1:17" ht="9" customHeight="1">
      <c r="A251" s="16"/>
      <c r="B251" s="16"/>
      <c r="C251" s="16"/>
      <c r="D251" s="1"/>
    </row>
    <row r="252" spans="1:17" ht="9" customHeight="1">
      <c r="A252" s="16"/>
      <c r="B252" s="16"/>
      <c r="C252" s="16"/>
      <c r="D252" s="1"/>
    </row>
    <row r="253" spans="1:17" ht="9" customHeight="1">
      <c r="A253" s="16"/>
      <c r="B253" s="16"/>
      <c r="C253" s="16"/>
      <c r="D253" s="1"/>
    </row>
    <row r="254" spans="1:17" ht="9" customHeight="1">
      <c r="A254" s="16"/>
      <c r="B254" s="16"/>
      <c r="C254" s="16"/>
      <c r="D254" s="1"/>
    </row>
    <row r="255" spans="1:17" ht="9" customHeight="1">
      <c r="A255" s="16"/>
      <c r="B255" s="16"/>
      <c r="C255" s="16"/>
      <c r="D255" s="1"/>
    </row>
    <row r="256" spans="1:17" ht="9" customHeight="1">
      <c r="A256" s="16"/>
      <c r="B256" s="16"/>
      <c r="C256" s="16"/>
      <c r="D256" s="1"/>
    </row>
    <row r="257" spans="1:4" ht="9" customHeight="1">
      <c r="A257" s="16"/>
      <c r="B257" s="16"/>
      <c r="C257" s="16"/>
      <c r="D257" s="1"/>
    </row>
    <row r="258" spans="1:4" ht="9" customHeight="1">
      <c r="A258" s="16"/>
      <c r="B258" s="16"/>
      <c r="C258" s="16"/>
      <c r="D258" s="1"/>
    </row>
    <row r="259" spans="1:4" ht="9" customHeight="1">
      <c r="A259" s="16"/>
      <c r="B259" s="16"/>
      <c r="C259" s="16"/>
      <c r="D259" s="1"/>
    </row>
    <row r="260" spans="1:4" ht="9" customHeight="1">
      <c r="A260" s="16"/>
      <c r="B260" s="16"/>
      <c r="C260" s="16"/>
      <c r="D260" s="1"/>
    </row>
    <row r="261" spans="1:4" ht="9" customHeight="1">
      <c r="A261" s="16"/>
      <c r="B261" s="16"/>
      <c r="C261" s="16"/>
      <c r="D261" s="1"/>
    </row>
    <row r="262" spans="1:4" ht="9" customHeight="1">
      <c r="A262" s="16"/>
      <c r="B262" s="16"/>
      <c r="C262" s="16"/>
      <c r="D262" s="1"/>
    </row>
    <row r="263" spans="1:4" ht="9" customHeight="1">
      <c r="A263" s="16"/>
      <c r="B263" s="16"/>
      <c r="C263" s="16"/>
      <c r="D263" s="1"/>
    </row>
    <row r="264" spans="1:4" ht="9" customHeight="1">
      <c r="A264" s="16"/>
      <c r="B264" s="16"/>
      <c r="C264" s="16"/>
      <c r="D264" s="1"/>
    </row>
    <row r="265" spans="1:4" ht="9" customHeight="1">
      <c r="A265" s="16"/>
      <c r="B265" s="16"/>
      <c r="C265" s="16"/>
      <c r="D265" s="1"/>
    </row>
    <row r="266" spans="1:4" ht="9" customHeight="1">
      <c r="A266" s="16"/>
      <c r="B266" s="16"/>
      <c r="C266" s="16"/>
      <c r="D266" s="1"/>
    </row>
    <row r="267" spans="1:4" ht="9" customHeight="1">
      <c r="A267" s="16"/>
      <c r="B267" s="16"/>
      <c r="C267" s="16"/>
      <c r="D267" s="1"/>
    </row>
    <row r="268" spans="1:4" ht="9" customHeight="1">
      <c r="A268" s="16"/>
      <c r="B268" s="16"/>
      <c r="C268" s="16"/>
      <c r="D268" s="1"/>
    </row>
    <row r="269" spans="1:4" ht="9" customHeight="1">
      <c r="A269" s="16"/>
      <c r="B269" s="16"/>
      <c r="C269" s="16"/>
      <c r="D269" s="1"/>
    </row>
    <row r="270" spans="1:4" ht="9" customHeight="1">
      <c r="A270" s="16"/>
      <c r="B270" s="16"/>
      <c r="C270" s="16"/>
      <c r="D270" s="1"/>
    </row>
    <row r="271" spans="1:4" ht="9" customHeight="1">
      <c r="A271" s="16"/>
      <c r="B271" s="16"/>
      <c r="C271" s="16"/>
      <c r="D271" s="1"/>
    </row>
    <row r="272" spans="1:4" ht="9" customHeight="1">
      <c r="A272" s="16"/>
      <c r="B272" s="16"/>
      <c r="C272" s="16"/>
      <c r="D272" s="1"/>
    </row>
    <row r="273" spans="1:4" ht="9" customHeight="1">
      <c r="A273" s="16"/>
      <c r="B273" s="16"/>
      <c r="C273" s="16"/>
      <c r="D273" s="1"/>
    </row>
    <row r="274" spans="1:4" ht="9" customHeight="1">
      <c r="A274" s="16"/>
      <c r="B274" s="16"/>
      <c r="C274" s="16"/>
      <c r="D274" s="1"/>
    </row>
    <row r="275" spans="1:4" ht="9" customHeight="1">
      <c r="A275" s="16"/>
      <c r="B275" s="16"/>
      <c r="C275" s="16"/>
      <c r="D275" s="1"/>
    </row>
    <row r="276" spans="1:4" ht="9" customHeight="1">
      <c r="A276" s="16"/>
      <c r="B276" s="16"/>
      <c r="C276" s="16"/>
      <c r="D276" s="1"/>
    </row>
    <row r="277" spans="1:4" ht="9" customHeight="1">
      <c r="A277" s="16"/>
      <c r="B277" s="16"/>
      <c r="C277" s="16"/>
      <c r="D277" s="1"/>
    </row>
    <row r="278" spans="1:4" ht="9" customHeight="1">
      <c r="A278" s="16"/>
      <c r="B278" s="16"/>
      <c r="C278" s="16"/>
      <c r="D278" s="1"/>
    </row>
    <row r="279" spans="1:4" ht="9" customHeight="1">
      <c r="A279" s="16"/>
      <c r="B279" s="16"/>
      <c r="C279" s="16"/>
      <c r="D279" s="1"/>
    </row>
    <row r="280" spans="1:4" ht="9" customHeight="1">
      <c r="A280" s="16"/>
      <c r="B280" s="16"/>
      <c r="C280" s="16"/>
      <c r="D280" s="1"/>
    </row>
    <row r="281" spans="1:4" ht="9" customHeight="1">
      <c r="A281" s="16"/>
      <c r="B281" s="16"/>
      <c r="C281" s="16"/>
      <c r="D281" s="1"/>
    </row>
    <row r="282" spans="1:4" ht="9" customHeight="1">
      <c r="A282" s="16"/>
      <c r="B282" s="16"/>
      <c r="C282" s="16"/>
      <c r="D282" s="1"/>
    </row>
    <row r="283" spans="1:4" ht="9" customHeight="1">
      <c r="A283" s="16"/>
      <c r="B283" s="16"/>
      <c r="C283" s="16"/>
      <c r="D283" s="1"/>
    </row>
    <row r="284" spans="1:4" ht="9" customHeight="1">
      <c r="A284" s="16"/>
      <c r="B284" s="16"/>
      <c r="C284" s="16"/>
      <c r="D284" s="1"/>
    </row>
    <row r="285" spans="1:4" ht="9" customHeight="1">
      <c r="A285" s="16"/>
      <c r="B285" s="16"/>
      <c r="C285" s="16"/>
      <c r="D285" s="1"/>
    </row>
    <row r="286" spans="1:4" ht="9" customHeight="1">
      <c r="A286" s="16"/>
      <c r="B286" s="16"/>
      <c r="C286" s="16"/>
      <c r="D286" s="1"/>
    </row>
    <row r="287" spans="1:4" ht="9" customHeight="1">
      <c r="A287" s="16"/>
      <c r="B287" s="16"/>
      <c r="C287" s="16"/>
      <c r="D287" s="1"/>
    </row>
    <row r="288" spans="1:4" ht="9" customHeight="1">
      <c r="A288" s="16"/>
      <c r="B288" s="16"/>
      <c r="C288" s="16"/>
      <c r="D288" s="1"/>
    </row>
    <row r="289" spans="1:4" ht="9" customHeight="1">
      <c r="A289" s="16"/>
      <c r="B289" s="16"/>
      <c r="C289" s="16"/>
      <c r="D289" s="1"/>
    </row>
    <row r="290" spans="1:4" ht="9" customHeight="1">
      <c r="A290" s="16"/>
      <c r="B290" s="16"/>
      <c r="C290" s="16"/>
      <c r="D290" s="1"/>
    </row>
    <row r="291" spans="1:4" ht="9" customHeight="1">
      <c r="A291" s="16"/>
      <c r="B291" s="16"/>
      <c r="C291" s="16"/>
      <c r="D291" s="1"/>
    </row>
    <row r="292" spans="1:4" ht="9" customHeight="1">
      <c r="A292" s="16"/>
      <c r="B292" s="16"/>
      <c r="C292" s="16"/>
      <c r="D292" s="1"/>
    </row>
    <row r="293" spans="1:4" ht="9" customHeight="1">
      <c r="A293" s="16"/>
      <c r="B293" s="16"/>
      <c r="C293" s="16"/>
      <c r="D293" s="1"/>
    </row>
    <row r="294" spans="1:4" ht="9" customHeight="1">
      <c r="A294" s="16"/>
      <c r="B294" s="16"/>
      <c r="C294" s="16"/>
      <c r="D294" s="1"/>
    </row>
    <row r="295" spans="1:4" ht="9" customHeight="1">
      <c r="A295" s="16"/>
      <c r="B295" s="16"/>
      <c r="C295" s="16"/>
      <c r="D295" s="1"/>
    </row>
    <row r="296" spans="1:4" ht="9" customHeight="1">
      <c r="A296" s="16"/>
      <c r="B296" s="16"/>
      <c r="C296" s="16"/>
      <c r="D296" s="1"/>
    </row>
    <row r="297" spans="1:4" ht="9" customHeight="1">
      <c r="A297" s="16"/>
      <c r="B297" s="16"/>
      <c r="C297" s="16"/>
      <c r="D297" s="1"/>
    </row>
    <row r="298" spans="1:4" ht="9" customHeight="1">
      <c r="A298" s="16"/>
      <c r="B298" s="16"/>
      <c r="C298" s="16"/>
      <c r="D298" s="1"/>
    </row>
    <row r="299" spans="1:4" ht="9" customHeight="1">
      <c r="A299" s="16"/>
      <c r="B299" s="16"/>
      <c r="C299" s="16"/>
      <c r="D299" s="1"/>
    </row>
    <row r="300" spans="1:4" ht="9" customHeight="1">
      <c r="A300" s="16"/>
      <c r="B300" s="16"/>
      <c r="C300" s="16"/>
      <c r="D300" s="1"/>
    </row>
    <row r="301" spans="1:4" ht="9" customHeight="1">
      <c r="A301" s="16"/>
      <c r="B301" s="16"/>
      <c r="C301" s="16"/>
      <c r="D301" s="1"/>
    </row>
    <row r="302" spans="1:4" ht="9" customHeight="1">
      <c r="A302" s="16"/>
      <c r="B302" s="16"/>
      <c r="C302" s="16"/>
      <c r="D302" s="1"/>
    </row>
    <row r="303" spans="1:4" ht="9" customHeight="1">
      <c r="A303" s="16"/>
      <c r="B303" s="16"/>
      <c r="C303" s="16"/>
      <c r="D303" s="1"/>
    </row>
    <row r="304" spans="1:4" ht="9" customHeight="1">
      <c r="A304" s="16"/>
      <c r="B304" s="16"/>
      <c r="C304" s="16"/>
      <c r="D304" s="1"/>
    </row>
    <row r="305" spans="1:4" ht="9" customHeight="1">
      <c r="A305" s="16"/>
      <c r="B305" s="16"/>
      <c r="C305" s="16"/>
      <c r="D305" s="1"/>
    </row>
    <row r="306" spans="1:4" ht="9" customHeight="1">
      <c r="A306" s="16"/>
      <c r="B306" s="16"/>
      <c r="C306" s="16"/>
      <c r="D306" s="1"/>
    </row>
    <row r="307" spans="1:4" ht="9" customHeight="1">
      <c r="A307" s="16"/>
      <c r="B307" s="16"/>
      <c r="C307" s="16"/>
      <c r="D307" s="1"/>
    </row>
    <row r="308" spans="1:4" ht="9" customHeight="1">
      <c r="A308" s="16"/>
      <c r="B308" s="16"/>
      <c r="C308" s="16"/>
      <c r="D308" s="1"/>
    </row>
    <row r="309" spans="1:4" ht="9" customHeight="1">
      <c r="A309" s="16"/>
      <c r="B309" s="16"/>
      <c r="C309" s="16"/>
      <c r="D309" s="1"/>
    </row>
    <row r="310" spans="1:4" ht="9" customHeight="1">
      <c r="A310" s="16"/>
      <c r="B310" s="16"/>
      <c r="C310" s="16"/>
      <c r="D310" s="1"/>
    </row>
    <row r="311" spans="1:4" ht="9" customHeight="1">
      <c r="A311" s="16"/>
      <c r="B311" s="16"/>
      <c r="C311" s="16"/>
      <c r="D311" s="1"/>
    </row>
    <row r="312" spans="1:4" ht="9" customHeight="1">
      <c r="A312" s="16"/>
      <c r="B312" s="16"/>
      <c r="C312" s="16"/>
      <c r="D312" s="1"/>
    </row>
    <row r="313" spans="1:4" ht="9" customHeight="1">
      <c r="A313" s="16"/>
      <c r="B313" s="16"/>
      <c r="C313" s="16"/>
      <c r="D313" s="1"/>
    </row>
    <row r="314" spans="1:4" ht="9" customHeight="1">
      <c r="A314" s="16"/>
      <c r="B314" s="16"/>
      <c r="C314" s="16"/>
      <c r="D314" s="1"/>
    </row>
    <row r="315" spans="1:4" ht="9" customHeight="1">
      <c r="A315" s="16"/>
      <c r="B315" s="16"/>
      <c r="C315" s="16"/>
      <c r="D315" s="1"/>
    </row>
    <row r="316" spans="1:4" ht="9" customHeight="1">
      <c r="A316" s="16"/>
      <c r="B316" s="16"/>
      <c r="C316" s="16"/>
      <c r="D316" s="1"/>
    </row>
    <row r="317" spans="1:4" ht="9" customHeight="1">
      <c r="A317" s="16"/>
      <c r="B317" s="16"/>
      <c r="C317" s="16"/>
      <c r="D317" s="1"/>
    </row>
    <row r="318" spans="1:4" ht="9" customHeight="1">
      <c r="A318" s="16"/>
      <c r="B318" s="16"/>
      <c r="C318" s="16"/>
      <c r="D318" s="1"/>
    </row>
    <row r="319" spans="1:4" ht="9" customHeight="1">
      <c r="A319" s="16"/>
      <c r="B319" s="16"/>
      <c r="C319" s="16"/>
      <c r="D319" s="1"/>
    </row>
    <row r="320" spans="1:4" ht="9" customHeight="1">
      <c r="A320" s="16"/>
      <c r="B320" s="16"/>
      <c r="C320" s="16"/>
      <c r="D320" s="1"/>
    </row>
    <row r="321" spans="1:4" ht="9" customHeight="1">
      <c r="A321" s="16"/>
      <c r="B321" s="16"/>
      <c r="C321" s="16"/>
      <c r="D321" s="1"/>
    </row>
    <row r="322" spans="1:4" ht="9" customHeight="1">
      <c r="A322" s="16"/>
      <c r="B322" s="16"/>
      <c r="C322" s="16"/>
      <c r="D322" s="1"/>
    </row>
    <row r="323" spans="1:4" ht="9" customHeight="1">
      <c r="A323" s="16"/>
      <c r="B323" s="16"/>
      <c r="C323" s="16"/>
      <c r="D323" s="1"/>
    </row>
    <row r="324" spans="1:4" ht="9" customHeight="1">
      <c r="A324" s="16"/>
      <c r="B324" s="16"/>
      <c r="C324" s="16"/>
      <c r="D324" s="1"/>
    </row>
    <row r="325" spans="1:4" ht="9" customHeight="1">
      <c r="A325" s="16"/>
      <c r="B325" s="16"/>
      <c r="C325" s="16"/>
      <c r="D325" s="1"/>
    </row>
    <row r="326" spans="1:4" ht="9" customHeight="1">
      <c r="A326" s="16"/>
      <c r="B326" s="16"/>
      <c r="C326" s="16"/>
      <c r="D326" s="1"/>
    </row>
    <row r="327" spans="1:4" ht="9" customHeight="1">
      <c r="A327" s="16"/>
      <c r="B327" s="16"/>
      <c r="C327" s="16"/>
      <c r="D327" s="1"/>
    </row>
    <row r="328" spans="1:4" ht="9" customHeight="1">
      <c r="A328" s="16"/>
      <c r="B328" s="16"/>
      <c r="C328" s="16"/>
      <c r="D328" s="1"/>
    </row>
    <row r="329" spans="1:4" ht="9" customHeight="1">
      <c r="A329" s="16"/>
      <c r="B329" s="16"/>
      <c r="C329" s="16"/>
      <c r="D329" s="1"/>
    </row>
    <row r="330" spans="1:4" ht="9" customHeight="1">
      <c r="A330" s="16"/>
      <c r="B330" s="16"/>
      <c r="C330" s="16"/>
      <c r="D330" s="1"/>
    </row>
    <row r="331" spans="1:4" ht="9" customHeight="1">
      <c r="A331" s="16"/>
      <c r="B331" s="16"/>
      <c r="C331" s="16"/>
      <c r="D331" s="1"/>
    </row>
    <row r="332" spans="1:4" ht="9" customHeight="1">
      <c r="A332" s="16"/>
      <c r="B332" s="16"/>
      <c r="C332" s="16"/>
      <c r="D332" s="1"/>
    </row>
    <row r="333" spans="1:4" ht="9" customHeight="1">
      <c r="A333" s="16"/>
      <c r="B333" s="16"/>
      <c r="C333" s="16"/>
      <c r="D333" s="1"/>
    </row>
    <row r="334" spans="1:4" ht="9" customHeight="1">
      <c r="A334" s="16"/>
      <c r="B334" s="16"/>
      <c r="C334" s="16"/>
      <c r="D334" s="1"/>
    </row>
    <row r="335" spans="1:4" ht="9" customHeight="1">
      <c r="A335" s="16"/>
      <c r="B335" s="16"/>
      <c r="C335" s="16"/>
      <c r="D335" s="1"/>
    </row>
    <row r="336" spans="1:4" ht="9" customHeight="1">
      <c r="A336" s="16"/>
      <c r="B336" s="16"/>
      <c r="C336" s="16"/>
      <c r="D336" s="1"/>
    </row>
    <row r="337" spans="1:4" ht="9" customHeight="1">
      <c r="A337" s="16"/>
      <c r="B337" s="16"/>
      <c r="C337" s="16"/>
      <c r="D337" s="1"/>
    </row>
    <row r="338" spans="1:4" ht="9" customHeight="1">
      <c r="A338" s="16"/>
      <c r="B338" s="16"/>
      <c r="C338" s="16"/>
      <c r="D338" s="1"/>
    </row>
    <row r="339" spans="1:4" ht="9" customHeight="1">
      <c r="A339" s="16"/>
      <c r="B339" s="16"/>
      <c r="C339" s="16"/>
      <c r="D339" s="1"/>
    </row>
    <row r="340" spans="1:4" ht="9" customHeight="1">
      <c r="A340" s="16"/>
      <c r="B340" s="16"/>
      <c r="C340" s="16"/>
      <c r="D340" s="1"/>
    </row>
    <row r="341" spans="1:4" ht="9" customHeight="1">
      <c r="A341" s="16"/>
      <c r="B341" s="16"/>
      <c r="C341" s="16"/>
      <c r="D341" s="1"/>
    </row>
    <row r="342" spans="1:4" ht="9" customHeight="1">
      <c r="A342" s="16"/>
      <c r="B342" s="16"/>
      <c r="C342" s="16"/>
      <c r="D342" s="1"/>
    </row>
    <row r="343" spans="1:4" ht="9" customHeight="1">
      <c r="A343" s="16"/>
      <c r="B343" s="16"/>
      <c r="C343" s="16"/>
      <c r="D343" s="1"/>
    </row>
    <row r="344" spans="1:4" ht="9" customHeight="1">
      <c r="A344" s="16"/>
      <c r="B344" s="16"/>
      <c r="C344" s="16"/>
      <c r="D344" s="1"/>
    </row>
    <row r="345" spans="1:4" ht="9" customHeight="1">
      <c r="A345" s="16"/>
      <c r="B345" s="16"/>
      <c r="C345" s="16"/>
      <c r="D345" s="1"/>
    </row>
    <row r="346" spans="1:4" ht="9" customHeight="1">
      <c r="A346" s="16"/>
      <c r="B346" s="16"/>
      <c r="C346" s="16"/>
      <c r="D346" s="1"/>
    </row>
    <row r="347" spans="1:4" ht="9" customHeight="1">
      <c r="A347" s="16"/>
      <c r="B347" s="16"/>
      <c r="C347" s="16"/>
      <c r="D347" s="1"/>
    </row>
    <row r="348" spans="1:4" ht="9" customHeight="1">
      <c r="A348" s="16"/>
      <c r="B348" s="16"/>
      <c r="C348" s="16"/>
      <c r="D348" s="1"/>
    </row>
    <row r="349" spans="1:4" ht="9" customHeight="1">
      <c r="A349" s="16"/>
      <c r="B349" s="16"/>
      <c r="C349" s="16"/>
      <c r="D349" s="1"/>
    </row>
    <row r="350" spans="1:4" ht="9" customHeight="1">
      <c r="A350" s="16"/>
      <c r="B350" s="16"/>
      <c r="C350" s="16"/>
      <c r="D350" s="1"/>
    </row>
    <row r="351" spans="1:4" ht="9" customHeight="1">
      <c r="A351" s="16"/>
      <c r="B351" s="16"/>
      <c r="C351" s="16"/>
      <c r="D351" s="1"/>
    </row>
    <row r="352" spans="1:4" ht="9" customHeight="1">
      <c r="A352" s="16"/>
      <c r="B352" s="16"/>
      <c r="C352" s="16"/>
      <c r="D352" s="1"/>
    </row>
    <row r="353" spans="1:4" ht="9" customHeight="1">
      <c r="A353" s="16"/>
      <c r="B353" s="16"/>
      <c r="C353" s="16"/>
      <c r="D353" s="1"/>
    </row>
    <row r="354" spans="1:4" ht="9" customHeight="1">
      <c r="A354" s="16"/>
      <c r="B354" s="16"/>
      <c r="C354" s="16"/>
      <c r="D354" s="1"/>
    </row>
    <row r="355" spans="1:4" ht="9" customHeight="1">
      <c r="A355" s="16"/>
      <c r="B355" s="16"/>
      <c r="C355" s="16"/>
      <c r="D355" s="1"/>
    </row>
    <row r="356" spans="1:4" ht="9" customHeight="1">
      <c r="A356" s="16"/>
      <c r="B356" s="16"/>
      <c r="C356" s="16"/>
      <c r="D356" s="1"/>
    </row>
    <row r="357" spans="1:4" ht="9" customHeight="1">
      <c r="A357" s="16"/>
      <c r="B357" s="16"/>
      <c r="C357" s="16"/>
      <c r="D357" s="1"/>
    </row>
    <row r="358" spans="1:4" ht="9" customHeight="1">
      <c r="A358" s="16"/>
      <c r="B358" s="16"/>
      <c r="C358" s="16"/>
      <c r="D358" s="1"/>
    </row>
    <row r="359" spans="1:4" ht="9" customHeight="1">
      <c r="A359" s="16"/>
      <c r="B359" s="16"/>
      <c r="C359" s="16"/>
      <c r="D359" s="1"/>
    </row>
    <row r="360" spans="1:4" ht="9" customHeight="1">
      <c r="A360" s="16"/>
      <c r="B360" s="16"/>
      <c r="C360" s="16"/>
      <c r="D360" s="1"/>
    </row>
    <row r="361" spans="1:4" ht="9" customHeight="1">
      <c r="A361" s="16"/>
      <c r="B361" s="16"/>
      <c r="C361" s="16"/>
      <c r="D361" s="1"/>
    </row>
    <row r="362" spans="1:4" ht="9" customHeight="1">
      <c r="A362" s="16"/>
      <c r="B362" s="16"/>
      <c r="C362" s="16"/>
      <c r="D362" s="1"/>
    </row>
    <row r="363" spans="1:4" ht="9" customHeight="1">
      <c r="A363" s="16"/>
      <c r="B363" s="16"/>
      <c r="C363" s="16"/>
      <c r="D363" s="1"/>
    </row>
    <row r="364" spans="1:4" ht="9" customHeight="1">
      <c r="A364" s="16"/>
      <c r="B364" s="16"/>
      <c r="C364" s="16"/>
      <c r="D364" s="1"/>
    </row>
    <row r="365" spans="1:4" ht="9" customHeight="1">
      <c r="A365" s="16"/>
      <c r="B365" s="16"/>
      <c r="C365" s="16"/>
      <c r="D365" s="1"/>
    </row>
    <row r="366" spans="1:4" ht="9" customHeight="1">
      <c r="A366" s="16"/>
      <c r="B366" s="16"/>
      <c r="C366" s="16"/>
      <c r="D366" s="1"/>
    </row>
    <row r="367" spans="1:4" ht="9" customHeight="1">
      <c r="A367" s="16"/>
      <c r="B367" s="16"/>
      <c r="C367" s="16"/>
      <c r="D367" s="1"/>
    </row>
    <row r="368" spans="1:4" ht="9" customHeight="1">
      <c r="A368" s="16"/>
      <c r="B368" s="16"/>
      <c r="C368" s="16"/>
      <c r="D368" s="1"/>
    </row>
    <row r="369" spans="1:4" ht="9" customHeight="1">
      <c r="A369" s="16"/>
      <c r="B369" s="16"/>
      <c r="C369" s="16"/>
      <c r="D369" s="1"/>
    </row>
    <row r="370" spans="1:4" ht="9" customHeight="1">
      <c r="A370" s="16"/>
      <c r="B370" s="16"/>
      <c r="C370" s="16"/>
      <c r="D370" s="1"/>
    </row>
    <row r="371" spans="1:4" ht="9" customHeight="1">
      <c r="A371" s="16"/>
      <c r="B371" s="16"/>
      <c r="C371" s="16"/>
      <c r="D371" s="1"/>
    </row>
    <row r="372" spans="1:4" ht="9" customHeight="1">
      <c r="A372" s="16"/>
      <c r="B372" s="16"/>
      <c r="C372" s="16"/>
      <c r="D372" s="1"/>
    </row>
    <row r="373" spans="1:4" ht="9" customHeight="1">
      <c r="A373" s="16"/>
      <c r="B373" s="16"/>
      <c r="C373" s="16"/>
      <c r="D373" s="1"/>
    </row>
    <row r="374" spans="1:4" ht="9" customHeight="1">
      <c r="A374" s="16"/>
      <c r="B374" s="16"/>
      <c r="C374" s="16"/>
      <c r="D374" s="1"/>
    </row>
    <row r="375" spans="1:4" ht="9" customHeight="1">
      <c r="A375" s="16"/>
      <c r="B375" s="16"/>
      <c r="C375" s="16"/>
      <c r="D375" s="1"/>
    </row>
    <row r="376" spans="1:4" ht="9" customHeight="1">
      <c r="A376" s="16"/>
      <c r="B376" s="16"/>
      <c r="C376" s="16"/>
      <c r="D376" s="1"/>
    </row>
    <row r="377" spans="1:4" ht="9" customHeight="1">
      <c r="A377" s="16"/>
      <c r="B377" s="16"/>
      <c r="C377" s="16"/>
      <c r="D377" s="1"/>
    </row>
    <row r="378" spans="1:4" ht="9" customHeight="1">
      <c r="A378" s="16"/>
      <c r="B378" s="16"/>
      <c r="C378" s="16"/>
      <c r="D378" s="1"/>
    </row>
    <row r="379" spans="1:4" ht="9" customHeight="1">
      <c r="A379" s="16"/>
      <c r="B379" s="16"/>
      <c r="C379" s="16"/>
      <c r="D379" s="1"/>
    </row>
    <row r="380" spans="1:4" ht="9" customHeight="1">
      <c r="A380" s="16"/>
      <c r="B380" s="16"/>
      <c r="C380" s="16"/>
      <c r="D380" s="1"/>
    </row>
    <row r="381" spans="1:4" ht="9" customHeight="1">
      <c r="A381" s="16"/>
      <c r="B381" s="16"/>
      <c r="C381" s="16"/>
      <c r="D381" s="1"/>
    </row>
    <row r="382" spans="1:4" ht="9" customHeight="1">
      <c r="A382" s="16"/>
      <c r="B382" s="16"/>
      <c r="C382" s="16"/>
      <c r="D382" s="1"/>
    </row>
    <row r="383" spans="1:4" ht="9" customHeight="1">
      <c r="A383" s="16"/>
      <c r="B383" s="16"/>
      <c r="C383" s="16"/>
      <c r="D383" s="1"/>
    </row>
    <row r="384" spans="1:4" ht="9" customHeight="1">
      <c r="A384" s="16"/>
      <c r="B384" s="16"/>
      <c r="C384" s="16"/>
      <c r="D384" s="1"/>
    </row>
    <row r="385" spans="1:4" ht="9" customHeight="1">
      <c r="A385" s="16"/>
      <c r="B385" s="16"/>
      <c r="C385" s="16"/>
      <c r="D385" s="1"/>
    </row>
    <row r="386" spans="1:4" ht="9" customHeight="1">
      <c r="A386" s="16"/>
      <c r="B386" s="16"/>
      <c r="C386" s="16"/>
      <c r="D386" s="1"/>
    </row>
    <row r="387" spans="1:4" ht="9" customHeight="1">
      <c r="A387" s="16"/>
      <c r="B387" s="16"/>
      <c r="C387" s="16"/>
      <c r="D387" s="1"/>
    </row>
    <row r="388" spans="1:4" ht="9" customHeight="1">
      <c r="A388" s="16"/>
      <c r="B388" s="16"/>
      <c r="C388" s="16"/>
      <c r="D388" s="1"/>
    </row>
    <row r="389" spans="1:4" ht="9" customHeight="1">
      <c r="A389" s="16"/>
      <c r="B389" s="16"/>
      <c r="C389" s="16"/>
      <c r="D389" s="1"/>
    </row>
    <row r="390" spans="1:4" ht="9" customHeight="1">
      <c r="A390" s="16"/>
      <c r="B390" s="16"/>
      <c r="C390" s="16"/>
      <c r="D390" s="1"/>
    </row>
    <row r="391" spans="1:4" ht="9" customHeight="1">
      <c r="A391" s="16"/>
      <c r="B391" s="16"/>
      <c r="C391" s="16"/>
      <c r="D391" s="1"/>
    </row>
    <row r="392" spans="1:4" ht="9" customHeight="1">
      <c r="A392" s="16"/>
      <c r="B392" s="16"/>
      <c r="C392" s="16"/>
      <c r="D392" s="1"/>
    </row>
    <row r="393" spans="1:4" ht="9" customHeight="1">
      <c r="A393" s="16"/>
      <c r="B393" s="16"/>
      <c r="C393" s="16"/>
      <c r="D393" s="1"/>
    </row>
    <row r="394" spans="1:4" ht="9" customHeight="1">
      <c r="A394" s="16"/>
      <c r="B394" s="16"/>
      <c r="C394" s="16"/>
      <c r="D394" s="1"/>
    </row>
    <row r="395" spans="1:4" ht="9" customHeight="1">
      <c r="A395" s="16"/>
      <c r="B395" s="16"/>
      <c r="C395" s="16"/>
      <c r="D395" s="1"/>
    </row>
    <row r="396" spans="1:4" ht="9" customHeight="1">
      <c r="A396" s="16"/>
      <c r="B396" s="16"/>
      <c r="C396" s="16"/>
      <c r="D396" s="1"/>
    </row>
    <row r="397" spans="1:4" ht="9" customHeight="1">
      <c r="A397" s="16"/>
      <c r="B397" s="16"/>
      <c r="C397" s="16"/>
      <c r="D397" s="1"/>
    </row>
    <row r="398" spans="1:4" ht="9" customHeight="1">
      <c r="A398" s="16"/>
      <c r="B398" s="16"/>
      <c r="C398" s="16"/>
      <c r="D398" s="1"/>
    </row>
    <row r="399" spans="1:4" ht="9" customHeight="1">
      <c r="A399" s="16"/>
      <c r="B399" s="16"/>
      <c r="C399" s="16"/>
      <c r="D399" s="1"/>
    </row>
    <row r="400" spans="1:4" ht="9" customHeight="1">
      <c r="A400" s="16"/>
      <c r="B400" s="16"/>
      <c r="C400" s="16"/>
      <c r="D400" s="1"/>
    </row>
    <row r="401" spans="1:4" ht="9" customHeight="1">
      <c r="A401" s="16"/>
      <c r="B401" s="16"/>
      <c r="C401" s="16"/>
      <c r="D401" s="1"/>
    </row>
    <row r="402" spans="1:4" ht="9" customHeight="1">
      <c r="A402" s="16"/>
      <c r="B402" s="16"/>
      <c r="C402" s="16"/>
      <c r="D402" s="1"/>
    </row>
    <row r="403" spans="1:4" ht="9" customHeight="1">
      <c r="A403" s="16"/>
      <c r="B403" s="16"/>
      <c r="C403" s="16"/>
      <c r="D403" s="1"/>
    </row>
    <row r="404" spans="1:4" ht="9" customHeight="1">
      <c r="A404" s="16"/>
      <c r="B404" s="16"/>
      <c r="C404" s="16"/>
      <c r="D404" s="1"/>
    </row>
    <row r="405" spans="1:4" ht="9" customHeight="1">
      <c r="A405" s="16"/>
      <c r="B405" s="16"/>
      <c r="C405" s="16"/>
      <c r="D405" s="1"/>
    </row>
    <row r="406" spans="1:4" ht="9" customHeight="1">
      <c r="A406" s="16"/>
      <c r="B406" s="16"/>
      <c r="C406" s="16"/>
      <c r="D406" s="1"/>
    </row>
    <row r="407" spans="1:4" ht="9" customHeight="1">
      <c r="A407" s="16"/>
      <c r="B407" s="16"/>
      <c r="C407" s="16"/>
      <c r="D407" s="1"/>
    </row>
    <row r="408" spans="1:4" ht="9" customHeight="1">
      <c r="A408" s="16"/>
      <c r="B408" s="16"/>
      <c r="C408" s="16"/>
      <c r="D408" s="1"/>
    </row>
    <row r="409" spans="1:4" ht="9" customHeight="1">
      <c r="A409" s="16"/>
      <c r="B409" s="16"/>
      <c r="C409" s="16"/>
      <c r="D409" s="1"/>
    </row>
    <row r="410" spans="1:4" ht="9" customHeight="1">
      <c r="A410" s="16"/>
      <c r="B410" s="16"/>
      <c r="C410" s="16"/>
      <c r="D410" s="1"/>
    </row>
    <row r="411" spans="1:4" ht="9" customHeight="1">
      <c r="A411" s="16"/>
      <c r="B411" s="16"/>
      <c r="C411" s="16"/>
      <c r="D411" s="1"/>
    </row>
    <row r="412" spans="1:4" ht="9" customHeight="1">
      <c r="A412" s="16"/>
      <c r="B412" s="16"/>
      <c r="C412" s="16"/>
      <c r="D412" s="1"/>
    </row>
    <row r="413" spans="1:4" ht="9" customHeight="1">
      <c r="A413" s="16"/>
      <c r="B413" s="16"/>
      <c r="C413" s="16"/>
      <c r="D413" s="1"/>
    </row>
    <row r="414" spans="1:4" ht="9" customHeight="1">
      <c r="A414" s="16"/>
      <c r="B414" s="16"/>
      <c r="C414" s="16"/>
      <c r="D414" s="1"/>
    </row>
    <row r="415" spans="1:4" ht="9" customHeight="1">
      <c r="A415" s="16"/>
      <c r="B415" s="16"/>
      <c r="C415" s="16"/>
      <c r="D415" s="1"/>
    </row>
    <row r="416" spans="1:4" ht="9" customHeight="1">
      <c r="A416" s="16"/>
      <c r="B416" s="16"/>
      <c r="C416" s="16"/>
      <c r="D416" s="1"/>
    </row>
    <row r="417" spans="1:4" ht="9" customHeight="1">
      <c r="A417" s="16"/>
      <c r="B417" s="16"/>
      <c r="C417" s="16"/>
      <c r="D417" s="1"/>
    </row>
    <row r="418" spans="1:4" ht="9" customHeight="1">
      <c r="A418" s="16"/>
      <c r="B418" s="16"/>
      <c r="C418" s="16"/>
      <c r="D418" s="1"/>
    </row>
    <row r="419" spans="1:4" ht="9" customHeight="1">
      <c r="A419" s="16"/>
      <c r="B419" s="16"/>
      <c r="C419" s="16"/>
      <c r="D419" s="1"/>
    </row>
    <row r="420" spans="1:4" ht="9" customHeight="1">
      <c r="A420" s="16"/>
      <c r="B420" s="16"/>
      <c r="C420" s="16"/>
      <c r="D420" s="1"/>
    </row>
    <row r="421" spans="1:4" ht="9" customHeight="1">
      <c r="A421" s="16"/>
      <c r="B421" s="16"/>
      <c r="C421" s="16"/>
      <c r="D421" s="1"/>
    </row>
    <row r="422" spans="1:4" ht="9" customHeight="1">
      <c r="A422" s="16"/>
      <c r="B422" s="16"/>
      <c r="C422" s="16"/>
      <c r="D422" s="1"/>
    </row>
    <row r="423" spans="1:4" ht="9" customHeight="1">
      <c r="A423" s="16"/>
      <c r="B423" s="16"/>
      <c r="C423" s="16"/>
      <c r="D423" s="1"/>
    </row>
    <row r="424" spans="1:4" ht="9" customHeight="1">
      <c r="A424" s="16"/>
      <c r="B424" s="16"/>
      <c r="C424" s="16"/>
      <c r="D424" s="1"/>
    </row>
    <row r="425" spans="1:4" ht="9" customHeight="1">
      <c r="A425" s="16"/>
      <c r="B425" s="16"/>
      <c r="C425" s="16"/>
      <c r="D425" s="1"/>
    </row>
    <row r="426" spans="1:4" ht="9" customHeight="1">
      <c r="A426" s="16"/>
      <c r="B426" s="16"/>
      <c r="C426" s="16"/>
      <c r="D426" s="1"/>
    </row>
    <row r="427" spans="1:4" ht="9" customHeight="1">
      <c r="A427" s="16"/>
      <c r="B427" s="16"/>
      <c r="C427" s="16"/>
      <c r="D427" s="1"/>
    </row>
    <row r="428" spans="1:4" ht="9" customHeight="1">
      <c r="A428" s="16"/>
      <c r="B428" s="16"/>
      <c r="C428" s="16"/>
      <c r="D428" s="1"/>
    </row>
    <row r="429" spans="1:4" ht="9" customHeight="1">
      <c r="A429" s="16"/>
      <c r="B429" s="16"/>
      <c r="C429" s="16"/>
      <c r="D429" s="1"/>
    </row>
    <row r="430" spans="1:4" ht="9" customHeight="1">
      <c r="A430" s="16"/>
      <c r="B430" s="16"/>
      <c r="C430" s="16"/>
      <c r="D430" s="1"/>
    </row>
    <row r="431" spans="1:4" ht="9" customHeight="1">
      <c r="A431" s="16"/>
      <c r="B431" s="16"/>
      <c r="C431" s="16"/>
      <c r="D431" s="1"/>
    </row>
    <row r="432" spans="1:4" ht="9" customHeight="1">
      <c r="A432" s="16"/>
      <c r="B432" s="16"/>
      <c r="C432" s="16"/>
      <c r="D432" s="1"/>
    </row>
    <row r="433" spans="1:4" ht="9" customHeight="1">
      <c r="A433" s="16"/>
      <c r="B433" s="16"/>
      <c r="C433" s="16"/>
      <c r="D433" s="1"/>
    </row>
    <row r="434" spans="1:4" ht="9" customHeight="1">
      <c r="A434" s="16"/>
      <c r="B434" s="16"/>
      <c r="C434" s="16"/>
      <c r="D434" s="1"/>
    </row>
    <row r="435" spans="1:4" ht="9" customHeight="1">
      <c r="A435" s="16"/>
      <c r="B435" s="16"/>
      <c r="C435" s="16"/>
      <c r="D435" s="1"/>
    </row>
    <row r="436" spans="1:4" ht="9" customHeight="1">
      <c r="A436" s="16"/>
      <c r="B436" s="16"/>
      <c r="C436" s="16"/>
      <c r="D436" s="1"/>
    </row>
    <row r="437" spans="1:4" ht="9" customHeight="1">
      <c r="A437" s="16"/>
      <c r="B437" s="16"/>
      <c r="C437" s="16"/>
      <c r="D437" s="1"/>
    </row>
    <row r="438" spans="1:4" ht="9" customHeight="1">
      <c r="A438" s="16"/>
      <c r="B438" s="16"/>
      <c r="C438" s="16"/>
      <c r="D438" s="1"/>
    </row>
    <row r="439" spans="1:4" ht="9" customHeight="1">
      <c r="A439" s="16"/>
      <c r="B439" s="16"/>
      <c r="C439" s="16"/>
      <c r="D439" s="1"/>
    </row>
    <row r="440" spans="1:4" ht="9" customHeight="1">
      <c r="A440" s="16"/>
      <c r="B440" s="16"/>
      <c r="C440" s="16"/>
      <c r="D440" s="1"/>
    </row>
    <row r="441" spans="1:4" ht="9" customHeight="1">
      <c r="A441" s="16"/>
      <c r="B441" s="16"/>
      <c r="C441" s="16"/>
      <c r="D441" s="1"/>
    </row>
    <row r="442" spans="1:4" ht="9" customHeight="1">
      <c r="A442" s="16"/>
      <c r="B442" s="16"/>
      <c r="C442" s="16"/>
      <c r="D442" s="1"/>
    </row>
    <row r="443" spans="1:4" ht="9" customHeight="1">
      <c r="A443" s="16"/>
      <c r="B443" s="16"/>
      <c r="C443" s="16"/>
      <c r="D443" s="1"/>
    </row>
    <row r="444" spans="1:4" ht="9" customHeight="1">
      <c r="A444" s="16"/>
      <c r="B444" s="16"/>
      <c r="C444" s="16"/>
      <c r="D444" s="1"/>
    </row>
    <row r="445" spans="1:4" ht="9" customHeight="1">
      <c r="A445" s="16"/>
      <c r="B445" s="16"/>
      <c r="C445" s="16"/>
      <c r="D445" s="1"/>
    </row>
    <row r="446" spans="1:4" ht="9" customHeight="1">
      <c r="A446" s="16"/>
      <c r="B446" s="16"/>
      <c r="C446" s="16"/>
      <c r="D446" s="1"/>
    </row>
    <row r="447" spans="1:4" ht="9" customHeight="1">
      <c r="A447" s="16"/>
      <c r="B447" s="16"/>
      <c r="C447" s="16"/>
      <c r="D447" s="1"/>
    </row>
    <row r="448" spans="1:4" ht="9" customHeight="1">
      <c r="A448" s="16"/>
      <c r="B448" s="16"/>
      <c r="C448" s="16"/>
      <c r="D448" s="1"/>
    </row>
    <row r="449" spans="1:4" ht="9" customHeight="1">
      <c r="A449" s="16"/>
      <c r="B449" s="16"/>
      <c r="C449" s="16"/>
      <c r="D449" s="1"/>
    </row>
    <row r="450" spans="1:4" ht="9" customHeight="1">
      <c r="A450" s="16"/>
      <c r="B450" s="16"/>
      <c r="C450" s="16"/>
      <c r="D450" s="1"/>
    </row>
    <row r="451" spans="1:4" ht="9" customHeight="1">
      <c r="A451" s="16"/>
      <c r="B451" s="16"/>
      <c r="C451" s="16"/>
      <c r="D451" s="1"/>
    </row>
    <row r="452" spans="1:4" ht="9" customHeight="1">
      <c r="A452" s="16"/>
      <c r="B452" s="16"/>
      <c r="C452" s="16"/>
      <c r="D452" s="1"/>
    </row>
    <row r="453" spans="1:4" ht="9" customHeight="1">
      <c r="A453" s="16"/>
      <c r="B453" s="16"/>
      <c r="C453" s="16"/>
      <c r="D453" s="1"/>
    </row>
    <row r="454" spans="1:4" ht="9" customHeight="1">
      <c r="A454" s="16"/>
      <c r="B454" s="16"/>
      <c r="C454" s="16"/>
      <c r="D454" s="1"/>
    </row>
    <row r="455" spans="1:4" ht="9" customHeight="1">
      <c r="A455" s="16"/>
      <c r="B455" s="16"/>
      <c r="C455" s="16"/>
      <c r="D455" s="1"/>
    </row>
    <row r="456" spans="1:4" ht="9" customHeight="1">
      <c r="A456" s="16"/>
      <c r="B456" s="16"/>
      <c r="C456" s="16"/>
      <c r="D456" s="1"/>
    </row>
    <row r="457" spans="1:4" ht="9" customHeight="1">
      <c r="A457" s="16"/>
      <c r="B457" s="16"/>
      <c r="C457" s="16"/>
      <c r="D457" s="1"/>
    </row>
    <row r="458" spans="1:4" ht="9" customHeight="1">
      <c r="A458" s="16"/>
      <c r="B458" s="16"/>
      <c r="C458" s="16"/>
      <c r="D458" s="1"/>
    </row>
    <row r="459" spans="1:4" ht="9" customHeight="1">
      <c r="A459" s="16"/>
      <c r="B459" s="16"/>
      <c r="C459" s="16"/>
      <c r="D459" s="1"/>
    </row>
    <row r="460" spans="1:4" ht="9" customHeight="1">
      <c r="A460" s="16"/>
      <c r="B460" s="16"/>
      <c r="C460" s="16"/>
      <c r="D460" s="1"/>
    </row>
    <row r="461" spans="1:4" ht="9" customHeight="1">
      <c r="A461" s="16"/>
      <c r="B461" s="16"/>
      <c r="C461" s="16"/>
      <c r="D461" s="1"/>
    </row>
    <row r="462" spans="1:4" ht="9" customHeight="1">
      <c r="A462" s="16"/>
      <c r="B462" s="16"/>
      <c r="C462" s="16"/>
      <c r="D462" s="1"/>
    </row>
    <row r="463" spans="1:4" ht="9" customHeight="1">
      <c r="A463" s="16"/>
      <c r="B463" s="16"/>
      <c r="C463" s="16"/>
      <c r="D463" s="1"/>
    </row>
    <row r="464" spans="1:4" ht="9" customHeight="1">
      <c r="A464" s="16"/>
      <c r="B464" s="16"/>
      <c r="C464" s="16"/>
      <c r="D464" s="1"/>
    </row>
    <row r="465" spans="1:4" ht="9" customHeight="1">
      <c r="A465" s="16"/>
      <c r="B465" s="16"/>
      <c r="C465" s="16"/>
      <c r="D465" s="1"/>
    </row>
    <row r="466" spans="1:4" ht="9" customHeight="1">
      <c r="A466" s="16"/>
      <c r="B466" s="16"/>
      <c r="C466" s="16"/>
      <c r="D466" s="1"/>
    </row>
    <row r="467" spans="1:4" ht="9" customHeight="1">
      <c r="A467" s="16"/>
      <c r="B467" s="16"/>
      <c r="C467" s="16"/>
      <c r="D467" s="1"/>
    </row>
    <row r="468" spans="1:4" ht="9" customHeight="1">
      <c r="A468" s="16"/>
      <c r="B468" s="16"/>
      <c r="C468" s="16"/>
      <c r="D468" s="1"/>
    </row>
    <row r="469" spans="1:4" ht="9" customHeight="1">
      <c r="A469" s="16"/>
      <c r="B469" s="16"/>
      <c r="C469" s="16"/>
      <c r="D469" s="1"/>
    </row>
    <row r="470" spans="1:4" ht="9" customHeight="1">
      <c r="A470" s="16"/>
      <c r="B470" s="16"/>
      <c r="C470" s="16"/>
      <c r="D470" s="1"/>
    </row>
    <row r="471" spans="1:4" ht="9" customHeight="1">
      <c r="A471" s="16"/>
      <c r="B471" s="16"/>
      <c r="C471" s="16"/>
      <c r="D471" s="1"/>
    </row>
    <row r="472" spans="1:4" ht="9" customHeight="1">
      <c r="A472" s="16"/>
      <c r="B472" s="16"/>
      <c r="C472" s="16"/>
      <c r="D472" s="1"/>
    </row>
    <row r="473" spans="1:4" ht="9" customHeight="1">
      <c r="A473" s="16"/>
      <c r="B473" s="16"/>
      <c r="C473" s="16"/>
      <c r="D473" s="1"/>
    </row>
    <row r="474" spans="1:4" ht="9" customHeight="1">
      <c r="A474" s="16"/>
      <c r="B474" s="16"/>
      <c r="C474" s="16"/>
      <c r="D474" s="1"/>
    </row>
    <row r="475" spans="1:4" ht="9" customHeight="1">
      <c r="A475" s="16"/>
      <c r="B475" s="16"/>
      <c r="C475" s="16"/>
      <c r="D475" s="1"/>
    </row>
    <row r="476" spans="1:4" ht="9" customHeight="1">
      <c r="A476" s="16"/>
      <c r="B476" s="16"/>
      <c r="C476" s="16"/>
      <c r="D476" s="1"/>
    </row>
    <row r="477" spans="1:4" ht="9" customHeight="1">
      <c r="A477" s="16"/>
      <c r="B477" s="16"/>
      <c r="C477" s="16"/>
      <c r="D477" s="1"/>
    </row>
    <row r="478" spans="1:4" ht="9" customHeight="1">
      <c r="A478" s="16"/>
      <c r="B478" s="16"/>
      <c r="C478" s="16"/>
      <c r="D478" s="1"/>
    </row>
    <row r="479" spans="1:4" ht="9" customHeight="1">
      <c r="A479" s="16"/>
      <c r="B479" s="16"/>
      <c r="C479" s="16"/>
      <c r="D479" s="1"/>
    </row>
    <row r="480" spans="1:4" ht="9" customHeight="1">
      <c r="A480" s="16"/>
      <c r="B480" s="16"/>
      <c r="C480" s="16"/>
      <c r="D480" s="1"/>
    </row>
    <row r="481" spans="1:4" ht="9" customHeight="1">
      <c r="A481" s="16"/>
      <c r="B481" s="16"/>
      <c r="C481" s="16"/>
      <c r="D481" s="1"/>
    </row>
    <row r="482" spans="1:4" ht="9" customHeight="1">
      <c r="A482" s="16"/>
      <c r="B482" s="16"/>
      <c r="C482" s="16"/>
      <c r="D482" s="1"/>
    </row>
    <row r="483" spans="1:4" ht="9" customHeight="1">
      <c r="A483" s="16"/>
      <c r="B483" s="16"/>
      <c r="C483" s="16"/>
      <c r="D483" s="1"/>
    </row>
    <row r="484" spans="1:4" ht="9" customHeight="1">
      <c r="A484" s="16"/>
      <c r="B484" s="16"/>
      <c r="C484" s="16"/>
      <c r="D484" s="1"/>
    </row>
    <row r="485" spans="1:4" ht="9" customHeight="1">
      <c r="A485" s="16"/>
      <c r="B485" s="16"/>
      <c r="C485" s="16"/>
      <c r="D485" s="1"/>
    </row>
    <row r="486" spans="1:4" ht="9" customHeight="1">
      <c r="A486" s="16"/>
      <c r="B486" s="16"/>
      <c r="C486" s="16"/>
      <c r="D486" s="1"/>
    </row>
    <row r="487" spans="1:4" ht="9" customHeight="1">
      <c r="A487" s="16"/>
      <c r="B487" s="16"/>
      <c r="C487" s="16"/>
      <c r="D487" s="1"/>
    </row>
    <row r="488" spans="1:4" ht="9" customHeight="1">
      <c r="A488" s="16"/>
      <c r="B488" s="16"/>
      <c r="C488" s="16"/>
      <c r="D488" s="1"/>
    </row>
    <row r="489" spans="1:4" ht="9" customHeight="1">
      <c r="A489" s="16"/>
      <c r="B489" s="16"/>
      <c r="C489" s="16"/>
      <c r="D489" s="1"/>
    </row>
    <row r="490" spans="1:4" ht="9" customHeight="1">
      <c r="A490" s="16"/>
      <c r="B490" s="16"/>
      <c r="C490" s="16"/>
      <c r="D490" s="1"/>
    </row>
    <row r="491" spans="1:4" ht="9" customHeight="1">
      <c r="A491" s="16"/>
      <c r="B491" s="16"/>
      <c r="C491" s="16"/>
      <c r="D491" s="1"/>
    </row>
    <row r="492" spans="1:4" ht="9" customHeight="1">
      <c r="A492" s="16"/>
      <c r="B492" s="16"/>
      <c r="C492" s="16"/>
      <c r="D492" s="1"/>
    </row>
    <row r="493" spans="1:4" ht="9" customHeight="1">
      <c r="A493" s="16"/>
      <c r="B493" s="16"/>
      <c r="C493" s="16"/>
      <c r="D493" s="1"/>
    </row>
    <row r="494" spans="1:4" ht="9" customHeight="1">
      <c r="A494" s="16"/>
      <c r="B494" s="16"/>
      <c r="C494" s="16"/>
      <c r="D494" s="1"/>
    </row>
    <row r="495" spans="1:4" ht="9" customHeight="1">
      <c r="A495" s="16"/>
      <c r="B495" s="16"/>
      <c r="C495" s="16"/>
      <c r="D495" s="1"/>
    </row>
    <row r="496" spans="1:4" ht="9" customHeight="1">
      <c r="A496" s="16"/>
      <c r="B496" s="16"/>
      <c r="C496" s="16"/>
      <c r="D496" s="1"/>
    </row>
    <row r="497" spans="1:4" ht="9" customHeight="1">
      <c r="A497" s="16"/>
      <c r="B497" s="16"/>
      <c r="C497" s="16"/>
      <c r="D497" s="1"/>
    </row>
    <row r="498" spans="1:4" ht="9" customHeight="1">
      <c r="A498" s="16"/>
      <c r="B498" s="16"/>
      <c r="C498" s="16"/>
      <c r="D498" s="1"/>
    </row>
    <row r="499" spans="1:4" ht="9" customHeight="1">
      <c r="A499" s="16"/>
      <c r="B499" s="16"/>
      <c r="C499" s="16"/>
      <c r="D499" s="1"/>
    </row>
    <row r="500" spans="1:4" ht="9" customHeight="1">
      <c r="A500" s="16"/>
      <c r="B500" s="16"/>
      <c r="C500" s="16"/>
      <c r="D500" s="1"/>
    </row>
    <row r="501" spans="1:4" ht="9" customHeight="1">
      <c r="A501" s="16"/>
      <c r="B501" s="16"/>
      <c r="C501" s="16"/>
      <c r="D501" s="1"/>
    </row>
    <row r="502" spans="1:4" ht="9" customHeight="1">
      <c r="A502" s="16"/>
      <c r="B502" s="16"/>
      <c r="C502" s="16"/>
      <c r="D502" s="1"/>
    </row>
    <row r="503" spans="1:4" ht="9" customHeight="1">
      <c r="A503" s="16"/>
      <c r="B503" s="16"/>
      <c r="C503" s="16"/>
      <c r="D503" s="1"/>
    </row>
    <row r="504" spans="1:4" ht="9" customHeight="1">
      <c r="A504" s="16"/>
      <c r="B504" s="16"/>
      <c r="C504" s="16"/>
      <c r="D504" s="1"/>
    </row>
    <row r="505" spans="1:4" ht="9" customHeight="1">
      <c r="A505" s="16"/>
      <c r="B505" s="16"/>
      <c r="C505" s="16"/>
      <c r="D505" s="1"/>
    </row>
    <row r="506" spans="1:4" ht="9" customHeight="1">
      <c r="A506" s="16"/>
      <c r="B506" s="16"/>
      <c r="C506" s="16"/>
      <c r="D506" s="1"/>
    </row>
    <row r="507" spans="1:4" ht="9" customHeight="1">
      <c r="A507" s="16"/>
      <c r="B507" s="16"/>
      <c r="C507" s="16"/>
      <c r="D507" s="1"/>
    </row>
    <row r="508" spans="1:4" ht="9" customHeight="1">
      <c r="A508" s="16"/>
      <c r="B508" s="16"/>
      <c r="C508" s="16"/>
      <c r="D508" s="1"/>
    </row>
    <row r="509" spans="1:4" ht="9" customHeight="1">
      <c r="A509" s="16"/>
      <c r="B509" s="16"/>
      <c r="C509" s="16"/>
      <c r="D509" s="1"/>
    </row>
    <row r="510" spans="1:4" ht="9" customHeight="1">
      <c r="A510" s="16"/>
      <c r="B510" s="16"/>
      <c r="C510" s="16"/>
      <c r="D510" s="1"/>
    </row>
    <row r="511" spans="1:4" ht="9" customHeight="1">
      <c r="A511" s="16"/>
      <c r="B511" s="16"/>
      <c r="C511" s="16"/>
      <c r="D511" s="1"/>
    </row>
    <row r="512" spans="1:4" ht="9" customHeight="1">
      <c r="A512" s="16"/>
      <c r="B512" s="16"/>
      <c r="C512" s="16"/>
      <c r="D512" s="1"/>
    </row>
  </sheetData>
  <mergeCells count="23">
    <mergeCell ref="E2:R2"/>
    <mergeCell ref="V2:AJ2"/>
    <mergeCell ref="E3:R3"/>
    <mergeCell ref="E5:E7"/>
    <mergeCell ref="H5:J6"/>
    <mergeCell ref="L5:N6"/>
    <mergeCell ref="P6:Q6"/>
    <mergeCell ref="R6:R7"/>
    <mergeCell ref="E8:E42"/>
    <mergeCell ref="E43:E87"/>
    <mergeCell ref="E88:E95"/>
    <mergeCell ref="E98:E100"/>
    <mergeCell ref="H98:J99"/>
    <mergeCell ref="L98:N99"/>
    <mergeCell ref="E148:E159"/>
    <mergeCell ref="E107:E127"/>
    <mergeCell ref="E160:E164"/>
    <mergeCell ref="F165:G165"/>
    <mergeCell ref="P99:Q99"/>
    <mergeCell ref="R99:R100"/>
    <mergeCell ref="E101:E106"/>
    <mergeCell ref="E128:E137"/>
    <mergeCell ref="E138:E147"/>
  </mergeCells>
  <pageMargins left="0.7" right="0.7" top="0.75" bottom="0.75" header="0.3" footer="0.3"/>
  <pageSetup scale="66" orientation="portrait" r:id="rId1"/>
  <rowBreaks count="2" manualBreakCount="2">
    <brk id="96" max="16383" man="1"/>
    <brk id="199" max="38" man="1"/>
  </rowBreaks>
  <colBreaks count="1" manualBreakCount="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BF42C-3F9A-4079-B3B5-E3B8B7E03A9D}">
  <dimension ref="A1:AM517"/>
  <sheetViews>
    <sheetView view="pageBreakPreview" topLeftCell="E1" zoomScaleNormal="115" zoomScaleSheetLayoutView="100" workbookViewId="0">
      <selection activeCell="H100" sqref="H100:Q101"/>
    </sheetView>
  </sheetViews>
  <sheetFormatPr baseColWidth="10" defaultRowHeight="12.75"/>
  <cols>
    <col min="1" max="1" width="2.7109375" style="5" hidden="1" customWidth="1"/>
    <col min="2" max="2" width="2.85546875" style="5" hidden="1" customWidth="1"/>
    <col min="3" max="3" width="2.5703125" style="5" hidden="1" customWidth="1"/>
    <col min="4" max="4" width="1.28515625" style="359" hidden="1" customWidth="1"/>
    <col min="5" max="5" width="6.140625" style="1" customWidth="1"/>
    <col min="6" max="6" width="1.5703125" style="1" customWidth="1"/>
    <col min="7" max="7" width="65.5703125" style="450" customWidth="1"/>
    <col min="8" max="8" width="5.42578125" style="16" customWidth="1"/>
    <col min="9" max="9" width="5.42578125" style="674" customWidth="1"/>
    <col min="10" max="10" width="6.140625" style="16" customWidth="1"/>
    <col min="11" max="11" width="0.28515625" style="16" customWidth="1"/>
    <col min="12" max="13" width="5.42578125" style="16" customWidth="1"/>
    <col min="14" max="14" width="6.140625" style="16" customWidth="1"/>
    <col min="15" max="15" width="0.28515625" style="16" customWidth="1"/>
    <col min="16" max="17" width="5.42578125" style="16" customWidth="1"/>
    <col min="18" max="18" width="7.5703125" style="16" bestFit="1" customWidth="1"/>
    <col min="19" max="19" width="11.42578125" style="1"/>
    <col min="20" max="20" width="5.5703125" style="1" customWidth="1"/>
    <col min="21" max="21" width="6" style="1" customWidth="1"/>
    <col min="22" max="22" width="6.85546875" style="1" customWidth="1"/>
    <col min="23" max="23" width="2.28515625" style="1" customWidth="1"/>
    <col min="24" max="24" width="6.42578125" style="1" customWidth="1"/>
    <col min="25" max="25" width="6" style="1" customWidth="1"/>
    <col min="26" max="26" width="7.28515625" style="1" customWidth="1"/>
    <col min="27" max="27" width="1.5703125" style="1" customWidth="1"/>
    <col min="28" max="29" width="6.7109375" style="1" customWidth="1"/>
    <col min="30" max="30" width="6.85546875" style="1" customWidth="1"/>
    <col min="31" max="31" width="6.7109375" style="1" customWidth="1"/>
    <col min="32" max="32" width="1" style="1" customWidth="1"/>
    <col min="33" max="33" width="6.7109375" style="1" customWidth="1"/>
    <col min="34" max="34" width="1" style="1" customWidth="1"/>
    <col min="35" max="35" width="6.7109375" style="1" customWidth="1"/>
    <col min="36" max="36" width="1" style="1" customWidth="1"/>
    <col min="37" max="38" width="6.7109375" style="1" customWidth="1"/>
    <col min="39" max="16384" width="11.42578125" style="1"/>
  </cols>
  <sheetData>
    <row r="1" spans="1:39" ht="3.75" customHeight="1">
      <c r="D1" s="359" t="s">
        <v>339</v>
      </c>
      <c r="H1" s="15"/>
      <c r="I1" s="2397"/>
      <c r="J1" s="15"/>
      <c r="K1" s="15"/>
      <c r="L1" s="15"/>
      <c r="M1" s="15"/>
      <c r="N1" s="15"/>
      <c r="O1" s="15"/>
      <c r="P1" s="15"/>
      <c r="Q1" s="15"/>
      <c r="R1" s="15"/>
      <c r="S1" s="389"/>
      <c r="T1" s="389"/>
    </row>
    <row r="2" spans="1:39" ht="12.75" customHeight="1">
      <c r="E2" s="1908" t="s">
        <v>814</v>
      </c>
      <c r="F2" s="1908"/>
      <c r="G2" s="1908"/>
      <c r="H2" s="1908"/>
      <c r="I2" s="1908"/>
      <c r="J2" s="1908"/>
      <c r="K2" s="1908"/>
      <c r="L2" s="1908"/>
      <c r="M2" s="1908"/>
      <c r="N2" s="1908"/>
      <c r="O2" s="1908"/>
      <c r="P2" s="1908"/>
      <c r="Q2" s="1908"/>
      <c r="R2" s="1908"/>
      <c r="S2" s="389"/>
      <c r="V2" s="1888"/>
      <c r="W2" s="1888"/>
      <c r="X2" s="1888"/>
      <c r="Y2" s="1888"/>
      <c r="Z2" s="1888"/>
      <c r="AA2" s="1888"/>
      <c r="AB2" s="1888"/>
      <c r="AC2" s="1888"/>
      <c r="AD2" s="1888"/>
      <c r="AE2" s="1888"/>
      <c r="AF2" s="1888"/>
      <c r="AG2" s="1888"/>
      <c r="AH2" s="1888"/>
      <c r="AI2" s="1888"/>
      <c r="AJ2" s="1888"/>
    </row>
    <row r="3" spans="1:39" ht="12.75" customHeight="1">
      <c r="B3" s="719"/>
      <c r="C3" s="719"/>
      <c r="D3" s="415"/>
      <c r="E3" s="1888" t="s">
        <v>432</v>
      </c>
      <c r="F3" s="1888"/>
      <c r="G3" s="1888"/>
      <c r="H3" s="1888"/>
      <c r="I3" s="1888"/>
      <c r="J3" s="1888"/>
      <c r="K3" s="1888"/>
      <c r="L3" s="1888"/>
      <c r="M3" s="1888"/>
      <c r="N3" s="1888"/>
      <c r="O3" s="1888"/>
      <c r="P3" s="1888"/>
      <c r="Q3" s="1888"/>
      <c r="R3" s="1888"/>
      <c r="S3" s="389"/>
      <c r="T3" s="414"/>
      <c r="U3" s="414"/>
      <c r="V3" s="413"/>
      <c r="AL3" s="2"/>
      <c r="AM3" s="2"/>
    </row>
    <row r="4" spans="1:39" ht="3" customHeight="1">
      <c r="F4" s="3"/>
      <c r="G4" s="668"/>
      <c r="H4" s="8"/>
      <c r="I4" s="2396"/>
      <c r="J4" s="7"/>
      <c r="K4" s="8"/>
      <c r="L4" s="8"/>
      <c r="M4" s="8"/>
      <c r="N4" s="8"/>
      <c r="O4" s="5"/>
      <c r="P4" s="5"/>
      <c r="Q4" s="5"/>
      <c r="R4" s="15"/>
      <c r="S4" s="389"/>
      <c r="V4" s="4"/>
    </row>
    <row r="5" spans="1:39" ht="12.75" customHeight="1">
      <c r="E5" s="1889" t="s">
        <v>6</v>
      </c>
      <c r="F5" s="1754"/>
      <c r="G5" s="1754"/>
      <c r="H5" s="2384" t="s">
        <v>812</v>
      </c>
      <c r="I5" s="2384"/>
      <c r="J5" s="2384"/>
      <c r="K5" s="2383"/>
      <c r="L5" s="2382" t="s">
        <v>811</v>
      </c>
      <c r="M5" s="2382"/>
      <c r="N5" s="2382"/>
      <c r="O5" s="2381"/>
      <c r="P5" s="2381"/>
      <c r="Q5" s="2381"/>
      <c r="R5" s="2395"/>
      <c r="S5" s="389"/>
      <c r="V5" s="4"/>
    </row>
    <row r="6" spans="1:39" ht="12.75" customHeight="1">
      <c r="A6" s="5" t="s">
        <v>12</v>
      </c>
      <c r="B6" s="5" t="s">
        <v>13</v>
      </c>
      <c r="C6" s="5" t="s">
        <v>14</v>
      </c>
      <c r="E6" s="1890"/>
      <c r="F6" s="1751"/>
      <c r="G6" s="1750" t="s">
        <v>87</v>
      </c>
      <c r="H6" s="2380"/>
      <c r="I6" s="2380"/>
      <c r="J6" s="2380"/>
      <c r="K6" s="2379"/>
      <c r="L6" s="2378"/>
      <c r="M6" s="2378"/>
      <c r="N6" s="2378"/>
      <c r="O6" s="2379"/>
      <c r="P6" s="2394" t="s">
        <v>237</v>
      </c>
      <c r="Q6" s="2394"/>
      <c r="R6" s="2096" t="s">
        <v>0</v>
      </c>
      <c r="S6" s="389"/>
      <c r="T6" s="5"/>
    </row>
    <row r="7" spans="1:39">
      <c r="E7" s="2097"/>
      <c r="F7" s="1361"/>
      <c r="G7" s="1747"/>
      <c r="H7" s="2393" t="s">
        <v>72</v>
      </c>
      <c r="I7" s="2393" t="s">
        <v>71</v>
      </c>
      <c r="J7" s="2393" t="s">
        <v>0</v>
      </c>
      <c r="K7" s="2393"/>
      <c r="L7" s="2393" t="s">
        <v>72</v>
      </c>
      <c r="M7" s="2393" t="s">
        <v>71</v>
      </c>
      <c r="N7" s="2393" t="s">
        <v>0</v>
      </c>
      <c r="O7" s="2393"/>
      <c r="P7" s="2392" t="s">
        <v>72</v>
      </c>
      <c r="Q7" s="2392" t="s">
        <v>71</v>
      </c>
      <c r="R7" s="2391"/>
      <c r="S7" s="389"/>
    </row>
    <row r="8" spans="1:39" ht="12" customHeight="1">
      <c r="E8" s="1946">
        <v>1401</v>
      </c>
      <c r="F8" s="21" t="s">
        <v>1</v>
      </c>
      <c r="G8" s="396"/>
      <c r="H8" s="395">
        <f>SUM(H9+H12+H18+H23+H33+H37+H40+H42)</f>
        <v>413</v>
      </c>
      <c r="I8" s="395">
        <f>SUM(I9+I12+I18+I23+I33+I37+I40+I42)</f>
        <v>236</v>
      </c>
      <c r="J8" s="395">
        <f>SUM(H8:I8)</f>
        <v>649</v>
      </c>
      <c r="K8" s="395"/>
      <c r="L8" s="395">
        <f>SUM(L9+L12+L18+L23+L33+L37+L40+L42)</f>
        <v>1667</v>
      </c>
      <c r="M8" s="395">
        <f>SUM(M9+M12+M18+M23+M33+M37+M40+M42)</f>
        <v>802</v>
      </c>
      <c r="N8" s="395">
        <f>SUM(L8:M8)</f>
        <v>2469</v>
      </c>
      <c r="O8" s="395"/>
      <c r="P8" s="395">
        <f>SUM(H8+L8)</f>
        <v>2080</v>
      </c>
      <c r="Q8" s="395">
        <f>SUM(I8+M8)</f>
        <v>1038</v>
      </c>
      <c r="R8" s="394">
        <f>SUM(P8+Q8)</f>
        <v>3118</v>
      </c>
      <c r="S8" s="389"/>
    </row>
    <row r="9" spans="1:39" ht="10.5" customHeight="1">
      <c r="E9" s="1946"/>
      <c r="F9" s="1122" t="s">
        <v>33</v>
      </c>
      <c r="G9" s="2390"/>
      <c r="H9" s="2388">
        <f>SUM(H10:H11)</f>
        <v>139</v>
      </c>
      <c r="I9" s="2389">
        <f>SUM(I10:I11)</f>
        <v>106</v>
      </c>
      <c r="J9" s="2388">
        <f>SUM(H9:I9)</f>
        <v>245</v>
      </c>
      <c r="K9" s="2388"/>
      <c r="L9" s="2388">
        <f>SUM(L10:L11)</f>
        <v>553</v>
      </c>
      <c r="M9" s="2388">
        <f>SUM(M10:M11)</f>
        <v>351</v>
      </c>
      <c r="N9" s="2388">
        <f>SUM(L9:M9)</f>
        <v>904</v>
      </c>
      <c r="O9" s="2388"/>
      <c r="P9" s="2388">
        <f>SUM(H9+L9)</f>
        <v>692</v>
      </c>
      <c r="Q9" s="2388">
        <f>SUM(I9+M9)</f>
        <v>457</v>
      </c>
      <c r="R9" s="1107">
        <f>SUM(P9+Q9)</f>
        <v>1149</v>
      </c>
      <c r="S9" s="389"/>
      <c r="T9" s="389"/>
    </row>
    <row r="10" spans="1:39" ht="10.5" customHeight="1">
      <c r="A10" s="5">
        <v>1</v>
      </c>
      <c r="B10" s="5">
        <v>1</v>
      </c>
      <c r="C10" s="5">
        <v>11</v>
      </c>
      <c r="E10" s="1946"/>
      <c r="F10" s="1066"/>
      <c r="G10" s="451" t="s">
        <v>107</v>
      </c>
      <c r="H10" s="1065">
        <v>106</v>
      </c>
      <c r="I10" s="1065">
        <v>94</v>
      </c>
      <c r="J10" s="1064">
        <f>SUM(H10:I10)</f>
        <v>200</v>
      </c>
      <c r="K10" s="1064"/>
      <c r="L10" s="1065">
        <v>415</v>
      </c>
      <c r="M10" s="1065">
        <v>300</v>
      </c>
      <c r="N10" s="35">
        <f>SUM(L10:M10)</f>
        <v>715</v>
      </c>
      <c r="O10" s="35"/>
      <c r="P10" s="35">
        <f>SUM(H10+L10)</f>
        <v>521</v>
      </c>
      <c r="Q10" s="35">
        <f>SUM(I10+M10)</f>
        <v>394</v>
      </c>
      <c r="R10" s="374">
        <f>SUM(P10+Q10)</f>
        <v>915</v>
      </c>
      <c r="S10" s="389"/>
      <c r="T10" s="389"/>
    </row>
    <row r="11" spans="1:39" ht="10.5" customHeight="1">
      <c r="A11" s="5">
        <v>1</v>
      </c>
      <c r="B11" s="5">
        <v>1</v>
      </c>
      <c r="C11" s="5">
        <v>7</v>
      </c>
      <c r="E11" s="1946"/>
      <c r="F11" s="1066"/>
      <c r="G11" s="451" t="s">
        <v>435</v>
      </c>
      <c r="H11" s="1065">
        <v>33</v>
      </c>
      <c r="I11" s="1065">
        <v>12</v>
      </c>
      <c r="J11" s="1064">
        <f>SUM(H11:I11)</f>
        <v>45</v>
      </c>
      <c r="K11" s="1064"/>
      <c r="L11" s="1065">
        <v>138</v>
      </c>
      <c r="M11" s="1065">
        <v>51</v>
      </c>
      <c r="N11" s="35">
        <f>SUM(L11:M11)</f>
        <v>189</v>
      </c>
      <c r="O11" s="35"/>
      <c r="P11" s="35">
        <f>SUM(H11+L11)</f>
        <v>171</v>
      </c>
      <c r="Q11" s="35">
        <f>SUM(I11+M11)</f>
        <v>63</v>
      </c>
      <c r="R11" s="374">
        <f>SUM(P11+Q11)</f>
        <v>234</v>
      </c>
      <c r="S11" s="389"/>
      <c r="T11" s="389"/>
    </row>
    <row r="12" spans="1:39" ht="10.5" customHeight="1">
      <c r="E12" s="1946"/>
      <c r="F12" s="1062" t="s">
        <v>34</v>
      </c>
      <c r="G12" s="1093"/>
      <c r="H12" s="2376">
        <f>SUM(H13:H17)</f>
        <v>95</v>
      </c>
      <c r="I12" s="2376">
        <f>SUM(I13:I17)</f>
        <v>31</v>
      </c>
      <c r="J12" s="1060">
        <f>SUM(H12:I12)</f>
        <v>126</v>
      </c>
      <c r="K12" s="2376"/>
      <c r="L12" s="2376">
        <f>SUM(L13:L17)</f>
        <v>433</v>
      </c>
      <c r="M12" s="2376">
        <f>SUM(M13:M17)</f>
        <v>143</v>
      </c>
      <c r="N12" s="1061">
        <f>SUM(L12:M12)</f>
        <v>576</v>
      </c>
      <c r="O12" s="1746"/>
      <c r="P12" s="1061">
        <f>SUM(H12+L12)</f>
        <v>528</v>
      </c>
      <c r="Q12" s="1061">
        <f>SUM(I12+M12)</f>
        <v>174</v>
      </c>
      <c r="R12" s="1098">
        <f>SUM(P12:Q12)</f>
        <v>702</v>
      </c>
      <c r="S12" s="389"/>
      <c r="T12" s="389"/>
    </row>
    <row r="13" spans="1:39" ht="10.5" customHeight="1">
      <c r="A13" s="5">
        <v>1</v>
      </c>
      <c r="B13" s="5">
        <v>1</v>
      </c>
      <c r="C13" s="5">
        <v>5</v>
      </c>
      <c r="E13" s="1946"/>
      <c r="F13" s="1062"/>
      <c r="G13" s="369" t="s">
        <v>674</v>
      </c>
      <c r="H13" s="368">
        <v>0</v>
      </c>
      <c r="I13" s="368">
        <v>0</v>
      </c>
      <c r="J13" s="1724">
        <f>SUM(H13:I13)</f>
        <v>0</v>
      </c>
      <c r="K13" s="1724"/>
      <c r="L13" s="368">
        <v>10</v>
      </c>
      <c r="M13" s="368">
        <v>6</v>
      </c>
      <c r="N13" s="35">
        <f>SUM(L13:M13)</f>
        <v>16</v>
      </c>
      <c r="O13" s="35"/>
      <c r="P13" s="35">
        <f>SUM(H13+L13)</f>
        <v>10</v>
      </c>
      <c r="Q13" s="35">
        <f>SUM(I13+M13)</f>
        <v>6</v>
      </c>
      <c r="R13" s="374">
        <f>SUM(P13:Q13)</f>
        <v>16</v>
      </c>
      <c r="S13" s="389"/>
      <c r="T13" s="389"/>
    </row>
    <row r="14" spans="1:39" ht="10.5" customHeight="1">
      <c r="A14" s="5">
        <v>1</v>
      </c>
      <c r="B14" s="5">
        <v>1</v>
      </c>
      <c r="C14" s="5">
        <v>5</v>
      </c>
      <c r="E14" s="1946"/>
      <c r="F14" s="1062"/>
      <c r="G14" s="451" t="s">
        <v>409</v>
      </c>
      <c r="H14" s="368">
        <v>95</v>
      </c>
      <c r="I14" s="368">
        <v>31</v>
      </c>
      <c r="J14" s="1724">
        <f>SUM(H14:I14)</f>
        <v>126</v>
      </c>
      <c r="K14" s="1724"/>
      <c r="L14" s="368">
        <v>228</v>
      </c>
      <c r="M14" s="368">
        <v>78</v>
      </c>
      <c r="N14" s="35">
        <f>SUM(L14:M14)</f>
        <v>306</v>
      </c>
      <c r="O14" s="35"/>
      <c r="P14" s="35">
        <f>SUM(H14+L14)</f>
        <v>323</v>
      </c>
      <c r="Q14" s="35">
        <f>SUM(I14+M14)</f>
        <v>109</v>
      </c>
      <c r="R14" s="374">
        <f>SUM(P14:Q14)</f>
        <v>432</v>
      </c>
      <c r="S14" s="389"/>
      <c r="T14" s="389"/>
    </row>
    <row r="15" spans="1:39" ht="10.5" customHeight="1">
      <c r="A15" s="5">
        <v>1</v>
      </c>
      <c r="B15" s="5">
        <v>1</v>
      </c>
      <c r="C15" s="5">
        <v>5</v>
      </c>
      <c r="E15" s="1946"/>
      <c r="F15" s="1066"/>
      <c r="G15" s="451" t="s">
        <v>411</v>
      </c>
      <c r="H15" s="368">
        <v>0</v>
      </c>
      <c r="I15" s="368">
        <v>0</v>
      </c>
      <c r="J15" s="1064">
        <f>SUM(H15:I15)</f>
        <v>0</v>
      </c>
      <c r="K15" s="1064"/>
      <c r="L15" s="1065">
        <v>175</v>
      </c>
      <c r="M15" s="1065">
        <v>47</v>
      </c>
      <c r="N15" s="35">
        <f>SUM(L15:M15)</f>
        <v>222</v>
      </c>
      <c r="O15" s="35"/>
      <c r="P15" s="35">
        <f>SUM(H15+L15)</f>
        <v>175</v>
      </c>
      <c r="Q15" s="35">
        <f>SUM(I15+M15)</f>
        <v>47</v>
      </c>
      <c r="R15" s="374">
        <f>SUM(P15:Q15)</f>
        <v>222</v>
      </c>
      <c r="S15" s="389"/>
      <c r="T15" s="389"/>
    </row>
    <row r="16" spans="1:39" ht="10.5" customHeight="1">
      <c r="A16" s="5">
        <v>1</v>
      </c>
      <c r="B16" s="5">
        <v>1</v>
      </c>
      <c r="C16" s="5">
        <v>5</v>
      </c>
      <c r="E16" s="1946"/>
      <c r="F16" s="1066"/>
      <c r="G16" s="451" t="s">
        <v>813</v>
      </c>
      <c r="H16" s="368">
        <v>0</v>
      </c>
      <c r="I16" s="368">
        <v>0</v>
      </c>
      <c r="J16" s="1064">
        <f>SUM(H16:I16)</f>
        <v>0</v>
      </c>
      <c r="K16" s="1064"/>
      <c r="L16" s="1065">
        <v>0</v>
      </c>
      <c r="M16" s="1065">
        <v>0</v>
      </c>
      <c r="N16" s="35">
        <f>SUM(L16:M16)</f>
        <v>0</v>
      </c>
      <c r="O16" s="35"/>
      <c r="P16" s="35">
        <f>SUM(H16+L16)</f>
        <v>0</v>
      </c>
      <c r="Q16" s="35">
        <f>SUM(I16+M16)</f>
        <v>0</v>
      </c>
      <c r="R16" s="374">
        <f>SUM(P16:Q16)</f>
        <v>0</v>
      </c>
      <c r="S16" s="389"/>
      <c r="T16" s="389"/>
    </row>
    <row r="17" spans="1:20" ht="10.5" customHeight="1">
      <c r="A17" s="5">
        <v>1</v>
      </c>
      <c r="B17" s="5">
        <v>1</v>
      </c>
      <c r="C17" s="5">
        <v>5</v>
      </c>
      <c r="E17" s="1946"/>
      <c r="F17" s="1066"/>
      <c r="G17" s="451" t="s">
        <v>410</v>
      </c>
      <c r="H17" s="1065">
        <v>0</v>
      </c>
      <c r="I17" s="1065">
        <v>0</v>
      </c>
      <c r="J17" s="1064">
        <f>SUM(H17:I17)</f>
        <v>0</v>
      </c>
      <c r="K17" s="1064"/>
      <c r="L17" s="1065">
        <v>20</v>
      </c>
      <c r="M17" s="1065">
        <v>12</v>
      </c>
      <c r="N17" s="35">
        <f>SUM(L17:M17)</f>
        <v>32</v>
      </c>
      <c r="O17" s="35"/>
      <c r="P17" s="35">
        <f>SUM(H17+L17)</f>
        <v>20</v>
      </c>
      <c r="Q17" s="35">
        <f>SUM(I17+M17)</f>
        <v>12</v>
      </c>
      <c r="R17" s="374">
        <f>SUM(P17:Q17)</f>
        <v>32</v>
      </c>
      <c r="S17" s="389"/>
      <c r="T17" s="389"/>
    </row>
    <row r="18" spans="1:20" ht="10.5" customHeight="1">
      <c r="E18" s="1946"/>
      <c r="F18" s="1062" t="s">
        <v>35</v>
      </c>
      <c r="G18" s="1093"/>
      <c r="H18" s="2376">
        <f>SUM(H19:H22)</f>
        <v>53</v>
      </c>
      <c r="I18" s="2376">
        <f>SUM(I19:I22)</f>
        <v>19</v>
      </c>
      <c r="J18" s="1060">
        <f>SUM(H18:I18)</f>
        <v>72</v>
      </c>
      <c r="K18" s="2376">
        <f>SUM(K19:K22)</f>
        <v>0</v>
      </c>
      <c r="L18" s="2376">
        <f>SUM(L19:L22)</f>
        <v>254</v>
      </c>
      <c r="M18" s="2376">
        <f>SUM(M19:M22)</f>
        <v>66</v>
      </c>
      <c r="N18" s="1746">
        <f>SUM(L18:M18)</f>
        <v>320</v>
      </c>
      <c r="O18" s="1746">
        <f>SUM(O19:O22)</f>
        <v>0</v>
      </c>
      <c r="P18" s="1061">
        <f>SUM(H18+L18)</f>
        <v>307</v>
      </c>
      <c r="Q18" s="1061">
        <f>SUM(I18+M18)</f>
        <v>85</v>
      </c>
      <c r="R18" s="1098">
        <f>SUM(P18:Q18)</f>
        <v>392</v>
      </c>
      <c r="S18" s="389"/>
      <c r="T18" s="389"/>
    </row>
    <row r="19" spans="1:20" ht="10.5" customHeight="1">
      <c r="A19" s="5">
        <v>1</v>
      </c>
      <c r="B19" s="5">
        <v>1</v>
      </c>
      <c r="C19" s="5">
        <v>12</v>
      </c>
      <c r="E19" s="1946"/>
      <c r="F19" s="1066"/>
      <c r="G19" s="451" t="s">
        <v>713</v>
      </c>
      <c r="H19" s="1065">
        <v>0</v>
      </c>
      <c r="I19" s="1065">
        <v>0</v>
      </c>
      <c r="J19" s="1064">
        <f>SUM(H19:I19)</f>
        <v>0</v>
      </c>
      <c r="K19" s="1064"/>
      <c r="L19" s="1065">
        <v>105</v>
      </c>
      <c r="M19" s="1065">
        <v>23</v>
      </c>
      <c r="N19" s="35">
        <f>SUM(L19:M19)</f>
        <v>128</v>
      </c>
      <c r="O19" s="35"/>
      <c r="P19" s="35">
        <f>SUM(H19+L19)</f>
        <v>105</v>
      </c>
      <c r="Q19" s="35">
        <f>SUM(I19+M19)</f>
        <v>23</v>
      </c>
      <c r="R19" s="374">
        <f>SUM(P19:Q19)</f>
        <v>128</v>
      </c>
      <c r="S19" s="389"/>
      <c r="T19" s="389"/>
    </row>
    <row r="20" spans="1:20" ht="10.5" customHeight="1">
      <c r="A20" s="5">
        <v>1</v>
      </c>
      <c r="B20" s="5">
        <v>1</v>
      </c>
      <c r="C20" s="5">
        <v>12</v>
      </c>
      <c r="E20" s="1946"/>
      <c r="F20" s="1066"/>
      <c r="G20" s="451" t="s">
        <v>409</v>
      </c>
      <c r="H20" s="1065">
        <v>38</v>
      </c>
      <c r="I20" s="1065">
        <v>10</v>
      </c>
      <c r="J20" s="1064">
        <f>SUM(H20:I20)</f>
        <v>48</v>
      </c>
      <c r="K20" s="1064"/>
      <c r="L20" s="1065">
        <v>101</v>
      </c>
      <c r="M20" s="1065">
        <v>30</v>
      </c>
      <c r="N20" s="35">
        <f>SUM(L20:M20)</f>
        <v>131</v>
      </c>
      <c r="O20" s="35"/>
      <c r="P20" s="35">
        <f>SUM(H20+L20)</f>
        <v>139</v>
      </c>
      <c r="Q20" s="35">
        <f>SUM(I20+M20)</f>
        <v>40</v>
      </c>
      <c r="R20" s="374">
        <f>SUM(P20:Q20)</f>
        <v>179</v>
      </c>
      <c r="S20" s="389"/>
      <c r="T20" s="389"/>
    </row>
    <row r="21" spans="1:20" ht="10.5" customHeight="1">
      <c r="A21" s="5">
        <v>1</v>
      </c>
      <c r="B21" s="5">
        <v>1</v>
      </c>
      <c r="C21" s="5">
        <v>12</v>
      </c>
      <c r="E21" s="1946"/>
      <c r="F21" s="1066"/>
      <c r="G21" s="451" t="s">
        <v>427</v>
      </c>
      <c r="H21" s="1065">
        <v>15</v>
      </c>
      <c r="I21" s="1065">
        <v>9</v>
      </c>
      <c r="J21" s="1064">
        <f>SUM(H21:I21)</f>
        <v>24</v>
      </c>
      <c r="K21" s="1064"/>
      <c r="L21" s="1065">
        <v>46</v>
      </c>
      <c r="M21" s="1065">
        <v>11</v>
      </c>
      <c r="N21" s="35">
        <f>SUM(L21:M21)</f>
        <v>57</v>
      </c>
      <c r="O21" s="35"/>
      <c r="P21" s="35">
        <f>SUM(H21+L21)</f>
        <v>61</v>
      </c>
      <c r="Q21" s="35">
        <f>SUM(I21+M21)</f>
        <v>20</v>
      </c>
      <c r="R21" s="374">
        <f>SUM(P21:Q21)</f>
        <v>81</v>
      </c>
      <c r="S21" s="389"/>
      <c r="T21" s="389"/>
    </row>
    <row r="22" spans="1:20" ht="10.5" customHeight="1">
      <c r="A22" s="5">
        <v>1</v>
      </c>
      <c r="B22" s="5">
        <v>1</v>
      </c>
      <c r="C22" s="5">
        <v>12</v>
      </c>
      <c r="E22" s="1946"/>
      <c r="F22" s="1066"/>
      <c r="G22" s="451" t="s">
        <v>426</v>
      </c>
      <c r="H22" s="1065">
        <v>0</v>
      </c>
      <c r="I22" s="1065">
        <v>0</v>
      </c>
      <c r="J22" s="1064">
        <f>SUM(H22:I22)</f>
        <v>0</v>
      </c>
      <c r="K22" s="1064">
        <v>0</v>
      </c>
      <c r="L22" s="1065">
        <v>2</v>
      </c>
      <c r="M22" s="1065">
        <v>2</v>
      </c>
      <c r="N22" s="35">
        <f>SUM(L22:M22)</f>
        <v>4</v>
      </c>
      <c r="O22" s="35"/>
      <c r="P22" s="35">
        <f>SUM(H22+L22)</f>
        <v>2</v>
      </c>
      <c r="Q22" s="35">
        <f>SUM(I22+M22)</f>
        <v>2</v>
      </c>
      <c r="R22" s="374">
        <f>SUM(P22:Q22)</f>
        <v>4</v>
      </c>
      <c r="S22" s="389"/>
      <c r="T22" s="389"/>
    </row>
    <row r="23" spans="1:20" ht="10.5" customHeight="1">
      <c r="E23" s="1946"/>
      <c r="F23" s="1115" t="s">
        <v>27</v>
      </c>
      <c r="G23" s="2387"/>
      <c r="H23" s="2376">
        <f>SUM(H24:H32)</f>
        <v>78</v>
      </c>
      <c r="I23" s="2376">
        <f>SUM(I24:I32)</f>
        <v>51</v>
      </c>
      <c r="J23" s="1060">
        <f>SUM(H23:I23)</f>
        <v>129</v>
      </c>
      <c r="K23" s="2376"/>
      <c r="L23" s="2376">
        <f>SUM(L24:L32)</f>
        <v>211</v>
      </c>
      <c r="M23" s="2376">
        <f>SUM(M24:M32)</f>
        <v>104</v>
      </c>
      <c r="N23" s="1061">
        <f>SUM(L23:M23)</f>
        <v>315</v>
      </c>
      <c r="O23" s="1746"/>
      <c r="P23" s="1061">
        <f>SUM(H23+L23)</f>
        <v>289</v>
      </c>
      <c r="Q23" s="1061">
        <f>SUM(I23+M23)</f>
        <v>155</v>
      </c>
      <c r="R23" s="1098">
        <f>SUM(P23:Q23)</f>
        <v>444</v>
      </c>
      <c r="S23" s="389"/>
      <c r="T23" s="389"/>
    </row>
    <row r="24" spans="1:20" ht="10.5" customHeight="1">
      <c r="A24" s="5">
        <v>1</v>
      </c>
      <c r="B24" s="5">
        <v>1</v>
      </c>
      <c r="C24" s="5">
        <v>2</v>
      </c>
      <c r="E24" s="1946"/>
      <c r="F24" s="1115"/>
      <c r="G24" s="570" t="s">
        <v>450</v>
      </c>
      <c r="H24" s="368">
        <v>2</v>
      </c>
      <c r="I24" s="368">
        <v>9</v>
      </c>
      <c r="J24" s="1724">
        <f>SUM(H24:I24)</f>
        <v>11</v>
      </c>
      <c r="K24" s="1724"/>
      <c r="L24" s="368">
        <v>6</v>
      </c>
      <c r="M24" s="368">
        <v>12</v>
      </c>
      <c r="N24" s="35">
        <f>SUM(L24:M24)</f>
        <v>18</v>
      </c>
      <c r="O24" s="35"/>
      <c r="P24" s="35">
        <f>SUM(H24+L24)</f>
        <v>8</v>
      </c>
      <c r="Q24" s="35">
        <f>SUM(I24+M24)</f>
        <v>21</v>
      </c>
      <c r="R24" s="374">
        <f>SUM(P24:Q24)</f>
        <v>29</v>
      </c>
      <c r="S24" s="389"/>
      <c r="T24" s="389"/>
    </row>
    <row r="25" spans="1:20" ht="10.5" customHeight="1">
      <c r="A25" s="5">
        <v>1</v>
      </c>
      <c r="B25" s="5">
        <v>1</v>
      </c>
      <c r="C25" s="5">
        <v>2</v>
      </c>
      <c r="E25" s="1946"/>
      <c r="F25" s="1066"/>
      <c r="G25" s="451" t="s">
        <v>405</v>
      </c>
      <c r="H25" s="1065">
        <v>0</v>
      </c>
      <c r="I25" s="1065">
        <v>0</v>
      </c>
      <c r="J25" s="1064">
        <f>SUM(H25:I25)</f>
        <v>0</v>
      </c>
      <c r="K25" s="1064"/>
      <c r="L25" s="1065">
        <v>15</v>
      </c>
      <c r="M25" s="1065">
        <v>4</v>
      </c>
      <c r="N25" s="35">
        <f>SUM(L25:M25)</f>
        <v>19</v>
      </c>
      <c r="O25" s="35"/>
      <c r="P25" s="35">
        <f>SUM(H25+L25)</f>
        <v>15</v>
      </c>
      <c r="Q25" s="35">
        <f>SUM(I25+M25)</f>
        <v>4</v>
      </c>
      <c r="R25" s="374">
        <f>SUM(P25:Q25)</f>
        <v>19</v>
      </c>
      <c r="S25" s="389"/>
      <c r="T25" s="389"/>
    </row>
    <row r="26" spans="1:20" ht="10.5" customHeight="1">
      <c r="A26" s="5">
        <v>1</v>
      </c>
      <c r="B26" s="5">
        <v>1</v>
      </c>
      <c r="C26" s="5">
        <v>2</v>
      </c>
      <c r="E26" s="1946"/>
      <c r="F26" s="1066"/>
      <c r="G26" s="451" t="s">
        <v>425</v>
      </c>
      <c r="H26" s="1065">
        <v>0</v>
      </c>
      <c r="I26" s="1065">
        <v>0</v>
      </c>
      <c r="J26" s="1064">
        <f>SUM(H26:I26)</f>
        <v>0</v>
      </c>
      <c r="K26" s="1064"/>
      <c r="L26" s="1065">
        <v>3</v>
      </c>
      <c r="M26" s="1065">
        <v>1</v>
      </c>
      <c r="N26" s="35">
        <f>SUM(L26:M26)</f>
        <v>4</v>
      </c>
      <c r="O26" s="35"/>
      <c r="P26" s="35">
        <f>SUM(H26+L26)</f>
        <v>3</v>
      </c>
      <c r="Q26" s="35">
        <f>SUM(I26+M26)</f>
        <v>1</v>
      </c>
      <c r="R26" s="374">
        <f>SUM(P26:Q26)</f>
        <v>4</v>
      </c>
      <c r="S26" s="389"/>
      <c r="T26" s="389"/>
    </row>
    <row r="27" spans="1:20" ht="10.5" customHeight="1">
      <c r="A27" s="5">
        <v>1</v>
      </c>
      <c r="B27" s="5">
        <v>1</v>
      </c>
      <c r="C27" s="5">
        <v>2</v>
      </c>
      <c r="E27" s="1946"/>
      <c r="F27" s="1066"/>
      <c r="G27" s="451" t="s">
        <v>408</v>
      </c>
      <c r="H27" s="1065">
        <v>0</v>
      </c>
      <c r="I27" s="1065">
        <v>0</v>
      </c>
      <c r="J27" s="1064">
        <f>SUM(H27:I27)</f>
        <v>0</v>
      </c>
      <c r="K27" s="1064"/>
      <c r="L27" s="1065">
        <v>3</v>
      </c>
      <c r="M27" s="1065">
        <v>3</v>
      </c>
      <c r="N27" s="35">
        <f>SUM(L27:M27)</f>
        <v>6</v>
      </c>
      <c r="O27" s="35"/>
      <c r="P27" s="35">
        <f>SUM(H27+L27)</f>
        <v>3</v>
      </c>
      <c r="Q27" s="35">
        <f>SUM(I27+M27)</f>
        <v>3</v>
      </c>
      <c r="R27" s="374">
        <f>SUM(P27:Q27)</f>
        <v>6</v>
      </c>
      <c r="S27" s="389"/>
      <c r="T27" s="389"/>
    </row>
    <row r="28" spans="1:20" ht="10.5" customHeight="1">
      <c r="A28" s="5">
        <v>1</v>
      </c>
      <c r="B28" s="5">
        <v>1</v>
      </c>
      <c r="C28" s="5">
        <v>2</v>
      </c>
      <c r="E28" s="1946"/>
      <c r="F28" s="1066"/>
      <c r="G28" s="451" t="s">
        <v>407</v>
      </c>
      <c r="H28" s="1065">
        <v>0</v>
      </c>
      <c r="I28" s="1065">
        <v>0</v>
      </c>
      <c r="J28" s="1064">
        <f>SUM(H28:I28)</f>
        <v>0</v>
      </c>
      <c r="K28" s="1064"/>
      <c r="L28" s="1065">
        <v>9</v>
      </c>
      <c r="M28" s="1065">
        <v>2</v>
      </c>
      <c r="N28" s="35">
        <f>SUM(L28:M28)</f>
        <v>11</v>
      </c>
      <c r="O28" s="35"/>
      <c r="P28" s="35">
        <f>SUM(H28+L28)</f>
        <v>9</v>
      </c>
      <c r="Q28" s="35">
        <f>SUM(I28+M28)</f>
        <v>2</v>
      </c>
      <c r="R28" s="374">
        <f>SUM(P28:Q28)</f>
        <v>11</v>
      </c>
      <c r="S28" s="389"/>
      <c r="T28" s="389"/>
    </row>
    <row r="29" spans="1:20" ht="10.5" customHeight="1">
      <c r="A29" s="5">
        <v>1</v>
      </c>
      <c r="B29" s="5">
        <v>1</v>
      </c>
      <c r="C29" s="5">
        <v>2</v>
      </c>
      <c r="E29" s="1946"/>
      <c r="F29" s="1066"/>
      <c r="G29" s="451" t="s">
        <v>674</v>
      </c>
      <c r="H29" s="1065">
        <v>7</v>
      </c>
      <c r="I29" s="1065">
        <v>5</v>
      </c>
      <c r="J29" s="1064">
        <f>SUM(H29:I29)</f>
        <v>12</v>
      </c>
      <c r="K29" s="1064"/>
      <c r="L29" s="1065">
        <v>19</v>
      </c>
      <c r="M29" s="1065">
        <v>7</v>
      </c>
      <c r="N29" s="35">
        <f>SUM(L29:M29)</f>
        <v>26</v>
      </c>
      <c r="O29" s="35"/>
      <c r="P29" s="35">
        <f>SUM(H29+L29)</f>
        <v>26</v>
      </c>
      <c r="Q29" s="35">
        <f>SUM(I29+M29)</f>
        <v>12</v>
      </c>
      <c r="R29" s="374">
        <f>SUM(P29:Q29)</f>
        <v>38</v>
      </c>
      <c r="S29" s="389"/>
      <c r="T29" s="389"/>
    </row>
    <row r="30" spans="1:20" ht="10.5" customHeight="1">
      <c r="A30" s="5">
        <v>1</v>
      </c>
      <c r="B30" s="5">
        <v>1</v>
      </c>
      <c r="C30" s="5">
        <v>2</v>
      </c>
      <c r="E30" s="1946"/>
      <c r="F30" s="1066"/>
      <c r="G30" s="451" t="s">
        <v>409</v>
      </c>
      <c r="H30" s="1065">
        <v>14</v>
      </c>
      <c r="I30" s="1065">
        <v>5</v>
      </c>
      <c r="J30" s="1064">
        <f>SUM(H30:I30)</f>
        <v>19</v>
      </c>
      <c r="K30" s="1064"/>
      <c r="L30" s="1065">
        <v>39</v>
      </c>
      <c r="M30" s="1065">
        <v>5</v>
      </c>
      <c r="N30" s="35">
        <f>SUM(L30:M30)</f>
        <v>44</v>
      </c>
      <c r="O30" s="35"/>
      <c r="P30" s="35">
        <f>SUM(H30+L30)</f>
        <v>53</v>
      </c>
      <c r="Q30" s="35">
        <f>SUM(I30+M30)</f>
        <v>10</v>
      </c>
      <c r="R30" s="374">
        <f>SUM(P30:Q30)</f>
        <v>63</v>
      </c>
      <c r="S30" s="389"/>
      <c r="T30" s="389"/>
    </row>
    <row r="31" spans="1:20" ht="10.5" customHeight="1">
      <c r="A31" s="5">
        <v>1</v>
      </c>
      <c r="B31" s="5">
        <v>1</v>
      </c>
      <c r="C31" s="5">
        <v>2</v>
      </c>
      <c r="E31" s="1946"/>
      <c r="F31" s="1066"/>
      <c r="G31" s="451" t="s">
        <v>107</v>
      </c>
      <c r="H31" s="1065">
        <v>55</v>
      </c>
      <c r="I31" s="1065">
        <v>32</v>
      </c>
      <c r="J31" s="1064">
        <f>SUM(H31:I31)</f>
        <v>87</v>
      </c>
      <c r="K31" s="1064"/>
      <c r="L31" s="1065">
        <v>108</v>
      </c>
      <c r="M31" s="1065">
        <v>54</v>
      </c>
      <c r="N31" s="35">
        <f>SUM(L31:M31)</f>
        <v>162</v>
      </c>
      <c r="O31" s="35"/>
      <c r="P31" s="35">
        <f>SUM(H31+L31)</f>
        <v>163</v>
      </c>
      <c r="Q31" s="35">
        <f>SUM(I31+M31)</f>
        <v>86</v>
      </c>
      <c r="R31" s="374">
        <f>SUM(P31:Q31)</f>
        <v>249</v>
      </c>
      <c r="S31" s="389"/>
      <c r="T31" s="389"/>
    </row>
    <row r="32" spans="1:20" ht="10.5" customHeight="1">
      <c r="A32" s="5">
        <v>1</v>
      </c>
      <c r="B32" s="5">
        <v>1</v>
      </c>
      <c r="C32" s="5">
        <v>2</v>
      </c>
      <c r="E32" s="1946"/>
      <c r="F32" s="1066"/>
      <c r="G32" s="451" t="s">
        <v>406</v>
      </c>
      <c r="H32" s="1065">
        <v>0</v>
      </c>
      <c r="I32" s="1065">
        <v>0</v>
      </c>
      <c r="J32" s="1064">
        <f>SUM(H32:I32)</f>
        <v>0</v>
      </c>
      <c r="K32" s="1064"/>
      <c r="L32" s="1065">
        <v>9</v>
      </c>
      <c r="M32" s="1065">
        <v>16</v>
      </c>
      <c r="N32" s="35">
        <f>SUM(L32:M32)</f>
        <v>25</v>
      </c>
      <c r="O32" s="35"/>
      <c r="P32" s="35">
        <f>SUM(H32+L32)</f>
        <v>9</v>
      </c>
      <c r="Q32" s="35">
        <f>SUM(I32+M32)</f>
        <v>16</v>
      </c>
      <c r="R32" s="374">
        <f>SUM(P32:Q32)</f>
        <v>25</v>
      </c>
      <c r="S32" s="389"/>
      <c r="T32" s="389"/>
    </row>
    <row r="33" spans="1:20" ht="10.5" customHeight="1">
      <c r="E33" s="1946"/>
      <c r="F33" s="1115" t="s">
        <v>10</v>
      </c>
      <c r="G33" s="451"/>
      <c r="H33" s="2376">
        <f>SUM(H34:H36)</f>
        <v>37</v>
      </c>
      <c r="I33" s="2376">
        <f>SUM(I34:I36)</f>
        <v>15</v>
      </c>
      <c r="J33" s="1060">
        <f>SUM(H33:I33)</f>
        <v>52</v>
      </c>
      <c r="K33" s="2376"/>
      <c r="L33" s="2376">
        <f>SUM(L34:L36)</f>
        <v>88</v>
      </c>
      <c r="M33" s="2376">
        <f>SUM(M34:M36)</f>
        <v>37</v>
      </c>
      <c r="N33" s="1061">
        <f>SUM(L33:M33)</f>
        <v>125</v>
      </c>
      <c r="O33" s="1746"/>
      <c r="P33" s="1061">
        <f>SUM(H33+L33)</f>
        <v>125</v>
      </c>
      <c r="Q33" s="1061">
        <f>SUM(I33+M33)</f>
        <v>52</v>
      </c>
      <c r="R33" s="1098">
        <f>SUM(P33:Q33)</f>
        <v>177</v>
      </c>
      <c r="S33" s="389"/>
      <c r="T33" s="389"/>
    </row>
    <row r="34" spans="1:20" ht="10.5" customHeight="1">
      <c r="A34" s="5">
        <v>1</v>
      </c>
      <c r="B34" s="5">
        <v>1</v>
      </c>
      <c r="C34" s="5">
        <v>4</v>
      </c>
      <c r="E34" s="1946"/>
      <c r="F34" s="1115"/>
      <c r="G34" s="451" t="s">
        <v>405</v>
      </c>
      <c r="H34" s="1065">
        <v>0</v>
      </c>
      <c r="I34" s="1065">
        <v>0</v>
      </c>
      <c r="J34" s="1064">
        <f>SUM(H34:I34)</f>
        <v>0</v>
      </c>
      <c r="K34" s="1064"/>
      <c r="L34" s="1065">
        <v>12</v>
      </c>
      <c r="M34" s="1065">
        <v>4</v>
      </c>
      <c r="N34" s="35">
        <f>SUM(L34:M34)</f>
        <v>16</v>
      </c>
      <c r="O34" s="35"/>
      <c r="P34" s="35">
        <f>SUM(H34+L34)</f>
        <v>12</v>
      </c>
      <c r="Q34" s="35">
        <f>SUM(I34+M34)</f>
        <v>4</v>
      </c>
      <c r="R34" s="374">
        <f>SUM(P34:Q34)</f>
        <v>16</v>
      </c>
      <c r="S34" s="389"/>
      <c r="T34" s="389"/>
    </row>
    <row r="35" spans="1:20" ht="10.5" customHeight="1">
      <c r="A35" s="5">
        <v>1</v>
      </c>
      <c r="B35" s="5">
        <v>1</v>
      </c>
      <c r="C35" s="5">
        <v>4</v>
      </c>
      <c r="E35" s="1946"/>
      <c r="F35" s="1066"/>
      <c r="G35" s="451" t="s">
        <v>409</v>
      </c>
      <c r="H35" s="1065">
        <v>9</v>
      </c>
      <c r="I35" s="1065">
        <v>7</v>
      </c>
      <c r="J35" s="1064">
        <f>SUM(H35:I35)</f>
        <v>16</v>
      </c>
      <c r="K35" s="1064"/>
      <c r="L35" s="1065">
        <v>26</v>
      </c>
      <c r="M35" s="1065">
        <v>11</v>
      </c>
      <c r="N35" s="35">
        <f>SUM(L35:M35)</f>
        <v>37</v>
      </c>
      <c r="O35" s="35"/>
      <c r="P35" s="35">
        <f>SUM(H35+L35)</f>
        <v>35</v>
      </c>
      <c r="Q35" s="35">
        <f>SUM(I35+M35)</f>
        <v>18</v>
      </c>
      <c r="R35" s="374">
        <f>SUM(P35:Q35)</f>
        <v>53</v>
      </c>
      <c r="S35" s="389"/>
      <c r="T35" s="389"/>
    </row>
    <row r="36" spans="1:20" ht="10.5" customHeight="1">
      <c r="A36" s="5">
        <v>1</v>
      </c>
      <c r="B36" s="5">
        <v>1</v>
      </c>
      <c r="C36" s="5">
        <v>4</v>
      </c>
      <c r="E36" s="1946"/>
      <c r="F36" s="1066"/>
      <c r="G36" s="451" t="s">
        <v>107</v>
      </c>
      <c r="H36" s="1065">
        <v>28</v>
      </c>
      <c r="I36" s="1065">
        <v>8</v>
      </c>
      <c r="J36" s="1064">
        <f>SUM(H36:I36)</f>
        <v>36</v>
      </c>
      <c r="K36" s="1064"/>
      <c r="L36" s="1065">
        <v>50</v>
      </c>
      <c r="M36" s="1065">
        <v>22</v>
      </c>
      <c r="N36" s="35">
        <f>SUM(L36:M36)</f>
        <v>72</v>
      </c>
      <c r="O36" s="35"/>
      <c r="P36" s="35">
        <f>SUM(H36+L36)</f>
        <v>78</v>
      </c>
      <c r="Q36" s="35">
        <f>SUM(I36+M36)</f>
        <v>30</v>
      </c>
      <c r="R36" s="374">
        <f>SUM(P36:Q36)</f>
        <v>108</v>
      </c>
      <c r="S36" s="389"/>
      <c r="T36" s="389"/>
    </row>
    <row r="37" spans="1:20" ht="10.5" customHeight="1">
      <c r="E37" s="1946"/>
      <c r="F37" s="1062" t="s">
        <v>36</v>
      </c>
      <c r="G37" s="1093"/>
      <c r="H37" s="2376">
        <f>SUM(H38:H39)</f>
        <v>8</v>
      </c>
      <c r="I37" s="2376">
        <f>SUM(I38:I39)</f>
        <v>8</v>
      </c>
      <c r="J37" s="1060">
        <f>SUM(H37:I37)</f>
        <v>16</v>
      </c>
      <c r="K37" s="2376"/>
      <c r="L37" s="2376">
        <f>SUM(L38:L39)</f>
        <v>48</v>
      </c>
      <c r="M37" s="2376">
        <f>SUM(M38:M39)</f>
        <v>45</v>
      </c>
      <c r="N37" s="1061">
        <f>SUM(L37:M37)</f>
        <v>93</v>
      </c>
      <c r="O37" s="1746"/>
      <c r="P37" s="1061">
        <f>SUM(H37+L37)</f>
        <v>56</v>
      </c>
      <c r="Q37" s="1061">
        <f>SUM(I37+M37)</f>
        <v>53</v>
      </c>
      <c r="R37" s="1098">
        <f>SUM(P37:Q37)</f>
        <v>109</v>
      </c>
      <c r="S37" s="389"/>
      <c r="T37" s="389"/>
    </row>
    <row r="38" spans="1:20" ht="10.5" customHeight="1">
      <c r="A38" s="5">
        <v>1</v>
      </c>
      <c r="B38" s="5">
        <v>1</v>
      </c>
      <c r="C38" s="5">
        <v>1</v>
      </c>
      <c r="E38" s="1946"/>
      <c r="F38" s="1066"/>
      <c r="G38" s="451" t="s">
        <v>403</v>
      </c>
      <c r="H38" s="1065">
        <v>0</v>
      </c>
      <c r="I38" s="1065">
        <v>0</v>
      </c>
      <c r="J38" s="1064">
        <f>SUM(H38:I38)</f>
        <v>0</v>
      </c>
      <c r="K38" s="1064"/>
      <c r="L38" s="1065">
        <v>24</v>
      </c>
      <c r="M38" s="1065">
        <v>20</v>
      </c>
      <c r="N38" s="35">
        <f>SUM(L38:M38)</f>
        <v>44</v>
      </c>
      <c r="O38" s="35"/>
      <c r="P38" s="35">
        <f>SUM(H38+L38)</f>
        <v>24</v>
      </c>
      <c r="Q38" s="35">
        <f>SUM(I38+M38)</f>
        <v>20</v>
      </c>
      <c r="R38" s="374">
        <f>SUM(P38:Q38)</f>
        <v>44</v>
      </c>
      <c r="S38" s="389"/>
      <c r="T38" s="389"/>
    </row>
    <row r="39" spans="1:20" ht="10.5" customHeight="1">
      <c r="A39" s="717">
        <v>1</v>
      </c>
      <c r="B39" s="717">
        <v>1</v>
      </c>
      <c r="C39" s="717">
        <v>1</v>
      </c>
      <c r="E39" s="1946"/>
      <c r="F39" s="1066"/>
      <c r="G39" s="20" t="s">
        <v>450</v>
      </c>
      <c r="H39" s="1065">
        <v>8</v>
      </c>
      <c r="I39" s="1065">
        <v>8</v>
      </c>
      <c r="J39" s="1064">
        <f>SUM(H39:I39)</f>
        <v>16</v>
      </c>
      <c r="K39" s="1064"/>
      <c r="L39" s="1065">
        <v>24</v>
      </c>
      <c r="M39" s="1065">
        <v>25</v>
      </c>
      <c r="N39" s="35">
        <f>SUM(L39:M39)</f>
        <v>49</v>
      </c>
      <c r="O39" s="35"/>
      <c r="P39" s="35">
        <f>SUM(H39+L39)</f>
        <v>32</v>
      </c>
      <c r="Q39" s="35">
        <f>SUM(I39+M39)</f>
        <v>33</v>
      </c>
      <c r="R39" s="374">
        <f>SUM(P39:Q39)</f>
        <v>65</v>
      </c>
      <c r="S39" s="389"/>
      <c r="T39" s="389"/>
    </row>
    <row r="40" spans="1:20" ht="10.5" customHeight="1">
      <c r="E40" s="1946"/>
      <c r="F40" s="1062" t="s">
        <v>24</v>
      </c>
      <c r="G40" s="451"/>
      <c r="H40" s="1060">
        <f>SUM(H41)</f>
        <v>0</v>
      </c>
      <c r="I40" s="1060">
        <f>SUM(I41)</f>
        <v>0</v>
      </c>
      <c r="J40" s="1060">
        <f>SUM(H40:I40)</f>
        <v>0</v>
      </c>
      <c r="K40" s="1060">
        <f>SUM(K41)</f>
        <v>0</v>
      </c>
      <c r="L40" s="1060">
        <f>SUM(L41)</f>
        <v>43</v>
      </c>
      <c r="M40" s="1060">
        <f>SUM(M41)</f>
        <v>23</v>
      </c>
      <c r="N40" s="1061">
        <f>SUM(L40:M40)</f>
        <v>66</v>
      </c>
      <c r="O40" s="1061"/>
      <c r="P40" s="1061">
        <f>SUM(H40+L40)</f>
        <v>43</v>
      </c>
      <c r="Q40" s="1061">
        <f>SUM(I40+M40)</f>
        <v>23</v>
      </c>
      <c r="R40" s="1098">
        <f>SUM(P40:Q40)</f>
        <v>66</v>
      </c>
      <c r="S40" s="389"/>
      <c r="T40" s="389"/>
    </row>
    <row r="41" spans="1:20" ht="10.5" customHeight="1">
      <c r="A41" s="5">
        <v>1</v>
      </c>
      <c r="B41" s="5">
        <v>1</v>
      </c>
      <c r="C41" s="5">
        <v>14</v>
      </c>
      <c r="E41" s="1946"/>
      <c r="F41" s="1066"/>
      <c r="G41" s="451" t="s">
        <v>424</v>
      </c>
      <c r="H41" s="1065">
        <v>0</v>
      </c>
      <c r="I41" s="1065">
        <v>0</v>
      </c>
      <c r="J41" s="1064">
        <f>SUM(H41:I41)</f>
        <v>0</v>
      </c>
      <c r="K41" s="1064"/>
      <c r="L41" s="1065">
        <v>43</v>
      </c>
      <c r="M41" s="1065">
        <v>23</v>
      </c>
      <c r="N41" s="35">
        <f>SUM(L41:M41)</f>
        <v>66</v>
      </c>
      <c r="O41" s="35"/>
      <c r="P41" s="35">
        <f>SUM(H41+L41)</f>
        <v>43</v>
      </c>
      <c r="Q41" s="35">
        <f>SUM(I41+M41)</f>
        <v>23</v>
      </c>
      <c r="R41" s="374">
        <f>SUM(P41:Q41)</f>
        <v>66</v>
      </c>
      <c r="S41" s="389"/>
      <c r="T41" s="389"/>
    </row>
    <row r="42" spans="1:20" ht="10.5" customHeight="1">
      <c r="E42" s="1946"/>
      <c r="F42" s="1062" t="s">
        <v>32</v>
      </c>
      <c r="G42" s="1093"/>
      <c r="H42" s="2374">
        <f>SUM(H43)</f>
        <v>3</v>
      </c>
      <c r="I42" s="1737">
        <f>SUM(I43)</f>
        <v>6</v>
      </c>
      <c r="J42" s="1061">
        <f>H42+I42</f>
        <v>9</v>
      </c>
      <c r="K42" s="1737"/>
      <c r="L42" s="1737">
        <f>SUM(L43)</f>
        <v>37</v>
      </c>
      <c r="M42" s="1737">
        <f>SUM(M43)</f>
        <v>33</v>
      </c>
      <c r="N42" s="1061">
        <f>L42+M42</f>
        <v>70</v>
      </c>
      <c r="O42" s="1061"/>
      <c r="P42" s="1061">
        <f>SUM(H42+L42)</f>
        <v>40</v>
      </c>
      <c r="Q42" s="1061">
        <f>SUM(I42+M42)</f>
        <v>39</v>
      </c>
      <c r="R42" s="1058">
        <f>SUM(P42:Q42)</f>
        <v>79</v>
      </c>
      <c r="S42" s="389"/>
      <c r="T42" s="389"/>
    </row>
    <row r="43" spans="1:20" ht="10.5" customHeight="1">
      <c r="A43" s="5">
        <v>1</v>
      </c>
      <c r="B43" s="5">
        <v>6</v>
      </c>
      <c r="C43" s="5">
        <v>10</v>
      </c>
      <c r="E43" s="1946"/>
      <c r="F43" s="1066"/>
      <c r="G43" s="451" t="s">
        <v>402</v>
      </c>
      <c r="H43" s="2371">
        <v>3</v>
      </c>
      <c r="I43" s="2371">
        <v>6</v>
      </c>
      <c r="J43" s="40">
        <f>H43+I43</f>
        <v>9</v>
      </c>
      <c r="K43" s="2371"/>
      <c r="L43" s="2371">
        <v>37</v>
      </c>
      <c r="M43" s="2371">
        <v>33</v>
      </c>
      <c r="N43" s="1819">
        <f>L43+M43</f>
        <v>70</v>
      </c>
      <c r="O43" s="35"/>
      <c r="P43" s="35">
        <f>SUM(H43+L43)</f>
        <v>40</v>
      </c>
      <c r="Q43" s="35">
        <f>SUM(I43+M43)</f>
        <v>39</v>
      </c>
      <c r="R43" s="366">
        <f>SUM(P43:Q43)</f>
        <v>79</v>
      </c>
      <c r="S43" s="389"/>
      <c r="T43" s="389"/>
    </row>
    <row r="44" spans="1:20" ht="12" customHeight="1">
      <c r="E44" s="1959">
        <v>1402</v>
      </c>
      <c r="F44" s="24" t="s">
        <v>2</v>
      </c>
      <c r="G44" s="372"/>
      <c r="H44" s="48">
        <f>SUM(H45+H54+H59+H66+H71+H77+H82+H88)</f>
        <v>1038</v>
      </c>
      <c r="I44" s="48">
        <f>SUM(I45+I54+I59+I66+I71+I77+I82+I88)</f>
        <v>992</v>
      </c>
      <c r="J44" s="48">
        <f>SUM(H44+I44)</f>
        <v>2030</v>
      </c>
      <c r="K44" s="48"/>
      <c r="L44" s="48">
        <f>SUM(L45+L54+L59+L66+L71+L77+L82+L88)</f>
        <v>3109</v>
      </c>
      <c r="M44" s="48">
        <f>SUM(M45+M54+M59+M66+M71+M77+M82+M88)</f>
        <v>3329</v>
      </c>
      <c r="N44" s="48">
        <f>SUM(L44+M44)</f>
        <v>6438</v>
      </c>
      <c r="O44" s="48"/>
      <c r="P44" s="48">
        <f>SUM(H44+L44)</f>
        <v>4147</v>
      </c>
      <c r="Q44" s="48">
        <f>SUM(I44+M44)</f>
        <v>4321</v>
      </c>
      <c r="R44" s="371">
        <f>SUM(P44:Q44)</f>
        <v>8468</v>
      </c>
      <c r="S44" s="389"/>
      <c r="T44" s="389"/>
    </row>
    <row r="45" spans="1:20" ht="10.5" customHeight="1">
      <c r="E45" s="1946"/>
      <c r="F45" s="1062" t="s">
        <v>37</v>
      </c>
      <c r="G45" s="451"/>
      <c r="H45" s="1746">
        <f>SUM(H46:H53)</f>
        <v>474</v>
      </c>
      <c r="I45" s="1746">
        <f>SUM(I46:I53)</f>
        <v>376</v>
      </c>
      <c r="J45" s="1746">
        <f>SUM(H45:I45)</f>
        <v>850</v>
      </c>
      <c r="K45" s="1746"/>
      <c r="L45" s="1746">
        <f>SUM(L46:L53)</f>
        <v>1558</v>
      </c>
      <c r="M45" s="1746">
        <f>SUM(M46:M53)</f>
        <v>1424</v>
      </c>
      <c r="N45" s="1746">
        <f>SUM(L45:M45)</f>
        <v>2982</v>
      </c>
      <c r="O45" s="1746"/>
      <c r="P45" s="1746">
        <f>SUM(H45+L45)</f>
        <v>2032</v>
      </c>
      <c r="Q45" s="1746">
        <f>SUM(I45+M45)</f>
        <v>1800</v>
      </c>
      <c r="R45" s="1104">
        <f>SUM(P45+Q45)</f>
        <v>3832</v>
      </c>
      <c r="S45" s="389"/>
      <c r="T45" s="389"/>
    </row>
    <row r="46" spans="1:20" ht="10.5" customHeight="1">
      <c r="A46" s="5">
        <v>2</v>
      </c>
      <c r="B46" s="5">
        <v>4</v>
      </c>
      <c r="C46" s="5">
        <v>11</v>
      </c>
      <c r="E46" s="1946"/>
      <c r="F46" s="1066"/>
      <c r="G46" s="451" t="s">
        <v>711</v>
      </c>
      <c r="H46" s="1065">
        <v>0</v>
      </c>
      <c r="I46" s="1065">
        <v>0</v>
      </c>
      <c r="J46" s="1724">
        <f>SUM(H46:I46)</f>
        <v>0</v>
      </c>
      <c r="K46" s="1064"/>
      <c r="L46" s="1065">
        <v>104</v>
      </c>
      <c r="M46" s="1065">
        <v>107</v>
      </c>
      <c r="N46" s="1064">
        <f>SUM(L46:M46)</f>
        <v>211</v>
      </c>
      <c r="O46" s="35"/>
      <c r="P46" s="35">
        <f>SUM(H46+L46)</f>
        <v>104</v>
      </c>
      <c r="Q46" s="35">
        <f>SUM(I46+M46)</f>
        <v>107</v>
      </c>
      <c r="R46" s="374">
        <f>SUM(P46+Q46)</f>
        <v>211</v>
      </c>
      <c r="S46" s="389"/>
      <c r="T46" s="389"/>
    </row>
    <row r="47" spans="1:20" ht="10.5" customHeight="1">
      <c r="A47" s="5">
        <v>2</v>
      </c>
      <c r="B47" s="5">
        <v>4</v>
      </c>
      <c r="C47" s="5">
        <v>11</v>
      </c>
      <c r="E47" s="1946"/>
      <c r="F47" s="1066"/>
      <c r="G47" s="451" t="s">
        <v>92</v>
      </c>
      <c r="H47" s="1065">
        <v>132</v>
      </c>
      <c r="I47" s="1065">
        <v>119</v>
      </c>
      <c r="J47" s="1724">
        <f>SUM(H47:I47)</f>
        <v>251</v>
      </c>
      <c r="K47" s="1064"/>
      <c r="L47" s="1065">
        <v>327</v>
      </c>
      <c r="M47" s="1065">
        <v>332</v>
      </c>
      <c r="N47" s="1064">
        <f>SUM(L47:M47)</f>
        <v>659</v>
      </c>
      <c r="O47" s="35"/>
      <c r="P47" s="35">
        <f>SUM(H47+L47)</f>
        <v>459</v>
      </c>
      <c r="Q47" s="35">
        <f>SUM(I47+M47)</f>
        <v>451</v>
      </c>
      <c r="R47" s="374">
        <f>SUM(P47+Q47)</f>
        <v>910</v>
      </c>
      <c r="S47" s="389"/>
      <c r="T47" s="389"/>
    </row>
    <row r="48" spans="1:20" ht="10.5" customHeight="1">
      <c r="A48" s="5">
        <v>2</v>
      </c>
      <c r="B48" s="5">
        <v>4</v>
      </c>
      <c r="C48" s="5">
        <v>11</v>
      </c>
      <c r="E48" s="1946"/>
      <c r="F48" s="1066"/>
      <c r="G48" s="451" t="s">
        <v>710</v>
      </c>
      <c r="H48" s="1065">
        <v>0</v>
      </c>
      <c r="I48" s="1065">
        <v>0</v>
      </c>
      <c r="J48" s="1724">
        <f>SUM(H48:I48)</f>
        <v>0</v>
      </c>
      <c r="K48" s="1064"/>
      <c r="L48" s="1065">
        <v>122</v>
      </c>
      <c r="M48" s="1065">
        <v>109</v>
      </c>
      <c r="N48" s="1064">
        <f>SUM(L48:M48)</f>
        <v>231</v>
      </c>
      <c r="O48" s="35"/>
      <c r="P48" s="35">
        <f>SUM(H48+L48)</f>
        <v>122</v>
      </c>
      <c r="Q48" s="35">
        <f>SUM(I48+M48)</f>
        <v>109</v>
      </c>
      <c r="R48" s="374">
        <f>SUM(P48+Q48)</f>
        <v>231</v>
      </c>
      <c r="S48" s="389"/>
      <c r="T48" s="389"/>
    </row>
    <row r="49" spans="1:20" ht="10.5" customHeight="1">
      <c r="A49" s="5">
        <v>2</v>
      </c>
      <c r="B49" s="5">
        <v>4</v>
      </c>
      <c r="C49" s="5">
        <v>11</v>
      </c>
      <c r="E49" s="1946"/>
      <c r="F49" s="1066"/>
      <c r="G49" s="451" t="s">
        <v>89</v>
      </c>
      <c r="H49" s="1065">
        <v>142</v>
      </c>
      <c r="I49" s="1065">
        <v>128</v>
      </c>
      <c r="J49" s="1724">
        <f>SUM(H49:I49)</f>
        <v>270</v>
      </c>
      <c r="K49" s="1064"/>
      <c r="L49" s="1065">
        <v>361</v>
      </c>
      <c r="M49" s="1065">
        <v>361</v>
      </c>
      <c r="N49" s="1064">
        <f>SUM(L49:M49)</f>
        <v>722</v>
      </c>
      <c r="O49" s="35"/>
      <c r="P49" s="35">
        <f>SUM(H49+L49)</f>
        <v>503</v>
      </c>
      <c r="Q49" s="35">
        <f>SUM(I49+M49)</f>
        <v>489</v>
      </c>
      <c r="R49" s="374">
        <f>SUM(P49+Q49)</f>
        <v>992</v>
      </c>
      <c r="S49" s="389"/>
      <c r="T49" s="389"/>
    </row>
    <row r="50" spans="1:20" ht="10.5" customHeight="1">
      <c r="A50" s="5">
        <v>2</v>
      </c>
      <c r="B50" s="5">
        <v>4</v>
      </c>
      <c r="C50" s="5">
        <v>11</v>
      </c>
      <c r="E50" s="1946"/>
      <c r="F50" s="1066"/>
      <c r="G50" s="451" t="s">
        <v>401</v>
      </c>
      <c r="H50" s="1065">
        <v>0</v>
      </c>
      <c r="I50" s="1065">
        <v>0</v>
      </c>
      <c r="J50" s="1724">
        <f>H50+I50</f>
        <v>0</v>
      </c>
      <c r="K50" s="1064"/>
      <c r="L50" s="1065">
        <v>0</v>
      </c>
      <c r="M50" s="1065">
        <v>0</v>
      </c>
      <c r="N50" s="1064">
        <f>SUM(L50:M50)</f>
        <v>0</v>
      </c>
      <c r="O50" s="35"/>
      <c r="P50" s="35">
        <f>SUM(H50+L50)</f>
        <v>0</v>
      </c>
      <c r="Q50" s="35">
        <f>SUM(I50+M50)</f>
        <v>0</v>
      </c>
      <c r="R50" s="374">
        <f>SUM(P50+Q50)</f>
        <v>0</v>
      </c>
      <c r="S50" s="389"/>
      <c r="T50" s="389"/>
    </row>
    <row r="51" spans="1:20" ht="10.5" customHeight="1">
      <c r="A51" s="5">
        <v>2</v>
      </c>
      <c r="B51" s="5">
        <v>4</v>
      </c>
      <c r="C51" s="5">
        <v>11</v>
      </c>
      <c r="E51" s="1946"/>
      <c r="F51" s="1066"/>
      <c r="G51" s="451" t="s">
        <v>400</v>
      </c>
      <c r="H51" s="1065">
        <v>52</v>
      </c>
      <c r="I51" s="1065">
        <v>106</v>
      </c>
      <c r="J51" s="1724">
        <f>H51+I51</f>
        <v>158</v>
      </c>
      <c r="K51" s="1064"/>
      <c r="L51" s="1065">
        <v>194</v>
      </c>
      <c r="M51" s="1065">
        <v>427</v>
      </c>
      <c r="N51" s="1064">
        <f>SUM(L51:M51)</f>
        <v>621</v>
      </c>
      <c r="O51" s="35"/>
      <c r="P51" s="35">
        <f>SUM(H51+L51)</f>
        <v>246</v>
      </c>
      <c r="Q51" s="35">
        <f>SUM(I51+M51)</f>
        <v>533</v>
      </c>
      <c r="R51" s="374">
        <f>SUM(P51+Q51)</f>
        <v>779</v>
      </c>
      <c r="S51" s="389"/>
      <c r="T51" s="389"/>
    </row>
    <row r="52" spans="1:20" ht="10.5" customHeight="1">
      <c r="A52" s="5">
        <v>2</v>
      </c>
      <c r="B52" s="5">
        <v>6</v>
      </c>
      <c r="C52" s="5">
        <v>11</v>
      </c>
      <c r="E52" s="1946"/>
      <c r="F52" s="1066"/>
      <c r="G52" s="451" t="s">
        <v>90</v>
      </c>
      <c r="H52" s="1065">
        <v>79</v>
      </c>
      <c r="I52" s="1065">
        <v>7</v>
      </c>
      <c r="J52" s="1724">
        <f>H52+I52</f>
        <v>86</v>
      </c>
      <c r="K52" s="1064"/>
      <c r="L52" s="1065">
        <v>196</v>
      </c>
      <c r="M52" s="1065">
        <v>24</v>
      </c>
      <c r="N52" s="1064">
        <f>SUM(L52:M52)</f>
        <v>220</v>
      </c>
      <c r="O52" s="35"/>
      <c r="P52" s="35">
        <f>SUM(H52+L52)</f>
        <v>275</v>
      </c>
      <c r="Q52" s="35">
        <f>SUM(I52+M52)</f>
        <v>31</v>
      </c>
      <c r="R52" s="374">
        <f>SUM(P52+Q52)</f>
        <v>306</v>
      </c>
      <c r="S52" s="389"/>
      <c r="T52" s="389"/>
    </row>
    <row r="53" spans="1:20" ht="10.5" customHeight="1">
      <c r="A53" s="5">
        <v>2</v>
      </c>
      <c r="B53" s="5">
        <v>6</v>
      </c>
      <c r="C53" s="5">
        <v>11</v>
      </c>
      <c r="E53" s="1946"/>
      <c r="F53" s="1066"/>
      <c r="G53" s="451" t="s">
        <v>91</v>
      </c>
      <c r="H53" s="1065">
        <v>69</v>
      </c>
      <c r="I53" s="1065">
        <v>16</v>
      </c>
      <c r="J53" s="1724">
        <f>H53+I53</f>
        <v>85</v>
      </c>
      <c r="K53" s="1064"/>
      <c r="L53" s="1065">
        <v>254</v>
      </c>
      <c r="M53" s="1065">
        <v>64</v>
      </c>
      <c r="N53" s="1064">
        <f>SUM(L53:M53)</f>
        <v>318</v>
      </c>
      <c r="O53" s="35"/>
      <c r="P53" s="35">
        <f>SUM(H53+L53)</f>
        <v>323</v>
      </c>
      <c r="Q53" s="35">
        <f>SUM(I53+M53)</f>
        <v>80</v>
      </c>
      <c r="R53" s="374">
        <f>SUM(P53+Q53)</f>
        <v>403</v>
      </c>
      <c r="S53" s="389"/>
      <c r="T53" s="389"/>
    </row>
    <row r="54" spans="1:20" ht="10.5" customHeight="1">
      <c r="E54" s="1946"/>
      <c r="F54" s="1062" t="s">
        <v>38</v>
      </c>
      <c r="G54" s="451"/>
      <c r="H54" s="2376">
        <f>SUM(H55:H58)</f>
        <v>135</v>
      </c>
      <c r="I54" s="2376">
        <f>SUM(I55:I58)</f>
        <v>99</v>
      </c>
      <c r="J54" s="1060">
        <f>H54+I54</f>
        <v>234</v>
      </c>
      <c r="K54" s="2376"/>
      <c r="L54" s="2376">
        <f>SUM(L55:L58)</f>
        <v>396</v>
      </c>
      <c r="M54" s="2376">
        <f>SUM(M55:M58)</f>
        <v>332</v>
      </c>
      <c r="N54" s="1060">
        <f>SUM(L54:M54)</f>
        <v>728</v>
      </c>
      <c r="O54" s="1746"/>
      <c r="P54" s="1061">
        <f>SUM(H54+L54)</f>
        <v>531</v>
      </c>
      <c r="Q54" s="1061">
        <f>SUM(I54+M54)</f>
        <v>431</v>
      </c>
      <c r="R54" s="1098">
        <f>SUM(P54:Q54)</f>
        <v>962</v>
      </c>
      <c r="S54" s="1757"/>
      <c r="T54" s="389"/>
    </row>
    <row r="55" spans="1:20" ht="10.5" customHeight="1">
      <c r="A55" s="5">
        <v>2</v>
      </c>
      <c r="B55" s="5">
        <v>4</v>
      </c>
      <c r="C55" s="5">
        <v>10</v>
      </c>
      <c r="E55" s="1946"/>
      <c r="F55" s="1066"/>
      <c r="G55" s="451" t="s">
        <v>710</v>
      </c>
      <c r="H55" s="1065">
        <v>0</v>
      </c>
      <c r="I55" s="1065">
        <v>0</v>
      </c>
      <c r="J55" s="1724">
        <f>H55+I55</f>
        <v>0</v>
      </c>
      <c r="K55" s="1064"/>
      <c r="L55" s="1065">
        <v>75</v>
      </c>
      <c r="M55" s="1065">
        <v>74</v>
      </c>
      <c r="N55" s="1064">
        <f>SUM(L55:M55)</f>
        <v>149</v>
      </c>
      <c r="O55" s="35"/>
      <c r="P55" s="35">
        <f>SUM(H55+L55)</f>
        <v>75</v>
      </c>
      <c r="Q55" s="35">
        <f>SUM(I55+M55)</f>
        <v>74</v>
      </c>
      <c r="R55" s="374">
        <f>SUM(P55:Q55)</f>
        <v>149</v>
      </c>
      <c r="S55" s="389"/>
      <c r="T55" s="389"/>
    </row>
    <row r="56" spans="1:20" ht="10.5" customHeight="1">
      <c r="A56" s="5">
        <v>2</v>
      </c>
      <c r="B56" s="5">
        <v>4</v>
      </c>
      <c r="C56" s="5">
        <v>10</v>
      </c>
      <c r="E56" s="1946"/>
      <c r="F56" s="1066"/>
      <c r="G56" s="451" t="s">
        <v>89</v>
      </c>
      <c r="H56" s="1065">
        <v>91</v>
      </c>
      <c r="I56" s="1065">
        <v>87</v>
      </c>
      <c r="J56" s="1724">
        <f>H56+I56</f>
        <v>178</v>
      </c>
      <c r="K56" s="1064"/>
      <c r="L56" s="1065">
        <v>183</v>
      </c>
      <c r="M56" s="1065">
        <v>223</v>
      </c>
      <c r="N56" s="1064">
        <f>SUM(L56:M56)</f>
        <v>406</v>
      </c>
      <c r="O56" s="35"/>
      <c r="P56" s="35">
        <f>SUM(H56+L56)</f>
        <v>274</v>
      </c>
      <c r="Q56" s="35">
        <f>SUM(I56+M56)</f>
        <v>310</v>
      </c>
      <c r="R56" s="374">
        <f>SUM(P56:Q56)</f>
        <v>584</v>
      </c>
      <c r="S56" s="389"/>
      <c r="T56" s="389"/>
    </row>
    <row r="57" spans="1:20" ht="10.5" customHeight="1">
      <c r="A57" s="5">
        <v>2</v>
      </c>
      <c r="B57" s="5">
        <v>6</v>
      </c>
      <c r="C57" s="5">
        <v>10</v>
      </c>
      <c r="E57" s="1946"/>
      <c r="F57" s="1066"/>
      <c r="G57" s="451" t="s">
        <v>90</v>
      </c>
      <c r="H57" s="1065">
        <v>44</v>
      </c>
      <c r="I57" s="1065">
        <v>12</v>
      </c>
      <c r="J57" s="1724">
        <f>H57+I57</f>
        <v>56</v>
      </c>
      <c r="K57" s="1064"/>
      <c r="L57" s="1065">
        <v>87</v>
      </c>
      <c r="M57" s="1065">
        <v>24</v>
      </c>
      <c r="N57" s="1064">
        <f>SUM(L57:M57)</f>
        <v>111</v>
      </c>
      <c r="O57" s="35"/>
      <c r="P57" s="35">
        <f>SUM(H57+L57)</f>
        <v>131</v>
      </c>
      <c r="Q57" s="35">
        <f>SUM(I57+M57)</f>
        <v>36</v>
      </c>
      <c r="R57" s="374">
        <f>SUM(P57:Q57)</f>
        <v>167</v>
      </c>
      <c r="S57" s="389"/>
      <c r="T57" s="389"/>
    </row>
    <row r="58" spans="1:20" ht="10.5" customHeight="1">
      <c r="A58" s="5">
        <v>2</v>
      </c>
      <c r="B58" s="5">
        <v>6</v>
      </c>
      <c r="C58" s="5">
        <v>10</v>
      </c>
      <c r="E58" s="1946"/>
      <c r="F58" s="1066"/>
      <c r="G58" s="451" t="s">
        <v>91</v>
      </c>
      <c r="H58" s="1065">
        <v>0</v>
      </c>
      <c r="I58" s="1065">
        <v>0</v>
      </c>
      <c r="J58" s="1724">
        <f>H58+I58</f>
        <v>0</v>
      </c>
      <c r="K58" s="1064"/>
      <c r="L58" s="1065">
        <v>51</v>
      </c>
      <c r="M58" s="1065">
        <v>11</v>
      </c>
      <c r="N58" s="1064">
        <f>SUM(L58:M58)</f>
        <v>62</v>
      </c>
      <c r="O58" s="35"/>
      <c r="P58" s="35">
        <f>SUM(H58+L58)</f>
        <v>51</v>
      </c>
      <c r="Q58" s="35">
        <f>SUM(I58+M58)</f>
        <v>11</v>
      </c>
      <c r="R58" s="374">
        <f>SUM(P58:Q58)</f>
        <v>62</v>
      </c>
      <c r="S58" s="389"/>
      <c r="T58" s="389"/>
    </row>
    <row r="59" spans="1:20" ht="10.5" customHeight="1">
      <c r="E59" s="1946"/>
      <c r="F59" s="1062" t="s">
        <v>39</v>
      </c>
      <c r="G59" s="451"/>
      <c r="H59" s="2376">
        <f>SUM(H60:H65)</f>
        <v>102</v>
      </c>
      <c r="I59" s="2376">
        <f>SUM(I60:I65)</f>
        <v>181</v>
      </c>
      <c r="J59" s="1060">
        <f>H59+I59</f>
        <v>283</v>
      </c>
      <c r="K59" s="2376"/>
      <c r="L59" s="2376">
        <f>SUM(L60:L65)</f>
        <v>452</v>
      </c>
      <c r="M59" s="2376">
        <f>SUM(M60:M65)</f>
        <v>701</v>
      </c>
      <c r="N59" s="1060">
        <f>SUM(L59:M59)</f>
        <v>1153</v>
      </c>
      <c r="O59" s="1746"/>
      <c r="P59" s="1061">
        <f>SUM(H59+L59)</f>
        <v>554</v>
      </c>
      <c r="Q59" s="1061">
        <f>SUM(I59+M59)</f>
        <v>882</v>
      </c>
      <c r="R59" s="1098">
        <f>SUM(P59:Q59)</f>
        <v>1436</v>
      </c>
      <c r="S59" s="389"/>
      <c r="T59" s="389"/>
    </row>
    <row r="60" spans="1:20" ht="10.5" customHeight="1">
      <c r="A60" s="5">
        <v>2</v>
      </c>
      <c r="B60" s="5">
        <v>4</v>
      </c>
      <c r="C60" s="5">
        <v>10</v>
      </c>
      <c r="E60" s="1946"/>
      <c r="F60" s="1066"/>
      <c r="G60" s="451" t="s">
        <v>711</v>
      </c>
      <c r="H60" s="1065">
        <v>0</v>
      </c>
      <c r="I60" s="1065">
        <v>0</v>
      </c>
      <c r="J60" s="1724">
        <f>H60+I60</f>
        <v>0</v>
      </c>
      <c r="K60" s="1064"/>
      <c r="L60" s="1065">
        <v>56</v>
      </c>
      <c r="M60" s="1065">
        <v>45</v>
      </c>
      <c r="N60" s="1064">
        <f>SUM(L60:M60)</f>
        <v>101</v>
      </c>
      <c r="O60" s="1746"/>
      <c r="P60" s="35">
        <f>SUM(H60+L60)</f>
        <v>56</v>
      </c>
      <c r="Q60" s="35">
        <f>SUM(I60+M60)</f>
        <v>45</v>
      </c>
      <c r="R60" s="374">
        <f>SUM(P60:Q60)</f>
        <v>101</v>
      </c>
      <c r="S60" s="389"/>
      <c r="T60" s="389"/>
    </row>
    <row r="61" spans="1:20" ht="10.5" customHeight="1">
      <c r="A61" s="5">
        <v>2</v>
      </c>
      <c r="B61" s="5">
        <v>4</v>
      </c>
      <c r="C61" s="5">
        <v>10</v>
      </c>
      <c r="E61" s="1946"/>
      <c r="F61" s="1066"/>
      <c r="G61" s="451" t="s">
        <v>92</v>
      </c>
      <c r="H61" s="1065">
        <v>63</v>
      </c>
      <c r="I61" s="1065">
        <v>70</v>
      </c>
      <c r="J61" s="1724">
        <f>H61+I61</f>
        <v>133</v>
      </c>
      <c r="K61" s="1064"/>
      <c r="L61" s="1065">
        <v>184</v>
      </c>
      <c r="M61" s="1065">
        <v>208</v>
      </c>
      <c r="N61" s="1064">
        <f>SUM(L61:M61)</f>
        <v>392</v>
      </c>
      <c r="O61" s="1746"/>
      <c r="P61" s="35">
        <f>SUM(H61+L61)</f>
        <v>247</v>
      </c>
      <c r="Q61" s="35">
        <f>SUM(I61+M61)</f>
        <v>278</v>
      </c>
      <c r="R61" s="374">
        <f>SUM(P61:Q61)</f>
        <v>525</v>
      </c>
      <c r="S61" s="389"/>
      <c r="T61" s="389"/>
    </row>
    <row r="62" spans="1:20" ht="10.5" customHeight="1">
      <c r="A62" s="5">
        <v>2</v>
      </c>
      <c r="B62" s="5">
        <v>4</v>
      </c>
      <c r="C62" s="5">
        <v>10</v>
      </c>
      <c r="E62" s="1946"/>
      <c r="F62" s="1066"/>
      <c r="G62" s="451" t="s">
        <v>93</v>
      </c>
      <c r="H62" s="1065">
        <v>5</v>
      </c>
      <c r="I62" s="1065">
        <v>4</v>
      </c>
      <c r="J62" s="1724">
        <f>H62+I62</f>
        <v>9</v>
      </c>
      <c r="K62" s="1064"/>
      <c r="L62" s="1065">
        <v>49</v>
      </c>
      <c r="M62" s="1065">
        <v>52</v>
      </c>
      <c r="N62" s="1064">
        <f>SUM(L62:M62)</f>
        <v>101</v>
      </c>
      <c r="O62" s="1746"/>
      <c r="P62" s="35">
        <f>SUM(H62+L62)</f>
        <v>54</v>
      </c>
      <c r="Q62" s="35">
        <f>SUM(I62+M62)</f>
        <v>56</v>
      </c>
      <c r="R62" s="374">
        <f>SUM(P62:Q62)</f>
        <v>110</v>
      </c>
      <c r="S62" s="389"/>
      <c r="T62" s="389"/>
    </row>
    <row r="63" spans="1:20" ht="10.5" customHeight="1">
      <c r="A63" s="5">
        <v>2</v>
      </c>
      <c r="B63" s="5">
        <v>4</v>
      </c>
      <c r="C63" s="5">
        <v>10</v>
      </c>
      <c r="E63" s="1946"/>
      <c r="F63" s="1066"/>
      <c r="G63" s="451" t="s">
        <v>398</v>
      </c>
      <c r="H63" s="1065">
        <v>21</v>
      </c>
      <c r="I63" s="1065">
        <v>66</v>
      </c>
      <c r="J63" s="1724">
        <f>H63+I63</f>
        <v>87</v>
      </c>
      <c r="K63" s="1064"/>
      <c r="L63" s="1065">
        <v>85</v>
      </c>
      <c r="M63" s="1065">
        <v>145</v>
      </c>
      <c r="N63" s="1064">
        <f>SUM(L63:M63)</f>
        <v>230</v>
      </c>
      <c r="O63" s="1746"/>
      <c r="P63" s="35">
        <f>SUM(H63+L63)</f>
        <v>106</v>
      </c>
      <c r="Q63" s="35">
        <f>SUM(I63+M63)</f>
        <v>211</v>
      </c>
      <c r="R63" s="374">
        <f>SUM(P63:Q63)</f>
        <v>317</v>
      </c>
      <c r="S63" s="389"/>
      <c r="T63" s="389"/>
    </row>
    <row r="64" spans="1:20" ht="10.5" customHeight="1">
      <c r="A64" s="5">
        <v>2</v>
      </c>
      <c r="B64" s="5">
        <v>4</v>
      </c>
      <c r="C64" s="5">
        <v>10</v>
      </c>
      <c r="E64" s="1946"/>
      <c r="F64" s="1066"/>
      <c r="G64" s="451" t="s">
        <v>401</v>
      </c>
      <c r="H64" s="1065">
        <v>0</v>
      </c>
      <c r="I64" s="1065">
        <v>0</v>
      </c>
      <c r="J64" s="1724">
        <f>H64+I64</f>
        <v>0</v>
      </c>
      <c r="K64" s="1064"/>
      <c r="L64" s="1065">
        <v>0</v>
      </c>
      <c r="M64" s="1065">
        <v>0</v>
      </c>
      <c r="N64" s="1064">
        <f>SUM(L64:M64)</f>
        <v>0</v>
      </c>
      <c r="O64" s="1746"/>
      <c r="P64" s="35">
        <f>SUM(H64+L64)</f>
        <v>0</v>
      </c>
      <c r="Q64" s="35">
        <f>SUM(I64+M64)</f>
        <v>0</v>
      </c>
      <c r="R64" s="374">
        <f>SUM(P64:Q64)</f>
        <v>0</v>
      </c>
      <c r="S64" s="389"/>
      <c r="T64" s="389"/>
    </row>
    <row r="65" spans="1:20" ht="10.5" customHeight="1">
      <c r="A65" s="5">
        <v>2</v>
      </c>
      <c r="B65" s="5">
        <v>4</v>
      </c>
      <c r="C65" s="5">
        <v>10</v>
      </c>
      <c r="E65" s="1946"/>
      <c r="F65" s="1066"/>
      <c r="G65" s="451" t="s">
        <v>94</v>
      </c>
      <c r="H65" s="1065">
        <v>13</v>
      </c>
      <c r="I65" s="1065">
        <v>41</v>
      </c>
      <c r="J65" s="1724">
        <f>H65+I65</f>
        <v>54</v>
      </c>
      <c r="K65" s="1064"/>
      <c r="L65" s="1065">
        <v>78</v>
      </c>
      <c r="M65" s="1065">
        <v>251</v>
      </c>
      <c r="N65" s="1064">
        <f>SUM(L65:M65)</f>
        <v>329</v>
      </c>
      <c r="O65" s="1746"/>
      <c r="P65" s="35">
        <f>SUM(H65+L65)</f>
        <v>91</v>
      </c>
      <c r="Q65" s="35">
        <f>SUM(I65+M65)</f>
        <v>292</v>
      </c>
      <c r="R65" s="374">
        <f>SUM(P65:Q65)</f>
        <v>383</v>
      </c>
      <c r="S65" s="389"/>
      <c r="T65" s="389"/>
    </row>
    <row r="66" spans="1:20" ht="10.5" customHeight="1">
      <c r="E66" s="1946"/>
      <c r="F66" s="1062" t="s">
        <v>40</v>
      </c>
      <c r="G66" s="451"/>
      <c r="H66" s="2376">
        <f>SUM(H67:H70)</f>
        <v>80</v>
      </c>
      <c r="I66" s="2376">
        <f>SUM(I67:I70)</f>
        <v>96</v>
      </c>
      <c r="J66" s="1060">
        <f>H66+I66</f>
        <v>176</v>
      </c>
      <c r="K66" s="2376"/>
      <c r="L66" s="2376">
        <f>SUM(L67:L70)</f>
        <v>263</v>
      </c>
      <c r="M66" s="2376">
        <f>SUM(M67:M70)</f>
        <v>354</v>
      </c>
      <c r="N66" s="1060">
        <f>SUM(L66:M66)</f>
        <v>617</v>
      </c>
      <c r="O66" s="1746"/>
      <c r="P66" s="1061">
        <f>SUM(H66+L66)</f>
        <v>343</v>
      </c>
      <c r="Q66" s="1061">
        <f>SUM(I66+M66)</f>
        <v>450</v>
      </c>
      <c r="R66" s="1098">
        <f>SUM(P66:Q66)</f>
        <v>793</v>
      </c>
      <c r="S66" s="389"/>
      <c r="T66" s="389"/>
    </row>
    <row r="67" spans="1:20" ht="10.5" customHeight="1">
      <c r="A67" s="5">
        <v>2</v>
      </c>
      <c r="B67" s="5">
        <v>4</v>
      </c>
      <c r="C67" s="5">
        <v>3</v>
      </c>
      <c r="E67" s="1946"/>
      <c r="F67" s="1066"/>
      <c r="G67" s="451" t="s">
        <v>711</v>
      </c>
      <c r="H67" s="1065">
        <v>0</v>
      </c>
      <c r="I67" s="1065">
        <v>0</v>
      </c>
      <c r="J67" s="1724">
        <f>H67+I67</f>
        <v>0</v>
      </c>
      <c r="K67" s="1064"/>
      <c r="L67" s="1065">
        <v>20</v>
      </c>
      <c r="M67" s="1065">
        <v>43</v>
      </c>
      <c r="N67" s="1064">
        <f>SUM(L67:M67)</f>
        <v>63</v>
      </c>
      <c r="O67" s="1746"/>
      <c r="P67" s="35">
        <f>SUM(H67+L67)</f>
        <v>20</v>
      </c>
      <c r="Q67" s="35">
        <f>SUM(I67+M67)</f>
        <v>43</v>
      </c>
      <c r="R67" s="374">
        <f>SUM(P67:Q67)</f>
        <v>63</v>
      </c>
      <c r="S67" s="389"/>
      <c r="T67" s="389"/>
    </row>
    <row r="68" spans="1:20" ht="10.5" customHeight="1">
      <c r="A68" s="5">
        <v>2</v>
      </c>
      <c r="B68" s="5">
        <v>4</v>
      </c>
      <c r="C68" s="5">
        <v>3</v>
      </c>
      <c r="E68" s="1946"/>
      <c r="F68" s="1066"/>
      <c r="G68" s="451" t="s">
        <v>92</v>
      </c>
      <c r="H68" s="1065">
        <v>29</v>
      </c>
      <c r="I68" s="1065">
        <v>37</v>
      </c>
      <c r="J68" s="1724">
        <f>H68+I68</f>
        <v>66</v>
      </c>
      <c r="K68" s="1064"/>
      <c r="L68" s="1065">
        <v>88</v>
      </c>
      <c r="M68" s="1065">
        <v>115</v>
      </c>
      <c r="N68" s="1064">
        <f>SUM(L68:M68)</f>
        <v>203</v>
      </c>
      <c r="O68" s="1746"/>
      <c r="P68" s="35">
        <f>SUM(H68+L68)</f>
        <v>117</v>
      </c>
      <c r="Q68" s="35">
        <f>SUM(I68+M68)</f>
        <v>152</v>
      </c>
      <c r="R68" s="374">
        <f>SUM(P68:Q68)</f>
        <v>269</v>
      </c>
      <c r="S68" s="389"/>
      <c r="T68" s="389"/>
    </row>
    <row r="69" spans="1:20" ht="10.5" customHeight="1">
      <c r="A69" s="5">
        <v>2</v>
      </c>
      <c r="B69" s="5">
        <v>4</v>
      </c>
      <c r="C69" s="5">
        <v>3</v>
      </c>
      <c r="E69" s="1946"/>
      <c r="F69" s="1066"/>
      <c r="G69" s="451" t="s">
        <v>710</v>
      </c>
      <c r="H69" s="1065">
        <v>0</v>
      </c>
      <c r="I69" s="1065">
        <v>0</v>
      </c>
      <c r="J69" s="1724">
        <f>H69+I69</f>
        <v>0</v>
      </c>
      <c r="K69" s="1064"/>
      <c r="L69" s="1065">
        <v>44</v>
      </c>
      <c r="M69" s="1065">
        <v>53</v>
      </c>
      <c r="N69" s="1064">
        <f>SUM(L69:M69)</f>
        <v>97</v>
      </c>
      <c r="O69" s="1746"/>
      <c r="P69" s="35">
        <f>SUM(H69+L69)</f>
        <v>44</v>
      </c>
      <c r="Q69" s="35">
        <f>SUM(I69+M69)</f>
        <v>53</v>
      </c>
      <c r="R69" s="374">
        <f>SUM(P69:Q69)</f>
        <v>97</v>
      </c>
      <c r="S69" s="389"/>
      <c r="T69" s="389"/>
    </row>
    <row r="70" spans="1:20" ht="10.5" customHeight="1">
      <c r="A70" s="5">
        <v>2</v>
      </c>
      <c r="B70" s="5">
        <v>4</v>
      </c>
      <c r="C70" s="5">
        <v>3</v>
      </c>
      <c r="E70" s="1946"/>
      <c r="F70" s="1066"/>
      <c r="G70" s="451" t="s">
        <v>89</v>
      </c>
      <c r="H70" s="1065">
        <v>51</v>
      </c>
      <c r="I70" s="1065">
        <v>59</v>
      </c>
      <c r="J70" s="1724">
        <f>H70+I70</f>
        <v>110</v>
      </c>
      <c r="K70" s="1064"/>
      <c r="L70" s="1065">
        <v>111</v>
      </c>
      <c r="M70" s="1065">
        <v>143</v>
      </c>
      <c r="N70" s="1064">
        <f>SUM(L70:M70)</f>
        <v>254</v>
      </c>
      <c r="O70" s="1746"/>
      <c r="P70" s="35">
        <f>SUM(H70+L70)</f>
        <v>162</v>
      </c>
      <c r="Q70" s="35">
        <f>SUM(I70+M70)</f>
        <v>202</v>
      </c>
      <c r="R70" s="374">
        <f>SUM(P70:Q70)</f>
        <v>364</v>
      </c>
      <c r="S70" s="389"/>
      <c r="T70" s="389"/>
    </row>
    <row r="71" spans="1:20" ht="10.5" customHeight="1">
      <c r="E71" s="1946"/>
      <c r="F71" s="1062" t="s">
        <v>41</v>
      </c>
      <c r="G71" s="451"/>
      <c r="H71" s="2376">
        <f>SUM(H72:H76)</f>
        <v>26</v>
      </c>
      <c r="I71" s="2376">
        <f>SUM(I72:I76)</f>
        <v>34</v>
      </c>
      <c r="J71" s="1060">
        <f>H71+I71</f>
        <v>60</v>
      </c>
      <c r="K71" s="2376"/>
      <c r="L71" s="2376">
        <f>SUM(L72:L76)</f>
        <v>136</v>
      </c>
      <c r="M71" s="2376">
        <f>SUM(M72:M76)</f>
        <v>160</v>
      </c>
      <c r="N71" s="1060">
        <f>SUM(L71:M71)</f>
        <v>296</v>
      </c>
      <c r="O71" s="1746"/>
      <c r="P71" s="1061">
        <f>SUM(H71+L71)</f>
        <v>162</v>
      </c>
      <c r="Q71" s="1061">
        <f>SUM(I71+M71)</f>
        <v>194</v>
      </c>
      <c r="R71" s="1098">
        <f>SUM(P71:Q71)</f>
        <v>356</v>
      </c>
      <c r="S71" s="389"/>
      <c r="T71" s="389"/>
    </row>
    <row r="72" spans="1:20" ht="10.5" customHeight="1">
      <c r="A72" s="5">
        <v>2</v>
      </c>
      <c r="B72" s="5">
        <v>4</v>
      </c>
      <c r="C72" s="5">
        <v>7</v>
      </c>
      <c r="E72" s="1946"/>
      <c r="F72" s="1066"/>
      <c r="G72" s="451" t="s">
        <v>711</v>
      </c>
      <c r="H72" s="1065">
        <v>0</v>
      </c>
      <c r="I72" s="1065">
        <v>0</v>
      </c>
      <c r="J72" s="1724">
        <f>H72+I72</f>
        <v>0</v>
      </c>
      <c r="K72" s="1064"/>
      <c r="L72" s="1065">
        <v>15</v>
      </c>
      <c r="M72" s="1065">
        <v>20</v>
      </c>
      <c r="N72" s="1064">
        <f>SUM(L72:M72)</f>
        <v>35</v>
      </c>
      <c r="O72" s="1746"/>
      <c r="P72" s="35">
        <f>SUM(H72+L72)</f>
        <v>15</v>
      </c>
      <c r="Q72" s="35">
        <f>SUM(I72+M72)</f>
        <v>20</v>
      </c>
      <c r="R72" s="374">
        <f>SUM(P72:Q72)</f>
        <v>35</v>
      </c>
      <c r="S72" s="389"/>
      <c r="T72" s="389"/>
    </row>
    <row r="73" spans="1:20" ht="10.5" customHeight="1">
      <c r="A73" s="5">
        <v>2</v>
      </c>
      <c r="B73" s="5">
        <v>4</v>
      </c>
      <c r="C73" s="5">
        <v>7</v>
      </c>
      <c r="E73" s="1946"/>
      <c r="F73" s="1066"/>
      <c r="G73" s="451" t="s">
        <v>92</v>
      </c>
      <c r="H73" s="1065">
        <v>10</v>
      </c>
      <c r="I73" s="1065">
        <v>14</v>
      </c>
      <c r="J73" s="1724">
        <f>H73+I73</f>
        <v>24</v>
      </c>
      <c r="K73" s="1064"/>
      <c r="L73" s="1065">
        <v>38</v>
      </c>
      <c r="M73" s="1065">
        <v>50</v>
      </c>
      <c r="N73" s="1064">
        <f>SUM(L73:M73)</f>
        <v>88</v>
      </c>
      <c r="O73" s="1746"/>
      <c r="P73" s="35">
        <f>SUM(H73+L73)</f>
        <v>48</v>
      </c>
      <c r="Q73" s="35">
        <f>SUM(I73+M73)</f>
        <v>64</v>
      </c>
      <c r="R73" s="374">
        <f>SUM(P73:Q73)</f>
        <v>112</v>
      </c>
      <c r="S73" s="389"/>
      <c r="T73" s="389"/>
    </row>
    <row r="74" spans="1:20" ht="10.5" customHeight="1">
      <c r="A74" s="5">
        <v>2</v>
      </c>
      <c r="B74" s="5">
        <v>4</v>
      </c>
      <c r="C74" s="5">
        <v>7</v>
      </c>
      <c r="E74" s="1946"/>
      <c r="F74" s="1066"/>
      <c r="G74" s="451" t="s">
        <v>423</v>
      </c>
      <c r="H74" s="1065">
        <v>0</v>
      </c>
      <c r="I74" s="1065">
        <v>0</v>
      </c>
      <c r="J74" s="1724">
        <f>H74+I74</f>
        <v>0</v>
      </c>
      <c r="K74" s="1064"/>
      <c r="L74" s="1065">
        <v>0</v>
      </c>
      <c r="M74" s="1065">
        <v>0</v>
      </c>
      <c r="N74" s="1064">
        <f>SUM(L74:M74)</f>
        <v>0</v>
      </c>
      <c r="O74" s="1746"/>
      <c r="P74" s="35">
        <f>SUM(H74+L74)</f>
        <v>0</v>
      </c>
      <c r="Q74" s="35">
        <f>SUM(I74+M74)</f>
        <v>0</v>
      </c>
      <c r="R74" s="374">
        <f>SUM(P74:Q74)</f>
        <v>0</v>
      </c>
      <c r="S74" s="389"/>
      <c r="T74" s="389"/>
    </row>
    <row r="75" spans="1:20" ht="10.5" customHeight="1">
      <c r="A75" s="5">
        <v>2</v>
      </c>
      <c r="B75" s="5">
        <v>4</v>
      </c>
      <c r="C75" s="5">
        <v>7</v>
      </c>
      <c r="E75" s="1946"/>
      <c r="F75" s="1066"/>
      <c r="G75" s="451" t="s">
        <v>710</v>
      </c>
      <c r="H75" s="1065">
        <v>0</v>
      </c>
      <c r="I75" s="1065">
        <v>0</v>
      </c>
      <c r="J75" s="1724">
        <f>H75+I75</f>
        <v>0</v>
      </c>
      <c r="K75" s="1064"/>
      <c r="L75" s="1065">
        <v>20</v>
      </c>
      <c r="M75" s="1065">
        <v>29</v>
      </c>
      <c r="N75" s="1064">
        <f>SUM(L75:M75)</f>
        <v>49</v>
      </c>
      <c r="O75" s="1746"/>
      <c r="P75" s="35">
        <f>SUM(H75+L75)</f>
        <v>20</v>
      </c>
      <c r="Q75" s="35">
        <f>SUM(I75+M75)</f>
        <v>29</v>
      </c>
      <c r="R75" s="374">
        <f>SUM(P75:Q75)</f>
        <v>49</v>
      </c>
      <c r="S75" s="389"/>
      <c r="T75" s="389"/>
    </row>
    <row r="76" spans="1:20" ht="10.5" customHeight="1">
      <c r="A76" s="5">
        <v>2</v>
      </c>
      <c r="B76" s="5">
        <v>4</v>
      </c>
      <c r="C76" s="5">
        <v>7</v>
      </c>
      <c r="E76" s="1946"/>
      <c r="F76" s="1066"/>
      <c r="G76" s="451" t="s">
        <v>89</v>
      </c>
      <c r="H76" s="1065">
        <v>16</v>
      </c>
      <c r="I76" s="1065">
        <v>20</v>
      </c>
      <c r="J76" s="1724">
        <f>H76+I76</f>
        <v>36</v>
      </c>
      <c r="K76" s="1064"/>
      <c r="L76" s="1065">
        <v>63</v>
      </c>
      <c r="M76" s="1065">
        <v>61</v>
      </c>
      <c r="N76" s="1064">
        <f>SUM(L76:M76)</f>
        <v>124</v>
      </c>
      <c r="O76" s="1746"/>
      <c r="P76" s="35">
        <f>SUM(H76+L76)</f>
        <v>79</v>
      </c>
      <c r="Q76" s="35">
        <f>SUM(I76+M76)</f>
        <v>81</v>
      </c>
      <c r="R76" s="374">
        <f>SUM(P76:Q76)</f>
        <v>160</v>
      </c>
      <c r="S76" s="389"/>
      <c r="T76" s="389"/>
    </row>
    <row r="77" spans="1:20" ht="10.5" customHeight="1">
      <c r="E77" s="1946"/>
      <c r="F77" s="1062" t="s">
        <v>42</v>
      </c>
      <c r="G77" s="451"/>
      <c r="H77" s="2376">
        <f>SUM(H78:H81)</f>
        <v>25</v>
      </c>
      <c r="I77" s="2376">
        <f>SUM(I78:I81)</f>
        <v>31</v>
      </c>
      <c r="J77" s="1060">
        <f>H77+I77</f>
        <v>56</v>
      </c>
      <c r="K77" s="2376"/>
      <c r="L77" s="2376">
        <f>SUM(L78:L81)</f>
        <v>81</v>
      </c>
      <c r="M77" s="2376">
        <f>SUM(M78:M81)</f>
        <v>115</v>
      </c>
      <c r="N77" s="1060">
        <f>SUM(L77:M77)</f>
        <v>196</v>
      </c>
      <c r="O77" s="1746"/>
      <c r="P77" s="1061">
        <f>SUM(H77+L77)</f>
        <v>106</v>
      </c>
      <c r="Q77" s="1061">
        <f>SUM(I77+M77)</f>
        <v>146</v>
      </c>
      <c r="R77" s="1098">
        <f>SUM(P77:Q77)</f>
        <v>252</v>
      </c>
      <c r="S77" s="389"/>
      <c r="T77" s="389"/>
    </row>
    <row r="78" spans="1:20" ht="10.5" customHeight="1">
      <c r="A78" s="5">
        <v>2</v>
      </c>
      <c r="B78" s="5">
        <v>4</v>
      </c>
      <c r="C78" s="5">
        <v>1</v>
      </c>
      <c r="E78" s="1946"/>
      <c r="F78" s="1066"/>
      <c r="G78" s="451" t="s">
        <v>711</v>
      </c>
      <c r="H78" s="1065">
        <v>0</v>
      </c>
      <c r="I78" s="1065">
        <v>0</v>
      </c>
      <c r="J78" s="1724">
        <f>H78+I78</f>
        <v>0</v>
      </c>
      <c r="K78" s="1064"/>
      <c r="L78" s="1065">
        <v>10</v>
      </c>
      <c r="M78" s="1065">
        <v>19</v>
      </c>
      <c r="N78" s="1064">
        <f>SUM(L78:M78)</f>
        <v>29</v>
      </c>
      <c r="O78" s="1746"/>
      <c r="P78" s="35">
        <f>SUM(H78+L78)</f>
        <v>10</v>
      </c>
      <c r="Q78" s="35">
        <f>SUM(I78+M78)</f>
        <v>19</v>
      </c>
      <c r="R78" s="374">
        <f>SUM(P78:Q78)</f>
        <v>29</v>
      </c>
      <c r="S78" s="389"/>
      <c r="T78" s="389"/>
    </row>
    <row r="79" spans="1:20" ht="10.5" customHeight="1">
      <c r="A79" s="5">
        <v>2</v>
      </c>
      <c r="B79" s="5">
        <v>4</v>
      </c>
      <c r="C79" s="5">
        <v>1</v>
      </c>
      <c r="E79" s="1946"/>
      <c r="F79" s="1066"/>
      <c r="G79" s="451" t="s">
        <v>92</v>
      </c>
      <c r="H79" s="1065">
        <v>15</v>
      </c>
      <c r="I79" s="1065">
        <v>17</v>
      </c>
      <c r="J79" s="1724">
        <f>H79+I79</f>
        <v>32</v>
      </c>
      <c r="K79" s="1064"/>
      <c r="L79" s="1065">
        <v>38</v>
      </c>
      <c r="M79" s="1065">
        <v>44</v>
      </c>
      <c r="N79" s="1064">
        <f>SUM(L79:M79)</f>
        <v>82</v>
      </c>
      <c r="O79" s="1746"/>
      <c r="P79" s="35">
        <f>SUM(H79+L79)</f>
        <v>53</v>
      </c>
      <c r="Q79" s="35">
        <f>SUM(I79+M79)</f>
        <v>61</v>
      </c>
      <c r="R79" s="374">
        <f>SUM(P79:Q79)</f>
        <v>114</v>
      </c>
      <c r="S79" s="389"/>
      <c r="T79" s="389"/>
    </row>
    <row r="80" spans="1:20" ht="10.5" customHeight="1">
      <c r="A80" s="5">
        <v>2</v>
      </c>
      <c r="B80" s="5">
        <v>4</v>
      </c>
      <c r="C80" s="5">
        <v>1</v>
      </c>
      <c r="E80" s="1946"/>
      <c r="F80" s="1066"/>
      <c r="G80" s="451" t="s">
        <v>710</v>
      </c>
      <c r="H80" s="1065">
        <v>0</v>
      </c>
      <c r="I80" s="1065">
        <v>0</v>
      </c>
      <c r="J80" s="1724">
        <f>H80+I80</f>
        <v>0</v>
      </c>
      <c r="K80" s="1064"/>
      <c r="L80" s="1065">
        <v>10</v>
      </c>
      <c r="M80" s="1065">
        <v>11</v>
      </c>
      <c r="N80" s="1064">
        <f>SUM(L80:M80)</f>
        <v>21</v>
      </c>
      <c r="O80" s="1746"/>
      <c r="P80" s="35">
        <f>SUM(H80+L80)</f>
        <v>10</v>
      </c>
      <c r="Q80" s="35">
        <f>SUM(I80+M80)</f>
        <v>11</v>
      </c>
      <c r="R80" s="374">
        <f>SUM(P80:Q80)</f>
        <v>21</v>
      </c>
      <c r="S80" s="389"/>
      <c r="T80" s="389"/>
    </row>
    <row r="81" spans="1:20" ht="10.5" customHeight="1">
      <c r="A81" s="5">
        <v>2</v>
      </c>
      <c r="B81" s="5">
        <v>4</v>
      </c>
      <c r="C81" s="5">
        <v>1</v>
      </c>
      <c r="E81" s="1946"/>
      <c r="F81" s="1066"/>
      <c r="G81" s="451" t="s">
        <v>89</v>
      </c>
      <c r="H81" s="1065">
        <v>10</v>
      </c>
      <c r="I81" s="1065">
        <v>14</v>
      </c>
      <c r="J81" s="1724">
        <f>H81+I81</f>
        <v>24</v>
      </c>
      <c r="K81" s="1064"/>
      <c r="L81" s="1065">
        <v>23</v>
      </c>
      <c r="M81" s="1065">
        <v>41</v>
      </c>
      <c r="N81" s="1064">
        <f>SUM(L81:M81)</f>
        <v>64</v>
      </c>
      <c r="O81" s="1746"/>
      <c r="P81" s="35">
        <f>SUM(H81+L81)</f>
        <v>33</v>
      </c>
      <c r="Q81" s="35">
        <f>SUM(I81+M81)</f>
        <v>55</v>
      </c>
      <c r="R81" s="374">
        <f>SUM(P81:Q81)</f>
        <v>88</v>
      </c>
      <c r="S81" s="389"/>
      <c r="T81" s="389"/>
    </row>
    <row r="82" spans="1:20" ht="10.5" customHeight="1">
      <c r="E82" s="1946"/>
      <c r="F82" s="1062" t="s">
        <v>43</v>
      </c>
      <c r="G82" s="451"/>
      <c r="H82" s="2376">
        <f>SUM(H83:H87)</f>
        <v>47</v>
      </c>
      <c r="I82" s="2376">
        <f>SUM(I83:I87)</f>
        <v>46</v>
      </c>
      <c r="J82" s="1060">
        <f>H82+I82</f>
        <v>93</v>
      </c>
      <c r="K82" s="2376"/>
      <c r="L82" s="2376">
        <f>SUM(L83:L87)</f>
        <v>165</v>
      </c>
      <c r="M82" s="2376">
        <f>SUM(M83:M87)</f>
        <v>154</v>
      </c>
      <c r="N82" s="1060">
        <f>SUM(L82:M82)</f>
        <v>319</v>
      </c>
      <c r="O82" s="1746"/>
      <c r="P82" s="1061">
        <f>SUM(H82+L82)</f>
        <v>212</v>
      </c>
      <c r="Q82" s="1061">
        <f>SUM(I82+M82)</f>
        <v>200</v>
      </c>
      <c r="R82" s="1098">
        <f>SUM(P82:Q82)</f>
        <v>412</v>
      </c>
      <c r="S82" s="389"/>
      <c r="T82" s="389"/>
    </row>
    <row r="83" spans="1:20" ht="10.5" customHeight="1">
      <c r="A83" s="5">
        <v>2</v>
      </c>
      <c r="B83" s="5">
        <v>4</v>
      </c>
      <c r="C83" s="5">
        <v>9</v>
      </c>
      <c r="E83" s="1946"/>
      <c r="F83" s="1110"/>
      <c r="G83" s="451" t="s">
        <v>711</v>
      </c>
      <c r="H83" s="1065">
        <v>0</v>
      </c>
      <c r="I83" s="1065">
        <v>0</v>
      </c>
      <c r="J83" s="1724">
        <f>H83+I83</f>
        <v>0</v>
      </c>
      <c r="K83" s="1064"/>
      <c r="L83" s="1065">
        <v>20</v>
      </c>
      <c r="M83" s="1065">
        <v>23</v>
      </c>
      <c r="N83" s="1064">
        <f>SUM(L83:M83)</f>
        <v>43</v>
      </c>
      <c r="O83" s="1746"/>
      <c r="P83" s="35">
        <f>SUM(H83+L83)</f>
        <v>20</v>
      </c>
      <c r="Q83" s="35">
        <f>SUM(I83+M83)</f>
        <v>23</v>
      </c>
      <c r="R83" s="374">
        <f>SUM(P83:Q83)</f>
        <v>43</v>
      </c>
      <c r="S83" s="389"/>
      <c r="T83" s="389"/>
    </row>
    <row r="84" spans="1:20" ht="10.5" customHeight="1">
      <c r="A84" s="5">
        <v>2</v>
      </c>
      <c r="B84" s="5">
        <v>4</v>
      </c>
      <c r="C84" s="5">
        <v>9</v>
      </c>
      <c r="E84" s="1946"/>
      <c r="F84" s="1110"/>
      <c r="G84" s="451" t="s">
        <v>92</v>
      </c>
      <c r="H84" s="1065">
        <v>30</v>
      </c>
      <c r="I84" s="1065">
        <v>18</v>
      </c>
      <c r="J84" s="1724">
        <f>H84+I84</f>
        <v>48</v>
      </c>
      <c r="K84" s="1064"/>
      <c r="L84" s="1065">
        <v>75</v>
      </c>
      <c r="M84" s="1065">
        <v>71</v>
      </c>
      <c r="N84" s="1064">
        <f>SUM(L84:M84)</f>
        <v>146</v>
      </c>
      <c r="O84" s="1746"/>
      <c r="P84" s="35">
        <f>SUM(H84+L84)</f>
        <v>105</v>
      </c>
      <c r="Q84" s="35">
        <f>SUM(I84+M84)</f>
        <v>89</v>
      </c>
      <c r="R84" s="374">
        <f>SUM(P84:Q84)</f>
        <v>194</v>
      </c>
      <c r="S84" s="389"/>
      <c r="T84" s="389"/>
    </row>
    <row r="85" spans="1:20" ht="10.5" customHeight="1">
      <c r="A85" s="5">
        <v>2</v>
      </c>
      <c r="B85" s="5">
        <v>4</v>
      </c>
      <c r="C85" s="5">
        <v>9</v>
      </c>
      <c r="E85" s="1946"/>
      <c r="F85" s="1110"/>
      <c r="G85" s="451" t="s">
        <v>710</v>
      </c>
      <c r="H85" s="1065">
        <v>0</v>
      </c>
      <c r="I85" s="1065">
        <v>0</v>
      </c>
      <c r="J85" s="1724">
        <f>H85+I85</f>
        <v>0</v>
      </c>
      <c r="K85" s="1064"/>
      <c r="L85" s="1065">
        <v>18</v>
      </c>
      <c r="M85" s="1065">
        <v>17</v>
      </c>
      <c r="N85" s="1064">
        <f>SUM(L85:M85)</f>
        <v>35</v>
      </c>
      <c r="O85" s="1746"/>
      <c r="P85" s="35">
        <f>SUM(H85+L85)</f>
        <v>18</v>
      </c>
      <c r="Q85" s="35">
        <f>SUM(I85+M85)</f>
        <v>17</v>
      </c>
      <c r="R85" s="374">
        <f>SUM(P85:Q85)</f>
        <v>35</v>
      </c>
      <c r="S85" s="389"/>
      <c r="T85" s="389"/>
    </row>
    <row r="86" spans="1:20" ht="10.5" customHeight="1">
      <c r="A86" s="5">
        <v>2</v>
      </c>
      <c r="B86" s="5">
        <v>4</v>
      </c>
      <c r="C86" s="5">
        <v>9</v>
      </c>
      <c r="E86" s="1946"/>
      <c r="F86" s="1110"/>
      <c r="G86" s="451" t="s">
        <v>89</v>
      </c>
      <c r="H86" s="1065">
        <v>11</v>
      </c>
      <c r="I86" s="1065">
        <v>19</v>
      </c>
      <c r="J86" s="1724">
        <f>H86+I86</f>
        <v>30</v>
      </c>
      <c r="K86" s="1064"/>
      <c r="L86" s="1065">
        <v>52</v>
      </c>
      <c r="M86" s="1065">
        <v>43</v>
      </c>
      <c r="N86" s="1064">
        <f>SUM(L86:M86)</f>
        <v>95</v>
      </c>
      <c r="O86" s="1746"/>
      <c r="P86" s="35">
        <f>SUM(H86+L86)</f>
        <v>63</v>
      </c>
      <c r="Q86" s="35">
        <f>SUM(I86+M86)</f>
        <v>62</v>
      </c>
      <c r="R86" s="374">
        <f>SUM(P86:Q86)</f>
        <v>125</v>
      </c>
      <c r="S86" s="389"/>
      <c r="T86" s="389"/>
    </row>
    <row r="87" spans="1:20" ht="10.5" customHeight="1">
      <c r="A87" s="5">
        <v>2</v>
      </c>
      <c r="B87" s="5">
        <v>4</v>
      </c>
      <c r="C87" s="5">
        <v>9</v>
      </c>
      <c r="E87" s="1946"/>
      <c r="F87" s="1110"/>
      <c r="G87" s="451" t="s">
        <v>94</v>
      </c>
      <c r="H87" s="1065">
        <v>6</v>
      </c>
      <c r="I87" s="1065">
        <v>9</v>
      </c>
      <c r="J87" s="1724">
        <f>H87+I87</f>
        <v>15</v>
      </c>
      <c r="K87" s="1064"/>
      <c r="L87" s="1065">
        <v>0</v>
      </c>
      <c r="M87" s="1065">
        <v>0</v>
      </c>
      <c r="N87" s="1064">
        <f>SUM(L87:M87)</f>
        <v>0</v>
      </c>
      <c r="O87" s="1746"/>
      <c r="P87" s="35">
        <f>SUM(H87+L87)</f>
        <v>6</v>
      </c>
      <c r="Q87" s="35">
        <f>SUM(I87+M87)</f>
        <v>9</v>
      </c>
      <c r="R87" s="374">
        <f>SUM(P87:Q87)</f>
        <v>15</v>
      </c>
      <c r="S87" s="389"/>
      <c r="T87" s="389"/>
    </row>
    <row r="88" spans="1:20" ht="10.5" customHeight="1">
      <c r="E88" s="1946"/>
      <c r="F88" s="1062" t="s">
        <v>44</v>
      </c>
      <c r="G88" s="1093"/>
      <c r="H88" s="2376">
        <f>SUM(H89)</f>
        <v>149</v>
      </c>
      <c r="I88" s="2376">
        <f>SUM(I89)</f>
        <v>129</v>
      </c>
      <c r="J88" s="1060">
        <f>H88+I88</f>
        <v>278</v>
      </c>
      <c r="K88" s="2376"/>
      <c r="L88" s="2376">
        <f>SUM(L89)</f>
        <v>58</v>
      </c>
      <c r="M88" s="2376">
        <f>SUM(M89)</f>
        <v>89</v>
      </c>
      <c r="N88" s="1060">
        <f>SUM(L88:M88)</f>
        <v>147</v>
      </c>
      <c r="O88" s="1746"/>
      <c r="P88" s="1061">
        <f>SUM(H88+L88)</f>
        <v>207</v>
      </c>
      <c r="Q88" s="1061">
        <f>SUM(I88+M88)</f>
        <v>218</v>
      </c>
      <c r="R88" s="1098">
        <f>SUM(P88:Q88)</f>
        <v>425</v>
      </c>
      <c r="S88" s="389"/>
      <c r="T88" s="389"/>
    </row>
    <row r="89" spans="1:20" ht="10.5" customHeight="1">
      <c r="A89" s="5">
        <v>2</v>
      </c>
      <c r="B89" s="5">
        <v>4</v>
      </c>
      <c r="C89" s="5">
        <v>11</v>
      </c>
      <c r="E89" s="1946"/>
      <c r="F89" s="1066"/>
      <c r="G89" s="451" t="s">
        <v>109</v>
      </c>
      <c r="H89" s="1065">
        <v>149</v>
      </c>
      <c r="I89" s="1065">
        <v>129</v>
      </c>
      <c r="J89" s="1724">
        <f>H89+I89</f>
        <v>278</v>
      </c>
      <c r="K89" s="1064"/>
      <c r="L89" s="1065">
        <v>58</v>
      </c>
      <c r="M89" s="1065">
        <v>89</v>
      </c>
      <c r="N89" s="1064">
        <f>SUM(L89:M89)</f>
        <v>147</v>
      </c>
      <c r="O89" s="1746"/>
      <c r="P89" s="35">
        <f>SUM(H89+L89)</f>
        <v>207</v>
      </c>
      <c r="Q89" s="35">
        <f>SUM(I89+M89)</f>
        <v>218</v>
      </c>
      <c r="R89" s="374">
        <f>SUM(P89:Q89)</f>
        <v>425</v>
      </c>
      <c r="S89" s="389"/>
      <c r="T89" s="389"/>
    </row>
    <row r="90" spans="1:20" ht="12" customHeight="1">
      <c r="E90" s="1959">
        <v>1403</v>
      </c>
      <c r="F90" s="24" t="s">
        <v>3</v>
      </c>
      <c r="G90" s="372"/>
      <c r="H90" s="48">
        <f>SUM(H91+H93+H95)</f>
        <v>103</v>
      </c>
      <c r="I90" s="48">
        <f>SUM(I91+I93+I95)</f>
        <v>199</v>
      </c>
      <c r="J90" s="48">
        <f>SUM(H90:I90)</f>
        <v>302</v>
      </c>
      <c r="K90" s="48"/>
      <c r="L90" s="48">
        <f>SUM(L91+L93+L95)</f>
        <v>314</v>
      </c>
      <c r="M90" s="48">
        <f>SUM(M91+M93+M95)</f>
        <v>478</v>
      </c>
      <c r="N90" s="48">
        <f>SUM(L90:M90)</f>
        <v>792</v>
      </c>
      <c r="O90" s="48"/>
      <c r="P90" s="48">
        <f>SUM(H90+L90)</f>
        <v>417</v>
      </c>
      <c r="Q90" s="48">
        <f>SUM(I90+M90)</f>
        <v>677</v>
      </c>
      <c r="R90" s="371">
        <f>SUM(P90:Q90)</f>
        <v>1094</v>
      </c>
      <c r="S90" s="389"/>
      <c r="T90" s="389"/>
    </row>
    <row r="91" spans="1:20" ht="10.5" customHeight="1">
      <c r="E91" s="1946"/>
      <c r="F91" s="1062" t="s">
        <v>45</v>
      </c>
      <c r="G91" s="451"/>
      <c r="H91" s="1746">
        <f>SUM(H92:H92)</f>
        <v>27</v>
      </c>
      <c r="I91" s="1746">
        <f>SUM(I92:I92)</f>
        <v>60</v>
      </c>
      <c r="J91" s="1746">
        <f>SUM(H91:I91)</f>
        <v>87</v>
      </c>
      <c r="K91" s="1746"/>
      <c r="L91" s="1746">
        <f>SUM(L92:L92)</f>
        <v>86</v>
      </c>
      <c r="M91" s="1746">
        <f>SUM(M92:M92)</f>
        <v>131</v>
      </c>
      <c r="N91" s="1746">
        <f>SUM(L91:M91)</f>
        <v>217</v>
      </c>
      <c r="O91" s="1746"/>
      <c r="P91" s="1061">
        <f>SUM(H91+L91)</f>
        <v>113</v>
      </c>
      <c r="Q91" s="1061">
        <f>SUM(I91+M91)</f>
        <v>191</v>
      </c>
      <c r="R91" s="1098">
        <f>SUM(P91:Q91)</f>
        <v>304</v>
      </c>
      <c r="S91" s="389"/>
      <c r="T91" s="389"/>
    </row>
    <row r="92" spans="1:20" ht="10.5" customHeight="1">
      <c r="A92" s="5">
        <v>3</v>
      </c>
      <c r="B92" s="5">
        <v>5</v>
      </c>
      <c r="C92" s="5">
        <v>11</v>
      </c>
      <c r="E92" s="1946"/>
      <c r="F92" s="1066"/>
      <c r="G92" s="451" t="s">
        <v>96</v>
      </c>
      <c r="H92" s="1065">
        <v>27</v>
      </c>
      <c r="I92" s="1065">
        <v>60</v>
      </c>
      <c r="J92" s="35">
        <f>SUM(H92:I92)</f>
        <v>87</v>
      </c>
      <c r="K92" s="1065"/>
      <c r="L92" s="1065">
        <v>86</v>
      </c>
      <c r="M92" s="1065">
        <v>131</v>
      </c>
      <c r="N92" s="1065">
        <f>L92+M92</f>
        <v>217</v>
      </c>
      <c r="O92" s="35"/>
      <c r="P92" s="35">
        <f>SUM(H92+L92)</f>
        <v>113</v>
      </c>
      <c r="Q92" s="35">
        <f>SUM(I92+M92)</f>
        <v>191</v>
      </c>
      <c r="R92" s="374">
        <f>SUM(P92:Q92)</f>
        <v>304</v>
      </c>
      <c r="S92" s="389"/>
      <c r="T92" s="389"/>
    </row>
    <row r="93" spans="1:20" ht="10.5" customHeight="1">
      <c r="E93" s="1946"/>
      <c r="F93" s="1062" t="s">
        <v>46</v>
      </c>
      <c r="G93" s="451"/>
      <c r="H93" s="2376">
        <f>SUM(H94:H94)</f>
        <v>19</v>
      </c>
      <c r="I93" s="1746">
        <f>SUM(I94:I94)</f>
        <v>44</v>
      </c>
      <c r="J93" s="1061">
        <f>SUM(H93:I93)</f>
        <v>63</v>
      </c>
      <c r="K93" s="1746"/>
      <c r="L93" s="1746">
        <f>SUM(L94:L94)</f>
        <v>89</v>
      </c>
      <c r="M93" s="1746">
        <f>SUM(M94:M94)</f>
        <v>115</v>
      </c>
      <c r="N93" s="1061">
        <f>L93+M93</f>
        <v>204</v>
      </c>
      <c r="O93" s="1746"/>
      <c r="P93" s="1061">
        <f>SUM(H93+L93)</f>
        <v>108</v>
      </c>
      <c r="Q93" s="1061">
        <f>SUM(I93+M93)</f>
        <v>159</v>
      </c>
      <c r="R93" s="1098">
        <f>SUM(P93:Q93)</f>
        <v>267</v>
      </c>
      <c r="S93" s="389"/>
      <c r="T93" s="389"/>
    </row>
    <row r="94" spans="1:20" ht="10.5" customHeight="1">
      <c r="A94" s="5">
        <v>3</v>
      </c>
      <c r="B94" s="5">
        <v>5</v>
      </c>
      <c r="C94" s="5">
        <v>8</v>
      </c>
      <c r="E94" s="1946"/>
      <c r="F94" s="1066"/>
      <c r="G94" s="451" t="s">
        <v>709</v>
      </c>
      <c r="H94" s="1065">
        <v>19</v>
      </c>
      <c r="I94" s="1065">
        <v>44</v>
      </c>
      <c r="J94" s="35">
        <f>SUM(H94:I94)</f>
        <v>63</v>
      </c>
      <c r="K94" s="1065"/>
      <c r="L94" s="1065">
        <v>89</v>
      </c>
      <c r="M94" s="1065">
        <v>115</v>
      </c>
      <c r="N94" s="1065">
        <f>L94+M94</f>
        <v>204</v>
      </c>
      <c r="O94" s="35"/>
      <c r="P94" s="35">
        <f>SUM(H94+L94)</f>
        <v>108</v>
      </c>
      <c r="Q94" s="35">
        <f>SUM(I94+M94)</f>
        <v>159</v>
      </c>
      <c r="R94" s="374">
        <f>SUM(P94:Q94)</f>
        <v>267</v>
      </c>
      <c r="S94" s="389"/>
      <c r="T94" s="389"/>
    </row>
    <row r="95" spans="1:20" ht="10.5" customHeight="1">
      <c r="E95" s="1946"/>
      <c r="F95" s="1062" t="s">
        <v>47</v>
      </c>
      <c r="G95" s="451"/>
      <c r="H95" s="2376">
        <f>SUM(H96:H97)</f>
        <v>57</v>
      </c>
      <c r="I95" s="1746">
        <f>SUM(I96:I97)</f>
        <v>95</v>
      </c>
      <c r="J95" s="1061">
        <f>SUM(H95:I95)</f>
        <v>152</v>
      </c>
      <c r="K95" s="1746"/>
      <c r="L95" s="1746">
        <f>SUM(L96:L97)</f>
        <v>139</v>
      </c>
      <c r="M95" s="1746">
        <f>SUM(M96:M97)</f>
        <v>232</v>
      </c>
      <c r="N95" s="1061">
        <f>L95+M95</f>
        <v>371</v>
      </c>
      <c r="O95" s="1746"/>
      <c r="P95" s="1061">
        <f>SUM(H95+L95)</f>
        <v>196</v>
      </c>
      <c r="Q95" s="1061">
        <f>SUM(I95+M95)</f>
        <v>327</v>
      </c>
      <c r="R95" s="1098">
        <f>SUM(P95:Q95)</f>
        <v>523</v>
      </c>
      <c r="S95" s="389"/>
      <c r="T95" s="389"/>
    </row>
    <row r="96" spans="1:20" ht="10.5" customHeight="1">
      <c r="A96" s="5">
        <v>3</v>
      </c>
      <c r="B96" s="5">
        <v>5</v>
      </c>
      <c r="C96" s="5">
        <v>10</v>
      </c>
      <c r="E96" s="1946"/>
      <c r="F96" s="1066"/>
      <c r="G96" s="451" t="s">
        <v>96</v>
      </c>
      <c r="H96" s="1065">
        <v>35</v>
      </c>
      <c r="I96" s="1065">
        <v>66</v>
      </c>
      <c r="J96" s="35">
        <f>SUM(H96:I96)</f>
        <v>101</v>
      </c>
      <c r="K96" s="1065"/>
      <c r="L96" s="1065">
        <v>107</v>
      </c>
      <c r="M96" s="1065">
        <v>182</v>
      </c>
      <c r="N96" s="1065">
        <f>L96+M96</f>
        <v>289</v>
      </c>
      <c r="O96" s="35"/>
      <c r="P96" s="35">
        <f>SUM(H96+L96)</f>
        <v>142</v>
      </c>
      <c r="Q96" s="35">
        <f>SUM(I96+M96)</f>
        <v>248</v>
      </c>
      <c r="R96" s="374">
        <f>SUM(P96:Q96)</f>
        <v>390</v>
      </c>
      <c r="S96" s="389"/>
      <c r="T96" s="389"/>
    </row>
    <row r="97" spans="1:22" ht="10.5" customHeight="1">
      <c r="A97" s="5">
        <v>3</v>
      </c>
      <c r="B97" s="5">
        <v>5</v>
      </c>
      <c r="C97" s="5">
        <v>10</v>
      </c>
      <c r="E97" s="1957"/>
      <c r="F97" s="1057"/>
      <c r="G97" s="668" t="s">
        <v>397</v>
      </c>
      <c r="H97" s="1056">
        <v>22</v>
      </c>
      <c r="I97" s="1056">
        <v>29</v>
      </c>
      <c r="J97" s="35">
        <f>SUM(H97:I97)</f>
        <v>51</v>
      </c>
      <c r="K97" s="1819"/>
      <c r="L97" s="1056">
        <v>32</v>
      </c>
      <c r="M97" s="1056">
        <v>50</v>
      </c>
      <c r="N97" s="40">
        <f>L97+M97</f>
        <v>82</v>
      </c>
      <c r="O97" s="40"/>
      <c r="P97" s="40">
        <f>SUM(H97+L97)</f>
        <v>54</v>
      </c>
      <c r="Q97" s="40">
        <f>SUM(I97+M97)</f>
        <v>79</v>
      </c>
      <c r="R97" s="382">
        <f>SUM(P97:Q97)</f>
        <v>133</v>
      </c>
      <c r="S97" s="389"/>
      <c r="T97" s="389"/>
    </row>
    <row r="98" spans="1:22" ht="9.9499999999999993" customHeight="1">
      <c r="E98" s="6"/>
      <c r="F98" s="4"/>
      <c r="G98" s="451"/>
      <c r="H98" s="5"/>
      <c r="I98" s="640"/>
      <c r="J98" s="2386"/>
      <c r="K98" s="1813"/>
      <c r="L98" s="5"/>
      <c r="M98" s="5"/>
      <c r="N98" s="2368"/>
      <c r="O98" s="2368"/>
      <c r="P98" s="2368"/>
      <c r="Q98" s="2368"/>
      <c r="R98" s="898" t="s">
        <v>386</v>
      </c>
      <c r="S98" s="389"/>
      <c r="T98" s="389"/>
    </row>
    <row r="99" spans="1:22" ht="9.9499999999999993" customHeight="1">
      <c r="E99" s="6"/>
      <c r="F99" s="4"/>
      <c r="G99" s="451"/>
      <c r="H99" s="5"/>
      <c r="I99" s="718"/>
      <c r="J99" s="2385"/>
      <c r="K99" s="5"/>
      <c r="L99" s="5"/>
      <c r="M99" s="5"/>
      <c r="N99" s="9"/>
      <c r="O99" s="9"/>
      <c r="P99" s="9"/>
      <c r="R99" s="2" t="s">
        <v>447</v>
      </c>
    </row>
    <row r="100" spans="1:22" ht="12.75" customHeight="1">
      <c r="E100" s="1889" t="s">
        <v>6</v>
      </c>
      <c r="F100" s="1754"/>
      <c r="G100" s="1754"/>
      <c r="H100" s="2384" t="s">
        <v>812</v>
      </c>
      <c r="I100" s="2384"/>
      <c r="J100" s="2384"/>
      <c r="K100" s="2383"/>
      <c r="L100" s="2382" t="s">
        <v>811</v>
      </c>
      <c r="M100" s="2382"/>
      <c r="N100" s="2382"/>
      <c r="O100" s="2381"/>
      <c r="P100" s="2381"/>
      <c r="Q100" s="2381"/>
      <c r="R100" s="1752"/>
      <c r="S100" s="389"/>
      <c r="V100" s="4"/>
    </row>
    <row r="101" spans="1:22" ht="12.75" customHeight="1">
      <c r="A101" s="5" t="s">
        <v>12</v>
      </c>
      <c r="B101" s="5" t="s">
        <v>13</v>
      </c>
      <c r="C101" s="5" t="s">
        <v>14</v>
      </c>
      <c r="E101" s="1890"/>
      <c r="F101" s="1751"/>
      <c r="G101" s="1750" t="s">
        <v>87</v>
      </c>
      <c r="H101" s="2380"/>
      <c r="I101" s="2380"/>
      <c r="J101" s="2380"/>
      <c r="K101" s="2379"/>
      <c r="L101" s="2378"/>
      <c r="M101" s="2378"/>
      <c r="N101" s="2378"/>
      <c r="O101" s="2379"/>
      <c r="P101" s="2378" t="s">
        <v>237</v>
      </c>
      <c r="Q101" s="2378"/>
      <c r="R101" s="1881" t="s">
        <v>0</v>
      </c>
      <c r="S101" s="389"/>
      <c r="T101" s="5"/>
    </row>
    <row r="102" spans="1:22">
      <c r="E102" s="1890"/>
      <c r="F102" s="1361"/>
      <c r="G102" s="1747"/>
      <c r="H102" s="2377" t="s">
        <v>72</v>
      </c>
      <c r="I102" s="2377" t="s">
        <v>71</v>
      </c>
      <c r="J102" s="2377" t="s">
        <v>0</v>
      </c>
      <c r="K102" s="2377"/>
      <c r="L102" s="2377" t="s">
        <v>72</v>
      </c>
      <c r="M102" s="2377" t="s">
        <v>71</v>
      </c>
      <c r="N102" s="2377" t="s">
        <v>0</v>
      </c>
      <c r="O102" s="2377"/>
      <c r="P102" s="2377" t="s">
        <v>72</v>
      </c>
      <c r="Q102" s="2377" t="s">
        <v>71</v>
      </c>
      <c r="R102" s="1882"/>
      <c r="S102" s="389"/>
    </row>
    <row r="103" spans="1:22" ht="12" customHeight="1">
      <c r="E103" s="1961">
        <v>1404</v>
      </c>
      <c r="F103" s="24" t="s">
        <v>28</v>
      </c>
      <c r="G103" s="372"/>
      <c r="H103" s="48">
        <f>SUM(H106+H104)</f>
        <v>641</v>
      </c>
      <c r="I103" s="48">
        <f>SUM(I106+I104)</f>
        <v>238</v>
      </c>
      <c r="J103" s="48">
        <f>SUM(H103:I103)</f>
        <v>879</v>
      </c>
      <c r="K103" s="48"/>
      <c r="L103" s="48">
        <f>SUM(L106+L104)</f>
        <v>1522</v>
      </c>
      <c r="M103" s="48">
        <f>SUM(M106+M104)</f>
        <v>651</v>
      </c>
      <c r="N103" s="48">
        <f>SUM(L103:M103)</f>
        <v>2173</v>
      </c>
      <c r="O103" s="48"/>
      <c r="P103" s="48">
        <f>SUM(H103+L103)</f>
        <v>2163</v>
      </c>
      <c r="Q103" s="48">
        <f>SUM(I103+M103)</f>
        <v>889</v>
      </c>
      <c r="R103" s="371">
        <f>SUM(P103:Q103)</f>
        <v>3052</v>
      </c>
    </row>
    <row r="104" spans="1:22" ht="10.5" customHeight="1">
      <c r="E104" s="1950"/>
      <c r="F104" s="1062" t="s">
        <v>48</v>
      </c>
      <c r="G104" s="451"/>
      <c r="H104" s="1742">
        <f>SUM(H105:H105)</f>
        <v>254</v>
      </c>
      <c r="I104" s="1742">
        <f>SUM(I105:I105)</f>
        <v>154</v>
      </c>
      <c r="J104" s="1061">
        <f>H104+I104</f>
        <v>408</v>
      </c>
      <c r="K104" s="1742"/>
      <c r="L104" s="1742">
        <f>SUM(L105:L105)</f>
        <v>644</v>
      </c>
      <c r="M104" s="1742">
        <f>SUM(M105:M105)</f>
        <v>429</v>
      </c>
      <c r="N104" s="1061">
        <f>L104+M104</f>
        <v>1073</v>
      </c>
      <c r="O104" s="1742"/>
      <c r="P104" s="1746">
        <f>SUM(H104+L104)</f>
        <v>898</v>
      </c>
      <c r="Q104" s="1746">
        <f>SUM(I104+M104)</f>
        <v>583</v>
      </c>
      <c r="R104" s="1104">
        <f>SUM(P104:Q104)</f>
        <v>1481</v>
      </c>
    </row>
    <row r="105" spans="1:22" ht="10.5" customHeight="1">
      <c r="A105" s="5">
        <v>4</v>
      </c>
      <c r="B105" s="5">
        <v>6</v>
      </c>
      <c r="C105" s="5">
        <v>11</v>
      </c>
      <c r="E105" s="1950"/>
      <c r="F105" s="1066"/>
      <c r="G105" s="451" t="s">
        <v>706</v>
      </c>
      <c r="H105" s="2371">
        <v>254</v>
      </c>
      <c r="I105" s="2371">
        <v>154</v>
      </c>
      <c r="J105" s="35">
        <f>H105+I105</f>
        <v>408</v>
      </c>
      <c r="K105" s="2371"/>
      <c r="L105" s="2371">
        <v>644</v>
      </c>
      <c r="M105" s="2371">
        <v>429</v>
      </c>
      <c r="N105" s="1065">
        <f>L105+M105</f>
        <v>1073</v>
      </c>
      <c r="O105" s="35"/>
      <c r="P105" s="35">
        <f>SUM(H105+L105)</f>
        <v>898</v>
      </c>
      <c r="Q105" s="35">
        <f>SUM(I105+M105)</f>
        <v>583</v>
      </c>
      <c r="R105" s="374">
        <f>SUM(P105:Q105)</f>
        <v>1481</v>
      </c>
    </row>
    <row r="106" spans="1:22" ht="10.5" customHeight="1">
      <c r="E106" s="1950"/>
      <c r="F106" s="1062" t="s">
        <v>49</v>
      </c>
      <c r="G106" s="451"/>
      <c r="H106" s="2376">
        <f>SUM(H107:H110)</f>
        <v>387</v>
      </c>
      <c r="I106" s="1746">
        <f>SUM(I107:I110)</f>
        <v>84</v>
      </c>
      <c r="J106" s="1746">
        <f>SUM(H106:I106)</f>
        <v>471</v>
      </c>
      <c r="K106" s="1746"/>
      <c r="L106" s="1746">
        <f>SUM(L107:L110)</f>
        <v>878</v>
      </c>
      <c r="M106" s="1746">
        <f>SUM(M107:M110)</f>
        <v>222</v>
      </c>
      <c r="N106" s="1746">
        <f>SUM(L106:M106)</f>
        <v>1100</v>
      </c>
      <c r="O106" s="1746"/>
      <c r="P106" s="1746">
        <f>SUM(H106+L106)</f>
        <v>1265</v>
      </c>
      <c r="Q106" s="1746">
        <f>SUM(I106+M106)</f>
        <v>306</v>
      </c>
      <c r="R106" s="1104">
        <f>SUM(P106:Q106)</f>
        <v>1571</v>
      </c>
    </row>
    <row r="107" spans="1:22" ht="10.5" customHeight="1">
      <c r="A107" s="5">
        <v>4</v>
      </c>
      <c r="B107" s="5">
        <v>6</v>
      </c>
      <c r="C107" s="5">
        <v>11</v>
      </c>
      <c r="E107" s="1950"/>
      <c r="F107" s="1062"/>
      <c r="G107" s="451" t="s">
        <v>705</v>
      </c>
      <c r="H107" s="368">
        <v>0</v>
      </c>
      <c r="I107" s="368">
        <v>0</v>
      </c>
      <c r="J107" s="35">
        <f>SUM(H107:I107)</f>
        <v>0</v>
      </c>
      <c r="K107" s="35"/>
      <c r="L107" s="368">
        <v>136</v>
      </c>
      <c r="M107" s="368">
        <v>40</v>
      </c>
      <c r="N107" s="35">
        <f>SUM(L107:M107)</f>
        <v>176</v>
      </c>
      <c r="O107" s="35"/>
      <c r="P107" s="35">
        <f>SUM(H107+L107)</f>
        <v>136</v>
      </c>
      <c r="Q107" s="35">
        <f>SUM(I107+M107)</f>
        <v>40</v>
      </c>
      <c r="R107" s="374">
        <f>SUM(P107:Q107)</f>
        <v>176</v>
      </c>
    </row>
    <row r="108" spans="1:22" ht="10.5" customHeight="1">
      <c r="A108" s="717">
        <v>4</v>
      </c>
      <c r="B108" s="717">
        <v>6</v>
      </c>
      <c r="C108" s="717">
        <v>11</v>
      </c>
      <c r="E108" s="1950"/>
      <c r="F108" s="1062"/>
      <c r="G108" s="451" t="s">
        <v>810</v>
      </c>
      <c r="H108" s="368">
        <v>387</v>
      </c>
      <c r="I108" s="368">
        <v>84</v>
      </c>
      <c r="J108" s="35">
        <f>SUM(H108:I108)</f>
        <v>471</v>
      </c>
      <c r="K108" s="35"/>
      <c r="L108" s="368">
        <v>742</v>
      </c>
      <c r="M108" s="368">
        <v>182</v>
      </c>
      <c r="N108" s="35">
        <f>SUM(L108:M108)</f>
        <v>924</v>
      </c>
      <c r="O108" s="35"/>
      <c r="P108" s="35">
        <f>SUM(H108+L108)</f>
        <v>1129</v>
      </c>
      <c r="Q108" s="35">
        <f>SUM(I108+M108)</f>
        <v>266</v>
      </c>
      <c r="R108" s="374">
        <f>SUM(P108:Q108)</f>
        <v>1395</v>
      </c>
    </row>
    <row r="109" spans="1:22" ht="10.5" customHeight="1">
      <c r="A109" s="5">
        <v>4</v>
      </c>
      <c r="B109" s="5">
        <v>6</v>
      </c>
      <c r="C109" s="5">
        <v>11</v>
      </c>
      <c r="E109" s="1950"/>
      <c r="F109" s="1062"/>
      <c r="G109" s="451" t="s">
        <v>422</v>
      </c>
      <c r="H109" s="368">
        <v>0</v>
      </c>
      <c r="I109" s="368">
        <v>0</v>
      </c>
      <c r="J109" s="35">
        <f>SUM(H109:I109)</f>
        <v>0</v>
      </c>
      <c r="K109" s="35"/>
      <c r="L109" s="368">
        <v>0</v>
      </c>
      <c r="M109" s="368">
        <v>0</v>
      </c>
      <c r="N109" s="35">
        <f>SUM(L109:M109)</f>
        <v>0</v>
      </c>
      <c r="O109" s="35"/>
      <c r="P109" s="35">
        <f>SUM(H109+L109)</f>
        <v>0</v>
      </c>
      <c r="Q109" s="35">
        <f>SUM(I109+M109)</f>
        <v>0</v>
      </c>
      <c r="R109" s="374">
        <f>SUM(P109:Q109)</f>
        <v>0</v>
      </c>
    </row>
    <row r="110" spans="1:22" ht="10.5" customHeight="1">
      <c r="A110" s="5">
        <v>4</v>
      </c>
      <c r="B110" s="5">
        <v>6</v>
      </c>
      <c r="C110" s="5">
        <v>11</v>
      </c>
      <c r="E110" s="2102"/>
      <c r="F110" s="1062"/>
      <c r="G110" s="451" t="s">
        <v>421</v>
      </c>
      <c r="H110" s="368">
        <v>0</v>
      </c>
      <c r="I110" s="368">
        <v>0</v>
      </c>
      <c r="J110" s="35">
        <f>SUM(H110:I110)</f>
        <v>0</v>
      </c>
      <c r="K110" s="35"/>
      <c r="L110" s="368">
        <v>0</v>
      </c>
      <c r="M110" s="368">
        <v>0</v>
      </c>
      <c r="N110" s="35">
        <f>SUM(L110:M110)</f>
        <v>0</v>
      </c>
      <c r="O110" s="35"/>
      <c r="P110" s="35">
        <f>SUM(H110+L110)</f>
        <v>0</v>
      </c>
      <c r="Q110" s="35">
        <f>SUM(I110+M110)</f>
        <v>0</v>
      </c>
      <c r="R110" s="374">
        <f>SUM(P110:Q110)</f>
        <v>0</v>
      </c>
    </row>
    <row r="111" spans="1:22" ht="12" customHeight="1">
      <c r="E111" s="1946">
        <v>1405</v>
      </c>
      <c r="F111" s="24" t="s">
        <v>4</v>
      </c>
      <c r="G111" s="491"/>
      <c r="H111" s="377">
        <f>SUM(H112+H117+H126+H128)</f>
        <v>429</v>
      </c>
      <c r="I111" s="377">
        <f>SUM(I112+I117+I126+I128)</f>
        <v>577</v>
      </c>
      <c r="J111" s="48">
        <f>H111+I111</f>
        <v>1006</v>
      </c>
      <c r="K111" s="377"/>
      <c r="L111" s="377">
        <f>SUM(L112+L117+L126+L128)</f>
        <v>1057</v>
      </c>
      <c r="M111" s="377">
        <f>SUM(M112+M117+M126+M128)</f>
        <v>1633</v>
      </c>
      <c r="N111" s="48">
        <f>L111+M111</f>
        <v>2690</v>
      </c>
      <c r="O111" s="377"/>
      <c r="P111" s="48">
        <f>SUM(H111+L111)</f>
        <v>1486</v>
      </c>
      <c r="Q111" s="48">
        <f>SUM(I111+M111)</f>
        <v>2210</v>
      </c>
      <c r="R111" s="371">
        <f>SUM(P111:Q111)</f>
        <v>3696</v>
      </c>
    </row>
    <row r="112" spans="1:22" ht="10.5" customHeight="1">
      <c r="E112" s="1946"/>
      <c r="F112" s="1062" t="s">
        <v>50</v>
      </c>
      <c r="G112" s="451"/>
      <c r="H112" s="1742">
        <f>SUM(H113:H116)</f>
        <v>73</v>
      </c>
      <c r="I112" s="1742">
        <f>SUM(I113:I116)</f>
        <v>69</v>
      </c>
      <c r="J112" s="35">
        <f>H112+I112</f>
        <v>142</v>
      </c>
      <c r="K112" s="1742"/>
      <c r="L112" s="1742">
        <f>SUM(L113:L116)</f>
        <v>215</v>
      </c>
      <c r="M112" s="1742">
        <f>SUM(M113:M116)</f>
        <v>204</v>
      </c>
      <c r="N112" s="1061">
        <f>L112+M112</f>
        <v>419</v>
      </c>
      <c r="O112" s="1742"/>
      <c r="P112" s="1742">
        <f>SUM(H112+L112)</f>
        <v>288</v>
      </c>
      <c r="Q112" s="1742">
        <f>SUM(I112+M112)</f>
        <v>273</v>
      </c>
      <c r="R112" s="1741">
        <f>SUM(P112:Q112)</f>
        <v>561</v>
      </c>
    </row>
    <row r="113" spans="1:18" ht="10.5" customHeight="1">
      <c r="A113" s="5">
        <v>5</v>
      </c>
      <c r="B113" s="5">
        <v>4</v>
      </c>
      <c r="C113" s="5">
        <v>8</v>
      </c>
      <c r="E113" s="1946"/>
      <c r="F113" s="1066"/>
      <c r="G113" s="451" t="s">
        <v>395</v>
      </c>
      <c r="H113" s="2371">
        <v>5</v>
      </c>
      <c r="I113" s="2371">
        <v>9</v>
      </c>
      <c r="J113" s="35">
        <f>H113+I113</f>
        <v>14</v>
      </c>
      <c r="K113" s="2371"/>
      <c r="L113" s="2371">
        <v>28</v>
      </c>
      <c r="M113" s="2371">
        <v>23</v>
      </c>
      <c r="N113" s="1065">
        <f>L113+M113</f>
        <v>51</v>
      </c>
      <c r="O113" s="35"/>
      <c r="P113" s="39">
        <f>SUM(H113+L113)</f>
        <v>33</v>
      </c>
      <c r="Q113" s="39">
        <f>SUM(I113+M113)</f>
        <v>32</v>
      </c>
      <c r="R113" s="366">
        <f>SUM(P113:Q113)</f>
        <v>65</v>
      </c>
    </row>
    <row r="114" spans="1:18" ht="10.5" customHeight="1">
      <c r="A114" s="5">
        <v>5</v>
      </c>
      <c r="B114" s="5">
        <v>4</v>
      </c>
      <c r="C114" s="5">
        <v>8</v>
      </c>
      <c r="E114" s="1946"/>
      <c r="F114" s="1066"/>
      <c r="G114" s="451" t="s">
        <v>394</v>
      </c>
      <c r="H114" s="2371">
        <v>39</v>
      </c>
      <c r="I114" s="2371">
        <v>32</v>
      </c>
      <c r="J114" s="35">
        <f>H114+I114</f>
        <v>71</v>
      </c>
      <c r="K114" s="2371"/>
      <c r="L114" s="2371">
        <v>129</v>
      </c>
      <c r="M114" s="2371">
        <v>108</v>
      </c>
      <c r="N114" s="1065">
        <f>L114+M114</f>
        <v>237</v>
      </c>
      <c r="O114" s="35"/>
      <c r="P114" s="39">
        <f>SUM(H114+L114)</f>
        <v>168</v>
      </c>
      <c r="Q114" s="39">
        <f>SUM(I114+M114)</f>
        <v>140</v>
      </c>
      <c r="R114" s="366">
        <f>SUM(P114:Q114)</f>
        <v>308</v>
      </c>
    </row>
    <row r="115" spans="1:18" ht="10.5" customHeight="1">
      <c r="A115" s="5">
        <v>5</v>
      </c>
      <c r="B115" s="5">
        <v>4</v>
      </c>
      <c r="C115" s="5">
        <v>8</v>
      </c>
      <c r="E115" s="1946"/>
      <c r="F115" s="1066"/>
      <c r="G115" s="451" t="s">
        <v>393</v>
      </c>
      <c r="H115" s="2371">
        <v>11</v>
      </c>
      <c r="I115" s="2371">
        <v>6</v>
      </c>
      <c r="J115" s="35">
        <f>H115+I115</f>
        <v>17</v>
      </c>
      <c r="K115" s="2371"/>
      <c r="L115" s="2371">
        <v>17</v>
      </c>
      <c r="M115" s="2371">
        <v>22</v>
      </c>
      <c r="N115" s="1065">
        <f>L115+M115</f>
        <v>39</v>
      </c>
      <c r="O115" s="35"/>
      <c r="P115" s="39">
        <f>SUM(H115+L115)</f>
        <v>28</v>
      </c>
      <c r="Q115" s="39">
        <f>SUM(I115+M115)</f>
        <v>28</v>
      </c>
      <c r="R115" s="366">
        <f>SUM(P115:Q115)</f>
        <v>56</v>
      </c>
    </row>
    <row r="116" spans="1:18" ht="10.5" customHeight="1">
      <c r="A116" s="5">
        <v>5</v>
      </c>
      <c r="B116" s="5">
        <v>4</v>
      </c>
      <c r="C116" s="5">
        <v>8</v>
      </c>
      <c r="E116" s="1946"/>
      <c r="F116" s="1066"/>
      <c r="G116" s="451" t="s">
        <v>392</v>
      </c>
      <c r="H116" s="2371">
        <v>18</v>
      </c>
      <c r="I116" s="2371">
        <v>22</v>
      </c>
      <c r="J116" s="35">
        <f>H116+I116</f>
        <v>40</v>
      </c>
      <c r="K116" s="2371"/>
      <c r="L116" s="2371">
        <v>41</v>
      </c>
      <c r="M116" s="2371">
        <v>51</v>
      </c>
      <c r="N116" s="1065">
        <f>L116+M116</f>
        <v>92</v>
      </c>
      <c r="O116" s="35"/>
      <c r="P116" s="39">
        <f>SUM(H116+L116)</f>
        <v>59</v>
      </c>
      <c r="Q116" s="39">
        <f>SUM(I116+M116)</f>
        <v>73</v>
      </c>
      <c r="R116" s="366">
        <f>SUM(P116:Q116)</f>
        <v>132</v>
      </c>
    </row>
    <row r="117" spans="1:18" ht="10.5" customHeight="1">
      <c r="E117" s="1946"/>
      <c r="F117" s="1062" t="s">
        <v>58</v>
      </c>
      <c r="G117" s="1093"/>
      <c r="H117" s="2372">
        <f>SUM(H118:H125)</f>
        <v>288</v>
      </c>
      <c r="I117" s="1742">
        <f>SUM(I118:I125)</f>
        <v>359</v>
      </c>
      <c r="J117" s="1061">
        <f>H117+I117</f>
        <v>647</v>
      </c>
      <c r="K117" s="1742"/>
      <c r="L117" s="1742">
        <f>SUM(L118:L125)</f>
        <v>690</v>
      </c>
      <c r="M117" s="1742">
        <f>SUM(M118:M125)</f>
        <v>971</v>
      </c>
      <c r="N117" s="1061">
        <f>L117+M117</f>
        <v>1661</v>
      </c>
      <c r="O117" s="1742"/>
      <c r="P117" s="1742">
        <f>SUM(H117+L117)</f>
        <v>978</v>
      </c>
      <c r="Q117" s="1742">
        <f>SUM(I117+M117)</f>
        <v>1330</v>
      </c>
      <c r="R117" s="1741">
        <f>SUM(P117:Q117)</f>
        <v>2308</v>
      </c>
    </row>
    <row r="118" spans="1:18" ht="10.5" customHeight="1">
      <c r="A118" s="5">
        <v>5</v>
      </c>
      <c r="B118" s="5">
        <v>5</v>
      </c>
      <c r="C118" s="5">
        <v>11</v>
      </c>
      <c r="E118" s="1946"/>
      <c r="F118" s="1066"/>
      <c r="G118" s="451" t="s">
        <v>113</v>
      </c>
      <c r="H118" s="2371">
        <v>0</v>
      </c>
      <c r="I118" s="2371">
        <v>0</v>
      </c>
      <c r="J118" s="35">
        <f>H118+I118</f>
        <v>0</v>
      </c>
      <c r="K118" s="2371"/>
      <c r="L118" s="2371">
        <v>12</v>
      </c>
      <c r="M118" s="2371">
        <v>23</v>
      </c>
      <c r="N118" s="1065">
        <f>L118+M118</f>
        <v>35</v>
      </c>
      <c r="O118" s="35"/>
      <c r="P118" s="39">
        <f>SUM(H118+L118)</f>
        <v>12</v>
      </c>
      <c r="Q118" s="39">
        <f>SUM(I118+M118)</f>
        <v>23</v>
      </c>
      <c r="R118" s="366">
        <f>SUM(P118:Q118)</f>
        <v>35</v>
      </c>
    </row>
    <row r="119" spans="1:18" ht="10.5" customHeight="1">
      <c r="A119" s="5">
        <v>5</v>
      </c>
      <c r="B119" s="5">
        <v>5</v>
      </c>
      <c r="C119" s="5">
        <v>11</v>
      </c>
      <c r="E119" s="1946"/>
      <c r="F119" s="1066"/>
      <c r="G119" s="451" t="s">
        <v>761</v>
      </c>
      <c r="H119" s="2371">
        <v>105</v>
      </c>
      <c r="I119" s="2371">
        <v>73</v>
      </c>
      <c r="J119" s="35">
        <f>H119+I119</f>
        <v>178</v>
      </c>
      <c r="K119" s="2371"/>
      <c r="L119" s="2371">
        <v>328</v>
      </c>
      <c r="M119" s="2371">
        <v>253</v>
      </c>
      <c r="N119" s="1065">
        <f>L119+M119</f>
        <v>581</v>
      </c>
      <c r="O119" s="35"/>
      <c r="P119" s="39">
        <f>SUM(H119+L119)</f>
        <v>433</v>
      </c>
      <c r="Q119" s="39">
        <f>SUM(I119+M119)</f>
        <v>326</v>
      </c>
      <c r="R119" s="366">
        <f>SUM(P119:Q119)</f>
        <v>759</v>
      </c>
    </row>
    <row r="120" spans="1:18" ht="10.5" customHeight="1">
      <c r="A120" s="5">
        <v>5</v>
      </c>
      <c r="B120" s="5">
        <v>5</v>
      </c>
      <c r="C120" s="5">
        <v>11</v>
      </c>
      <c r="E120" s="1946"/>
      <c r="F120" s="1066"/>
      <c r="G120" s="451" t="s">
        <v>391</v>
      </c>
      <c r="H120" s="2371">
        <v>0</v>
      </c>
      <c r="I120" s="2371">
        <v>0</v>
      </c>
      <c r="J120" s="35">
        <f>H120+I120</f>
        <v>0</v>
      </c>
      <c r="K120" s="2371"/>
      <c r="L120" s="2371">
        <v>1</v>
      </c>
      <c r="M120" s="2371">
        <v>2</v>
      </c>
      <c r="N120" s="1065">
        <f>L120+M120</f>
        <v>3</v>
      </c>
      <c r="O120" s="35"/>
      <c r="P120" s="39">
        <f>SUM(H120+L120)</f>
        <v>1</v>
      </c>
      <c r="Q120" s="39">
        <f>SUM(I120+M120)</f>
        <v>2</v>
      </c>
      <c r="R120" s="366">
        <f>SUM(P120:Q120)</f>
        <v>3</v>
      </c>
    </row>
    <row r="121" spans="1:18" ht="10.5" customHeight="1">
      <c r="A121" s="5">
        <v>5</v>
      </c>
      <c r="B121" s="5">
        <v>5</v>
      </c>
      <c r="C121" s="5">
        <v>11</v>
      </c>
      <c r="E121" s="1946"/>
      <c r="F121" s="1066"/>
      <c r="G121" s="451" t="s">
        <v>390</v>
      </c>
      <c r="H121" s="2371">
        <v>9</v>
      </c>
      <c r="I121" s="2371">
        <v>3</v>
      </c>
      <c r="J121" s="35">
        <f>H121+I121</f>
        <v>12</v>
      </c>
      <c r="K121" s="2371"/>
      <c r="L121" s="2371">
        <v>13</v>
      </c>
      <c r="M121" s="2371">
        <v>12</v>
      </c>
      <c r="N121" s="1065">
        <f>L121+M121</f>
        <v>25</v>
      </c>
      <c r="O121" s="35"/>
      <c r="P121" s="39">
        <f>SUM(H121+L121)</f>
        <v>22</v>
      </c>
      <c r="Q121" s="39">
        <f>SUM(I121+M121)</f>
        <v>15</v>
      </c>
      <c r="R121" s="366">
        <f>SUM(P121:Q121)</f>
        <v>37</v>
      </c>
    </row>
    <row r="122" spans="1:18" ht="10.5" customHeight="1">
      <c r="A122" s="5">
        <v>5</v>
      </c>
      <c r="B122" s="5">
        <v>5</v>
      </c>
      <c r="C122" s="5">
        <v>11</v>
      </c>
      <c r="E122" s="1946"/>
      <c r="F122" s="1066"/>
      <c r="G122" s="451" t="s">
        <v>702</v>
      </c>
      <c r="H122" s="2371">
        <v>0</v>
      </c>
      <c r="I122" s="2371">
        <v>0</v>
      </c>
      <c r="J122" s="35">
        <f>H122+I122</f>
        <v>0</v>
      </c>
      <c r="K122" s="2371"/>
      <c r="L122" s="2371">
        <v>0</v>
      </c>
      <c r="M122" s="2371">
        <v>0</v>
      </c>
      <c r="N122" s="1065">
        <f>L122+M122</f>
        <v>0</v>
      </c>
      <c r="O122" s="35"/>
      <c r="P122" s="39">
        <f>SUM(H122+L122)</f>
        <v>0</v>
      </c>
      <c r="Q122" s="39">
        <f>SUM(I122+M122)</f>
        <v>0</v>
      </c>
      <c r="R122" s="366">
        <f>SUM(P122:Q122)</f>
        <v>0</v>
      </c>
    </row>
    <row r="123" spans="1:18" ht="10.5" customHeight="1">
      <c r="A123" s="5">
        <v>5</v>
      </c>
      <c r="B123" s="5">
        <v>5</v>
      </c>
      <c r="C123" s="5">
        <v>11</v>
      </c>
      <c r="E123" s="1946"/>
      <c r="F123" s="1066"/>
      <c r="G123" s="451" t="s">
        <v>809</v>
      </c>
      <c r="H123" s="2371">
        <v>9</v>
      </c>
      <c r="I123" s="2371">
        <v>13</v>
      </c>
      <c r="J123" s="35">
        <f>H123+I123</f>
        <v>22</v>
      </c>
      <c r="K123" s="2371"/>
      <c r="L123" s="2371">
        <v>38</v>
      </c>
      <c r="M123" s="2371">
        <v>72</v>
      </c>
      <c r="N123" s="1065">
        <f>L123+M123</f>
        <v>110</v>
      </c>
      <c r="O123" s="35"/>
      <c r="P123" s="39">
        <f>SUM(H123+L123)</f>
        <v>47</v>
      </c>
      <c r="Q123" s="39">
        <f>SUM(I123+M123)</f>
        <v>85</v>
      </c>
      <c r="R123" s="366">
        <f>SUM(P123:Q123)</f>
        <v>132</v>
      </c>
    </row>
    <row r="124" spans="1:18" ht="10.5" customHeight="1">
      <c r="A124" s="5">
        <v>5</v>
      </c>
      <c r="B124" s="5">
        <v>5</v>
      </c>
      <c r="C124" s="5">
        <v>11</v>
      </c>
      <c r="E124" s="1946"/>
      <c r="F124" s="1066"/>
      <c r="G124" s="451" t="s">
        <v>444</v>
      </c>
      <c r="H124" s="2371">
        <v>77</v>
      </c>
      <c r="I124" s="2371">
        <v>177</v>
      </c>
      <c r="J124" s="35">
        <f>H124+I124</f>
        <v>254</v>
      </c>
      <c r="K124" s="2371"/>
      <c r="L124" s="2371">
        <v>229</v>
      </c>
      <c r="M124" s="2371">
        <v>542</v>
      </c>
      <c r="N124" s="1065">
        <f>L124+M124</f>
        <v>771</v>
      </c>
      <c r="O124" s="35"/>
      <c r="P124" s="39">
        <f>SUM(H124+L124)</f>
        <v>306</v>
      </c>
      <c r="Q124" s="39">
        <f>SUM(I124+M124)</f>
        <v>719</v>
      </c>
      <c r="R124" s="366">
        <f>SUM(P124:Q124)</f>
        <v>1025</v>
      </c>
    </row>
    <row r="125" spans="1:18" ht="10.5" customHeight="1">
      <c r="A125" s="5">
        <v>5</v>
      </c>
      <c r="B125" s="5">
        <v>5</v>
      </c>
      <c r="C125" s="5">
        <v>11</v>
      </c>
      <c r="E125" s="1946"/>
      <c r="F125" s="1066"/>
      <c r="G125" s="451" t="s">
        <v>388</v>
      </c>
      <c r="H125" s="2371">
        <v>88</v>
      </c>
      <c r="I125" s="2371">
        <v>93</v>
      </c>
      <c r="J125" s="35">
        <f>H125+I125</f>
        <v>181</v>
      </c>
      <c r="K125" s="2371"/>
      <c r="L125" s="2371">
        <v>69</v>
      </c>
      <c r="M125" s="2371">
        <v>67</v>
      </c>
      <c r="N125" s="1065">
        <f>L125+M125</f>
        <v>136</v>
      </c>
      <c r="O125" s="35"/>
      <c r="P125" s="39">
        <f>SUM(H125+L125)</f>
        <v>157</v>
      </c>
      <c r="Q125" s="39">
        <f>SUM(I125+M125)</f>
        <v>160</v>
      </c>
      <c r="R125" s="366">
        <f>SUM(P125:Q125)</f>
        <v>317</v>
      </c>
    </row>
    <row r="126" spans="1:18" ht="10.5" customHeight="1">
      <c r="E126" s="1946"/>
      <c r="F126" s="1069" t="s">
        <v>51</v>
      </c>
      <c r="H126" s="2372">
        <f>SUM(H127:H127)</f>
        <v>57</v>
      </c>
      <c r="I126" s="1742">
        <f>SUM(I127:I127)</f>
        <v>118</v>
      </c>
      <c r="J126" s="1061">
        <f>H126+I126</f>
        <v>175</v>
      </c>
      <c r="K126" s="1742"/>
      <c r="L126" s="1742">
        <f>SUM(L127:L127)</f>
        <v>111</v>
      </c>
      <c r="M126" s="1742">
        <f>SUM(M127:M127)</f>
        <v>338</v>
      </c>
      <c r="N126" s="1061">
        <f>L126+M126</f>
        <v>449</v>
      </c>
      <c r="O126" s="1742"/>
      <c r="P126" s="1061">
        <f>SUM(H126+L126)</f>
        <v>168</v>
      </c>
      <c r="Q126" s="1061">
        <f>SUM(I126+M126)</f>
        <v>456</v>
      </c>
      <c r="R126" s="1058">
        <f>SUM(P126:Q126)</f>
        <v>624</v>
      </c>
    </row>
    <row r="127" spans="1:18" ht="10.5" customHeight="1">
      <c r="A127" s="5">
        <v>5</v>
      </c>
      <c r="B127" s="5">
        <v>5</v>
      </c>
      <c r="C127" s="5">
        <v>10</v>
      </c>
      <c r="E127" s="1946"/>
      <c r="F127" s="1066"/>
      <c r="G127" s="451" t="s">
        <v>97</v>
      </c>
      <c r="H127" s="2371">
        <v>57</v>
      </c>
      <c r="I127" s="2371">
        <v>118</v>
      </c>
      <c r="J127" s="35">
        <f>H127+I127</f>
        <v>175</v>
      </c>
      <c r="K127" s="2371"/>
      <c r="L127" s="2371">
        <v>111</v>
      </c>
      <c r="M127" s="2371">
        <v>338</v>
      </c>
      <c r="N127" s="1065">
        <f>L127+M127</f>
        <v>449</v>
      </c>
      <c r="O127" s="35"/>
      <c r="P127" s="35">
        <f>SUM(H127+L127)</f>
        <v>168</v>
      </c>
      <c r="Q127" s="35">
        <f>SUM(I127+M127)</f>
        <v>456</v>
      </c>
      <c r="R127" s="366">
        <f>SUM(P127:Q127)</f>
        <v>624</v>
      </c>
    </row>
    <row r="128" spans="1:18" ht="10.5" customHeight="1">
      <c r="E128" s="1946"/>
      <c r="F128" s="1069" t="s">
        <v>52</v>
      </c>
      <c r="H128" s="2372">
        <f>SUM(H129:H130)</f>
        <v>11</v>
      </c>
      <c r="I128" s="1742">
        <f>SUM(I129:I130)</f>
        <v>31</v>
      </c>
      <c r="J128" s="1061">
        <f>H128+I128</f>
        <v>42</v>
      </c>
      <c r="K128" s="1742"/>
      <c r="L128" s="1742">
        <f>SUM(L129:L130)</f>
        <v>41</v>
      </c>
      <c r="M128" s="1742">
        <f>SUM(M129:M130)</f>
        <v>120</v>
      </c>
      <c r="N128" s="1061">
        <f>L128+M128</f>
        <v>161</v>
      </c>
      <c r="O128" s="1742"/>
      <c r="P128" s="1061">
        <f>SUM(H128+L128)</f>
        <v>52</v>
      </c>
      <c r="Q128" s="1061">
        <f>SUM(I128+M128)</f>
        <v>151</v>
      </c>
      <c r="R128" s="1058">
        <f>SUM(P128:Q128)</f>
        <v>203</v>
      </c>
    </row>
    <row r="129" spans="1:18" ht="10.5" customHeight="1">
      <c r="A129" s="5">
        <v>5</v>
      </c>
      <c r="B129" s="5">
        <v>5</v>
      </c>
      <c r="C129" s="5">
        <v>13</v>
      </c>
      <c r="E129" s="1946"/>
      <c r="F129" s="1066"/>
      <c r="G129" s="451" t="s">
        <v>444</v>
      </c>
      <c r="H129" s="386">
        <v>11</v>
      </c>
      <c r="I129" s="386">
        <v>20</v>
      </c>
      <c r="J129" s="35">
        <f>H129+I129</f>
        <v>31</v>
      </c>
      <c r="K129" s="39"/>
      <c r="L129" s="386">
        <v>38</v>
      </c>
      <c r="M129" s="386">
        <v>68</v>
      </c>
      <c r="N129" s="1065">
        <f>L129+M129</f>
        <v>106</v>
      </c>
      <c r="O129" s="35"/>
      <c r="P129" s="35">
        <f>SUM(H129+L129)</f>
        <v>49</v>
      </c>
      <c r="Q129" s="35">
        <f>SUM(I129+M129)</f>
        <v>88</v>
      </c>
      <c r="R129" s="366">
        <f>SUM(P129:Q129)</f>
        <v>137</v>
      </c>
    </row>
    <row r="130" spans="1:18" ht="10.5" customHeight="1">
      <c r="A130" s="5">
        <v>5</v>
      </c>
      <c r="B130" s="5">
        <v>5</v>
      </c>
      <c r="C130" s="5">
        <v>13</v>
      </c>
      <c r="E130" s="1946"/>
      <c r="F130" s="1057"/>
      <c r="G130" s="668" t="s">
        <v>387</v>
      </c>
      <c r="H130" s="383">
        <v>0</v>
      </c>
      <c r="I130" s="383">
        <v>11</v>
      </c>
      <c r="J130" s="35">
        <f>H130+I130</f>
        <v>11</v>
      </c>
      <c r="K130" s="383"/>
      <c r="L130" s="383">
        <v>3</v>
      </c>
      <c r="M130" s="383">
        <v>52</v>
      </c>
      <c r="N130" s="1065">
        <f>L130+M130</f>
        <v>55</v>
      </c>
      <c r="O130" s="40"/>
      <c r="P130" s="35">
        <f>SUM(H130+L130)</f>
        <v>3</v>
      </c>
      <c r="Q130" s="35">
        <f>SUM(I130+M130)</f>
        <v>63</v>
      </c>
      <c r="R130" s="366">
        <f>SUM(P130:Q130)</f>
        <v>66</v>
      </c>
    </row>
    <row r="131" spans="1:18" ht="12" customHeight="1">
      <c r="E131" s="1959">
        <v>1406</v>
      </c>
      <c r="F131" s="24" t="s">
        <v>5</v>
      </c>
      <c r="G131" s="372"/>
      <c r="H131" s="377">
        <f>SUM(H132+H135+H137+H139)</f>
        <v>154</v>
      </c>
      <c r="I131" s="377">
        <f>SUM(I132+I135+I137+I139)</f>
        <v>191</v>
      </c>
      <c r="J131" s="48">
        <f>H131+I131</f>
        <v>345</v>
      </c>
      <c r="K131" s="377"/>
      <c r="L131" s="377">
        <f>SUM(L132+L135+L137+L139)</f>
        <v>1125</v>
      </c>
      <c r="M131" s="377">
        <f>SUM(M132+M135+M137+M139)</f>
        <v>1333</v>
      </c>
      <c r="N131" s="48">
        <f>L131+M131</f>
        <v>2458</v>
      </c>
      <c r="O131" s="377"/>
      <c r="P131" s="48">
        <f>SUM(H131+L131)</f>
        <v>1279</v>
      </c>
      <c r="Q131" s="48">
        <f>SUM(I131+M131)</f>
        <v>1524</v>
      </c>
      <c r="R131" s="376">
        <f>SUM(P131:Q131)</f>
        <v>2803</v>
      </c>
    </row>
    <row r="132" spans="1:18" ht="10.5" customHeight="1">
      <c r="E132" s="1946"/>
      <c r="F132" s="1062" t="s">
        <v>53</v>
      </c>
      <c r="G132" s="451"/>
      <c r="H132" s="2375">
        <f>SUM(H133:H134)</f>
        <v>70</v>
      </c>
      <c r="I132" s="2375">
        <f>SUM(I133:I134)</f>
        <v>96</v>
      </c>
      <c r="J132" s="1061">
        <f>H132+I132</f>
        <v>166</v>
      </c>
      <c r="K132" s="1742"/>
      <c r="L132" s="1742">
        <f>SUM(L133:L134)</f>
        <v>517</v>
      </c>
      <c r="M132" s="1742">
        <f>SUM(M133:M134)</f>
        <v>703</v>
      </c>
      <c r="N132" s="1061">
        <f>L132+M132</f>
        <v>1220</v>
      </c>
      <c r="O132" s="1742"/>
      <c r="P132" s="1061">
        <f>SUM(H132+L132)</f>
        <v>587</v>
      </c>
      <c r="Q132" s="1061">
        <f>SUM(I132+M132)</f>
        <v>799</v>
      </c>
      <c r="R132" s="1058">
        <f>SUM(P132:Q132)</f>
        <v>1386</v>
      </c>
    </row>
    <row r="133" spans="1:18" ht="10.5" customHeight="1">
      <c r="A133" s="5">
        <v>6</v>
      </c>
      <c r="B133" s="5">
        <v>2</v>
      </c>
      <c r="C133" s="5">
        <v>11</v>
      </c>
      <c r="E133" s="1946"/>
      <c r="F133" s="1080"/>
      <c r="G133" s="451" t="s">
        <v>443</v>
      </c>
      <c r="H133" s="2371">
        <v>11</v>
      </c>
      <c r="I133" s="2371">
        <v>27</v>
      </c>
      <c r="J133" s="35">
        <f>H133+I133</f>
        <v>38</v>
      </c>
      <c r="K133" s="2371"/>
      <c r="L133" s="2371">
        <v>59</v>
      </c>
      <c r="M133" s="2371">
        <v>139</v>
      </c>
      <c r="N133" s="1065">
        <f>L133+M133</f>
        <v>198</v>
      </c>
      <c r="O133" s="35"/>
      <c r="P133" s="35">
        <f>SUM(H133+L133)</f>
        <v>70</v>
      </c>
      <c r="Q133" s="35">
        <f>SUM(I133+M133)</f>
        <v>166</v>
      </c>
      <c r="R133" s="366">
        <f>SUM(P133:Q133)</f>
        <v>236</v>
      </c>
    </row>
    <row r="134" spans="1:18" ht="10.5" customHeight="1">
      <c r="A134" s="5">
        <v>6</v>
      </c>
      <c r="B134" s="5">
        <v>2</v>
      </c>
      <c r="C134" s="5">
        <v>11</v>
      </c>
      <c r="E134" s="1946"/>
      <c r="F134" s="1080"/>
      <c r="G134" s="451" t="s">
        <v>98</v>
      </c>
      <c r="H134" s="2371">
        <v>59</v>
      </c>
      <c r="I134" s="2371">
        <v>69</v>
      </c>
      <c r="J134" s="35">
        <f>H134+I134</f>
        <v>128</v>
      </c>
      <c r="K134" s="2371"/>
      <c r="L134" s="2371">
        <v>458</v>
      </c>
      <c r="M134" s="2371">
        <v>564</v>
      </c>
      <c r="N134" s="1065">
        <f>L134+M134</f>
        <v>1022</v>
      </c>
      <c r="O134" s="35"/>
      <c r="P134" s="35">
        <f>SUM(H134+L134)</f>
        <v>517</v>
      </c>
      <c r="Q134" s="35">
        <f>SUM(I134+M134)</f>
        <v>633</v>
      </c>
      <c r="R134" s="366">
        <f>SUM(P134:Q134)</f>
        <v>1150</v>
      </c>
    </row>
    <row r="135" spans="1:18" ht="10.5" customHeight="1">
      <c r="E135" s="1946"/>
      <c r="F135" s="1062" t="s">
        <v>808</v>
      </c>
      <c r="G135" s="451"/>
      <c r="H135" s="2374">
        <f>SUM(H136)</f>
        <v>29</v>
      </c>
      <c r="I135" s="2374">
        <f>SUM(I136)</f>
        <v>21</v>
      </c>
      <c r="J135" s="1061">
        <f>H135+I135</f>
        <v>50</v>
      </c>
      <c r="K135" s="1737"/>
      <c r="L135" s="1737">
        <f>SUM(L136)</f>
        <v>226</v>
      </c>
      <c r="M135" s="1737">
        <f>SUM(M136)</f>
        <v>229</v>
      </c>
      <c r="N135" s="1061">
        <f>L135+M135</f>
        <v>455</v>
      </c>
      <c r="O135" s="1061"/>
      <c r="P135" s="1061">
        <f>SUM(H135+L135)</f>
        <v>255</v>
      </c>
      <c r="Q135" s="1061">
        <f>SUM(I135+M135)</f>
        <v>250</v>
      </c>
      <c r="R135" s="1058">
        <f>SUM(P135:Q135)</f>
        <v>505</v>
      </c>
    </row>
    <row r="136" spans="1:18" ht="10.5" customHeight="1">
      <c r="A136" s="5">
        <v>6</v>
      </c>
      <c r="B136" s="5">
        <v>2</v>
      </c>
      <c r="C136" s="5">
        <v>10</v>
      </c>
      <c r="E136" s="1946"/>
      <c r="F136" s="1066"/>
      <c r="G136" s="451" t="s">
        <v>118</v>
      </c>
      <c r="H136" s="2371">
        <v>29</v>
      </c>
      <c r="I136" s="2371">
        <v>21</v>
      </c>
      <c r="J136" s="35">
        <f>H136+I136</f>
        <v>50</v>
      </c>
      <c r="K136" s="2371"/>
      <c r="L136" s="2371">
        <v>226</v>
      </c>
      <c r="M136" s="2371">
        <v>229</v>
      </c>
      <c r="N136" s="1065">
        <f>L136+M136</f>
        <v>455</v>
      </c>
      <c r="O136" s="35"/>
      <c r="P136" s="35">
        <f>SUM(H136+L136)</f>
        <v>255</v>
      </c>
      <c r="Q136" s="35">
        <f>SUM(I136+M136)</f>
        <v>250</v>
      </c>
      <c r="R136" s="366">
        <f>SUM(P136:Q136)</f>
        <v>505</v>
      </c>
    </row>
    <row r="137" spans="1:18" ht="10.5" customHeight="1">
      <c r="E137" s="1946"/>
      <c r="F137" s="1062" t="s">
        <v>55</v>
      </c>
      <c r="G137" s="451"/>
      <c r="H137" s="2372">
        <f>SUM(H138)</f>
        <v>35</v>
      </c>
      <c r="I137" s="2372">
        <f>SUM(I138)</f>
        <v>34</v>
      </c>
      <c r="J137" s="1061">
        <f>H137+I137</f>
        <v>69</v>
      </c>
      <c r="K137" s="1742"/>
      <c r="L137" s="1742">
        <f>SUM(L138)</f>
        <v>187</v>
      </c>
      <c r="M137" s="1742">
        <f>SUM(M138)</f>
        <v>205</v>
      </c>
      <c r="N137" s="1061">
        <f>L137+M137</f>
        <v>392</v>
      </c>
      <c r="O137" s="1742"/>
      <c r="P137" s="1061">
        <f>SUM(H137+L137)</f>
        <v>222</v>
      </c>
      <c r="Q137" s="1061">
        <f>SUM(I137+M137)</f>
        <v>239</v>
      </c>
      <c r="R137" s="1058">
        <f>SUM(P137:Q137)</f>
        <v>461</v>
      </c>
    </row>
    <row r="138" spans="1:18" ht="10.5" customHeight="1">
      <c r="A138" s="5">
        <v>6</v>
      </c>
      <c r="B138" s="5">
        <v>2</v>
      </c>
      <c r="C138" s="5">
        <v>10</v>
      </c>
      <c r="E138" s="1946"/>
      <c r="F138" s="1066"/>
      <c r="G138" s="451" t="s">
        <v>99</v>
      </c>
      <c r="H138" s="2371">
        <v>35</v>
      </c>
      <c r="I138" s="2371">
        <v>34</v>
      </c>
      <c r="J138" s="35">
        <f>H138+I138</f>
        <v>69</v>
      </c>
      <c r="K138" s="2371"/>
      <c r="L138" s="2371">
        <v>187</v>
      </c>
      <c r="M138" s="2371">
        <v>205</v>
      </c>
      <c r="N138" s="1065">
        <f>L138+M138</f>
        <v>392</v>
      </c>
      <c r="O138" s="35"/>
      <c r="P138" s="35">
        <f>SUM(H138+L138)</f>
        <v>222</v>
      </c>
      <c r="Q138" s="35">
        <f>SUM(I138+M138)</f>
        <v>239</v>
      </c>
      <c r="R138" s="366">
        <f>SUM(P138:Q138)</f>
        <v>461</v>
      </c>
    </row>
    <row r="139" spans="1:18" ht="10.5" customHeight="1">
      <c r="E139" s="1946"/>
      <c r="F139" s="1062" t="s">
        <v>26</v>
      </c>
      <c r="G139" s="451"/>
      <c r="H139" s="2372">
        <f>SUM(H140:H140)</f>
        <v>20</v>
      </c>
      <c r="I139" s="2372">
        <f>SUM(I140:I140)</f>
        <v>40</v>
      </c>
      <c r="J139" s="1061">
        <f>H139+I139</f>
        <v>60</v>
      </c>
      <c r="K139" s="1742"/>
      <c r="L139" s="1742">
        <f>SUM(L140:L140)</f>
        <v>195</v>
      </c>
      <c r="M139" s="1742">
        <f>SUM(M140:M140)</f>
        <v>196</v>
      </c>
      <c r="N139" s="1061">
        <f>L139+M139</f>
        <v>391</v>
      </c>
      <c r="O139" s="1742"/>
      <c r="P139" s="1061">
        <f>SUM(H139+L139)</f>
        <v>215</v>
      </c>
      <c r="Q139" s="1061">
        <f>SUM(I139+M139)</f>
        <v>236</v>
      </c>
      <c r="R139" s="1058">
        <f>SUM(P139:Q139)</f>
        <v>451</v>
      </c>
    </row>
    <row r="140" spans="1:18" ht="10.5" customHeight="1">
      <c r="A140" s="5">
        <v>6</v>
      </c>
      <c r="B140" s="5">
        <v>2</v>
      </c>
      <c r="C140" s="5">
        <v>6</v>
      </c>
      <c r="E140" s="1946"/>
      <c r="F140" s="1080"/>
      <c r="G140" s="451" t="s">
        <v>99</v>
      </c>
      <c r="H140" s="2371">
        <v>20</v>
      </c>
      <c r="I140" s="2371">
        <v>40</v>
      </c>
      <c r="J140" s="35">
        <f>H140+I140</f>
        <v>60</v>
      </c>
      <c r="K140" s="2371"/>
      <c r="L140" s="2371">
        <v>195</v>
      </c>
      <c r="M140" s="2371">
        <v>196</v>
      </c>
      <c r="N140" s="1065">
        <f>L140+M140</f>
        <v>391</v>
      </c>
      <c r="O140" s="35"/>
      <c r="P140" s="35">
        <f>SUM(H140+L140)</f>
        <v>215</v>
      </c>
      <c r="Q140" s="35">
        <f>SUM(I140+M140)</f>
        <v>236</v>
      </c>
      <c r="R140" s="366">
        <f>SUM(P140:Q140)</f>
        <v>451</v>
      </c>
    </row>
    <row r="141" spans="1:18" ht="12" customHeight="1">
      <c r="E141" s="1961">
        <v>1407</v>
      </c>
      <c r="F141" s="24" t="s">
        <v>62</v>
      </c>
      <c r="G141" s="372"/>
      <c r="H141" s="377">
        <f>SUM(H145+H142)</f>
        <v>151</v>
      </c>
      <c r="I141" s="377">
        <f>SUM(I145+I142)</f>
        <v>66</v>
      </c>
      <c r="J141" s="48">
        <f>H141+I141</f>
        <v>217</v>
      </c>
      <c r="K141" s="377">
        <f>SUM(K145+K142)</f>
        <v>0</v>
      </c>
      <c r="L141" s="377">
        <f>SUM(L145+L142)</f>
        <v>167</v>
      </c>
      <c r="M141" s="377">
        <f>SUM(M145+M142)</f>
        <v>126</v>
      </c>
      <c r="N141" s="48">
        <f>L141+M141</f>
        <v>293</v>
      </c>
      <c r="O141" s="377"/>
      <c r="P141" s="48">
        <f>SUM(H141+L141)</f>
        <v>318</v>
      </c>
      <c r="Q141" s="48">
        <f>SUM(I141+M141)</f>
        <v>192</v>
      </c>
      <c r="R141" s="376">
        <f>SUM(P141:Q141)</f>
        <v>510</v>
      </c>
    </row>
    <row r="142" spans="1:18" ht="12" customHeight="1">
      <c r="E142" s="1950"/>
      <c r="F142" s="1062" t="s">
        <v>807</v>
      </c>
      <c r="G142" s="1093"/>
      <c r="H142" s="2372">
        <f>SUM(H143:H144)</f>
        <v>27</v>
      </c>
      <c r="I142" s="2372">
        <f>SUM(I143:I144)</f>
        <v>22</v>
      </c>
      <c r="J142" s="1061">
        <f>H142+I142</f>
        <v>49</v>
      </c>
      <c r="K142" s="1742"/>
      <c r="L142" s="1742">
        <f>SUM(L143:L144)</f>
        <v>68</v>
      </c>
      <c r="M142" s="1742">
        <f>SUM(M143:M144)</f>
        <v>84</v>
      </c>
      <c r="N142" s="1061">
        <f>L142+M142</f>
        <v>152</v>
      </c>
      <c r="O142" s="1742"/>
      <c r="P142" s="1061">
        <f>SUM(H142+L142)</f>
        <v>95</v>
      </c>
      <c r="Q142" s="1061">
        <f>SUM(I142+M142)</f>
        <v>106</v>
      </c>
      <c r="R142" s="1058">
        <f>SUM(P142:Q142)</f>
        <v>201</v>
      </c>
    </row>
    <row r="143" spans="1:18" ht="12" customHeight="1">
      <c r="A143" s="5">
        <v>7</v>
      </c>
      <c r="B143" s="5">
        <v>6</v>
      </c>
      <c r="C143" s="5">
        <v>10</v>
      </c>
      <c r="E143" s="1950"/>
      <c r="F143" s="1066"/>
      <c r="G143" s="451" t="s">
        <v>699</v>
      </c>
      <c r="H143" s="2371">
        <v>0</v>
      </c>
      <c r="I143" s="2371">
        <v>0</v>
      </c>
      <c r="J143" s="35">
        <f>H143+I143</f>
        <v>0</v>
      </c>
      <c r="K143" s="2371"/>
      <c r="L143" s="2371">
        <v>32</v>
      </c>
      <c r="M143" s="2371">
        <v>39</v>
      </c>
      <c r="N143" s="1065">
        <f>L143+M143</f>
        <v>71</v>
      </c>
      <c r="O143" s="35"/>
      <c r="P143" s="35">
        <f>SUM(H143+L143)</f>
        <v>32</v>
      </c>
      <c r="Q143" s="35">
        <f>SUM(I143+M143)</f>
        <v>39</v>
      </c>
      <c r="R143" s="366">
        <f>SUM(P143:Q143)</f>
        <v>71</v>
      </c>
    </row>
    <row r="144" spans="1:18" ht="12" customHeight="1">
      <c r="A144" s="5">
        <v>7</v>
      </c>
      <c r="B144" s="717">
        <v>6</v>
      </c>
      <c r="C144" s="717">
        <v>10</v>
      </c>
      <c r="E144" s="1950"/>
      <c r="F144" s="1066"/>
      <c r="G144" s="451" t="s">
        <v>100</v>
      </c>
      <c r="H144" s="2371">
        <v>27</v>
      </c>
      <c r="I144" s="2371">
        <v>22</v>
      </c>
      <c r="J144" s="35">
        <f>H144+I144</f>
        <v>49</v>
      </c>
      <c r="K144" s="2371"/>
      <c r="L144" s="2371">
        <v>36</v>
      </c>
      <c r="M144" s="2371">
        <v>45</v>
      </c>
      <c r="N144" s="1065">
        <f>L144+M144</f>
        <v>81</v>
      </c>
      <c r="O144" s="35"/>
      <c r="P144" s="35">
        <f>SUM(H144+L144)</f>
        <v>63</v>
      </c>
      <c r="Q144" s="35">
        <f>SUM(I144+M144)</f>
        <v>67</v>
      </c>
      <c r="R144" s="366">
        <f>SUM(P144:Q144)</f>
        <v>130</v>
      </c>
    </row>
    <row r="145" spans="1:18" ht="10.5" customHeight="1">
      <c r="E145" s="1950"/>
      <c r="F145" s="1062" t="s">
        <v>25</v>
      </c>
      <c r="G145" s="451"/>
      <c r="H145" s="1742">
        <f>SUM(H146:H149)</f>
        <v>124</v>
      </c>
      <c r="I145" s="1742">
        <f>SUM(I146:I149)</f>
        <v>44</v>
      </c>
      <c r="J145" s="1061">
        <f>H145+I145</f>
        <v>168</v>
      </c>
      <c r="K145" s="1742"/>
      <c r="L145" s="1742">
        <f>SUM(L146:L149)</f>
        <v>99</v>
      </c>
      <c r="M145" s="1742">
        <f>SUM(M146:M149)</f>
        <v>42</v>
      </c>
      <c r="N145" s="1061">
        <f>L145+M145</f>
        <v>141</v>
      </c>
      <c r="O145" s="1742"/>
      <c r="P145" s="1061">
        <f>SUM(H145+L145)</f>
        <v>223</v>
      </c>
      <c r="Q145" s="1061">
        <f>SUM(I145+M145)</f>
        <v>86</v>
      </c>
      <c r="R145" s="1058">
        <f>SUM(P145:Q145)</f>
        <v>309</v>
      </c>
    </row>
    <row r="146" spans="1:18" ht="10.5" customHeight="1">
      <c r="A146" s="5">
        <v>7</v>
      </c>
      <c r="B146" s="5">
        <v>3</v>
      </c>
      <c r="C146" s="5">
        <v>11</v>
      </c>
      <c r="E146" s="1950"/>
      <c r="F146" s="1062"/>
      <c r="G146" s="451" t="s">
        <v>119</v>
      </c>
      <c r="H146" s="2371">
        <v>57</v>
      </c>
      <c r="I146" s="2371">
        <v>18</v>
      </c>
      <c r="J146" s="35">
        <f>H146+I146</f>
        <v>75</v>
      </c>
      <c r="K146" s="2371"/>
      <c r="L146" s="2371">
        <v>35</v>
      </c>
      <c r="M146" s="2371">
        <v>8</v>
      </c>
      <c r="N146" s="1065">
        <f>L146+M146</f>
        <v>43</v>
      </c>
      <c r="O146" s="35"/>
      <c r="P146" s="35">
        <f>SUM(H146+L146)</f>
        <v>92</v>
      </c>
      <c r="Q146" s="35">
        <f>SUM(I146+M146)</f>
        <v>26</v>
      </c>
      <c r="R146" s="366">
        <f>SUM(P146:Q146)</f>
        <v>118</v>
      </c>
    </row>
    <row r="147" spans="1:18" ht="10.5" customHeight="1">
      <c r="A147" s="5">
        <v>7</v>
      </c>
      <c r="B147" s="5">
        <v>3</v>
      </c>
      <c r="C147" s="5">
        <v>11</v>
      </c>
      <c r="E147" s="1950"/>
      <c r="F147" s="1062"/>
      <c r="G147" s="451" t="s">
        <v>379</v>
      </c>
      <c r="H147" s="2371">
        <v>35</v>
      </c>
      <c r="I147" s="2371">
        <v>10</v>
      </c>
      <c r="J147" s="35">
        <f>H147+I147</f>
        <v>45</v>
      </c>
      <c r="K147" s="2371"/>
      <c r="L147" s="2371">
        <v>38</v>
      </c>
      <c r="M147" s="2371">
        <v>15</v>
      </c>
      <c r="N147" s="1065">
        <f>L147+M147</f>
        <v>53</v>
      </c>
      <c r="O147" s="35"/>
      <c r="P147" s="35">
        <f>SUM(H147+L147)</f>
        <v>73</v>
      </c>
      <c r="Q147" s="35">
        <f>SUM(I147+M147)</f>
        <v>25</v>
      </c>
      <c r="R147" s="366">
        <f>SUM(P147:Q147)</f>
        <v>98</v>
      </c>
    </row>
    <row r="148" spans="1:18" ht="10.5" customHeight="1">
      <c r="A148" s="5">
        <v>7</v>
      </c>
      <c r="B148" s="5">
        <v>3</v>
      </c>
      <c r="C148" s="5">
        <v>11</v>
      </c>
      <c r="E148" s="1950"/>
      <c r="F148" s="1066"/>
      <c r="G148" s="451" t="s">
        <v>666</v>
      </c>
      <c r="H148" s="2371">
        <v>16</v>
      </c>
      <c r="I148" s="2371">
        <v>4</v>
      </c>
      <c r="J148" s="35">
        <f>H148+I148</f>
        <v>20</v>
      </c>
      <c r="K148" s="2371"/>
      <c r="L148" s="2371">
        <v>15</v>
      </c>
      <c r="M148" s="2371">
        <v>12</v>
      </c>
      <c r="N148" s="1065">
        <f>L148+M148</f>
        <v>27</v>
      </c>
      <c r="O148" s="35"/>
      <c r="P148" s="35">
        <f>SUM(H148+L148)</f>
        <v>31</v>
      </c>
      <c r="Q148" s="35">
        <f>SUM(I148+M148)</f>
        <v>16</v>
      </c>
      <c r="R148" s="366">
        <f>SUM(P148:Q148)</f>
        <v>47</v>
      </c>
    </row>
    <row r="149" spans="1:18" ht="10.5" customHeight="1">
      <c r="A149" s="5">
        <v>7</v>
      </c>
      <c r="B149" s="5">
        <v>3</v>
      </c>
      <c r="C149" s="5">
        <v>11</v>
      </c>
      <c r="E149" s="1950"/>
      <c r="F149" s="1066"/>
      <c r="G149" s="451" t="s">
        <v>415</v>
      </c>
      <c r="H149" s="2371">
        <v>16</v>
      </c>
      <c r="I149" s="2371">
        <v>12</v>
      </c>
      <c r="J149" s="35">
        <f>H149+I149</f>
        <v>28</v>
      </c>
      <c r="K149" s="2371"/>
      <c r="L149" s="2371">
        <v>11</v>
      </c>
      <c r="M149" s="2371">
        <v>7</v>
      </c>
      <c r="N149" s="1065">
        <f>L149+M149</f>
        <v>18</v>
      </c>
      <c r="O149" s="35"/>
      <c r="P149" s="35">
        <f>SUM(H149+L149)</f>
        <v>27</v>
      </c>
      <c r="Q149" s="35">
        <f>SUM(I149+M149)</f>
        <v>19</v>
      </c>
      <c r="R149" s="366">
        <f>SUM(P149:Q149)</f>
        <v>46</v>
      </c>
    </row>
    <row r="150" spans="1:18" ht="12" customHeight="1">
      <c r="E150" s="1961">
        <v>1408</v>
      </c>
      <c r="F150" s="24" t="s">
        <v>63</v>
      </c>
      <c r="G150" s="373"/>
      <c r="H150" s="377">
        <f>SUM(H153+H151+H158+H162)</f>
        <v>409</v>
      </c>
      <c r="I150" s="377">
        <f>SUM(I153+I151+I158+I162)</f>
        <v>399</v>
      </c>
      <c r="J150" s="48">
        <f>H150+I150</f>
        <v>808</v>
      </c>
      <c r="K150" s="377"/>
      <c r="L150" s="377">
        <f>SUM(L153+L151+L158+L162)</f>
        <v>707</v>
      </c>
      <c r="M150" s="377">
        <f>SUM(M153+M151+M158+M162)</f>
        <v>758</v>
      </c>
      <c r="N150" s="48">
        <f>L150+M150</f>
        <v>1465</v>
      </c>
      <c r="O150" s="377"/>
      <c r="P150" s="48">
        <f>SUM(H150+L150)</f>
        <v>1116</v>
      </c>
      <c r="Q150" s="48">
        <f>SUM(I150+M150)</f>
        <v>1157</v>
      </c>
      <c r="R150" s="376">
        <f>SUM(P150:Q150)</f>
        <v>2273</v>
      </c>
    </row>
    <row r="151" spans="1:18" ht="12" customHeight="1">
      <c r="E151" s="1950"/>
      <c r="F151" s="622" t="s">
        <v>16</v>
      </c>
      <c r="G151" s="1093"/>
      <c r="H151" s="1060">
        <f>SUM(H152)</f>
        <v>73</v>
      </c>
      <c r="I151" s="1061">
        <f>SUM(I152)</f>
        <v>59</v>
      </c>
      <c r="J151" s="1061">
        <f>H151+I151</f>
        <v>132</v>
      </c>
      <c r="K151" s="2373"/>
      <c r="L151" s="1061">
        <f>SUM(L152)</f>
        <v>73</v>
      </c>
      <c r="M151" s="1061">
        <f>SUM(M152)</f>
        <v>72</v>
      </c>
      <c r="N151" s="1061">
        <f>L151+M151</f>
        <v>145</v>
      </c>
      <c r="O151" s="1061"/>
      <c r="P151" s="1061">
        <f>SUM(H151+L151)</f>
        <v>146</v>
      </c>
      <c r="Q151" s="1061">
        <f>SUM(I151+M151)</f>
        <v>131</v>
      </c>
      <c r="R151" s="1058">
        <f>SUM(P151:Q151)</f>
        <v>277</v>
      </c>
    </row>
    <row r="152" spans="1:18" ht="12" customHeight="1">
      <c r="A152" s="5">
        <v>8</v>
      </c>
      <c r="B152" s="5">
        <v>4</v>
      </c>
      <c r="C152" s="5">
        <v>6</v>
      </c>
      <c r="E152" s="1950"/>
      <c r="F152" s="622"/>
      <c r="G152" s="570" t="s">
        <v>414</v>
      </c>
      <c r="H152" s="623">
        <v>73</v>
      </c>
      <c r="I152" s="623">
        <v>59</v>
      </c>
      <c r="J152" s="35">
        <f>H152+I152</f>
        <v>132</v>
      </c>
      <c r="K152" s="623"/>
      <c r="L152" s="623">
        <v>73</v>
      </c>
      <c r="M152" s="623">
        <v>72</v>
      </c>
      <c r="N152" s="1065">
        <f>L152+M152</f>
        <v>145</v>
      </c>
      <c r="O152" s="35"/>
      <c r="P152" s="35">
        <f>SUM(H152+L152)</f>
        <v>146</v>
      </c>
      <c r="Q152" s="35">
        <f>SUM(I152+M152)</f>
        <v>131</v>
      </c>
      <c r="R152" s="366">
        <f>SUM(P152:Q152)</f>
        <v>277</v>
      </c>
    </row>
    <row r="153" spans="1:18" ht="10.5" customHeight="1">
      <c r="E153" s="1950"/>
      <c r="F153" s="1062" t="s">
        <v>57</v>
      </c>
      <c r="G153" s="451"/>
      <c r="H153" s="1742">
        <f>SUM(H154:H157)</f>
        <v>211</v>
      </c>
      <c r="I153" s="1742">
        <f>SUM(I154:I157)</f>
        <v>243</v>
      </c>
      <c r="J153" s="1061">
        <f>H153+I153</f>
        <v>454</v>
      </c>
      <c r="K153" s="1742"/>
      <c r="L153" s="1742">
        <f>SUM(L154:L157)</f>
        <v>482</v>
      </c>
      <c r="M153" s="1742">
        <f>SUM(M154:M157)</f>
        <v>556</v>
      </c>
      <c r="N153" s="1065">
        <f>L153+M153</f>
        <v>1038</v>
      </c>
      <c r="O153" s="1742"/>
      <c r="P153" s="1742">
        <f>SUM(H153+L153)</f>
        <v>693</v>
      </c>
      <c r="Q153" s="1742">
        <f>SUM(I153+M153)</f>
        <v>799</v>
      </c>
      <c r="R153" s="1741">
        <f>SUM(P153:Q153)</f>
        <v>1492</v>
      </c>
    </row>
    <row r="154" spans="1:18" ht="10.5" customHeight="1">
      <c r="A154" s="5">
        <v>8</v>
      </c>
      <c r="B154" s="5">
        <v>4</v>
      </c>
      <c r="C154" s="5">
        <v>8</v>
      </c>
      <c r="E154" s="1950"/>
      <c r="F154" s="1062"/>
      <c r="G154" s="451" t="s">
        <v>460</v>
      </c>
      <c r="H154" s="386">
        <v>0</v>
      </c>
      <c r="I154" s="386">
        <v>0</v>
      </c>
      <c r="J154" s="35">
        <f>H154+I154</f>
        <v>0</v>
      </c>
      <c r="K154" s="39"/>
      <c r="L154" s="386">
        <v>205</v>
      </c>
      <c r="M154" s="386">
        <v>237</v>
      </c>
      <c r="N154" s="35">
        <f>L154+M154</f>
        <v>442</v>
      </c>
      <c r="O154" s="39"/>
      <c r="P154" s="39">
        <f>SUM(H154+L154)</f>
        <v>205</v>
      </c>
      <c r="Q154" s="39">
        <f>SUM(I154+M154)</f>
        <v>237</v>
      </c>
      <c r="R154" s="366">
        <f>SUM(P154:Q154)</f>
        <v>442</v>
      </c>
    </row>
    <row r="155" spans="1:18" ht="10.5" customHeight="1">
      <c r="A155" s="5">
        <v>8</v>
      </c>
      <c r="B155" s="5">
        <v>4</v>
      </c>
      <c r="C155" s="5">
        <v>8</v>
      </c>
      <c r="E155" s="1950"/>
      <c r="F155" s="1066"/>
      <c r="G155" s="451" t="s">
        <v>121</v>
      </c>
      <c r="H155" s="2371">
        <v>104</v>
      </c>
      <c r="I155" s="2371">
        <v>136</v>
      </c>
      <c r="J155" s="35">
        <f>H155+I155</f>
        <v>240</v>
      </c>
      <c r="K155" s="2371"/>
      <c r="L155" s="2371">
        <v>277</v>
      </c>
      <c r="M155" s="2371">
        <v>319</v>
      </c>
      <c r="N155" s="1065">
        <f>L155+M155</f>
        <v>596</v>
      </c>
      <c r="O155" s="35"/>
      <c r="P155" s="39">
        <f>SUM(H155+L155)</f>
        <v>381</v>
      </c>
      <c r="Q155" s="39">
        <f>SUM(I155+M155)</f>
        <v>455</v>
      </c>
      <c r="R155" s="366">
        <f>SUM(P155:Q155)</f>
        <v>836</v>
      </c>
    </row>
    <row r="156" spans="1:18" ht="10.5" customHeight="1">
      <c r="A156" s="5">
        <v>8</v>
      </c>
      <c r="B156" s="5">
        <v>4</v>
      </c>
      <c r="C156" s="5">
        <v>15</v>
      </c>
      <c r="E156" s="1950"/>
      <c r="F156" s="4"/>
      <c r="G156" s="451" t="s">
        <v>440</v>
      </c>
      <c r="H156" s="2371">
        <v>11</v>
      </c>
      <c r="I156" s="2371">
        <v>10</v>
      </c>
      <c r="J156" s="35">
        <f>H156+I156</f>
        <v>21</v>
      </c>
      <c r="K156" s="2371"/>
      <c r="L156" s="2371">
        <v>0</v>
      </c>
      <c r="M156" s="2371">
        <v>0</v>
      </c>
      <c r="N156" s="1065">
        <f>L156+M156</f>
        <v>0</v>
      </c>
      <c r="O156" s="35"/>
      <c r="P156" s="39">
        <f>SUM(H156+L156)</f>
        <v>11</v>
      </c>
      <c r="Q156" s="39">
        <f>SUM(I156+M156)</f>
        <v>10</v>
      </c>
      <c r="R156" s="366">
        <f>SUM(P156:Q156)</f>
        <v>21</v>
      </c>
    </row>
    <row r="157" spans="1:18" ht="10.5" customHeight="1">
      <c r="A157" s="5">
        <v>8</v>
      </c>
      <c r="B157" s="5">
        <v>4</v>
      </c>
      <c r="C157" s="5">
        <v>10</v>
      </c>
      <c r="E157" s="1950"/>
      <c r="F157" s="4"/>
      <c r="G157" s="451" t="s">
        <v>439</v>
      </c>
      <c r="H157" s="2371">
        <v>96</v>
      </c>
      <c r="I157" s="2371">
        <v>97</v>
      </c>
      <c r="J157" s="35">
        <f>H157+I157</f>
        <v>193</v>
      </c>
      <c r="K157" s="2371"/>
      <c r="L157" s="2371">
        <v>0</v>
      </c>
      <c r="M157" s="2371">
        <v>0</v>
      </c>
      <c r="N157" s="1065">
        <f>L157+M157</f>
        <v>0</v>
      </c>
      <c r="O157" s="35"/>
      <c r="P157" s="39">
        <f>SUM(H157+L157)</f>
        <v>96</v>
      </c>
      <c r="Q157" s="39">
        <f>SUM(I157+M157)</f>
        <v>97</v>
      </c>
      <c r="R157" s="366">
        <f>SUM(P157:Q157)</f>
        <v>193</v>
      </c>
    </row>
    <row r="158" spans="1:18" ht="10.5" customHeight="1">
      <c r="E158" s="1950"/>
      <c r="F158" s="1062" t="s">
        <v>18</v>
      </c>
      <c r="G158" s="451"/>
      <c r="H158" s="2372">
        <f>SUM(H159:H161)</f>
        <v>59</v>
      </c>
      <c r="I158" s="1742">
        <f>SUM(I159:I161)</f>
        <v>24</v>
      </c>
      <c r="J158" s="1061">
        <f>H158+I158</f>
        <v>83</v>
      </c>
      <c r="K158" s="1742"/>
      <c r="L158" s="1742">
        <f>SUM(L159:L161)</f>
        <v>89</v>
      </c>
      <c r="M158" s="1742">
        <f>SUM(M159:M161)</f>
        <v>59</v>
      </c>
      <c r="N158" s="1065">
        <f>L158+M158</f>
        <v>148</v>
      </c>
      <c r="O158" s="1742"/>
      <c r="P158" s="1061">
        <f>SUM(H158+L158)</f>
        <v>148</v>
      </c>
      <c r="Q158" s="1061">
        <f>SUM(I158+M158)</f>
        <v>83</v>
      </c>
      <c r="R158" s="1058">
        <f>SUM(P158:Q158)</f>
        <v>231</v>
      </c>
    </row>
    <row r="159" spans="1:18" ht="10.5" customHeight="1">
      <c r="A159" s="5">
        <v>8</v>
      </c>
      <c r="B159" s="5">
        <v>4</v>
      </c>
      <c r="C159" s="5">
        <v>11</v>
      </c>
      <c r="E159" s="1950"/>
      <c r="F159" s="1062"/>
      <c r="G159" s="451" t="s">
        <v>122</v>
      </c>
      <c r="H159" s="2371">
        <v>0</v>
      </c>
      <c r="I159" s="2371">
        <v>0</v>
      </c>
      <c r="J159" s="35">
        <f>H159+I159</f>
        <v>0</v>
      </c>
      <c r="K159" s="2371"/>
      <c r="L159" s="2371">
        <v>44</v>
      </c>
      <c r="M159" s="2371">
        <v>19</v>
      </c>
      <c r="N159" s="1065">
        <f>L159+M159</f>
        <v>63</v>
      </c>
      <c r="O159" s="35"/>
      <c r="P159" s="35">
        <f>SUM(H159+L159)</f>
        <v>44</v>
      </c>
      <c r="Q159" s="35">
        <f>SUM(I159+M159)</f>
        <v>19</v>
      </c>
      <c r="R159" s="366">
        <f>SUM(P159:Q159)</f>
        <v>63</v>
      </c>
    </row>
    <row r="160" spans="1:18" ht="10.5" customHeight="1">
      <c r="A160" s="5">
        <v>8</v>
      </c>
      <c r="B160" s="5">
        <v>3</v>
      </c>
      <c r="C160" s="5">
        <v>11</v>
      </c>
      <c r="E160" s="1950"/>
      <c r="F160" s="1062"/>
      <c r="G160" s="451" t="s">
        <v>123</v>
      </c>
      <c r="H160" s="2371">
        <v>59</v>
      </c>
      <c r="I160" s="2371">
        <v>24</v>
      </c>
      <c r="J160" s="35">
        <f>H160+I160</f>
        <v>83</v>
      </c>
      <c r="K160" s="2371"/>
      <c r="L160" s="2371">
        <v>33</v>
      </c>
      <c r="M160" s="2371">
        <v>24</v>
      </c>
      <c r="N160" s="1065">
        <f>L160+M160</f>
        <v>57</v>
      </c>
      <c r="O160" s="35"/>
      <c r="P160" s="35">
        <f>SUM(H160+L160)</f>
        <v>92</v>
      </c>
      <c r="Q160" s="35">
        <f>SUM(I160+M160)</f>
        <v>48</v>
      </c>
      <c r="R160" s="366">
        <f>SUM(P160:Q160)</f>
        <v>140</v>
      </c>
    </row>
    <row r="161" spans="1:31" ht="10.5" customHeight="1">
      <c r="A161" s="5">
        <v>8</v>
      </c>
      <c r="B161" s="5">
        <v>4</v>
      </c>
      <c r="C161" s="5">
        <v>11</v>
      </c>
      <c r="E161" s="1950"/>
      <c r="F161" s="1062"/>
      <c r="G161" s="451" t="s">
        <v>377</v>
      </c>
      <c r="H161" s="2371">
        <v>0</v>
      </c>
      <c r="I161" s="2371">
        <v>0</v>
      </c>
      <c r="J161" s="35">
        <f>H161+I161</f>
        <v>0</v>
      </c>
      <c r="K161" s="2371"/>
      <c r="L161" s="2371">
        <v>12</v>
      </c>
      <c r="M161" s="2371">
        <v>16</v>
      </c>
      <c r="N161" s="1065">
        <f>L161+M161</f>
        <v>28</v>
      </c>
      <c r="O161" s="35"/>
      <c r="P161" s="35">
        <f>SUM(H161+L161)</f>
        <v>12</v>
      </c>
      <c r="Q161" s="35">
        <f>SUM(I161+M161)</f>
        <v>16</v>
      </c>
      <c r="R161" s="366">
        <f>SUM(P161:Q161)</f>
        <v>28</v>
      </c>
    </row>
    <row r="162" spans="1:31" ht="10.5" customHeight="1">
      <c r="E162" s="1950"/>
      <c r="F162" s="1062" t="s">
        <v>59</v>
      </c>
      <c r="G162" s="1093"/>
      <c r="H162" s="2372">
        <f>SUM(H163)</f>
        <v>66</v>
      </c>
      <c r="I162" s="1742">
        <f>SUM(I163)</f>
        <v>73</v>
      </c>
      <c r="J162" s="1061">
        <f>H162+I162</f>
        <v>139</v>
      </c>
      <c r="K162" s="1742"/>
      <c r="L162" s="1742">
        <f>SUM(L163)</f>
        <v>63</v>
      </c>
      <c r="M162" s="1742">
        <f>SUM(M163)</f>
        <v>71</v>
      </c>
      <c r="N162" s="1065">
        <f>L162+M162</f>
        <v>134</v>
      </c>
      <c r="O162" s="1742"/>
      <c r="P162" s="1061">
        <f>SUM(H162+L162)</f>
        <v>129</v>
      </c>
      <c r="Q162" s="1061">
        <f>SUM(I162+M162)</f>
        <v>144</v>
      </c>
      <c r="R162" s="1058">
        <f>SUM(P162:Q162)</f>
        <v>273</v>
      </c>
    </row>
    <row r="163" spans="1:31" ht="10.5" customHeight="1">
      <c r="A163" s="5">
        <v>8</v>
      </c>
      <c r="B163" s="5">
        <v>4</v>
      </c>
      <c r="C163" s="5">
        <v>11</v>
      </c>
      <c r="E163" s="1950"/>
      <c r="F163" s="1066"/>
      <c r="G163" s="451" t="s">
        <v>125</v>
      </c>
      <c r="H163" s="2371">
        <v>66</v>
      </c>
      <c r="I163" s="2371">
        <v>73</v>
      </c>
      <c r="J163" s="40">
        <f>H163+I163</f>
        <v>139</v>
      </c>
      <c r="K163" s="2371"/>
      <c r="L163" s="2371">
        <v>63</v>
      </c>
      <c r="M163" s="2371">
        <v>71</v>
      </c>
      <c r="N163" s="1819">
        <f>L163+M163</f>
        <v>134</v>
      </c>
      <c r="O163" s="35"/>
      <c r="P163" s="35">
        <f>SUM(H163+L163)</f>
        <v>129</v>
      </c>
      <c r="Q163" s="35">
        <f>SUM(I163+M163)</f>
        <v>144</v>
      </c>
      <c r="R163" s="366">
        <f>SUM(P163:Q163)</f>
        <v>273</v>
      </c>
    </row>
    <row r="164" spans="1:31" ht="12" customHeight="1">
      <c r="E164" s="1959">
        <v>1624</v>
      </c>
      <c r="F164" s="373" t="s">
        <v>19</v>
      </c>
      <c r="G164" s="1740"/>
      <c r="H164" s="377">
        <f>SUM(H165+H167)</f>
        <v>12</v>
      </c>
      <c r="I164" s="377">
        <f>SUM(I165+I167)</f>
        <v>24</v>
      </c>
      <c r="J164" s="48">
        <f>H164+I164</f>
        <v>36</v>
      </c>
      <c r="K164" s="377"/>
      <c r="L164" s="377">
        <f>SUM(L165+L167)</f>
        <v>21</v>
      </c>
      <c r="M164" s="377">
        <f>SUM(M165+M167)</f>
        <v>42</v>
      </c>
      <c r="N164" s="48">
        <f>L164+M164</f>
        <v>63</v>
      </c>
      <c r="O164" s="377"/>
      <c r="P164" s="48">
        <f>SUM(H164+L164)</f>
        <v>33</v>
      </c>
      <c r="Q164" s="48">
        <f>SUM(I164+M164)</f>
        <v>66</v>
      </c>
      <c r="R164" s="376">
        <f>SUM(P164:Q164)</f>
        <v>99</v>
      </c>
    </row>
    <row r="165" spans="1:31" ht="10.5" customHeight="1">
      <c r="E165" s="1946"/>
      <c r="F165" s="1069" t="s">
        <v>149</v>
      </c>
      <c r="G165" s="451"/>
      <c r="H165" s="1742">
        <f>SUM(H166)</f>
        <v>2</v>
      </c>
      <c r="I165" s="1742">
        <f>SUM(I166)</f>
        <v>3</v>
      </c>
      <c r="J165" s="1061">
        <f>H165+I165</f>
        <v>5</v>
      </c>
      <c r="K165" s="1742"/>
      <c r="L165" s="1742">
        <f>SUM(L166)</f>
        <v>7</v>
      </c>
      <c r="M165" s="1742">
        <f>SUM(M166)</f>
        <v>10</v>
      </c>
      <c r="N165" s="1061">
        <f>L165+M165</f>
        <v>17</v>
      </c>
      <c r="O165" s="1742"/>
      <c r="P165" s="1061">
        <f>SUM(H165+L165)</f>
        <v>9</v>
      </c>
      <c r="Q165" s="1061">
        <f>SUM(I165+M165)</f>
        <v>13</v>
      </c>
      <c r="R165" s="1058">
        <f>SUM(P165:Q165)</f>
        <v>22</v>
      </c>
    </row>
    <row r="166" spans="1:31" ht="10.5" customHeight="1">
      <c r="A166" s="5">
        <v>9</v>
      </c>
      <c r="B166" s="5">
        <v>4</v>
      </c>
      <c r="C166" s="5">
        <v>8</v>
      </c>
      <c r="E166" s="1946"/>
      <c r="F166" s="1066"/>
      <c r="G166" s="451" t="s">
        <v>376</v>
      </c>
      <c r="H166" s="2371">
        <v>2</v>
      </c>
      <c r="I166" s="2371">
        <v>3</v>
      </c>
      <c r="J166" s="35">
        <f>H166+I166</f>
        <v>5</v>
      </c>
      <c r="K166" s="2371"/>
      <c r="L166" s="2371">
        <v>7</v>
      </c>
      <c r="M166" s="2371">
        <v>10</v>
      </c>
      <c r="N166" s="1065">
        <f>L166+M166</f>
        <v>17</v>
      </c>
      <c r="O166" s="35"/>
      <c r="P166" s="35">
        <f>SUM(H166+L166)</f>
        <v>9</v>
      </c>
      <c r="Q166" s="35">
        <f>SUM(I166+M166)</f>
        <v>13</v>
      </c>
      <c r="R166" s="366">
        <f>SUM(P166:Q166)</f>
        <v>22</v>
      </c>
      <c r="T166" s="1415"/>
    </row>
    <row r="167" spans="1:31" ht="10.5" customHeight="1">
      <c r="E167" s="1946"/>
      <c r="F167" s="1062" t="s">
        <v>22</v>
      </c>
      <c r="G167" s="451"/>
      <c r="H167" s="2372">
        <f>SUM(H168)</f>
        <v>10</v>
      </c>
      <c r="I167" s="1742">
        <f>SUM(I168)</f>
        <v>21</v>
      </c>
      <c r="J167" s="1061">
        <f>H167+I167</f>
        <v>31</v>
      </c>
      <c r="K167" s="1742"/>
      <c r="L167" s="1742">
        <f>SUM(L168)</f>
        <v>14</v>
      </c>
      <c r="M167" s="1742">
        <f>SUM(M168)</f>
        <v>32</v>
      </c>
      <c r="N167" s="1061">
        <f>L167+M167</f>
        <v>46</v>
      </c>
      <c r="O167" s="1742"/>
      <c r="P167" s="1061">
        <f>SUM(H167+L167)</f>
        <v>24</v>
      </c>
      <c r="Q167" s="1061">
        <f>SUM(I167+M167)</f>
        <v>53</v>
      </c>
      <c r="R167" s="1058">
        <f>SUM(P167:Q167)</f>
        <v>77</v>
      </c>
    </row>
    <row r="168" spans="1:31" ht="10.5" customHeight="1">
      <c r="A168" s="5">
        <v>9</v>
      </c>
      <c r="B168" s="5">
        <v>5</v>
      </c>
      <c r="C168" s="5">
        <v>11</v>
      </c>
      <c r="E168" s="2105"/>
      <c r="F168" s="1066"/>
      <c r="G168" s="451" t="s">
        <v>375</v>
      </c>
      <c r="H168" s="2371">
        <v>10</v>
      </c>
      <c r="I168" s="2371">
        <v>21</v>
      </c>
      <c r="J168" s="35">
        <f>H168+I168</f>
        <v>31</v>
      </c>
      <c r="K168" s="2371"/>
      <c r="L168" s="2371">
        <v>14</v>
      </c>
      <c r="M168" s="2371">
        <v>32</v>
      </c>
      <c r="N168" s="35">
        <f>L168+M168</f>
        <v>46</v>
      </c>
      <c r="O168" s="35"/>
      <c r="P168" s="35">
        <f>SUM(H168+L168)</f>
        <v>24</v>
      </c>
      <c r="Q168" s="35">
        <f>SUM(I168+M168)</f>
        <v>53</v>
      </c>
      <c r="R168" s="366">
        <f>SUM(P168:Q168)</f>
        <v>77</v>
      </c>
    </row>
    <row r="169" spans="1:31" ht="15" customHeight="1">
      <c r="A169" s="16"/>
      <c r="B169" s="16"/>
      <c r="C169" s="16"/>
      <c r="D169" s="1"/>
      <c r="E169" s="29"/>
      <c r="F169" s="1885" t="s">
        <v>0</v>
      </c>
      <c r="G169" s="1886"/>
      <c r="H169" s="363">
        <f>SUM(H8+H44+H90+H103+H111+H131+H141+H150+H164)</f>
        <v>3350</v>
      </c>
      <c r="I169" s="363">
        <f>SUM(I8+I44+I90+I103+I111+I131+I141+I150+I164)</f>
        <v>2922</v>
      </c>
      <c r="J169" s="363">
        <f>SUM(J8+J44+J90+J103+J111+J131+J141+J150+J164)</f>
        <v>6272</v>
      </c>
      <c r="K169" s="363"/>
      <c r="L169" s="363">
        <f>SUM(L8+L44+L90+L103+L111+L131+L141+L150+L164)</f>
        <v>9689</v>
      </c>
      <c r="M169" s="363">
        <f>SUM(M8+M44+M90+M103+M111+M131+M141+M150+M164)</f>
        <v>9152</v>
      </c>
      <c r="N169" s="363">
        <f>SUM(N8+N44+N90+N103+N111+N131+N141+N150+N164)</f>
        <v>18841</v>
      </c>
      <c r="O169" s="363"/>
      <c r="P169" s="363">
        <f>SUM(P8+P44+P90+P103+P111+P131+P141+P150+P164)</f>
        <v>13039</v>
      </c>
      <c r="Q169" s="363">
        <f>SUM(Q8+Q44+Q90+Q103+Q111+Q131+Q141+Q150+Q164)</f>
        <v>12074</v>
      </c>
      <c r="R169" s="362">
        <f>SUM(R8+R44+R90+R103+R111+R131+R141+R150+R164)</f>
        <v>25113</v>
      </c>
      <c r="T169" s="1415"/>
      <c r="U169" s="1415"/>
      <c r="V169" s="1415"/>
      <c r="W169" s="1415"/>
      <c r="X169" s="1415"/>
      <c r="Y169" s="1415"/>
      <c r="Z169" s="1415"/>
      <c r="AA169" s="1415"/>
      <c r="AB169" s="1415"/>
      <c r="AC169" s="1415"/>
      <c r="AD169" s="1415"/>
      <c r="AE169" s="1415"/>
    </row>
    <row r="170" spans="1:31" ht="9.9499999999999993" customHeight="1">
      <c r="A170" s="16"/>
      <c r="B170" s="16"/>
      <c r="C170" s="16"/>
      <c r="D170" s="1"/>
      <c r="F170" s="10" t="s">
        <v>722</v>
      </c>
      <c r="G170" s="2370"/>
      <c r="H170" s="2368"/>
      <c r="I170" s="2369"/>
      <c r="J170" s="2368"/>
      <c r="K170" s="2368"/>
      <c r="L170" s="2368"/>
      <c r="M170" s="2368"/>
      <c r="N170" s="2368"/>
      <c r="O170" s="2368"/>
      <c r="P170" s="2368"/>
      <c r="Q170" s="2368"/>
      <c r="R170" s="2368"/>
    </row>
    <row r="171" spans="1:31" ht="9.9499999999999993" customHeight="1">
      <c r="A171" s="16"/>
      <c r="B171" s="16"/>
      <c r="C171" s="16"/>
      <c r="D171" s="1"/>
      <c r="F171" s="10" t="s">
        <v>373</v>
      </c>
      <c r="G171" s="2370"/>
      <c r="H171" s="2368"/>
      <c r="I171" s="2369"/>
      <c r="J171" s="2368"/>
      <c r="K171" s="2368"/>
      <c r="L171" s="2368"/>
      <c r="M171" s="2368"/>
      <c r="N171" s="2368"/>
      <c r="O171" s="2368"/>
      <c r="P171" s="2368"/>
      <c r="Q171" s="2368"/>
      <c r="R171" s="2368"/>
    </row>
    <row r="172" spans="1:31" ht="9.9499999999999993" customHeight="1">
      <c r="A172" s="16"/>
      <c r="B172" s="16"/>
      <c r="C172" s="16"/>
      <c r="D172" s="1"/>
      <c r="F172" s="10" t="s">
        <v>806</v>
      </c>
      <c r="G172" s="2370"/>
      <c r="H172" s="2368"/>
      <c r="I172" s="2369"/>
      <c r="J172" s="2368"/>
      <c r="K172" s="2368"/>
      <c r="L172" s="2368"/>
      <c r="M172" s="2368"/>
      <c r="N172" s="2368"/>
      <c r="O172" s="2368"/>
      <c r="P172" s="2368"/>
      <c r="Q172" s="2368"/>
      <c r="R172" s="2368"/>
    </row>
    <row r="173" spans="1:31" ht="10.5" customHeight="1">
      <c r="A173" s="16"/>
      <c r="B173" s="16"/>
      <c r="C173" s="16"/>
      <c r="D173" s="1"/>
      <c r="F173" s="2367"/>
      <c r="G173" s="2367"/>
      <c r="H173" s="2367"/>
      <c r="I173" s="2367"/>
      <c r="J173" s="2367"/>
      <c r="K173" s="2367"/>
      <c r="L173" s="2367"/>
      <c r="M173" s="2367"/>
      <c r="N173" s="2367"/>
      <c r="O173" s="2367"/>
      <c r="P173" s="2367"/>
      <c r="Q173" s="2367"/>
      <c r="R173" s="2367"/>
    </row>
    <row r="174" spans="1:31" ht="9" customHeight="1">
      <c r="A174" s="16"/>
      <c r="B174" s="16"/>
      <c r="C174" s="16"/>
      <c r="D174" s="1"/>
    </row>
    <row r="175" spans="1:31" ht="9" customHeight="1">
      <c r="A175" s="16"/>
      <c r="B175" s="16"/>
      <c r="C175" s="16"/>
      <c r="D175" s="1"/>
    </row>
    <row r="176" spans="1:31" ht="9" customHeight="1">
      <c r="A176" s="16"/>
      <c r="B176" s="16"/>
      <c r="C176" s="16"/>
      <c r="D176" s="1"/>
    </row>
    <row r="177" spans="1:4" ht="9" customHeight="1">
      <c r="A177" s="16"/>
      <c r="B177" s="16"/>
      <c r="C177" s="16"/>
      <c r="D177" s="1"/>
    </row>
    <row r="178" spans="1:4" ht="9" customHeight="1">
      <c r="A178" s="16"/>
      <c r="B178" s="16"/>
      <c r="C178" s="16"/>
      <c r="D178" s="1"/>
    </row>
    <row r="179" spans="1:4" ht="9" customHeight="1">
      <c r="A179" s="16"/>
      <c r="B179" s="16"/>
      <c r="C179" s="16"/>
      <c r="D179" s="1"/>
    </row>
    <row r="180" spans="1:4" ht="9" customHeight="1">
      <c r="A180" s="16"/>
      <c r="B180" s="16"/>
      <c r="C180" s="16"/>
      <c r="D180" s="1"/>
    </row>
    <row r="181" spans="1:4" ht="9" customHeight="1">
      <c r="A181" s="16"/>
      <c r="B181" s="16"/>
      <c r="C181" s="16"/>
      <c r="D181" s="1"/>
    </row>
    <row r="182" spans="1:4" ht="9" customHeight="1">
      <c r="A182" s="16"/>
      <c r="B182" s="16"/>
      <c r="C182" s="16"/>
      <c r="D182" s="1"/>
    </row>
    <row r="183" spans="1:4" ht="9" customHeight="1">
      <c r="A183" s="16"/>
      <c r="B183" s="16"/>
      <c r="C183" s="16"/>
      <c r="D183" s="1"/>
    </row>
    <row r="184" spans="1:4" ht="9" customHeight="1">
      <c r="A184" s="16"/>
      <c r="B184" s="16"/>
      <c r="C184" s="16"/>
      <c r="D184" s="1"/>
    </row>
    <row r="185" spans="1:4" ht="9" customHeight="1">
      <c r="A185" s="16"/>
      <c r="B185" s="16"/>
      <c r="C185" s="16"/>
      <c r="D185" s="1"/>
    </row>
    <row r="186" spans="1:4" ht="9" customHeight="1">
      <c r="A186" s="16"/>
      <c r="B186" s="16"/>
      <c r="C186" s="16"/>
      <c r="D186" s="1"/>
    </row>
    <row r="187" spans="1:4" ht="9" customHeight="1">
      <c r="A187" s="16"/>
      <c r="B187" s="16"/>
      <c r="C187" s="16"/>
      <c r="D187" s="1"/>
    </row>
    <row r="188" spans="1:4" ht="9" customHeight="1">
      <c r="A188" s="16"/>
      <c r="B188" s="16"/>
      <c r="C188" s="16"/>
      <c r="D188" s="1"/>
    </row>
    <row r="189" spans="1:4" ht="9" customHeight="1">
      <c r="A189" s="16"/>
      <c r="B189" s="16"/>
      <c r="C189" s="16"/>
      <c r="D189" s="1"/>
    </row>
    <row r="190" spans="1:4" ht="9" customHeight="1">
      <c r="A190" s="16"/>
      <c r="B190" s="16"/>
      <c r="C190" s="16"/>
      <c r="D190" s="1"/>
    </row>
    <row r="191" spans="1:4" ht="9" customHeight="1">
      <c r="A191" s="16"/>
      <c r="B191" s="16"/>
      <c r="C191" s="16"/>
      <c r="D191" s="1"/>
    </row>
    <row r="192" spans="1:4" ht="9" customHeight="1">
      <c r="A192" s="16"/>
      <c r="B192" s="16"/>
      <c r="C192" s="16"/>
      <c r="D192" s="1"/>
    </row>
    <row r="193" spans="1:4" ht="9" customHeight="1">
      <c r="A193" s="16"/>
      <c r="B193" s="16"/>
      <c r="C193" s="16"/>
      <c r="D193" s="1"/>
    </row>
    <row r="194" spans="1:4" ht="9" customHeight="1">
      <c r="A194" s="16"/>
      <c r="B194" s="16"/>
      <c r="C194" s="16"/>
      <c r="D194" s="1"/>
    </row>
    <row r="195" spans="1:4" ht="9" customHeight="1">
      <c r="A195" s="16"/>
      <c r="B195" s="16"/>
      <c r="C195" s="16"/>
      <c r="D195" s="1"/>
    </row>
    <row r="196" spans="1:4" ht="9" customHeight="1">
      <c r="A196" s="16"/>
      <c r="B196" s="16"/>
      <c r="C196" s="16"/>
      <c r="D196" s="1"/>
    </row>
    <row r="197" spans="1:4" ht="9" customHeight="1">
      <c r="A197" s="16"/>
      <c r="B197" s="16"/>
      <c r="C197" s="16"/>
      <c r="D197" s="1"/>
    </row>
    <row r="198" spans="1:4" ht="9" customHeight="1">
      <c r="A198" s="16"/>
      <c r="B198" s="16"/>
      <c r="C198" s="16"/>
      <c r="D198" s="1"/>
    </row>
    <row r="199" spans="1:4" ht="9" customHeight="1">
      <c r="A199" s="16"/>
      <c r="B199" s="16"/>
      <c r="C199" s="16"/>
      <c r="D199" s="1"/>
    </row>
    <row r="200" spans="1:4" ht="9" customHeight="1">
      <c r="A200" s="16"/>
      <c r="B200" s="16"/>
      <c r="C200" s="16"/>
      <c r="D200" s="1"/>
    </row>
    <row r="201" spans="1:4" ht="9" customHeight="1">
      <c r="A201" s="16"/>
      <c r="B201" s="16"/>
      <c r="C201" s="16"/>
      <c r="D201" s="1"/>
    </row>
    <row r="202" spans="1:4" ht="9" customHeight="1">
      <c r="A202" s="16"/>
      <c r="B202" s="16"/>
      <c r="C202" s="16"/>
      <c r="D202" s="1"/>
    </row>
    <row r="203" spans="1:4" ht="9" customHeight="1">
      <c r="A203" s="16"/>
      <c r="B203" s="16"/>
      <c r="C203" s="16"/>
      <c r="D203" s="1"/>
    </row>
    <row r="204" spans="1:4" ht="9" customHeight="1">
      <c r="A204" s="16"/>
      <c r="B204" s="16"/>
      <c r="C204" s="16"/>
      <c r="D204" s="1"/>
    </row>
    <row r="205" spans="1:4" ht="9" customHeight="1">
      <c r="A205" s="16"/>
      <c r="B205" s="16"/>
      <c r="C205" s="16"/>
      <c r="D205" s="1"/>
    </row>
    <row r="206" spans="1:4" ht="9" customHeight="1">
      <c r="A206" s="16"/>
      <c r="B206" s="16"/>
      <c r="C206" s="16"/>
      <c r="D206" s="1"/>
    </row>
    <row r="207" spans="1:4" ht="9" customHeight="1">
      <c r="A207" s="16"/>
      <c r="B207" s="16"/>
      <c r="C207" s="16"/>
      <c r="D207" s="1"/>
    </row>
    <row r="208" spans="1:4" ht="9" customHeight="1">
      <c r="A208" s="16"/>
      <c r="B208" s="16"/>
      <c r="C208" s="16"/>
      <c r="D208" s="1"/>
    </row>
    <row r="209" spans="1:4" ht="9" customHeight="1">
      <c r="A209" s="16"/>
      <c r="B209" s="16"/>
      <c r="C209" s="16"/>
      <c r="D209" s="1"/>
    </row>
    <row r="210" spans="1:4" ht="9" customHeight="1">
      <c r="A210" s="16"/>
      <c r="B210" s="16"/>
      <c r="C210" s="16"/>
      <c r="D210" s="1"/>
    </row>
    <row r="211" spans="1:4" ht="9" customHeight="1">
      <c r="A211" s="16"/>
      <c r="B211" s="16"/>
      <c r="C211" s="16"/>
      <c r="D211" s="1"/>
    </row>
    <row r="212" spans="1:4" ht="9" customHeight="1">
      <c r="A212" s="16"/>
      <c r="B212" s="16"/>
      <c r="C212" s="16"/>
      <c r="D212" s="1"/>
    </row>
    <row r="213" spans="1:4" ht="9" customHeight="1">
      <c r="A213" s="16"/>
      <c r="B213" s="16"/>
      <c r="C213" s="16"/>
      <c r="D213" s="1"/>
    </row>
    <row r="214" spans="1:4" ht="9" customHeight="1">
      <c r="A214" s="16"/>
      <c r="B214" s="16"/>
      <c r="C214" s="16"/>
      <c r="D214" s="1"/>
    </row>
    <row r="215" spans="1:4" ht="9" customHeight="1">
      <c r="A215" s="16"/>
      <c r="B215" s="16"/>
      <c r="C215" s="16"/>
      <c r="D215" s="1"/>
    </row>
    <row r="216" spans="1:4" ht="9" customHeight="1">
      <c r="A216" s="16"/>
      <c r="B216" s="16"/>
      <c r="C216" s="16"/>
      <c r="D216" s="1"/>
    </row>
    <row r="217" spans="1:4" ht="9" customHeight="1">
      <c r="A217" s="16"/>
      <c r="B217" s="16"/>
      <c r="C217" s="16"/>
      <c r="D217" s="1"/>
    </row>
    <row r="218" spans="1:4" ht="9" customHeight="1">
      <c r="A218" s="16"/>
      <c r="B218" s="16"/>
      <c r="C218" s="16"/>
      <c r="D218" s="1"/>
    </row>
    <row r="219" spans="1:4" ht="9" customHeight="1">
      <c r="A219" s="16"/>
      <c r="B219" s="16"/>
      <c r="C219" s="16"/>
      <c r="D219" s="1"/>
    </row>
    <row r="220" spans="1:4" ht="9" customHeight="1">
      <c r="A220" s="16"/>
      <c r="B220" s="16"/>
      <c r="C220" s="16"/>
      <c r="D220" s="1"/>
    </row>
    <row r="221" spans="1:4" ht="9" customHeight="1">
      <c r="A221" s="16"/>
      <c r="B221" s="16"/>
      <c r="C221" s="16"/>
      <c r="D221" s="1"/>
    </row>
    <row r="222" spans="1:4" ht="9" customHeight="1">
      <c r="A222" s="16"/>
      <c r="B222" s="16"/>
      <c r="C222" s="16"/>
      <c r="D222" s="1"/>
    </row>
    <row r="223" spans="1:4" ht="9" customHeight="1">
      <c r="A223" s="16"/>
      <c r="B223" s="16"/>
      <c r="C223" s="16"/>
      <c r="D223" s="1"/>
    </row>
    <row r="224" spans="1:4" ht="9" customHeight="1">
      <c r="A224" s="16"/>
      <c r="B224" s="16"/>
      <c r="C224" s="16"/>
      <c r="D224" s="1"/>
    </row>
    <row r="225" spans="1:4" ht="9" customHeight="1">
      <c r="A225" s="16"/>
      <c r="B225" s="16"/>
      <c r="C225" s="16"/>
      <c r="D225" s="1"/>
    </row>
    <row r="226" spans="1:4" ht="9" customHeight="1">
      <c r="A226" s="16"/>
      <c r="B226" s="16"/>
      <c r="C226" s="16"/>
      <c r="D226" s="1"/>
    </row>
    <row r="227" spans="1:4" ht="9" customHeight="1">
      <c r="A227" s="16"/>
      <c r="B227" s="16"/>
      <c r="C227" s="16"/>
      <c r="D227" s="1"/>
    </row>
    <row r="228" spans="1:4" ht="9" customHeight="1">
      <c r="A228" s="16"/>
      <c r="B228" s="16"/>
      <c r="C228" s="16"/>
      <c r="D228" s="1"/>
    </row>
    <row r="229" spans="1:4" ht="9" customHeight="1">
      <c r="A229" s="16"/>
      <c r="B229" s="16"/>
      <c r="C229" s="16"/>
      <c r="D229" s="1"/>
    </row>
    <row r="230" spans="1:4" ht="9" customHeight="1">
      <c r="A230" s="16"/>
      <c r="B230" s="16"/>
      <c r="C230" s="16"/>
      <c r="D230" s="1"/>
    </row>
    <row r="231" spans="1:4" ht="9" customHeight="1">
      <c r="A231" s="16"/>
      <c r="B231" s="16"/>
      <c r="C231" s="16"/>
      <c r="D231" s="1"/>
    </row>
    <row r="232" spans="1:4" ht="9" customHeight="1">
      <c r="A232" s="16"/>
      <c r="B232" s="16"/>
      <c r="C232" s="16"/>
      <c r="D232" s="1"/>
    </row>
    <row r="233" spans="1:4" ht="9" customHeight="1">
      <c r="A233" s="16"/>
      <c r="B233" s="16"/>
      <c r="C233" s="16"/>
      <c r="D233" s="1"/>
    </row>
    <row r="234" spans="1:4" ht="9" customHeight="1">
      <c r="A234" s="16"/>
      <c r="B234" s="16"/>
      <c r="C234" s="16"/>
      <c r="D234" s="1"/>
    </row>
    <row r="235" spans="1:4" ht="9" customHeight="1">
      <c r="A235" s="16"/>
      <c r="B235" s="16"/>
      <c r="C235" s="16"/>
      <c r="D235" s="1"/>
    </row>
    <row r="236" spans="1:4" ht="9" customHeight="1">
      <c r="A236" s="16"/>
      <c r="B236" s="16"/>
      <c r="C236" s="16"/>
      <c r="D236" s="1"/>
    </row>
    <row r="237" spans="1:4" ht="9" customHeight="1">
      <c r="A237" s="16"/>
      <c r="B237" s="16"/>
      <c r="C237" s="16"/>
      <c r="D237" s="1"/>
    </row>
    <row r="238" spans="1:4" ht="9" customHeight="1">
      <c r="A238" s="16"/>
      <c r="B238" s="16"/>
      <c r="C238" s="16"/>
      <c r="D238" s="1"/>
    </row>
    <row r="239" spans="1:4" ht="9" customHeight="1">
      <c r="A239" s="16"/>
      <c r="B239" s="16"/>
      <c r="C239" s="16"/>
      <c r="D239" s="1"/>
    </row>
    <row r="240" spans="1:4" ht="9" customHeight="1">
      <c r="A240" s="16"/>
      <c r="B240" s="16"/>
      <c r="C240" s="16"/>
      <c r="D240" s="1"/>
    </row>
    <row r="241" spans="1:17" ht="9" customHeight="1">
      <c r="A241" s="16"/>
      <c r="B241" s="16"/>
      <c r="C241" s="16"/>
      <c r="D241" s="1"/>
    </row>
    <row r="242" spans="1:17" ht="9" customHeight="1">
      <c r="A242" s="16"/>
      <c r="B242" s="16"/>
      <c r="C242" s="16"/>
      <c r="D242" s="1"/>
    </row>
    <row r="243" spans="1:17" ht="9" customHeight="1">
      <c r="A243" s="16"/>
      <c r="B243" s="16"/>
      <c r="C243" s="16"/>
      <c r="D243" s="1"/>
    </row>
    <row r="244" spans="1:17" ht="9" customHeight="1">
      <c r="A244" s="16"/>
      <c r="B244" s="16"/>
      <c r="C244" s="16"/>
      <c r="D244" s="1"/>
    </row>
    <row r="245" spans="1:17" ht="9" customHeight="1">
      <c r="A245" s="16"/>
      <c r="B245" s="16"/>
      <c r="C245" s="16"/>
      <c r="D245" s="1"/>
    </row>
    <row r="246" spans="1:17" ht="9" customHeight="1">
      <c r="A246" s="16"/>
      <c r="B246" s="16"/>
      <c r="C246" s="16"/>
      <c r="D246" s="1"/>
    </row>
    <row r="247" spans="1:17" ht="9" customHeight="1">
      <c r="A247" s="16"/>
      <c r="B247" s="16"/>
      <c r="C247" s="16"/>
      <c r="D247" s="1"/>
    </row>
    <row r="248" spans="1:17" ht="9" customHeight="1">
      <c r="A248" s="16"/>
      <c r="B248" s="16"/>
      <c r="C248" s="16"/>
      <c r="D248" s="1"/>
    </row>
    <row r="249" spans="1:17" ht="9" customHeight="1">
      <c r="A249" s="16"/>
      <c r="B249" s="16"/>
      <c r="C249" s="16"/>
      <c r="D249" s="1"/>
    </row>
    <row r="250" spans="1:17" ht="9" customHeight="1">
      <c r="A250" s="16"/>
      <c r="B250" s="16"/>
      <c r="C250" s="16"/>
      <c r="D250" s="1"/>
    </row>
    <row r="251" spans="1:17" ht="9" customHeight="1">
      <c r="A251" s="16"/>
      <c r="B251" s="16"/>
      <c r="C251" s="16"/>
      <c r="D251" s="1"/>
    </row>
    <row r="252" spans="1:17" ht="9" customHeight="1">
      <c r="A252" s="16"/>
      <c r="B252" s="16"/>
      <c r="C252" s="16"/>
      <c r="D252" s="1"/>
      <c r="F252" s="4"/>
      <c r="G252" s="451"/>
      <c r="H252" s="17"/>
      <c r="I252" s="686"/>
      <c r="J252" s="18"/>
      <c r="K252" s="17"/>
      <c r="L252" s="17"/>
      <c r="M252" s="17"/>
      <c r="N252" s="18"/>
      <c r="O252" s="18"/>
      <c r="P252" s="18"/>
      <c r="Q252" s="18"/>
    </row>
    <row r="253" spans="1:17" ht="9" customHeight="1">
      <c r="A253" s="16"/>
      <c r="B253" s="16"/>
      <c r="C253" s="16"/>
      <c r="D253" s="1"/>
    </row>
    <row r="254" spans="1:17" ht="9" customHeight="1">
      <c r="A254" s="16"/>
      <c r="B254" s="16"/>
      <c r="C254" s="16"/>
      <c r="D254" s="1"/>
    </row>
    <row r="255" spans="1:17" ht="9" customHeight="1">
      <c r="A255" s="16"/>
      <c r="B255" s="16"/>
      <c r="C255" s="16"/>
      <c r="D255" s="1"/>
    </row>
    <row r="256" spans="1:17" ht="9" customHeight="1">
      <c r="A256" s="16"/>
      <c r="B256" s="16"/>
      <c r="C256" s="16"/>
      <c r="D256" s="1"/>
    </row>
    <row r="257" spans="1:4" ht="9" customHeight="1">
      <c r="A257" s="16"/>
      <c r="B257" s="16"/>
      <c r="C257" s="16"/>
      <c r="D257" s="1"/>
    </row>
    <row r="258" spans="1:4" ht="9" customHeight="1">
      <c r="A258" s="16"/>
      <c r="B258" s="16"/>
      <c r="C258" s="16"/>
      <c r="D258" s="1"/>
    </row>
    <row r="259" spans="1:4" ht="9" customHeight="1">
      <c r="A259" s="16"/>
      <c r="B259" s="16"/>
      <c r="C259" s="16"/>
      <c r="D259" s="1"/>
    </row>
    <row r="260" spans="1:4" ht="9" customHeight="1">
      <c r="A260" s="16"/>
      <c r="B260" s="16"/>
      <c r="C260" s="16"/>
      <c r="D260" s="1"/>
    </row>
    <row r="261" spans="1:4" ht="9" customHeight="1">
      <c r="A261" s="16"/>
      <c r="B261" s="16"/>
      <c r="C261" s="16"/>
      <c r="D261" s="1"/>
    </row>
    <row r="262" spans="1:4" ht="9" customHeight="1">
      <c r="A262" s="16"/>
      <c r="B262" s="16"/>
      <c r="C262" s="16"/>
      <c r="D262" s="1"/>
    </row>
    <row r="263" spans="1:4" ht="9" customHeight="1">
      <c r="A263" s="16"/>
      <c r="B263" s="16"/>
      <c r="C263" s="16"/>
      <c r="D263" s="1"/>
    </row>
    <row r="264" spans="1:4" ht="9" customHeight="1">
      <c r="A264" s="16"/>
      <c r="B264" s="16"/>
      <c r="C264" s="16"/>
      <c r="D264" s="1"/>
    </row>
    <row r="265" spans="1:4" ht="9" customHeight="1">
      <c r="A265" s="16"/>
      <c r="B265" s="16"/>
      <c r="C265" s="16"/>
      <c r="D265" s="1"/>
    </row>
    <row r="266" spans="1:4" ht="9" customHeight="1">
      <c r="A266" s="16"/>
      <c r="B266" s="16"/>
      <c r="C266" s="16"/>
      <c r="D266" s="1"/>
    </row>
    <row r="267" spans="1:4" ht="9" customHeight="1">
      <c r="A267" s="16"/>
      <c r="B267" s="16"/>
      <c r="C267" s="16"/>
      <c r="D267" s="1"/>
    </row>
    <row r="268" spans="1:4" ht="9" customHeight="1">
      <c r="A268" s="16"/>
      <c r="B268" s="16"/>
      <c r="C268" s="16"/>
      <c r="D268" s="1"/>
    </row>
    <row r="269" spans="1:4" ht="9" customHeight="1">
      <c r="A269" s="16"/>
      <c r="B269" s="16"/>
      <c r="C269" s="16"/>
      <c r="D269" s="1"/>
    </row>
    <row r="270" spans="1:4" ht="9" customHeight="1">
      <c r="A270" s="16"/>
      <c r="B270" s="16"/>
      <c r="C270" s="16"/>
      <c r="D270" s="1"/>
    </row>
    <row r="271" spans="1:4" ht="9" customHeight="1">
      <c r="A271" s="16"/>
      <c r="B271" s="16"/>
      <c r="C271" s="16"/>
      <c r="D271" s="1"/>
    </row>
    <row r="272" spans="1:4" ht="9" customHeight="1">
      <c r="A272" s="16"/>
      <c r="B272" s="16"/>
      <c r="C272" s="16"/>
      <c r="D272" s="1"/>
    </row>
    <row r="273" spans="1:4" ht="9" customHeight="1">
      <c r="A273" s="16"/>
      <c r="B273" s="16"/>
      <c r="C273" s="16"/>
      <c r="D273" s="1"/>
    </row>
    <row r="274" spans="1:4" ht="9" customHeight="1">
      <c r="A274" s="16"/>
      <c r="B274" s="16"/>
      <c r="C274" s="16"/>
      <c r="D274" s="1"/>
    </row>
    <row r="275" spans="1:4" ht="9" customHeight="1">
      <c r="A275" s="16"/>
      <c r="B275" s="16"/>
      <c r="C275" s="16"/>
      <c r="D275" s="1"/>
    </row>
    <row r="276" spans="1:4" ht="9" customHeight="1">
      <c r="A276" s="16"/>
      <c r="B276" s="16"/>
      <c r="C276" s="16"/>
      <c r="D276" s="1"/>
    </row>
    <row r="277" spans="1:4" ht="9" customHeight="1">
      <c r="A277" s="16"/>
      <c r="B277" s="16"/>
      <c r="C277" s="16"/>
      <c r="D277" s="1"/>
    </row>
    <row r="278" spans="1:4" ht="9" customHeight="1">
      <c r="A278" s="16"/>
      <c r="B278" s="16"/>
      <c r="C278" s="16"/>
      <c r="D278" s="1"/>
    </row>
    <row r="279" spans="1:4" ht="9" customHeight="1">
      <c r="A279" s="16"/>
      <c r="B279" s="16"/>
      <c r="C279" s="16"/>
      <c r="D279" s="1"/>
    </row>
    <row r="280" spans="1:4" ht="9" customHeight="1">
      <c r="A280" s="16"/>
      <c r="B280" s="16"/>
      <c r="C280" s="16"/>
      <c r="D280" s="1"/>
    </row>
    <row r="281" spans="1:4" ht="9" customHeight="1">
      <c r="A281" s="16"/>
      <c r="B281" s="16"/>
      <c r="C281" s="16"/>
      <c r="D281" s="1"/>
    </row>
    <row r="282" spans="1:4" ht="9" customHeight="1">
      <c r="A282" s="16"/>
      <c r="B282" s="16"/>
      <c r="C282" s="16"/>
      <c r="D282" s="1"/>
    </row>
    <row r="283" spans="1:4" ht="9" customHeight="1">
      <c r="A283" s="16"/>
      <c r="B283" s="16"/>
      <c r="C283" s="16"/>
      <c r="D283" s="1"/>
    </row>
    <row r="284" spans="1:4" ht="9" customHeight="1">
      <c r="A284" s="16"/>
      <c r="B284" s="16"/>
      <c r="C284" s="16"/>
      <c r="D284" s="1"/>
    </row>
    <row r="285" spans="1:4" ht="9" customHeight="1">
      <c r="A285" s="16"/>
      <c r="B285" s="16"/>
      <c r="C285" s="16"/>
      <c r="D285" s="1"/>
    </row>
    <row r="286" spans="1:4" ht="9" customHeight="1">
      <c r="A286" s="16"/>
      <c r="B286" s="16"/>
      <c r="C286" s="16"/>
      <c r="D286" s="1"/>
    </row>
    <row r="287" spans="1:4" ht="9" customHeight="1">
      <c r="A287" s="16"/>
      <c r="B287" s="16"/>
      <c r="C287" s="16"/>
      <c r="D287" s="1"/>
    </row>
    <row r="288" spans="1:4" ht="9" customHeight="1">
      <c r="A288" s="16"/>
      <c r="B288" s="16"/>
      <c r="C288" s="16"/>
      <c r="D288" s="1"/>
    </row>
    <row r="289" spans="1:4" ht="9" customHeight="1">
      <c r="A289" s="16"/>
      <c r="B289" s="16"/>
      <c r="C289" s="16"/>
      <c r="D289" s="1"/>
    </row>
    <row r="290" spans="1:4" ht="9" customHeight="1">
      <c r="A290" s="16"/>
      <c r="B290" s="16"/>
      <c r="C290" s="16"/>
      <c r="D290" s="1"/>
    </row>
    <row r="291" spans="1:4" ht="9" customHeight="1">
      <c r="A291" s="16"/>
      <c r="B291" s="16"/>
      <c r="C291" s="16"/>
      <c r="D291" s="1"/>
    </row>
    <row r="292" spans="1:4" ht="9" customHeight="1">
      <c r="A292" s="16"/>
      <c r="B292" s="16"/>
      <c r="C292" s="16"/>
      <c r="D292" s="1"/>
    </row>
    <row r="293" spans="1:4" ht="9" customHeight="1">
      <c r="A293" s="16"/>
      <c r="B293" s="16"/>
      <c r="C293" s="16"/>
      <c r="D293" s="1"/>
    </row>
    <row r="294" spans="1:4" ht="9" customHeight="1">
      <c r="A294" s="16"/>
      <c r="B294" s="16"/>
      <c r="C294" s="16"/>
      <c r="D294" s="1"/>
    </row>
    <row r="295" spans="1:4" ht="9" customHeight="1">
      <c r="A295" s="16"/>
      <c r="B295" s="16"/>
      <c r="C295" s="16"/>
      <c r="D295" s="1"/>
    </row>
    <row r="296" spans="1:4" ht="9" customHeight="1">
      <c r="A296" s="16"/>
      <c r="B296" s="16"/>
      <c r="C296" s="16"/>
      <c r="D296" s="1"/>
    </row>
    <row r="297" spans="1:4" ht="9" customHeight="1">
      <c r="A297" s="16"/>
      <c r="B297" s="16"/>
      <c r="C297" s="16"/>
      <c r="D297" s="1"/>
    </row>
    <row r="298" spans="1:4" ht="9" customHeight="1">
      <c r="A298" s="16"/>
      <c r="B298" s="16"/>
      <c r="C298" s="16"/>
      <c r="D298" s="1"/>
    </row>
    <row r="299" spans="1:4" ht="9" customHeight="1">
      <c r="A299" s="16"/>
      <c r="B299" s="16"/>
      <c r="C299" s="16"/>
      <c r="D299" s="1"/>
    </row>
    <row r="300" spans="1:4" ht="9" customHeight="1">
      <c r="A300" s="16"/>
      <c r="B300" s="16"/>
      <c r="C300" s="16"/>
      <c r="D300" s="1"/>
    </row>
    <row r="301" spans="1:4" ht="9" customHeight="1">
      <c r="A301" s="16"/>
      <c r="B301" s="16"/>
      <c r="C301" s="16"/>
      <c r="D301" s="1"/>
    </row>
    <row r="302" spans="1:4" ht="9" customHeight="1">
      <c r="A302" s="16"/>
      <c r="B302" s="16"/>
      <c r="C302" s="16"/>
      <c r="D302" s="1"/>
    </row>
    <row r="303" spans="1:4" ht="9" customHeight="1">
      <c r="A303" s="16"/>
      <c r="B303" s="16"/>
      <c r="C303" s="16"/>
      <c r="D303" s="1"/>
    </row>
    <row r="304" spans="1:4" ht="9" customHeight="1">
      <c r="A304" s="16"/>
      <c r="B304" s="16"/>
      <c r="C304" s="16"/>
      <c r="D304" s="1"/>
    </row>
    <row r="305" spans="1:4" ht="9" customHeight="1">
      <c r="A305" s="16"/>
      <c r="B305" s="16"/>
      <c r="C305" s="16"/>
      <c r="D305" s="1"/>
    </row>
    <row r="306" spans="1:4" ht="9" customHeight="1">
      <c r="A306" s="16"/>
      <c r="B306" s="16"/>
      <c r="C306" s="16"/>
      <c r="D306" s="1"/>
    </row>
    <row r="307" spans="1:4" ht="9" customHeight="1">
      <c r="A307" s="16"/>
      <c r="B307" s="16"/>
      <c r="C307" s="16"/>
      <c r="D307" s="1"/>
    </row>
    <row r="308" spans="1:4" ht="9" customHeight="1">
      <c r="A308" s="16"/>
      <c r="B308" s="16"/>
      <c r="C308" s="16"/>
      <c r="D308" s="1"/>
    </row>
    <row r="309" spans="1:4" ht="9" customHeight="1">
      <c r="A309" s="16"/>
      <c r="B309" s="16"/>
      <c r="C309" s="16"/>
      <c r="D309" s="1"/>
    </row>
    <row r="310" spans="1:4" ht="9" customHeight="1">
      <c r="A310" s="16"/>
      <c r="B310" s="16"/>
      <c r="C310" s="16"/>
      <c r="D310" s="1"/>
    </row>
    <row r="311" spans="1:4" ht="9" customHeight="1">
      <c r="A311" s="16"/>
      <c r="B311" s="16"/>
      <c r="C311" s="16"/>
      <c r="D311" s="1"/>
    </row>
    <row r="312" spans="1:4" ht="9" customHeight="1">
      <c r="A312" s="16"/>
      <c r="B312" s="16"/>
      <c r="C312" s="16"/>
      <c r="D312" s="1"/>
    </row>
    <row r="313" spans="1:4" ht="9" customHeight="1">
      <c r="A313" s="16"/>
      <c r="B313" s="16"/>
      <c r="C313" s="16"/>
      <c r="D313" s="1"/>
    </row>
    <row r="314" spans="1:4" ht="9" customHeight="1">
      <c r="A314" s="16"/>
      <c r="B314" s="16"/>
      <c r="C314" s="16"/>
      <c r="D314" s="1"/>
    </row>
    <row r="315" spans="1:4" ht="9" customHeight="1">
      <c r="A315" s="16"/>
      <c r="B315" s="16"/>
      <c r="C315" s="16"/>
      <c r="D315" s="1"/>
    </row>
    <row r="316" spans="1:4" ht="9" customHeight="1">
      <c r="A316" s="16"/>
      <c r="B316" s="16"/>
      <c r="C316" s="16"/>
      <c r="D316" s="1"/>
    </row>
    <row r="317" spans="1:4" ht="9" customHeight="1">
      <c r="A317" s="16"/>
      <c r="B317" s="16"/>
      <c r="C317" s="16"/>
      <c r="D317" s="1"/>
    </row>
    <row r="318" spans="1:4" ht="9" customHeight="1">
      <c r="A318" s="16"/>
      <c r="B318" s="16"/>
      <c r="C318" s="16"/>
      <c r="D318" s="1"/>
    </row>
    <row r="319" spans="1:4" ht="9" customHeight="1">
      <c r="A319" s="16"/>
      <c r="B319" s="16"/>
      <c r="C319" s="16"/>
      <c r="D319" s="1"/>
    </row>
    <row r="320" spans="1:4" ht="9" customHeight="1">
      <c r="A320" s="16"/>
      <c r="B320" s="16"/>
      <c r="C320" s="16"/>
      <c r="D320" s="1"/>
    </row>
    <row r="321" spans="1:4" ht="9" customHeight="1">
      <c r="A321" s="16"/>
      <c r="B321" s="16"/>
      <c r="C321" s="16"/>
      <c r="D321" s="1"/>
    </row>
    <row r="322" spans="1:4" ht="9" customHeight="1">
      <c r="A322" s="16"/>
      <c r="B322" s="16"/>
      <c r="C322" s="16"/>
      <c r="D322" s="1"/>
    </row>
    <row r="323" spans="1:4" ht="9" customHeight="1">
      <c r="A323" s="16"/>
      <c r="B323" s="16"/>
      <c r="C323" s="16"/>
      <c r="D323" s="1"/>
    </row>
    <row r="324" spans="1:4" ht="9" customHeight="1">
      <c r="A324" s="16"/>
      <c r="B324" s="16"/>
      <c r="C324" s="16"/>
      <c r="D324" s="1"/>
    </row>
    <row r="325" spans="1:4" ht="9" customHeight="1">
      <c r="A325" s="16"/>
      <c r="B325" s="16"/>
      <c r="C325" s="16"/>
      <c r="D325" s="1"/>
    </row>
    <row r="326" spans="1:4" ht="9" customHeight="1">
      <c r="A326" s="16"/>
      <c r="B326" s="16"/>
      <c r="C326" s="16"/>
      <c r="D326" s="1"/>
    </row>
    <row r="327" spans="1:4" ht="9" customHeight="1">
      <c r="A327" s="16"/>
      <c r="B327" s="16"/>
      <c r="C327" s="16"/>
      <c r="D327" s="1"/>
    </row>
    <row r="328" spans="1:4" ht="9" customHeight="1">
      <c r="A328" s="16"/>
      <c r="B328" s="16"/>
      <c r="C328" s="16"/>
      <c r="D328" s="1"/>
    </row>
    <row r="329" spans="1:4" ht="9" customHeight="1">
      <c r="A329" s="16"/>
      <c r="B329" s="16"/>
      <c r="C329" s="16"/>
      <c r="D329" s="1"/>
    </row>
    <row r="330" spans="1:4" ht="9" customHeight="1">
      <c r="A330" s="16"/>
      <c r="B330" s="16"/>
      <c r="C330" s="16"/>
      <c r="D330" s="1"/>
    </row>
    <row r="331" spans="1:4" ht="9" customHeight="1">
      <c r="A331" s="16"/>
      <c r="B331" s="16"/>
      <c r="C331" s="16"/>
      <c r="D331" s="1"/>
    </row>
    <row r="332" spans="1:4" ht="9" customHeight="1">
      <c r="A332" s="16"/>
      <c r="B332" s="16"/>
      <c r="C332" s="16"/>
      <c r="D332" s="1"/>
    </row>
    <row r="333" spans="1:4" ht="9" customHeight="1">
      <c r="A333" s="16"/>
      <c r="B333" s="16"/>
      <c r="C333" s="16"/>
      <c r="D333" s="1"/>
    </row>
    <row r="334" spans="1:4" ht="9" customHeight="1">
      <c r="A334" s="16"/>
      <c r="B334" s="16"/>
      <c r="C334" s="16"/>
      <c r="D334" s="1"/>
    </row>
    <row r="335" spans="1:4" ht="9" customHeight="1">
      <c r="A335" s="16"/>
      <c r="B335" s="16"/>
      <c r="C335" s="16"/>
      <c r="D335" s="1"/>
    </row>
    <row r="336" spans="1:4" ht="9" customHeight="1">
      <c r="A336" s="16"/>
      <c r="B336" s="16"/>
      <c r="C336" s="16"/>
      <c r="D336" s="1"/>
    </row>
    <row r="337" spans="1:4" ht="9" customHeight="1">
      <c r="A337" s="16"/>
      <c r="B337" s="16"/>
      <c r="C337" s="16"/>
      <c r="D337" s="1"/>
    </row>
    <row r="338" spans="1:4" ht="9" customHeight="1">
      <c r="A338" s="16"/>
      <c r="B338" s="16"/>
      <c r="C338" s="16"/>
      <c r="D338" s="1"/>
    </row>
    <row r="339" spans="1:4" ht="9" customHeight="1">
      <c r="A339" s="16"/>
      <c r="B339" s="16"/>
      <c r="C339" s="16"/>
      <c r="D339" s="1"/>
    </row>
    <row r="340" spans="1:4" ht="9" customHeight="1">
      <c r="A340" s="16"/>
      <c r="B340" s="16"/>
      <c r="C340" s="16"/>
      <c r="D340" s="1"/>
    </row>
    <row r="341" spans="1:4" ht="9" customHeight="1">
      <c r="A341" s="16"/>
      <c r="B341" s="16"/>
      <c r="C341" s="16"/>
      <c r="D341" s="1"/>
    </row>
    <row r="342" spans="1:4" ht="9" customHeight="1">
      <c r="A342" s="16"/>
      <c r="B342" s="16"/>
      <c r="C342" s="16"/>
      <c r="D342" s="1"/>
    </row>
    <row r="343" spans="1:4" ht="9" customHeight="1">
      <c r="A343" s="16"/>
      <c r="B343" s="16"/>
      <c r="C343" s="16"/>
      <c r="D343" s="1"/>
    </row>
    <row r="344" spans="1:4" ht="9" customHeight="1">
      <c r="A344" s="16"/>
      <c r="B344" s="16"/>
      <c r="C344" s="16"/>
      <c r="D344" s="1"/>
    </row>
    <row r="345" spans="1:4" ht="9" customHeight="1">
      <c r="A345" s="16"/>
      <c r="B345" s="16"/>
      <c r="C345" s="16"/>
      <c r="D345" s="1"/>
    </row>
    <row r="346" spans="1:4" ht="9" customHeight="1">
      <c r="A346" s="16"/>
      <c r="B346" s="16"/>
      <c r="C346" s="16"/>
      <c r="D346" s="1"/>
    </row>
    <row r="347" spans="1:4" ht="9" customHeight="1">
      <c r="A347" s="16"/>
      <c r="B347" s="16"/>
      <c r="C347" s="16"/>
      <c r="D347" s="1"/>
    </row>
    <row r="348" spans="1:4" ht="9" customHeight="1">
      <c r="A348" s="16"/>
      <c r="B348" s="16"/>
      <c r="C348" s="16"/>
      <c r="D348" s="1"/>
    </row>
    <row r="349" spans="1:4" ht="9" customHeight="1">
      <c r="A349" s="16"/>
      <c r="B349" s="16"/>
      <c r="C349" s="16"/>
      <c r="D349" s="1"/>
    </row>
    <row r="350" spans="1:4" ht="9" customHeight="1">
      <c r="A350" s="16"/>
      <c r="B350" s="16"/>
      <c r="C350" s="16"/>
      <c r="D350" s="1"/>
    </row>
    <row r="351" spans="1:4" ht="9" customHeight="1">
      <c r="A351" s="16"/>
      <c r="B351" s="16"/>
      <c r="C351" s="16"/>
      <c r="D351" s="1"/>
    </row>
    <row r="352" spans="1:4" ht="9" customHeight="1">
      <c r="A352" s="16"/>
      <c r="B352" s="16"/>
      <c r="C352" s="16"/>
      <c r="D352" s="1"/>
    </row>
    <row r="353" spans="1:4" ht="9" customHeight="1">
      <c r="A353" s="16"/>
      <c r="B353" s="16"/>
      <c r="C353" s="16"/>
      <c r="D353" s="1"/>
    </row>
    <row r="354" spans="1:4" ht="9" customHeight="1">
      <c r="A354" s="16"/>
      <c r="B354" s="16"/>
      <c r="C354" s="16"/>
      <c r="D354" s="1"/>
    </row>
    <row r="355" spans="1:4" ht="9" customHeight="1">
      <c r="A355" s="16"/>
      <c r="B355" s="16"/>
      <c r="C355" s="16"/>
      <c r="D355" s="1"/>
    </row>
    <row r="356" spans="1:4" ht="9" customHeight="1">
      <c r="A356" s="16"/>
      <c r="B356" s="16"/>
      <c r="C356" s="16"/>
      <c r="D356" s="1"/>
    </row>
    <row r="357" spans="1:4" ht="9" customHeight="1">
      <c r="A357" s="16"/>
      <c r="B357" s="16"/>
      <c r="C357" s="16"/>
      <c r="D357" s="1"/>
    </row>
    <row r="358" spans="1:4" ht="9" customHeight="1">
      <c r="A358" s="16"/>
      <c r="B358" s="16"/>
      <c r="C358" s="16"/>
      <c r="D358" s="1"/>
    </row>
    <row r="359" spans="1:4" ht="9" customHeight="1">
      <c r="A359" s="16"/>
      <c r="B359" s="16"/>
      <c r="C359" s="16"/>
      <c r="D359" s="1"/>
    </row>
    <row r="360" spans="1:4" ht="9" customHeight="1">
      <c r="A360" s="16"/>
      <c r="B360" s="16"/>
      <c r="C360" s="16"/>
      <c r="D360" s="1"/>
    </row>
    <row r="361" spans="1:4" ht="9" customHeight="1">
      <c r="A361" s="16"/>
      <c r="B361" s="16"/>
      <c r="C361" s="16"/>
      <c r="D361" s="1"/>
    </row>
    <row r="362" spans="1:4" ht="9" customHeight="1">
      <c r="A362" s="16"/>
      <c r="B362" s="16"/>
      <c r="C362" s="16"/>
      <c r="D362" s="1"/>
    </row>
    <row r="363" spans="1:4" ht="9" customHeight="1">
      <c r="A363" s="16"/>
      <c r="B363" s="16"/>
      <c r="C363" s="16"/>
      <c r="D363" s="1"/>
    </row>
    <row r="364" spans="1:4" ht="9" customHeight="1">
      <c r="A364" s="16"/>
      <c r="B364" s="16"/>
      <c r="C364" s="16"/>
      <c r="D364" s="1"/>
    </row>
    <row r="365" spans="1:4" ht="9" customHeight="1">
      <c r="A365" s="16"/>
      <c r="B365" s="16"/>
      <c r="C365" s="16"/>
      <c r="D365" s="1"/>
    </row>
    <row r="366" spans="1:4" ht="9" customHeight="1">
      <c r="A366" s="16"/>
      <c r="B366" s="16"/>
      <c r="C366" s="16"/>
      <c r="D366" s="1"/>
    </row>
    <row r="367" spans="1:4" ht="9" customHeight="1">
      <c r="A367" s="16"/>
      <c r="B367" s="16"/>
      <c r="C367" s="16"/>
      <c r="D367" s="1"/>
    </row>
    <row r="368" spans="1:4" ht="9" customHeight="1">
      <c r="A368" s="16"/>
      <c r="B368" s="16"/>
      <c r="C368" s="16"/>
      <c r="D368" s="1"/>
    </row>
    <row r="369" spans="1:4" ht="9" customHeight="1">
      <c r="A369" s="16"/>
      <c r="B369" s="16"/>
      <c r="C369" s="16"/>
      <c r="D369" s="1"/>
    </row>
    <row r="370" spans="1:4" ht="9" customHeight="1">
      <c r="A370" s="16"/>
      <c r="B370" s="16"/>
      <c r="C370" s="16"/>
      <c r="D370" s="1"/>
    </row>
    <row r="371" spans="1:4" ht="9" customHeight="1">
      <c r="A371" s="16"/>
      <c r="B371" s="16"/>
      <c r="C371" s="16"/>
      <c r="D371" s="1"/>
    </row>
    <row r="372" spans="1:4" ht="9" customHeight="1">
      <c r="A372" s="16"/>
      <c r="B372" s="16"/>
      <c r="C372" s="16"/>
      <c r="D372" s="1"/>
    </row>
    <row r="373" spans="1:4" ht="9" customHeight="1">
      <c r="A373" s="16"/>
      <c r="B373" s="16"/>
      <c r="C373" s="16"/>
      <c r="D373" s="1"/>
    </row>
    <row r="374" spans="1:4" ht="9" customHeight="1">
      <c r="A374" s="16"/>
      <c r="B374" s="16"/>
      <c r="C374" s="16"/>
      <c r="D374" s="1"/>
    </row>
    <row r="375" spans="1:4" ht="9" customHeight="1">
      <c r="A375" s="16"/>
      <c r="B375" s="16"/>
      <c r="C375" s="16"/>
      <c r="D375" s="1"/>
    </row>
    <row r="376" spans="1:4" ht="9" customHeight="1">
      <c r="A376" s="16"/>
      <c r="B376" s="16"/>
      <c r="C376" s="16"/>
      <c r="D376" s="1"/>
    </row>
    <row r="377" spans="1:4" ht="9" customHeight="1">
      <c r="A377" s="16"/>
      <c r="B377" s="16"/>
      <c r="C377" s="16"/>
      <c r="D377" s="1"/>
    </row>
    <row r="378" spans="1:4" ht="9" customHeight="1">
      <c r="A378" s="16"/>
      <c r="B378" s="16"/>
      <c r="C378" s="16"/>
      <c r="D378" s="1"/>
    </row>
    <row r="379" spans="1:4" ht="9" customHeight="1">
      <c r="A379" s="16"/>
      <c r="B379" s="16"/>
      <c r="C379" s="16"/>
      <c r="D379" s="1"/>
    </row>
    <row r="380" spans="1:4" ht="9" customHeight="1">
      <c r="A380" s="16"/>
      <c r="B380" s="16"/>
      <c r="C380" s="16"/>
      <c r="D380" s="1"/>
    </row>
    <row r="381" spans="1:4" ht="9" customHeight="1">
      <c r="A381" s="16"/>
      <c r="B381" s="16"/>
      <c r="C381" s="16"/>
      <c r="D381" s="1"/>
    </row>
    <row r="382" spans="1:4" ht="9" customHeight="1">
      <c r="A382" s="16"/>
      <c r="B382" s="16"/>
      <c r="C382" s="16"/>
      <c r="D382" s="1"/>
    </row>
    <row r="383" spans="1:4" ht="9" customHeight="1">
      <c r="A383" s="16"/>
      <c r="B383" s="16"/>
      <c r="C383" s="16"/>
      <c r="D383" s="1"/>
    </row>
    <row r="384" spans="1:4" ht="9" customHeight="1">
      <c r="A384" s="16"/>
      <c r="B384" s="16"/>
      <c r="C384" s="16"/>
      <c r="D384" s="1"/>
    </row>
    <row r="385" spans="1:4" ht="9" customHeight="1">
      <c r="A385" s="16"/>
      <c r="B385" s="16"/>
      <c r="C385" s="16"/>
      <c r="D385" s="1"/>
    </row>
    <row r="386" spans="1:4" ht="9" customHeight="1">
      <c r="A386" s="16"/>
      <c r="B386" s="16"/>
      <c r="C386" s="16"/>
      <c r="D386" s="1"/>
    </row>
    <row r="387" spans="1:4" ht="9" customHeight="1">
      <c r="A387" s="16"/>
      <c r="B387" s="16"/>
      <c r="C387" s="16"/>
      <c r="D387" s="1"/>
    </row>
    <row r="388" spans="1:4" ht="9" customHeight="1">
      <c r="A388" s="16"/>
      <c r="B388" s="16"/>
      <c r="C388" s="16"/>
      <c r="D388" s="1"/>
    </row>
    <row r="389" spans="1:4" ht="9" customHeight="1">
      <c r="A389" s="16"/>
      <c r="B389" s="16"/>
      <c r="C389" s="16"/>
      <c r="D389" s="1"/>
    </row>
    <row r="390" spans="1:4" ht="9" customHeight="1">
      <c r="A390" s="16"/>
      <c r="B390" s="16"/>
      <c r="C390" s="16"/>
      <c r="D390" s="1"/>
    </row>
    <row r="391" spans="1:4" ht="9" customHeight="1">
      <c r="A391" s="16"/>
      <c r="B391" s="16"/>
      <c r="C391" s="16"/>
      <c r="D391" s="1"/>
    </row>
    <row r="392" spans="1:4" ht="9" customHeight="1">
      <c r="A392" s="16"/>
      <c r="B392" s="16"/>
      <c r="C392" s="16"/>
      <c r="D392" s="1"/>
    </row>
    <row r="393" spans="1:4" ht="9" customHeight="1">
      <c r="A393" s="16"/>
      <c r="B393" s="16"/>
      <c r="C393" s="16"/>
      <c r="D393" s="1"/>
    </row>
    <row r="394" spans="1:4" ht="9" customHeight="1">
      <c r="A394" s="16"/>
      <c r="B394" s="16"/>
      <c r="C394" s="16"/>
      <c r="D394" s="1"/>
    </row>
    <row r="395" spans="1:4" ht="9" customHeight="1">
      <c r="A395" s="16"/>
      <c r="B395" s="16"/>
      <c r="C395" s="16"/>
      <c r="D395" s="1"/>
    </row>
    <row r="396" spans="1:4" ht="9" customHeight="1">
      <c r="A396" s="16"/>
      <c r="B396" s="16"/>
      <c r="C396" s="16"/>
      <c r="D396" s="1"/>
    </row>
    <row r="397" spans="1:4" ht="9" customHeight="1">
      <c r="A397" s="16"/>
      <c r="B397" s="16"/>
      <c r="C397" s="16"/>
      <c r="D397" s="1"/>
    </row>
    <row r="398" spans="1:4" ht="9" customHeight="1">
      <c r="A398" s="16"/>
      <c r="B398" s="16"/>
      <c r="C398" s="16"/>
      <c r="D398" s="1"/>
    </row>
    <row r="399" spans="1:4" ht="9" customHeight="1">
      <c r="A399" s="16"/>
      <c r="B399" s="16"/>
      <c r="C399" s="16"/>
      <c r="D399" s="1"/>
    </row>
    <row r="400" spans="1:4" ht="9" customHeight="1">
      <c r="A400" s="16"/>
      <c r="B400" s="16"/>
      <c r="C400" s="16"/>
      <c r="D400" s="1"/>
    </row>
    <row r="401" spans="1:4" ht="9" customHeight="1">
      <c r="A401" s="16"/>
      <c r="B401" s="16"/>
      <c r="C401" s="16"/>
      <c r="D401" s="1"/>
    </row>
    <row r="402" spans="1:4" ht="9" customHeight="1">
      <c r="A402" s="16"/>
      <c r="B402" s="16"/>
      <c r="C402" s="16"/>
      <c r="D402" s="1"/>
    </row>
    <row r="403" spans="1:4" ht="9" customHeight="1">
      <c r="A403" s="16"/>
      <c r="B403" s="16"/>
      <c r="C403" s="16"/>
      <c r="D403" s="1"/>
    </row>
    <row r="404" spans="1:4" ht="9" customHeight="1">
      <c r="A404" s="16"/>
      <c r="B404" s="16"/>
      <c r="C404" s="16"/>
      <c r="D404" s="1"/>
    </row>
    <row r="405" spans="1:4" ht="9" customHeight="1">
      <c r="A405" s="16"/>
      <c r="B405" s="16"/>
      <c r="C405" s="16"/>
      <c r="D405" s="1"/>
    </row>
    <row r="406" spans="1:4" ht="9" customHeight="1">
      <c r="A406" s="16"/>
      <c r="B406" s="16"/>
      <c r="C406" s="16"/>
      <c r="D406" s="1"/>
    </row>
    <row r="407" spans="1:4" ht="9" customHeight="1">
      <c r="A407" s="16"/>
      <c r="B407" s="16"/>
      <c r="C407" s="16"/>
      <c r="D407" s="1"/>
    </row>
    <row r="408" spans="1:4" ht="9" customHeight="1">
      <c r="A408" s="16"/>
      <c r="B408" s="16"/>
      <c r="C408" s="16"/>
      <c r="D408" s="1"/>
    </row>
    <row r="409" spans="1:4" ht="9" customHeight="1">
      <c r="A409" s="16"/>
      <c r="B409" s="16"/>
      <c r="C409" s="16"/>
      <c r="D409" s="1"/>
    </row>
    <row r="410" spans="1:4" ht="9" customHeight="1">
      <c r="A410" s="16"/>
      <c r="B410" s="16"/>
      <c r="C410" s="16"/>
      <c r="D410" s="1"/>
    </row>
    <row r="411" spans="1:4" ht="9" customHeight="1">
      <c r="A411" s="16"/>
      <c r="B411" s="16"/>
      <c r="C411" s="16"/>
      <c r="D411" s="1"/>
    </row>
    <row r="412" spans="1:4" ht="9" customHeight="1">
      <c r="A412" s="16"/>
      <c r="B412" s="16"/>
      <c r="C412" s="16"/>
      <c r="D412" s="1"/>
    </row>
    <row r="413" spans="1:4" ht="9" customHeight="1">
      <c r="A413" s="16"/>
      <c r="B413" s="16"/>
      <c r="C413" s="16"/>
      <c r="D413" s="1"/>
    </row>
    <row r="414" spans="1:4" ht="9" customHeight="1">
      <c r="A414" s="16"/>
      <c r="B414" s="16"/>
      <c r="C414" s="16"/>
      <c r="D414" s="1"/>
    </row>
    <row r="415" spans="1:4" ht="9" customHeight="1">
      <c r="A415" s="16"/>
      <c r="B415" s="16"/>
      <c r="C415" s="16"/>
      <c r="D415" s="1"/>
    </row>
    <row r="416" spans="1:4" ht="9" customHeight="1">
      <c r="A416" s="16"/>
      <c r="B416" s="16"/>
      <c r="C416" s="16"/>
      <c r="D416" s="1"/>
    </row>
    <row r="417" spans="1:4" ht="9" customHeight="1">
      <c r="A417" s="16"/>
      <c r="B417" s="16"/>
      <c r="C417" s="16"/>
      <c r="D417" s="1"/>
    </row>
    <row r="418" spans="1:4" ht="9" customHeight="1">
      <c r="A418" s="16"/>
      <c r="B418" s="16"/>
      <c r="C418" s="16"/>
      <c r="D418" s="1"/>
    </row>
    <row r="419" spans="1:4" ht="9" customHeight="1">
      <c r="A419" s="16"/>
      <c r="B419" s="16"/>
      <c r="C419" s="16"/>
      <c r="D419" s="1"/>
    </row>
    <row r="420" spans="1:4" ht="9" customHeight="1">
      <c r="A420" s="16"/>
      <c r="B420" s="16"/>
      <c r="C420" s="16"/>
      <c r="D420" s="1"/>
    </row>
    <row r="421" spans="1:4" ht="9" customHeight="1">
      <c r="A421" s="16"/>
      <c r="B421" s="16"/>
      <c r="C421" s="16"/>
      <c r="D421" s="1"/>
    </row>
    <row r="422" spans="1:4" ht="9" customHeight="1">
      <c r="A422" s="16"/>
      <c r="B422" s="16"/>
      <c r="C422" s="16"/>
      <c r="D422" s="1"/>
    </row>
    <row r="423" spans="1:4" ht="9" customHeight="1">
      <c r="A423" s="16"/>
      <c r="B423" s="16"/>
      <c r="C423" s="16"/>
      <c r="D423" s="1"/>
    </row>
    <row r="424" spans="1:4" ht="9" customHeight="1">
      <c r="A424" s="16"/>
      <c r="B424" s="16"/>
      <c r="C424" s="16"/>
      <c r="D424" s="1"/>
    </row>
    <row r="425" spans="1:4" ht="9" customHeight="1">
      <c r="A425" s="16"/>
      <c r="B425" s="16"/>
      <c r="C425" s="16"/>
      <c r="D425" s="1"/>
    </row>
    <row r="426" spans="1:4" ht="9" customHeight="1">
      <c r="A426" s="16"/>
      <c r="B426" s="16"/>
      <c r="C426" s="16"/>
      <c r="D426" s="1"/>
    </row>
    <row r="427" spans="1:4" ht="9" customHeight="1">
      <c r="A427" s="16"/>
      <c r="B427" s="16"/>
      <c r="C427" s="16"/>
      <c r="D427" s="1"/>
    </row>
    <row r="428" spans="1:4" ht="9" customHeight="1">
      <c r="A428" s="16"/>
      <c r="B428" s="16"/>
      <c r="C428" s="16"/>
      <c r="D428" s="1"/>
    </row>
    <row r="429" spans="1:4" ht="9" customHeight="1">
      <c r="A429" s="16"/>
      <c r="B429" s="16"/>
      <c r="C429" s="16"/>
      <c r="D429" s="1"/>
    </row>
    <row r="430" spans="1:4" ht="9" customHeight="1">
      <c r="A430" s="16"/>
      <c r="B430" s="16"/>
      <c r="C430" s="16"/>
      <c r="D430" s="1"/>
    </row>
    <row r="431" spans="1:4" ht="9" customHeight="1">
      <c r="A431" s="16"/>
      <c r="B431" s="16"/>
      <c r="C431" s="16"/>
      <c r="D431" s="1"/>
    </row>
    <row r="432" spans="1:4" ht="9" customHeight="1">
      <c r="A432" s="16"/>
      <c r="B432" s="16"/>
      <c r="C432" s="16"/>
      <c r="D432" s="1"/>
    </row>
    <row r="433" spans="1:4" ht="9" customHeight="1">
      <c r="A433" s="16"/>
      <c r="B433" s="16"/>
      <c r="C433" s="16"/>
      <c r="D433" s="1"/>
    </row>
    <row r="434" spans="1:4" ht="9" customHeight="1">
      <c r="A434" s="16"/>
      <c r="B434" s="16"/>
      <c r="C434" s="16"/>
      <c r="D434" s="1"/>
    </row>
    <row r="435" spans="1:4" ht="9" customHeight="1">
      <c r="A435" s="16"/>
      <c r="B435" s="16"/>
      <c r="C435" s="16"/>
      <c r="D435" s="1"/>
    </row>
    <row r="436" spans="1:4" ht="9" customHeight="1">
      <c r="A436" s="16"/>
      <c r="B436" s="16"/>
      <c r="C436" s="16"/>
      <c r="D436" s="1"/>
    </row>
    <row r="437" spans="1:4" ht="9" customHeight="1">
      <c r="A437" s="16"/>
      <c r="B437" s="16"/>
      <c r="C437" s="16"/>
      <c r="D437" s="1"/>
    </row>
    <row r="438" spans="1:4" ht="9" customHeight="1">
      <c r="A438" s="16"/>
      <c r="B438" s="16"/>
      <c r="C438" s="16"/>
      <c r="D438" s="1"/>
    </row>
    <row r="439" spans="1:4" ht="9" customHeight="1">
      <c r="A439" s="16"/>
      <c r="B439" s="16"/>
      <c r="C439" s="16"/>
      <c r="D439" s="1"/>
    </row>
    <row r="440" spans="1:4" ht="9" customHeight="1">
      <c r="A440" s="16"/>
      <c r="B440" s="16"/>
      <c r="C440" s="16"/>
      <c r="D440" s="1"/>
    </row>
    <row r="441" spans="1:4" ht="9" customHeight="1">
      <c r="A441" s="16"/>
      <c r="B441" s="16"/>
      <c r="C441" s="16"/>
      <c r="D441" s="1"/>
    </row>
    <row r="442" spans="1:4" ht="9" customHeight="1">
      <c r="A442" s="16"/>
      <c r="B442" s="16"/>
      <c r="C442" s="16"/>
      <c r="D442" s="1"/>
    </row>
    <row r="443" spans="1:4" ht="9" customHeight="1">
      <c r="A443" s="16"/>
      <c r="B443" s="16"/>
      <c r="C443" s="16"/>
      <c r="D443" s="1"/>
    </row>
    <row r="444" spans="1:4" ht="9" customHeight="1">
      <c r="A444" s="16"/>
      <c r="B444" s="16"/>
      <c r="C444" s="16"/>
      <c r="D444" s="1"/>
    </row>
    <row r="445" spans="1:4" ht="9" customHeight="1">
      <c r="A445" s="16"/>
      <c r="B445" s="16"/>
      <c r="C445" s="16"/>
      <c r="D445" s="1"/>
    </row>
    <row r="446" spans="1:4" ht="9" customHeight="1">
      <c r="A446" s="16"/>
      <c r="B446" s="16"/>
      <c r="C446" s="16"/>
      <c r="D446" s="1"/>
    </row>
    <row r="447" spans="1:4" ht="9" customHeight="1">
      <c r="A447" s="16"/>
      <c r="B447" s="16"/>
      <c r="C447" s="16"/>
      <c r="D447" s="1"/>
    </row>
    <row r="448" spans="1:4" ht="9" customHeight="1">
      <c r="A448" s="16"/>
      <c r="B448" s="16"/>
      <c r="C448" s="16"/>
      <c r="D448" s="1"/>
    </row>
    <row r="449" spans="1:4" ht="9" customHeight="1">
      <c r="A449" s="16"/>
      <c r="B449" s="16"/>
      <c r="C449" s="16"/>
      <c r="D449" s="1"/>
    </row>
    <row r="450" spans="1:4" ht="9" customHeight="1">
      <c r="A450" s="16"/>
      <c r="B450" s="16"/>
      <c r="C450" s="16"/>
      <c r="D450" s="1"/>
    </row>
    <row r="451" spans="1:4" ht="9" customHeight="1">
      <c r="A451" s="16"/>
      <c r="B451" s="16"/>
      <c r="C451" s="16"/>
      <c r="D451" s="1"/>
    </row>
    <row r="452" spans="1:4" ht="9" customHeight="1">
      <c r="A452" s="16"/>
      <c r="B452" s="16"/>
      <c r="C452" s="16"/>
      <c r="D452" s="1"/>
    </row>
    <row r="453" spans="1:4" ht="9" customHeight="1">
      <c r="A453" s="16"/>
      <c r="B453" s="16"/>
      <c r="C453" s="16"/>
      <c r="D453" s="1"/>
    </row>
    <row r="454" spans="1:4" ht="9" customHeight="1">
      <c r="A454" s="16"/>
      <c r="B454" s="16"/>
      <c r="C454" s="16"/>
      <c r="D454" s="1"/>
    </row>
    <row r="455" spans="1:4" ht="9" customHeight="1">
      <c r="A455" s="16"/>
      <c r="B455" s="16"/>
      <c r="C455" s="16"/>
      <c r="D455" s="1"/>
    </row>
    <row r="456" spans="1:4" ht="9" customHeight="1">
      <c r="A456" s="16"/>
      <c r="B456" s="16"/>
      <c r="C456" s="16"/>
      <c r="D456" s="1"/>
    </row>
    <row r="457" spans="1:4" ht="9" customHeight="1">
      <c r="A457" s="16"/>
      <c r="B457" s="16"/>
      <c r="C457" s="16"/>
      <c r="D457" s="1"/>
    </row>
    <row r="458" spans="1:4" ht="9" customHeight="1">
      <c r="A458" s="16"/>
      <c r="B458" s="16"/>
      <c r="C458" s="16"/>
      <c r="D458" s="1"/>
    </row>
    <row r="459" spans="1:4" ht="9" customHeight="1">
      <c r="A459" s="16"/>
      <c r="B459" s="16"/>
      <c r="C459" s="16"/>
      <c r="D459" s="1"/>
    </row>
    <row r="460" spans="1:4" ht="9" customHeight="1">
      <c r="A460" s="16"/>
      <c r="B460" s="16"/>
      <c r="C460" s="16"/>
      <c r="D460" s="1"/>
    </row>
    <row r="461" spans="1:4" ht="9" customHeight="1">
      <c r="A461" s="16"/>
      <c r="B461" s="16"/>
      <c r="C461" s="16"/>
      <c r="D461" s="1"/>
    </row>
    <row r="462" spans="1:4" ht="9" customHeight="1">
      <c r="A462" s="16"/>
      <c r="B462" s="16"/>
      <c r="C462" s="16"/>
      <c r="D462" s="1"/>
    </row>
    <row r="463" spans="1:4" ht="9" customHeight="1">
      <c r="A463" s="16"/>
      <c r="B463" s="16"/>
      <c r="C463" s="16"/>
      <c r="D463" s="1"/>
    </row>
    <row r="464" spans="1:4" ht="9" customHeight="1">
      <c r="A464" s="16"/>
      <c r="B464" s="16"/>
      <c r="C464" s="16"/>
      <c r="D464" s="1"/>
    </row>
    <row r="465" spans="1:4" ht="9" customHeight="1">
      <c r="A465" s="16"/>
      <c r="B465" s="16"/>
      <c r="C465" s="16"/>
      <c r="D465" s="1"/>
    </row>
    <row r="466" spans="1:4" ht="9" customHeight="1">
      <c r="A466" s="16"/>
      <c r="B466" s="16"/>
      <c r="C466" s="16"/>
      <c r="D466" s="1"/>
    </row>
    <row r="467" spans="1:4" ht="9" customHeight="1">
      <c r="A467" s="16"/>
      <c r="B467" s="16"/>
      <c r="C467" s="16"/>
      <c r="D467" s="1"/>
    </row>
    <row r="468" spans="1:4" ht="9" customHeight="1">
      <c r="A468" s="16"/>
      <c r="B468" s="16"/>
      <c r="C468" s="16"/>
      <c r="D468" s="1"/>
    </row>
    <row r="469" spans="1:4" ht="9" customHeight="1">
      <c r="A469" s="16"/>
      <c r="B469" s="16"/>
      <c r="C469" s="16"/>
      <c r="D469" s="1"/>
    </row>
    <row r="470" spans="1:4" ht="9" customHeight="1">
      <c r="A470" s="16"/>
      <c r="B470" s="16"/>
      <c r="C470" s="16"/>
      <c r="D470" s="1"/>
    </row>
    <row r="471" spans="1:4" ht="9" customHeight="1">
      <c r="A471" s="16"/>
      <c r="B471" s="16"/>
      <c r="C471" s="16"/>
      <c r="D471" s="1"/>
    </row>
    <row r="472" spans="1:4" ht="9" customHeight="1">
      <c r="A472" s="16"/>
      <c r="B472" s="16"/>
      <c r="C472" s="16"/>
      <c r="D472" s="1"/>
    </row>
    <row r="473" spans="1:4" ht="9" customHeight="1">
      <c r="A473" s="16"/>
      <c r="B473" s="16"/>
      <c r="C473" s="16"/>
      <c r="D473" s="1"/>
    </row>
    <row r="474" spans="1:4" ht="9" customHeight="1">
      <c r="A474" s="16"/>
      <c r="B474" s="16"/>
      <c r="C474" s="16"/>
      <c r="D474" s="1"/>
    </row>
    <row r="475" spans="1:4" ht="9" customHeight="1">
      <c r="A475" s="16"/>
      <c r="B475" s="16"/>
      <c r="C475" s="16"/>
      <c r="D475" s="1"/>
    </row>
    <row r="476" spans="1:4" ht="9" customHeight="1">
      <c r="A476" s="16"/>
      <c r="B476" s="16"/>
      <c r="C476" s="16"/>
      <c r="D476" s="1"/>
    </row>
    <row r="477" spans="1:4" ht="9" customHeight="1">
      <c r="A477" s="16"/>
      <c r="B477" s="16"/>
      <c r="C477" s="16"/>
      <c r="D477" s="1"/>
    </row>
    <row r="478" spans="1:4" ht="9" customHeight="1">
      <c r="A478" s="16"/>
      <c r="B478" s="16"/>
      <c r="C478" s="16"/>
      <c r="D478" s="1"/>
    </row>
    <row r="479" spans="1:4" ht="9" customHeight="1">
      <c r="A479" s="16"/>
      <c r="B479" s="16"/>
      <c r="C479" s="16"/>
      <c r="D479" s="1"/>
    </row>
    <row r="480" spans="1:4" ht="9" customHeight="1">
      <c r="A480" s="16"/>
      <c r="B480" s="16"/>
      <c r="C480" s="16"/>
      <c r="D480" s="1"/>
    </row>
    <row r="481" spans="1:4" ht="9" customHeight="1">
      <c r="A481" s="16"/>
      <c r="B481" s="16"/>
      <c r="C481" s="16"/>
      <c r="D481" s="1"/>
    </row>
    <row r="482" spans="1:4" ht="9" customHeight="1">
      <c r="A482" s="16"/>
      <c r="B482" s="16"/>
      <c r="C482" s="16"/>
      <c r="D482" s="1"/>
    </row>
    <row r="483" spans="1:4" ht="9" customHeight="1">
      <c r="A483" s="16"/>
      <c r="B483" s="16"/>
      <c r="C483" s="16"/>
      <c r="D483" s="1"/>
    </row>
    <row r="484" spans="1:4" ht="9" customHeight="1">
      <c r="A484" s="16"/>
      <c r="B484" s="16"/>
      <c r="C484" s="16"/>
      <c r="D484" s="1"/>
    </row>
    <row r="485" spans="1:4" ht="9" customHeight="1">
      <c r="A485" s="16"/>
      <c r="B485" s="16"/>
      <c r="C485" s="16"/>
      <c r="D485" s="1"/>
    </row>
    <row r="486" spans="1:4" ht="9" customHeight="1">
      <c r="A486" s="16"/>
      <c r="B486" s="16"/>
      <c r="C486" s="16"/>
      <c r="D486" s="1"/>
    </row>
    <row r="487" spans="1:4" ht="9" customHeight="1">
      <c r="A487" s="16"/>
      <c r="B487" s="16"/>
      <c r="C487" s="16"/>
      <c r="D487" s="1"/>
    </row>
    <row r="488" spans="1:4" ht="9" customHeight="1">
      <c r="A488" s="16"/>
      <c r="B488" s="16"/>
      <c r="C488" s="16"/>
      <c r="D488" s="1"/>
    </row>
    <row r="489" spans="1:4" ht="9" customHeight="1">
      <c r="A489" s="16"/>
      <c r="B489" s="16"/>
      <c r="C489" s="16"/>
      <c r="D489" s="1"/>
    </row>
    <row r="490" spans="1:4" ht="9" customHeight="1">
      <c r="A490" s="16"/>
      <c r="B490" s="16"/>
      <c r="C490" s="16"/>
      <c r="D490" s="1"/>
    </row>
    <row r="491" spans="1:4" ht="9" customHeight="1">
      <c r="A491" s="16"/>
      <c r="B491" s="16"/>
      <c r="C491" s="16"/>
      <c r="D491" s="1"/>
    </row>
    <row r="492" spans="1:4" ht="9" customHeight="1">
      <c r="A492" s="16"/>
      <c r="B492" s="16"/>
      <c r="C492" s="16"/>
      <c r="D492" s="1"/>
    </row>
    <row r="493" spans="1:4" ht="9" customHeight="1">
      <c r="A493" s="16"/>
      <c r="B493" s="16"/>
      <c r="C493" s="16"/>
      <c r="D493" s="1"/>
    </row>
    <row r="494" spans="1:4" ht="9" customHeight="1">
      <c r="A494" s="16"/>
      <c r="B494" s="16"/>
      <c r="C494" s="16"/>
      <c r="D494" s="1"/>
    </row>
    <row r="495" spans="1:4" ht="9" customHeight="1">
      <c r="A495" s="16"/>
      <c r="B495" s="16"/>
      <c r="C495" s="16"/>
      <c r="D495" s="1"/>
    </row>
    <row r="496" spans="1:4" ht="9" customHeight="1">
      <c r="A496" s="16"/>
      <c r="B496" s="16"/>
      <c r="C496" s="16"/>
      <c r="D496" s="1"/>
    </row>
    <row r="497" spans="1:4" ht="9" customHeight="1">
      <c r="A497" s="16"/>
      <c r="B497" s="16"/>
      <c r="C497" s="16"/>
      <c r="D497" s="1"/>
    </row>
    <row r="498" spans="1:4" ht="9" customHeight="1">
      <c r="A498" s="16"/>
      <c r="B498" s="16"/>
      <c r="C498" s="16"/>
      <c r="D498" s="1"/>
    </row>
    <row r="499" spans="1:4" ht="9" customHeight="1">
      <c r="A499" s="16"/>
      <c r="B499" s="16"/>
      <c r="C499" s="16"/>
      <c r="D499" s="1"/>
    </row>
    <row r="500" spans="1:4" ht="9" customHeight="1">
      <c r="A500" s="16"/>
      <c r="B500" s="16"/>
      <c r="C500" s="16"/>
      <c r="D500" s="1"/>
    </row>
    <row r="501" spans="1:4" ht="9" customHeight="1">
      <c r="A501" s="16"/>
      <c r="B501" s="16"/>
      <c r="C501" s="16"/>
      <c r="D501" s="1"/>
    </row>
    <row r="502" spans="1:4" ht="9" customHeight="1">
      <c r="A502" s="16"/>
      <c r="B502" s="16"/>
      <c r="C502" s="16"/>
      <c r="D502" s="1"/>
    </row>
    <row r="503" spans="1:4" ht="9" customHeight="1">
      <c r="A503" s="16"/>
      <c r="B503" s="16"/>
      <c r="C503" s="16"/>
      <c r="D503" s="1"/>
    </row>
    <row r="504" spans="1:4" ht="9" customHeight="1">
      <c r="A504" s="16"/>
      <c r="B504" s="16"/>
      <c r="C504" s="16"/>
      <c r="D504" s="1"/>
    </row>
    <row r="505" spans="1:4" ht="9" customHeight="1">
      <c r="A505" s="16"/>
      <c r="B505" s="16"/>
      <c r="C505" s="16"/>
      <c r="D505" s="1"/>
    </row>
    <row r="506" spans="1:4" ht="9" customHeight="1">
      <c r="A506" s="16"/>
      <c r="B506" s="16"/>
      <c r="C506" s="16"/>
      <c r="D506" s="1"/>
    </row>
    <row r="507" spans="1:4" ht="9" customHeight="1">
      <c r="A507" s="16"/>
      <c r="B507" s="16"/>
      <c r="C507" s="16"/>
      <c r="D507" s="1"/>
    </row>
    <row r="508" spans="1:4" ht="9" customHeight="1">
      <c r="A508" s="16"/>
      <c r="B508" s="16"/>
      <c r="C508" s="16"/>
      <c r="D508" s="1"/>
    </row>
    <row r="509" spans="1:4" ht="9" customHeight="1">
      <c r="A509" s="16"/>
      <c r="B509" s="16"/>
      <c r="C509" s="16"/>
      <c r="D509" s="1"/>
    </row>
    <row r="510" spans="1:4" ht="9" customHeight="1">
      <c r="A510" s="16"/>
      <c r="B510" s="16"/>
      <c r="C510" s="16"/>
      <c r="D510" s="1"/>
    </row>
    <row r="511" spans="1:4" ht="9" customHeight="1">
      <c r="A511" s="16"/>
      <c r="B511" s="16"/>
      <c r="C511" s="16"/>
      <c r="D511" s="1"/>
    </row>
    <row r="512" spans="1:4" ht="9" customHeight="1">
      <c r="A512" s="16"/>
      <c r="B512" s="16"/>
      <c r="C512" s="16"/>
      <c r="D512" s="1"/>
    </row>
    <row r="513" spans="1:4" ht="9" customHeight="1">
      <c r="A513" s="16"/>
      <c r="B513" s="16"/>
      <c r="C513" s="16"/>
      <c r="D513" s="1"/>
    </row>
    <row r="514" spans="1:4" ht="9" customHeight="1">
      <c r="A514" s="16"/>
      <c r="B514" s="16"/>
      <c r="C514" s="16"/>
      <c r="D514" s="1"/>
    </row>
    <row r="515" spans="1:4" ht="9" customHeight="1">
      <c r="A515" s="16"/>
      <c r="B515" s="16"/>
      <c r="C515" s="16"/>
      <c r="D515" s="1"/>
    </row>
    <row r="516" spans="1:4" ht="9" customHeight="1">
      <c r="A516" s="16"/>
      <c r="B516" s="16"/>
      <c r="C516" s="16"/>
      <c r="D516" s="1"/>
    </row>
    <row r="517" spans="1:4" ht="9" customHeight="1">
      <c r="A517" s="16"/>
      <c r="B517" s="16"/>
      <c r="C517" s="16"/>
      <c r="D517" s="1"/>
    </row>
  </sheetData>
  <mergeCells count="24">
    <mergeCell ref="V2:AJ2"/>
    <mergeCell ref="R6:R7"/>
    <mergeCell ref="E2:R2"/>
    <mergeCell ref="E3:R3"/>
    <mergeCell ref="E5:E7"/>
    <mergeCell ref="H5:J6"/>
    <mergeCell ref="L5:N6"/>
    <mergeCell ref="P6:Q6"/>
    <mergeCell ref="E103:E110"/>
    <mergeCell ref="E150:E163"/>
    <mergeCell ref="E44:E89"/>
    <mergeCell ref="E90:E97"/>
    <mergeCell ref="H100:J101"/>
    <mergeCell ref="E8:E43"/>
    <mergeCell ref="E164:E168"/>
    <mergeCell ref="F169:G169"/>
    <mergeCell ref="F173:R173"/>
    <mergeCell ref="L100:N101"/>
    <mergeCell ref="P101:Q101"/>
    <mergeCell ref="R101:R102"/>
    <mergeCell ref="E131:E140"/>
    <mergeCell ref="E111:E130"/>
    <mergeCell ref="E100:E102"/>
    <mergeCell ref="E141:E149"/>
  </mergeCells>
  <printOptions horizontalCentered="1"/>
  <pageMargins left="0.51" right="0.43" top="0.52" bottom="0.94488188976377963" header="0.51181102362204722" footer="0.51181102362204722"/>
  <pageSetup scale="63" orientation="portrait" r:id="rId1"/>
  <headerFooter alignWithMargins="0">
    <oddFooter>&amp;F</oddFooter>
  </headerFooter>
  <rowBreaks count="1" manualBreakCount="1">
    <brk id="98" max="17"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50EBB-F5C4-425C-96D0-4112D1E533E8}">
  <dimension ref="A1:AE488"/>
  <sheetViews>
    <sheetView view="pageBreakPreview" topLeftCell="E1" zoomScaleNormal="115" zoomScaleSheetLayoutView="100" workbookViewId="0">
      <selection activeCell="O18" sqref="O18:S33"/>
    </sheetView>
  </sheetViews>
  <sheetFormatPr baseColWidth="10" defaultRowHeight="12.75"/>
  <cols>
    <col min="1" max="1" width="2" style="5" hidden="1" customWidth="1"/>
    <col min="2" max="2" width="2.28515625" style="5" hidden="1" customWidth="1"/>
    <col min="3" max="3" width="2.5703125" style="5" hidden="1" customWidth="1"/>
    <col min="4" max="4" width="0.5703125" style="5" hidden="1" customWidth="1"/>
    <col min="5" max="5" width="6.85546875" style="741" customWidth="1"/>
    <col min="6" max="6" width="2.28515625" style="1" customWidth="1"/>
    <col min="7" max="7" width="65.42578125" style="1" customWidth="1"/>
    <col min="8" max="9" width="6.28515625" style="1044" customWidth="1"/>
    <col min="10" max="10" width="6.7109375" style="16" bestFit="1" customWidth="1"/>
    <col min="11" max="12" width="11.42578125" style="1"/>
    <col min="13" max="13" width="4.7109375" style="1" customWidth="1"/>
    <col min="14" max="14" width="7.5703125" style="1" bestFit="1" customWidth="1"/>
    <col min="15" max="15" width="2.28515625" style="1" customWidth="1"/>
    <col min="16" max="16" width="26" style="1" customWidth="1"/>
    <col min="17" max="17" width="8"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30" width="6.7109375" style="1" customWidth="1"/>
    <col min="31" max="16384" width="11.42578125" style="1"/>
  </cols>
  <sheetData>
    <row r="1" spans="1:31" ht="12.75" customHeight="1">
      <c r="E1" s="1888" t="s">
        <v>803</v>
      </c>
      <c r="F1" s="1888"/>
      <c r="G1" s="1888"/>
      <c r="H1" s="1888"/>
      <c r="I1" s="1888"/>
      <c r="J1" s="1888"/>
      <c r="K1" s="389"/>
      <c r="N1" s="1888"/>
      <c r="O1" s="1888"/>
      <c r="P1" s="1888"/>
      <c r="Q1" s="1888"/>
      <c r="R1" s="1888"/>
      <c r="S1" s="1888"/>
      <c r="T1" s="1888"/>
      <c r="U1" s="1888"/>
      <c r="V1" s="1888"/>
      <c r="W1" s="1888"/>
      <c r="X1" s="1888"/>
      <c r="Y1" s="1888"/>
      <c r="Z1" s="1888"/>
      <c r="AA1" s="1888"/>
      <c r="AB1" s="1888"/>
    </row>
    <row r="2" spans="1:31" ht="12.75" customHeight="1">
      <c r="C2" s="719"/>
      <c r="D2" s="719"/>
      <c r="E2" s="1888" t="s">
        <v>61</v>
      </c>
      <c r="F2" s="1888"/>
      <c r="G2" s="1888"/>
      <c r="H2" s="1888"/>
      <c r="I2" s="1888"/>
      <c r="J2" s="1888"/>
      <c r="K2" s="389"/>
      <c r="L2" s="414"/>
      <c r="M2" s="414"/>
      <c r="N2" s="413"/>
      <c r="AD2" s="2"/>
      <c r="AE2" s="2"/>
    </row>
    <row r="3" spans="1:31" ht="3" customHeight="1">
      <c r="G3" s="4"/>
      <c r="H3" s="1126"/>
      <c r="I3" s="1125"/>
      <c r="J3" s="739"/>
      <c r="K3" s="389"/>
      <c r="N3" s="4"/>
    </row>
    <row r="4" spans="1:31" ht="4.5" customHeight="1">
      <c r="E4" s="1889" t="s">
        <v>6</v>
      </c>
      <c r="F4" s="2039" t="s">
        <v>87</v>
      </c>
      <c r="G4" s="2039"/>
      <c r="H4" s="2359" t="s">
        <v>72</v>
      </c>
      <c r="I4" s="2359" t="s">
        <v>71</v>
      </c>
      <c r="J4" s="2044" t="s">
        <v>0</v>
      </c>
      <c r="K4" s="389"/>
      <c r="N4" s="4"/>
    </row>
    <row r="5" spans="1:31" ht="12" customHeight="1">
      <c r="A5" s="5" t="s">
        <v>12</v>
      </c>
      <c r="B5" s="5" t="s">
        <v>13</v>
      </c>
      <c r="C5" s="5" t="s">
        <v>14</v>
      </c>
      <c r="E5" s="1890"/>
      <c r="F5" s="2040"/>
      <c r="G5" s="2040"/>
      <c r="H5" s="1900"/>
      <c r="I5" s="1900"/>
      <c r="J5" s="1881"/>
      <c r="K5" s="389"/>
      <c r="L5" s="5"/>
    </row>
    <row r="6" spans="1:31" ht="12" customHeight="1">
      <c r="E6" s="1890"/>
      <c r="F6" s="2041"/>
      <c r="G6" s="2041"/>
      <c r="H6" s="1901"/>
      <c r="I6" s="1901"/>
      <c r="J6" s="1882"/>
      <c r="K6" s="389"/>
    </row>
    <row r="7" spans="1:31" ht="12" customHeight="1">
      <c r="E7" s="1959">
        <v>1401</v>
      </c>
      <c r="F7" s="21" t="s">
        <v>1</v>
      </c>
      <c r="G7" s="396"/>
      <c r="H7" s="1124">
        <f>SUM(H8,H11,H15,H19,H28,H32,H34+H36)</f>
        <v>255</v>
      </c>
      <c r="I7" s="1124">
        <f>SUM(I8,I11,I15,I19,I28,I32,I34+I36)</f>
        <v>73</v>
      </c>
      <c r="J7" s="378">
        <f>SUM(H7:I7)</f>
        <v>328</v>
      </c>
      <c r="K7" s="389"/>
    </row>
    <row r="8" spans="1:31" ht="12" customHeight="1">
      <c r="C8" s="1123"/>
      <c r="D8" s="1123"/>
      <c r="E8" s="1946"/>
      <c r="F8" s="1122" t="s">
        <v>33</v>
      </c>
      <c r="G8" s="1121"/>
      <c r="H8" s="1113">
        <f>SUM(H9:H10)</f>
        <v>58</v>
      </c>
      <c r="I8" s="1108">
        <f>SUM(I9:I10)</f>
        <v>18</v>
      </c>
      <c r="J8" s="1107">
        <f>SUM(H8:I8)</f>
        <v>76</v>
      </c>
      <c r="K8" s="389"/>
      <c r="L8" s="389"/>
    </row>
    <row r="9" spans="1:31" ht="12" customHeight="1">
      <c r="A9" s="5">
        <v>1</v>
      </c>
      <c r="B9" s="1048">
        <v>1</v>
      </c>
      <c r="C9" s="1048">
        <v>11</v>
      </c>
      <c r="D9" s="1048"/>
      <c r="E9" s="1946"/>
      <c r="F9" s="1066"/>
      <c r="G9" s="20" t="s">
        <v>404</v>
      </c>
      <c r="H9" s="1073">
        <v>31</v>
      </c>
      <c r="I9" s="1073">
        <v>14</v>
      </c>
      <c r="J9" s="1103">
        <f>SUM(H9:I9)</f>
        <v>45</v>
      </c>
      <c r="K9" s="389"/>
      <c r="L9" s="1120"/>
    </row>
    <row r="10" spans="1:31" ht="12" customHeight="1">
      <c r="A10" s="5">
        <v>1</v>
      </c>
      <c r="B10" s="1048">
        <v>1</v>
      </c>
      <c r="C10" s="1048">
        <v>7</v>
      </c>
      <c r="D10" s="1048"/>
      <c r="E10" s="1946"/>
      <c r="F10" s="1066"/>
      <c r="G10" s="451" t="s">
        <v>802</v>
      </c>
      <c r="H10" s="1073">
        <v>27</v>
      </c>
      <c r="I10" s="1073">
        <v>4</v>
      </c>
      <c r="J10" s="1103">
        <f>SUM(H10:I10)</f>
        <v>31</v>
      </c>
      <c r="K10" s="389"/>
      <c r="L10" s="1120"/>
    </row>
    <row r="11" spans="1:31" ht="12" customHeight="1">
      <c r="B11" s="1048"/>
      <c r="C11" s="1048"/>
      <c r="D11" s="1048"/>
      <c r="E11" s="1946"/>
      <c r="F11" s="1062" t="s">
        <v>34</v>
      </c>
      <c r="G11" s="4"/>
      <c r="H11" s="1113">
        <f>SUM(H12:H14)</f>
        <v>71</v>
      </c>
      <c r="I11" s="1113">
        <f>SUM(I12:I14)</f>
        <v>12</v>
      </c>
      <c r="J11" s="1104">
        <f>SUM(H11:I11)</f>
        <v>83</v>
      </c>
      <c r="K11" s="389"/>
      <c r="L11" s="1120"/>
    </row>
    <row r="12" spans="1:31" ht="12" customHeight="1">
      <c r="A12" s="5">
        <v>1</v>
      </c>
      <c r="B12" s="1048">
        <v>1</v>
      </c>
      <c r="C12" s="1048">
        <v>5</v>
      </c>
      <c r="D12" s="1048"/>
      <c r="E12" s="1946"/>
      <c r="F12" s="1062"/>
      <c r="G12" s="4" t="s">
        <v>409</v>
      </c>
      <c r="H12" s="2357">
        <v>0</v>
      </c>
      <c r="I12" s="2357">
        <v>0</v>
      </c>
      <c r="J12" s="374">
        <f>SUM(H12:I12)</f>
        <v>0</v>
      </c>
      <c r="K12" s="389"/>
      <c r="L12" s="1120"/>
    </row>
    <row r="13" spans="1:31" ht="12" customHeight="1">
      <c r="A13" s="5">
        <v>1</v>
      </c>
      <c r="B13" s="1048">
        <v>1</v>
      </c>
      <c r="C13" s="1048">
        <v>5</v>
      </c>
      <c r="D13" s="1048"/>
      <c r="E13" s="1946"/>
      <c r="F13" s="1066"/>
      <c r="G13" s="4" t="s">
        <v>805</v>
      </c>
      <c r="H13" s="1073">
        <v>59</v>
      </c>
      <c r="I13" s="1073">
        <v>12</v>
      </c>
      <c r="J13" s="1103">
        <f>SUM(H13:I13)</f>
        <v>71</v>
      </c>
      <c r="K13" s="389"/>
      <c r="L13" s="1120"/>
      <c r="N13" s="618"/>
    </row>
    <row r="14" spans="1:31" ht="12" customHeight="1">
      <c r="A14" s="5">
        <v>1</v>
      </c>
      <c r="B14" s="1048">
        <v>1</v>
      </c>
      <c r="C14" s="1048">
        <v>5</v>
      </c>
      <c r="D14" s="1048"/>
      <c r="E14" s="1946"/>
      <c r="F14" s="1066"/>
      <c r="G14" s="4" t="s">
        <v>410</v>
      </c>
      <c r="H14" s="1073">
        <v>12</v>
      </c>
      <c r="I14" s="1073">
        <v>0</v>
      </c>
      <c r="J14" s="1103">
        <f>SUM(H14:I14)</f>
        <v>12</v>
      </c>
      <c r="K14" s="389"/>
      <c r="L14" s="1120"/>
    </row>
    <row r="15" spans="1:31" ht="12" customHeight="1">
      <c r="B15" s="1048"/>
      <c r="C15" s="1048"/>
      <c r="D15" s="1048"/>
      <c r="E15" s="1946"/>
      <c r="F15" s="1062" t="s">
        <v>35</v>
      </c>
      <c r="G15" s="4"/>
      <c r="H15" s="1113">
        <f>SUM(H16:H18)</f>
        <v>18</v>
      </c>
      <c r="I15" s="1113">
        <f>SUM(I16:I18)</f>
        <v>2</v>
      </c>
      <c r="J15" s="1104">
        <f>SUM(H15:I15)</f>
        <v>20</v>
      </c>
      <c r="K15" s="389"/>
      <c r="L15" s="389"/>
    </row>
    <row r="16" spans="1:31" ht="12" customHeight="1">
      <c r="A16" s="5">
        <v>1</v>
      </c>
      <c r="B16" s="1048">
        <v>1</v>
      </c>
      <c r="C16" s="1048">
        <v>12</v>
      </c>
      <c r="D16" s="1048"/>
      <c r="E16" s="1946"/>
      <c r="F16" s="1066"/>
      <c r="G16" s="4" t="s">
        <v>409</v>
      </c>
      <c r="H16" s="1073">
        <v>18</v>
      </c>
      <c r="I16" s="1073">
        <v>2</v>
      </c>
      <c r="J16" s="1103">
        <f>SUM(H16:I16)</f>
        <v>20</v>
      </c>
      <c r="K16" s="389"/>
      <c r="L16" s="389"/>
    </row>
    <row r="17" spans="1:18" ht="12" customHeight="1">
      <c r="A17" s="5">
        <v>1</v>
      </c>
      <c r="B17" s="1048">
        <v>1</v>
      </c>
      <c r="C17" s="1048">
        <v>12</v>
      </c>
      <c r="D17" s="1048"/>
      <c r="E17" s="1946"/>
      <c r="F17" s="1066"/>
      <c r="G17" s="4" t="s">
        <v>427</v>
      </c>
      <c r="H17" s="1073">
        <v>0</v>
      </c>
      <c r="I17" s="1073">
        <v>0</v>
      </c>
      <c r="J17" s="1103">
        <f>SUM(H17:I17)</f>
        <v>0</v>
      </c>
      <c r="K17" s="389"/>
      <c r="L17" s="389"/>
    </row>
    <row r="18" spans="1:18" ht="12" customHeight="1">
      <c r="A18" s="5">
        <v>1</v>
      </c>
      <c r="B18" s="1048">
        <v>1</v>
      </c>
      <c r="C18" s="1048">
        <v>12</v>
      </c>
      <c r="D18" s="1048"/>
      <c r="E18" s="1946"/>
      <c r="F18" s="1066"/>
      <c r="G18" s="4" t="s">
        <v>426</v>
      </c>
      <c r="H18" s="1073">
        <v>0</v>
      </c>
      <c r="I18" s="1073">
        <v>0</v>
      </c>
      <c r="J18" s="1103">
        <f>SUM(H18:I18)</f>
        <v>0</v>
      </c>
      <c r="K18" s="389"/>
      <c r="L18" s="389"/>
    </row>
    <row r="19" spans="1:18" ht="12" customHeight="1">
      <c r="B19" s="1048"/>
      <c r="C19" s="1048"/>
      <c r="D19" s="1048"/>
      <c r="E19" s="1946"/>
      <c r="F19" s="1115" t="s">
        <v>27</v>
      </c>
      <c r="G19" s="633"/>
      <c r="H19" s="1113">
        <f>SUM(H20:H27)</f>
        <v>71</v>
      </c>
      <c r="I19" s="1113">
        <f>SUM(I20:I27)</f>
        <v>16</v>
      </c>
      <c r="J19" s="1104">
        <f>SUM(H19:I19)</f>
        <v>87</v>
      </c>
      <c r="K19" s="389"/>
      <c r="L19" s="389"/>
    </row>
    <row r="20" spans="1:18" ht="12" customHeight="1">
      <c r="A20" s="5">
        <v>1</v>
      </c>
      <c r="B20" s="1048">
        <v>1</v>
      </c>
      <c r="C20" s="1048">
        <v>2</v>
      </c>
      <c r="D20" s="1048"/>
      <c r="E20" s="1946"/>
      <c r="F20" s="1115"/>
      <c r="G20" s="369" t="s">
        <v>673</v>
      </c>
      <c r="H20" s="2357">
        <v>0</v>
      </c>
      <c r="I20" s="2357">
        <v>0</v>
      </c>
      <c r="J20" s="374">
        <f>SUM(H20:I20)</f>
        <v>0</v>
      </c>
      <c r="K20" s="389"/>
      <c r="L20" s="389"/>
    </row>
    <row r="21" spans="1:18" ht="12" customHeight="1">
      <c r="A21" s="5">
        <v>1</v>
      </c>
      <c r="B21" s="1048">
        <v>1</v>
      </c>
      <c r="C21" s="1048">
        <v>2</v>
      </c>
      <c r="D21" s="1048"/>
      <c r="E21" s="1946"/>
      <c r="F21" s="1066"/>
      <c r="G21" s="4" t="s">
        <v>405</v>
      </c>
      <c r="H21" s="1073">
        <v>20</v>
      </c>
      <c r="I21" s="1073">
        <v>0</v>
      </c>
      <c r="J21" s="1103">
        <f>SUM(H21:I21)</f>
        <v>20</v>
      </c>
      <c r="K21" s="389"/>
      <c r="L21" s="389"/>
      <c r="P21" s="1910"/>
      <c r="Q21" s="1910"/>
      <c r="R21" s="1910"/>
    </row>
    <row r="22" spans="1:18" ht="12" customHeight="1">
      <c r="A22" s="5">
        <v>1</v>
      </c>
      <c r="B22" s="1048">
        <v>1</v>
      </c>
      <c r="C22" s="1048">
        <v>2</v>
      </c>
      <c r="D22" s="1048"/>
      <c r="E22" s="1946"/>
      <c r="F22" s="1066"/>
      <c r="G22" s="4" t="s">
        <v>425</v>
      </c>
      <c r="H22" s="1073">
        <v>0</v>
      </c>
      <c r="I22" s="1073">
        <v>0</v>
      </c>
      <c r="J22" s="1103">
        <f>SUM(H22:I22)</f>
        <v>0</v>
      </c>
      <c r="K22" s="389"/>
      <c r="L22" s="389"/>
      <c r="P22" s="1910"/>
      <c r="Q22" s="1910"/>
      <c r="R22" s="1910"/>
    </row>
    <row r="23" spans="1:18" ht="12" customHeight="1">
      <c r="A23" s="5">
        <v>1</v>
      </c>
      <c r="B23" s="1048">
        <v>1</v>
      </c>
      <c r="C23" s="1048">
        <v>2</v>
      </c>
      <c r="D23" s="1048"/>
      <c r="E23" s="1946"/>
      <c r="F23" s="1066"/>
      <c r="G23" s="4" t="s">
        <v>408</v>
      </c>
      <c r="H23" s="1073">
        <v>2</v>
      </c>
      <c r="I23" s="1073">
        <v>6</v>
      </c>
      <c r="J23" s="1103">
        <f>SUM(H23:I23)</f>
        <v>8</v>
      </c>
      <c r="K23" s="389"/>
      <c r="L23" s="389"/>
      <c r="P23" s="1910"/>
      <c r="Q23" s="1910"/>
      <c r="R23" s="1910"/>
    </row>
    <row r="24" spans="1:18" ht="12" customHeight="1">
      <c r="A24" s="5">
        <v>1</v>
      </c>
      <c r="B24" s="1048">
        <v>1</v>
      </c>
      <c r="C24" s="1048">
        <v>2</v>
      </c>
      <c r="D24" s="1048"/>
      <c r="E24" s="1946"/>
      <c r="F24" s="1066"/>
      <c r="G24" s="4" t="s">
        <v>407</v>
      </c>
      <c r="H24" s="1073">
        <v>9</v>
      </c>
      <c r="I24" s="1073">
        <v>2</v>
      </c>
      <c r="J24" s="1103">
        <f>SUM(H24:I24)</f>
        <v>11</v>
      </c>
      <c r="K24" s="389"/>
      <c r="L24" s="389"/>
      <c r="P24" s="1910"/>
      <c r="Q24" s="1910"/>
      <c r="R24" s="1910"/>
    </row>
    <row r="25" spans="1:18" ht="12" customHeight="1">
      <c r="A25" s="5">
        <v>1</v>
      </c>
      <c r="B25" s="1048">
        <v>1</v>
      </c>
      <c r="C25" s="1048">
        <v>2</v>
      </c>
      <c r="D25" s="1048"/>
      <c r="E25" s="1946"/>
      <c r="F25" s="1066"/>
      <c r="G25" s="4" t="s">
        <v>410</v>
      </c>
      <c r="H25" s="1073">
        <v>0</v>
      </c>
      <c r="I25" s="1073">
        <v>0</v>
      </c>
      <c r="J25" s="1103">
        <f>SUM(H25:I25)</f>
        <v>0</v>
      </c>
      <c r="K25" s="389"/>
      <c r="L25" s="389"/>
      <c r="P25" s="1910"/>
      <c r="Q25" s="1910"/>
      <c r="R25" s="1910"/>
    </row>
    <row r="26" spans="1:18" ht="12" customHeight="1">
      <c r="A26" s="5">
        <v>1</v>
      </c>
      <c r="B26" s="1048">
        <v>1</v>
      </c>
      <c r="C26" s="1048">
        <v>2</v>
      </c>
      <c r="D26" s="1048"/>
      <c r="E26" s="1946"/>
      <c r="F26" s="1066"/>
      <c r="G26" s="4" t="s">
        <v>107</v>
      </c>
      <c r="H26" s="1073">
        <v>40</v>
      </c>
      <c r="I26" s="1073">
        <v>8</v>
      </c>
      <c r="J26" s="1103">
        <f>SUM(H26:I26)</f>
        <v>48</v>
      </c>
      <c r="K26" s="389"/>
      <c r="L26" s="389"/>
      <c r="P26" s="1910"/>
      <c r="Q26" s="1910"/>
      <c r="R26" s="1910"/>
    </row>
    <row r="27" spans="1:18" ht="12" customHeight="1">
      <c r="A27" s="5">
        <v>1</v>
      </c>
      <c r="B27" s="1048">
        <v>1</v>
      </c>
      <c r="C27" s="1048">
        <v>2</v>
      </c>
      <c r="D27" s="1048"/>
      <c r="E27" s="1946"/>
      <c r="F27" s="1066"/>
      <c r="G27" s="451" t="s">
        <v>406</v>
      </c>
      <c r="H27" s="1073">
        <v>0</v>
      </c>
      <c r="I27" s="1073">
        <v>0</v>
      </c>
      <c r="J27" s="1103">
        <f>SUM(H27:I27)</f>
        <v>0</v>
      </c>
      <c r="K27" s="389"/>
      <c r="L27" s="389"/>
      <c r="P27" s="1910"/>
      <c r="Q27" s="1910"/>
      <c r="R27" s="1910"/>
    </row>
    <row r="28" spans="1:18" ht="12" customHeight="1">
      <c r="B28" s="1048"/>
      <c r="C28" s="1048"/>
      <c r="D28" s="1048"/>
      <c r="E28" s="1946"/>
      <c r="F28" s="1115" t="s">
        <v>10</v>
      </c>
      <c r="G28" s="4"/>
      <c r="H28" s="1113">
        <f>SUM(H29:H31)</f>
        <v>19</v>
      </c>
      <c r="I28" s="1113">
        <f>SUM(I29:I31)</f>
        <v>14</v>
      </c>
      <c r="J28" s="1104">
        <f>SUM(H28:I28)</f>
        <v>33</v>
      </c>
      <c r="K28" s="389"/>
      <c r="L28" s="389"/>
    </row>
    <row r="29" spans="1:18" ht="12" customHeight="1">
      <c r="A29" s="5">
        <v>1</v>
      </c>
      <c r="B29" s="1048">
        <v>1</v>
      </c>
      <c r="C29" s="1048">
        <v>4</v>
      </c>
      <c r="D29" s="1048"/>
      <c r="E29" s="1946"/>
      <c r="F29" s="1066"/>
      <c r="G29" s="369" t="s">
        <v>673</v>
      </c>
      <c r="H29" s="1073">
        <v>0</v>
      </c>
      <c r="I29" s="1073">
        <v>0</v>
      </c>
      <c r="J29" s="1103">
        <f>SUM(H29:I29)</f>
        <v>0</v>
      </c>
      <c r="K29" s="389"/>
      <c r="L29" s="389"/>
    </row>
    <row r="30" spans="1:18" ht="12" customHeight="1">
      <c r="A30" s="5">
        <v>1</v>
      </c>
      <c r="B30" s="1048">
        <v>1</v>
      </c>
      <c r="C30" s="1048">
        <v>4</v>
      </c>
      <c r="D30" s="1048"/>
      <c r="E30" s="1946"/>
      <c r="F30" s="1066"/>
      <c r="G30" s="4" t="s">
        <v>405</v>
      </c>
      <c r="H30" s="1073">
        <v>6</v>
      </c>
      <c r="I30" s="1073">
        <v>9</v>
      </c>
      <c r="J30" s="1103">
        <f>SUM(H30:I30)</f>
        <v>15</v>
      </c>
      <c r="K30" s="389"/>
      <c r="L30" s="389"/>
    </row>
    <row r="31" spans="1:18" ht="12" customHeight="1">
      <c r="A31" s="5">
        <v>1</v>
      </c>
      <c r="B31" s="1048">
        <v>1</v>
      </c>
      <c r="C31" s="1048">
        <v>4</v>
      </c>
      <c r="D31" s="1048"/>
      <c r="E31" s="1946"/>
      <c r="F31" s="1066"/>
      <c r="G31" s="451" t="s">
        <v>404</v>
      </c>
      <c r="H31" s="1073">
        <v>13</v>
      </c>
      <c r="I31" s="1073">
        <v>5</v>
      </c>
      <c r="J31" s="1103">
        <f>SUM(H31:I31)</f>
        <v>18</v>
      </c>
      <c r="K31" s="389"/>
      <c r="L31" s="389"/>
    </row>
    <row r="32" spans="1:18" ht="12.75" customHeight="1">
      <c r="B32" s="1048"/>
      <c r="C32" s="1048"/>
      <c r="D32" s="1048"/>
      <c r="E32" s="1946"/>
      <c r="F32" s="1062" t="s">
        <v>36</v>
      </c>
      <c r="G32" s="4"/>
      <c r="H32" s="1113">
        <f>SUM(H33)</f>
        <v>11</v>
      </c>
      <c r="I32" s="1113">
        <f>SUM(I33)</f>
        <v>5</v>
      </c>
      <c r="J32" s="1104">
        <f>SUM(H32:I32)</f>
        <v>16</v>
      </c>
      <c r="K32" s="389"/>
      <c r="L32" s="389"/>
    </row>
    <row r="33" spans="1:12" ht="12.75" customHeight="1">
      <c r="A33" s="5">
        <v>1</v>
      </c>
      <c r="B33" s="1048">
        <v>1</v>
      </c>
      <c r="C33" s="1048">
        <v>1</v>
      </c>
      <c r="D33" s="1048"/>
      <c r="E33" s="1946"/>
      <c r="F33" s="1066"/>
      <c r="G33" s="4" t="s">
        <v>403</v>
      </c>
      <c r="H33" s="1073">
        <v>11</v>
      </c>
      <c r="I33" s="1073">
        <v>5</v>
      </c>
      <c r="J33" s="1103">
        <f>SUM(H33:I33)</f>
        <v>16</v>
      </c>
      <c r="K33" s="389"/>
      <c r="L33" s="389"/>
    </row>
    <row r="34" spans="1:12" ht="12.75" customHeight="1">
      <c r="B34" s="1048"/>
      <c r="C34" s="1048"/>
      <c r="D34" s="1048"/>
      <c r="E34" s="1946"/>
      <c r="F34" s="1062" t="s">
        <v>24</v>
      </c>
      <c r="G34" s="622"/>
      <c r="H34" s="1059">
        <f>SUM(H35)</f>
        <v>0</v>
      </c>
      <c r="I34" s="1059">
        <f>SUM(I35)</f>
        <v>0</v>
      </c>
      <c r="J34" s="1098">
        <f>SUM(H34:I34)</f>
        <v>0</v>
      </c>
      <c r="K34" s="389"/>
      <c r="L34" s="389"/>
    </row>
    <row r="35" spans="1:12" ht="12.75" customHeight="1">
      <c r="A35" s="5">
        <v>1</v>
      </c>
      <c r="B35" s="1048">
        <v>1</v>
      </c>
      <c r="C35" s="1048">
        <v>14</v>
      </c>
      <c r="D35" s="1048"/>
      <c r="E35" s="1946"/>
      <c r="F35" s="1066"/>
      <c r="G35" s="4" t="s">
        <v>424</v>
      </c>
      <c r="H35" s="1073">
        <v>0</v>
      </c>
      <c r="I35" s="1073">
        <v>0</v>
      </c>
      <c r="J35" s="1103">
        <f>SUM(H35:I35)</f>
        <v>0</v>
      </c>
      <c r="K35" s="389"/>
      <c r="L35" s="389"/>
    </row>
    <row r="36" spans="1:12" s="925" customFormat="1" ht="12.75" customHeight="1">
      <c r="A36" s="931"/>
      <c r="B36" s="2366"/>
      <c r="C36" s="2366"/>
      <c r="D36" s="2366"/>
      <c r="E36" s="1946"/>
      <c r="F36" s="1062" t="s">
        <v>32</v>
      </c>
      <c r="G36" s="622"/>
      <c r="H36" s="1067">
        <f>SUM(H37)</f>
        <v>7</v>
      </c>
      <c r="I36" s="1067">
        <f>SUM(I37)</f>
        <v>6</v>
      </c>
      <c r="J36" s="1058">
        <f>SUM(H36:I36)</f>
        <v>13</v>
      </c>
      <c r="K36" s="1757"/>
      <c r="L36" s="1757"/>
    </row>
    <row r="37" spans="1:12" ht="12.75" customHeight="1">
      <c r="A37" s="5">
        <v>1</v>
      </c>
      <c r="B37" s="1048">
        <v>6</v>
      </c>
      <c r="C37" s="1048">
        <v>10</v>
      </c>
      <c r="D37" s="1048"/>
      <c r="E37" s="1957"/>
      <c r="F37" s="1066"/>
      <c r="G37" s="4" t="s">
        <v>402</v>
      </c>
      <c r="H37" s="1079">
        <v>7</v>
      </c>
      <c r="I37" s="1079">
        <v>6</v>
      </c>
      <c r="J37" s="366">
        <f>SUM(H37:I37)</f>
        <v>13</v>
      </c>
      <c r="K37" s="389"/>
      <c r="L37" s="389"/>
    </row>
    <row r="38" spans="1:12" ht="12.75" customHeight="1">
      <c r="B38" s="1048"/>
      <c r="C38" s="1048"/>
      <c r="D38" s="1048"/>
      <c r="E38" s="1959">
        <v>1402</v>
      </c>
      <c r="F38" s="24" t="s">
        <v>2</v>
      </c>
      <c r="G38" s="372"/>
      <c r="H38" s="1077">
        <f>SUM(H39,H45,H49,H54,H57,H61,H64,H68)</f>
        <v>249</v>
      </c>
      <c r="I38" s="1077">
        <f>SUM(I39,I45,I49,I54,I57,I61,I64,I68)</f>
        <v>240</v>
      </c>
      <c r="J38" s="371">
        <f>SUM(H38:I38)</f>
        <v>489</v>
      </c>
      <c r="K38" s="389"/>
      <c r="L38" s="389"/>
    </row>
    <row r="39" spans="1:12" ht="12" customHeight="1">
      <c r="B39" s="1048"/>
      <c r="C39" s="1048"/>
      <c r="D39" s="1048"/>
      <c r="E39" s="1946"/>
      <c r="F39" s="1062" t="s">
        <v>37</v>
      </c>
      <c r="G39" s="4"/>
      <c r="H39" s="1106">
        <f>SUM(H40:H44)</f>
        <v>135</v>
      </c>
      <c r="I39" s="1106">
        <f>SUM(I40:I44)</f>
        <v>132</v>
      </c>
      <c r="J39" s="1104">
        <f>SUM(H39:I39)</f>
        <v>267</v>
      </c>
      <c r="K39" s="389"/>
      <c r="L39" s="389"/>
    </row>
    <row r="40" spans="1:12" ht="12" customHeight="1">
      <c r="A40" s="5">
        <v>2</v>
      </c>
      <c r="B40" s="1048">
        <v>4</v>
      </c>
      <c r="C40" s="1048">
        <v>11</v>
      </c>
      <c r="D40" s="1048"/>
      <c r="E40" s="1946"/>
      <c r="F40" s="1066"/>
      <c r="G40" s="4" t="s">
        <v>92</v>
      </c>
      <c r="H40" s="1063">
        <v>48</v>
      </c>
      <c r="I40" s="1063">
        <v>45</v>
      </c>
      <c r="J40" s="1103">
        <f>SUM(H40:I40)</f>
        <v>93</v>
      </c>
      <c r="K40" s="389"/>
      <c r="L40" s="389"/>
    </row>
    <row r="41" spans="1:12" ht="12" customHeight="1">
      <c r="A41" s="5">
        <v>2</v>
      </c>
      <c r="B41" s="1048">
        <v>4</v>
      </c>
      <c r="C41" s="1048">
        <v>11</v>
      </c>
      <c r="D41" s="1048"/>
      <c r="E41" s="1946"/>
      <c r="F41" s="1066"/>
      <c r="G41" s="4" t="s">
        <v>89</v>
      </c>
      <c r="H41" s="1063">
        <v>48</v>
      </c>
      <c r="I41" s="1063">
        <v>49</v>
      </c>
      <c r="J41" s="1103">
        <f>SUM(H41:I41)</f>
        <v>97</v>
      </c>
      <c r="K41" s="389"/>
      <c r="L41" s="389"/>
    </row>
    <row r="42" spans="1:12" ht="12" customHeight="1">
      <c r="A42" s="5">
        <v>2</v>
      </c>
      <c r="B42" s="1048">
        <v>4</v>
      </c>
      <c r="C42" s="1048">
        <v>11</v>
      </c>
      <c r="D42" s="1048"/>
      <c r="E42" s="1946"/>
      <c r="F42" s="1066"/>
      <c r="G42" s="4" t="s">
        <v>400</v>
      </c>
      <c r="H42" s="1063">
        <v>14</v>
      </c>
      <c r="I42" s="1063">
        <v>28</v>
      </c>
      <c r="J42" s="1103">
        <f>SUM(H42:I42)</f>
        <v>42</v>
      </c>
      <c r="K42" s="389"/>
      <c r="L42" s="389"/>
    </row>
    <row r="43" spans="1:12" ht="12" customHeight="1">
      <c r="A43" s="5">
        <v>2</v>
      </c>
      <c r="B43" s="1048">
        <v>6</v>
      </c>
      <c r="C43" s="1048">
        <v>11</v>
      </c>
      <c r="D43" s="1048"/>
      <c r="E43" s="1946"/>
      <c r="F43" s="1066"/>
      <c r="G43" s="4" t="s">
        <v>90</v>
      </c>
      <c r="H43" s="1063">
        <v>8</v>
      </c>
      <c r="I43" s="1063">
        <v>7</v>
      </c>
      <c r="J43" s="1103">
        <f>SUM(H43:I43)</f>
        <v>15</v>
      </c>
      <c r="K43" s="389"/>
      <c r="L43" s="389"/>
    </row>
    <row r="44" spans="1:12" ht="12" customHeight="1">
      <c r="A44" s="5">
        <v>2</v>
      </c>
      <c r="B44" s="1048">
        <v>6</v>
      </c>
      <c r="C44" s="1048">
        <v>11</v>
      </c>
      <c r="D44" s="1048"/>
      <c r="E44" s="1946"/>
      <c r="F44" s="1066"/>
      <c r="G44" s="4" t="s">
        <v>91</v>
      </c>
      <c r="H44" s="1063">
        <v>17</v>
      </c>
      <c r="I44" s="1063">
        <v>3</v>
      </c>
      <c r="J44" s="1103">
        <f>SUM(H44:I44)</f>
        <v>20</v>
      </c>
      <c r="K44" s="389"/>
      <c r="L44" s="389"/>
    </row>
    <row r="45" spans="1:12" ht="12" customHeight="1">
      <c r="B45" s="1048"/>
      <c r="C45" s="1048"/>
      <c r="D45" s="1048"/>
      <c r="E45" s="1946"/>
      <c r="F45" s="1062" t="s">
        <v>38</v>
      </c>
      <c r="G45" s="4"/>
      <c r="H45" s="1106">
        <f>SUM(H46:H48)</f>
        <v>41</v>
      </c>
      <c r="I45" s="1106">
        <f>SUM(I46:I48)</f>
        <v>25</v>
      </c>
      <c r="J45" s="1104">
        <f>SUM(H45:I45)</f>
        <v>66</v>
      </c>
      <c r="K45" s="389"/>
      <c r="L45" s="389"/>
    </row>
    <row r="46" spans="1:12" ht="12" customHeight="1">
      <c r="A46" s="5">
        <v>2</v>
      </c>
      <c r="B46" s="1048">
        <v>4</v>
      </c>
      <c r="C46" s="1048">
        <v>10</v>
      </c>
      <c r="D46" s="1048"/>
      <c r="E46" s="1946"/>
      <c r="F46" s="1066"/>
      <c r="G46" s="4" t="s">
        <v>89</v>
      </c>
      <c r="H46" s="1063">
        <v>28</v>
      </c>
      <c r="I46" s="1063">
        <v>23</v>
      </c>
      <c r="J46" s="1103">
        <f>SUM(H46:I46)</f>
        <v>51</v>
      </c>
      <c r="K46" s="389"/>
      <c r="L46" s="389"/>
    </row>
    <row r="47" spans="1:12" ht="12" customHeight="1">
      <c r="A47" s="5">
        <v>2</v>
      </c>
      <c r="B47" s="1048">
        <v>6</v>
      </c>
      <c r="C47" s="1048">
        <v>10</v>
      </c>
      <c r="D47" s="1048"/>
      <c r="E47" s="1946"/>
      <c r="F47" s="1066"/>
      <c r="G47" s="4" t="s">
        <v>90</v>
      </c>
      <c r="H47" s="1063">
        <v>0</v>
      </c>
      <c r="I47" s="1063">
        <v>0</v>
      </c>
      <c r="J47" s="1103">
        <f>SUM(H47:I47)</f>
        <v>0</v>
      </c>
      <c r="K47" s="389"/>
      <c r="L47" s="389"/>
    </row>
    <row r="48" spans="1:12" ht="12" customHeight="1">
      <c r="A48" s="5">
        <v>2</v>
      </c>
      <c r="B48" s="1048">
        <v>6</v>
      </c>
      <c r="C48" s="1048">
        <v>10</v>
      </c>
      <c r="D48" s="1048"/>
      <c r="E48" s="1946"/>
      <c r="F48" s="1066"/>
      <c r="G48" s="4" t="s">
        <v>91</v>
      </c>
      <c r="H48" s="1063">
        <v>13</v>
      </c>
      <c r="I48" s="1063">
        <v>2</v>
      </c>
      <c r="J48" s="1103">
        <f>SUM(H48:I48)</f>
        <v>15</v>
      </c>
      <c r="K48" s="389"/>
      <c r="L48" s="389"/>
    </row>
    <row r="49" spans="1:12" ht="12" customHeight="1">
      <c r="B49" s="1048"/>
      <c r="C49" s="1048"/>
      <c r="D49" s="1048"/>
      <c r="E49" s="1946"/>
      <c r="F49" s="1062" t="s">
        <v>39</v>
      </c>
      <c r="G49" s="4"/>
      <c r="H49" s="1106">
        <f>SUM(H50:H53)</f>
        <v>22</v>
      </c>
      <c r="I49" s="1106">
        <f>SUM(I50:I53)</f>
        <v>50</v>
      </c>
      <c r="J49" s="1104">
        <f>SUM(H49:I49)</f>
        <v>72</v>
      </c>
      <c r="K49" s="389"/>
      <c r="L49" s="389"/>
    </row>
    <row r="50" spans="1:12" ht="12" customHeight="1">
      <c r="A50" s="5">
        <v>2</v>
      </c>
      <c r="B50" s="1048">
        <v>4</v>
      </c>
      <c r="C50" s="1048">
        <v>10</v>
      </c>
      <c r="D50" s="1048"/>
      <c r="E50" s="1946"/>
      <c r="F50" s="1066"/>
      <c r="G50" s="4" t="s">
        <v>92</v>
      </c>
      <c r="H50" s="1063">
        <v>15</v>
      </c>
      <c r="I50" s="1063">
        <v>14</v>
      </c>
      <c r="J50" s="1103">
        <f>SUM(H50:I50)</f>
        <v>29</v>
      </c>
      <c r="K50" s="389"/>
      <c r="L50" s="389"/>
    </row>
    <row r="51" spans="1:12" ht="12" customHeight="1">
      <c r="A51" s="5">
        <v>2</v>
      </c>
      <c r="B51" s="1048">
        <v>4</v>
      </c>
      <c r="C51" s="1048">
        <v>10</v>
      </c>
      <c r="D51" s="1048"/>
      <c r="E51" s="1946"/>
      <c r="F51" s="1066"/>
      <c r="G51" s="4" t="s">
        <v>93</v>
      </c>
      <c r="H51" s="1063">
        <v>2</v>
      </c>
      <c r="I51" s="1063">
        <v>8</v>
      </c>
      <c r="J51" s="1103">
        <f>SUM(H51:I51)</f>
        <v>10</v>
      </c>
      <c r="K51" s="389"/>
      <c r="L51" s="389"/>
    </row>
    <row r="52" spans="1:12" ht="12" customHeight="1">
      <c r="A52" s="5">
        <v>2</v>
      </c>
      <c r="B52" s="1048">
        <v>4</v>
      </c>
      <c r="C52" s="1048">
        <v>10</v>
      </c>
      <c r="D52" s="1048"/>
      <c r="E52" s="1946"/>
      <c r="F52" s="1066"/>
      <c r="G52" s="4" t="s">
        <v>398</v>
      </c>
      <c r="H52" s="1063">
        <v>3</v>
      </c>
      <c r="I52" s="1063">
        <v>17</v>
      </c>
      <c r="J52" s="1103">
        <f>SUM(H52:I52)</f>
        <v>20</v>
      </c>
      <c r="K52" s="389"/>
      <c r="L52" s="389"/>
    </row>
    <row r="53" spans="1:12" ht="12" customHeight="1">
      <c r="A53" s="5">
        <v>2</v>
      </c>
      <c r="B53" s="1048">
        <v>4</v>
      </c>
      <c r="C53" s="1048">
        <v>10</v>
      </c>
      <c r="D53" s="1048"/>
      <c r="E53" s="1946"/>
      <c r="F53" s="1066"/>
      <c r="G53" s="4" t="s">
        <v>94</v>
      </c>
      <c r="H53" s="1063">
        <v>2</v>
      </c>
      <c r="I53" s="1063">
        <v>11</v>
      </c>
      <c r="J53" s="1103">
        <f>SUM(H53:I53)</f>
        <v>13</v>
      </c>
      <c r="K53" s="389"/>
      <c r="L53" s="389"/>
    </row>
    <row r="54" spans="1:12" ht="12" customHeight="1">
      <c r="B54" s="1048"/>
      <c r="C54" s="1048"/>
      <c r="D54" s="1048"/>
      <c r="E54" s="1946"/>
      <c r="F54" s="1062" t="s">
        <v>40</v>
      </c>
      <c r="G54" s="4"/>
      <c r="H54" s="1106">
        <f>SUM(H55:H56)</f>
        <v>38</v>
      </c>
      <c r="I54" s="1106">
        <f>SUM(I55:I56)</f>
        <v>27</v>
      </c>
      <c r="J54" s="1104">
        <f>SUM(H54:I54)</f>
        <v>65</v>
      </c>
      <c r="K54" s="389"/>
      <c r="L54" s="389"/>
    </row>
    <row r="55" spans="1:12" ht="12" customHeight="1">
      <c r="A55" s="5">
        <v>2</v>
      </c>
      <c r="B55" s="1048">
        <v>4</v>
      </c>
      <c r="C55" s="1048">
        <v>3</v>
      </c>
      <c r="D55" s="1048"/>
      <c r="E55" s="1946"/>
      <c r="F55" s="1066"/>
      <c r="G55" s="4" t="s">
        <v>92</v>
      </c>
      <c r="H55" s="1063">
        <v>10</v>
      </c>
      <c r="I55" s="1063">
        <v>7</v>
      </c>
      <c r="J55" s="1103">
        <f>SUM(H55:I55)</f>
        <v>17</v>
      </c>
      <c r="K55" s="389"/>
      <c r="L55" s="389"/>
    </row>
    <row r="56" spans="1:12" ht="12" customHeight="1">
      <c r="A56" s="5">
        <v>2</v>
      </c>
      <c r="B56" s="1048">
        <v>4</v>
      </c>
      <c r="C56" s="1048">
        <v>3</v>
      </c>
      <c r="D56" s="1048"/>
      <c r="E56" s="1946"/>
      <c r="F56" s="1066"/>
      <c r="G56" s="4" t="s">
        <v>89</v>
      </c>
      <c r="H56" s="1063">
        <v>28</v>
      </c>
      <c r="I56" s="1063">
        <v>20</v>
      </c>
      <c r="J56" s="1103">
        <f>SUM(H56:I56)</f>
        <v>48</v>
      </c>
      <c r="K56" s="389"/>
      <c r="L56" s="389"/>
    </row>
    <row r="57" spans="1:12" ht="12" customHeight="1">
      <c r="B57" s="1048"/>
      <c r="C57" s="1048"/>
      <c r="D57" s="1048"/>
      <c r="E57" s="1946"/>
      <c r="F57" s="1062" t="s">
        <v>41</v>
      </c>
      <c r="G57" s="4"/>
      <c r="H57" s="1106">
        <f>SUM(H58:H60)</f>
        <v>5</v>
      </c>
      <c r="I57" s="1106">
        <f>SUM(I58:I60)</f>
        <v>1</v>
      </c>
      <c r="J57" s="1104">
        <f>SUM(H57:I57)</f>
        <v>6</v>
      </c>
      <c r="K57" s="389"/>
      <c r="L57" s="389"/>
    </row>
    <row r="58" spans="1:12" ht="12" customHeight="1">
      <c r="A58" s="5">
        <v>2</v>
      </c>
      <c r="B58" s="1048">
        <v>4</v>
      </c>
      <c r="C58" s="1048">
        <v>7</v>
      </c>
      <c r="D58" s="1048"/>
      <c r="E58" s="1946"/>
      <c r="F58" s="1066"/>
      <c r="G58" s="4" t="s">
        <v>92</v>
      </c>
      <c r="H58" s="1063">
        <v>1</v>
      </c>
      <c r="I58" s="1063">
        <v>0</v>
      </c>
      <c r="J58" s="1103">
        <f>SUM(H58:I58)</f>
        <v>1</v>
      </c>
      <c r="K58" s="389"/>
      <c r="L58" s="389"/>
    </row>
    <row r="59" spans="1:12" ht="12" customHeight="1">
      <c r="A59" s="5">
        <v>2</v>
      </c>
      <c r="B59" s="1048">
        <v>4</v>
      </c>
      <c r="C59" s="1048">
        <v>7</v>
      </c>
      <c r="D59" s="1048"/>
      <c r="E59" s="1946"/>
      <c r="F59" s="1066"/>
      <c r="G59" s="4" t="s">
        <v>804</v>
      </c>
      <c r="H59" s="1063">
        <v>0</v>
      </c>
      <c r="I59" s="1063">
        <v>0</v>
      </c>
      <c r="J59" s="1103">
        <f>SUM(H59:I59)</f>
        <v>0</v>
      </c>
      <c r="K59" s="389"/>
      <c r="L59" s="389"/>
    </row>
    <row r="60" spans="1:12" ht="12" customHeight="1">
      <c r="A60" s="5">
        <v>2</v>
      </c>
      <c r="B60" s="1048">
        <v>4</v>
      </c>
      <c r="C60" s="1048">
        <v>7</v>
      </c>
      <c r="D60" s="1048"/>
      <c r="E60" s="1946"/>
      <c r="F60" s="1066"/>
      <c r="G60" s="4" t="s">
        <v>89</v>
      </c>
      <c r="H60" s="1063">
        <v>4</v>
      </c>
      <c r="I60" s="1063">
        <v>1</v>
      </c>
      <c r="J60" s="1103">
        <f>SUM(H60:I60)</f>
        <v>5</v>
      </c>
      <c r="K60" s="389"/>
      <c r="L60" s="389"/>
    </row>
    <row r="61" spans="1:12" ht="12" customHeight="1">
      <c r="B61" s="1048"/>
      <c r="C61" s="1048"/>
      <c r="D61" s="1048"/>
      <c r="E61" s="1946"/>
      <c r="F61" s="1062" t="s">
        <v>42</v>
      </c>
      <c r="G61" s="4"/>
      <c r="H61" s="1106">
        <f>SUM(H62:H63)</f>
        <v>3</v>
      </c>
      <c r="I61" s="1106">
        <f>SUM(I62:I63)</f>
        <v>1</v>
      </c>
      <c r="J61" s="1104">
        <f>SUM(H61:I61)</f>
        <v>4</v>
      </c>
      <c r="K61" s="389"/>
      <c r="L61" s="389"/>
    </row>
    <row r="62" spans="1:12" ht="12" customHeight="1">
      <c r="A62" s="5">
        <v>2</v>
      </c>
      <c r="B62" s="1048">
        <v>4</v>
      </c>
      <c r="C62" s="1048">
        <v>1</v>
      </c>
      <c r="D62" s="1048"/>
      <c r="E62" s="1946"/>
      <c r="F62" s="1066"/>
      <c r="G62" s="4" t="s">
        <v>92</v>
      </c>
      <c r="H62" s="1063">
        <v>1</v>
      </c>
      <c r="I62" s="1063">
        <v>0</v>
      </c>
      <c r="J62" s="1103">
        <f>SUM(H62:I62)</f>
        <v>1</v>
      </c>
      <c r="K62" s="389"/>
      <c r="L62" s="389"/>
    </row>
    <row r="63" spans="1:12" ht="12" customHeight="1">
      <c r="A63" s="5">
        <v>2</v>
      </c>
      <c r="B63" s="1048">
        <v>4</v>
      </c>
      <c r="C63" s="1048">
        <v>1</v>
      </c>
      <c r="D63" s="1048"/>
      <c r="E63" s="1946"/>
      <c r="F63" s="1066"/>
      <c r="G63" s="4" t="s">
        <v>89</v>
      </c>
      <c r="H63" s="1063">
        <v>2</v>
      </c>
      <c r="I63" s="1063">
        <v>1</v>
      </c>
      <c r="J63" s="1103">
        <f>SUM(H63:I63)</f>
        <v>3</v>
      </c>
      <c r="K63" s="389"/>
      <c r="L63" s="389"/>
    </row>
    <row r="64" spans="1:12" ht="12" customHeight="1">
      <c r="B64" s="1048"/>
      <c r="C64" s="1048"/>
      <c r="D64" s="1048"/>
      <c r="E64" s="1946"/>
      <c r="F64" s="1062" t="s">
        <v>43</v>
      </c>
      <c r="G64" s="4"/>
      <c r="H64" s="1106">
        <f>SUM(H65:H67)</f>
        <v>0</v>
      </c>
      <c r="I64" s="1106">
        <f>SUM(I65:I67)</f>
        <v>0</v>
      </c>
      <c r="J64" s="1104">
        <f>SUM(H64:I64)</f>
        <v>0</v>
      </c>
      <c r="K64" s="389"/>
      <c r="L64" s="389"/>
    </row>
    <row r="65" spans="1:14" ht="12" customHeight="1">
      <c r="A65" s="5">
        <v>2</v>
      </c>
      <c r="B65" s="1048">
        <v>4</v>
      </c>
      <c r="C65" s="1048">
        <v>9</v>
      </c>
      <c r="D65" s="1048"/>
      <c r="E65" s="1946"/>
      <c r="F65" s="1110"/>
      <c r="G65" s="4" t="s">
        <v>92</v>
      </c>
      <c r="H65" s="1063">
        <v>0</v>
      </c>
      <c r="I65" s="1063">
        <v>0</v>
      </c>
      <c r="J65" s="1103">
        <f>SUM(H65:I65)</f>
        <v>0</v>
      </c>
      <c r="K65" s="389"/>
      <c r="L65" s="389"/>
    </row>
    <row r="66" spans="1:14" ht="12" customHeight="1">
      <c r="A66" s="5">
        <v>2</v>
      </c>
      <c r="B66" s="1048">
        <v>4</v>
      </c>
      <c r="C66" s="1048">
        <v>9</v>
      </c>
      <c r="D66" s="1048"/>
      <c r="E66" s="1946"/>
      <c r="F66" s="1110"/>
      <c r="G66" s="4" t="s">
        <v>89</v>
      </c>
      <c r="H66" s="1063">
        <v>0</v>
      </c>
      <c r="I66" s="1063">
        <v>0</v>
      </c>
      <c r="J66" s="1103">
        <f>SUM(H66:I66)</f>
        <v>0</v>
      </c>
      <c r="K66" s="389"/>
      <c r="L66" s="389"/>
    </row>
    <row r="67" spans="1:14" ht="12" customHeight="1">
      <c r="A67" s="5">
        <v>2</v>
      </c>
      <c r="B67" s="1048">
        <v>4</v>
      </c>
      <c r="C67" s="1048">
        <v>9</v>
      </c>
      <c r="D67" s="1048"/>
      <c r="E67" s="1946"/>
      <c r="F67" s="1110"/>
      <c r="G67" s="4" t="s">
        <v>94</v>
      </c>
      <c r="H67" s="1063">
        <v>0</v>
      </c>
      <c r="I67" s="1063">
        <v>0</v>
      </c>
      <c r="J67" s="1103">
        <f>SUM(H67:I67)</f>
        <v>0</v>
      </c>
      <c r="K67" s="389"/>
      <c r="L67" s="389"/>
    </row>
    <row r="68" spans="1:14" ht="12" customHeight="1">
      <c r="B68" s="1048"/>
      <c r="C68" s="1048"/>
      <c r="D68" s="1048"/>
      <c r="E68" s="1946"/>
      <c r="F68" s="1062" t="s">
        <v>44</v>
      </c>
      <c r="G68" s="622"/>
      <c r="H68" s="1106">
        <f>SUM(H69)</f>
        <v>5</v>
      </c>
      <c r="I68" s="1106">
        <f>SUM(I69)</f>
        <v>4</v>
      </c>
      <c r="J68" s="1104">
        <f>SUM(H68:I68)</f>
        <v>9</v>
      </c>
      <c r="K68" s="389"/>
      <c r="L68" s="389"/>
    </row>
    <row r="69" spans="1:14" ht="12" customHeight="1">
      <c r="A69" s="5">
        <v>2</v>
      </c>
      <c r="B69" s="1048">
        <v>4</v>
      </c>
      <c r="C69" s="1048">
        <v>11</v>
      </c>
      <c r="D69" s="1048"/>
      <c r="E69" s="1946"/>
      <c r="F69" s="1066"/>
      <c r="G69" s="4" t="s">
        <v>109</v>
      </c>
      <c r="H69" s="1063">
        <v>5</v>
      </c>
      <c r="I69" s="1063">
        <v>4</v>
      </c>
      <c r="J69" s="1103">
        <f>SUM(H69:I69)</f>
        <v>9</v>
      </c>
      <c r="K69" s="389"/>
      <c r="L69" s="389"/>
    </row>
    <row r="70" spans="1:14" ht="12.75" customHeight="1">
      <c r="B70" s="1048"/>
      <c r="C70" s="1048"/>
      <c r="D70" s="1048"/>
      <c r="E70" s="1959">
        <v>1403</v>
      </c>
      <c r="F70" s="24" t="s">
        <v>3</v>
      </c>
      <c r="G70" s="372"/>
      <c r="H70" s="1077">
        <f>SUM(H71+H73+H75)</f>
        <v>6</v>
      </c>
      <c r="I70" s="1077">
        <f>SUM(I71+I73+I75)</f>
        <v>10</v>
      </c>
      <c r="J70" s="371">
        <f>SUM(H70:I70)</f>
        <v>16</v>
      </c>
      <c r="K70" s="389"/>
      <c r="L70" s="389"/>
    </row>
    <row r="71" spans="1:14" ht="12" customHeight="1">
      <c r="B71" s="1048"/>
      <c r="C71" s="1048"/>
      <c r="D71" s="1048"/>
      <c r="E71" s="1946"/>
      <c r="F71" s="1062" t="s">
        <v>45</v>
      </c>
      <c r="G71" s="4"/>
      <c r="H71" s="1113">
        <f>SUM(H72:H72)</f>
        <v>2</v>
      </c>
      <c r="I71" s="1113">
        <f>SUM(I72:I72)</f>
        <v>9</v>
      </c>
      <c r="J71" s="1104">
        <f>SUM(H71:I71)</f>
        <v>11</v>
      </c>
      <c r="K71" s="389"/>
      <c r="L71" s="389"/>
    </row>
    <row r="72" spans="1:14" ht="12" customHeight="1">
      <c r="A72" s="5">
        <v>3</v>
      </c>
      <c r="B72" s="1048">
        <v>5</v>
      </c>
      <c r="C72" s="1048">
        <v>11</v>
      </c>
      <c r="D72" s="1048"/>
      <c r="E72" s="1946"/>
      <c r="F72" s="1066"/>
      <c r="G72" s="4" t="s">
        <v>96</v>
      </c>
      <c r="H72" s="1073">
        <v>2</v>
      </c>
      <c r="I72" s="1073">
        <v>9</v>
      </c>
      <c r="J72" s="1103">
        <f>SUM(H72:I72)</f>
        <v>11</v>
      </c>
      <c r="K72" s="389"/>
      <c r="L72" s="389"/>
    </row>
    <row r="73" spans="1:14" ht="12" customHeight="1">
      <c r="B73" s="1048"/>
      <c r="C73" s="1048"/>
      <c r="D73" s="1048"/>
      <c r="E73" s="1946"/>
      <c r="F73" s="1062" t="s">
        <v>46</v>
      </c>
      <c r="G73" s="4"/>
      <c r="H73" s="1106">
        <f>SUM(H74)</f>
        <v>1</v>
      </c>
      <c r="I73" s="1106">
        <f>SUM(I74)</f>
        <v>0</v>
      </c>
      <c r="J73" s="1104">
        <f>SUM(H73:I73)</f>
        <v>1</v>
      </c>
      <c r="K73" s="389"/>
      <c r="L73" s="389"/>
    </row>
    <row r="74" spans="1:14" ht="12" customHeight="1">
      <c r="A74" s="5">
        <v>3</v>
      </c>
      <c r="B74" s="1048">
        <v>5</v>
      </c>
      <c r="C74" s="1048">
        <v>8</v>
      </c>
      <c r="D74" s="1048"/>
      <c r="E74" s="1946"/>
      <c r="F74" s="1066"/>
      <c r="G74" s="4" t="s">
        <v>96</v>
      </c>
      <c r="H74" s="1073">
        <v>1</v>
      </c>
      <c r="I74" s="1073">
        <v>0</v>
      </c>
      <c r="J74" s="1103">
        <f>SUM(H74:I74)</f>
        <v>1</v>
      </c>
      <c r="K74" s="389"/>
      <c r="L74" s="389"/>
    </row>
    <row r="75" spans="1:14" ht="12" customHeight="1">
      <c r="B75" s="1048"/>
      <c r="C75" s="1048"/>
      <c r="D75" s="1048"/>
      <c r="E75" s="1946"/>
      <c r="F75" s="1062" t="s">
        <v>47</v>
      </c>
      <c r="G75" s="4"/>
      <c r="H75" s="1106">
        <f>SUM(H76:H77)</f>
        <v>3</v>
      </c>
      <c r="I75" s="1106">
        <f>SUM(I76:I77)</f>
        <v>1</v>
      </c>
      <c r="J75" s="1104">
        <f>SUM(H75:I75)</f>
        <v>4</v>
      </c>
      <c r="K75" s="389"/>
      <c r="L75" s="389"/>
    </row>
    <row r="76" spans="1:14" ht="12" customHeight="1">
      <c r="A76" s="5">
        <v>3</v>
      </c>
      <c r="B76" s="1048">
        <v>5</v>
      </c>
      <c r="C76" s="1048">
        <v>10</v>
      </c>
      <c r="D76" s="1048"/>
      <c r="E76" s="1946"/>
      <c r="F76" s="1066"/>
      <c r="G76" s="4" t="s">
        <v>96</v>
      </c>
      <c r="H76" s="1063">
        <v>1</v>
      </c>
      <c r="I76" s="1063">
        <v>1</v>
      </c>
      <c r="J76" s="1103">
        <f>SUM(H76:I76)</f>
        <v>2</v>
      </c>
      <c r="K76" s="389"/>
      <c r="L76" s="389"/>
    </row>
    <row r="77" spans="1:14" ht="12" customHeight="1">
      <c r="A77" s="5">
        <v>3</v>
      </c>
      <c r="B77" s="1048">
        <v>5</v>
      </c>
      <c r="C77" s="1048">
        <v>10</v>
      </c>
      <c r="D77" s="1048"/>
      <c r="E77" s="1946"/>
      <c r="F77" s="1057"/>
      <c r="G77" s="3" t="s">
        <v>397</v>
      </c>
      <c r="H77" s="1076">
        <v>2</v>
      </c>
      <c r="I77" s="1076">
        <v>0</v>
      </c>
      <c r="J77" s="1102">
        <f>SUM(H77:I77)</f>
        <v>2</v>
      </c>
      <c r="K77" s="389"/>
      <c r="L77" s="389"/>
    </row>
    <row r="78" spans="1:14" ht="12" customHeight="1">
      <c r="B78" s="1048"/>
      <c r="C78" s="1048"/>
      <c r="D78" s="1048"/>
      <c r="E78" s="2365"/>
      <c r="F78" s="6"/>
      <c r="G78" s="4"/>
      <c r="H78" s="1049"/>
      <c r="I78" s="1049"/>
      <c r="J78" s="2" t="s">
        <v>386</v>
      </c>
      <c r="K78" s="389"/>
      <c r="L78" s="389"/>
    </row>
    <row r="79" spans="1:14" ht="12" customHeight="1">
      <c r="B79" s="1048"/>
      <c r="C79" s="1048"/>
      <c r="D79" s="1048"/>
      <c r="F79" s="6"/>
      <c r="G79" s="4"/>
      <c r="H79" s="1049"/>
      <c r="I79" s="1090"/>
      <c r="J79" s="1090" t="s">
        <v>385</v>
      </c>
    </row>
    <row r="80" spans="1:14" ht="4.5" customHeight="1">
      <c r="E80" s="1889" t="s">
        <v>6</v>
      </c>
      <c r="F80" s="2039" t="s">
        <v>87</v>
      </c>
      <c r="G80" s="2039"/>
      <c r="H80" s="2359" t="s">
        <v>72</v>
      </c>
      <c r="I80" s="2359" t="s">
        <v>71</v>
      </c>
      <c r="J80" s="2044" t="s">
        <v>0</v>
      </c>
      <c r="K80" s="389"/>
      <c r="N80" s="4"/>
    </row>
    <row r="81" spans="1:12" ht="12" customHeight="1">
      <c r="A81" s="5" t="s">
        <v>12</v>
      </c>
      <c r="B81" s="5" t="s">
        <v>13</v>
      </c>
      <c r="C81" s="5" t="s">
        <v>14</v>
      </c>
      <c r="E81" s="1890"/>
      <c r="F81" s="2040"/>
      <c r="G81" s="2040"/>
      <c r="H81" s="1900"/>
      <c r="I81" s="1900"/>
      <c r="J81" s="1881"/>
      <c r="K81" s="389"/>
      <c r="L81" s="5"/>
    </row>
    <row r="82" spans="1:12" ht="12" customHeight="1">
      <c r="E82" s="1890"/>
      <c r="F82" s="2041"/>
      <c r="G82" s="2041"/>
      <c r="H82" s="1901"/>
      <c r="I82" s="1901"/>
      <c r="J82" s="1882"/>
      <c r="K82" s="389"/>
    </row>
    <row r="83" spans="1:12">
      <c r="B83" s="1048"/>
      <c r="C83" s="1048"/>
      <c r="D83" s="1048"/>
      <c r="E83" s="1961">
        <v>1404</v>
      </c>
      <c r="F83" s="24" t="s">
        <v>28</v>
      </c>
      <c r="G83" s="372"/>
      <c r="H83" s="2358">
        <f>SUM(H86,H84)</f>
        <v>135</v>
      </c>
      <c r="I83" s="2358">
        <f>SUM(I86,I84)</f>
        <v>38</v>
      </c>
      <c r="J83" s="371">
        <f>SUM(H83:I83)</f>
        <v>173</v>
      </c>
    </row>
    <row r="84" spans="1:12" ht="12" customHeight="1">
      <c r="B84" s="1048"/>
      <c r="C84" s="1048"/>
      <c r="D84" s="1048"/>
      <c r="E84" s="1950"/>
      <c r="F84" s="1122" t="s">
        <v>48</v>
      </c>
      <c r="G84" s="1121"/>
      <c r="H84" s="1100">
        <f>SUM(H85:H85)</f>
        <v>46</v>
      </c>
      <c r="I84" s="1100">
        <f>SUM(I85:I85)</f>
        <v>19</v>
      </c>
      <c r="J84" s="1099">
        <f>SUM(H84:I84)</f>
        <v>65</v>
      </c>
    </row>
    <row r="85" spans="1:12" ht="12" customHeight="1">
      <c r="A85" s="5">
        <v>4</v>
      </c>
      <c r="B85" s="1048">
        <v>6</v>
      </c>
      <c r="C85" s="1048">
        <v>11</v>
      </c>
      <c r="D85" s="1048"/>
      <c r="E85" s="1950"/>
      <c r="F85" s="1066"/>
      <c r="G85" s="4" t="s">
        <v>111</v>
      </c>
      <c r="H85" s="1073">
        <v>46</v>
      </c>
      <c r="I85" s="1073">
        <v>19</v>
      </c>
      <c r="J85" s="366">
        <f>SUM(H85:I85)</f>
        <v>65</v>
      </c>
    </row>
    <row r="86" spans="1:12" ht="12" customHeight="1">
      <c r="B86" s="1048"/>
      <c r="C86" s="1048"/>
      <c r="D86" s="1048"/>
      <c r="E86" s="1950"/>
      <c r="F86" s="1062" t="s">
        <v>49</v>
      </c>
      <c r="G86" s="4"/>
      <c r="H86" s="1059">
        <f>SUM(H87:H89)</f>
        <v>89</v>
      </c>
      <c r="I86" s="1059">
        <f>SUM(I87:I89)</f>
        <v>19</v>
      </c>
      <c r="J86" s="1098">
        <f>SUM(H86:I86)</f>
        <v>108</v>
      </c>
    </row>
    <row r="87" spans="1:12" ht="12" customHeight="1">
      <c r="A87" s="5">
        <v>4</v>
      </c>
      <c r="B87" s="1048">
        <v>6</v>
      </c>
      <c r="C87" s="1048">
        <v>11</v>
      </c>
      <c r="D87" s="1048"/>
      <c r="E87" s="1950"/>
      <c r="F87" s="1066"/>
      <c r="G87" s="4" t="s">
        <v>112</v>
      </c>
      <c r="H87" s="1063">
        <v>89</v>
      </c>
      <c r="I87" s="1063">
        <v>19</v>
      </c>
      <c r="J87" s="2356">
        <f>SUM(H87:I87)</f>
        <v>108</v>
      </c>
    </row>
    <row r="88" spans="1:12" ht="12" customHeight="1">
      <c r="A88" s="5">
        <v>4</v>
      </c>
      <c r="B88" s="1048">
        <v>6</v>
      </c>
      <c r="C88" s="1048">
        <v>11</v>
      </c>
      <c r="D88" s="1048"/>
      <c r="E88" s="1950"/>
      <c r="F88" s="1066"/>
      <c r="G88" s="4" t="s">
        <v>422</v>
      </c>
      <c r="H88" s="1063">
        <v>0</v>
      </c>
      <c r="I88" s="1063">
        <v>0</v>
      </c>
      <c r="J88" s="2356">
        <f>SUM(H88:I88)</f>
        <v>0</v>
      </c>
    </row>
    <row r="89" spans="1:12" ht="12" customHeight="1">
      <c r="A89" s="5">
        <v>4</v>
      </c>
      <c r="B89" s="1048">
        <v>6</v>
      </c>
      <c r="C89" s="1048">
        <v>11</v>
      </c>
      <c r="D89" s="1048"/>
      <c r="E89" s="2102"/>
      <c r="F89" s="1057"/>
      <c r="G89" s="3" t="s">
        <v>421</v>
      </c>
      <c r="H89" s="1076">
        <v>0</v>
      </c>
      <c r="I89" s="1076">
        <v>0</v>
      </c>
      <c r="J89" s="2364">
        <f>SUM(H89:I89)</f>
        <v>0</v>
      </c>
    </row>
    <row r="90" spans="1:12" ht="12.75" customHeight="1">
      <c r="B90" s="1048"/>
      <c r="C90" s="1048"/>
      <c r="D90" s="1048"/>
      <c r="E90" s="1959">
        <v>1405</v>
      </c>
      <c r="F90" s="24" t="s">
        <v>4</v>
      </c>
      <c r="G90" s="491"/>
      <c r="H90" s="1077">
        <f>SUM(H91,H96,H103+H105)</f>
        <v>132</v>
      </c>
      <c r="I90" s="1077">
        <f>SUM(I91,I96,I103+I105)</f>
        <v>206</v>
      </c>
      <c r="J90" s="376">
        <f>SUM(H90:I90)</f>
        <v>338</v>
      </c>
    </row>
    <row r="91" spans="1:12" ht="12" customHeight="1">
      <c r="B91" s="1048"/>
      <c r="C91" s="1048"/>
      <c r="D91" s="1048"/>
      <c r="E91" s="1946"/>
      <c r="F91" s="1062" t="s">
        <v>50</v>
      </c>
      <c r="G91" s="4"/>
      <c r="H91" s="1067">
        <f>SUM(H92:H95)</f>
        <v>41</v>
      </c>
      <c r="I91" s="1067">
        <f>SUM(I92:I95)</f>
        <v>22</v>
      </c>
      <c r="J91" s="1058">
        <f>SUM(H91:I91)</f>
        <v>63</v>
      </c>
    </row>
    <row r="92" spans="1:12" ht="12" customHeight="1">
      <c r="A92" s="5">
        <v>5</v>
      </c>
      <c r="B92" s="1048">
        <v>4</v>
      </c>
      <c r="C92" s="1048">
        <v>8</v>
      </c>
      <c r="D92" s="1048"/>
      <c r="E92" s="1946"/>
      <c r="F92" s="1066"/>
      <c r="G92" s="4" t="s">
        <v>395</v>
      </c>
      <c r="H92" s="1079">
        <v>2</v>
      </c>
      <c r="I92" s="1079">
        <v>5</v>
      </c>
      <c r="J92" s="366">
        <f>SUM(H92:I92)</f>
        <v>7</v>
      </c>
    </row>
    <row r="93" spans="1:12" ht="12" customHeight="1">
      <c r="A93" s="5">
        <v>5</v>
      </c>
      <c r="B93" s="1048">
        <v>4</v>
      </c>
      <c r="C93" s="1048">
        <v>8</v>
      </c>
      <c r="D93" s="1048"/>
      <c r="E93" s="1946"/>
      <c r="F93" s="1066"/>
      <c r="G93" s="4" t="s">
        <v>394</v>
      </c>
      <c r="H93" s="1079">
        <v>33</v>
      </c>
      <c r="I93" s="1079">
        <v>14</v>
      </c>
      <c r="J93" s="366">
        <f>SUM(H93:I93)</f>
        <v>47</v>
      </c>
    </row>
    <row r="94" spans="1:12" ht="12" customHeight="1">
      <c r="A94" s="5">
        <v>5</v>
      </c>
      <c r="B94" s="1048">
        <v>4</v>
      </c>
      <c r="C94" s="1048">
        <v>8</v>
      </c>
      <c r="D94" s="1048"/>
      <c r="E94" s="1946"/>
      <c r="F94" s="1066"/>
      <c r="G94" s="4" t="s">
        <v>393</v>
      </c>
      <c r="H94" s="1079">
        <v>4</v>
      </c>
      <c r="I94" s="1079">
        <v>0</v>
      </c>
      <c r="J94" s="366">
        <f>SUM(H94:I94)</f>
        <v>4</v>
      </c>
    </row>
    <row r="95" spans="1:12" ht="12" customHeight="1">
      <c r="A95" s="5">
        <v>5</v>
      </c>
      <c r="B95" s="1048">
        <v>4</v>
      </c>
      <c r="C95" s="1048">
        <v>8</v>
      </c>
      <c r="D95" s="1048"/>
      <c r="E95" s="1946"/>
      <c r="F95" s="1066"/>
      <c r="G95" s="4" t="s">
        <v>392</v>
      </c>
      <c r="H95" s="1079">
        <v>2</v>
      </c>
      <c r="I95" s="1079">
        <v>3</v>
      </c>
      <c r="J95" s="366">
        <f>SUM(H95:I95)</f>
        <v>5</v>
      </c>
    </row>
    <row r="96" spans="1:12" ht="12" customHeight="1">
      <c r="B96" s="1048"/>
      <c r="C96" s="1048"/>
      <c r="D96" s="1048"/>
      <c r="E96" s="1946"/>
      <c r="F96" s="1062" t="s">
        <v>58</v>
      </c>
      <c r="G96" s="4"/>
      <c r="H96" s="1067">
        <f>SUM(H97:H102)</f>
        <v>74</v>
      </c>
      <c r="I96" s="1067">
        <f>SUM(I97:I102)</f>
        <v>107</v>
      </c>
      <c r="J96" s="1058">
        <f>SUM(H96:I96)</f>
        <v>181</v>
      </c>
    </row>
    <row r="97" spans="1:10" ht="12" customHeight="1">
      <c r="A97" s="5">
        <v>5</v>
      </c>
      <c r="B97" s="1048">
        <v>5</v>
      </c>
      <c r="C97" s="1048">
        <v>11</v>
      </c>
      <c r="D97" s="1048"/>
      <c r="E97" s="1946"/>
      <c r="F97" s="1066"/>
      <c r="G97" s="4" t="s">
        <v>113</v>
      </c>
      <c r="H97" s="1079">
        <v>0</v>
      </c>
      <c r="I97" s="1079">
        <v>1</v>
      </c>
      <c r="J97" s="366">
        <f>SUM(H97:I97)</f>
        <v>1</v>
      </c>
    </row>
    <row r="98" spans="1:10" ht="12" customHeight="1">
      <c r="A98" s="5">
        <v>5</v>
      </c>
      <c r="B98" s="1048">
        <v>5</v>
      </c>
      <c r="C98" s="1048">
        <v>11</v>
      </c>
      <c r="D98" s="1048"/>
      <c r="E98" s="1946"/>
      <c r="F98" s="1066"/>
      <c r="G98" s="4" t="s">
        <v>391</v>
      </c>
      <c r="H98" s="1079">
        <v>26</v>
      </c>
      <c r="I98" s="1079">
        <v>31</v>
      </c>
      <c r="J98" s="366">
        <f>SUM(H98:I98)</f>
        <v>57</v>
      </c>
    </row>
    <row r="99" spans="1:10" ht="12" customHeight="1">
      <c r="A99" s="5">
        <v>5</v>
      </c>
      <c r="B99" s="1048">
        <v>5</v>
      </c>
      <c r="C99" s="1048">
        <v>11</v>
      </c>
      <c r="D99" s="1048"/>
      <c r="E99" s="1946"/>
      <c r="F99" s="1066"/>
      <c r="G99" s="4" t="s">
        <v>390</v>
      </c>
      <c r="H99" s="1079">
        <v>5</v>
      </c>
      <c r="I99" s="1079">
        <v>0</v>
      </c>
      <c r="J99" s="366">
        <f>SUM(H99:I99)</f>
        <v>5</v>
      </c>
    </row>
    <row r="100" spans="1:10" ht="12" customHeight="1">
      <c r="A100" s="5">
        <v>5</v>
      </c>
      <c r="B100" s="1048">
        <v>5</v>
      </c>
      <c r="C100" s="1048">
        <v>11</v>
      </c>
      <c r="D100" s="1048"/>
      <c r="E100" s="1946"/>
      <c r="F100" s="1066"/>
      <c r="G100" s="4" t="s">
        <v>389</v>
      </c>
      <c r="H100" s="1079">
        <v>1</v>
      </c>
      <c r="I100" s="1079">
        <v>2</v>
      </c>
      <c r="J100" s="366">
        <f>SUM(H100:I100)</f>
        <v>3</v>
      </c>
    </row>
    <row r="101" spans="1:10" ht="12" customHeight="1">
      <c r="A101" s="5">
        <v>5</v>
      </c>
      <c r="B101" s="1048">
        <v>5</v>
      </c>
      <c r="C101" s="1048">
        <v>11</v>
      </c>
      <c r="D101" s="1048"/>
      <c r="E101" s="1946"/>
      <c r="F101" s="1066"/>
      <c r="G101" s="4" t="s">
        <v>115</v>
      </c>
      <c r="H101" s="1079">
        <v>39</v>
      </c>
      <c r="I101" s="1079">
        <v>71</v>
      </c>
      <c r="J101" s="366">
        <f>SUM(H101:I101)</f>
        <v>110</v>
      </c>
    </row>
    <row r="102" spans="1:10" ht="12" customHeight="1">
      <c r="A102" s="5">
        <v>5</v>
      </c>
      <c r="B102" s="1048">
        <v>5</v>
      </c>
      <c r="C102" s="1048">
        <v>11</v>
      </c>
      <c r="D102" s="1048"/>
      <c r="E102" s="1946"/>
      <c r="F102" s="1066"/>
      <c r="G102" s="20" t="s">
        <v>388</v>
      </c>
      <c r="H102" s="1079">
        <v>3</v>
      </c>
      <c r="I102" s="1079">
        <v>2</v>
      </c>
      <c r="J102" s="366">
        <f>SUM(H102:I102)</f>
        <v>5</v>
      </c>
    </row>
    <row r="103" spans="1:10" ht="12" customHeight="1">
      <c r="B103" s="1048"/>
      <c r="C103" s="1048"/>
      <c r="D103" s="1048"/>
      <c r="E103" s="1946"/>
      <c r="F103" s="1093" t="s">
        <v>51</v>
      </c>
      <c r="G103" s="450"/>
      <c r="H103" s="1059">
        <f>SUM(H104:H104)</f>
        <v>10</v>
      </c>
      <c r="I103" s="1059">
        <f>SUM(I104:I104)</f>
        <v>43</v>
      </c>
      <c r="J103" s="1058">
        <f>SUM(H103:I103)</f>
        <v>53</v>
      </c>
    </row>
    <row r="104" spans="1:10" ht="12" customHeight="1">
      <c r="A104" s="5">
        <v>5</v>
      </c>
      <c r="B104" s="1048">
        <v>5</v>
      </c>
      <c r="C104" s="1048">
        <v>10</v>
      </c>
      <c r="D104" s="1048"/>
      <c r="E104" s="1946"/>
      <c r="F104" s="1066"/>
      <c r="G104" s="4" t="s">
        <v>97</v>
      </c>
      <c r="H104" s="2357">
        <v>10</v>
      </c>
      <c r="I104" s="2357">
        <v>43</v>
      </c>
      <c r="J104" s="366">
        <f>SUM(H104:I104)</f>
        <v>53</v>
      </c>
    </row>
    <row r="105" spans="1:10" ht="12" customHeight="1">
      <c r="B105" s="1048"/>
      <c r="C105" s="1048"/>
      <c r="D105" s="1048"/>
      <c r="E105" s="1946"/>
      <c r="F105" s="1093" t="s">
        <v>52</v>
      </c>
      <c r="G105" s="450"/>
      <c r="H105" s="1059">
        <f>SUM(H106:H107)</f>
        <v>7</v>
      </c>
      <c r="I105" s="1059">
        <f>SUM(I106:I107)</f>
        <v>34</v>
      </c>
      <c r="J105" s="1058">
        <f>SUM(H105:I105)</f>
        <v>41</v>
      </c>
    </row>
    <row r="106" spans="1:10" ht="12" customHeight="1">
      <c r="A106" s="5">
        <v>5</v>
      </c>
      <c r="B106" s="1048">
        <v>5</v>
      </c>
      <c r="C106" s="1048">
        <v>13</v>
      </c>
      <c r="D106" s="1048"/>
      <c r="E106" s="1946"/>
      <c r="F106" s="1066"/>
      <c r="G106" s="4" t="s">
        <v>97</v>
      </c>
      <c r="H106" s="2357">
        <v>5</v>
      </c>
      <c r="I106" s="2357">
        <v>12</v>
      </c>
      <c r="J106" s="366">
        <f>SUM(H106:I106)</f>
        <v>17</v>
      </c>
    </row>
    <row r="107" spans="1:10" ht="12" customHeight="1">
      <c r="A107" s="5">
        <v>5</v>
      </c>
      <c r="B107" s="1048">
        <v>5</v>
      </c>
      <c r="C107" s="1048">
        <v>13</v>
      </c>
      <c r="D107" s="1048"/>
      <c r="E107" s="1946"/>
      <c r="F107" s="1066"/>
      <c r="G107" s="4" t="s">
        <v>387</v>
      </c>
      <c r="H107" s="2357">
        <v>2</v>
      </c>
      <c r="I107" s="2357">
        <v>22</v>
      </c>
      <c r="J107" s="366">
        <f>SUM(H107:I107)</f>
        <v>24</v>
      </c>
    </row>
    <row r="108" spans="1:10" ht="12.75" customHeight="1">
      <c r="B108" s="1048"/>
      <c r="C108" s="1048"/>
      <c r="D108" s="1048"/>
      <c r="E108" s="1959">
        <v>1406</v>
      </c>
      <c r="F108" s="24" t="s">
        <v>5</v>
      </c>
      <c r="G108" s="372"/>
      <c r="H108" s="1077">
        <f>SUM(H109,H114,H112,H118,H116)</f>
        <v>155</v>
      </c>
      <c r="I108" s="1077">
        <f>SUM(I109,I114,I112,I118,I116)</f>
        <v>136</v>
      </c>
      <c r="J108" s="376">
        <f>SUM(H108:I108)</f>
        <v>291</v>
      </c>
    </row>
    <row r="109" spans="1:10" ht="12" customHeight="1">
      <c r="B109" s="1048"/>
      <c r="C109" s="1048"/>
      <c r="D109" s="1048"/>
      <c r="E109" s="1946"/>
      <c r="F109" s="1062" t="s">
        <v>53</v>
      </c>
      <c r="G109" s="4"/>
      <c r="H109" s="1067">
        <f>SUM(H110:H111)</f>
        <v>70</v>
      </c>
      <c r="I109" s="1067">
        <f>SUM(I110:I111)</f>
        <v>55</v>
      </c>
      <c r="J109" s="1058">
        <f>SUM(H109:I109)</f>
        <v>125</v>
      </c>
    </row>
    <row r="110" spans="1:10" ht="12" customHeight="1">
      <c r="A110" s="5">
        <v>6</v>
      </c>
      <c r="B110" s="1048">
        <v>2</v>
      </c>
      <c r="C110" s="1048">
        <v>11</v>
      </c>
      <c r="D110" s="1048"/>
      <c r="E110" s="1946"/>
      <c r="F110" s="1062"/>
      <c r="G110" s="4" t="s">
        <v>117</v>
      </c>
      <c r="H110" s="1079">
        <v>8</v>
      </c>
      <c r="I110" s="1079">
        <v>17</v>
      </c>
      <c r="J110" s="366">
        <f>SUM(H110:I110)</f>
        <v>25</v>
      </c>
    </row>
    <row r="111" spans="1:10" ht="12" customHeight="1">
      <c r="A111" s="5">
        <v>6</v>
      </c>
      <c r="B111" s="1048">
        <v>2</v>
      </c>
      <c r="C111" s="1048">
        <v>11</v>
      </c>
      <c r="D111" s="1048"/>
      <c r="E111" s="1946"/>
      <c r="F111" s="1080"/>
      <c r="G111" s="4" t="s">
        <v>98</v>
      </c>
      <c r="H111" s="1079">
        <v>62</v>
      </c>
      <c r="I111" s="1079">
        <v>38</v>
      </c>
      <c r="J111" s="366">
        <f>SUM(H111:I111)</f>
        <v>100</v>
      </c>
    </row>
    <row r="112" spans="1:10" ht="12" customHeight="1">
      <c r="B112" s="1048"/>
      <c r="C112" s="1048"/>
      <c r="D112" s="1048"/>
      <c r="E112" s="1946"/>
      <c r="F112" s="1062" t="s">
        <v>381</v>
      </c>
      <c r="G112" s="4"/>
      <c r="H112" s="1059">
        <f>SUM(H113)</f>
        <v>35</v>
      </c>
      <c r="I112" s="1059">
        <f>SUM(I113)</f>
        <v>33</v>
      </c>
      <c r="J112" s="1058">
        <f>SUM(H112:I112)</f>
        <v>68</v>
      </c>
    </row>
    <row r="113" spans="1:10" ht="12" customHeight="1">
      <c r="A113" s="5">
        <v>6</v>
      </c>
      <c r="B113" s="1048">
        <v>2</v>
      </c>
      <c r="C113" s="1048">
        <v>10</v>
      </c>
      <c r="D113" s="1048"/>
      <c r="E113" s="1946"/>
      <c r="F113" s="1080"/>
      <c r="G113" s="4" t="s">
        <v>118</v>
      </c>
      <c r="H113" s="1079">
        <v>35</v>
      </c>
      <c r="I113" s="1079">
        <v>33</v>
      </c>
      <c r="J113" s="366">
        <f>SUM(H113:I113)</f>
        <v>68</v>
      </c>
    </row>
    <row r="114" spans="1:10" ht="12" customHeight="1">
      <c r="B114" s="1048"/>
      <c r="C114" s="1048"/>
      <c r="D114" s="1048"/>
      <c r="E114" s="1946"/>
      <c r="F114" s="1062" t="s">
        <v>55</v>
      </c>
      <c r="G114" s="4"/>
      <c r="H114" s="1067">
        <f>SUM(H115)</f>
        <v>30</v>
      </c>
      <c r="I114" s="1067">
        <f>SUM(I115)</f>
        <v>27</v>
      </c>
      <c r="J114" s="1058">
        <f>SUM(H114:I114)</f>
        <v>57</v>
      </c>
    </row>
    <row r="115" spans="1:10" ht="12" customHeight="1">
      <c r="A115" s="5">
        <v>6</v>
      </c>
      <c r="B115" s="1048">
        <v>2</v>
      </c>
      <c r="C115" s="1048">
        <v>10</v>
      </c>
      <c r="D115" s="1048"/>
      <c r="E115" s="1946"/>
      <c r="F115" s="1066"/>
      <c r="G115" s="4" t="s">
        <v>99</v>
      </c>
      <c r="H115" s="1079">
        <v>30</v>
      </c>
      <c r="I115" s="1079">
        <v>27</v>
      </c>
      <c r="J115" s="366">
        <f>SUM(H115:I115)</f>
        <v>57</v>
      </c>
    </row>
    <row r="116" spans="1:10" ht="12" customHeight="1">
      <c r="B116" s="1048"/>
      <c r="C116" s="1048"/>
      <c r="D116" s="1048"/>
      <c r="E116" s="1946"/>
      <c r="F116" s="1062" t="s">
        <v>26</v>
      </c>
      <c r="G116" s="4"/>
      <c r="H116" s="1067">
        <f>SUM(H117)</f>
        <v>20</v>
      </c>
      <c r="I116" s="1067">
        <f>SUM(I117)</f>
        <v>21</v>
      </c>
      <c r="J116" s="1058">
        <f>SUM(H116:I116)</f>
        <v>41</v>
      </c>
    </row>
    <row r="117" spans="1:10" ht="12" customHeight="1">
      <c r="A117" s="5">
        <v>6</v>
      </c>
      <c r="B117" s="1048">
        <v>2</v>
      </c>
      <c r="C117" s="1048">
        <v>6</v>
      </c>
      <c r="D117" s="1048"/>
      <c r="E117" s="1946"/>
      <c r="F117" s="1066"/>
      <c r="G117" s="4" t="s">
        <v>380</v>
      </c>
      <c r="H117" s="1079">
        <v>20</v>
      </c>
      <c r="I117" s="1079">
        <v>21</v>
      </c>
      <c r="J117" s="366">
        <f>SUM(H117:I117)</f>
        <v>41</v>
      </c>
    </row>
    <row r="118" spans="1:10" ht="12" customHeight="1">
      <c r="B118" s="1048"/>
      <c r="C118" s="1048"/>
      <c r="D118" s="1048"/>
      <c r="E118" s="1946"/>
      <c r="F118" s="1062" t="s">
        <v>15</v>
      </c>
      <c r="G118" s="4"/>
      <c r="H118" s="1067">
        <f>SUM(H119)</f>
        <v>0</v>
      </c>
      <c r="I118" s="1067">
        <f>SUM(I119)</f>
        <v>0</v>
      </c>
      <c r="J118" s="1058">
        <f>SUM(H118:I118)</f>
        <v>0</v>
      </c>
    </row>
    <row r="119" spans="1:10" ht="12" customHeight="1">
      <c r="A119" s="5">
        <v>6</v>
      </c>
      <c r="B119" s="1048">
        <v>4</v>
      </c>
      <c r="C119" s="1048">
        <v>11</v>
      </c>
      <c r="D119" s="1048"/>
      <c r="E119" s="1946"/>
      <c r="F119" s="1066"/>
      <c r="G119" s="4" t="s">
        <v>416</v>
      </c>
      <c r="H119" s="1079">
        <v>0</v>
      </c>
      <c r="I119" s="1079">
        <v>0</v>
      </c>
      <c r="J119" s="366">
        <f>SUM(H119:I119)</f>
        <v>0</v>
      </c>
    </row>
    <row r="120" spans="1:10" ht="12.75" customHeight="1">
      <c r="B120" s="1048"/>
      <c r="C120" s="1048"/>
      <c r="D120" s="1048"/>
      <c r="E120" s="1961">
        <v>1407</v>
      </c>
      <c r="F120" s="24" t="s">
        <v>62</v>
      </c>
      <c r="G120" s="372"/>
      <c r="H120" s="1077">
        <f>SUM(H121+H123)</f>
        <v>13</v>
      </c>
      <c r="I120" s="1077">
        <f>SUM(I121+I123)</f>
        <v>12</v>
      </c>
      <c r="J120" s="376">
        <f>SUM(H120:I120)</f>
        <v>25</v>
      </c>
    </row>
    <row r="121" spans="1:10" ht="12" customHeight="1">
      <c r="B121" s="1048"/>
      <c r="C121" s="1048"/>
      <c r="D121" s="1048"/>
      <c r="E121" s="1950"/>
      <c r="F121" s="1062" t="s">
        <v>56</v>
      </c>
      <c r="G121" s="622"/>
      <c r="H121" s="1067">
        <f>SUM(H122:H122)</f>
        <v>2</v>
      </c>
      <c r="I121" s="1067">
        <f>SUM(I122:I122)</f>
        <v>6</v>
      </c>
      <c r="J121" s="1058">
        <f>SUM(H121:I121)</f>
        <v>8</v>
      </c>
    </row>
    <row r="122" spans="1:10" ht="12" customHeight="1">
      <c r="A122" s="5">
        <v>7</v>
      </c>
      <c r="B122" s="1048">
        <v>6</v>
      </c>
      <c r="C122" s="1048">
        <v>10</v>
      </c>
      <c r="D122" s="1048"/>
      <c r="E122" s="1950"/>
      <c r="F122" s="1066"/>
      <c r="G122" s="4" t="s">
        <v>100</v>
      </c>
      <c r="H122" s="1079">
        <v>2</v>
      </c>
      <c r="I122" s="1079">
        <v>6</v>
      </c>
      <c r="J122" s="366">
        <f>SUM(H122:I122)</f>
        <v>8</v>
      </c>
    </row>
    <row r="123" spans="1:10" ht="12" customHeight="1">
      <c r="B123" s="1048"/>
      <c r="C123" s="1048"/>
      <c r="D123" s="1048"/>
      <c r="E123" s="1950"/>
      <c r="F123" s="1062" t="s">
        <v>25</v>
      </c>
      <c r="G123" s="4"/>
      <c r="H123" s="1067">
        <f>SUM(H124:H126)</f>
        <v>11</v>
      </c>
      <c r="I123" s="1067">
        <f>SUM(I124:I126)</f>
        <v>6</v>
      </c>
      <c r="J123" s="1058">
        <f>SUM(H123:I123)</f>
        <v>17</v>
      </c>
    </row>
    <row r="124" spans="1:10" ht="12" customHeight="1">
      <c r="A124" s="5">
        <v>7</v>
      </c>
      <c r="B124" s="1048">
        <v>3</v>
      </c>
      <c r="C124" s="1048">
        <v>11</v>
      </c>
      <c r="D124" s="1048"/>
      <c r="E124" s="1950"/>
      <c r="F124" s="1062"/>
      <c r="G124" s="4" t="s">
        <v>119</v>
      </c>
      <c r="H124" s="1079">
        <v>5</v>
      </c>
      <c r="I124" s="1079">
        <v>1</v>
      </c>
      <c r="J124" s="366">
        <f>SUM(H124:I124)</f>
        <v>6</v>
      </c>
    </row>
    <row r="125" spans="1:10" ht="12" customHeight="1">
      <c r="A125" s="5">
        <v>7</v>
      </c>
      <c r="B125" s="1048">
        <v>3</v>
      </c>
      <c r="C125" s="1048">
        <v>11</v>
      </c>
      <c r="D125" s="1048"/>
      <c r="E125" s="1950"/>
      <c r="F125" s="1062"/>
      <c r="G125" s="20" t="s">
        <v>379</v>
      </c>
      <c r="H125" s="1079">
        <v>4</v>
      </c>
      <c r="I125" s="1079">
        <v>2</v>
      </c>
      <c r="J125" s="366">
        <f>SUM(H125:I125)</f>
        <v>6</v>
      </c>
    </row>
    <row r="126" spans="1:10" ht="12" customHeight="1">
      <c r="A126" s="5">
        <v>7</v>
      </c>
      <c r="B126" s="1048">
        <v>3</v>
      </c>
      <c r="C126" s="1048">
        <v>11</v>
      </c>
      <c r="D126" s="1048"/>
      <c r="E126" s="2102"/>
      <c r="F126" s="1066"/>
      <c r="G126" s="4" t="s">
        <v>666</v>
      </c>
      <c r="H126" s="2357">
        <v>2</v>
      </c>
      <c r="I126" s="2357">
        <v>3</v>
      </c>
      <c r="J126" s="366">
        <f>SUM(H126:I126)</f>
        <v>5</v>
      </c>
    </row>
    <row r="127" spans="1:10" ht="12.75" customHeight="1">
      <c r="B127" s="1048"/>
      <c r="C127" s="1048"/>
      <c r="D127" s="1048"/>
      <c r="E127" s="1961">
        <v>1408</v>
      </c>
      <c r="F127" s="24" t="s">
        <v>63</v>
      </c>
      <c r="G127" s="373"/>
      <c r="H127" s="1077">
        <f>SUM(H128+H130+H132+H136)</f>
        <v>60</v>
      </c>
      <c r="I127" s="1077">
        <f>SUM(I128+I130+I132+I136)</f>
        <v>85</v>
      </c>
      <c r="J127" s="376">
        <f>SUM(H127:I127)</f>
        <v>145</v>
      </c>
    </row>
    <row r="128" spans="1:10" ht="12" customHeight="1">
      <c r="B128" s="1048"/>
      <c r="C128" s="1048"/>
      <c r="D128" s="1048"/>
      <c r="E128" s="1950"/>
      <c r="F128" s="1062" t="s">
        <v>16</v>
      </c>
      <c r="G128" s="622"/>
      <c r="H128" s="1067">
        <f>SUM(H129)</f>
        <v>0</v>
      </c>
      <c r="I128" s="1067">
        <f>SUM(I129)</f>
        <v>0</v>
      </c>
      <c r="J128" s="1058">
        <f>SUM(H128:I128)</f>
        <v>0</v>
      </c>
    </row>
    <row r="129" spans="1:10" ht="12" customHeight="1">
      <c r="A129" s="5">
        <v>8</v>
      </c>
      <c r="B129" s="1048">
        <v>4</v>
      </c>
      <c r="C129" s="1048">
        <v>6</v>
      </c>
      <c r="D129" s="1048"/>
      <c r="E129" s="1950"/>
      <c r="F129" s="1066"/>
      <c r="G129" s="4" t="s">
        <v>441</v>
      </c>
      <c r="H129" s="1079">
        <v>0</v>
      </c>
      <c r="I129" s="1079">
        <v>0</v>
      </c>
      <c r="J129" s="366">
        <f>SUM(H129:I129)</f>
        <v>0</v>
      </c>
    </row>
    <row r="130" spans="1:10" ht="12" customHeight="1">
      <c r="B130" s="1048"/>
      <c r="C130" s="1048"/>
      <c r="D130" s="1048"/>
      <c r="E130" s="1950"/>
      <c r="F130" s="1062" t="s">
        <v>57</v>
      </c>
      <c r="G130" s="4"/>
      <c r="H130" s="1059">
        <f>SUM(H131:H131)</f>
        <v>46</v>
      </c>
      <c r="I130" s="1059">
        <f>SUM(I131:I131)</f>
        <v>67</v>
      </c>
      <c r="J130" s="1058">
        <f>SUM(H130:I130)</f>
        <v>113</v>
      </c>
    </row>
    <row r="131" spans="1:10" ht="12" customHeight="1">
      <c r="A131" s="5">
        <v>8</v>
      </c>
      <c r="B131" s="1048">
        <v>4</v>
      </c>
      <c r="C131" s="1048">
        <v>8</v>
      </c>
      <c r="D131" s="1048"/>
      <c r="E131" s="1950"/>
      <c r="F131" s="1066"/>
      <c r="G131" s="4" t="s">
        <v>121</v>
      </c>
      <c r="H131" s="1079">
        <v>46</v>
      </c>
      <c r="I131" s="1079">
        <v>67</v>
      </c>
      <c r="J131" s="366">
        <f>SUM(H131:I131)</f>
        <v>113</v>
      </c>
    </row>
    <row r="132" spans="1:10" ht="12" customHeight="1">
      <c r="B132" s="1048"/>
      <c r="C132" s="1048"/>
      <c r="D132" s="1048"/>
      <c r="E132" s="1950"/>
      <c r="F132" s="1062" t="s">
        <v>18</v>
      </c>
      <c r="G132" s="4"/>
      <c r="H132" s="1059">
        <f>SUM(H133:H135)</f>
        <v>6</v>
      </c>
      <c r="I132" s="1067">
        <f>SUM(I133:I135)</f>
        <v>4</v>
      </c>
      <c r="J132" s="1058">
        <f>SUM(H132:I132)</f>
        <v>10</v>
      </c>
    </row>
    <row r="133" spans="1:10" ht="12" customHeight="1">
      <c r="A133" s="5">
        <v>8</v>
      </c>
      <c r="B133" s="1048">
        <v>4</v>
      </c>
      <c r="C133" s="1048">
        <v>11</v>
      </c>
      <c r="D133" s="1048"/>
      <c r="E133" s="1950"/>
      <c r="F133" s="1062"/>
      <c r="G133" s="4" t="s">
        <v>122</v>
      </c>
      <c r="H133" s="2357">
        <v>5</v>
      </c>
      <c r="I133" s="1079">
        <v>2</v>
      </c>
      <c r="J133" s="366">
        <f>SUM(H133:I133)</f>
        <v>7</v>
      </c>
    </row>
    <row r="134" spans="1:10" ht="12" customHeight="1">
      <c r="A134" s="5">
        <v>8</v>
      </c>
      <c r="B134" s="1048">
        <v>3</v>
      </c>
      <c r="C134" s="1048">
        <v>11</v>
      </c>
      <c r="D134" s="1048"/>
      <c r="E134" s="1950"/>
      <c r="F134" s="1062"/>
      <c r="G134" s="4" t="s">
        <v>123</v>
      </c>
      <c r="H134" s="2357">
        <v>1</v>
      </c>
      <c r="I134" s="1079">
        <v>1</v>
      </c>
      <c r="J134" s="366">
        <f>SUM(H134:I134)</f>
        <v>2</v>
      </c>
    </row>
    <row r="135" spans="1:10" ht="12" customHeight="1">
      <c r="A135" s="5">
        <v>8</v>
      </c>
      <c r="B135" s="1048">
        <v>4</v>
      </c>
      <c r="C135" s="1048">
        <v>11</v>
      </c>
      <c r="D135" s="1048"/>
      <c r="E135" s="1950"/>
      <c r="F135" s="1062"/>
      <c r="G135" s="4" t="s">
        <v>377</v>
      </c>
      <c r="H135" s="2357">
        <v>0</v>
      </c>
      <c r="I135" s="2363">
        <v>1</v>
      </c>
      <c r="J135" s="366">
        <f>SUM(H135:I135)</f>
        <v>1</v>
      </c>
    </row>
    <row r="136" spans="1:10" ht="12" customHeight="1">
      <c r="B136" s="1048"/>
      <c r="C136" s="1048"/>
      <c r="D136" s="1048"/>
      <c r="E136" s="1950"/>
      <c r="F136" s="1062" t="s">
        <v>59</v>
      </c>
      <c r="G136" s="622"/>
      <c r="H136" s="1059">
        <f>SUM(H137)</f>
        <v>8</v>
      </c>
      <c r="I136" s="1067">
        <f>SUM(I137)</f>
        <v>14</v>
      </c>
      <c r="J136" s="1058">
        <f>SUM(H136:I136)</f>
        <v>22</v>
      </c>
    </row>
    <row r="137" spans="1:10" ht="12" customHeight="1">
      <c r="A137" s="5">
        <v>8</v>
      </c>
      <c r="B137" s="1048">
        <v>4</v>
      </c>
      <c r="C137" s="1048">
        <v>11</v>
      </c>
      <c r="D137" s="1048"/>
      <c r="E137" s="2102"/>
      <c r="F137" s="1066"/>
      <c r="G137" s="4" t="s">
        <v>125</v>
      </c>
      <c r="H137" s="2357">
        <v>8</v>
      </c>
      <c r="I137" s="2357">
        <v>14</v>
      </c>
      <c r="J137" s="366">
        <f>SUM(H137:I137)</f>
        <v>22</v>
      </c>
    </row>
    <row r="138" spans="1:10" ht="12.75" customHeight="1">
      <c r="B138" s="1048"/>
      <c r="C138" s="1048"/>
      <c r="D138" s="1048"/>
      <c r="E138" s="1961">
        <v>1624</v>
      </c>
      <c r="F138" s="24" t="s">
        <v>19</v>
      </c>
      <c r="G138" s="372"/>
      <c r="H138" s="1124">
        <f>SUM(H139+H141)</f>
        <v>0</v>
      </c>
      <c r="I138" s="1124">
        <f>SUM(I139+I141)</f>
        <v>1</v>
      </c>
      <c r="J138" s="376">
        <f>SUM(H138:I138)</f>
        <v>1</v>
      </c>
    </row>
    <row r="139" spans="1:10" ht="12" customHeight="1">
      <c r="B139" s="1048"/>
      <c r="C139" s="1048"/>
      <c r="D139" s="1048"/>
      <c r="E139" s="1950"/>
      <c r="F139" s="1069" t="s">
        <v>149</v>
      </c>
      <c r="G139" s="451"/>
      <c r="H139" s="1067">
        <f>SUM(H140)</f>
        <v>0</v>
      </c>
      <c r="I139" s="1067">
        <f>SUM(I140)</f>
        <v>0</v>
      </c>
      <c r="J139" s="1058">
        <f>SUM(H139:I139)</f>
        <v>0</v>
      </c>
    </row>
    <row r="140" spans="1:10" ht="12" customHeight="1">
      <c r="A140" s="5">
        <v>9</v>
      </c>
      <c r="B140" s="1048">
        <v>4</v>
      </c>
      <c r="C140" s="1048">
        <v>8</v>
      </c>
      <c r="D140" s="1048"/>
      <c r="E140" s="1950"/>
      <c r="F140" s="1066"/>
      <c r="G140" s="4" t="s">
        <v>376</v>
      </c>
      <c r="H140" s="1079">
        <v>0</v>
      </c>
      <c r="I140" s="1079">
        <v>0</v>
      </c>
      <c r="J140" s="366">
        <f>SUM(H140:I140)</f>
        <v>0</v>
      </c>
    </row>
    <row r="141" spans="1:10" ht="12" customHeight="1">
      <c r="B141" s="1048"/>
      <c r="C141" s="1048"/>
      <c r="D141" s="1048"/>
      <c r="E141" s="1950"/>
      <c r="F141" s="1062" t="s">
        <v>22</v>
      </c>
      <c r="G141" s="4"/>
      <c r="H141" s="1059">
        <f>SUM(H142)</f>
        <v>0</v>
      </c>
      <c r="I141" s="1059">
        <f>SUM(I142)</f>
        <v>1</v>
      </c>
      <c r="J141" s="1058">
        <f>SUM(H141:I141)</f>
        <v>1</v>
      </c>
    </row>
    <row r="142" spans="1:10" ht="12" customHeight="1">
      <c r="A142" s="5">
        <v>9</v>
      </c>
      <c r="B142" s="1048">
        <v>5</v>
      </c>
      <c r="C142" s="1048">
        <v>11</v>
      </c>
      <c r="D142" s="1048"/>
      <c r="E142" s="1955"/>
      <c r="F142" s="1057"/>
      <c r="G142" s="3" t="s">
        <v>375</v>
      </c>
      <c r="H142" s="2362">
        <v>0</v>
      </c>
      <c r="I142" s="2362">
        <v>1</v>
      </c>
      <c r="J142" s="366">
        <f>SUM(H142:I142)</f>
        <v>1</v>
      </c>
    </row>
    <row r="143" spans="1:10" ht="15" customHeight="1">
      <c r="B143" s="1048"/>
      <c r="C143" s="1048"/>
      <c r="D143" s="1048"/>
      <c r="E143" s="29"/>
      <c r="F143" s="1885" t="s">
        <v>0</v>
      </c>
      <c r="G143" s="1886"/>
      <c r="H143" s="363">
        <f>SUM(H7+H38+H70+H83+H90+H108+H120+H127+H138)</f>
        <v>1005</v>
      </c>
      <c r="I143" s="363">
        <f>SUM(I7+I38+I70+I83+I90+I108+I120+I127+I138)</f>
        <v>801</v>
      </c>
      <c r="J143" s="2361">
        <f>SUM(H143:I143)</f>
        <v>1806</v>
      </c>
    </row>
    <row r="144" spans="1:10" ht="12" customHeight="1">
      <c r="B144" s="1048"/>
      <c r="C144" s="1048"/>
      <c r="D144" s="1048"/>
      <c r="E144" s="1"/>
      <c r="F144" s="2058" t="s">
        <v>799</v>
      </c>
      <c r="G144" s="2058"/>
      <c r="H144" s="2058"/>
      <c r="I144" s="2058"/>
      <c r="J144" s="2058"/>
    </row>
    <row r="145" spans="2:10" ht="9.75" customHeight="1">
      <c r="B145" s="1048"/>
      <c r="C145" s="1048"/>
      <c r="D145" s="1048"/>
      <c r="E145" s="1"/>
      <c r="F145" s="1942"/>
      <c r="G145" s="1942"/>
      <c r="H145" s="1942"/>
      <c r="I145" s="1942"/>
      <c r="J145" s="1942"/>
    </row>
    <row r="146" spans="2:10" ht="9" customHeight="1">
      <c r="B146" s="1048"/>
      <c r="F146" s="531"/>
      <c r="G146" s="531"/>
      <c r="H146" s="1047"/>
      <c r="I146" s="1047"/>
      <c r="J146" s="1046"/>
    </row>
    <row r="147" spans="2:10" ht="9" customHeight="1">
      <c r="B147" s="1048"/>
      <c r="F147" s="531"/>
      <c r="G147" s="531"/>
      <c r="H147" s="1047"/>
      <c r="I147" s="1047"/>
      <c r="J147" s="1046"/>
    </row>
    <row r="148" spans="2:10" ht="9" customHeight="1">
      <c r="B148" s="1048"/>
      <c r="F148" s="531"/>
      <c r="G148" s="531"/>
      <c r="H148" s="1047"/>
      <c r="I148" s="1047"/>
      <c r="J148" s="1046"/>
    </row>
    <row r="149" spans="2:10" ht="9" customHeight="1">
      <c r="B149" s="1048"/>
      <c r="F149" s="531"/>
      <c r="G149" s="531"/>
      <c r="H149" s="1047"/>
      <c r="I149" s="1047"/>
      <c r="J149" s="1046"/>
    </row>
    <row r="150" spans="2:10" ht="9" customHeight="1">
      <c r="B150" s="1048"/>
      <c r="F150" s="531"/>
      <c r="G150" s="531"/>
      <c r="H150" s="1047"/>
      <c r="I150" s="1047"/>
      <c r="J150" s="1046"/>
    </row>
    <row r="151" spans="2:10" ht="9" customHeight="1">
      <c r="B151" s="1048"/>
      <c r="F151" s="531"/>
      <c r="G151" s="531"/>
      <c r="H151" s="1047"/>
      <c r="I151" s="1047"/>
      <c r="J151" s="1046"/>
    </row>
    <row r="152" spans="2:10" ht="9" customHeight="1">
      <c r="B152" s="1048"/>
      <c r="F152" s="531"/>
      <c r="G152" s="531"/>
      <c r="H152" s="1047"/>
      <c r="I152" s="1047"/>
      <c r="J152" s="1046"/>
    </row>
    <row r="153" spans="2:10" ht="9" customHeight="1">
      <c r="F153" s="531"/>
      <c r="G153" s="531"/>
      <c r="H153" s="1047"/>
      <c r="I153" s="1047"/>
      <c r="J153" s="1046"/>
    </row>
    <row r="154" spans="2:10" ht="9" customHeight="1">
      <c r="F154" s="531"/>
      <c r="G154" s="531"/>
      <c r="H154" s="1047"/>
      <c r="I154" s="1047"/>
      <c r="J154" s="1046"/>
    </row>
    <row r="155" spans="2:10" ht="9" customHeight="1">
      <c r="F155" s="531"/>
      <c r="G155" s="531"/>
      <c r="H155" s="1047"/>
      <c r="I155" s="1047"/>
      <c r="J155" s="1046"/>
    </row>
    <row r="156" spans="2:10" ht="9" customHeight="1">
      <c r="F156" s="531"/>
      <c r="G156" s="531"/>
      <c r="H156" s="1047"/>
      <c r="I156" s="1047"/>
      <c r="J156" s="1046"/>
    </row>
    <row r="157" spans="2:10" ht="9" customHeight="1">
      <c r="F157" s="531"/>
      <c r="G157" s="531"/>
      <c r="H157" s="1047"/>
      <c r="I157" s="1047"/>
      <c r="J157" s="1046"/>
    </row>
    <row r="158" spans="2:10" ht="9" customHeight="1">
      <c r="F158" s="531"/>
      <c r="G158" s="531"/>
      <c r="H158" s="1047"/>
      <c r="I158" s="1047"/>
      <c r="J158" s="1046"/>
    </row>
    <row r="159" spans="2:10" ht="9" customHeight="1"/>
    <row r="160" spans="2: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7:10" ht="9" customHeight="1"/>
    <row r="210" spans="7:10" ht="9" customHeight="1"/>
    <row r="211" spans="7:10" ht="9" customHeight="1"/>
    <row r="212" spans="7:10" ht="9" customHeight="1"/>
    <row r="213" spans="7:10" ht="9" customHeight="1"/>
    <row r="214" spans="7:10" ht="9" customHeight="1"/>
    <row r="215" spans="7:10" ht="9" customHeight="1"/>
    <row r="216" spans="7:10" ht="9" customHeight="1"/>
    <row r="217" spans="7:10" ht="9" customHeight="1"/>
    <row r="218" spans="7:10" ht="9" customHeight="1"/>
    <row r="219" spans="7:10" ht="9" customHeight="1"/>
    <row r="220" spans="7:10" ht="9" customHeight="1"/>
    <row r="221" spans="7:10" ht="9" customHeight="1"/>
    <row r="222" spans="7:10" ht="9" customHeight="1"/>
    <row r="223" spans="7:10" ht="9" customHeight="1">
      <c r="G223" s="4"/>
      <c r="H223" s="1045"/>
      <c r="I223" s="1045"/>
      <c r="J223" s="18"/>
    </row>
    <row r="224" spans="7:10"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sheetData>
  <mergeCells count="26">
    <mergeCell ref="F80:G82"/>
    <mergeCell ref="H80:H82"/>
    <mergeCell ref="E38:E69"/>
    <mergeCell ref="E90:E107"/>
    <mergeCell ref="I80:I82"/>
    <mergeCell ref="J80:J82"/>
    <mergeCell ref="N1:AB1"/>
    <mergeCell ref="E80:E82"/>
    <mergeCell ref="E83:E89"/>
    <mergeCell ref="E1:J1"/>
    <mergeCell ref="E2:J2"/>
    <mergeCell ref="P21:R27"/>
    <mergeCell ref="E4:E6"/>
    <mergeCell ref="E70:E77"/>
    <mergeCell ref="E7:E37"/>
    <mergeCell ref="J4:J6"/>
    <mergeCell ref="E120:E126"/>
    <mergeCell ref="F145:J145"/>
    <mergeCell ref="F4:G6"/>
    <mergeCell ref="H4:H6"/>
    <mergeCell ref="I4:I6"/>
    <mergeCell ref="E138:E142"/>
    <mergeCell ref="F143:G143"/>
    <mergeCell ref="F144:J144"/>
    <mergeCell ref="E108:E119"/>
    <mergeCell ref="E127:E137"/>
  </mergeCells>
  <printOptions horizontalCentered="1"/>
  <pageMargins left="0.51181102362204722" right="0.43307086614173229" top="0.31496062992125984" bottom="0.74803149606299213" header="0.51181102362204722" footer="0.51181102362204722"/>
  <pageSetup scale="71" orientation="portrait" r:id="rId1"/>
  <headerFooter alignWithMargins="0">
    <oddFooter>&amp;F</oddFooter>
  </headerFooter>
  <rowBreaks count="1" manualBreakCount="1">
    <brk id="78"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3DB71-99AC-4580-B2F2-3D5A9233D9FA}">
  <dimension ref="A1:AE488"/>
  <sheetViews>
    <sheetView view="pageBreakPreview" topLeftCell="E1" zoomScaleNormal="115" zoomScaleSheetLayoutView="100" workbookViewId="0">
      <selection activeCell="P16" sqref="P16:S33"/>
    </sheetView>
  </sheetViews>
  <sheetFormatPr baseColWidth="10" defaultRowHeight="12.75"/>
  <cols>
    <col min="1" max="2" width="2" style="5" hidden="1" customWidth="1"/>
    <col min="3" max="3" width="2.5703125" style="5" hidden="1" customWidth="1"/>
    <col min="4" max="4" width="1.140625" style="5" hidden="1" customWidth="1"/>
    <col min="5" max="5" width="8" style="741" customWidth="1"/>
    <col min="6" max="6" width="2.28515625" style="1" customWidth="1"/>
    <col min="7" max="7" width="65.140625" style="1" customWidth="1"/>
    <col min="8" max="9" width="6.28515625" style="1044" customWidth="1"/>
    <col min="10" max="10" width="6.7109375" style="16" bestFit="1" customWidth="1"/>
    <col min="11" max="12" width="11.42578125" style="1"/>
    <col min="13" max="13" width="4.7109375" style="1" customWidth="1"/>
    <col min="14" max="14" width="7.5703125" style="1" bestFit="1" customWidth="1"/>
    <col min="15" max="15" width="2.28515625" style="1" customWidth="1"/>
    <col min="16" max="16" width="26" style="1" customWidth="1"/>
    <col min="17" max="17" width="8" style="1" customWidth="1"/>
    <col min="18" max="18" width="1" style="1" customWidth="1"/>
    <col min="19" max="19" width="6.7109375"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30" width="6.7109375" style="1" customWidth="1"/>
    <col min="31" max="16384" width="11.42578125" style="1"/>
  </cols>
  <sheetData>
    <row r="1" spans="1:31" ht="12.75" customHeight="1">
      <c r="E1" s="1888" t="s">
        <v>803</v>
      </c>
      <c r="F1" s="1888"/>
      <c r="G1" s="1888"/>
      <c r="H1" s="1888"/>
      <c r="I1" s="1888"/>
      <c r="J1" s="1888"/>
      <c r="K1" s="389"/>
      <c r="N1" s="1888"/>
      <c r="O1" s="1888"/>
      <c r="P1" s="1888"/>
      <c r="Q1" s="1888"/>
      <c r="R1" s="1888"/>
      <c r="S1" s="1888"/>
      <c r="T1" s="1888"/>
      <c r="U1" s="1888"/>
      <c r="V1" s="1888"/>
      <c r="W1" s="1888"/>
      <c r="X1" s="1888"/>
      <c r="Y1" s="1888"/>
      <c r="Z1" s="1888"/>
      <c r="AA1" s="1888"/>
      <c r="AB1" s="1888"/>
    </row>
    <row r="2" spans="1:31" ht="12.75" customHeight="1">
      <c r="C2" s="719"/>
      <c r="D2" s="719"/>
      <c r="E2" s="1888" t="s">
        <v>68</v>
      </c>
      <c r="F2" s="1888"/>
      <c r="G2" s="1888"/>
      <c r="H2" s="1888"/>
      <c r="I2" s="1888"/>
      <c r="J2" s="1888"/>
      <c r="K2" s="389"/>
      <c r="L2" s="414"/>
      <c r="M2" s="414"/>
      <c r="N2" s="413"/>
      <c r="AD2" s="2"/>
      <c r="AE2" s="2"/>
    </row>
    <row r="3" spans="1:31" ht="3" customHeight="1">
      <c r="G3" s="4"/>
      <c r="H3" s="1126"/>
      <c r="I3" s="1125"/>
      <c r="J3" s="739"/>
      <c r="K3" s="389"/>
      <c r="N3" s="4"/>
    </row>
    <row r="4" spans="1:31" ht="4.5" customHeight="1">
      <c r="E4" s="1889" t="s">
        <v>6</v>
      </c>
      <c r="F4" s="2039" t="s">
        <v>87</v>
      </c>
      <c r="G4" s="2039"/>
      <c r="H4" s="2359" t="s">
        <v>72</v>
      </c>
      <c r="I4" s="2359" t="s">
        <v>71</v>
      </c>
      <c r="J4" s="2044" t="s">
        <v>0</v>
      </c>
      <c r="K4" s="389"/>
      <c r="N4" s="4"/>
    </row>
    <row r="5" spans="1:31" ht="12" customHeight="1">
      <c r="A5" s="5" t="s">
        <v>12</v>
      </c>
      <c r="B5" s="5" t="s">
        <v>13</v>
      </c>
      <c r="C5" s="5" t="s">
        <v>14</v>
      </c>
      <c r="E5" s="1890"/>
      <c r="F5" s="2040"/>
      <c r="G5" s="2040"/>
      <c r="H5" s="1900"/>
      <c r="I5" s="1900"/>
      <c r="J5" s="1881"/>
      <c r="K5" s="389"/>
      <c r="L5" s="5"/>
    </row>
    <row r="6" spans="1:31" ht="12" customHeight="1">
      <c r="E6" s="1890"/>
      <c r="F6" s="2041"/>
      <c r="G6" s="2041"/>
      <c r="H6" s="1901"/>
      <c r="I6" s="1901"/>
      <c r="J6" s="1882"/>
      <c r="K6" s="389"/>
    </row>
    <row r="7" spans="1:31" ht="12.75" customHeight="1">
      <c r="E7" s="1959">
        <v>1401</v>
      </c>
      <c r="F7" s="21" t="s">
        <v>1</v>
      </c>
      <c r="G7" s="396"/>
      <c r="H7" s="1124">
        <f>SUM(H8,H11,H15,H19,H28,H32,H34+H36)</f>
        <v>119</v>
      </c>
      <c r="I7" s="1124">
        <f>SUM(I8,I11,I15,I19,I28,I32,I34+I36)</f>
        <v>54</v>
      </c>
      <c r="J7" s="1136">
        <f>SUM(J8,J11,J15,J19,J28,J32)</f>
        <v>173</v>
      </c>
      <c r="K7" s="389"/>
    </row>
    <row r="8" spans="1:31" ht="12" customHeight="1">
      <c r="C8" s="1123"/>
      <c r="D8" s="1123"/>
      <c r="E8" s="1946"/>
      <c r="F8" s="1122" t="s">
        <v>33</v>
      </c>
      <c r="G8" s="1121"/>
      <c r="H8" s="1113">
        <f>SUM(H9:H10)</f>
        <v>45</v>
      </c>
      <c r="I8" s="1113">
        <f>SUM(I9:I10)</f>
        <v>30</v>
      </c>
      <c r="J8" s="1107">
        <f>SUM(H8:I8)</f>
        <v>75</v>
      </c>
      <c r="K8" s="389"/>
      <c r="L8" s="389"/>
    </row>
    <row r="9" spans="1:31" ht="12" customHeight="1">
      <c r="A9" s="5">
        <v>1</v>
      </c>
      <c r="B9" s="1048">
        <v>1</v>
      </c>
      <c r="C9" s="1048">
        <v>11</v>
      </c>
      <c r="D9" s="1048"/>
      <c r="E9" s="1946"/>
      <c r="F9" s="1066"/>
      <c r="G9" s="20" t="s">
        <v>404</v>
      </c>
      <c r="H9" s="1073">
        <v>39</v>
      </c>
      <c r="I9" s="1073">
        <v>29</v>
      </c>
      <c r="J9" s="1103">
        <f>SUM(H9:I9)</f>
        <v>68</v>
      </c>
      <c r="K9" s="389"/>
      <c r="L9" s="1120"/>
    </row>
    <row r="10" spans="1:31" ht="12" customHeight="1">
      <c r="A10" s="5">
        <v>1</v>
      </c>
      <c r="B10" s="1048">
        <v>1</v>
      </c>
      <c r="C10" s="1048">
        <v>7</v>
      </c>
      <c r="D10" s="1048"/>
      <c r="E10" s="1946"/>
      <c r="F10" s="1066"/>
      <c r="G10" s="451" t="s">
        <v>802</v>
      </c>
      <c r="H10" s="1073">
        <v>6</v>
      </c>
      <c r="I10" s="1073">
        <v>1</v>
      </c>
      <c r="J10" s="1103">
        <f>SUM(H10:I10)</f>
        <v>7</v>
      </c>
      <c r="K10" s="389"/>
      <c r="L10" s="1120"/>
    </row>
    <row r="11" spans="1:31" ht="12" customHeight="1">
      <c r="B11" s="1048"/>
      <c r="C11" s="1048"/>
      <c r="D11" s="1048"/>
      <c r="E11" s="1946"/>
      <c r="F11" s="1062" t="s">
        <v>34</v>
      </c>
      <c r="G11" s="4"/>
      <c r="H11" s="1059">
        <f>SUM(H12:H14)</f>
        <v>28</v>
      </c>
      <c r="I11" s="1059">
        <f>SUM(I12:I14)</f>
        <v>11</v>
      </c>
      <c r="J11" s="1098">
        <f>SUM(H11:I11)</f>
        <v>39</v>
      </c>
      <c r="K11" s="389"/>
      <c r="L11" s="1120"/>
    </row>
    <row r="12" spans="1:31" ht="12" customHeight="1">
      <c r="A12" s="5">
        <v>1</v>
      </c>
      <c r="B12" s="1048">
        <v>1</v>
      </c>
      <c r="C12" s="1048">
        <v>5</v>
      </c>
      <c r="D12" s="1048"/>
      <c r="E12" s="1946"/>
      <c r="F12" s="1062"/>
      <c r="G12" s="4" t="s">
        <v>409</v>
      </c>
      <c r="H12" s="2357">
        <v>0</v>
      </c>
      <c r="I12" s="2357">
        <v>0</v>
      </c>
      <c r="J12" s="374">
        <f>SUM(H12:I12)</f>
        <v>0</v>
      </c>
      <c r="K12" s="389"/>
      <c r="L12" s="1120"/>
    </row>
    <row r="13" spans="1:31" ht="12" customHeight="1">
      <c r="A13" s="5">
        <v>1</v>
      </c>
      <c r="B13" s="1048">
        <v>1</v>
      </c>
      <c r="C13" s="1048">
        <v>5</v>
      </c>
      <c r="D13" s="1048"/>
      <c r="E13" s="1946"/>
      <c r="F13" s="1066"/>
      <c r="G13" s="4" t="s">
        <v>411</v>
      </c>
      <c r="H13" s="1073">
        <v>21</v>
      </c>
      <c r="I13" s="1073">
        <v>5</v>
      </c>
      <c r="J13" s="1103">
        <f>SUM(H13:I13)</f>
        <v>26</v>
      </c>
      <c r="K13" s="389"/>
      <c r="L13" s="1120"/>
      <c r="N13" s="618"/>
    </row>
    <row r="14" spans="1:31" ht="12" customHeight="1">
      <c r="A14" s="5">
        <v>1</v>
      </c>
      <c r="B14" s="1048">
        <v>1</v>
      </c>
      <c r="C14" s="1048">
        <v>5</v>
      </c>
      <c r="D14" s="1048"/>
      <c r="E14" s="1946"/>
      <c r="F14" s="1066"/>
      <c r="G14" s="4" t="s">
        <v>410</v>
      </c>
      <c r="H14" s="1073">
        <v>7</v>
      </c>
      <c r="I14" s="1073">
        <v>6</v>
      </c>
      <c r="J14" s="1103">
        <f>SUM(H14:I14)</f>
        <v>13</v>
      </c>
      <c r="K14" s="389"/>
      <c r="L14" s="1120"/>
    </row>
    <row r="15" spans="1:31" ht="12" customHeight="1">
      <c r="B15" s="1048"/>
      <c r="C15" s="1048"/>
      <c r="D15" s="1048"/>
      <c r="E15" s="1946"/>
      <c r="F15" s="1062" t="s">
        <v>35</v>
      </c>
      <c r="G15" s="4"/>
      <c r="H15" s="1059">
        <f>SUM(H16:H18)</f>
        <v>45</v>
      </c>
      <c r="I15" s="1059">
        <f>SUM(I16:I18)</f>
        <v>12</v>
      </c>
      <c r="J15" s="1098">
        <f>SUM(H15:I15)</f>
        <v>57</v>
      </c>
      <c r="K15" s="389"/>
      <c r="L15" s="389"/>
    </row>
    <row r="16" spans="1:31" ht="12" customHeight="1">
      <c r="A16" s="5">
        <v>1</v>
      </c>
      <c r="B16" s="1048">
        <v>1</v>
      </c>
      <c r="C16" s="1048">
        <v>12</v>
      </c>
      <c r="D16" s="1048"/>
      <c r="E16" s="1946"/>
      <c r="F16" s="1066"/>
      <c r="G16" s="4" t="s">
        <v>409</v>
      </c>
      <c r="H16" s="2357">
        <v>45</v>
      </c>
      <c r="I16" s="2357">
        <v>12</v>
      </c>
      <c r="J16" s="1103">
        <f>SUM(H16:I16)</f>
        <v>57</v>
      </c>
      <c r="K16" s="389"/>
      <c r="L16" s="389"/>
    </row>
    <row r="17" spans="1:18" ht="12" customHeight="1">
      <c r="A17" s="5">
        <v>1</v>
      </c>
      <c r="B17" s="1048">
        <v>1</v>
      </c>
      <c r="C17" s="1048">
        <v>12</v>
      </c>
      <c r="D17" s="1048"/>
      <c r="E17" s="1946"/>
      <c r="F17" s="1066"/>
      <c r="G17" s="4" t="s">
        <v>427</v>
      </c>
      <c r="H17" s="1073">
        <v>0</v>
      </c>
      <c r="I17" s="1073">
        <v>0</v>
      </c>
      <c r="J17" s="1103">
        <f>SUM(H17:I17)</f>
        <v>0</v>
      </c>
      <c r="K17" s="389"/>
      <c r="L17" s="389"/>
    </row>
    <row r="18" spans="1:18" ht="12" customHeight="1">
      <c r="A18" s="5">
        <v>1</v>
      </c>
      <c r="B18" s="1048">
        <v>1</v>
      </c>
      <c r="C18" s="1048">
        <v>12</v>
      </c>
      <c r="D18" s="1048"/>
      <c r="E18" s="1946"/>
      <c r="F18" s="1066"/>
      <c r="G18" s="4" t="s">
        <v>426</v>
      </c>
      <c r="H18" s="1073">
        <v>0</v>
      </c>
      <c r="I18" s="1073">
        <v>0</v>
      </c>
      <c r="J18" s="1103">
        <f>SUM(H18:I18)</f>
        <v>0</v>
      </c>
      <c r="K18" s="389"/>
      <c r="L18" s="389"/>
      <c r="P18" s="1910"/>
      <c r="Q18" s="1910"/>
      <c r="R18" s="1910"/>
    </row>
    <row r="19" spans="1:18" ht="12" customHeight="1">
      <c r="B19" s="1048"/>
      <c r="C19" s="1048"/>
      <c r="D19" s="1048"/>
      <c r="E19" s="1946"/>
      <c r="F19" s="1115" t="s">
        <v>27</v>
      </c>
      <c r="G19" s="633"/>
      <c r="H19" s="1059">
        <f>SUM(H20:H27)</f>
        <v>1</v>
      </c>
      <c r="I19" s="1059">
        <f>SUM(I20:I27)</f>
        <v>1</v>
      </c>
      <c r="J19" s="1098">
        <f>SUM(H19:I19)</f>
        <v>2</v>
      </c>
      <c r="K19" s="389"/>
      <c r="L19" s="389"/>
      <c r="P19" s="1910"/>
      <c r="Q19" s="1910"/>
      <c r="R19" s="1910"/>
    </row>
    <row r="20" spans="1:18" ht="12" customHeight="1">
      <c r="A20" s="5">
        <v>1</v>
      </c>
      <c r="B20" s="1048">
        <v>1</v>
      </c>
      <c r="C20" s="1048">
        <v>2</v>
      </c>
      <c r="D20" s="1048"/>
      <c r="E20" s="1946"/>
      <c r="F20" s="1066"/>
      <c r="G20" s="4" t="s">
        <v>409</v>
      </c>
      <c r="H20" s="1073">
        <v>0</v>
      </c>
      <c r="I20" s="1073">
        <v>0</v>
      </c>
      <c r="J20" s="1103">
        <f>SUM(H20:I20)</f>
        <v>0</v>
      </c>
      <c r="K20" s="389"/>
      <c r="L20" s="389"/>
      <c r="P20" s="1910"/>
      <c r="Q20" s="1910"/>
      <c r="R20" s="1910"/>
    </row>
    <row r="21" spans="1:18" ht="12" customHeight="1">
      <c r="A21" s="5">
        <v>1</v>
      </c>
      <c r="B21" s="1048">
        <v>1</v>
      </c>
      <c r="C21" s="1048">
        <v>2</v>
      </c>
      <c r="D21" s="1048"/>
      <c r="E21" s="1946"/>
      <c r="F21" s="1066"/>
      <c r="G21" s="4" t="s">
        <v>405</v>
      </c>
      <c r="H21" s="1073">
        <v>0</v>
      </c>
      <c r="I21" s="1073">
        <v>0</v>
      </c>
      <c r="J21" s="1103">
        <f>SUM(H21:I21)</f>
        <v>0</v>
      </c>
      <c r="K21" s="389"/>
      <c r="L21" s="389"/>
      <c r="P21" s="1910"/>
      <c r="Q21" s="1910"/>
      <c r="R21" s="1910"/>
    </row>
    <row r="22" spans="1:18" ht="12" customHeight="1">
      <c r="A22" s="5">
        <v>1</v>
      </c>
      <c r="B22" s="1048">
        <v>1</v>
      </c>
      <c r="C22" s="1048">
        <v>2</v>
      </c>
      <c r="D22" s="1048"/>
      <c r="E22" s="1946"/>
      <c r="F22" s="1066"/>
      <c r="G22" s="4" t="s">
        <v>425</v>
      </c>
      <c r="H22" s="1073">
        <v>0</v>
      </c>
      <c r="I22" s="1073">
        <v>0</v>
      </c>
      <c r="J22" s="1103">
        <f>SUM(H22:I22)</f>
        <v>0</v>
      </c>
      <c r="K22" s="389"/>
      <c r="L22" s="389"/>
      <c r="P22" s="1910"/>
      <c r="Q22" s="1910"/>
      <c r="R22" s="1910"/>
    </row>
    <row r="23" spans="1:18" ht="12" customHeight="1">
      <c r="A23" s="5">
        <v>1</v>
      </c>
      <c r="B23" s="1048">
        <v>1</v>
      </c>
      <c r="C23" s="1048">
        <v>2</v>
      </c>
      <c r="D23" s="1048"/>
      <c r="E23" s="1946"/>
      <c r="F23" s="1066"/>
      <c r="G23" s="4" t="s">
        <v>408</v>
      </c>
      <c r="H23" s="1073">
        <v>0</v>
      </c>
      <c r="I23" s="1073">
        <v>0</v>
      </c>
      <c r="J23" s="1103">
        <f>SUM(H23:I23)</f>
        <v>0</v>
      </c>
      <c r="K23" s="389"/>
      <c r="L23" s="389"/>
      <c r="P23" s="1910"/>
      <c r="Q23" s="1910"/>
      <c r="R23" s="1910"/>
    </row>
    <row r="24" spans="1:18" ht="12" customHeight="1">
      <c r="A24" s="5">
        <v>1</v>
      </c>
      <c r="B24" s="1048">
        <v>1</v>
      </c>
      <c r="C24" s="1048">
        <v>2</v>
      </c>
      <c r="D24" s="1048"/>
      <c r="E24" s="1946"/>
      <c r="F24" s="1066"/>
      <c r="G24" s="4" t="s">
        <v>407</v>
      </c>
      <c r="H24" s="1073">
        <v>0</v>
      </c>
      <c r="I24" s="1073">
        <v>0</v>
      </c>
      <c r="J24" s="1103">
        <f>SUM(H24:I24)</f>
        <v>0</v>
      </c>
      <c r="K24" s="389"/>
      <c r="L24" s="389"/>
      <c r="P24" s="1910"/>
      <c r="Q24" s="1910"/>
      <c r="R24" s="1910"/>
    </row>
    <row r="25" spans="1:18" ht="12" customHeight="1">
      <c r="A25" s="5">
        <v>1</v>
      </c>
      <c r="B25" s="1048">
        <v>1</v>
      </c>
      <c r="C25" s="1048">
        <v>2</v>
      </c>
      <c r="D25" s="1048"/>
      <c r="E25" s="1946"/>
      <c r="F25" s="1066"/>
      <c r="G25" s="4" t="s">
        <v>410</v>
      </c>
      <c r="H25" s="1073">
        <v>0</v>
      </c>
      <c r="I25" s="1073">
        <v>0</v>
      </c>
      <c r="J25" s="1103">
        <f>SUM(H25:I25)</f>
        <v>0</v>
      </c>
      <c r="K25" s="389"/>
      <c r="L25" s="389"/>
    </row>
    <row r="26" spans="1:18" ht="12" customHeight="1">
      <c r="A26" s="5">
        <v>1</v>
      </c>
      <c r="B26" s="1048">
        <v>1</v>
      </c>
      <c r="C26" s="1048">
        <v>2</v>
      </c>
      <c r="D26" s="1048"/>
      <c r="E26" s="1946"/>
      <c r="F26" s="1066"/>
      <c r="G26" s="4" t="s">
        <v>107</v>
      </c>
      <c r="H26" s="1073">
        <v>0</v>
      </c>
      <c r="I26" s="1073">
        <v>0</v>
      </c>
      <c r="J26" s="1103">
        <f>SUM(H26:I26)</f>
        <v>0</v>
      </c>
      <c r="K26" s="389"/>
      <c r="L26" s="389"/>
    </row>
    <row r="27" spans="1:18" ht="12" customHeight="1">
      <c r="A27" s="5">
        <v>1</v>
      </c>
      <c r="B27" s="1048">
        <v>1</v>
      </c>
      <c r="C27" s="1048">
        <v>2</v>
      </c>
      <c r="D27" s="1048"/>
      <c r="E27" s="1946"/>
      <c r="F27" s="1066"/>
      <c r="G27" s="451" t="s">
        <v>406</v>
      </c>
      <c r="H27" s="1073">
        <v>1</v>
      </c>
      <c r="I27" s="1073">
        <v>1</v>
      </c>
      <c r="J27" s="1103">
        <f>SUM(H27:I27)</f>
        <v>2</v>
      </c>
      <c r="K27" s="389"/>
      <c r="L27" s="389"/>
    </row>
    <row r="28" spans="1:18" ht="12" customHeight="1">
      <c r="B28" s="1048"/>
      <c r="C28" s="1048"/>
      <c r="D28" s="1048"/>
      <c r="E28" s="1946"/>
      <c r="F28" s="1115" t="s">
        <v>10</v>
      </c>
      <c r="G28" s="4"/>
      <c r="H28" s="1059">
        <f>SUM(H29:H31)</f>
        <v>0</v>
      </c>
      <c r="I28" s="1059">
        <f>SUM(I29:I31)</f>
        <v>0</v>
      </c>
      <c r="J28" s="1098">
        <f>SUM(H28:I28)</f>
        <v>0</v>
      </c>
      <c r="K28" s="389"/>
      <c r="L28" s="389"/>
    </row>
    <row r="29" spans="1:18" ht="12" customHeight="1">
      <c r="A29" s="5">
        <v>1</v>
      </c>
      <c r="B29" s="1048">
        <v>1</v>
      </c>
      <c r="C29" s="1048">
        <v>4</v>
      </c>
      <c r="D29" s="1048"/>
      <c r="E29" s="1946"/>
      <c r="F29" s="1066"/>
      <c r="G29" s="4" t="s">
        <v>409</v>
      </c>
      <c r="H29" s="1073">
        <v>0</v>
      </c>
      <c r="I29" s="1073">
        <v>0</v>
      </c>
      <c r="J29" s="1103">
        <f>SUM(H29:I29)</f>
        <v>0</v>
      </c>
      <c r="K29" s="389"/>
      <c r="L29" s="389"/>
    </row>
    <row r="30" spans="1:18" ht="12" customHeight="1">
      <c r="A30" s="5">
        <v>1</v>
      </c>
      <c r="B30" s="1048">
        <v>1</v>
      </c>
      <c r="C30" s="1048">
        <v>4</v>
      </c>
      <c r="D30" s="1048"/>
      <c r="E30" s="1946"/>
      <c r="F30" s="1066"/>
      <c r="G30" s="4" t="s">
        <v>405</v>
      </c>
      <c r="H30" s="1073">
        <v>0</v>
      </c>
      <c r="I30" s="1073">
        <v>0</v>
      </c>
      <c r="J30" s="1103">
        <f>SUM(H30:I30)</f>
        <v>0</v>
      </c>
      <c r="K30" s="389"/>
      <c r="L30" s="389"/>
    </row>
    <row r="31" spans="1:18" ht="12" customHeight="1">
      <c r="A31" s="5">
        <v>1</v>
      </c>
      <c r="B31" s="1048">
        <v>1</v>
      </c>
      <c r="C31" s="1048">
        <v>4</v>
      </c>
      <c r="D31" s="1048"/>
      <c r="E31" s="1946"/>
      <c r="F31" s="1066"/>
      <c r="G31" s="451" t="s">
        <v>404</v>
      </c>
      <c r="H31" s="1073">
        <v>0</v>
      </c>
      <c r="I31" s="1073">
        <v>0</v>
      </c>
      <c r="J31" s="1103">
        <f>SUM(H31:I31)</f>
        <v>0</v>
      </c>
      <c r="K31" s="389"/>
      <c r="L31" s="389"/>
    </row>
    <row r="32" spans="1:18" ht="12.75" customHeight="1">
      <c r="B32" s="1048"/>
      <c r="C32" s="1048"/>
      <c r="D32" s="1048"/>
      <c r="E32" s="1946"/>
      <c r="F32" s="1062" t="s">
        <v>36</v>
      </c>
      <c r="G32" s="4"/>
      <c r="H32" s="1059">
        <f>SUM(H33)</f>
        <v>0</v>
      </c>
      <c r="I32" s="1059">
        <f>SUM(I33)</f>
        <v>0</v>
      </c>
      <c r="J32" s="1098">
        <f>SUM(H32:I32)</f>
        <v>0</v>
      </c>
      <c r="K32" s="389"/>
      <c r="L32" s="389"/>
    </row>
    <row r="33" spans="1:12" ht="12.75" customHeight="1">
      <c r="A33" s="5">
        <v>1</v>
      </c>
      <c r="B33" s="1048">
        <v>1</v>
      </c>
      <c r="C33" s="1048">
        <v>1</v>
      </c>
      <c r="D33" s="1048"/>
      <c r="E33" s="1946"/>
      <c r="F33" s="1066"/>
      <c r="G33" s="4" t="s">
        <v>403</v>
      </c>
      <c r="H33" s="1073">
        <v>0</v>
      </c>
      <c r="I33" s="1073">
        <v>0</v>
      </c>
      <c r="J33" s="1103">
        <f>SUM(H33:I33)</f>
        <v>0</v>
      </c>
      <c r="K33" s="389"/>
      <c r="L33" s="389"/>
    </row>
    <row r="34" spans="1:12" ht="12.75" customHeight="1">
      <c r="B34" s="1048"/>
      <c r="C34" s="1048"/>
      <c r="D34" s="1048"/>
      <c r="E34" s="1946"/>
      <c r="F34" s="1062" t="s">
        <v>24</v>
      </c>
      <c r="G34" s="622"/>
      <c r="H34" s="1059">
        <f>SUM(H35)</f>
        <v>0</v>
      </c>
      <c r="I34" s="1059">
        <f>SUM(I35)</f>
        <v>0</v>
      </c>
      <c r="J34" s="1098">
        <f>SUM(H34:I34)</f>
        <v>0</v>
      </c>
      <c r="K34" s="389"/>
      <c r="L34" s="389"/>
    </row>
    <row r="35" spans="1:12" ht="12.75" customHeight="1">
      <c r="A35" s="5">
        <v>1</v>
      </c>
      <c r="B35" s="1048">
        <v>1</v>
      </c>
      <c r="C35" s="1048">
        <v>14</v>
      </c>
      <c r="D35" s="1048"/>
      <c r="E35" s="1946"/>
      <c r="F35" s="1066"/>
      <c r="G35" s="4" t="s">
        <v>424</v>
      </c>
      <c r="H35" s="1073">
        <v>0</v>
      </c>
      <c r="I35" s="1073">
        <v>0</v>
      </c>
      <c r="J35" s="1103">
        <f>SUM(H35:I35)</f>
        <v>0</v>
      </c>
      <c r="K35" s="389"/>
      <c r="L35" s="389"/>
    </row>
    <row r="36" spans="1:12" ht="12.75" customHeight="1">
      <c r="B36" s="1048"/>
      <c r="C36" s="1048"/>
      <c r="D36" s="1048"/>
      <c r="E36" s="1946"/>
      <c r="F36" s="1062" t="s">
        <v>32</v>
      </c>
      <c r="G36" s="622"/>
      <c r="H36" s="1067">
        <f>SUM(H37)</f>
        <v>0</v>
      </c>
      <c r="I36" s="1067">
        <f>SUM(I37)</f>
        <v>0</v>
      </c>
      <c r="J36" s="1058">
        <f>SUM(H36:I36)</f>
        <v>0</v>
      </c>
      <c r="K36" s="389"/>
      <c r="L36" s="389"/>
    </row>
    <row r="37" spans="1:12" ht="12.75" customHeight="1">
      <c r="A37" s="5">
        <v>1</v>
      </c>
      <c r="B37" s="1048">
        <v>6</v>
      </c>
      <c r="C37" s="1048">
        <v>10</v>
      </c>
      <c r="D37" s="1048"/>
      <c r="E37" s="1957"/>
      <c r="F37" s="1066"/>
      <c r="G37" s="4" t="s">
        <v>402</v>
      </c>
      <c r="H37" s="1079">
        <v>0</v>
      </c>
      <c r="I37" s="1079">
        <v>0</v>
      </c>
      <c r="J37" s="2356">
        <f>SUM(H37:I37)</f>
        <v>0</v>
      </c>
      <c r="K37" s="389"/>
      <c r="L37" s="389"/>
    </row>
    <row r="38" spans="1:12" ht="12.75" customHeight="1">
      <c r="B38" s="1048"/>
      <c r="C38" s="1048"/>
      <c r="D38" s="1048"/>
      <c r="E38" s="1946">
        <v>1402</v>
      </c>
      <c r="F38" s="24" t="s">
        <v>2</v>
      </c>
      <c r="G38" s="372"/>
      <c r="H38" s="1077">
        <f>SUM(H39+H45+H49+H54+H57+H61+H64+H68)</f>
        <v>413</v>
      </c>
      <c r="I38" s="1077">
        <f>SUM(I39,I45,I49,I54,I57,I61,I64,I68)</f>
        <v>468</v>
      </c>
      <c r="J38" s="371">
        <f>SUM(H38:I38)</f>
        <v>881</v>
      </c>
      <c r="K38" s="389"/>
      <c r="L38" s="389"/>
    </row>
    <row r="39" spans="1:12" ht="12" customHeight="1">
      <c r="B39" s="1048"/>
      <c r="C39" s="1048"/>
      <c r="D39" s="1048"/>
      <c r="E39" s="1946"/>
      <c r="F39" s="1062" t="s">
        <v>37</v>
      </c>
      <c r="G39" s="4"/>
      <c r="H39" s="1067">
        <f>SUM(H40:H44)</f>
        <v>178</v>
      </c>
      <c r="I39" s="1067">
        <f>SUM(I40:I44)</f>
        <v>167</v>
      </c>
      <c r="J39" s="1098">
        <f>SUM(H39:I39)</f>
        <v>345</v>
      </c>
      <c r="K39" s="389"/>
      <c r="L39" s="389"/>
    </row>
    <row r="40" spans="1:12" ht="12" customHeight="1">
      <c r="A40" s="5">
        <v>2</v>
      </c>
      <c r="B40" s="1048">
        <v>4</v>
      </c>
      <c r="C40" s="1048">
        <v>11</v>
      </c>
      <c r="D40" s="1048"/>
      <c r="E40" s="1946"/>
      <c r="F40" s="1066"/>
      <c r="G40" s="4" t="s">
        <v>92</v>
      </c>
      <c r="H40" s="1063">
        <v>52</v>
      </c>
      <c r="I40" s="1063">
        <v>53</v>
      </c>
      <c r="J40" s="1103">
        <f>SUM(H40:I40)</f>
        <v>105</v>
      </c>
      <c r="K40" s="389"/>
      <c r="L40" s="389"/>
    </row>
    <row r="41" spans="1:12" ht="12" customHeight="1">
      <c r="A41" s="5">
        <v>2</v>
      </c>
      <c r="B41" s="1048">
        <v>4</v>
      </c>
      <c r="C41" s="1048">
        <v>11</v>
      </c>
      <c r="D41" s="1048"/>
      <c r="E41" s="1946"/>
      <c r="F41" s="1066"/>
      <c r="G41" s="4" t="s">
        <v>89</v>
      </c>
      <c r="H41" s="1063">
        <v>49</v>
      </c>
      <c r="I41" s="1063">
        <v>62</v>
      </c>
      <c r="J41" s="1103">
        <f>SUM(H41:I41)</f>
        <v>111</v>
      </c>
      <c r="K41" s="389"/>
      <c r="L41" s="389"/>
    </row>
    <row r="42" spans="1:12" ht="12" customHeight="1">
      <c r="A42" s="5">
        <v>2</v>
      </c>
      <c r="B42" s="1048">
        <v>4</v>
      </c>
      <c r="C42" s="1048">
        <v>11</v>
      </c>
      <c r="D42" s="1048"/>
      <c r="E42" s="1946"/>
      <c r="F42" s="1066"/>
      <c r="G42" s="4" t="s">
        <v>400</v>
      </c>
      <c r="H42" s="1063">
        <v>31</v>
      </c>
      <c r="I42" s="1063">
        <v>42</v>
      </c>
      <c r="J42" s="1103">
        <f>SUM(H42:I42)</f>
        <v>73</v>
      </c>
      <c r="K42" s="389"/>
      <c r="L42" s="389"/>
    </row>
    <row r="43" spans="1:12" ht="12" customHeight="1">
      <c r="A43" s="5">
        <v>2</v>
      </c>
      <c r="B43" s="1048">
        <v>6</v>
      </c>
      <c r="C43" s="1048">
        <v>11</v>
      </c>
      <c r="D43" s="1048"/>
      <c r="E43" s="1946"/>
      <c r="F43" s="1066"/>
      <c r="G43" s="4" t="s">
        <v>801</v>
      </c>
      <c r="H43" s="1063">
        <v>13</v>
      </c>
      <c r="I43" s="1063">
        <v>3</v>
      </c>
      <c r="J43" s="1103">
        <f>SUM(H43:I43)</f>
        <v>16</v>
      </c>
      <c r="K43" s="389"/>
      <c r="L43" s="389"/>
    </row>
    <row r="44" spans="1:12" ht="12" customHeight="1">
      <c r="A44" s="5">
        <v>2</v>
      </c>
      <c r="B44" s="1048">
        <v>6</v>
      </c>
      <c r="C44" s="1048">
        <v>11</v>
      </c>
      <c r="D44" s="1048"/>
      <c r="E44" s="1946"/>
      <c r="F44" s="1066"/>
      <c r="G44" s="4" t="s">
        <v>91</v>
      </c>
      <c r="H44" s="1063">
        <v>33</v>
      </c>
      <c r="I44" s="1063">
        <v>7</v>
      </c>
      <c r="J44" s="1103">
        <f>SUM(H44:I44)</f>
        <v>40</v>
      </c>
      <c r="K44" s="389"/>
      <c r="L44" s="389"/>
    </row>
    <row r="45" spans="1:12" ht="12" customHeight="1">
      <c r="B45" s="1048"/>
      <c r="C45" s="1048"/>
      <c r="D45" s="1048"/>
      <c r="E45" s="1946"/>
      <c r="F45" s="1062" t="s">
        <v>38</v>
      </c>
      <c r="G45" s="4"/>
      <c r="H45" s="1067">
        <f>SUM(H46:H48)</f>
        <v>51</v>
      </c>
      <c r="I45" s="1067">
        <f>SUM(I46:I48)</f>
        <v>45</v>
      </c>
      <c r="J45" s="1098">
        <f>SUM(H45:I45)</f>
        <v>96</v>
      </c>
      <c r="K45" s="389"/>
      <c r="L45" s="389"/>
    </row>
    <row r="46" spans="1:12" ht="12" customHeight="1">
      <c r="A46" s="5">
        <v>2</v>
      </c>
      <c r="B46" s="1048">
        <v>4</v>
      </c>
      <c r="C46" s="1048">
        <v>10</v>
      </c>
      <c r="D46" s="1048"/>
      <c r="E46" s="1946"/>
      <c r="F46" s="1066"/>
      <c r="G46" s="4" t="s">
        <v>89</v>
      </c>
      <c r="H46" s="1063">
        <v>37</v>
      </c>
      <c r="I46" s="1063">
        <v>42</v>
      </c>
      <c r="J46" s="1103">
        <f>SUM(H46:I46)</f>
        <v>79</v>
      </c>
      <c r="K46" s="389"/>
      <c r="L46" s="389"/>
    </row>
    <row r="47" spans="1:12" ht="12" customHeight="1">
      <c r="A47" s="5">
        <v>2</v>
      </c>
      <c r="B47" s="1048">
        <v>6</v>
      </c>
      <c r="C47" s="1048">
        <v>10</v>
      </c>
      <c r="D47" s="1048"/>
      <c r="E47" s="1946"/>
      <c r="F47" s="1066"/>
      <c r="G47" s="4" t="s">
        <v>801</v>
      </c>
      <c r="H47" s="1063">
        <v>0</v>
      </c>
      <c r="I47" s="1063">
        <v>0</v>
      </c>
      <c r="J47" s="1103">
        <f>SUM(H47:I47)</f>
        <v>0</v>
      </c>
      <c r="K47" s="389"/>
      <c r="L47" s="389"/>
    </row>
    <row r="48" spans="1:12" ht="12" customHeight="1">
      <c r="A48" s="5">
        <v>2</v>
      </c>
      <c r="B48" s="1048">
        <v>6</v>
      </c>
      <c r="C48" s="1048">
        <v>10</v>
      </c>
      <c r="D48" s="1048"/>
      <c r="E48" s="1946"/>
      <c r="F48" s="1066"/>
      <c r="G48" s="4" t="s">
        <v>91</v>
      </c>
      <c r="H48" s="1063">
        <v>14</v>
      </c>
      <c r="I48" s="1063">
        <v>3</v>
      </c>
      <c r="J48" s="1103">
        <f>SUM(H48:I48)</f>
        <v>17</v>
      </c>
      <c r="K48" s="389"/>
      <c r="L48" s="389"/>
    </row>
    <row r="49" spans="1:12" ht="12" customHeight="1">
      <c r="B49" s="1048"/>
      <c r="C49" s="1048"/>
      <c r="D49" s="1048"/>
      <c r="E49" s="1946"/>
      <c r="F49" s="1062" t="s">
        <v>39</v>
      </c>
      <c r="G49" s="4"/>
      <c r="H49" s="1067">
        <f>SUM(H50:H53)</f>
        <v>59</v>
      </c>
      <c r="I49" s="1067">
        <f>SUM(I50:I53)</f>
        <v>80</v>
      </c>
      <c r="J49" s="1098">
        <f>SUM(H49:I49)</f>
        <v>139</v>
      </c>
      <c r="K49" s="389"/>
      <c r="L49" s="389"/>
    </row>
    <row r="50" spans="1:12" ht="12" customHeight="1">
      <c r="A50" s="5">
        <v>2</v>
      </c>
      <c r="B50" s="1048">
        <v>4</v>
      </c>
      <c r="C50" s="1048">
        <v>10</v>
      </c>
      <c r="D50" s="1048"/>
      <c r="E50" s="1946"/>
      <c r="F50" s="1066"/>
      <c r="G50" s="4" t="s">
        <v>92</v>
      </c>
      <c r="H50" s="1063">
        <v>31</v>
      </c>
      <c r="I50" s="1063">
        <v>25</v>
      </c>
      <c r="J50" s="1103">
        <f>SUM(H50:I50)</f>
        <v>56</v>
      </c>
      <c r="K50" s="389"/>
      <c r="L50" s="389"/>
    </row>
    <row r="51" spans="1:12" ht="12" customHeight="1">
      <c r="A51" s="5">
        <v>2</v>
      </c>
      <c r="B51" s="1048">
        <v>4</v>
      </c>
      <c r="C51" s="1048">
        <v>10</v>
      </c>
      <c r="D51" s="1048"/>
      <c r="E51" s="1946"/>
      <c r="F51" s="1066"/>
      <c r="G51" s="4" t="s">
        <v>93</v>
      </c>
      <c r="H51" s="1063">
        <v>5</v>
      </c>
      <c r="I51" s="1063">
        <v>5</v>
      </c>
      <c r="J51" s="1103">
        <f>SUM(H51:I51)</f>
        <v>10</v>
      </c>
      <c r="K51" s="389"/>
      <c r="L51" s="389"/>
    </row>
    <row r="52" spans="1:12" ht="12" customHeight="1">
      <c r="A52" s="5">
        <v>2</v>
      </c>
      <c r="B52" s="1048">
        <v>4</v>
      </c>
      <c r="C52" s="1048">
        <v>10</v>
      </c>
      <c r="D52" s="1048"/>
      <c r="E52" s="1946"/>
      <c r="F52" s="1066"/>
      <c r="G52" s="4" t="s">
        <v>398</v>
      </c>
      <c r="H52" s="1063">
        <v>12</v>
      </c>
      <c r="I52" s="1063">
        <v>11</v>
      </c>
      <c r="J52" s="1103">
        <f>SUM(H52:I52)</f>
        <v>23</v>
      </c>
      <c r="K52" s="389"/>
      <c r="L52" s="389"/>
    </row>
    <row r="53" spans="1:12" ht="12" customHeight="1">
      <c r="A53" s="5">
        <v>2</v>
      </c>
      <c r="B53" s="1048">
        <v>4</v>
      </c>
      <c r="C53" s="1048">
        <v>10</v>
      </c>
      <c r="D53" s="1048"/>
      <c r="E53" s="1946"/>
      <c r="F53" s="1066"/>
      <c r="G53" s="4" t="s">
        <v>94</v>
      </c>
      <c r="H53" s="1063">
        <v>11</v>
      </c>
      <c r="I53" s="1063">
        <v>39</v>
      </c>
      <c r="J53" s="1103">
        <f>SUM(H53:I53)</f>
        <v>50</v>
      </c>
      <c r="K53" s="389"/>
      <c r="L53" s="389"/>
    </row>
    <row r="54" spans="1:12" ht="12" customHeight="1">
      <c r="B54" s="1048"/>
      <c r="C54" s="1048"/>
      <c r="D54" s="1048"/>
      <c r="E54" s="1946"/>
      <c r="F54" s="1062" t="s">
        <v>40</v>
      </c>
      <c r="G54" s="4"/>
      <c r="H54" s="1067">
        <f>SUM(H55:H56)</f>
        <v>47</v>
      </c>
      <c r="I54" s="1067">
        <f>SUM(I55:I56)</f>
        <v>66</v>
      </c>
      <c r="J54" s="1098">
        <f>SUM(H54:I54)</f>
        <v>113</v>
      </c>
      <c r="K54" s="389"/>
      <c r="L54" s="389"/>
    </row>
    <row r="55" spans="1:12" ht="12" customHeight="1">
      <c r="A55" s="5">
        <v>2</v>
      </c>
      <c r="B55" s="1048">
        <v>4</v>
      </c>
      <c r="C55" s="1048">
        <v>3</v>
      </c>
      <c r="D55" s="1048"/>
      <c r="E55" s="1946"/>
      <c r="F55" s="1066"/>
      <c r="G55" s="4" t="s">
        <v>92</v>
      </c>
      <c r="H55" s="1063">
        <v>16</v>
      </c>
      <c r="I55" s="1063">
        <v>28</v>
      </c>
      <c r="J55" s="1103">
        <f>SUM(H55:I55)</f>
        <v>44</v>
      </c>
      <c r="K55" s="389"/>
      <c r="L55" s="389"/>
    </row>
    <row r="56" spans="1:12" ht="12" customHeight="1">
      <c r="A56" s="5">
        <v>2</v>
      </c>
      <c r="B56" s="1048">
        <v>4</v>
      </c>
      <c r="C56" s="1048">
        <v>3</v>
      </c>
      <c r="D56" s="1048"/>
      <c r="E56" s="1946"/>
      <c r="F56" s="1066"/>
      <c r="G56" s="4" t="s">
        <v>89</v>
      </c>
      <c r="H56" s="1063">
        <v>31</v>
      </c>
      <c r="I56" s="1063">
        <v>38</v>
      </c>
      <c r="J56" s="1103">
        <f>SUM(H56:I56)</f>
        <v>69</v>
      </c>
      <c r="K56" s="389"/>
      <c r="L56" s="389"/>
    </row>
    <row r="57" spans="1:12" ht="12" customHeight="1">
      <c r="B57" s="1048"/>
      <c r="C57" s="1048"/>
      <c r="D57" s="1048"/>
      <c r="E57" s="1946"/>
      <c r="F57" s="1062" t="s">
        <v>41</v>
      </c>
      <c r="G57" s="4"/>
      <c r="H57" s="1067">
        <f>SUM(H58:H60)</f>
        <v>24</v>
      </c>
      <c r="I57" s="1067">
        <f>SUM(I58:I60)</f>
        <v>42</v>
      </c>
      <c r="J57" s="1098">
        <f>SUM(H57:I57)</f>
        <v>66</v>
      </c>
      <c r="K57" s="389"/>
      <c r="L57" s="389"/>
    </row>
    <row r="58" spans="1:12" ht="12" customHeight="1">
      <c r="A58" s="5">
        <v>2</v>
      </c>
      <c r="B58" s="1048">
        <v>4</v>
      </c>
      <c r="C58" s="1048">
        <v>7</v>
      </c>
      <c r="D58" s="1048"/>
      <c r="E58" s="1946"/>
      <c r="F58" s="1066"/>
      <c r="G58" s="4" t="s">
        <v>92</v>
      </c>
      <c r="H58" s="1063">
        <v>11</v>
      </c>
      <c r="I58" s="1063">
        <v>15</v>
      </c>
      <c r="J58" s="1103">
        <f>SUM(H58:I58)</f>
        <v>26</v>
      </c>
      <c r="K58" s="389"/>
      <c r="L58" s="389"/>
    </row>
    <row r="59" spans="1:12" ht="12" customHeight="1">
      <c r="A59" s="5">
        <v>2</v>
      </c>
      <c r="B59" s="1048">
        <v>4</v>
      </c>
      <c r="C59" s="1048">
        <v>7</v>
      </c>
      <c r="D59" s="1048"/>
      <c r="E59" s="1946"/>
      <c r="F59" s="1066"/>
      <c r="G59" s="4" t="s">
        <v>423</v>
      </c>
      <c r="H59" s="1063">
        <v>0</v>
      </c>
      <c r="I59" s="1063">
        <v>0</v>
      </c>
      <c r="J59" s="1103">
        <f>SUM(H59:I59)</f>
        <v>0</v>
      </c>
      <c r="K59" s="389"/>
      <c r="L59" s="389"/>
    </row>
    <row r="60" spans="1:12" ht="12" customHeight="1">
      <c r="A60" s="5">
        <v>2</v>
      </c>
      <c r="B60" s="1048">
        <v>4</v>
      </c>
      <c r="C60" s="1048">
        <v>7</v>
      </c>
      <c r="D60" s="1048"/>
      <c r="E60" s="1946"/>
      <c r="F60" s="1066"/>
      <c r="G60" s="4" t="s">
        <v>89</v>
      </c>
      <c r="H60" s="1063">
        <v>13</v>
      </c>
      <c r="I60" s="1063">
        <v>27</v>
      </c>
      <c r="J60" s="1103">
        <f>SUM(H60:I60)</f>
        <v>40</v>
      </c>
      <c r="K60" s="389"/>
      <c r="L60" s="389"/>
    </row>
    <row r="61" spans="1:12" ht="12" customHeight="1">
      <c r="B61" s="1048"/>
      <c r="C61" s="1048"/>
      <c r="D61" s="1048"/>
      <c r="E61" s="1946"/>
      <c r="F61" s="1062" t="s">
        <v>42</v>
      </c>
      <c r="G61" s="4"/>
      <c r="H61" s="1067">
        <f>SUM(H62:H63)</f>
        <v>17</v>
      </c>
      <c r="I61" s="1067">
        <f>SUM(I62:I63)</f>
        <v>28</v>
      </c>
      <c r="J61" s="1098">
        <f>SUM(H61:I61)</f>
        <v>45</v>
      </c>
      <c r="K61" s="389"/>
      <c r="L61" s="389"/>
    </row>
    <row r="62" spans="1:12" ht="12" customHeight="1">
      <c r="A62" s="5">
        <v>2</v>
      </c>
      <c r="B62" s="1048">
        <v>4</v>
      </c>
      <c r="C62" s="1048">
        <v>1</v>
      </c>
      <c r="D62" s="1048"/>
      <c r="E62" s="1946"/>
      <c r="F62" s="1066"/>
      <c r="G62" s="4" t="s">
        <v>92</v>
      </c>
      <c r="H62" s="1063">
        <v>8</v>
      </c>
      <c r="I62" s="1063">
        <v>17</v>
      </c>
      <c r="J62" s="1103">
        <f>SUM(H62:I62)</f>
        <v>25</v>
      </c>
      <c r="K62" s="389"/>
      <c r="L62" s="389"/>
    </row>
    <row r="63" spans="1:12" ht="12" customHeight="1">
      <c r="A63" s="5">
        <v>2</v>
      </c>
      <c r="B63" s="1048">
        <v>4</v>
      </c>
      <c r="C63" s="1048">
        <v>1</v>
      </c>
      <c r="D63" s="1048"/>
      <c r="E63" s="1946"/>
      <c r="F63" s="1066"/>
      <c r="G63" s="4" t="s">
        <v>89</v>
      </c>
      <c r="H63" s="1063">
        <v>9</v>
      </c>
      <c r="I63" s="1063">
        <v>11</v>
      </c>
      <c r="J63" s="1103">
        <f>SUM(H63:I63)</f>
        <v>20</v>
      </c>
      <c r="K63" s="389"/>
      <c r="L63" s="389"/>
    </row>
    <row r="64" spans="1:12" ht="12" customHeight="1">
      <c r="B64" s="1048"/>
      <c r="C64" s="1048"/>
      <c r="D64" s="1048"/>
      <c r="E64" s="1946"/>
      <c r="F64" s="1062" t="s">
        <v>43</v>
      </c>
      <c r="G64" s="4"/>
      <c r="H64" s="1067">
        <f>SUM(H65:H67)</f>
        <v>35</v>
      </c>
      <c r="I64" s="1067">
        <f>SUM(I65:I67)</f>
        <v>37</v>
      </c>
      <c r="J64" s="1098">
        <f>SUM(H64:I64)</f>
        <v>72</v>
      </c>
      <c r="K64" s="389"/>
      <c r="L64" s="389"/>
    </row>
    <row r="65" spans="1:14" ht="12" customHeight="1">
      <c r="A65" s="5">
        <v>2</v>
      </c>
      <c r="B65" s="1048">
        <v>4</v>
      </c>
      <c r="C65" s="1048">
        <v>9</v>
      </c>
      <c r="D65" s="1048"/>
      <c r="E65" s="1946"/>
      <c r="F65" s="1110"/>
      <c r="G65" s="4" t="s">
        <v>92</v>
      </c>
      <c r="H65" s="1063">
        <v>16</v>
      </c>
      <c r="I65" s="1063">
        <v>21</v>
      </c>
      <c r="J65" s="1103">
        <f>SUM(H65:I65)</f>
        <v>37</v>
      </c>
      <c r="K65" s="389"/>
      <c r="L65" s="389"/>
    </row>
    <row r="66" spans="1:14" ht="12" customHeight="1">
      <c r="A66" s="5">
        <v>2</v>
      </c>
      <c r="B66" s="1048">
        <v>4</v>
      </c>
      <c r="C66" s="1048">
        <v>9</v>
      </c>
      <c r="D66" s="1048"/>
      <c r="E66" s="1946"/>
      <c r="F66" s="1110"/>
      <c r="G66" s="4" t="s">
        <v>89</v>
      </c>
      <c r="H66" s="1063">
        <v>19</v>
      </c>
      <c r="I66" s="1063">
        <v>16</v>
      </c>
      <c r="J66" s="1103">
        <f>SUM(H66:I66)</f>
        <v>35</v>
      </c>
      <c r="K66" s="389"/>
      <c r="L66" s="389"/>
    </row>
    <row r="67" spans="1:14" ht="12" customHeight="1">
      <c r="A67" s="5">
        <v>2</v>
      </c>
      <c r="B67" s="1048">
        <v>4</v>
      </c>
      <c r="C67" s="1048">
        <v>9</v>
      </c>
      <c r="D67" s="1048"/>
      <c r="E67" s="1946"/>
      <c r="F67" s="1110"/>
      <c r="G67" s="4" t="s">
        <v>94</v>
      </c>
      <c r="H67" s="1063">
        <v>0</v>
      </c>
      <c r="I67" s="1063">
        <v>0</v>
      </c>
      <c r="J67" s="1103">
        <f>SUM(H67:I67)</f>
        <v>0</v>
      </c>
      <c r="K67" s="389"/>
      <c r="L67" s="389"/>
    </row>
    <row r="68" spans="1:14" ht="12" customHeight="1">
      <c r="B68" s="1048"/>
      <c r="C68" s="1048"/>
      <c r="D68" s="1048"/>
      <c r="E68" s="1946"/>
      <c r="F68" s="1062" t="s">
        <v>44</v>
      </c>
      <c r="G68" s="622"/>
      <c r="H68" s="1067">
        <f>SUM(H69)</f>
        <v>2</v>
      </c>
      <c r="I68" s="1067">
        <f>SUM(I69)</f>
        <v>3</v>
      </c>
      <c r="J68" s="1098">
        <f>SUM(H68:I68)</f>
        <v>5</v>
      </c>
      <c r="K68" s="389"/>
      <c r="L68" s="389"/>
    </row>
    <row r="69" spans="1:14" ht="12" customHeight="1">
      <c r="A69" s="5">
        <v>2</v>
      </c>
      <c r="B69" s="1048">
        <v>4</v>
      </c>
      <c r="C69" s="1048">
        <v>11</v>
      </c>
      <c r="D69" s="1048"/>
      <c r="E69" s="1946"/>
      <c r="F69" s="1066"/>
      <c r="G69" s="4" t="s">
        <v>109</v>
      </c>
      <c r="H69" s="1079">
        <v>2</v>
      </c>
      <c r="I69" s="1079">
        <v>3</v>
      </c>
      <c r="J69" s="1103">
        <f>SUM(H69:I69)</f>
        <v>5</v>
      </c>
      <c r="K69" s="389"/>
      <c r="L69" s="389"/>
    </row>
    <row r="70" spans="1:14" ht="12.75" customHeight="1">
      <c r="B70" s="1048"/>
      <c r="C70" s="1048"/>
      <c r="D70" s="1048"/>
      <c r="E70" s="1959">
        <v>1403</v>
      </c>
      <c r="F70" s="24" t="s">
        <v>3</v>
      </c>
      <c r="G70" s="372"/>
      <c r="H70" s="1077">
        <f>SUM(H71+H73+H75)</f>
        <v>6</v>
      </c>
      <c r="I70" s="1077">
        <f>SUM(I71+I73+I75)</f>
        <v>19</v>
      </c>
      <c r="J70" s="371">
        <f>SUM(H70:I70)</f>
        <v>25</v>
      </c>
      <c r="K70" s="389"/>
      <c r="L70" s="389"/>
    </row>
    <row r="71" spans="1:14" ht="12" customHeight="1">
      <c r="B71" s="1048"/>
      <c r="C71" s="1048"/>
      <c r="D71" s="1048"/>
      <c r="E71" s="1946"/>
      <c r="F71" s="1062" t="s">
        <v>45</v>
      </c>
      <c r="G71" s="4"/>
      <c r="H71" s="1059">
        <f>SUM(H72:H72)</f>
        <v>3</v>
      </c>
      <c r="I71" s="1059">
        <f>SUM(I72:I72)</f>
        <v>10</v>
      </c>
      <c r="J71" s="1098">
        <f>SUM(H71:I71)</f>
        <v>13</v>
      </c>
      <c r="K71" s="389"/>
      <c r="L71" s="389"/>
    </row>
    <row r="72" spans="1:14" ht="12" customHeight="1">
      <c r="A72" s="5">
        <v>3</v>
      </c>
      <c r="B72" s="1048">
        <v>5</v>
      </c>
      <c r="C72" s="1048">
        <v>11</v>
      </c>
      <c r="D72" s="1048"/>
      <c r="E72" s="1946"/>
      <c r="F72" s="1066"/>
      <c r="G72" s="4" t="s">
        <v>96</v>
      </c>
      <c r="H72" s="2357">
        <v>3</v>
      </c>
      <c r="I72" s="2357">
        <v>10</v>
      </c>
      <c r="J72" s="1103">
        <f>SUM(H72:I72)</f>
        <v>13</v>
      </c>
      <c r="K72" s="389"/>
      <c r="L72" s="389"/>
    </row>
    <row r="73" spans="1:14" ht="12" customHeight="1">
      <c r="B73" s="1048"/>
      <c r="C73" s="1048"/>
      <c r="D73" s="1048"/>
      <c r="E73" s="1946"/>
      <c r="F73" s="1062" t="s">
        <v>46</v>
      </c>
      <c r="G73" s="4"/>
      <c r="H73" s="1067">
        <f>SUM(H74)</f>
        <v>0</v>
      </c>
      <c r="I73" s="1067">
        <f>SUM(I74)</f>
        <v>1</v>
      </c>
      <c r="J73" s="1098">
        <f>SUM(H73:I73)</f>
        <v>1</v>
      </c>
      <c r="K73" s="389"/>
      <c r="L73" s="389"/>
    </row>
    <row r="74" spans="1:14" ht="12" customHeight="1">
      <c r="A74" s="5">
        <v>3</v>
      </c>
      <c r="B74" s="1048">
        <v>5</v>
      </c>
      <c r="C74" s="1048">
        <v>8</v>
      </c>
      <c r="D74" s="1048"/>
      <c r="E74" s="1946"/>
      <c r="F74" s="1066"/>
      <c r="G74" s="4" t="s">
        <v>96</v>
      </c>
      <c r="H74" s="2357">
        <v>0</v>
      </c>
      <c r="I74" s="2357">
        <v>1</v>
      </c>
      <c r="J74" s="1103">
        <f>SUM(H74:I74)</f>
        <v>1</v>
      </c>
      <c r="K74" s="389"/>
      <c r="L74" s="389"/>
    </row>
    <row r="75" spans="1:14" ht="12" customHeight="1">
      <c r="B75" s="1048"/>
      <c r="C75" s="1048"/>
      <c r="D75" s="1048"/>
      <c r="E75" s="1946"/>
      <c r="F75" s="1062" t="s">
        <v>47</v>
      </c>
      <c r="G75" s="4"/>
      <c r="H75" s="1067">
        <f>SUM(H76:H77)</f>
        <v>3</v>
      </c>
      <c r="I75" s="1067">
        <f>SUM(I76:I77)</f>
        <v>8</v>
      </c>
      <c r="J75" s="1098">
        <f>SUM(H75:I75)</f>
        <v>11</v>
      </c>
      <c r="K75" s="389"/>
      <c r="L75" s="389"/>
    </row>
    <row r="76" spans="1:14" ht="12" customHeight="1">
      <c r="A76" s="5">
        <v>3</v>
      </c>
      <c r="B76" s="1048">
        <v>5</v>
      </c>
      <c r="C76" s="1048">
        <v>10</v>
      </c>
      <c r="D76" s="1048"/>
      <c r="E76" s="1946"/>
      <c r="F76" s="1066"/>
      <c r="G76" s="4" t="s">
        <v>96</v>
      </c>
      <c r="H76" s="1079">
        <v>0</v>
      </c>
      <c r="I76" s="1079">
        <v>0</v>
      </c>
      <c r="J76" s="1103">
        <f>SUM(H76:I76)</f>
        <v>0</v>
      </c>
      <c r="K76" s="389"/>
      <c r="L76" s="389"/>
    </row>
    <row r="77" spans="1:14" ht="12" customHeight="1">
      <c r="A77" s="5">
        <v>3</v>
      </c>
      <c r="B77" s="1048">
        <v>5</v>
      </c>
      <c r="C77" s="1048">
        <v>10</v>
      </c>
      <c r="D77" s="1048"/>
      <c r="E77" s="1957"/>
      <c r="F77" s="1057"/>
      <c r="G77" s="3" t="s">
        <v>397</v>
      </c>
      <c r="H77" s="2360">
        <v>3</v>
      </c>
      <c r="I77" s="2360">
        <v>8</v>
      </c>
      <c r="J77" s="1102">
        <f>SUM(H77:I77)</f>
        <v>11</v>
      </c>
      <c r="K77" s="389"/>
      <c r="L77" s="389"/>
    </row>
    <row r="78" spans="1:14" ht="12" customHeight="1">
      <c r="B78" s="1048"/>
      <c r="C78" s="1048"/>
      <c r="D78" s="1048"/>
      <c r="F78" s="6"/>
      <c r="G78" s="4"/>
      <c r="H78" s="1049"/>
      <c r="I78" s="1049"/>
      <c r="J78" s="2" t="s">
        <v>386</v>
      </c>
      <c r="K78" s="389"/>
      <c r="L78" s="389"/>
    </row>
    <row r="79" spans="1:14" ht="12" customHeight="1">
      <c r="B79" s="1048"/>
      <c r="C79" s="1048"/>
      <c r="D79" s="1048"/>
      <c r="F79" s="6"/>
      <c r="G79" s="4"/>
      <c r="H79" s="1049"/>
      <c r="I79" s="1090"/>
      <c r="J79" s="1090" t="s">
        <v>385</v>
      </c>
    </row>
    <row r="80" spans="1:14" ht="4.5" customHeight="1">
      <c r="E80" s="1889" t="s">
        <v>6</v>
      </c>
      <c r="F80" s="2039" t="s">
        <v>87</v>
      </c>
      <c r="G80" s="2039"/>
      <c r="H80" s="2359" t="s">
        <v>72</v>
      </c>
      <c r="I80" s="2359" t="s">
        <v>71</v>
      </c>
      <c r="J80" s="2044" t="s">
        <v>0</v>
      </c>
      <c r="K80" s="389"/>
      <c r="N80" s="4"/>
    </row>
    <row r="81" spans="1:12" ht="12" customHeight="1">
      <c r="A81" s="5" t="s">
        <v>12</v>
      </c>
      <c r="B81" s="5" t="s">
        <v>13</v>
      </c>
      <c r="C81" s="5" t="s">
        <v>14</v>
      </c>
      <c r="E81" s="1890"/>
      <c r="F81" s="2040"/>
      <c r="G81" s="2040"/>
      <c r="H81" s="1900"/>
      <c r="I81" s="1900"/>
      <c r="J81" s="1881"/>
      <c r="K81" s="389"/>
      <c r="L81" s="5"/>
    </row>
    <row r="82" spans="1:12" ht="12" customHeight="1">
      <c r="E82" s="2097"/>
      <c r="F82" s="2041"/>
      <c r="G82" s="2041"/>
      <c r="H82" s="1901"/>
      <c r="I82" s="1901"/>
      <c r="J82" s="1882"/>
      <c r="K82" s="389"/>
    </row>
    <row r="83" spans="1:12" ht="12.75" customHeight="1">
      <c r="B83" s="1048"/>
      <c r="C83" s="1048"/>
      <c r="D83" s="1048"/>
      <c r="E83" s="1950">
        <v>1404</v>
      </c>
      <c r="F83" s="24" t="s">
        <v>28</v>
      </c>
      <c r="G83" s="372"/>
      <c r="H83" s="2358">
        <f>SUM(H86,H84)</f>
        <v>148</v>
      </c>
      <c r="I83" s="2358">
        <f>SUM(I86,I84)</f>
        <v>64</v>
      </c>
      <c r="J83" s="390">
        <f>SUM(H83:I83)</f>
        <v>212</v>
      </c>
    </row>
    <row r="84" spans="1:12" ht="12" customHeight="1">
      <c r="B84" s="1048"/>
      <c r="C84" s="1048"/>
      <c r="D84" s="1048"/>
      <c r="E84" s="1950"/>
      <c r="F84" s="1062" t="s">
        <v>48</v>
      </c>
      <c r="G84" s="4"/>
      <c r="H84" s="1100">
        <f>SUM(H85)</f>
        <v>64</v>
      </c>
      <c r="I84" s="1100">
        <f>SUM(I85)</f>
        <v>31</v>
      </c>
      <c r="J84" s="1099">
        <f>SUM(H84:I84)</f>
        <v>95</v>
      </c>
    </row>
    <row r="85" spans="1:12" ht="12" customHeight="1">
      <c r="A85" s="5">
        <v>4</v>
      </c>
      <c r="B85" s="1048">
        <v>6</v>
      </c>
      <c r="C85" s="1048">
        <v>11</v>
      </c>
      <c r="D85" s="1048"/>
      <c r="E85" s="1950"/>
      <c r="F85" s="1066"/>
      <c r="G85" s="4" t="s">
        <v>111</v>
      </c>
      <c r="H85" s="1063">
        <v>64</v>
      </c>
      <c r="I85" s="1063">
        <v>31</v>
      </c>
      <c r="J85" s="2356">
        <f>SUM(H85:I85)</f>
        <v>95</v>
      </c>
    </row>
    <row r="86" spans="1:12" ht="12" customHeight="1">
      <c r="B86" s="1048"/>
      <c r="C86" s="1048"/>
      <c r="D86" s="1048"/>
      <c r="E86" s="1950"/>
      <c r="F86" s="1062" t="s">
        <v>49</v>
      </c>
      <c r="G86" s="4"/>
      <c r="H86" s="1059">
        <f>SUM(H87:H89)</f>
        <v>84</v>
      </c>
      <c r="I86" s="1059">
        <f>SUM(I87:I89)</f>
        <v>33</v>
      </c>
      <c r="J86" s="1098">
        <f>SUM(H86:I86)</f>
        <v>117</v>
      </c>
    </row>
    <row r="87" spans="1:12" ht="12" customHeight="1">
      <c r="A87" s="5">
        <v>4</v>
      </c>
      <c r="B87" s="1048">
        <v>6</v>
      </c>
      <c r="C87" s="1048">
        <v>11</v>
      </c>
      <c r="D87" s="1048"/>
      <c r="E87" s="1950"/>
      <c r="F87" s="1066"/>
      <c r="G87" s="4" t="s">
        <v>112</v>
      </c>
      <c r="H87" s="1063">
        <v>84</v>
      </c>
      <c r="I87" s="1063">
        <v>33</v>
      </c>
      <c r="J87" s="2356">
        <f>SUM(H87:I87)</f>
        <v>117</v>
      </c>
    </row>
    <row r="88" spans="1:12" ht="12" customHeight="1">
      <c r="A88" s="5">
        <v>4</v>
      </c>
      <c r="B88" s="1048">
        <v>6</v>
      </c>
      <c r="C88" s="1048">
        <v>11</v>
      </c>
      <c r="D88" s="1048"/>
      <c r="E88" s="1950"/>
      <c r="F88" s="1066"/>
      <c r="G88" s="4" t="s">
        <v>422</v>
      </c>
      <c r="H88" s="1063">
        <v>0</v>
      </c>
      <c r="I88" s="1063">
        <v>0</v>
      </c>
      <c r="J88" s="2356">
        <f>SUM(H88:I88)</f>
        <v>0</v>
      </c>
    </row>
    <row r="89" spans="1:12" ht="12" customHeight="1">
      <c r="A89" s="5">
        <v>4</v>
      </c>
      <c r="B89" s="1048">
        <v>6</v>
      </c>
      <c r="C89" s="1048">
        <v>11</v>
      </c>
      <c r="D89" s="1048"/>
      <c r="E89" s="2102"/>
      <c r="F89" s="1066"/>
      <c r="G89" s="4" t="s">
        <v>421</v>
      </c>
      <c r="H89" s="1063">
        <v>0</v>
      </c>
      <c r="I89" s="1063">
        <v>0</v>
      </c>
      <c r="J89" s="2356">
        <f>SUM(H89:I89)</f>
        <v>0</v>
      </c>
    </row>
    <row r="90" spans="1:12">
      <c r="B90" s="1048"/>
      <c r="C90" s="1048"/>
      <c r="D90" s="1048"/>
      <c r="E90" s="1959">
        <v>1405</v>
      </c>
      <c r="F90" s="24" t="s">
        <v>4</v>
      </c>
      <c r="G90" s="491"/>
      <c r="H90" s="1077">
        <f>SUM(H91,H96,H103+H105)</f>
        <v>77</v>
      </c>
      <c r="I90" s="1077">
        <f>SUM(I91,I96,I103+I105)</f>
        <v>137</v>
      </c>
      <c r="J90" s="376">
        <f>SUM(H90:I90)</f>
        <v>214</v>
      </c>
    </row>
    <row r="91" spans="1:12" ht="12" customHeight="1">
      <c r="B91" s="1048"/>
      <c r="C91" s="1048"/>
      <c r="D91" s="1048"/>
      <c r="E91" s="1946"/>
      <c r="F91" s="1062" t="s">
        <v>50</v>
      </c>
      <c r="G91" s="4"/>
      <c r="H91" s="1067">
        <f>SUM(H92:H95)</f>
        <v>7</v>
      </c>
      <c r="I91" s="1067">
        <f>SUM(I92:I95)</f>
        <v>8</v>
      </c>
      <c r="J91" s="1058">
        <f>SUM(H91:I91)</f>
        <v>15</v>
      </c>
    </row>
    <row r="92" spans="1:12" ht="12" customHeight="1">
      <c r="A92" s="5">
        <v>5</v>
      </c>
      <c r="B92" s="1048">
        <v>4</v>
      </c>
      <c r="C92" s="1048">
        <v>8</v>
      </c>
      <c r="D92" s="1048"/>
      <c r="E92" s="1946"/>
      <c r="F92" s="1066"/>
      <c r="G92" s="4" t="s">
        <v>395</v>
      </c>
      <c r="H92" s="1063">
        <v>2</v>
      </c>
      <c r="I92" s="1063">
        <v>1</v>
      </c>
      <c r="J92" s="2356">
        <f>SUM(H92:I92)</f>
        <v>3</v>
      </c>
    </row>
    <row r="93" spans="1:12" ht="12" customHeight="1">
      <c r="A93" s="5">
        <v>5</v>
      </c>
      <c r="B93" s="1048">
        <v>4</v>
      </c>
      <c r="C93" s="1048">
        <v>8</v>
      </c>
      <c r="D93" s="1048"/>
      <c r="E93" s="1946"/>
      <c r="F93" s="1066"/>
      <c r="G93" s="4" t="s">
        <v>394</v>
      </c>
      <c r="H93" s="1063">
        <v>3</v>
      </c>
      <c r="I93" s="1063">
        <v>3</v>
      </c>
      <c r="J93" s="2356">
        <f>SUM(H93:I93)</f>
        <v>6</v>
      </c>
    </row>
    <row r="94" spans="1:12" ht="12" customHeight="1">
      <c r="A94" s="5">
        <v>5</v>
      </c>
      <c r="B94" s="1048">
        <v>4</v>
      </c>
      <c r="C94" s="1048">
        <v>8</v>
      </c>
      <c r="D94" s="1048"/>
      <c r="E94" s="1946"/>
      <c r="F94" s="1066"/>
      <c r="G94" s="4" t="s">
        <v>393</v>
      </c>
      <c r="H94" s="1063">
        <v>1</v>
      </c>
      <c r="I94" s="1063">
        <v>1</v>
      </c>
      <c r="J94" s="2356">
        <f>SUM(H94:I94)</f>
        <v>2</v>
      </c>
    </row>
    <row r="95" spans="1:12" ht="12" customHeight="1">
      <c r="A95" s="5">
        <v>5</v>
      </c>
      <c r="B95" s="1048">
        <v>4</v>
      </c>
      <c r="C95" s="1048">
        <v>8</v>
      </c>
      <c r="D95" s="1048"/>
      <c r="E95" s="1946"/>
      <c r="F95" s="1066"/>
      <c r="G95" s="4" t="s">
        <v>392</v>
      </c>
      <c r="H95" s="1063">
        <v>1</v>
      </c>
      <c r="I95" s="1063">
        <v>3</v>
      </c>
      <c r="J95" s="2356">
        <f>SUM(H95:I95)</f>
        <v>4</v>
      </c>
    </row>
    <row r="96" spans="1:12" ht="12" customHeight="1">
      <c r="B96" s="1048"/>
      <c r="C96" s="1048"/>
      <c r="D96" s="1048"/>
      <c r="E96" s="1946"/>
      <c r="F96" s="1062" t="s">
        <v>58</v>
      </c>
      <c r="G96" s="4"/>
      <c r="H96" s="1067">
        <f>SUM(H97:H102)</f>
        <v>52</v>
      </c>
      <c r="I96" s="1067">
        <f>SUM(I97:I102)</f>
        <v>87</v>
      </c>
      <c r="J96" s="1058">
        <f>SUM(H96:I96)</f>
        <v>139</v>
      </c>
    </row>
    <row r="97" spans="1:10" ht="12" customHeight="1">
      <c r="A97" s="5">
        <v>5</v>
      </c>
      <c r="B97" s="1048">
        <v>5</v>
      </c>
      <c r="C97" s="1048">
        <v>11</v>
      </c>
      <c r="D97" s="1048"/>
      <c r="E97" s="1946"/>
      <c r="F97" s="1066"/>
      <c r="G97" s="4" t="s">
        <v>113</v>
      </c>
      <c r="H97" s="1063">
        <v>1</v>
      </c>
      <c r="I97" s="1063">
        <v>5</v>
      </c>
      <c r="J97" s="2356">
        <f>SUM(H97:I97)</f>
        <v>6</v>
      </c>
    </row>
    <row r="98" spans="1:10" ht="12" customHeight="1">
      <c r="A98" s="5">
        <v>5</v>
      </c>
      <c r="B98" s="1048">
        <v>5</v>
      </c>
      <c r="C98" s="1048">
        <v>11</v>
      </c>
      <c r="D98" s="1048"/>
      <c r="E98" s="1946"/>
      <c r="F98" s="1066"/>
      <c r="G98" s="4" t="s">
        <v>391</v>
      </c>
      <c r="H98" s="1063">
        <v>25</v>
      </c>
      <c r="I98" s="1063">
        <v>32</v>
      </c>
      <c r="J98" s="2356">
        <f>SUM(H98:I98)</f>
        <v>57</v>
      </c>
    </row>
    <row r="99" spans="1:10" ht="12" customHeight="1">
      <c r="A99" s="5">
        <v>5</v>
      </c>
      <c r="B99" s="1048">
        <v>5</v>
      </c>
      <c r="C99" s="1048">
        <v>11</v>
      </c>
      <c r="D99" s="1048"/>
      <c r="E99" s="1946"/>
      <c r="F99" s="1066"/>
      <c r="G99" s="4" t="s">
        <v>390</v>
      </c>
      <c r="H99" s="1063">
        <v>0</v>
      </c>
      <c r="I99" s="1063">
        <v>0</v>
      </c>
      <c r="J99" s="2356">
        <f>SUM(H99:I99)</f>
        <v>0</v>
      </c>
    </row>
    <row r="100" spans="1:10" ht="12" customHeight="1">
      <c r="A100" s="5">
        <v>5</v>
      </c>
      <c r="B100" s="1048">
        <v>5</v>
      </c>
      <c r="C100" s="1048">
        <v>11</v>
      </c>
      <c r="D100" s="1048"/>
      <c r="E100" s="1946"/>
      <c r="F100" s="1066"/>
      <c r="G100" s="4" t="s">
        <v>389</v>
      </c>
      <c r="H100" s="1063">
        <v>0</v>
      </c>
      <c r="I100" s="1063">
        <v>2</v>
      </c>
      <c r="J100" s="2356">
        <f>SUM(H100:I100)</f>
        <v>2</v>
      </c>
    </row>
    <row r="101" spans="1:10" ht="12" customHeight="1">
      <c r="A101" s="5">
        <v>5</v>
      </c>
      <c r="B101" s="1048">
        <v>5</v>
      </c>
      <c r="C101" s="1048">
        <v>11</v>
      </c>
      <c r="D101" s="1048"/>
      <c r="E101" s="1946"/>
      <c r="F101" s="1066"/>
      <c r="G101" s="4" t="s">
        <v>115</v>
      </c>
      <c r="H101" s="1063">
        <v>22</v>
      </c>
      <c r="I101" s="1063">
        <v>45</v>
      </c>
      <c r="J101" s="2356">
        <f>SUM(H101:I101)</f>
        <v>67</v>
      </c>
    </row>
    <row r="102" spans="1:10" ht="12" customHeight="1">
      <c r="A102" s="5">
        <v>5</v>
      </c>
      <c r="B102" s="1048">
        <v>5</v>
      </c>
      <c r="C102" s="1048">
        <v>11</v>
      </c>
      <c r="D102" s="1048"/>
      <c r="E102" s="1946"/>
      <c r="F102" s="1066"/>
      <c r="G102" s="20" t="s">
        <v>388</v>
      </c>
      <c r="H102" s="1063">
        <v>4</v>
      </c>
      <c r="I102" s="1063">
        <v>3</v>
      </c>
      <c r="J102" s="2356">
        <f>SUM(H102:I102)</f>
        <v>7</v>
      </c>
    </row>
    <row r="103" spans="1:10" ht="12" customHeight="1">
      <c r="B103" s="1048"/>
      <c r="C103" s="1048"/>
      <c r="D103" s="1048"/>
      <c r="E103" s="1946"/>
      <c r="F103" s="1093" t="s">
        <v>51</v>
      </c>
      <c r="G103" s="450"/>
      <c r="H103" s="1059">
        <f>SUM(H104)</f>
        <v>17</v>
      </c>
      <c r="I103" s="1059">
        <f>SUM(I104)</f>
        <v>37</v>
      </c>
      <c r="J103" s="1058">
        <f>SUM(H103:I103)</f>
        <v>54</v>
      </c>
    </row>
    <row r="104" spans="1:10" ht="12" customHeight="1">
      <c r="A104" s="5">
        <v>5</v>
      </c>
      <c r="B104" s="1048">
        <v>5</v>
      </c>
      <c r="C104" s="1048">
        <v>10</v>
      </c>
      <c r="D104" s="1048"/>
      <c r="E104" s="1946"/>
      <c r="F104" s="1066"/>
      <c r="G104" s="4" t="s">
        <v>97</v>
      </c>
      <c r="H104" s="1073">
        <v>17</v>
      </c>
      <c r="I104" s="1073">
        <v>37</v>
      </c>
      <c r="J104" s="2356">
        <f>SUM(H104:I104)</f>
        <v>54</v>
      </c>
    </row>
    <row r="105" spans="1:10" ht="12" customHeight="1">
      <c r="B105" s="1048"/>
      <c r="C105" s="1048"/>
      <c r="D105" s="1048"/>
      <c r="E105" s="1946"/>
      <c r="F105" s="1093" t="s">
        <v>52</v>
      </c>
      <c r="G105" s="450"/>
      <c r="H105" s="1059">
        <f>SUM(H106:H107)</f>
        <v>1</v>
      </c>
      <c r="I105" s="1059">
        <f>SUM(I106:I107)</f>
        <v>5</v>
      </c>
      <c r="J105" s="1058">
        <f>SUM(H105:I105)</f>
        <v>6</v>
      </c>
    </row>
    <row r="106" spans="1:10" ht="12" customHeight="1">
      <c r="A106" s="5">
        <v>5</v>
      </c>
      <c r="B106" s="1048">
        <v>5</v>
      </c>
      <c r="C106" s="1048">
        <v>13</v>
      </c>
      <c r="D106" s="1048"/>
      <c r="E106" s="1946"/>
      <c r="F106" s="1066"/>
      <c r="G106" s="4" t="s">
        <v>97</v>
      </c>
      <c r="H106" s="1073">
        <v>1</v>
      </c>
      <c r="I106" s="1073">
        <v>0</v>
      </c>
      <c r="J106" s="2356">
        <f>SUM(H106:I106)</f>
        <v>1</v>
      </c>
    </row>
    <row r="107" spans="1:10" s="531" customFormat="1" ht="12" customHeight="1">
      <c r="A107" s="5">
        <v>5</v>
      </c>
      <c r="B107" s="1048">
        <v>5</v>
      </c>
      <c r="C107" s="1048">
        <v>13</v>
      </c>
      <c r="D107" s="1048"/>
      <c r="E107" s="486"/>
      <c r="F107" s="1066"/>
      <c r="G107" s="20" t="s">
        <v>800</v>
      </c>
      <c r="H107" s="1073">
        <v>0</v>
      </c>
      <c r="I107" s="1073">
        <v>5</v>
      </c>
      <c r="J107" s="2356">
        <f>SUM(H107:I107)</f>
        <v>5</v>
      </c>
    </row>
    <row r="108" spans="1:10" ht="12.75" customHeight="1">
      <c r="B108" s="1048"/>
      <c r="C108" s="1048"/>
      <c r="D108" s="1048"/>
      <c r="E108" s="1959">
        <v>1406</v>
      </c>
      <c r="F108" s="24" t="s">
        <v>5</v>
      </c>
      <c r="G108" s="372"/>
      <c r="H108" s="1077">
        <f>SUM(H109,H114,H112,H118,H116)</f>
        <v>37</v>
      </c>
      <c r="I108" s="1077">
        <f>SUM(I109,I114,I112,I118,I116)</f>
        <v>52</v>
      </c>
      <c r="J108" s="376">
        <f>SUM(H108:I108)</f>
        <v>89</v>
      </c>
    </row>
    <row r="109" spans="1:10" ht="12" customHeight="1">
      <c r="B109" s="1048"/>
      <c r="C109" s="1048"/>
      <c r="D109" s="1048"/>
      <c r="E109" s="1946"/>
      <c r="F109" s="1062" t="s">
        <v>53</v>
      </c>
      <c r="G109" s="4"/>
      <c r="H109" s="1067">
        <f>SUM(H110:H111)</f>
        <v>6</v>
      </c>
      <c r="I109" s="1067">
        <f>SUM(I110:I111)</f>
        <v>23</v>
      </c>
      <c r="J109" s="1058">
        <f>SUM(H109:I109)</f>
        <v>29</v>
      </c>
    </row>
    <row r="110" spans="1:10" ht="12" customHeight="1">
      <c r="A110" s="5">
        <v>6</v>
      </c>
      <c r="B110" s="1048">
        <v>2</v>
      </c>
      <c r="C110" s="1048">
        <v>11</v>
      </c>
      <c r="D110" s="1048"/>
      <c r="E110" s="1946"/>
      <c r="F110" s="1062"/>
      <c r="G110" s="4" t="s">
        <v>117</v>
      </c>
      <c r="H110" s="1079">
        <v>6</v>
      </c>
      <c r="I110" s="1079">
        <v>23</v>
      </c>
      <c r="J110" s="2356">
        <f>SUM(H110:I110)</f>
        <v>29</v>
      </c>
    </row>
    <row r="111" spans="1:10" ht="12" customHeight="1">
      <c r="A111" s="5">
        <v>6</v>
      </c>
      <c r="B111" s="1048">
        <v>2</v>
      </c>
      <c r="C111" s="1048">
        <v>11</v>
      </c>
      <c r="D111" s="1048"/>
      <c r="E111" s="1946"/>
      <c r="F111" s="1080"/>
      <c r="G111" s="4" t="s">
        <v>98</v>
      </c>
      <c r="H111" s="1063">
        <v>0</v>
      </c>
      <c r="I111" s="1063">
        <v>0</v>
      </c>
      <c r="J111" s="2356">
        <f>SUM(H111:I111)</f>
        <v>0</v>
      </c>
    </row>
    <row r="112" spans="1:10" ht="12" customHeight="1">
      <c r="B112" s="1048"/>
      <c r="C112" s="1048"/>
      <c r="D112" s="1048"/>
      <c r="E112" s="1946"/>
      <c r="F112" s="1062" t="s">
        <v>381</v>
      </c>
      <c r="G112" s="4"/>
      <c r="H112" s="1059">
        <f>SUM(H113)</f>
        <v>0</v>
      </c>
      <c r="I112" s="1059">
        <f>SUM(I113)</f>
        <v>0</v>
      </c>
      <c r="J112" s="1058">
        <f>SUM(H112:I112)</f>
        <v>0</v>
      </c>
    </row>
    <row r="113" spans="1:10" ht="12" customHeight="1">
      <c r="A113" s="5">
        <v>6</v>
      </c>
      <c r="B113" s="1048">
        <v>2</v>
      </c>
      <c r="C113" s="1048">
        <v>10</v>
      </c>
      <c r="D113" s="1048"/>
      <c r="E113" s="1946"/>
      <c r="F113" s="1080"/>
      <c r="G113" s="4" t="s">
        <v>118</v>
      </c>
      <c r="H113" s="1079">
        <v>0</v>
      </c>
      <c r="I113" s="1079">
        <v>0</v>
      </c>
      <c r="J113" s="2356">
        <f>SUM(H113:I113)</f>
        <v>0</v>
      </c>
    </row>
    <row r="114" spans="1:10" ht="12" customHeight="1">
      <c r="B114" s="1048"/>
      <c r="C114" s="1048"/>
      <c r="D114" s="1048"/>
      <c r="E114" s="1946"/>
      <c r="F114" s="1062" t="s">
        <v>55</v>
      </c>
      <c r="G114" s="4"/>
      <c r="H114" s="1067">
        <f>SUM(H115)</f>
        <v>17</v>
      </c>
      <c r="I114" s="1067">
        <f>SUM(I115)</f>
        <v>16</v>
      </c>
      <c r="J114" s="1058">
        <f>SUM(H114:I114)</f>
        <v>33</v>
      </c>
    </row>
    <row r="115" spans="1:10" ht="12" customHeight="1">
      <c r="A115" s="5">
        <v>6</v>
      </c>
      <c r="B115" s="1048">
        <v>2</v>
      </c>
      <c r="C115" s="1048">
        <v>10</v>
      </c>
      <c r="D115" s="1048"/>
      <c r="E115" s="1946"/>
      <c r="F115" s="1066"/>
      <c r="G115" s="4" t="s">
        <v>99</v>
      </c>
      <c r="H115" s="1079">
        <v>17</v>
      </c>
      <c r="I115" s="1079">
        <v>16</v>
      </c>
      <c r="J115" s="2356">
        <f>SUM(H115:I115)</f>
        <v>33</v>
      </c>
    </row>
    <row r="116" spans="1:10" ht="12" customHeight="1">
      <c r="B116" s="1048"/>
      <c r="C116" s="1048"/>
      <c r="D116" s="1048"/>
      <c r="E116" s="1946"/>
      <c r="F116" s="1062" t="s">
        <v>26</v>
      </c>
      <c r="G116" s="4"/>
      <c r="H116" s="1067">
        <f>SUM(H117)</f>
        <v>14</v>
      </c>
      <c r="I116" s="1067">
        <f>SUM(I117)</f>
        <v>13</v>
      </c>
      <c r="J116" s="1058">
        <f>SUM(H116:I116)</f>
        <v>27</v>
      </c>
    </row>
    <row r="117" spans="1:10" ht="12" customHeight="1">
      <c r="A117" s="5">
        <v>6</v>
      </c>
      <c r="B117" s="1048">
        <v>2</v>
      </c>
      <c r="C117" s="1048">
        <v>6</v>
      </c>
      <c r="D117" s="1048"/>
      <c r="E117" s="1946"/>
      <c r="F117" s="1066"/>
      <c r="G117" s="4" t="s">
        <v>380</v>
      </c>
      <c r="H117" s="1079">
        <v>14</v>
      </c>
      <c r="I117" s="1079">
        <v>13</v>
      </c>
      <c r="J117" s="2356">
        <f>SUM(H117:I117)</f>
        <v>27</v>
      </c>
    </row>
    <row r="118" spans="1:10" ht="12" customHeight="1">
      <c r="B118" s="1048"/>
      <c r="C118" s="1048"/>
      <c r="D118" s="1048"/>
      <c r="E118" s="1946"/>
      <c r="F118" s="1062" t="s">
        <v>15</v>
      </c>
      <c r="G118" s="4"/>
      <c r="H118" s="1067">
        <f>SUM(H119)</f>
        <v>0</v>
      </c>
      <c r="I118" s="1067">
        <f>SUM(I119)</f>
        <v>0</v>
      </c>
      <c r="J118" s="1058">
        <f>SUM(H118:I118)</f>
        <v>0</v>
      </c>
    </row>
    <row r="119" spans="1:10" ht="12" customHeight="1">
      <c r="A119" s="5">
        <v>6</v>
      </c>
      <c r="B119" s="1048">
        <v>4</v>
      </c>
      <c r="C119" s="1048">
        <v>11</v>
      </c>
      <c r="D119" s="1048"/>
      <c r="E119" s="1946"/>
      <c r="F119" s="1066"/>
      <c r="G119" s="4" t="s">
        <v>416</v>
      </c>
      <c r="H119" s="1079">
        <v>0</v>
      </c>
      <c r="I119" s="1079">
        <v>0</v>
      </c>
      <c r="J119" s="2356">
        <f>SUM(H119:I119)</f>
        <v>0</v>
      </c>
    </row>
    <row r="120" spans="1:10" ht="12.75" customHeight="1">
      <c r="B120" s="1048"/>
      <c r="C120" s="1048"/>
      <c r="D120" s="1048"/>
      <c r="E120" s="1961">
        <v>1407</v>
      </c>
      <c r="F120" s="24" t="s">
        <v>62</v>
      </c>
      <c r="G120" s="372"/>
      <c r="H120" s="1077">
        <f>SUM(H121+H123)</f>
        <v>11</v>
      </c>
      <c r="I120" s="1077">
        <f>SUM(I121+I123)</f>
        <v>17</v>
      </c>
      <c r="J120" s="376">
        <f>SUM(H120:I120)</f>
        <v>28</v>
      </c>
    </row>
    <row r="121" spans="1:10" ht="12" customHeight="1">
      <c r="B121" s="1048"/>
      <c r="C121" s="1048"/>
      <c r="D121" s="1048"/>
      <c r="E121" s="1950"/>
      <c r="F121" s="1062" t="s">
        <v>56</v>
      </c>
      <c r="G121" s="622"/>
      <c r="H121" s="1067">
        <f>SUM(H122:H122)</f>
        <v>10</v>
      </c>
      <c r="I121" s="1067">
        <f>SUM(I122:I122)</f>
        <v>14</v>
      </c>
      <c r="J121" s="1058">
        <f>SUM(H121:I121)</f>
        <v>24</v>
      </c>
    </row>
    <row r="122" spans="1:10" ht="12" customHeight="1">
      <c r="A122" s="5">
        <v>7</v>
      </c>
      <c r="B122" s="1048">
        <v>6</v>
      </c>
      <c r="C122" s="1048">
        <v>10</v>
      </c>
      <c r="D122" s="1048"/>
      <c r="E122" s="1950"/>
      <c r="F122" s="1066"/>
      <c r="G122" s="4" t="s">
        <v>100</v>
      </c>
      <c r="H122" s="1079">
        <v>10</v>
      </c>
      <c r="I122" s="1079">
        <v>14</v>
      </c>
      <c r="J122" s="2356">
        <f>SUM(H122:I122)</f>
        <v>24</v>
      </c>
    </row>
    <row r="123" spans="1:10" s="531" customFormat="1" ht="12" customHeight="1">
      <c r="A123" s="5"/>
      <c r="B123" s="1048"/>
      <c r="C123" s="1048"/>
      <c r="D123" s="1048"/>
      <c r="E123" s="1950"/>
      <c r="F123" s="1062" t="s">
        <v>25</v>
      </c>
      <c r="G123" s="20"/>
      <c r="H123" s="1067">
        <f>SUM(H124:H126)</f>
        <v>1</v>
      </c>
      <c r="I123" s="1067">
        <f>SUM(I124:I126)</f>
        <v>3</v>
      </c>
      <c r="J123" s="2356">
        <f>SUM(H123:I123)</f>
        <v>4</v>
      </c>
    </row>
    <row r="124" spans="1:10" s="531" customFormat="1" ht="12" customHeight="1">
      <c r="A124" s="5">
        <v>7</v>
      </c>
      <c r="B124" s="1048">
        <v>3</v>
      </c>
      <c r="C124" s="1048">
        <v>11</v>
      </c>
      <c r="D124" s="1048"/>
      <c r="E124" s="1950"/>
      <c r="F124" s="1062"/>
      <c r="G124" s="20" t="s">
        <v>119</v>
      </c>
      <c r="H124" s="1079">
        <v>0</v>
      </c>
      <c r="I124" s="1079">
        <v>1</v>
      </c>
      <c r="J124" s="2356">
        <f>SUM(H124:I124)</f>
        <v>1</v>
      </c>
    </row>
    <row r="125" spans="1:10" s="531" customFormat="1" ht="12" customHeight="1">
      <c r="A125" s="5">
        <v>7</v>
      </c>
      <c r="B125" s="1048">
        <v>3</v>
      </c>
      <c r="C125" s="1048">
        <v>11</v>
      </c>
      <c r="D125" s="1048"/>
      <c r="E125" s="1950"/>
      <c r="F125" s="1062"/>
      <c r="G125" s="20" t="s">
        <v>379</v>
      </c>
      <c r="H125" s="1079">
        <v>1</v>
      </c>
      <c r="I125" s="1079">
        <v>0</v>
      </c>
      <c r="J125" s="2356">
        <f>SUM(H125:I125)</f>
        <v>1</v>
      </c>
    </row>
    <row r="126" spans="1:10" s="531" customFormat="1" ht="12" customHeight="1">
      <c r="A126" s="5">
        <v>7</v>
      </c>
      <c r="B126" s="1048">
        <v>3</v>
      </c>
      <c r="C126" s="1048">
        <v>11</v>
      </c>
      <c r="D126" s="1048"/>
      <c r="E126" s="2102"/>
      <c r="F126" s="1066"/>
      <c r="G126" s="20" t="s">
        <v>666</v>
      </c>
      <c r="H126" s="2357">
        <v>0</v>
      </c>
      <c r="I126" s="2357">
        <v>2</v>
      </c>
      <c r="J126" s="2356">
        <f>SUM(H126:I126)</f>
        <v>2</v>
      </c>
    </row>
    <row r="127" spans="1:10" ht="12" customHeight="1">
      <c r="B127" s="1048"/>
      <c r="C127" s="1048"/>
      <c r="D127" s="1048"/>
      <c r="E127" s="1961">
        <v>1408</v>
      </c>
      <c r="F127" s="24" t="s">
        <v>63</v>
      </c>
      <c r="G127" s="373"/>
      <c r="H127" s="1077">
        <f>SUM(H132,H136,H130+H128)</f>
        <v>80</v>
      </c>
      <c r="I127" s="1077">
        <f>SUM(I132,I136,I130+I128)</f>
        <v>70</v>
      </c>
      <c r="J127" s="376">
        <f>SUM(H127:I127)</f>
        <v>150</v>
      </c>
    </row>
    <row r="128" spans="1:10" ht="12" customHeight="1">
      <c r="B128" s="1048"/>
      <c r="C128" s="1048"/>
      <c r="D128" s="1048"/>
      <c r="E128" s="1950"/>
      <c r="F128" s="1062" t="s">
        <v>16</v>
      </c>
      <c r="G128" s="622"/>
      <c r="H128" s="1067">
        <f>SUM(H129)</f>
        <v>0</v>
      </c>
      <c r="I128" s="1067">
        <f>SUM(I129)</f>
        <v>0</v>
      </c>
      <c r="J128" s="1058">
        <f>SUM(H128:I128)</f>
        <v>0</v>
      </c>
    </row>
    <row r="129" spans="1:10" ht="12" customHeight="1">
      <c r="A129" s="5">
        <v>8</v>
      </c>
      <c r="B129" s="1048">
        <v>4</v>
      </c>
      <c r="C129" s="1048">
        <v>6</v>
      </c>
      <c r="D129" s="1048"/>
      <c r="E129" s="1950"/>
      <c r="F129" s="1066"/>
      <c r="G129" s="4" t="s">
        <v>441</v>
      </c>
      <c r="H129" s="1063">
        <v>0</v>
      </c>
      <c r="I129" s="1063">
        <v>0</v>
      </c>
      <c r="J129" s="2356">
        <f>SUM(H129:I129)</f>
        <v>0</v>
      </c>
    </row>
    <row r="130" spans="1:10" s="531" customFormat="1" ht="12" customHeight="1">
      <c r="A130" s="5"/>
      <c r="B130" s="1048"/>
      <c r="C130" s="1048"/>
      <c r="D130" s="1048"/>
      <c r="E130" s="1950"/>
      <c r="F130" s="1062" t="s">
        <v>57</v>
      </c>
      <c r="G130" s="4"/>
      <c r="H130" s="1059">
        <f>SUM(H131:H131)</f>
        <v>65</v>
      </c>
      <c r="I130" s="1059">
        <f>SUM(I131:I131)</f>
        <v>55</v>
      </c>
      <c r="J130" s="1058">
        <f>SUM(H130:I130)</f>
        <v>120</v>
      </c>
    </row>
    <row r="131" spans="1:10" s="531" customFormat="1" ht="12" customHeight="1">
      <c r="A131" s="5">
        <v>8</v>
      </c>
      <c r="B131" s="1048">
        <v>4</v>
      </c>
      <c r="C131" s="1048">
        <v>8</v>
      </c>
      <c r="D131" s="1048"/>
      <c r="E131" s="1950"/>
      <c r="F131" s="1066"/>
      <c r="G131" s="4" t="s">
        <v>121</v>
      </c>
      <c r="H131" s="1063">
        <v>65</v>
      </c>
      <c r="I131" s="1063">
        <v>55</v>
      </c>
      <c r="J131" s="2356">
        <f>SUM(H131:I131)</f>
        <v>120</v>
      </c>
    </row>
    <row r="132" spans="1:10" ht="12" customHeight="1">
      <c r="B132" s="1048"/>
      <c r="C132" s="1048"/>
      <c r="D132" s="1048"/>
      <c r="E132" s="1950"/>
      <c r="F132" s="1062" t="s">
        <v>18</v>
      </c>
      <c r="G132" s="4"/>
      <c r="H132" s="1059">
        <f>SUM(H133:H135)</f>
        <v>6</v>
      </c>
      <c r="I132" s="1067">
        <f>SUM(I133:I135)</f>
        <v>4</v>
      </c>
      <c r="J132" s="1058">
        <f>SUM(H132:I132)</f>
        <v>10</v>
      </c>
    </row>
    <row r="133" spans="1:10" ht="12" customHeight="1">
      <c r="A133" s="5">
        <v>8</v>
      </c>
      <c r="B133" s="1048">
        <v>4</v>
      </c>
      <c r="C133" s="1048">
        <v>11</v>
      </c>
      <c r="D133" s="1048"/>
      <c r="E133" s="1950"/>
      <c r="F133" s="1062"/>
      <c r="G133" s="4" t="s">
        <v>122</v>
      </c>
      <c r="H133" s="2357">
        <v>5</v>
      </c>
      <c r="I133" s="1079">
        <v>1</v>
      </c>
      <c r="J133" s="2356">
        <f>SUM(H133:I133)</f>
        <v>6</v>
      </c>
    </row>
    <row r="134" spans="1:10" ht="12" customHeight="1">
      <c r="A134" s="5">
        <v>8</v>
      </c>
      <c r="B134" s="1048">
        <v>3</v>
      </c>
      <c r="C134" s="1048">
        <v>11</v>
      </c>
      <c r="D134" s="1048"/>
      <c r="E134" s="1950"/>
      <c r="F134" s="1062"/>
      <c r="G134" s="4" t="s">
        <v>123</v>
      </c>
      <c r="H134" s="2357">
        <v>1</v>
      </c>
      <c r="I134" s="1079">
        <v>1</v>
      </c>
      <c r="J134" s="2356">
        <f>SUM(H134:I134)</f>
        <v>2</v>
      </c>
    </row>
    <row r="135" spans="1:10" ht="12" customHeight="1">
      <c r="A135" s="5">
        <v>8</v>
      </c>
      <c r="B135" s="1048">
        <v>4</v>
      </c>
      <c r="C135" s="1048">
        <v>11</v>
      </c>
      <c r="D135" s="1048"/>
      <c r="E135" s="1950"/>
      <c r="F135" s="1062"/>
      <c r="G135" s="4" t="s">
        <v>377</v>
      </c>
      <c r="H135" s="2357">
        <v>0</v>
      </c>
      <c r="I135" s="1079">
        <v>2</v>
      </c>
      <c r="J135" s="2356">
        <f>SUM(H135:I135)</f>
        <v>2</v>
      </c>
    </row>
    <row r="136" spans="1:10" ht="12" customHeight="1">
      <c r="B136" s="1048"/>
      <c r="C136" s="1048"/>
      <c r="D136" s="1048"/>
      <c r="E136" s="1950"/>
      <c r="F136" s="1062" t="s">
        <v>59</v>
      </c>
      <c r="G136" s="622"/>
      <c r="H136" s="1059">
        <f>SUM(H137)</f>
        <v>9</v>
      </c>
      <c r="I136" s="1067">
        <f>SUM(I137)</f>
        <v>11</v>
      </c>
      <c r="J136" s="1058">
        <f>SUM(H136:I136)</f>
        <v>20</v>
      </c>
    </row>
    <row r="137" spans="1:10" ht="12" customHeight="1">
      <c r="A137" s="5">
        <v>8</v>
      </c>
      <c r="B137" s="1048">
        <v>4</v>
      </c>
      <c r="C137" s="1048">
        <v>11</v>
      </c>
      <c r="D137" s="1048"/>
      <c r="E137" s="1950"/>
      <c r="F137" s="1066"/>
      <c r="G137" s="4" t="s">
        <v>125</v>
      </c>
      <c r="H137" s="2357">
        <v>9</v>
      </c>
      <c r="I137" s="2357">
        <v>11</v>
      </c>
      <c r="J137" s="2356">
        <f>SUM(H137:I137)</f>
        <v>20</v>
      </c>
    </row>
    <row r="138" spans="1:10" ht="12.75" customHeight="1">
      <c r="B138" s="1048"/>
      <c r="C138" s="1048"/>
      <c r="D138" s="1048"/>
      <c r="E138" s="1961">
        <v>1624</v>
      </c>
      <c r="F138" s="24" t="s">
        <v>19</v>
      </c>
      <c r="G138" s="372"/>
      <c r="H138" s="1124">
        <f>SUM(H139+H141)</f>
        <v>6</v>
      </c>
      <c r="I138" s="1124">
        <f>SUM(I139+I141)</f>
        <v>6</v>
      </c>
      <c r="J138" s="376">
        <f>SUM(H138:I138)</f>
        <v>12</v>
      </c>
    </row>
    <row r="139" spans="1:10" ht="12" customHeight="1">
      <c r="B139" s="1048"/>
      <c r="C139" s="1048"/>
      <c r="D139" s="1048"/>
      <c r="E139" s="1950"/>
      <c r="F139" s="1069" t="s">
        <v>149</v>
      </c>
      <c r="G139" s="451"/>
      <c r="H139" s="1067">
        <f>SUM(H140)</f>
        <v>4</v>
      </c>
      <c r="I139" s="1067">
        <f>SUM(I140)</f>
        <v>1</v>
      </c>
      <c r="J139" s="1058">
        <f>SUM(H139:I139)</f>
        <v>5</v>
      </c>
    </row>
    <row r="140" spans="1:10" ht="12" customHeight="1">
      <c r="A140" s="5">
        <v>9</v>
      </c>
      <c r="B140" s="1048">
        <v>4</v>
      </c>
      <c r="C140" s="1048">
        <v>8</v>
      </c>
      <c r="D140" s="1048"/>
      <c r="E140" s="1950"/>
      <c r="F140" s="1066"/>
      <c r="G140" s="4" t="s">
        <v>376</v>
      </c>
      <c r="H140" s="1063">
        <v>4</v>
      </c>
      <c r="I140" s="1063">
        <v>1</v>
      </c>
      <c r="J140" s="2356">
        <f>SUM(H140:I140)</f>
        <v>5</v>
      </c>
    </row>
    <row r="141" spans="1:10" ht="12" customHeight="1">
      <c r="B141" s="1048"/>
      <c r="C141" s="1048"/>
      <c r="D141" s="1048"/>
      <c r="E141" s="1950"/>
      <c r="F141" s="1062" t="s">
        <v>22</v>
      </c>
      <c r="G141" s="4"/>
      <c r="H141" s="1059">
        <f>SUM(H142)</f>
        <v>2</v>
      </c>
      <c r="I141" s="1059">
        <f>SUM(I142)</f>
        <v>5</v>
      </c>
      <c r="J141" s="1058">
        <f>SUM(H141:I141)</f>
        <v>7</v>
      </c>
    </row>
    <row r="142" spans="1:10" ht="12" customHeight="1">
      <c r="A142" s="5">
        <v>9</v>
      </c>
      <c r="B142" s="1048">
        <v>5</v>
      </c>
      <c r="C142" s="1048">
        <v>11</v>
      </c>
      <c r="D142" s="1048"/>
      <c r="E142" s="1955"/>
      <c r="F142" s="1057"/>
      <c r="G142" s="3" t="s">
        <v>375</v>
      </c>
      <c r="H142" s="1054">
        <v>2</v>
      </c>
      <c r="I142" s="1054">
        <v>5</v>
      </c>
      <c r="J142" s="2356">
        <f>SUM(H142:I142)</f>
        <v>7</v>
      </c>
    </row>
    <row r="143" spans="1:10" ht="15" customHeight="1">
      <c r="B143" s="1048"/>
      <c r="C143" s="1048"/>
      <c r="D143" s="1048"/>
      <c r="E143" s="29"/>
      <c r="F143" s="1885" t="s">
        <v>0</v>
      </c>
      <c r="G143" s="1886"/>
      <c r="H143" s="363">
        <f>SUM(H7+H38+H70+H83+H90+H108+H120+H127+H138)</f>
        <v>897</v>
      </c>
      <c r="I143" s="363">
        <f>SUM(I7+I38+I70+I83+I90+I108+I120+I127+I138)</f>
        <v>887</v>
      </c>
      <c r="J143" s="362">
        <f>SUM(H143:I143)</f>
        <v>1784</v>
      </c>
    </row>
    <row r="144" spans="1:10" ht="12" customHeight="1">
      <c r="B144" s="1048"/>
      <c r="C144" s="1048"/>
      <c r="D144" s="1048"/>
      <c r="E144" s="1"/>
      <c r="F144" s="2058" t="s">
        <v>799</v>
      </c>
      <c r="G144" s="2058"/>
      <c r="H144" s="2058"/>
      <c r="I144" s="2058"/>
      <c r="J144" s="2058"/>
    </row>
    <row r="145" spans="2:10" ht="9.75" customHeight="1">
      <c r="B145" s="1048"/>
      <c r="C145" s="1048"/>
      <c r="D145" s="1048"/>
      <c r="E145" s="1"/>
      <c r="F145" s="1942"/>
      <c r="G145" s="1942"/>
      <c r="H145" s="1942"/>
      <c r="I145" s="1942"/>
      <c r="J145" s="1942"/>
    </row>
    <row r="146" spans="2:10" ht="9" customHeight="1">
      <c r="B146" s="1048"/>
      <c r="F146" s="531"/>
      <c r="G146" s="531"/>
      <c r="H146" s="1047"/>
      <c r="I146" s="1047"/>
      <c r="J146" s="1046"/>
    </row>
    <row r="147" spans="2:10" ht="9" customHeight="1">
      <c r="B147" s="1048"/>
      <c r="F147" s="531"/>
      <c r="G147" s="531"/>
      <c r="H147" s="1047"/>
      <c r="I147" s="1047"/>
      <c r="J147" s="1046"/>
    </row>
    <row r="148" spans="2:10" ht="9" customHeight="1">
      <c r="B148" s="1048"/>
      <c r="F148" s="531"/>
      <c r="G148" s="531"/>
      <c r="H148" s="1047"/>
      <c r="I148" s="1047"/>
      <c r="J148" s="1046"/>
    </row>
    <row r="149" spans="2:10" ht="9" customHeight="1">
      <c r="B149" s="1048"/>
      <c r="F149" s="531"/>
      <c r="G149" s="531"/>
      <c r="H149" s="1047"/>
      <c r="I149" s="1047"/>
      <c r="J149" s="1046"/>
    </row>
    <row r="150" spans="2:10" ht="9" customHeight="1">
      <c r="B150" s="1048"/>
      <c r="F150" s="531"/>
      <c r="G150" s="531"/>
      <c r="H150" s="1047"/>
      <c r="I150" s="1047"/>
      <c r="J150" s="1046"/>
    </row>
    <row r="151" spans="2:10" ht="9" customHeight="1">
      <c r="B151" s="1048"/>
      <c r="F151" s="531"/>
      <c r="G151" s="531"/>
      <c r="H151" s="1047"/>
      <c r="I151" s="1047"/>
      <c r="J151" s="1046"/>
    </row>
    <row r="152" spans="2:10" ht="9" customHeight="1">
      <c r="B152" s="1048"/>
      <c r="F152" s="531"/>
      <c r="G152" s="531"/>
      <c r="H152" s="1047"/>
      <c r="I152" s="1047"/>
      <c r="J152" s="1046"/>
    </row>
    <row r="153" spans="2:10" ht="9" customHeight="1">
      <c r="F153" s="531"/>
      <c r="G153" s="531"/>
      <c r="H153" s="1047"/>
      <c r="I153" s="1047"/>
      <c r="J153" s="1046"/>
    </row>
    <row r="154" spans="2:10" ht="9" customHeight="1">
      <c r="F154" s="531"/>
      <c r="G154" s="531"/>
      <c r="H154" s="1047"/>
      <c r="I154" s="1047"/>
      <c r="J154" s="1046"/>
    </row>
    <row r="155" spans="2:10" ht="9" customHeight="1">
      <c r="F155" s="531"/>
      <c r="G155" s="531"/>
      <c r="H155" s="1047"/>
      <c r="I155" s="1047"/>
      <c r="J155" s="1046"/>
    </row>
    <row r="156" spans="2:10" ht="9" customHeight="1">
      <c r="F156" s="531"/>
      <c r="G156" s="531"/>
      <c r="H156" s="1047"/>
      <c r="I156" s="1047"/>
      <c r="J156" s="1046"/>
    </row>
    <row r="157" spans="2:10" ht="9" customHeight="1">
      <c r="F157" s="531"/>
      <c r="G157" s="531"/>
      <c r="H157" s="1047"/>
      <c r="I157" s="1047"/>
      <c r="J157" s="1046"/>
    </row>
    <row r="158" spans="2:10" ht="9" customHeight="1">
      <c r="F158" s="531"/>
      <c r="G158" s="531"/>
      <c r="H158" s="1047"/>
      <c r="I158" s="1047"/>
      <c r="J158" s="1046"/>
    </row>
    <row r="159" spans="2:10" ht="9" customHeight="1"/>
    <row r="160" spans="2: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7:10" ht="9" customHeight="1"/>
    <row r="210" spans="7:10" ht="9" customHeight="1"/>
    <row r="211" spans="7:10" ht="9" customHeight="1"/>
    <row r="212" spans="7:10" ht="9" customHeight="1"/>
    <row r="213" spans="7:10" ht="9" customHeight="1"/>
    <row r="214" spans="7:10" ht="9" customHeight="1"/>
    <row r="215" spans="7:10" ht="9" customHeight="1"/>
    <row r="216" spans="7:10" ht="9" customHeight="1"/>
    <row r="217" spans="7:10" ht="9" customHeight="1"/>
    <row r="218" spans="7:10" ht="9" customHeight="1"/>
    <row r="219" spans="7:10" ht="9" customHeight="1"/>
    <row r="220" spans="7:10" ht="9" customHeight="1"/>
    <row r="221" spans="7:10" ht="9" customHeight="1"/>
    <row r="222" spans="7:10" ht="9" customHeight="1"/>
    <row r="223" spans="7:10" ht="9" customHeight="1">
      <c r="G223" s="4"/>
      <c r="H223" s="1045"/>
      <c r="I223" s="1045"/>
      <c r="J223" s="18"/>
    </row>
    <row r="224" spans="7:10"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sheetData>
  <mergeCells count="26">
    <mergeCell ref="N1:AB1"/>
    <mergeCell ref="E80:E82"/>
    <mergeCell ref="E83:E89"/>
    <mergeCell ref="E1:J1"/>
    <mergeCell ref="E2:J2"/>
    <mergeCell ref="E4:E6"/>
    <mergeCell ref="E70:E77"/>
    <mergeCell ref="F145:J145"/>
    <mergeCell ref="F4:G6"/>
    <mergeCell ref="H4:H6"/>
    <mergeCell ref="I4:I6"/>
    <mergeCell ref="E138:E142"/>
    <mergeCell ref="F143:G143"/>
    <mergeCell ref="E38:E69"/>
    <mergeCell ref="F144:J144"/>
    <mergeCell ref="E108:E119"/>
    <mergeCell ref="E127:E137"/>
    <mergeCell ref="E120:E126"/>
    <mergeCell ref="P18:R24"/>
    <mergeCell ref="J4:J6"/>
    <mergeCell ref="F80:G82"/>
    <mergeCell ref="H80:H82"/>
    <mergeCell ref="I80:I82"/>
    <mergeCell ref="J80:J82"/>
    <mergeCell ref="E90:E106"/>
    <mergeCell ref="E7:E37"/>
  </mergeCells>
  <printOptions horizontalCentered="1"/>
  <pageMargins left="0.51181102362204722" right="0.43307086614173229" top="0.31496062992125984" bottom="0.74803149606299213" header="0.51181102362204722" footer="0.51181102362204722"/>
  <pageSetup scale="65" orientation="portrait" r:id="rId1"/>
  <headerFooter alignWithMargins="0">
    <oddFooter>&amp;F</oddFooter>
  </headerFooter>
  <rowBreaks count="1" manualBreakCount="1">
    <brk id="78"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C1500-6188-4BBB-9B97-A3428679A54D}">
  <dimension ref="A1:AH146"/>
  <sheetViews>
    <sheetView view="pageBreakPreview" topLeftCell="E1" zoomScaleNormal="100" zoomScaleSheetLayoutView="100" workbookViewId="0">
      <selection activeCell="AE15" sqref="AE15:AH22"/>
    </sheetView>
  </sheetViews>
  <sheetFormatPr baseColWidth="10" defaultRowHeight="14.25"/>
  <cols>
    <col min="1" max="1" width="2.5703125" style="2303" hidden="1" customWidth="1"/>
    <col min="2" max="2" width="2.85546875" style="2303" hidden="1" customWidth="1"/>
    <col min="3" max="3" width="2.7109375" style="2303" hidden="1" customWidth="1"/>
    <col min="4" max="4" width="2.140625" style="2303" hidden="1" customWidth="1"/>
    <col min="5" max="5" width="7" style="2303" customWidth="1"/>
    <col min="6" max="6" width="81.85546875" style="2303" customWidth="1"/>
    <col min="7" max="9" width="6.7109375" style="2304" customWidth="1"/>
    <col min="10" max="10" width="0.85546875" style="2304" customWidth="1"/>
    <col min="11" max="13" width="6.7109375" style="2304" customWidth="1"/>
    <col min="14" max="14" width="0.85546875" style="2304" customWidth="1"/>
    <col min="15" max="17" width="6.7109375" style="2304" customWidth="1"/>
    <col min="18" max="18" width="0.85546875" style="2304" customWidth="1"/>
    <col min="19" max="21" width="6.7109375" style="2304" customWidth="1"/>
    <col min="22" max="22" width="0.85546875" style="2304" customWidth="1"/>
    <col min="23" max="25" width="6.7109375" style="2304" customWidth="1"/>
    <col min="26" max="26" width="0.85546875" style="2304" customWidth="1"/>
    <col min="27" max="28" width="6.7109375" style="2304" customWidth="1"/>
    <col min="29" max="29" width="8" style="2304" customWidth="1"/>
    <col min="30" max="16384" width="11.42578125" style="2303"/>
  </cols>
  <sheetData>
    <row r="1" spans="1:29" s="2305" customFormat="1" ht="15">
      <c r="E1" s="2352" t="s">
        <v>792</v>
      </c>
      <c r="F1" s="2352"/>
      <c r="G1" s="2352"/>
      <c r="H1" s="2352"/>
      <c r="I1" s="2352"/>
      <c r="J1" s="2352"/>
      <c r="K1" s="2352"/>
      <c r="L1" s="2352"/>
      <c r="M1" s="2352"/>
      <c r="N1" s="2352"/>
      <c r="O1" s="2352"/>
      <c r="P1" s="2352"/>
      <c r="Q1" s="2352"/>
      <c r="R1" s="2352"/>
      <c r="S1" s="2352"/>
      <c r="T1" s="2352"/>
      <c r="U1" s="2352"/>
      <c r="V1" s="2352"/>
      <c r="W1" s="2352"/>
      <c r="X1" s="2352"/>
      <c r="Y1" s="2352"/>
      <c r="Z1" s="2352"/>
      <c r="AA1" s="2352"/>
      <c r="AB1" s="2352"/>
      <c r="AC1" s="2352"/>
    </row>
    <row r="2" spans="1:29" s="2305" customFormat="1" ht="15">
      <c r="E2" s="2352" t="s">
        <v>61</v>
      </c>
      <c r="F2" s="2352"/>
      <c r="G2" s="2352"/>
      <c r="H2" s="2352"/>
      <c r="I2" s="2352"/>
      <c r="J2" s="2352"/>
      <c r="K2" s="2352"/>
      <c r="L2" s="2352"/>
      <c r="M2" s="2352"/>
      <c r="N2" s="2352"/>
      <c r="O2" s="2352"/>
      <c r="P2" s="2352"/>
      <c r="Q2" s="2352"/>
      <c r="R2" s="2352"/>
      <c r="S2" s="2352"/>
      <c r="T2" s="2352"/>
      <c r="U2" s="2352"/>
      <c r="V2" s="2352"/>
      <c r="W2" s="2352"/>
      <c r="X2" s="2352"/>
      <c r="Y2" s="2352"/>
      <c r="Z2" s="2352"/>
      <c r="AA2" s="2352"/>
      <c r="AB2" s="2352"/>
      <c r="AC2" s="2352"/>
    </row>
    <row r="3" spans="1:29" s="2305" customFormat="1" ht="15">
      <c r="F3" s="2310"/>
      <c r="G3" s="2321"/>
      <c r="H3" s="2321"/>
      <c r="I3" s="2321"/>
      <c r="J3" s="2321"/>
      <c r="K3" s="2321"/>
      <c r="L3" s="2321"/>
      <c r="M3" s="2321"/>
      <c r="N3" s="2321"/>
      <c r="O3" s="2321"/>
      <c r="P3" s="2321"/>
      <c r="Q3" s="2321"/>
      <c r="R3" s="2321"/>
      <c r="S3" s="2321"/>
      <c r="T3" s="2321"/>
      <c r="U3" s="2321"/>
      <c r="V3" s="2321"/>
      <c r="W3" s="2321"/>
      <c r="X3" s="2321"/>
      <c r="Y3" s="2321"/>
      <c r="Z3" s="2321"/>
      <c r="AA3" s="2321"/>
      <c r="AB3" s="2321"/>
      <c r="AC3" s="2321"/>
    </row>
    <row r="4" spans="1:29" s="2339" customFormat="1" ht="14.25" customHeight="1">
      <c r="E4" s="2345" t="s">
        <v>221</v>
      </c>
      <c r="F4" s="2341" t="s">
        <v>87</v>
      </c>
      <c r="G4" s="1857" t="s">
        <v>681</v>
      </c>
      <c r="H4" s="1857"/>
      <c r="I4" s="1857"/>
      <c r="J4" s="1852"/>
      <c r="K4" s="2344" t="s">
        <v>771</v>
      </c>
      <c r="L4" s="2344"/>
      <c r="M4" s="2344"/>
      <c r="N4" s="1852"/>
      <c r="O4" s="2344" t="s">
        <v>770</v>
      </c>
      <c r="P4" s="2344"/>
      <c r="Q4" s="2344"/>
      <c r="R4" s="1852"/>
      <c r="S4" s="2344" t="s">
        <v>769</v>
      </c>
      <c r="T4" s="2344"/>
      <c r="U4" s="2344"/>
      <c r="V4" s="1852"/>
      <c r="W4" s="2344" t="s">
        <v>768</v>
      </c>
      <c r="X4" s="2344"/>
      <c r="Y4" s="2344"/>
      <c r="Z4" s="1852"/>
      <c r="AA4" s="2344" t="s">
        <v>0</v>
      </c>
      <c r="AB4" s="2344"/>
      <c r="AC4" s="2343" t="s">
        <v>0</v>
      </c>
    </row>
    <row r="5" spans="1:29" s="2339" customFormat="1" ht="14.25" customHeight="1">
      <c r="A5" s="862" t="s">
        <v>12</v>
      </c>
      <c r="B5" s="713" t="s">
        <v>13</v>
      </c>
      <c r="C5" s="862" t="s">
        <v>14</v>
      </c>
      <c r="E5" s="2355"/>
      <c r="F5" s="2341"/>
      <c r="G5" s="2354" t="s">
        <v>72</v>
      </c>
      <c r="H5" s="2354" t="s">
        <v>71</v>
      </c>
      <c r="I5" s="2354" t="s">
        <v>0</v>
      </c>
      <c r="J5" s="1335"/>
      <c r="K5" s="1335" t="s">
        <v>72</v>
      </c>
      <c r="L5" s="1335" t="s">
        <v>71</v>
      </c>
      <c r="M5" s="1335" t="s">
        <v>0</v>
      </c>
      <c r="N5" s="1335"/>
      <c r="O5" s="1335" t="s">
        <v>72</v>
      </c>
      <c r="P5" s="1335" t="s">
        <v>71</v>
      </c>
      <c r="Q5" s="1335" t="s">
        <v>0</v>
      </c>
      <c r="R5" s="1335"/>
      <c r="S5" s="1335" t="s">
        <v>72</v>
      </c>
      <c r="T5" s="1335" t="s">
        <v>71</v>
      </c>
      <c r="U5" s="1335" t="s">
        <v>0</v>
      </c>
      <c r="V5" s="1335"/>
      <c r="W5" s="1335" t="s">
        <v>72</v>
      </c>
      <c r="X5" s="1335" t="s">
        <v>71</v>
      </c>
      <c r="Y5" s="1335" t="s">
        <v>0</v>
      </c>
      <c r="Z5" s="1335"/>
      <c r="AA5" s="1335" t="s">
        <v>72</v>
      </c>
      <c r="AB5" s="1335" t="s">
        <v>71</v>
      </c>
      <c r="AC5" s="2340"/>
    </row>
    <row r="6" spans="1:29" s="2305" customFormat="1" ht="14.25" customHeight="1">
      <c r="A6" s="420"/>
      <c r="B6" s="420"/>
      <c r="C6" s="420"/>
      <c r="E6" s="2323">
        <v>1401</v>
      </c>
      <c r="F6" s="2333" t="s">
        <v>1</v>
      </c>
      <c r="G6" s="2331">
        <f>SUM(G7+G11+G15+G19+G24+G27+G29)</f>
        <v>32</v>
      </c>
      <c r="H6" s="2331">
        <f>SUM(H7+H11+H15+H19+H24+H27+H29)</f>
        <v>11</v>
      </c>
      <c r="I6" s="2331">
        <f>SUM(G6:H6)</f>
        <v>43</v>
      </c>
      <c r="J6" s="2331"/>
      <c r="K6" s="2331">
        <f>SUM(K7+K11+K15+K19+K24+K27+K29)</f>
        <v>4</v>
      </c>
      <c r="L6" s="2331">
        <f>SUM(L7+L11+L15+L19+L24+L27+L29)</f>
        <v>3</v>
      </c>
      <c r="M6" s="2331">
        <f>SUM(K6:L6)</f>
        <v>7</v>
      </c>
      <c r="N6" s="2331"/>
      <c r="O6" s="2331">
        <f>SUM(O7+O11+O15+O19+O24+O27+O29)</f>
        <v>9</v>
      </c>
      <c r="P6" s="2331">
        <f>SUM(P7+P11+P15+P19+P24+P27+P29)</f>
        <v>2</v>
      </c>
      <c r="Q6" s="2331">
        <f>SUM(O6:P6)</f>
        <v>11</v>
      </c>
      <c r="R6" s="2331"/>
      <c r="S6" s="2331">
        <f>SUM(S7+S11+S15+S19+S24+S27+S29)</f>
        <v>0</v>
      </c>
      <c r="T6" s="2331">
        <f>SUM(T7+T11+T15+T19+T24+T27+T29)</f>
        <v>0</v>
      </c>
      <c r="U6" s="2331">
        <f>SUM(S6:T6)</f>
        <v>0</v>
      </c>
      <c r="V6" s="2331"/>
      <c r="W6" s="2331">
        <f>SUM(W7+W11+W15+W19+W24+W27+W29)</f>
        <v>0</v>
      </c>
      <c r="X6" s="2331">
        <f>SUM(X7+X11+X15+X19+X24+X27+X29)</f>
        <v>1</v>
      </c>
      <c r="Y6" s="2331">
        <f>SUM(W6:X6)</f>
        <v>1</v>
      </c>
      <c r="Z6" s="2331"/>
      <c r="AA6" s="2331">
        <f>SUM(G6+K6+O6+S6+W6)</f>
        <v>45</v>
      </c>
      <c r="AB6" s="2331">
        <f>SUM(H6+L6+P6+T6+X6)</f>
        <v>17</v>
      </c>
      <c r="AC6" s="2351">
        <f>SUM(AA6:AB6)</f>
        <v>62</v>
      </c>
    </row>
    <row r="7" spans="1:29" s="2319" customFormat="1" ht="14.25" customHeight="1">
      <c r="A7" s="420"/>
      <c r="B7" s="420"/>
      <c r="C7" s="420"/>
      <c r="E7" s="2323"/>
      <c r="F7" s="2322" t="s">
        <v>33</v>
      </c>
      <c r="G7" s="2321">
        <f>SUM(G8:G10)</f>
        <v>2</v>
      </c>
      <c r="H7" s="2321">
        <f>SUM(H8:H10)</f>
        <v>4</v>
      </c>
      <c r="I7" s="2321">
        <f>SUM(G7:H7)</f>
        <v>6</v>
      </c>
      <c r="J7" s="2321"/>
      <c r="K7" s="2321">
        <f>SUM(K8:K10)</f>
        <v>0</v>
      </c>
      <c r="L7" s="2321">
        <f>SUM(L8:L10)</f>
        <v>0</v>
      </c>
      <c r="M7" s="2321">
        <f>SUM(K7:L7)</f>
        <v>0</v>
      </c>
      <c r="N7" s="2321"/>
      <c r="O7" s="2321">
        <f>SUM(O8:O10)</f>
        <v>4</v>
      </c>
      <c r="P7" s="2321">
        <f>SUM(P8:P10)</f>
        <v>2</v>
      </c>
      <c r="Q7" s="2321">
        <f>SUM(O7:P7)</f>
        <v>6</v>
      </c>
      <c r="R7" s="2321"/>
      <c r="S7" s="2321">
        <f>SUM(S8:S10)</f>
        <v>0</v>
      </c>
      <c r="T7" s="2321">
        <f>SUM(T8:T10)</f>
        <v>0</v>
      </c>
      <c r="U7" s="2321">
        <f>SUM(S7:T7)</f>
        <v>0</v>
      </c>
      <c r="V7" s="2321"/>
      <c r="W7" s="2321">
        <f>SUM(W8:W10)</f>
        <v>0</v>
      </c>
      <c r="X7" s="2321">
        <f>SUM(X8:X10)</f>
        <v>0</v>
      </c>
      <c r="Y7" s="2321">
        <f>SUM(W7:X7)</f>
        <v>0</v>
      </c>
      <c r="Z7" s="2321"/>
      <c r="AA7" s="2321">
        <f>SUM(G7+K7+O7+S7+W7)</f>
        <v>6</v>
      </c>
      <c r="AB7" s="2321">
        <f>SUM(H7+L7+P7+T7+X7)</f>
        <v>6</v>
      </c>
      <c r="AC7" s="2320">
        <f>SUM(I7+M7+Q7+U7+Y7)</f>
        <v>12</v>
      </c>
    </row>
    <row r="8" spans="1:29" s="2319" customFormat="1" ht="14.25" customHeight="1">
      <c r="A8" s="420">
        <v>1</v>
      </c>
      <c r="B8" s="420">
        <v>1</v>
      </c>
      <c r="C8" s="420">
        <v>11</v>
      </c>
      <c r="E8" s="2323"/>
      <c r="F8" s="2314" t="s">
        <v>798</v>
      </c>
      <c r="G8" s="2325">
        <v>0</v>
      </c>
      <c r="H8" s="2325">
        <v>1</v>
      </c>
      <c r="I8" s="2325">
        <f>SUM(G8:H8)</f>
        <v>1</v>
      </c>
      <c r="J8" s="2325"/>
      <c r="K8" s="2325">
        <v>0</v>
      </c>
      <c r="L8" s="2325">
        <v>0</v>
      </c>
      <c r="M8" s="2325">
        <f>SUM(K8:L8)</f>
        <v>0</v>
      </c>
      <c r="N8" s="2325"/>
      <c r="O8" s="2325">
        <v>0</v>
      </c>
      <c r="P8" s="2325">
        <v>0</v>
      </c>
      <c r="Q8" s="2325">
        <f>SUM(O8:P8)</f>
        <v>0</v>
      </c>
      <c r="R8" s="2325"/>
      <c r="S8" s="2325">
        <v>0</v>
      </c>
      <c r="T8" s="2325">
        <v>0</v>
      </c>
      <c r="U8" s="2325">
        <f>SUM(S8:T8)</f>
        <v>0</v>
      </c>
      <c r="V8" s="2325"/>
      <c r="W8" s="2325">
        <v>0</v>
      </c>
      <c r="X8" s="2325">
        <v>0</v>
      </c>
      <c r="Y8" s="2325">
        <f>SUM(W8:X8)</f>
        <v>0</v>
      </c>
      <c r="Z8" s="2325"/>
      <c r="AA8" s="2325">
        <f>SUM(G8+K8+O8+S8+W8)</f>
        <v>0</v>
      </c>
      <c r="AB8" s="2325">
        <f>SUM(H8+L8+P8+T8+X8)</f>
        <v>1</v>
      </c>
      <c r="AC8" s="2324">
        <f>SUM(I8+M8+Q8+U8+Y8)</f>
        <v>1</v>
      </c>
    </row>
    <row r="9" spans="1:29" s="2319" customFormat="1" ht="14.25" customHeight="1">
      <c r="A9" s="420">
        <v>1</v>
      </c>
      <c r="B9" s="420">
        <v>1</v>
      </c>
      <c r="C9" s="420">
        <v>11</v>
      </c>
      <c r="E9" s="2323"/>
      <c r="F9" s="2314" t="s">
        <v>790</v>
      </c>
      <c r="G9" s="2325">
        <v>1</v>
      </c>
      <c r="H9" s="2325">
        <v>2</v>
      </c>
      <c r="I9" s="2325">
        <f>SUM(G9:H9)</f>
        <v>3</v>
      </c>
      <c r="J9" s="2325"/>
      <c r="K9" s="2325">
        <v>0</v>
      </c>
      <c r="L9" s="2325">
        <v>0</v>
      </c>
      <c r="M9" s="2325">
        <f>SUM(K9:L9)</f>
        <v>0</v>
      </c>
      <c r="N9" s="2325"/>
      <c r="O9" s="2325">
        <v>4</v>
      </c>
      <c r="P9" s="2325">
        <v>2</v>
      </c>
      <c r="Q9" s="2325">
        <f>SUM(O9:P9)</f>
        <v>6</v>
      </c>
      <c r="R9" s="2325"/>
      <c r="S9" s="2325">
        <v>0</v>
      </c>
      <c r="T9" s="2325">
        <v>0</v>
      </c>
      <c r="U9" s="2325">
        <f>SUM(S9:T9)</f>
        <v>0</v>
      </c>
      <c r="V9" s="2325"/>
      <c r="W9" s="2325">
        <v>0</v>
      </c>
      <c r="X9" s="2325">
        <v>0</v>
      </c>
      <c r="Y9" s="2325">
        <f>SUM(W9:X9)</f>
        <v>0</v>
      </c>
      <c r="Z9" s="2325"/>
      <c r="AA9" s="2325">
        <f>SUM(G9+K9+O9+S9+W9)</f>
        <v>5</v>
      </c>
      <c r="AB9" s="2325">
        <f>SUM(H9+L9+P9+T9+X9)</f>
        <v>4</v>
      </c>
      <c r="AC9" s="2324">
        <f>SUM(I9+M9+Q9+U9+Y9)</f>
        <v>9</v>
      </c>
    </row>
    <row r="10" spans="1:29" s="2314" customFormat="1" ht="14.25" customHeight="1">
      <c r="A10" s="420">
        <v>1</v>
      </c>
      <c r="B10" s="420">
        <v>1</v>
      </c>
      <c r="C10" s="420">
        <v>7</v>
      </c>
      <c r="E10" s="2323"/>
      <c r="F10" s="2314" t="s">
        <v>789</v>
      </c>
      <c r="G10" s="2325">
        <v>1</v>
      </c>
      <c r="H10" s="2325">
        <v>1</v>
      </c>
      <c r="I10" s="2325">
        <f>SUM(G10:H10)</f>
        <v>2</v>
      </c>
      <c r="J10" s="2325"/>
      <c r="K10" s="2325">
        <v>0</v>
      </c>
      <c r="L10" s="2325">
        <v>0</v>
      </c>
      <c r="M10" s="2325">
        <f>SUM(K10:L10)</f>
        <v>0</v>
      </c>
      <c r="N10" s="2325"/>
      <c r="O10" s="2325">
        <v>0</v>
      </c>
      <c r="P10" s="2325">
        <v>0</v>
      </c>
      <c r="Q10" s="2325">
        <f>SUM(O10:P10)</f>
        <v>0</v>
      </c>
      <c r="R10" s="2325"/>
      <c r="S10" s="2325">
        <v>0</v>
      </c>
      <c r="T10" s="2325">
        <v>0</v>
      </c>
      <c r="U10" s="2325">
        <f>SUM(S10:T10)</f>
        <v>0</v>
      </c>
      <c r="V10" s="2325"/>
      <c r="W10" s="2325">
        <v>0</v>
      </c>
      <c r="X10" s="2325">
        <v>0</v>
      </c>
      <c r="Y10" s="2325">
        <f>SUM(W10:X10)</f>
        <v>0</v>
      </c>
      <c r="Z10" s="2325"/>
      <c r="AA10" s="2325">
        <f>SUM(G10+K10+O10+S10+W10)</f>
        <v>1</v>
      </c>
      <c r="AB10" s="2325">
        <f>SUM(H10+L10+P10+T10+X10)</f>
        <v>1</v>
      </c>
      <c r="AC10" s="2324">
        <f>SUM(I10+M10+Q10+U10+Y10)</f>
        <v>2</v>
      </c>
    </row>
    <row r="11" spans="1:29" s="2319" customFormat="1" ht="14.25" customHeight="1">
      <c r="A11" s="420"/>
      <c r="B11" s="420"/>
      <c r="C11" s="420"/>
      <c r="E11" s="2323"/>
      <c r="F11" s="2319" t="s">
        <v>34</v>
      </c>
      <c r="G11" s="2321">
        <f>SUM(G12:G14)</f>
        <v>11</v>
      </c>
      <c r="H11" s="2321">
        <f>SUM(H12:H14)</f>
        <v>2</v>
      </c>
      <c r="I11" s="2321">
        <f>SUM(G11:H11)</f>
        <v>13</v>
      </c>
      <c r="J11" s="2321"/>
      <c r="K11" s="2321">
        <f>SUM(K12:K14)</f>
        <v>0</v>
      </c>
      <c r="L11" s="2321">
        <f>SUM(L12:L14)</f>
        <v>0</v>
      </c>
      <c r="M11" s="2321">
        <f>SUM(K11:L11)</f>
        <v>0</v>
      </c>
      <c r="N11" s="2321"/>
      <c r="O11" s="2321">
        <f>SUM(O12:O14)</f>
        <v>0</v>
      </c>
      <c r="P11" s="2321">
        <f>SUM(P12:P14)</f>
        <v>0</v>
      </c>
      <c r="Q11" s="2321">
        <f>SUM(O11:P11)</f>
        <v>0</v>
      </c>
      <c r="R11" s="2321"/>
      <c r="S11" s="2321">
        <f>SUM(S12:S14)</f>
        <v>0</v>
      </c>
      <c r="T11" s="2321">
        <f>SUM(T12:T14)</f>
        <v>0</v>
      </c>
      <c r="U11" s="2321">
        <f>SUM(S11:T11)</f>
        <v>0</v>
      </c>
      <c r="V11" s="2321"/>
      <c r="W11" s="2321">
        <f>SUM(W12:W14)</f>
        <v>0</v>
      </c>
      <c r="X11" s="2321">
        <f>SUM(X12:X14)</f>
        <v>0</v>
      </c>
      <c r="Y11" s="2321">
        <f>SUM(W11:X11)</f>
        <v>0</v>
      </c>
      <c r="Z11" s="2321"/>
      <c r="AA11" s="2321">
        <f>SUM(G11+K11+O11+S11+W11)</f>
        <v>11</v>
      </c>
      <c r="AB11" s="2321">
        <f>SUM(H11+L11+P11+T11+X11)</f>
        <v>2</v>
      </c>
      <c r="AC11" s="2320">
        <f>SUM(I11+M11+Q11+U11+Y11)</f>
        <v>13</v>
      </c>
    </row>
    <row r="12" spans="1:29" s="2314" customFormat="1" ht="14.25" customHeight="1">
      <c r="A12" s="420">
        <v>1</v>
      </c>
      <c r="B12" s="420">
        <v>1</v>
      </c>
      <c r="C12" s="420">
        <v>5</v>
      </c>
      <c r="E12" s="2323"/>
      <c r="F12" s="2314" t="s">
        <v>786</v>
      </c>
      <c r="G12" s="2325">
        <v>10</v>
      </c>
      <c r="H12" s="2325">
        <v>1</v>
      </c>
      <c r="I12" s="2325">
        <f>SUM(G12:H12)</f>
        <v>11</v>
      </c>
      <c r="J12" s="2325"/>
      <c r="K12" s="2325">
        <v>0</v>
      </c>
      <c r="L12" s="2325">
        <v>0</v>
      </c>
      <c r="M12" s="2325">
        <f>SUM(K12:L12)</f>
        <v>0</v>
      </c>
      <c r="N12" s="2325"/>
      <c r="O12" s="2325">
        <v>0</v>
      </c>
      <c r="P12" s="2325">
        <v>0</v>
      </c>
      <c r="Q12" s="2325">
        <f>SUM(O12:P12)</f>
        <v>0</v>
      </c>
      <c r="R12" s="2325"/>
      <c r="S12" s="2325">
        <v>0</v>
      </c>
      <c r="T12" s="2325">
        <v>0</v>
      </c>
      <c r="U12" s="2325">
        <f>SUM(S12:T12)</f>
        <v>0</v>
      </c>
      <c r="V12" s="2325"/>
      <c r="W12" s="2325">
        <v>0</v>
      </c>
      <c r="X12" s="2325">
        <v>0</v>
      </c>
      <c r="Y12" s="2325">
        <f>SUM(W12:X12)</f>
        <v>0</v>
      </c>
      <c r="Z12" s="2325"/>
      <c r="AA12" s="2325">
        <f>SUM(G12+K12+O12+S12+W12)</f>
        <v>10</v>
      </c>
      <c r="AB12" s="2325">
        <f>SUM(H12+L12+P12+T12+X12)</f>
        <v>1</v>
      </c>
      <c r="AC12" s="2324">
        <f>SUM(I12+M12+Q12+U12+Y12)</f>
        <v>11</v>
      </c>
    </row>
    <row r="13" spans="1:29" s="2314" customFormat="1" ht="14.25" customHeight="1">
      <c r="A13" s="420">
        <v>1</v>
      </c>
      <c r="B13" s="420">
        <v>1</v>
      </c>
      <c r="C13" s="420">
        <v>5</v>
      </c>
      <c r="E13" s="2323"/>
      <c r="F13" s="2314" t="s">
        <v>411</v>
      </c>
      <c r="G13" s="2325">
        <v>0</v>
      </c>
      <c r="H13" s="2325">
        <v>0</v>
      </c>
      <c r="I13" s="2325">
        <f>SUM(G13:H13)</f>
        <v>0</v>
      </c>
      <c r="J13" s="2325"/>
      <c r="K13" s="2325">
        <v>0</v>
      </c>
      <c r="L13" s="2325">
        <v>0</v>
      </c>
      <c r="M13" s="2325">
        <f>SUM(K13:L13)</f>
        <v>0</v>
      </c>
      <c r="N13" s="2325"/>
      <c r="O13" s="2325">
        <v>0</v>
      </c>
      <c r="P13" s="2325">
        <v>0</v>
      </c>
      <c r="Q13" s="2325">
        <f>SUM(O13:P13)</f>
        <v>0</v>
      </c>
      <c r="R13" s="2325"/>
      <c r="S13" s="2325">
        <v>0</v>
      </c>
      <c r="T13" s="2325">
        <v>0</v>
      </c>
      <c r="U13" s="2325">
        <f>SUM(S13:T13)</f>
        <v>0</v>
      </c>
      <c r="V13" s="2325"/>
      <c r="W13" s="2325">
        <v>0</v>
      </c>
      <c r="X13" s="2325">
        <v>0</v>
      </c>
      <c r="Y13" s="2325">
        <f>SUM(W13:X13)</f>
        <v>0</v>
      </c>
      <c r="Z13" s="2325"/>
      <c r="AA13" s="2325">
        <f>SUM(G13+K13+O13+S13+W13)</f>
        <v>0</v>
      </c>
      <c r="AB13" s="2325">
        <f>SUM(H13+L13+P13+T13+X13)</f>
        <v>0</v>
      </c>
      <c r="AC13" s="2324">
        <f>SUM(I13+M13+Q13+U13+Y13)</f>
        <v>0</v>
      </c>
    </row>
    <row r="14" spans="1:29" s="2314" customFormat="1" ht="14.25" customHeight="1">
      <c r="A14" s="420">
        <v>1</v>
      </c>
      <c r="B14" s="420">
        <v>1</v>
      </c>
      <c r="C14" s="420">
        <v>5</v>
      </c>
      <c r="E14" s="2323"/>
      <c r="F14" s="2314" t="s">
        <v>410</v>
      </c>
      <c r="G14" s="2325">
        <v>1</v>
      </c>
      <c r="H14" s="2325">
        <v>1</v>
      </c>
      <c r="I14" s="2325">
        <f>SUM(G14:H14)</f>
        <v>2</v>
      </c>
      <c r="J14" s="2325"/>
      <c r="K14" s="2325">
        <v>0</v>
      </c>
      <c r="L14" s="2325">
        <v>0</v>
      </c>
      <c r="M14" s="2325">
        <f>SUM(K14:L14)</f>
        <v>0</v>
      </c>
      <c r="N14" s="2325"/>
      <c r="O14" s="2325">
        <v>0</v>
      </c>
      <c r="P14" s="2325">
        <v>0</v>
      </c>
      <c r="Q14" s="2325">
        <f>SUM(O14:P14)</f>
        <v>0</v>
      </c>
      <c r="R14" s="2325"/>
      <c r="S14" s="2325">
        <v>0</v>
      </c>
      <c r="T14" s="2325">
        <v>0</v>
      </c>
      <c r="U14" s="2325">
        <f>SUM(S14:T14)</f>
        <v>0</v>
      </c>
      <c r="V14" s="2325"/>
      <c r="W14" s="2325">
        <v>0</v>
      </c>
      <c r="X14" s="2325">
        <v>0</v>
      </c>
      <c r="Y14" s="2325">
        <f>SUM(W14:X14)</f>
        <v>0</v>
      </c>
      <c r="Z14" s="2325"/>
      <c r="AA14" s="2325">
        <f>SUM(G14+K14+O14+S14+W14)</f>
        <v>1</v>
      </c>
      <c r="AB14" s="2325">
        <f>SUM(H14+L14+P14+T14+X14)</f>
        <v>1</v>
      </c>
      <c r="AC14" s="2324">
        <f>SUM(I14+M14+Q14+U14+Y14)</f>
        <v>2</v>
      </c>
    </row>
    <row r="15" spans="1:29" s="2319" customFormat="1" ht="14.25" customHeight="1">
      <c r="A15" s="420"/>
      <c r="B15" s="420"/>
      <c r="C15" s="420"/>
      <c r="E15" s="2323"/>
      <c r="F15" s="2319" t="s">
        <v>35</v>
      </c>
      <c r="G15" s="2321">
        <f>SUM(G16:G18)</f>
        <v>16</v>
      </c>
      <c r="H15" s="2321">
        <f>SUM(H16:H18)</f>
        <v>1</v>
      </c>
      <c r="I15" s="2321">
        <f>SUM(G15:H15)</f>
        <v>17</v>
      </c>
      <c r="J15" s="2321"/>
      <c r="K15" s="2321">
        <f>SUM(K16:K18)</f>
        <v>0</v>
      </c>
      <c r="L15" s="2321">
        <f>SUM(L16:L18)</f>
        <v>0</v>
      </c>
      <c r="M15" s="2321">
        <f>SUM(K15:L15)</f>
        <v>0</v>
      </c>
      <c r="N15" s="2321"/>
      <c r="O15" s="2321">
        <f>SUM(O16:O18)</f>
        <v>5</v>
      </c>
      <c r="P15" s="2321">
        <f>SUM(P16:P18)</f>
        <v>0</v>
      </c>
      <c r="Q15" s="2321">
        <f>SUM(O15:P15)</f>
        <v>5</v>
      </c>
      <c r="R15" s="2321"/>
      <c r="S15" s="2321">
        <f>SUM(S16:S18)</f>
        <v>0</v>
      </c>
      <c r="T15" s="2321">
        <f>SUM(T16:T18)</f>
        <v>0</v>
      </c>
      <c r="U15" s="2321">
        <f>SUM(S15:T15)</f>
        <v>0</v>
      </c>
      <c r="V15" s="2321"/>
      <c r="W15" s="2321">
        <f>SUM(W16:W18)</f>
        <v>0</v>
      </c>
      <c r="X15" s="2321">
        <f>SUM(X16:X18)</f>
        <v>0</v>
      </c>
      <c r="Y15" s="2321">
        <f>SUM(W15:X15)</f>
        <v>0</v>
      </c>
      <c r="Z15" s="2321"/>
      <c r="AA15" s="2321">
        <f>SUM(G15+K15+O15+S15+W15)</f>
        <v>21</v>
      </c>
      <c r="AB15" s="2321">
        <f>SUM(H15+L15+P15+T15+X15)</f>
        <v>1</v>
      </c>
      <c r="AC15" s="2320">
        <f>SUM(I15+M15+Q15+U15+Y15)</f>
        <v>22</v>
      </c>
    </row>
    <row r="16" spans="1:29" s="2314" customFormat="1" ht="14.25" customHeight="1">
      <c r="A16" s="420">
        <v>1</v>
      </c>
      <c r="B16" s="420">
        <v>1</v>
      </c>
      <c r="C16" s="420">
        <v>12</v>
      </c>
      <c r="E16" s="2323"/>
      <c r="F16" s="2314" t="s">
        <v>713</v>
      </c>
      <c r="G16" s="2325">
        <v>16</v>
      </c>
      <c r="H16" s="2325">
        <v>1</v>
      </c>
      <c r="I16" s="2325">
        <f>SUM(G16:H16)</f>
        <v>17</v>
      </c>
      <c r="J16" s="2325"/>
      <c r="K16" s="2325">
        <v>0</v>
      </c>
      <c r="L16" s="2325">
        <v>0</v>
      </c>
      <c r="M16" s="2325">
        <f>SUM(K16:L16)</f>
        <v>0</v>
      </c>
      <c r="N16" s="2325"/>
      <c r="O16" s="2325">
        <v>4</v>
      </c>
      <c r="P16" s="2325">
        <v>0</v>
      </c>
      <c r="Q16" s="2325">
        <f>SUM(O16:P16)</f>
        <v>4</v>
      </c>
      <c r="R16" s="2325"/>
      <c r="S16" s="2325">
        <v>0</v>
      </c>
      <c r="T16" s="2325">
        <v>0</v>
      </c>
      <c r="U16" s="2325">
        <f>SUM(S16:T16)</f>
        <v>0</v>
      </c>
      <c r="V16" s="2325"/>
      <c r="W16" s="2325">
        <v>0</v>
      </c>
      <c r="X16" s="2325">
        <v>0</v>
      </c>
      <c r="Y16" s="2325">
        <f>SUM(W16:X16)</f>
        <v>0</v>
      </c>
      <c r="Z16" s="2325"/>
      <c r="AA16" s="2325">
        <f>SUM(G16+K16+O16+S16+W16)</f>
        <v>20</v>
      </c>
      <c r="AB16" s="2325">
        <f>SUM(H16+L16+P16+T16+X16)</f>
        <v>1</v>
      </c>
      <c r="AC16" s="2324">
        <f>SUM(I16+M16+Q16+U16+Y16)</f>
        <v>21</v>
      </c>
    </row>
    <row r="17" spans="1:34" s="2314" customFormat="1" ht="14.25" customHeight="1">
      <c r="A17" s="420">
        <v>1</v>
      </c>
      <c r="B17" s="420">
        <v>1</v>
      </c>
      <c r="C17" s="420">
        <v>12</v>
      </c>
      <c r="E17" s="2323"/>
      <c r="F17" s="2314" t="s">
        <v>797</v>
      </c>
      <c r="G17" s="2325">
        <v>0</v>
      </c>
      <c r="H17" s="2325">
        <v>0</v>
      </c>
      <c r="I17" s="2325">
        <f>SUM(G17:H17)</f>
        <v>0</v>
      </c>
      <c r="J17" s="2325"/>
      <c r="K17" s="2325">
        <v>0</v>
      </c>
      <c r="L17" s="2325">
        <v>0</v>
      </c>
      <c r="M17" s="2325">
        <f>SUM(K17:L17)</f>
        <v>0</v>
      </c>
      <c r="N17" s="2325"/>
      <c r="O17" s="2325">
        <v>1</v>
      </c>
      <c r="P17" s="2325">
        <v>0</v>
      </c>
      <c r="Q17" s="2325">
        <f>SUM(O17:P17)</f>
        <v>1</v>
      </c>
      <c r="R17" s="2325"/>
      <c r="S17" s="2325">
        <v>0</v>
      </c>
      <c r="T17" s="2325">
        <v>0</v>
      </c>
      <c r="U17" s="2325">
        <f>SUM(S17:T17)</f>
        <v>0</v>
      </c>
      <c r="V17" s="2325"/>
      <c r="W17" s="2325">
        <v>0</v>
      </c>
      <c r="X17" s="2325">
        <v>0</v>
      </c>
      <c r="Y17" s="2325">
        <f>SUM(W17:X17)</f>
        <v>0</v>
      </c>
      <c r="Z17" s="2325"/>
      <c r="AA17" s="2325">
        <f>SUM(G17+K17+O17+S17+W17)</f>
        <v>1</v>
      </c>
      <c r="AB17" s="2325">
        <f>SUM(H17+L17+P17+T17+X17)</f>
        <v>0</v>
      </c>
      <c r="AC17" s="2324">
        <f>SUM(I17+M17+Q17+U17+Y17)</f>
        <v>1</v>
      </c>
      <c r="AF17" s="2350"/>
      <c r="AG17" s="2350"/>
      <c r="AH17" s="2350"/>
    </row>
    <row r="18" spans="1:34" s="2314" customFormat="1" ht="14.25" customHeight="1">
      <c r="A18" s="420">
        <v>1</v>
      </c>
      <c r="B18" s="420">
        <v>1</v>
      </c>
      <c r="C18" s="420">
        <v>12</v>
      </c>
      <c r="E18" s="2323"/>
      <c r="F18" s="2314" t="s">
        <v>426</v>
      </c>
      <c r="G18" s="2325">
        <v>0</v>
      </c>
      <c r="H18" s="2325">
        <v>0</v>
      </c>
      <c r="I18" s="2325">
        <f>SUM(G18:H18)</f>
        <v>0</v>
      </c>
      <c r="J18" s="2325"/>
      <c r="K18" s="2325">
        <v>0</v>
      </c>
      <c r="L18" s="2325">
        <v>0</v>
      </c>
      <c r="M18" s="2325">
        <f>SUM(K18:L18)</f>
        <v>0</v>
      </c>
      <c r="N18" s="2325"/>
      <c r="O18" s="2325">
        <v>0</v>
      </c>
      <c r="P18" s="2325">
        <v>0</v>
      </c>
      <c r="Q18" s="2325">
        <f>SUM(O18:P18)</f>
        <v>0</v>
      </c>
      <c r="R18" s="2325"/>
      <c r="S18" s="2325">
        <v>0</v>
      </c>
      <c r="T18" s="2325">
        <v>0</v>
      </c>
      <c r="U18" s="2325">
        <f>SUM(S18:T18)</f>
        <v>0</v>
      </c>
      <c r="V18" s="2325"/>
      <c r="W18" s="2325">
        <v>0</v>
      </c>
      <c r="X18" s="2325">
        <v>0</v>
      </c>
      <c r="Y18" s="2325">
        <f>SUM(W18:X18)</f>
        <v>0</v>
      </c>
      <c r="Z18" s="2325"/>
      <c r="AA18" s="2325">
        <f>SUM(G18+K18+O18+S18+W18)</f>
        <v>0</v>
      </c>
      <c r="AB18" s="2325">
        <f>SUM(H18+L18+P18+T18+X18)</f>
        <v>0</v>
      </c>
      <c r="AC18" s="2324">
        <f>SUM(I18+M18+Q18+U18+Y18)</f>
        <v>0</v>
      </c>
      <c r="AF18" s="2350"/>
      <c r="AG18" s="2350"/>
      <c r="AH18" s="2350"/>
    </row>
    <row r="19" spans="1:34" s="2319" customFormat="1" ht="14.25" customHeight="1">
      <c r="A19" s="420"/>
      <c r="B19" s="420"/>
      <c r="C19" s="420"/>
      <c r="E19" s="2323"/>
      <c r="F19" s="2319" t="s">
        <v>27</v>
      </c>
      <c r="G19" s="2321">
        <f>SUM(G20:G23)</f>
        <v>2</v>
      </c>
      <c r="H19" s="2321">
        <f>SUM(H20:H23)</f>
        <v>2</v>
      </c>
      <c r="I19" s="2321">
        <f>SUM(G19:H19)</f>
        <v>4</v>
      </c>
      <c r="J19" s="2321"/>
      <c r="K19" s="2321">
        <f>SUM(K20:K23)</f>
        <v>4</v>
      </c>
      <c r="L19" s="2321">
        <f>SUM(L20:L23)</f>
        <v>2</v>
      </c>
      <c r="M19" s="2321">
        <f>SUM(K19:L19)</f>
        <v>6</v>
      </c>
      <c r="N19" s="2321"/>
      <c r="O19" s="2321">
        <f>SUM(O20:O23)</f>
        <v>0</v>
      </c>
      <c r="P19" s="2321">
        <f>SUM(P20:P23)</f>
        <v>0</v>
      </c>
      <c r="Q19" s="2321">
        <f>SUM(O19:P19)</f>
        <v>0</v>
      </c>
      <c r="R19" s="2321"/>
      <c r="S19" s="2321">
        <f>SUM(S20:S23)</f>
        <v>0</v>
      </c>
      <c r="T19" s="2321">
        <f>SUM(T20:T23)</f>
        <v>0</v>
      </c>
      <c r="U19" s="2321">
        <f>SUM(S19:T19)</f>
        <v>0</v>
      </c>
      <c r="V19" s="2321"/>
      <c r="W19" s="2321">
        <f>SUM(W20:W23)</f>
        <v>0</v>
      </c>
      <c r="X19" s="2321">
        <f>SUM(X20:X23)</f>
        <v>1</v>
      </c>
      <c r="Y19" s="2321">
        <f>SUM(W19:X19)</f>
        <v>1</v>
      </c>
      <c r="Z19" s="2321"/>
      <c r="AA19" s="2321">
        <f>SUM(G19+K19+O19+S19+W19)</f>
        <v>6</v>
      </c>
      <c r="AB19" s="2321">
        <f>SUM(H19+L19+P19+T19+X19)</f>
        <v>5</v>
      </c>
      <c r="AC19" s="2320">
        <f>SUM(I19+M19+Q19+U19+Y19)</f>
        <v>11</v>
      </c>
      <c r="AF19" s="2350"/>
      <c r="AG19" s="2350"/>
      <c r="AH19" s="2350"/>
    </row>
    <row r="20" spans="1:34" s="2314" customFormat="1" ht="14.25" customHeight="1">
      <c r="A20" s="420">
        <v>1</v>
      </c>
      <c r="B20" s="420">
        <v>1</v>
      </c>
      <c r="C20" s="420">
        <v>2</v>
      </c>
      <c r="E20" s="2323"/>
      <c r="F20" s="2314" t="s">
        <v>405</v>
      </c>
      <c r="G20" s="2325">
        <v>2</v>
      </c>
      <c r="H20" s="2325">
        <v>1</v>
      </c>
      <c r="I20" s="2325">
        <f>SUM(G20:H20)</f>
        <v>3</v>
      </c>
      <c r="J20" s="2325"/>
      <c r="K20" s="2325">
        <v>0</v>
      </c>
      <c r="L20" s="2325">
        <v>0</v>
      </c>
      <c r="M20" s="2325">
        <f>SUM(K20:L20)</f>
        <v>0</v>
      </c>
      <c r="N20" s="2325"/>
      <c r="O20" s="2325">
        <v>0</v>
      </c>
      <c r="P20" s="2325">
        <v>0</v>
      </c>
      <c r="Q20" s="2325">
        <f>SUM(O20:P20)</f>
        <v>0</v>
      </c>
      <c r="R20" s="2325"/>
      <c r="S20" s="2325">
        <v>0</v>
      </c>
      <c r="T20" s="2325">
        <v>0</v>
      </c>
      <c r="U20" s="2325">
        <f>SUM(S20:T20)</f>
        <v>0</v>
      </c>
      <c r="V20" s="2325"/>
      <c r="W20" s="2325">
        <v>0</v>
      </c>
      <c r="X20" s="2325">
        <v>0</v>
      </c>
      <c r="Y20" s="2325">
        <f>SUM(W20:X20)</f>
        <v>0</v>
      </c>
      <c r="Z20" s="2325"/>
      <c r="AA20" s="2325">
        <f>SUM(G20+K20+O20+S20+W20)</f>
        <v>2</v>
      </c>
      <c r="AB20" s="2325">
        <f>SUM(H20+L20+P20+T20+X20)</f>
        <v>1</v>
      </c>
      <c r="AC20" s="2324">
        <f>SUM(I20+M20+Q20+U20+Y20)</f>
        <v>3</v>
      </c>
    </row>
    <row r="21" spans="1:34" s="2314" customFormat="1" ht="14.25" customHeight="1">
      <c r="A21" s="420">
        <v>1</v>
      </c>
      <c r="B21" s="420">
        <v>1</v>
      </c>
      <c r="C21" s="420">
        <v>2</v>
      </c>
      <c r="E21" s="2323"/>
      <c r="F21" s="2314" t="s">
        <v>425</v>
      </c>
      <c r="G21" s="2325">
        <v>0</v>
      </c>
      <c r="H21" s="2325">
        <v>0</v>
      </c>
      <c r="I21" s="2325">
        <f>SUM(G21:H21)</f>
        <v>0</v>
      </c>
      <c r="J21" s="2325"/>
      <c r="K21" s="2325">
        <v>0</v>
      </c>
      <c r="L21" s="2325">
        <v>0</v>
      </c>
      <c r="M21" s="2325">
        <f>SUM(K21:L21)</f>
        <v>0</v>
      </c>
      <c r="N21" s="2325"/>
      <c r="O21" s="2325">
        <v>0</v>
      </c>
      <c r="P21" s="2325">
        <v>0</v>
      </c>
      <c r="Q21" s="2325">
        <f>SUM(O21:P21)</f>
        <v>0</v>
      </c>
      <c r="R21" s="2325"/>
      <c r="S21" s="2325">
        <v>0</v>
      </c>
      <c r="T21" s="2325">
        <v>0</v>
      </c>
      <c r="U21" s="2325">
        <f>SUM(S21:T21)</f>
        <v>0</v>
      </c>
      <c r="V21" s="2325"/>
      <c r="W21" s="2325">
        <v>0</v>
      </c>
      <c r="X21" s="2325">
        <v>1</v>
      </c>
      <c r="Y21" s="2325">
        <f>SUM(W21:X21)</f>
        <v>1</v>
      </c>
      <c r="Z21" s="2325"/>
      <c r="AA21" s="2325">
        <f>SUM(G21+K21+O21+S21+W21)</f>
        <v>0</v>
      </c>
      <c r="AB21" s="2325">
        <f>SUM(H21+L21+P21+T21+X21)</f>
        <v>1</v>
      </c>
      <c r="AC21" s="2324">
        <f>SUM(I21+M21+Q21+U21+Y21)</f>
        <v>1</v>
      </c>
    </row>
    <row r="22" spans="1:34" s="2314" customFormat="1" ht="14.25" customHeight="1">
      <c r="A22" s="420">
        <v>1</v>
      </c>
      <c r="B22" s="420">
        <v>1</v>
      </c>
      <c r="C22" s="420">
        <v>2</v>
      </c>
      <c r="E22" s="2323"/>
      <c r="F22" s="2314" t="s">
        <v>407</v>
      </c>
      <c r="G22" s="2325">
        <v>0</v>
      </c>
      <c r="H22" s="2325">
        <v>1</v>
      </c>
      <c r="I22" s="2325">
        <f>SUM(G22:H22)</f>
        <v>1</v>
      </c>
      <c r="J22" s="2325"/>
      <c r="K22" s="2325">
        <v>0</v>
      </c>
      <c r="L22" s="2325">
        <v>0</v>
      </c>
      <c r="M22" s="2325">
        <f>SUM(K22:L22)</f>
        <v>0</v>
      </c>
      <c r="N22" s="2325"/>
      <c r="O22" s="2325">
        <v>0</v>
      </c>
      <c r="P22" s="2325">
        <v>0</v>
      </c>
      <c r="Q22" s="2325">
        <f>SUM(O22:P22)</f>
        <v>0</v>
      </c>
      <c r="R22" s="2325"/>
      <c r="S22" s="2325">
        <v>0</v>
      </c>
      <c r="T22" s="2325">
        <v>0</v>
      </c>
      <c r="U22" s="2325">
        <f>SUM(S22:T22)</f>
        <v>0</v>
      </c>
      <c r="V22" s="2325"/>
      <c r="W22" s="2325">
        <v>0</v>
      </c>
      <c r="X22" s="2325">
        <v>0</v>
      </c>
      <c r="Y22" s="2325">
        <f>SUM(W22:X22)</f>
        <v>0</v>
      </c>
      <c r="Z22" s="2325"/>
      <c r="AA22" s="2325">
        <f>SUM(G22+K22+O22+S22+W22)</f>
        <v>0</v>
      </c>
      <c r="AB22" s="2325">
        <f>SUM(H22+L22+P22+T22+X22)</f>
        <v>1</v>
      </c>
      <c r="AC22" s="2324">
        <f>SUM(I22+M22+Q22+U22+Y22)</f>
        <v>1</v>
      </c>
    </row>
    <row r="23" spans="1:34" s="2314" customFormat="1" ht="14.25" customHeight="1">
      <c r="A23" s="420">
        <v>1</v>
      </c>
      <c r="B23" s="420">
        <v>1</v>
      </c>
      <c r="C23" s="420">
        <v>2</v>
      </c>
      <c r="E23" s="2323"/>
      <c r="F23" s="2314" t="s">
        <v>107</v>
      </c>
      <c r="G23" s="2325">
        <v>0</v>
      </c>
      <c r="H23" s="2325">
        <v>0</v>
      </c>
      <c r="I23" s="2325">
        <f>SUM(G23:H23)</f>
        <v>0</v>
      </c>
      <c r="J23" s="2325"/>
      <c r="K23" s="2325">
        <v>4</v>
      </c>
      <c r="L23" s="2325">
        <v>2</v>
      </c>
      <c r="M23" s="2325">
        <f>SUM(K23:L23)</f>
        <v>6</v>
      </c>
      <c r="N23" s="2325"/>
      <c r="O23" s="2325">
        <v>0</v>
      </c>
      <c r="P23" s="2325">
        <v>0</v>
      </c>
      <c r="Q23" s="2325">
        <f>SUM(O23:P23)</f>
        <v>0</v>
      </c>
      <c r="R23" s="2325"/>
      <c r="S23" s="2325">
        <v>0</v>
      </c>
      <c r="T23" s="2325">
        <v>0</v>
      </c>
      <c r="U23" s="2325">
        <f>SUM(S23:T23)</f>
        <v>0</v>
      </c>
      <c r="V23" s="2325"/>
      <c r="W23" s="2325">
        <v>0</v>
      </c>
      <c r="X23" s="2325">
        <v>0</v>
      </c>
      <c r="Y23" s="2325">
        <f>SUM(W23:X23)</f>
        <v>0</v>
      </c>
      <c r="Z23" s="2325"/>
      <c r="AA23" s="2325">
        <f>SUM(G23+K23+O23+S23+W23)</f>
        <v>4</v>
      </c>
      <c r="AB23" s="2325">
        <f>SUM(H23+L23+P23+T23+X23)</f>
        <v>2</v>
      </c>
      <c r="AC23" s="2324">
        <f>SUM(I23+M23+Q23+U23+Y23)</f>
        <v>6</v>
      </c>
    </row>
    <row r="24" spans="1:34" s="2319" customFormat="1" ht="14.25" customHeight="1">
      <c r="A24" s="420"/>
      <c r="B24" s="420"/>
      <c r="C24" s="420"/>
      <c r="E24" s="2323"/>
      <c r="F24" s="2319" t="s">
        <v>10</v>
      </c>
      <c r="G24" s="2321">
        <f>SUM(G25:G26)</f>
        <v>1</v>
      </c>
      <c r="H24" s="2321">
        <f>SUM(H25:H26)</f>
        <v>2</v>
      </c>
      <c r="I24" s="2321">
        <f>SUM(G24:H24)</f>
        <v>3</v>
      </c>
      <c r="J24" s="2321"/>
      <c r="K24" s="2321">
        <f>SUM(K25:K26)</f>
        <v>0</v>
      </c>
      <c r="L24" s="2321">
        <f>SUM(L25:L26)</f>
        <v>0</v>
      </c>
      <c r="M24" s="2321">
        <f>SUM(K24:L24)</f>
        <v>0</v>
      </c>
      <c r="N24" s="2321"/>
      <c r="O24" s="2321">
        <f>SUM(O25:O26)</f>
        <v>0</v>
      </c>
      <c r="P24" s="2321">
        <f>SUM(P25:P26)</f>
        <v>0</v>
      </c>
      <c r="Q24" s="2321">
        <f>SUM(O24:P24)</f>
        <v>0</v>
      </c>
      <c r="R24" s="2321"/>
      <c r="S24" s="2321">
        <f>SUM(S25:S26)</f>
        <v>0</v>
      </c>
      <c r="T24" s="2321">
        <f>SUM(T25:T26)</f>
        <v>0</v>
      </c>
      <c r="U24" s="2321">
        <f>SUM(S24:T24)</f>
        <v>0</v>
      </c>
      <c r="V24" s="2321"/>
      <c r="W24" s="2321">
        <f>SUM(W25:W26)</f>
        <v>0</v>
      </c>
      <c r="X24" s="2321">
        <f>SUM(X25:X26)</f>
        <v>0</v>
      </c>
      <c r="Y24" s="2321">
        <f>SUM(W24:X24)</f>
        <v>0</v>
      </c>
      <c r="Z24" s="2321"/>
      <c r="AA24" s="2321">
        <f>SUM(G24+K24+O24+S24+W24)</f>
        <v>1</v>
      </c>
      <c r="AB24" s="2321">
        <f>SUM(H24+L24+P24+T24+X24)</f>
        <v>2</v>
      </c>
      <c r="AC24" s="2320">
        <f>SUM(I24+M24+Q24+U24+Y24)</f>
        <v>3</v>
      </c>
    </row>
    <row r="25" spans="1:34" s="2314" customFormat="1" ht="14.25" customHeight="1">
      <c r="A25" s="420">
        <v>1</v>
      </c>
      <c r="B25" s="420">
        <v>1</v>
      </c>
      <c r="C25" s="420">
        <v>4</v>
      </c>
      <c r="E25" s="2323"/>
      <c r="F25" s="2314" t="s">
        <v>405</v>
      </c>
      <c r="G25" s="2325">
        <v>1</v>
      </c>
      <c r="H25" s="2325">
        <v>2</v>
      </c>
      <c r="I25" s="2325">
        <f>SUM(G25:H25)</f>
        <v>3</v>
      </c>
      <c r="J25" s="2325"/>
      <c r="K25" s="2325">
        <v>0</v>
      </c>
      <c r="L25" s="2325">
        <v>0</v>
      </c>
      <c r="M25" s="2325">
        <f>SUM(K25:L25)</f>
        <v>0</v>
      </c>
      <c r="N25" s="2325"/>
      <c r="O25" s="2325">
        <v>0</v>
      </c>
      <c r="P25" s="2325">
        <v>0</v>
      </c>
      <c r="Q25" s="2325">
        <f>SUM(O25:P25)</f>
        <v>0</v>
      </c>
      <c r="R25" s="2325"/>
      <c r="S25" s="2325">
        <v>0</v>
      </c>
      <c r="T25" s="2325">
        <v>0</v>
      </c>
      <c r="U25" s="2325">
        <f>SUM(S25:T25)</f>
        <v>0</v>
      </c>
      <c r="V25" s="2325"/>
      <c r="W25" s="2325">
        <v>0</v>
      </c>
      <c r="X25" s="2325">
        <v>0</v>
      </c>
      <c r="Y25" s="2325">
        <f>SUM(W25:X25)</f>
        <v>0</v>
      </c>
      <c r="Z25" s="2325"/>
      <c r="AA25" s="2325">
        <f>SUM(G25+K25+O25+S25+W25)</f>
        <v>1</v>
      </c>
      <c r="AB25" s="2325">
        <f>SUM(H25+L25+P25+T25+X25)</f>
        <v>2</v>
      </c>
      <c r="AC25" s="2324">
        <f>SUM(I25+M25+Q25+U25+Y25)</f>
        <v>3</v>
      </c>
    </row>
    <row r="26" spans="1:34" s="2314" customFormat="1" ht="14.25" customHeight="1">
      <c r="A26" s="420">
        <v>1</v>
      </c>
      <c r="B26" s="420">
        <v>1</v>
      </c>
      <c r="C26" s="420">
        <v>4</v>
      </c>
      <c r="E26" s="2323"/>
      <c r="F26" s="2314" t="s">
        <v>782</v>
      </c>
      <c r="G26" s="2325">
        <v>0</v>
      </c>
      <c r="H26" s="2325">
        <v>0</v>
      </c>
      <c r="I26" s="2325">
        <f>SUM(G26:H26)</f>
        <v>0</v>
      </c>
      <c r="J26" s="2325"/>
      <c r="K26" s="2325">
        <v>0</v>
      </c>
      <c r="L26" s="2325">
        <v>0</v>
      </c>
      <c r="M26" s="2325">
        <f>SUM(K26:L26)</f>
        <v>0</v>
      </c>
      <c r="N26" s="2325"/>
      <c r="O26" s="2325">
        <v>0</v>
      </c>
      <c r="P26" s="2325">
        <v>0</v>
      </c>
      <c r="Q26" s="2325">
        <f>SUM(O26:P26)</f>
        <v>0</v>
      </c>
      <c r="R26" s="2325"/>
      <c r="S26" s="2325">
        <v>0</v>
      </c>
      <c r="T26" s="2325">
        <v>0</v>
      </c>
      <c r="U26" s="2325">
        <f>SUM(S26:T26)</f>
        <v>0</v>
      </c>
      <c r="V26" s="2325"/>
      <c r="W26" s="2325">
        <v>0</v>
      </c>
      <c r="X26" s="2325">
        <v>0</v>
      </c>
      <c r="Y26" s="2325">
        <f>SUM(W26:X26)</f>
        <v>0</v>
      </c>
      <c r="Z26" s="2325"/>
      <c r="AA26" s="2325">
        <f>SUM(G26+K26+O26+S26+W26)</f>
        <v>0</v>
      </c>
      <c r="AB26" s="2325">
        <f>SUM(H26+L26+P26+T26+X26)</f>
        <v>0</v>
      </c>
      <c r="AC26" s="2324">
        <f>SUM(I26+M26+Q26+U26+Y26)</f>
        <v>0</v>
      </c>
    </row>
    <row r="27" spans="1:34" s="2319" customFormat="1" ht="14.25" customHeight="1">
      <c r="A27" s="420"/>
      <c r="B27" s="420"/>
      <c r="C27" s="420"/>
      <c r="E27" s="2323"/>
      <c r="F27" s="2319" t="s">
        <v>36</v>
      </c>
      <c r="G27" s="2321">
        <f>SUM(G28)</f>
        <v>0</v>
      </c>
      <c r="H27" s="2321">
        <f>SUM(H28)</f>
        <v>0</v>
      </c>
      <c r="I27" s="2321">
        <f>SUM(G27:H27)</f>
        <v>0</v>
      </c>
      <c r="J27" s="2321"/>
      <c r="K27" s="2321">
        <f>SUM(K28)</f>
        <v>0</v>
      </c>
      <c r="L27" s="2321">
        <f>SUM(L28)</f>
        <v>1</v>
      </c>
      <c r="M27" s="2321">
        <f>SUM(K27:L27)</f>
        <v>1</v>
      </c>
      <c r="N27" s="2321"/>
      <c r="O27" s="2321">
        <f>SUM(O28)</f>
        <v>0</v>
      </c>
      <c r="P27" s="2321">
        <f>SUM(P28)</f>
        <v>0</v>
      </c>
      <c r="Q27" s="2321">
        <f>SUM(O27:P27)</f>
        <v>0</v>
      </c>
      <c r="R27" s="2321"/>
      <c r="S27" s="2321">
        <f>SUM(S28)</f>
        <v>0</v>
      </c>
      <c r="T27" s="2321">
        <f>SUM(T28)</f>
        <v>0</v>
      </c>
      <c r="U27" s="2321">
        <f>SUM(S27:T27)</f>
        <v>0</v>
      </c>
      <c r="V27" s="2321"/>
      <c r="W27" s="2321">
        <f>SUM(W28)</f>
        <v>0</v>
      </c>
      <c r="X27" s="2321">
        <f>SUM(X28)</f>
        <v>0</v>
      </c>
      <c r="Y27" s="2321">
        <f>SUM(W27:X27)</f>
        <v>0</v>
      </c>
      <c r="Z27" s="2321"/>
      <c r="AA27" s="2321">
        <f>SUM(G27+K27+O27+S27+W27)</f>
        <v>0</v>
      </c>
      <c r="AB27" s="2321">
        <f>SUM(H27+L27+P27+T27+X27)</f>
        <v>1</v>
      </c>
      <c r="AC27" s="2320">
        <f>SUM(I27+M27+Q27+U27+Y27)</f>
        <v>1</v>
      </c>
    </row>
    <row r="28" spans="1:34" s="2314" customFormat="1" ht="14.25" customHeight="1">
      <c r="A28" s="420">
        <v>1</v>
      </c>
      <c r="B28" s="420">
        <v>1</v>
      </c>
      <c r="C28" s="420">
        <v>1</v>
      </c>
      <c r="E28" s="2323"/>
      <c r="F28" s="2314" t="s">
        <v>403</v>
      </c>
      <c r="G28" s="2325">
        <v>0</v>
      </c>
      <c r="H28" s="2325">
        <v>0</v>
      </c>
      <c r="I28" s="2325">
        <f>SUM(G28:H28)</f>
        <v>0</v>
      </c>
      <c r="J28" s="2325"/>
      <c r="K28" s="2325">
        <v>0</v>
      </c>
      <c r="L28" s="2325">
        <v>1</v>
      </c>
      <c r="M28" s="2325">
        <f>SUM(K28:L28)</f>
        <v>1</v>
      </c>
      <c r="N28" s="2325"/>
      <c r="O28" s="2325">
        <v>0</v>
      </c>
      <c r="P28" s="2325">
        <v>0</v>
      </c>
      <c r="Q28" s="2325">
        <f>SUM(O28:P28)</f>
        <v>0</v>
      </c>
      <c r="R28" s="2325"/>
      <c r="S28" s="2325">
        <v>0</v>
      </c>
      <c r="T28" s="2325">
        <v>0</v>
      </c>
      <c r="U28" s="2325">
        <f>SUM(S28:T28)</f>
        <v>0</v>
      </c>
      <c r="V28" s="2325"/>
      <c r="W28" s="2325">
        <v>0</v>
      </c>
      <c r="X28" s="2325">
        <v>0</v>
      </c>
      <c r="Y28" s="2325">
        <f>SUM(W28:X28)</f>
        <v>0</v>
      </c>
      <c r="Z28" s="2325"/>
      <c r="AA28" s="2325">
        <f>SUM(G28+K28+O28+S28+W28)</f>
        <v>0</v>
      </c>
      <c r="AB28" s="2325">
        <f>SUM(H28+L28+P28+T28+X28)</f>
        <v>1</v>
      </c>
      <c r="AC28" s="2324">
        <f>SUM(I28+M28+Q28+U28+Y28)</f>
        <v>1</v>
      </c>
    </row>
    <row r="29" spans="1:34" s="2314" customFormat="1" ht="14.25" customHeight="1">
      <c r="A29" s="420"/>
      <c r="B29" s="420"/>
      <c r="C29" s="420"/>
      <c r="E29" s="2323"/>
      <c r="F29" s="2319" t="s">
        <v>32</v>
      </c>
      <c r="G29" s="2321">
        <f>SUM(G30)</f>
        <v>0</v>
      </c>
      <c r="H29" s="2321">
        <f>SUM(H30)</f>
        <v>0</v>
      </c>
      <c r="I29" s="2321">
        <f>SUM(G29:H29)</f>
        <v>0</v>
      </c>
      <c r="J29" s="2321"/>
      <c r="K29" s="2321">
        <f>SUM(K30)</f>
        <v>0</v>
      </c>
      <c r="L29" s="2321">
        <f>SUM(L30)</f>
        <v>0</v>
      </c>
      <c r="M29" s="2321">
        <f>SUM(K29:L29)</f>
        <v>0</v>
      </c>
      <c r="N29" s="2321"/>
      <c r="O29" s="2321">
        <f>SUM(O30)</f>
        <v>0</v>
      </c>
      <c r="P29" s="2321">
        <f>SUM(P30)</f>
        <v>0</v>
      </c>
      <c r="Q29" s="2321">
        <f>SUM(O29:P29)</f>
        <v>0</v>
      </c>
      <c r="R29" s="2321"/>
      <c r="S29" s="2321">
        <f>SUM(S30)</f>
        <v>0</v>
      </c>
      <c r="T29" s="2321">
        <f>SUM(T30)</f>
        <v>0</v>
      </c>
      <c r="U29" s="2321">
        <f>SUM(S29:T29)</f>
        <v>0</v>
      </c>
      <c r="V29" s="2321"/>
      <c r="W29" s="2321">
        <f>SUM(W30)</f>
        <v>0</v>
      </c>
      <c r="X29" s="2321">
        <f>SUM(X30)</f>
        <v>0</v>
      </c>
      <c r="Y29" s="2321">
        <f>SUM(W29:X29)</f>
        <v>0</v>
      </c>
      <c r="Z29" s="2321"/>
      <c r="AA29" s="2321">
        <f>SUM(G29+K29+O29+S29+W29)</f>
        <v>0</v>
      </c>
      <c r="AB29" s="2321">
        <f>SUM(H29+L29+P29+T29+X29)</f>
        <v>0</v>
      </c>
      <c r="AC29" s="2320">
        <f>SUM(I29+M29+Q29+U29+Y29)</f>
        <v>0</v>
      </c>
    </row>
    <row r="30" spans="1:34" s="2314" customFormat="1" ht="14.25" customHeight="1">
      <c r="A30" s="420">
        <v>1</v>
      </c>
      <c r="B30" s="420">
        <v>6</v>
      </c>
      <c r="C30" s="420">
        <v>10</v>
      </c>
      <c r="E30" s="2323"/>
      <c r="F30" s="2314" t="s">
        <v>402</v>
      </c>
      <c r="G30" s="2325">
        <v>0</v>
      </c>
      <c r="H30" s="2325">
        <v>0</v>
      </c>
      <c r="I30" s="2325">
        <f>SUM(G30:H30)</f>
        <v>0</v>
      </c>
      <c r="J30" s="2325"/>
      <c r="K30" s="2325">
        <v>0</v>
      </c>
      <c r="L30" s="2325">
        <v>0</v>
      </c>
      <c r="M30" s="2325">
        <f>SUM(K30:L30)</f>
        <v>0</v>
      </c>
      <c r="N30" s="2325"/>
      <c r="O30" s="2325">
        <v>0</v>
      </c>
      <c r="P30" s="2325">
        <v>0</v>
      </c>
      <c r="Q30" s="2325">
        <f>SUM(O30:P30)</f>
        <v>0</v>
      </c>
      <c r="R30" s="2325"/>
      <c r="S30" s="2325">
        <v>0</v>
      </c>
      <c r="T30" s="2325">
        <v>0</v>
      </c>
      <c r="U30" s="2325">
        <f>SUM(S30:T30)</f>
        <v>0</v>
      </c>
      <c r="V30" s="2325"/>
      <c r="W30" s="2325">
        <v>0</v>
      </c>
      <c r="X30" s="2325">
        <v>0</v>
      </c>
      <c r="Y30" s="2325">
        <f>SUM(W30:X30)</f>
        <v>0</v>
      </c>
      <c r="Z30" s="2325"/>
      <c r="AA30" s="2325">
        <f>SUM(G30+K30+O30+S30+W30)</f>
        <v>0</v>
      </c>
      <c r="AB30" s="2325">
        <f>SUM(H30+L30+P30+T30+X30)</f>
        <v>0</v>
      </c>
      <c r="AC30" s="2324">
        <f>SUM(I30+M30+Q30+U30+Y30)</f>
        <v>0</v>
      </c>
    </row>
    <row r="31" spans="1:34" s="2305" customFormat="1" ht="14.25" customHeight="1">
      <c r="E31" s="2334">
        <v>1402</v>
      </c>
      <c r="F31" s="2333" t="s">
        <v>2</v>
      </c>
      <c r="G31" s="2332">
        <f>SUM(G32+G37+G42+G47+G50+G53+G56+G59)</f>
        <v>72</v>
      </c>
      <c r="H31" s="2332">
        <f>SUM(H32+H37+H42+H47+H50+H53+H56+H59)</f>
        <v>104</v>
      </c>
      <c r="I31" s="2332">
        <f>SUM(G31:H31)</f>
        <v>176</v>
      </c>
      <c r="J31" s="2332"/>
      <c r="K31" s="2332">
        <f>SUM(K32+K37+K42+K47+K50+K53+K56+K59)</f>
        <v>137</v>
      </c>
      <c r="L31" s="2332">
        <f>SUM(L32+L37+L42+L47+L50+L53+L56+L59)</f>
        <v>160</v>
      </c>
      <c r="M31" s="2332">
        <f>SUM(K31:L31)</f>
        <v>297</v>
      </c>
      <c r="N31" s="2332"/>
      <c r="O31" s="2332">
        <f>SUM(O32+O37+O42+O47+O50+O53+O56+O59)</f>
        <v>2</v>
      </c>
      <c r="P31" s="2332">
        <f>SUM(P32+P37+P42+P47+P50+P53+P56+P59)</f>
        <v>4</v>
      </c>
      <c r="Q31" s="2332">
        <f>SUM(O31:P31)</f>
        <v>6</v>
      </c>
      <c r="R31" s="2332"/>
      <c r="S31" s="2332">
        <f>SUM(S32+S37+S42+S47+S50+S53+S56+S59)</f>
        <v>4</v>
      </c>
      <c r="T31" s="2332">
        <f>SUM(T32+T37+T42+T47+T50+T53+T56+T59)</f>
        <v>0</v>
      </c>
      <c r="U31" s="2332">
        <f>SUM(S31:T31)</f>
        <v>4</v>
      </c>
      <c r="V31" s="2332"/>
      <c r="W31" s="2332">
        <f>SUM(W32+W37+W42+W47+W50+W53+W56+W59)</f>
        <v>17</v>
      </c>
      <c r="X31" s="2332">
        <f>SUM(X32+X37+X42+X47+X50+X53+X56+X59)</f>
        <v>23</v>
      </c>
      <c r="Y31" s="2332">
        <f>SUM(W31:X31)</f>
        <v>40</v>
      </c>
      <c r="Z31" s="2332"/>
      <c r="AA31" s="2332">
        <f>SUM(G31+K31+O31+S31+W31)</f>
        <v>232</v>
      </c>
      <c r="AB31" s="2332">
        <f>SUM(H31+L31+P31+T31+X31)</f>
        <v>291</v>
      </c>
      <c r="AC31" s="2330">
        <f>SUM(I31+M31+Q31+U31+Y31)</f>
        <v>523</v>
      </c>
    </row>
    <row r="32" spans="1:34" s="2319" customFormat="1" ht="14.25" customHeight="1">
      <c r="E32" s="2323"/>
      <c r="F32" s="2322" t="s">
        <v>37</v>
      </c>
      <c r="G32" s="2321">
        <f>SUM(G33:G36)</f>
        <v>51</v>
      </c>
      <c r="H32" s="2321">
        <f>SUM(H33:H36)</f>
        <v>66</v>
      </c>
      <c r="I32" s="2321">
        <f>SUM(G32:H32)</f>
        <v>117</v>
      </c>
      <c r="J32" s="2321"/>
      <c r="K32" s="2321">
        <f>SUM(K33:K36)</f>
        <v>0</v>
      </c>
      <c r="L32" s="2321">
        <f>SUM(L33:L36)</f>
        <v>0</v>
      </c>
      <c r="M32" s="2321">
        <f>SUM(K32:L32)</f>
        <v>0</v>
      </c>
      <c r="N32" s="2321"/>
      <c r="O32" s="2321">
        <f>SUM(O33:O36)</f>
        <v>0</v>
      </c>
      <c r="P32" s="2321">
        <f>SUM(P33:P36)</f>
        <v>0</v>
      </c>
      <c r="Q32" s="2321">
        <f>SUM(O32:P32)</f>
        <v>0</v>
      </c>
      <c r="R32" s="2321"/>
      <c r="S32" s="2321">
        <f>SUM(S33:S36)</f>
        <v>0</v>
      </c>
      <c r="T32" s="2321">
        <f>SUM(T33:T36)</f>
        <v>0</v>
      </c>
      <c r="U32" s="2321">
        <f>SUM(S32:T32)</f>
        <v>0</v>
      </c>
      <c r="V32" s="2321"/>
      <c r="W32" s="2321">
        <f>SUM(W33:W36)</f>
        <v>0</v>
      </c>
      <c r="X32" s="2321">
        <f>SUM(X33:X36)</f>
        <v>0</v>
      </c>
      <c r="Y32" s="2321">
        <f>SUM(W32:X32)</f>
        <v>0</v>
      </c>
      <c r="Z32" s="2321"/>
      <c r="AA32" s="2321">
        <f>SUM(G32+K32+O32+S32+W32)</f>
        <v>51</v>
      </c>
      <c r="AB32" s="2321">
        <f>SUM(H32+L32+P32+T32+X32)</f>
        <v>66</v>
      </c>
      <c r="AC32" s="2320">
        <f>SUM(I32+M32+Q32+U32+Y32)</f>
        <v>117</v>
      </c>
    </row>
    <row r="33" spans="1:29" s="2314" customFormat="1" ht="14.25" customHeight="1">
      <c r="A33" s="420">
        <v>2</v>
      </c>
      <c r="B33" s="420">
        <v>4</v>
      </c>
      <c r="C33" s="420">
        <v>11</v>
      </c>
      <c r="E33" s="2323"/>
      <c r="F33" s="2326" t="s">
        <v>711</v>
      </c>
      <c r="G33" s="2325">
        <v>20</v>
      </c>
      <c r="H33" s="2325">
        <v>17</v>
      </c>
      <c r="I33" s="2325">
        <f>SUM(G33:H33)</f>
        <v>37</v>
      </c>
      <c r="J33" s="2325"/>
      <c r="K33" s="2325">
        <v>0</v>
      </c>
      <c r="L33" s="2325">
        <v>0</v>
      </c>
      <c r="M33" s="2325">
        <f>SUM(K33:L33)</f>
        <v>0</v>
      </c>
      <c r="N33" s="2325"/>
      <c r="O33" s="2325">
        <v>0</v>
      </c>
      <c r="P33" s="2325">
        <v>0</v>
      </c>
      <c r="Q33" s="2325">
        <f>SUM(O33:P33)</f>
        <v>0</v>
      </c>
      <c r="R33" s="2325"/>
      <c r="S33" s="2325">
        <v>0</v>
      </c>
      <c r="T33" s="2325">
        <v>0</v>
      </c>
      <c r="U33" s="2325">
        <f>SUM(S33:T33)</f>
        <v>0</v>
      </c>
      <c r="V33" s="2325"/>
      <c r="W33" s="2325">
        <v>0</v>
      </c>
      <c r="X33" s="2325">
        <v>0</v>
      </c>
      <c r="Y33" s="2325">
        <f>SUM(W33:X33)</f>
        <v>0</v>
      </c>
      <c r="Z33" s="2325"/>
      <c r="AA33" s="2325">
        <f>SUM(G33+K33+O33+S33+W33)</f>
        <v>20</v>
      </c>
      <c r="AB33" s="2325">
        <f>SUM(H33+L33+P33+T33+X33)</f>
        <v>17</v>
      </c>
      <c r="AC33" s="2324">
        <f>SUM(I33+M33+Q33+U33+Y33)</f>
        <v>37</v>
      </c>
    </row>
    <row r="34" spans="1:29" s="2314" customFormat="1" ht="14.25" customHeight="1">
      <c r="A34" s="420">
        <v>2</v>
      </c>
      <c r="B34" s="420">
        <v>4</v>
      </c>
      <c r="C34" s="420">
        <v>11</v>
      </c>
      <c r="E34" s="2323"/>
      <c r="F34" s="2326" t="s">
        <v>710</v>
      </c>
      <c r="G34" s="2325">
        <v>19</v>
      </c>
      <c r="H34" s="2325">
        <v>24</v>
      </c>
      <c r="I34" s="2325">
        <f>SUM(G34:H34)</f>
        <v>43</v>
      </c>
      <c r="J34" s="2325"/>
      <c r="K34" s="2325">
        <v>0</v>
      </c>
      <c r="L34" s="2325">
        <v>0</v>
      </c>
      <c r="M34" s="2325">
        <f>SUM(K34:L34)</f>
        <v>0</v>
      </c>
      <c r="N34" s="2325"/>
      <c r="O34" s="2325">
        <v>0</v>
      </c>
      <c r="P34" s="2325">
        <v>0</v>
      </c>
      <c r="Q34" s="2325">
        <f>SUM(O34:P34)</f>
        <v>0</v>
      </c>
      <c r="R34" s="2325"/>
      <c r="S34" s="2325">
        <v>0</v>
      </c>
      <c r="T34" s="2325">
        <v>0</v>
      </c>
      <c r="U34" s="2325">
        <f>SUM(S34:T34)</f>
        <v>0</v>
      </c>
      <c r="V34" s="2325"/>
      <c r="W34" s="2325">
        <v>0</v>
      </c>
      <c r="X34" s="2325">
        <v>0</v>
      </c>
      <c r="Y34" s="2325">
        <f>SUM(W34:X34)</f>
        <v>0</v>
      </c>
      <c r="Z34" s="2325"/>
      <c r="AA34" s="2325">
        <f>SUM(G34+K34+O34+S34+W34)</f>
        <v>19</v>
      </c>
      <c r="AB34" s="2325">
        <f>SUM(H34+L34+P34+T34+X34)</f>
        <v>24</v>
      </c>
      <c r="AC34" s="2324">
        <f>SUM(I34+M34+Q34+U34+Y34)</f>
        <v>43</v>
      </c>
    </row>
    <row r="35" spans="1:29" s="2314" customFormat="1" ht="14.25" customHeight="1">
      <c r="A35" s="420">
        <v>2</v>
      </c>
      <c r="B35" s="420">
        <v>4</v>
      </c>
      <c r="C35" s="420">
        <v>11</v>
      </c>
      <c r="E35" s="2323"/>
      <c r="F35" s="2326" t="s">
        <v>401</v>
      </c>
      <c r="G35" s="2325">
        <v>5</v>
      </c>
      <c r="H35" s="2325">
        <v>22</v>
      </c>
      <c r="I35" s="2325">
        <f>SUM(G35:H35)</f>
        <v>27</v>
      </c>
      <c r="J35" s="2325"/>
      <c r="K35" s="2325">
        <v>0</v>
      </c>
      <c r="L35" s="2325">
        <v>0</v>
      </c>
      <c r="M35" s="2325">
        <f>SUM(K35:L35)</f>
        <v>0</v>
      </c>
      <c r="N35" s="2325"/>
      <c r="O35" s="2325">
        <v>0</v>
      </c>
      <c r="P35" s="2325">
        <v>0</v>
      </c>
      <c r="Q35" s="2325">
        <f>SUM(O35:P35)</f>
        <v>0</v>
      </c>
      <c r="R35" s="2325"/>
      <c r="S35" s="2325">
        <v>0</v>
      </c>
      <c r="T35" s="2325">
        <v>0</v>
      </c>
      <c r="U35" s="2325">
        <f>SUM(S35:T35)</f>
        <v>0</v>
      </c>
      <c r="V35" s="2325"/>
      <c r="W35" s="2325">
        <v>0</v>
      </c>
      <c r="X35" s="2325">
        <v>0</v>
      </c>
      <c r="Y35" s="2325">
        <f>SUM(W35:X35)</f>
        <v>0</v>
      </c>
      <c r="Z35" s="2325"/>
      <c r="AA35" s="2325">
        <f>SUM(G35+K35+O35+S35+W35)</f>
        <v>5</v>
      </c>
      <c r="AB35" s="2325">
        <f>SUM(H35+L35+P35+T35+X35)</f>
        <v>22</v>
      </c>
      <c r="AC35" s="2324">
        <f>SUM(I35+M35+Q35+U35+Y35)</f>
        <v>27</v>
      </c>
    </row>
    <row r="36" spans="1:29" s="2314" customFormat="1" ht="14.25" customHeight="1">
      <c r="A36" s="420">
        <v>2</v>
      </c>
      <c r="B36" s="420">
        <v>6</v>
      </c>
      <c r="C36" s="420">
        <v>11</v>
      </c>
      <c r="E36" s="2323"/>
      <c r="F36" s="2326" t="s">
        <v>91</v>
      </c>
      <c r="G36" s="2325">
        <v>7</v>
      </c>
      <c r="H36" s="2325">
        <v>3</v>
      </c>
      <c r="I36" s="2325">
        <f>SUM(G36:H36)</f>
        <v>10</v>
      </c>
      <c r="J36" s="2325"/>
      <c r="K36" s="2325">
        <v>0</v>
      </c>
      <c r="L36" s="2325">
        <v>0</v>
      </c>
      <c r="M36" s="2325">
        <f>SUM(K36:L36)</f>
        <v>0</v>
      </c>
      <c r="N36" s="2325"/>
      <c r="O36" s="2325">
        <v>0</v>
      </c>
      <c r="P36" s="2325">
        <v>0</v>
      </c>
      <c r="Q36" s="2325">
        <f>SUM(O36:P36)</f>
        <v>0</v>
      </c>
      <c r="R36" s="2325"/>
      <c r="S36" s="2325">
        <v>0</v>
      </c>
      <c r="T36" s="2325">
        <v>0</v>
      </c>
      <c r="U36" s="2325">
        <f>SUM(S36:T36)</f>
        <v>0</v>
      </c>
      <c r="V36" s="2325"/>
      <c r="W36" s="2325">
        <v>0</v>
      </c>
      <c r="X36" s="2325"/>
      <c r="Y36" s="2325">
        <f>SUM(W36:X36)</f>
        <v>0</v>
      </c>
      <c r="Z36" s="2325"/>
      <c r="AA36" s="2325">
        <f>SUM(G36+K36+O36+S36+W36)</f>
        <v>7</v>
      </c>
      <c r="AB36" s="2325">
        <f>SUM(H36+L36+P36+T36+X36)</f>
        <v>3</v>
      </c>
      <c r="AC36" s="2324">
        <f>SUM(I36+M36+Q36+U36+Y36)</f>
        <v>10</v>
      </c>
    </row>
    <row r="37" spans="1:29" s="2319" customFormat="1" ht="14.25" customHeight="1">
      <c r="A37" s="420"/>
      <c r="B37" s="420"/>
      <c r="C37" s="420"/>
      <c r="E37" s="2323"/>
      <c r="F37" s="2322" t="s">
        <v>38</v>
      </c>
      <c r="G37" s="2321">
        <f>SUM(G38:G41)</f>
        <v>1</v>
      </c>
      <c r="H37" s="2321">
        <f>SUM(H38:H41)</f>
        <v>0</v>
      </c>
      <c r="I37" s="2321">
        <f>SUM(G37:H37)</f>
        <v>1</v>
      </c>
      <c r="J37" s="2321"/>
      <c r="K37" s="2321">
        <f>SUM(K38:K41)</f>
        <v>33</v>
      </c>
      <c r="L37" s="2321">
        <f>SUM(L38:L41)</f>
        <v>43</v>
      </c>
      <c r="M37" s="2321">
        <f>SUM(K37:L37)</f>
        <v>76</v>
      </c>
      <c r="N37" s="2321"/>
      <c r="O37" s="2321">
        <f>SUM(O38:O41)</f>
        <v>1</v>
      </c>
      <c r="P37" s="2321">
        <f>SUM(P38:P41)</f>
        <v>2</v>
      </c>
      <c r="Q37" s="2321">
        <f>SUM(O37:P37)</f>
        <v>3</v>
      </c>
      <c r="R37" s="2321"/>
      <c r="S37" s="2321">
        <f>SUM(S38:S41)</f>
        <v>4</v>
      </c>
      <c r="T37" s="2321">
        <f>SUM(T38:T41)</f>
        <v>0</v>
      </c>
      <c r="U37" s="2321">
        <f>SUM(S37:T37)</f>
        <v>4</v>
      </c>
      <c r="V37" s="2321"/>
      <c r="W37" s="2321">
        <f>SUM(W38:W41)</f>
        <v>1</v>
      </c>
      <c r="X37" s="2321">
        <f>SUM(X38:X41)</f>
        <v>1</v>
      </c>
      <c r="Y37" s="2321">
        <f>SUM(W37:X37)</f>
        <v>2</v>
      </c>
      <c r="Z37" s="2321"/>
      <c r="AA37" s="2321">
        <f>SUM(G37+K37+O37+S37+W37)</f>
        <v>40</v>
      </c>
      <c r="AB37" s="2321">
        <f>SUM(H37+L37+P37+T37+X37)</f>
        <v>46</v>
      </c>
      <c r="AC37" s="2320">
        <f>SUM(I37+M37+Q37+U37+Y37)</f>
        <v>86</v>
      </c>
    </row>
    <row r="38" spans="1:29" s="2314" customFormat="1" ht="14.25" customHeight="1">
      <c r="A38" s="420">
        <v>2</v>
      </c>
      <c r="B38" s="420">
        <v>4</v>
      </c>
      <c r="C38" s="420">
        <v>10</v>
      </c>
      <c r="E38" s="2323"/>
      <c r="F38" s="2326" t="s">
        <v>710</v>
      </c>
      <c r="G38" s="2325">
        <v>0</v>
      </c>
      <c r="H38" s="2325">
        <v>0</v>
      </c>
      <c r="I38" s="2325">
        <f>SUM(G38:H38)</f>
        <v>0</v>
      </c>
      <c r="J38" s="2325"/>
      <c r="K38" s="2325">
        <v>23</v>
      </c>
      <c r="L38" s="2325">
        <v>36</v>
      </c>
      <c r="M38" s="2325">
        <f>SUM(K38:L38)</f>
        <v>59</v>
      </c>
      <c r="N38" s="2325"/>
      <c r="O38" s="2325">
        <v>1</v>
      </c>
      <c r="P38" s="2325">
        <v>2</v>
      </c>
      <c r="Q38" s="2325">
        <f>SUM(O38:P38)</f>
        <v>3</v>
      </c>
      <c r="R38" s="2325"/>
      <c r="S38" s="2325">
        <v>1</v>
      </c>
      <c r="T38" s="2325">
        <v>0</v>
      </c>
      <c r="U38" s="2325">
        <f>SUM(S38:T38)</f>
        <v>1</v>
      </c>
      <c r="V38" s="2325"/>
      <c r="W38" s="2325">
        <v>1</v>
      </c>
      <c r="X38" s="2325">
        <v>1</v>
      </c>
      <c r="Y38" s="2325">
        <f>SUM(W38:X38)</f>
        <v>2</v>
      </c>
      <c r="Z38" s="2325"/>
      <c r="AA38" s="2325">
        <f>SUM(G38+K38+O38+S38+W38)</f>
        <v>26</v>
      </c>
      <c r="AB38" s="2325">
        <f>SUM(H38+L38+P38+T38+X38)</f>
        <v>39</v>
      </c>
      <c r="AC38" s="2324">
        <f>SUM(I38+M38+Q38+U38+Y38)</f>
        <v>65</v>
      </c>
    </row>
    <row r="39" spans="1:29" s="2314" customFormat="1" ht="14.25" customHeight="1">
      <c r="A39" s="420">
        <v>2</v>
      </c>
      <c r="B39" s="420">
        <v>4</v>
      </c>
      <c r="C39" s="420">
        <v>10</v>
      </c>
      <c r="E39" s="2323"/>
      <c r="F39" s="2326" t="s">
        <v>776</v>
      </c>
      <c r="G39" s="2325">
        <v>0</v>
      </c>
      <c r="H39" s="2325">
        <v>0</v>
      </c>
      <c r="I39" s="2325">
        <f>SUM(G39:H39)</f>
        <v>0</v>
      </c>
      <c r="J39" s="2325"/>
      <c r="K39" s="2325">
        <v>0</v>
      </c>
      <c r="L39" s="2325">
        <v>0</v>
      </c>
      <c r="M39" s="2325">
        <f>SUM(K39:L39)</f>
        <v>0</v>
      </c>
      <c r="N39" s="2325"/>
      <c r="O39" s="2325">
        <v>0</v>
      </c>
      <c r="P39" s="2325">
        <v>0</v>
      </c>
      <c r="Q39" s="2325">
        <f>SUM(O39:P39)</f>
        <v>0</v>
      </c>
      <c r="R39" s="2325"/>
      <c r="S39" s="2325">
        <v>1</v>
      </c>
      <c r="T39" s="2325">
        <v>0</v>
      </c>
      <c r="U39" s="2325">
        <f>SUM(S39:T39)</f>
        <v>1</v>
      </c>
      <c r="V39" s="2325"/>
      <c r="W39" s="2325">
        <v>0</v>
      </c>
      <c r="X39" s="2325">
        <v>0</v>
      </c>
      <c r="Y39" s="2325">
        <f>SUM(W39:X39)</f>
        <v>0</v>
      </c>
      <c r="Z39" s="2325"/>
      <c r="AA39" s="2325">
        <f>SUM(G39+K39+O39+S39+W39)</f>
        <v>1</v>
      </c>
      <c r="AB39" s="2325">
        <f>SUM(H39+L39+P39+T39+X39)</f>
        <v>0</v>
      </c>
      <c r="AC39" s="2324">
        <f>SUM(I39+M39+Q39+U39+Y39)</f>
        <v>1</v>
      </c>
    </row>
    <row r="40" spans="1:29" s="2314" customFormat="1" ht="14.25" customHeight="1">
      <c r="A40" s="420">
        <v>2</v>
      </c>
      <c r="B40" s="420">
        <v>4</v>
      </c>
      <c r="C40" s="420">
        <v>10</v>
      </c>
      <c r="E40" s="2323"/>
      <c r="F40" s="2326" t="s">
        <v>775</v>
      </c>
      <c r="G40" s="2325">
        <v>0</v>
      </c>
      <c r="H40" s="2325">
        <v>0</v>
      </c>
      <c r="I40" s="2325">
        <f>SUM(G40:H40)</f>
        <v>0</v>
      </c>
      <c r="J40" s="2325"/>
      <c r="K40" s="2325">
        <v>0</v>
      </c>
      <c r="L40" s="2325">
        <v>0</v>
      </c>
      <c r="M40" s="2325">
        <f>SUM(K40:L40)</f>
        <v>0</v>
      </c>
      <c r="N40" s="2325"/>
      <c r="O40" s="2325">
        <v>0</v>
      </c>
      <c r="P40" s="2325">
        <v>0</v>
      </c>
      <c r="Q40" s="2325">
        <f>SUM(O40:P40)</f>
        <v>0</v>
      </c>
      <c r="R40" s="2325"/>
      <c r="S40" s="2325">
        <v>2</v>
      </c>
      <c r="T40" s="2325">
        <v>0</v>
      </c>
      <c r="U40" s="2325">
        <f>SUM(S40:T40)</f>
        <v>2</v>
      </c>
      <c r="V40" s="2325"/>
      <c r="W40" s="2325">
        <v>0</v>
      </c>
      <c r="X40" s="2325">
        <v>0</v>
      </c>
      <c r="Y40" s="2325">
        <f>SUM(W40:X40)</f>
        <v>0</v>
      </c>
      <c r="Z40" s="2325"/>
      <c r="AA40" s="2325">
        <f>SUM(G40+K40+O40+S40+W40)</f>
        <v>2</v>
      </c>
      <c r="AB40" s="2325">
        <f>SUM(H40+L40+P40+T40+X40)</f>
        <v>0</v>
      </c>
      <c r="AC40" s="2324">
        <f>SUM(I40+M40+Q40+U40+Y40)</f>
        <v>2</v>
      </c>
    </row>
    <row r="41" spans="1:29" s="2314" customFormat="1" ht="14.25" customHeight="1">
      <c r="A41" s="420">
        <v>2</v>
      </c>
      <c r="B41" s="420">
        <v>6</v>
      </c>
      <c r="C41" s="420">
        <v>10</v>
      </c>
      <c r="E41" s="2323"/>
      <c r="F41" s="2326" t="s">
        <v>91</v>
      </c>
      <c r="G41" s="2325">
        <v>1</v>
      </c>
      <c r="H41" s="2325">
        <v>0</v>
      </c>
      <c r="I41" s="2325">
        <f>SUM(G41:H41)</f>
        <v>1</v>
      </c>
      <c r="J41" s="2325"/>
      <c r="K41" s="2325">
        <v>10</v>
      </c>
      <c r="L41" s="2325">
        <v>7</v>
      </c>
      <c r="M41" s="2325">
        <f>SUM(K41:L41)</f>
        <v>17</v>
      </c>
      <c r="N41" s="2325"/>
      <c r="O41" s="2325">
        <v>0</v>
      </c>
      <c r="P41" s="2325">
        <v>0</v>
      </c>
      <c r="Q41" s="2325">
        <f>SUM(O41:P41)</f>
        <v>0</v>
      </c>
      <c r="R41" s="2325"/>
      <c r="S41" s="2325">
        <v>0</v>
      </c>
      <c r="T41" s="2325">
        <v>0</v>
      </c>
      <c r="U41" s="2325">
        <f>SUM(S41:T41)</f>
        <v>0</v>
      </c>
      <c r="V41" s="2325"/>
      <c r="W41" s="2325">
        <v>0</v>
      </c>
      <c r="X41" s="2325">
        <v>0</v>
      </c>
      <c r="Y41" s="2325">
        <f>SUM(W41:X41)</f>
        <v>0</v>
      </c>
      <c r="Z41" s="2325"/>
      <c r="AA41" s="2325">
        <f>SUM(G41+K41+O41+S41+W41)</f>
        <v>11</v>
      </c>
      <c r="AB41" s="2325">
        <f>SUM(H41+L41+P41+T41+X41)</f>
        <v>7</v>
      </c>
      <c r="AC41" s="2324">
        <f>SUM(I41+M41+Q41+U41+Y41)</f>
        <v>18</v>
      </c>
    </row>
    <row r="42" spans="1:29" s="2319" customFormat="1" ht="14.25" customHeight="1">
      <c r="A42" s="420"/>
      <c r="B42" s="420"/>
      <c r="C42" s="420"/>
      <c r="E42" s="2323"/>
      <c r="F42" s="2322" t="s">
        <v>39</v>
      </c>
      <c r="G42" s="2321">
        <f>SUM(G43:G46)</f>
        <v>2</v>
      </c>
      <c r="H42" s="2321">
        <f>SUM(H43:H46)</f>
        <v>6</v>
      </c>
      <c r="I42" s="2321">
        <f>SUM(G42:H42)</f>
        <v>8</v>
      </c>
      <c r="J42" s="2321"/>
      <c r="K42" s="2321">
        <f>SUM(K43:K46)</f>
        <v>20</v>
      </c>
      <c r="L42" s="2321">
        <f>SUM(L43:L46)</f>
        <v>27</v>
      </c>
      <c r="M42" s="2321">
        <f>SUM(K42:L42)</f>
        <v>47</v>
      </c>
      <c r="N42" s="2321"/>
      <c r="O42" s="2321">
        <f>SUM(O43:O46)</f>
        <v>1</v>
      </c>
      <c r="P42" s="2321">
        <f>SUM(P43:P46)</f>
        <v>2</v>
      </c>
      <c r="Q42" s="2321">
        <f>SUM(O42:P42)</f>
        <v>3</v>
      </c>
      <c r="R42" s="2321"/>
      <c r="S42" s="2321">
        <f>SUM(S43:S46)</f>
        <v>0</v>
      </c>
      <c r="T42" s="2321">
        <f>SUM(T43:T46)</f>
        <v>0</v>
      </c>
      <c r="U42" s="2321">
        <f>SUM(S42:T42)</f>
        <v>0</v>
      </c>
      <c r="V42" s="2321"/>
      <c r="W42" s="2321">
        <f>SUM(W43:W46)</f>
        <v>1</v>
      </c>
      <c r="X42" s="2321">
        <f>SUM(X43:X46)</f>
        <v>4</v>
      </c>
      <c r="Y42" s="2321">
        <f>SUM(W42:X42)</f>
        <v>5</v>
      </c>
      <c r="Z42" s="2321"/>
      <c r="AA42" s="2321">
        <f>SUM(G42+K42+O42+S42+W42)</f>
        <v>24</v>
      </c>
      <c r="AB42" s="2321">
        <f>SUM(H42+L42+P42+T42+X42)</f>
        <v>39</v>
      </c>
      <c r="AC42" s="2320">
        <f>SUM(I42+M42+Q42+U42+Y42)</f>
        <v>63</v>
      </c>
    </row>
    <row r="43" spans="1:29" s="2314" customFormat="1" ht="14.25" customHeight="1">
      <c r="A43" s="420">
        <v>2</v>
      </c>
      <c r="B43" s="420">
        <v>4</v>
      </c>
      <c r="C43" s="420">
        <v>10</v>
      </c>
      <c r="E43" s="2323"/>
      <c r="F43" s="2326" t="s">
        <v>711</v>
      </c>
      <c r="G43" s="2325">
        <v>1</v>
      </c>
      <c r="H43" s="2325">
        <v>4</v>
      </c>
      <c r="I43" s="2325">
        <f>SUM(G43:H43)</f>
        <v>5</v>
      </c>
      <c r="J43" s="2325"/>
      <c r="K43" s="2325">
        <v>11</v>
      </c>
      <c r="L43" s="2325">
        <v>16</v>
      </c>
      <c r="M43" s="2325">
        <f>SUM(K43:L43)</f>
        <v>27</v>
      </c>
      <c r="N43" s="2325"/>
      <c r="O43" s="2325">
        <v>0</v>
      </c>
      <c r="P43" s="2325">
        <v>1</v>
      </c>
      <c r="Q43" s="2325">
        <f>SUM(O43:P43)</f>
        <v>1</v>
      </c>
      <c r="R43" s="2325"/>
      <c r="S43" s="2325">
        <v>0</v>
      </c>
      <c r="T43" s="2325">
        <v>0</v>
      </c>
      <c r="U43" s="2325">
        <f>SUM(S43:T43)</f>
        <v>0</v>
      </c>
      <c r="V43" s="2325"/>
      <c r="W43" s="2325">
        <v>1</v>
      </c>
      <c r="X43" s="2325">
        <v>3</v>
      </c>
      <c r="Y43" s="2325">
        <f>SUM(W43:X43)</f>
        <v>4</v>
      </c>
      <c r="Z43" s="2325"/>
      <c r="AA43" s="2325">
        <f>SUM(G43+K43+O43+S43+W43)</f>
        <v>13</v>
      </c>
      <c r="AB43" s="2325">
        <f>SUM(H43+L43+P43+T43+X43)</f>
        <v>24</v>
      </c>
      <c r="AC43" s="2324">
        <f>SUM(I43+M43+Q43+U43+Y43)</f>
        <v>37</v>
      </c>
    </row>
    <row r="44" spans="1:29" s="2314" customFormat="1" ht="14.25" customHeight="1">
      <c r="A44" s="420">
        <v>2</v>
      </c>
      <c r="B44" s="420">
        <v>4</v>
      </c>
      <c r="C44" s="420">
        <v>10</v>
      </c>
      <c r="E44" s="2323"/>
      <c r="F44" s="2326" t="s">
        <v>93</v>
      </c>
      <c r="G44" s="2325">
        <v>1</v>
      </c>
      <c r="H44" s="2325">
        <v>0</v>
      </c>
      <c r="I44" s="2325">
        <f>SUM(G44:H44)</f>
        <v>1</v>
      </c>
      <c r="J44" s="2325"/>
      <c r="K44" s="2325">
        <v>2</v>
      </c>
      <c r="L44" s="2325">
        <v>1</v>
      </c>
      <c r="M44" s="2325">
        <f>SUM(K44:L44)</f>
        <v>3</v>
      </c>
      <c r="N44" s="2325"/>
      <c r="O44" s="2325">
        <v>0</v>
      </c>
      <c r="P44" s="2325">
        <v>0</v>
      </c>
      <c r="Q44" s="2325">
        <f>SUM(O44:P44)</f>
        <v>0</v>
      </c>
      <c r="R44" s="2325">
        <v>0</v>
      </c>
      <c r="S44" s="2325">
        <v>0</v>
      </c>
      <c r="T44" s="2325">
        <v>0</v>
      </c>
      <c r="U44" s="2325">
        <f>SUM(S44:T44)</f>
        <v>0</v>
      </c>
      <c r="V44" s="2325"/>
      <c r="W44" s="2325">
        <v>0</v>
      </c>
      <c r="X44" s="2325">
        <v>0</v>
      </c>
      <c r="Y44" s="2325">
        <f>SUM(W44:X44)</f>
        <v>0</v>
      </c>
      <c r="Z44" s="2325"/>
      <c r="AA44" s="2325">
        <f>SUM(G44+K44+O44+S44+W44)</f>
        <v>3</v>
      </c>
      <c r="AB44" s="2325">
        <f>SUM(H44+L44+P44+T44+X44)</f>
        <v>1</v>
      </c>
      <c r="AC44" s="2324">
        <f>SUM(I44+M44+Q44+U44+Y44)</f>
        <v>4</v>
      </c>
    </row>
    <row r="45" spans="1:29" s="2314" customFormat="1" ht="14.25" customHeight="1">
      <c r="A45" s="420">
        <v>2</v>
      </c>
      <c r="B45" s="420">
        <v>4</v>
      </c>
      <c r="C45" s="420">
        <v>10</v>
      </c>
      <c r="E45" s="2323"/>
      <c r="F45" s="2326" t="s">
        <v>398</v>
      </c>
      <c r="G45" s="2325">
        <v>0</v>
      </c>
      <c r="H45" s="2325">
        <v>0</v>
      </c>
      <c r="I45" s="2325">
        <f>SUM(G45:H45)</f>
        <v>0</v>
      </c>
      <c r="J45" s="2325"/>
      <c r="K45" s="2325">
        <v>2</v>
      </c>
      <c r="L45" s="2325">
        <v>2</v>
      </c>
      <c r="M45" s="2325">
        <f>SUM(K45:L45)</f>
        <v>4</v>
      </c>
      <c r="N45" s="2325"/>
      <c r="O45" s="2325">
        <v>1</v>
      </c>
      <c r="P45" s="2325">
        <v>1</v>
      </c>
      <c r="Q45" s="2325">
        <f>SUM(O45:P45)</f>
        <v>2</v>
      </c>
      <c r="R45" s="2325"/>
      <c r="S45" s="2325">
        <v>0</v>
      </c>
      <c r="T45" s="2325">
        <v>0</v>
      </c>
      <c r="U45" s="2325">
        <f>SUM(S45:T45)</f>
        <v>0</v>
      </c>
      <c r="V45" s="2325"/>
      <c r="W45" s="2325">
        <v>0</v>
      </c>
      <c r="X45" s="2325">
        <v>0</v>
      </c>
      <c r="Y45" s="2325">
        <v>0</v>
      </c>
      <c r="Z45" s="2325"/>
      <c r="AA45" s="2325">
        <f>SUM(G45+K45+O45+S45+W45)</f>
        <v>3</v>
      </c>
      <c r="AB45" s="2325">
        <f>SUM(H45+L45+P45+T45+X45)</f>
        <v>3</v>
      </c>
      <c r="AC45" s="2324">
        <f>SUM(I45+M45+Q45+U45+Y45)</f>
        <v>6</v>
      </c>
    </row>
    <row r="46" spans="1:29" s="2314" customFormat="1" ht="14.25" customHeight="1">
      <c r="A46" s="420">
        <v>2</v>
      </c>
      <c r="B46" s="420">
        <v>4</v>
      </c>
      <c r="C46" s="420">
        <v>10</v>
      </c>
      <c r="E46" s="2323"/>
      <c r="F46" s="2326" t="s">
        <v>401</v>
      </c>
      <c r="G46" s="2325">
        <v>0</v>
      </c>
      <c r="H46" s="2325">
        <v>2</v>
      </c>
      <c r="I46" s="2325">
        <f>SUM(G46:H46)</f>
        <v>2</v>
      </c>
      <c r="J46" s="2325"/>
      <c r="K46" s="2325">
        <v>5</v>
      </c>
      <c r="L46" s="2325">
        <v>8</v>
      </c>
      <c r="M46" s="2325">
        <f>SUM(K46:L46)</f>
        <v>13</v>
      </c>
      <c r="N46" s="2325"/>
      <c r="O46" s="2325">
        <v>0</v>
      </c>
      <c r="P46" s="2325">
        <v>0</v>
      </c>
      <c r="Q46" s="2325">
        <f>SUM(O46:P46)</f>
        <v>0</v>
      </c>
      <c r="R46" s="2325"/>
      <c r="S46" s="2325">
        <v>0</v>
      </c>
      <c r="T46" s="2325">
        <v>0</v>
      </c>
      <c r="U46" s="2325">
        <f>SUM(S46:T46)</f>
        <v>0</v>
      </c>
      <c r="V46" s="2325"/>
      <c r="W46" s="2325">
        <v>0</v>
      </c>
      <c r="X46" s="2325">
        <v>1</v>
      </c>
      <c r="Y46" s="2325">
        <f>SUM(W46:X46)</f>
        <v>1</v>
      </c>
      <c r="Z46" s="2325"/>
      <c r="AA46" s="2325">
        <f>SUM(G46+K46+O46+S46+W46)</f>
        <v>5</v>
      </c>
      <c r="AB46" s="2325">
        <f>SUM(H46+L46+P46+T46+X46)</f>
        <v>11</v>
      </c>
      <c r="AC46" s="2324">
        <f>SUM(I46+M46+Q46+U46+Y46)</f>
        <v>16</v>
      </c>
    </row>
    <row r="47" spans="1:29" s="2319" customFormat="1" ht="14.25" customHeight="1">
      <c r="A47" s="420"/>
      <c r="B47" s="420"/>
      <c r="C47" s="420"/>
      <c r="E47" s="2323"/>
      <c r="F47" s="2322" t="s">
        <v>40</v>
      </c>
      <c r="G47" s="2321">
        <f>SUM(G48:G49)</f>
        <v>15</v>
      </c>
      <c r="H47" s="2321">
        <f>SUM(H48:H49)</f>
        <v>27</v>
      </c>
      <c r="I47" s="2321">
        <f>SUM(G47:H47)</f>
        <v>42</v>
      </c>
      <c r="J47" s="2321"/>
      <c r="K47" s="2321">
        <f>SUM(K48:K49)</f>
        <v>23</v>
      </c>
      <c r="L47" s="2321">
        <f>SUM(L48:L49)</f>
        <v>31</v>
      </c>
      <c r="M47" s="2321">
        <f>SUM(K47:L47)</f>
        <v>54</v>
      </c>
      <c r="N47" s="2321"/>
      <c r="O47" s="2321">
        <f>SUM(O48:O49)</f>
        <v>0</v>
      </c>
      <c r="P47" s="2321">
        <f>SUM(P48:P49)</f>
        <v>0</v>
      </c>
      <c r="Q47" s="2321">
        <f>SUM(O47:P47)</f>
        <v>0</v>
      </c>
      <c r="R47" s="2321"/>
      <c r="S47" s="2321">
        <f>SUM(S48:S49)</f>
        <v>0</v>
      </c>
      <c r="T47" s="2321">
        <f>SUM(T48:T49)</f>
        <v>0</v>
      </c>
      <c r="U47" s="2321">
        <f>SUM(S47:T47)</f>
        <v>0</v>
      </c>
      <c r="V47" s="2321"/>
      <c r="W47" s="2321">
        <f>SUM(W48:W49)</f>
        <v>6</v>
      </c>
      <c r="X47" s="2321">
        <f>SUM(X48:X49)</f>
        <v>10</v>
      </c>
      <c r="Y47" s="2321">
        <f>SUM(W47:X47)</f>
        <v>16</v>
      </c>
      <c r="Z47" s="2321"/>
      <c r="AA47" s="2321">
        <f>SUM(G47+K47+O47+S47+W47)</f>
        <v>44</v>
      </c>
      <c r="AB47" s="2321">
        <f>SUM(H47+L47+P47+T47+X47)</f>
        <v>68</v>
      </c>
      <c r="AC47" s="2320">
        <f>SUM(I47+M47+Q47+U47+Y47)</f>
        <v>112</v>
      </c>
    </row>
    <row r="48" spans="1:29" s="2314" customFormat="1" ht="14.25" customHeight="1">
      <c r="A48" s="420">
        <v>2</v>
      </c>
      <c r="B48" s="420">
        <v>4</v>
      </c>
      <c r="C48" s="420">
        <v>3</v>
      </c>
      <c r="E48" s="2323"/>
      <c r="F48" s="2326" t="s">
        <v>711</v>
      </c>
      <c r="G48" s="2325">
        <v>7</v>
      </c>
      <c r="H48" s="2325">
        <v>24</v>
      </c>
      <c r="I48" s="2325">
        <f>SUM(G48:H48)</f>
        <v>31</v>
      </c>
      <c r="J48" s="2325"/>
      <c r="K48" s="2325">
        <v>6</v>
      </c>
      <c r="L48" s="2325">
        <v>3</v>
      </c>
      <c r="M48" s="2325">
        <f>SUM(K48:L48)</f>
        <v>9</v>
      </c>
      <c r="N48" s="2325"/>
      <c r="O48" s="2325">
        <v>0</v>
      </c>
      <c r="P48" s="2325">
        <v>0</v>
      </c>
      <c r="Q48" s="2325">
        <f>SUM(O48:P48)</f>
        <v>0</v>
      </c>
      <c r="R48" s="2325"/>
      <c r="S48" s="2325">
        <v>0</v>
      </c>
      <c r="T48" s="2325">
        <v>0</v>
      </c>
      <c r="U48" s="2325">
        <f>SUM(S48:T48)</f>
        <v>0</v>
      </c>
      <c r="V48" s="2325"/>
      <c r="W48" s="2325">
        <v>0</v>
      </c>
      <c r="X48" s="2325">
        <v>3</v>
      </c>
      <c r="Y48" s="2325">
        <f>SUM(W48:X48)</f>
        <v>3</v>
      </c>
      <c r="Z48" s="2325"/>
      <c r="AA48" s="2325">
        <f>SUM(G48+K48+O48+S48+W48)</f>
        <v>13</v>
      </c>
      <c r="AB48" s="2325">
        <f>SUM(H48+L48+P48+T48+X48)</f>
        <v>30</v>
      </c>
      <c r="AC48" s="2324">
        <f>SUM(I48+M48+Q48+U48+Y48)</f>
        <v>43</v>
      </c>
    </row>
    <row r="49" spans="1:29" s="2314" customFormat="1" ht="14.25" customHeight="1">
      <c r="A49" s="420">
        <v>2</v>
      </c>
      <c r="B49" s="420">
        <v>4</v>
      </c>
      <c r="C49" s="420">
        <v>3</v>
      </c>
      <c r="E49" s="2323"/>
      <c r="F49" s="2326" t="s">
        <v>710</v>
      </c>
      <c r="G49" s="2325">
        <v>8</v>
      </c>
      <c r="H49" s="2325">
        <v>3</v>
      </c>
      <c r="I49" s="2325">
        <f>SUM(G49:H49)</f>
        <v>11</v>
      </c>
      <c r="J49" s="2325"/>
      <c r="K49" s="2325">
        <v>17</v>
      </c>
      <c r="L49" s="2325">
        <v>28</v>
      </c>
      <c r="M49" s="2325">
        <f>SUM(K49:L49)</f>
        <v>45</v>
      </c>
      <c r="N49" s="2325"/>
      <c r="O49" s="2325">
        <v>0</v>
      </c>
      <c r="P49" s="2325">
        <v>0</v>
      </c>
      <c r="Q49" s="2325">
        <f>SUM(O49:P49)</f>
        <v>0</v>
      </c>
      <c r="R49" s="2325"/>
      <c r="S49" s="2325">
        <v>0</v>
      </c>
      <c r="T49" s="2325">
        <v>0</v>
      </c>
      <c r="U49" s="2325">
        <f>SUM(S49:T49)</f>
        <v>0</v>
      </c>
      <c r="V49" s="2325"/>
      <c r="W49" s="2325">
        <v>6</v>
      </c>
      <c r="X49" s="2325">
        <v>7</v>
      </c>
      <c r="Y49" s="2325">
        <f>SUM(W49:X49)</f>
        <v>13</v>
      </c>
      <c r="Z49" s="2325"/>
      <c r="AA49" s="2325">
        <f>SUM(G49+K49+O49+S49+W49)</f>
        <v>31</v>
      </c>
      <c r="AB49" s="2325">
        <f>SUM(H49+L49+P49+T49+X49)</f>
        <v>38</v>
      </c>
      <c r="AC49" s="2324">
        <f>SUM(I49+M49+Q49+U49+Y49)</f>
        <v>69</v>
      </c>
    </row>
    <row r="50" spans="1:29" s="2319" customFormat="1" ht="14.25" customHeight="1">
      <c r="A50" s="420"/>
      <c r="B50" s="420"/>
      <c r="C50" s="420"/>
      <c r="E50" s="2323"/>
      <c r="F50" s="2322" t="s">
        <v>41</v>
      </c>
      <c r="G50" s="2321">
        <f>SUM(G51:G52)</f>
        <v>0</v>
      </c>
      <c r="H50" s="2321">
        <f>SUM(H51:H52)</f>
        <v>0</v>
      </c>
      <c r="I50" s="2321">
        <f>SUM(G50:H50)</f>
        <v>0</v>
      </c>
      <c r="J50" s="2321"/>
      <c r="K50" s="2321">
        <f>SUM(K51:K52)</f>
        <v>9</v>
      </c>
      <c r="L50" s="2321">
        <f>SUM(L51:L52)</f>
        <v>18</v>
      </c>
      <c r="M50" s="2321">
        <f>SUM(K50:L50)</f>
        <v>27</v>
      </c>
      <c r="N50" s="2321"/>
      <c r="O50" s="2321">
        <f>SUM(O51:O52)</f>
        <v>0</v>
      </c>
      <c r="P50" s="2321">
        <f>SUM(P51:P52)</f>
        <v>0</v>
      </c>
      <c r="Q50" s="2321">
        <f>SUM(O50:P50)</f>
        <v>0</v>
      </c>
      <c r="R50" s="2321"/>
      <c r="S50" s="2321">
        <f>SUM(S51:S52)</f>
        <v>0</v>
      </c>
      <c r="T50" s="2321">
        <f>SUM(T51:T52)</f>
        <v>0</v>
      </c>
      <c r="U50" s="2321">
        <f>SUM(S50:T50)</f>
        <v>0</v>
      </c>
      <c r="V50" s="2321"/>
      <c r="W50" s="2321">
        <f>SUM(W51:W52)</f>
        <v>5</v>
      </c>
      <c r="X50" s="2321">
        <f>SUM(X51:X52)</f>
        <v>5</v>
      </c>
      <c r="Y50" s="2321">
        <f>SUM(W50:X50)</f>
        <v>10</v>
      </c>
      <c r="Z50" s="2321"/>
      <c r="AA50" s="2321">
        <f>SUM(G50+K50+O50+S50+W50)</f>
        <v>14</v>
      </c>
      <c r="AB50" s="2321">
        <f>SUM(H50+L50+P50+T50+X50)</f>
        <v>23</v>
      </c>
      <c r="AC50" s="2320">
        <f>SUM(I50+M50+Q50+U50+Y50)</f>
        <v>37</v>
      </c>
    </row>
    <row r="51" spans="1:29" s="2314" customFormat="1" ht="14.25" customHeight="1">
      <c r="A51" s="420">
        <v>2</v>
      </c>
      <c r="B51" s="420">
        <v>4</v>
      </c>
      <c r="C51" s="420">
        <v>7</v>
      </c>
      <c r="E51" s="2323"/>
      <c r="F51" s="2326" t="s">
        <v>711</v>
      </c>
      <c r="G51" s="2325">
        <v>0</v>
      </c>
      <c r="H51" s="2325">
        <v>0</v>
      </c>
      <c r="I51" s="2325">
        <f>SUM(G51:H51)</f>
        <v>0</v>
      </c>
      <c r="J51" s="2325"/>
      <c r="K51" s="2325">
        <v>3</v>
      </c>
      <c r="L51" s="2325">
        <v>11</v>
      </c>
      <c r="M51" s="2325">
        <f>SUM(K51:L51)</f>
        <v>14</v>
      </c>
      <c r="N51" s="2325"/>
      <c r="O51" s="2325">
        <v>0</v>
      </c>
      <c r="P51" s="2325">
        <v>0</v>
      </c>
      <c r="Q51" s="2325">
        <f>SUM(O51:P51)</f>
        <v>0</v>
      </c>
      <c r="R51" s="2325"/>
      <c r="S51" s="2325">
        <v>0</v>
      </c>
      <c r="T51" s="2325">
        <v>0</v>
      </c>
      <c r="U51" s="2325">
        <f>SUM(S51:T51)</f>
        <v>0</v>
      </c>
      <c r="V51" s="2325"/>
      <c r="W51" s="2325">
        <v>3</v>
      </c>
      <c r="X51" s="2325">
        <v>2</v>
      </c>
      <c r="Y51" s="2325">
        <f>SUM(W51:X51)</f>
        <v>5</v>
      </c>
      <c r="Z51" s="2325"/>
      <c r="AA51" s="2325">
        <f>SUM(G51+K51+O51+S51+W51)</f>
        <v>6</v>
      </c>
      <c r="AB51" s="2325">
        <f>SUM(H51+L51+P51+T51+X51)</f>
        <v>13</v>
      </c>
      <c r="AC51" s="2324">
        <f>SUM(I51+M51+Q51+U51+Y51)</f>
        <v>19</v>
      </c>
    </row>
    <row r="52" spans="1:29" s="2314" customFormat="1" ht="14.25" customHeight="1">
      <c r="A52" s="420">
        <v>2</v>
      </c>
      <c r="B52" s="420">
        <v>4</v>
      </c>
      <c r="C52" s="420">
        <v>7</v>
      </c>
      <c r="E52" s="2323"/>
      <c r="F52" s="2326" t="s">
        <v>710</v>
      </c>
      <c r="G52" s="2325">
        <v>0</v>
      </c>
      <c r="H52" s="2325">
        <v>0</v>
      </c>
      <c r="I52" s="2325">
        <f>SUM(G52:H52)</f>
        <v>0</v>
      </c>
      <c r="J52" s="2325"/>
      <c r="K52" s="2325">
        <v>6</v>
      </c>
      <c r="L52" s="2325">
        <v>7</v>
      </c>
      <c r="M52" s="2325">
        <f>SUM(K52:L52)</f>
        <v>13</v>
      </c>
      <c r="N52" s="2325"/>
      <c r="O52" s="2325">
        <v>0</v>
      </c>
      <c r="P52" s="2325">
        <v>0</v>
      </c>
      <c r="Q52" s="2325">
        <f>SUM(O52:P52)</f>
        <v>0</v>
      </c>
      <c r="R52" s="2325"/>
      <c r="S52" s="2325">
        <v>0</v>
      </c>
      <c r="T52" s="2325">
        <v>0</v>
      </c>
      <c r="U52" s="2325">
        <f>SUM(S52:T52)</f>
        <v>0</v>
      </c>
      <c r="V52" s="2325"/>
      <c r="W52" s="2325">
        <v>2</v>
      </c>
      <c r="X52" s="2325">
        <v>3</v>
      </c>
      <c r="Y52" s="2325">
        <f>SUM(W52:X52)</f>
        <v>5</v>
      </c>
      <c r="Z52" s="2325"/>
      <c r="AA52" s="2325">
        <f>SUM(G52+K52+O52+S52+W52)</f>
        <v>8</v>
      </c>
      <c r="AB52" s="2325">
        <f>SUM(H52+L52+P52+T52+X52)</f>
        <v>10</v>
      </c>
      <c r="AC52" s="2324">
        <f>SUM(I52+M52+Q52+U52+Y52)</f>
        <v>18</v>
      </c>
    </row>
    <row r="53" spans="1:29" s="2319" customFormat="1" ht="14.25" customHeight="1">
      <c r="A53" s="420"/>
      <c r="B53" s="420"/>
      <c r="C53" s="420"/>
      <c r="E53" s="2323"/>
      <c r="F53" s="2322" t="s">
        <v>42</v>
      </c>
      <c r="G53" s="2321">
        <f>SUM(G54:G55)</f>
        <v>0</v>
      </c>
      <c r="H53" s="2321">
        <f>SUM(H54:H55)</f>
        <v>0</v>
      </c>
      <c r="I53" s="2321">
        <f>SUM(G53:H53)</f>
        <v>0</v>
      </c>
      <c r="J53" s="2321"/>
      <c r="K53" s="2321">
        <f>SUM(K54:K55)</f>
        <v>18</v>
      </c>
      <c r="L53" s="2321">
        <f>SUM(L54:L55)</f>
        <v>23</v>
      </c>
      <c r="M53" s="2321">
        <f>SUM(K53:L53)</f>
        <v>41</v>
      </c>
      <c r="N53" s="2321"/>
      <c r="O53" s="2321">
        <f>SUM(O54:O55)</f>
        <v>0</v>
      </c>
      <c r="P53" s="2321">
        <f>SUM(P54:P55)</f>
        <v>0</v>
      </c>
      <c r="Q53" s="2321">
        <f>SUM(O53:P53)</f>
        <v>0</v>
      </c>
      <c r="R53" s="2321"/>
      <c r="S53" s="2321">
        <f>SUM(S54:S55)</f>
        <v>0</v>
      </c>
      <c r="T53" s="2321">
        <f>SUM(T54:T55)</f>
        <v>0</v>
      </c>
      <c r="U53" s="2321">
        <f>SUM(S53:T53)</f>
        <v>0</v>
      </c>
      <c r="V53" s="2321"/>
      <c r="W53" s="2321">
        <f>SUM(W54:W55)</f>
        <v>2</v>
      </c>
      <c r="X53" s="2321">
        <f>SUM(X54:X55)</f>
        <v>3</v>
      </c>
      <c r="Y53" s="2321">
        <f>SUM(W53:X53)</f>
        <v>5</v>
      </c>
      <c r="Z53" s="2321"/>
      <c r="AA53" s="2321">
        <f>SUM(G53+K53+O53+S53+W53)</f>
        <v>20</v>
      </c>
      <c r="AB53" s="2321">
        <f>SUM(H53+L53+P53+T53+X53)</f>
        <v>26</v>
      </c>
      <c r="AC53" s="2320">
        <f>SUM(I53+M53+Q53+U53+Y53)</f>
        <v>46</v>
      </c>
    </row>
    <row r="54" spans="1:29" s="2314" customFormat="1" ht="14.25" customHeight="1">
      <c r="A54" s="420">
        <v>2</v>
      </c>
      <c r="B54" s="420">
        <v>4</v>
      </c>
      <c r="C54" s="420">
        <v>1</v>
      </c>
      <c r="E54" s="2323"/>
      <c r="F54" s="2326" t="s">
        <v>711</v>
      </c>
      <c r="G54" s="2325">
        <v>0</v>
      </c>
      <c r="H54" s="2325">
        <v>0</v>
      </c>
      <c r="I54" s="2325">
        <f>SUM(G54:H54)</f>
        <v>0</v>
      </c>
      <c r="J54" s="2325"/>
      <c r="K54" s="2325">
        <v>14</v>
      </c>
      <c r="L54" s="2325">
        <v>17</v>
      </c>
      <c r="M54" s="2325">
        <f>SUM(K54:L54)</f>
        <v>31</v>
      </c>
      <c r="N54" s="2325"/>
      <c r="O54" s="2325">
        <v>0</v>
      </c>
      <c r="P54" s="2325">
        <v>0</v>
      </c>
      <c r="Q54" s="2325">
        <f>SUM(O54:P54)</f>
        <v>0</v>
      </c>
      <c r="R54" s="2325"/>
      <c r="S54" s="2325">
        <v>0</v>
      </c>
      <c r="T54" s="2325">
        <v>0</v>
      </c>
      <c r="U54" s="2325">
        <f>SUM(S54:T54)</f>
        <v>0</v>
      </c>
      <c r="V54" s="2325"/>
      <c r="W54" s="2325">
        <v>0</v>
      </c>
      <c r="X54" s="2325">
        <v>0</v>
      </c>
      <c r="Y54" s="2325">
        <f>SUM(W54:X54)</f>
        <v>0</v>
      </c>
      <c r="Z54" s="2325"/>
      <c r="AA54" s="2325">
        <f>SUM(G54+K54+O54+S54+W54)</f>
        <v>14</v>
      </c>
      <c r="AB54" s="2325">
        <f>SUM(H54+L54+P54+T54+X54)</f>
        <v>17</v>
      </c>
      <c r="AC54" s="2324">
        <f>SUM(I54+M54+Q54+U54+Y54)</f>
        <v>31</v>
      </c>
    </row>
    <row r="55" spans="1:29" s="2314" customFormat="1" ht="14.25" customHeight="1">
      <c r="A55" s="420">
        <v>2</v>
      </c>
      <c r="B55" s="420">
        <v>4</v>
      </c>
      <c r="C55" s="420">
        <v>1</v>
      </c>
      <c r="E55" s="2323"/>
      <c r="F55" s="2326" t="s">
        <v>710</v>
      </c>
      <c r="G55" s="2325">
        <v>0</v>
      </c>
      <c r="H55" s="2325">
        <v>0</v>
      </c>
      <c r="I55" s="2325">
        <f>SUM(G55:H55)</f>
        <v>0</v>
      </c>
      <c r="J55" s="2325"/>
      <c r="K55" s="2325">
        <v>4</v>
      </c>
      <c r="L55" s="2325">
        <v>6</v>
      </c>
      <c r="M55" s="2325">
        <f>SUM(K55:L55)</f>
        <v>10</v>
      </c>
      <c r="N55" s="2325"/>
      <c r="O55" s="2325">
        <v>0</v>
      </c>
      <c r="P55" s="2325">
        <v>0</v>
      </c>
      <c r="Q55" s="2325">
        <f>SUM(O55:P55)</f>
        <v>0</v>
      </c>
      <c r="R55" s="2325"/>
      <c r="S55" s="2325">
        <v>0</v>
      </c>
      <c r="T55" s="2325">
        <v>0</v>
      </c>
      <c r="U55" s="2325">
        <f>SUM(S55:T55)</f>
        <v>0</v>
      </c>
      <c r="V55" s="2325"/>
      <c r="W55" s="2325">
        <v>2</v>
      </c>
      <c r="X55" s="2325">
        <v>3</v>
      </c>
      <c r="Y55" s="2325">
        <f>SUM(W55:X55)</f>
        <v>5</v>
      </c>
      <c r="Z55" s="2325"/>
      <c r="AA55" s="2325">
        <f>SUM(G55+K55+O55+S55+W55)</f>
        <v>6</v>
      </c>
      <c r="AB55" s="2325">
        <f>SUM(H55+L55+P55+T55+X55)</f>
        <v>9</v>
      </c>
      <c r="AC55" s="2324">
        <f>SUM(I55+M55+Q55+U55+Y55)</f>
        <v>15</v>
      </c>
    </row>
    <row r="56" spans="1:29" s="2319" customFormat="1" ht="14.25" customHeight="1">
      <c r="E56" s="2323"/>
      <c r="F56" s="2322" t="s">
        <v>43</v>
      </c>
      <c r="G56" s="2321">
        <f>SUM(G57:G58)</f>
        <v>3</v>
      </c>
      <c r="H56" s="2321">
        <f>SUM(H57:H58)</f>
        <v>5</v>
      </c>
      <c r="I56" s="2321">
        <f>SUM(G56:H56)</f>
        <v>8</v>
      </c>
      <c r="J56" s="2321"/>
      <c r="K56" s="2321">
        <f>SUM(K57:K58)</f>
        <v>34</v>
      </c>
      <c r="L56" s="2321">
        <f>SUM(L57:L58)</f>
        <v>18</v>
      </c>
      <c r="M56" s="2321">
        <f>SUM(K56:L56)</f>
        <v>52</v>
      </c>
      <c r="N56" s="2321"/>
      <c r="O56" s="2321">
        <f>SUM(O57:O58)</f>
        <v>0</v>
      </c>
      <c r="P56" s="2321">
        <f>SUM(P57:P58)</f>
        <v>0</v>
      </c>
      <c r="Q56" s="2321">
        <f>SUM(O56:P56)</f>
        <v>0</v>
      </c>
      <c r="R56" s="2321"/>
      <c r="S56" s="2321">
        <f>SUM(S57:S58)</f>
        <v>0</v>
      </c>
      <c r="T56" s="2321">
        <f>SUM(T57:T58)</f>
        <v>0</v>
      </c>
      <c r="U56" s="2321">
        <f>SUM(S56:T56)</f>
        <v>0</v>
      </c>
      <c r="V56" s="2321"/>
      <c r="W56" s="2321">
        <f>SUM(W57:W58)</f>
        <v>1</v>
      </c>
      <c r="X56" s="2321">
        <f>SUM(X57:X58)</f>
        <v>0</v>
      </c>
      <c r="Y56" s="2321">
        <f>SUM(W56:X56)</f>
        <v>1</v>
      </c>
      <c r="Z56" s="2321"/>
      <c r="AA56" s="2321">
        <f>SUM(G56+K56+O56+S56+W56)</f>
        <v>38</v>
      </c>
      <c r="AB56" s="2321">
        <f>SUM(H56+L56+P56+T56+X56)</f>
        <v>23</v>
      </c>
      <c r="AC56" s="2320">
        <f>SUM(I56+M56+Q56+U56+Y56)</f>
        <v>61</v>
      </c>
    </row>
    <row r="57" spans="1:29" s="2314" customFormat="1" ht="14.25" customHeight="1">
      <c r="A57" s="420">
        <v>2</v>
      </c>
      <c r="B57" s="420">
        <v>4</v>
      </c>
      <c r="C57" s="420">
        <v>9</v>
      </c>
      <c r="E57" s="2323"/>
      <c r="F57" s="2326" t="s">
        <v>711</v>
      </c>
      <c r="G57" s="2325">
        <v>2</v>
      </c>
      <c r="H57" s="2325">
        <v>3</v>
      </c>
      <c r="I57" s="2325">
        <f>SUM(G57:H57)</f>
        <v>5</v>
      </c>
      <c r="J57" s="2325"/>
      <c r="K57" s="2325">
        <v>15</v>
      </c>
      <c r="L57" s="2325">
        <v>10</v>
      </c>
      <c r="M57" s="2325">
        <f>SUM(K57:L57)</f>
        <v>25</v>
      </c>
      <c r="N57" s="2325"/>
      <c r="O57" s="2325">
        <v>0</v>
      </c>
      <c r="P57" s="2325">
        <v>0</v>
      </c>
      <c r="Q57" s="2325">
        <f>SUM(O57:P57)</f>
        <v>0</v>
      </c>
      <c r="R57" s="2325"/>
      <c r="S57" s="2325">
        <v>0</v>
      </c>
      <c r="T57" s="2325">
        <v>0</v>
      </c>
      <c r="U57" s="2325">
        <f>SUM(S57:T57)</f>
        <v>0</v>
      </c>
      <c r="V57" s="2325"/>
      <c r="W57" s="2325">
        <v>0</v>
      </c>
      <c r="X57" s="2325">
        <v>0</v>
      </c>
      <c r="Y57" s="2325">
        <f>SUM(W57:X57)</f>
        <v>0</v>
      </c>
      <c r="Z57" s="2325"/>
      <c r="AA57" s="2325">
        <f>SUM(G57+K57+O57+S57+W57)</f>
        <v>17</v>
      </c>
      <c r="AB57" s="2325">
        <f>SUM(H57+L57+P57+T57+X57)</f>
        <v>13</v>
      </c>
      <c r="AC57" s="2324">
        <f>SUM(I57+M57+Q57+U57+Y57)</f>
        <v>30</v>
      </c>
    </row>
    <row r="58" spans="1:29" s="2314" customFormat="1" ht="14.25" customHeight="1">
      <c r="A58" s="420">
        <v>2</v>
      </c>
      <c r="B58" s="420">
        <v>4</v>
      </c>
      <c r="C58" s="420">
        <v>9</v>
      </c>
      <c r="E58" s="2323"/>
      <c r="F58" s="2326" t="s">
        <v>710</v>
      </c>
      <c r="G58" s="2325">
        <v>1</v>
      </c>
      <c r="H58" s="2325">
        <v>2</v>
      </c>
      <c r="I58" s="2325">
        <f>SUM(G58:H58)</f>
        <v>3</v>
      </c>
      <c r="J58" s="2325"/>
      <c r="K58" s="2325">
        <v>19</v>
      </c>
      <c r="L58" s="2325">
        <v>8</v>
      </c>
      <c r="M58" s="2325">
        <f>SUM(K58:L58)</f>
        <v>27</v>
      </c>
      <c r="N58" s="2325"/>
      <c r="O58" s="2325">
        <v>0</v>
      </c>
      <c r="P58" s="2325">
        <v>0</v>
      </c>
      <c r="Q58" s="2325">
        <f>SUM(O58:P58)</f>
        <v>0</v>
      </c>
      <c r="R58" s="2325"/>
      <c r="S58" s="2325">
        <v>0</v>
      </c>
      <c r="T58" s="2325">
        <v>0</v>
      </c>
      <c r="U58" s="2325">
        <f>SUM(S58:T58)</f>
        <v>0</v>
      </c>
      <c r="V58" s="2325"/>
      <c r="W58" s="2325">
        <v>1</v>
      </c>
      <c r="X58" s="2325">
        <v>0</v>
      </c>
      <c r="Y58" s="2325">
        <f>SUM(W58:X58)</f>
        <v>1</v>
      </c>
      <c r="Z58" s="2325"/>
      <c r="AA58" s="2325">
        <f>SUM(G58+K58+O58+S58+W58)</f>
        <v>21</v>
      </c>
      <c r="AB58" s="2325">
        <f>SUM(H58+L58+P58+T58+X58)</f>
        <v>10</v>
      </c>
      <c r="AC58" s="2324">
        <f>SUM(I58+M58+Q58+U58+Y58)</f>
        <v>31</v>
      </c>
    </row>
    <row r="59" spans="1:29" s="2319" customFormat="1" ht="14.25" customHeight="1">
      <c r="A59" s="420"/>
      <c r="B59" s="420"/>
      <c r="C59" s="420"/>
      <c r="E59" s="2323"/>
      <c r="F59" s="2322" t="s">
        <v>774</v>
      </c>
      <c r="G59" s="2321">
        <f>SUM(G60)</f>
        <v>0</v>
      </c>
      <c r="H59" s="2321">
        <f>SUM(H60)</f>
        <v>0</v>
      </c>
      <c r="I59" s="2321">
        <f>SUM(G59:H59)</f>
        <v>0</v>
      </c>
      <c r="J59" s="2321"/>
      <c r="K59" s="2321">
        <f>SUM(K60)</f>
        <v>0</v>
      </c>
      <c r="L59" s="2321">
        <f>SUM(L60)</f>
        <v>0</v>
      </c>
      <c r="M59" s="2321">
        <f>SUM(K59:L59)</f>
        <v>0</v>
      </c>
      <c r="N59" s="2321"/>
      <c r="O59" s="2321">
        <f>SUM(O60)</f>
        <v>0</v>
      </c>
      <c r="P59" s="2321">
        <f>SUM(P60)</f>
        <v>0</v>
      </c>
      <c r="Q59" s="2321">
        <f>SUM(O59:P59)</f>
        <v>0</v>
      </c>
      <c r="R59" s="2321"/>
      <c r="S59" s="2321">
        <f>SUM(S60)</f>
        <v>0</v>
      </c>
      <c r="T59" s="2321">
        <f>SUM(T60)</f>
        <v>0</v>
      </c>
      <c r="U59" s="2321">
        <f>SUM(S59:T59)</f>
        <v>0</v>
      </c>
      <c r="V59" s="2321"/>
      <c r="W59" s="2321">
        <f>SUM(W60)</f>
        <v>1</v>
      </c>
      <c r="X59" s="2321">
        <f>SUM(X60)</f>
        <v>0</v>
      </c>
      <c r="Y59" s="2321">
        <f>SUM(W59:X59)</f>
        <v>1</v>
      </c>
      <c r="Z59" s="2321"/>
      <c r="AA59" s="2321">
        <f>SUM(G59+K59+O59+S59+W59)</f>
        <v>1</v>
      </c>
      <c r="AB59" s="2321">
        <f>SUM(H59+L59+P59+T59+X59)</f>
        <v>0</v>
      </c>
      <c r="AC59" s="2320">
        <f>SUM(I59+M59+Q59+U59+Y59)</f>
        <v>1</v>
      </c>
    </row>
    <row r="60" spans="1:29" s="2314" customFormat="1" ht="14.25" customHeight="1">
      <c r="A60" s="420">
        <v>2</v>
      </c>
      <c r="B60" s="420">
        <v>4</v>
      </c>
      <c r="C60" s="420">
        <v>11</v>
      </c>
      <c r="E60" s="2323"/>
      <c r="F60" s="2326" t="s">
        <v>109</v>
      </c>
      <c r="G60" s="2325">
        <v>0</v>
      </c>
      <c r="H60" s="2325">
        <v>0</v>
      </c>
      <c r="I60" s="2316">
        <f>SUM(G60:H60)</f>
        <v>0</v>
      </c>
      <c r="J60" s="2325"/>
      <c r="K60" s="2325">
        <v>0</v>
      </c>
      <c r="L60" s="2325">
        <v>0</v>
      </c>
      <c r="M60" s="2325">
        <f>SUM(K60:L60)</f>
        <v>0</v>
      </c>
      <c r="N60" s="2325"/>
      <c r="O60" s="2325">
        <v>0</v>
      </c>
      <c r="P60" s="2325">
        <v>0</v>
      </c>
      <c r="Q60" s="2325">
        <f>SUM(O60:P60)</f>
        <v>0</v>
      </c>
      <c r="R60" s="2325"/>
      <c r="S60" s="2325">
        <v>0</v>
      </c>
      <c r="T60" s="2325">
        <v>0</v>
      </c>
      <c r="U60" s="2325">
        <f>SUM(S60:T60)</f>
        <v>0</v>
      </c>
      <c r="V60" s="2325"/>
      <c r="W60" s="2325">
        <v>1</v>
      </c>
      <c r="X60" s="2325">
        <v>0</v>
      </c>
      <c r="Y60" s="2325">
        <f>SUM(W60:X60)</f>
        <v>1</v>
      </c>
      <c r="Z60" s="2325"/>
      <c r="AA60" s="2325">
        <f>SUM(G60+K60+O60+S60+W60)</f>
        <v>1</v>
      </c>
      <c r="AB60" s="2325">
        <f>SUM(H60+L60+P60+T60+X60)</f>
        <v>0</v>
      </c>
      <c r="AC60" s="2324">
        <f>SUM(I60+M60+Q60+U60+Y60)</f>
        <v>1</v>
      </c>
    </row>
    <row r="61" spans="1:29" s="2305" customFormat="1" ht="14.25" customHeight="1">
      <c r="E61" s="2334">
        <v>1403</v>
      </c>
      <c r="F61" s="2333" t="s">
        <v>773</v>
      </c>
      <c r="G61" s="2332">
        <f>SUM(G62+G64+G66)</f>
        <v>2</v>
      </c>
      <c r="H61" s="2332">
        <f>SUM(H62+H64+H66)</f>
        <v>5</v>
      </c>
      <c r="I61" s="2332">
        <f>SUM(G61:H61)</f>
        <v>7</v>
      </c>
      <c r="J61" s="2332"/>
      <c r="K61" s="2332">
        <f>SUM(K62+K64+K66)</f>
        <v>8</v>
      </c>
      <c r="L61" s="2332">
        <f>SUM(L62+L64+L66)</f>
        <v>13</v>
      </c>
      <c r="M61" s="2332">
        <f>SUM(K61:L61)</f>
        <v>21</v>
      </c>
      <c r="N61" s="2332"/>
      <c r="O61" s="2332">
        <f>SUM(O62+O64+O66)</f>
        <v>0</v>
      </c>
      <c r="P61" s="2332">
        <f>SUM(P62+P64+P66)</f>
        <v>0</v>
      </c>
      <c r="Q61" s="2332">
        <f>SUM(O61:P61)</f>
        <v>0</v>
      </c>
      <c r="R61" s="2332"/>
      <c r="S61" s="2332">
        <f>SUM(S62+S64+S66)</f>
        <v>0</v>
      </c>
      <c r="T61" s="2332">
        <f>SUM(T62+T64+T66)</f>
        <v>3</v>
      </c>
      <c r="U61" s="2332">
        <f>SUM(S61:T61)</f>
        <v>3</v>
      </c>
      <c r="V61" s="2332"/>
      <c r="W61" s="2332">
        <f>SUM(W62+W64+W66)</f>
        <v>4</v>
      </c>
      <c r="X61" s="2332">
        <f>SUM(X62+X64+X66)</f>
        <v>4</v>
      </c>
      <c r="Y61" s="2332">
        <f>SUM(W61:X61)</f>
        <v>8</v>
      </c>
      <c r="Z61" s="2332"/>
      <c r="AA61" s="2332">
        <f>SUM(G61+K61+O61+S61+W61)</f>
        <v>14</v>
      </c>
      <c r="AB61" s="2332">
        <f>SUM(H61+L61+P61+T61+X61)</f>
        <v>25</v>
      </c>
      <c r="AC61" s="2330">
        <f>SUM(I61+M61+Q61+U61+Y61)</f>
        <v>39</v>
      </c>
    </row>
    <row r="62" spans="1:29" s="2319" customFormat="1" ht="14.25" customHeight="1">
      <c r="E62" s="2323"/>
      <c r="F62" s="2322" t="s">
        <v>45</v>
      </c>
      <c r="G62" s="2321">
        <f>SUM(G63:G63)</f>
        <v>0</v>
      </c>
      <c r="H62" s="2321">
        <f>SUM(H63:H63)</f>
        <v>2</v>
      </c>
      <c r="I62" s="2321">
        <f>SUM(G62:H62)</f>
        <v>2</v>
      </c>
      <c r="J62" s="2321"/>
      <c r="K62" s="2321">
        <f>SUM(K63:K63)</f>
        <v>1</v>
      </c>
      <c r="L62" s="2321">
        <f>SUM(L63:L63)</f>
        <v>2</v>
      </c>
      <c r="M62" s="2321">
        <f>SUM(K62:L62)</f>
        <v>3</v>
      </c>
      <c r="N62" s="2321"/>
      <c r="O62" s="2321">
        <f>SUM(O63:O63)</f>
        <v>0</v>
      </c>
      <c r="P62" s="2321">
        <f>SUM(P63:P63)</f>
        <v>0</v>
      </c>
      <c r="Q62" s="2321">
        <f>SUM(O62:P62)</f>
        <v>0</v>
      </c>
      <c r="R62" s="2321"/>
      <c r="S62" s="2321">
        <f>SUM(S63:S63)</f>
        <v>0</v>
      </c>
      <c r="T62" s="2321">
        <f>SUM(T63:T63)</f>
        <v>1</v>
      </c>
      <c r="U62" s="2321">
        <f>SUM(S62:T62)</f>
        <v>1</v>
      </c>
      <c r="V62" s="2321"/>
      <c r="W62" s="2321">
        <f>SUM(W63:W63)</f>
        <v>1</v>
      </c>
      <c r="X62" s="2321">
        <f>SUM(X63:X63)</f>
        <v>0</v>
      </c>
      <c r="Y62" s="2321">
        <f>SUM(W62:X62)</f>
        <v>1</v>
      </c>
      <c r="Z62" s="2321"/>
      <c r="AA62" s="2321">
        <f>SUM(G62+K62+O62+S62+W62)</f>
        <v>2</v>
      </c>
      <c r="AB62" s="2321">
        <f>SUM(H62+L62+P62+T62+X62)</f>
        <v>5</v>
      </c>
      <c r="AC62" s="2320">
        <f>SUM(I62+M62+Q62+U62+Y62)</f>
        <v>7</v>
      </c>
    </row>
    <row r="63" spans="1:29" s="2314" customFormat="1" ht="14.25" customHeight="1">
      <c r="A63" s="420">
        <v>3</v>
      </c>
      <c r="B63" s="420">
        <v>5</v>
      </c>
      <c r="C63" s="420">
        <v>11</v>
      </c>
      <c r="E63" s="2323"/>
      <c r="F63" s="2326" t="s">
        <v>96</v>
      </c>
      <c r="G63" s="2325">
        <v>0</v>
      </c>
      <c r="H63" s="2325">
        <v>2</v>
      </c>
      <c r="I63" s="2325">
        <f>SUM(G63:H63)</f>
        <v>2</v>
      </c>
      <c r="J63" s="2325"/>
      <c r="K63" s="2325">
        <v>1</v>
      </c>
      <c r="L63" s="2325">
        <v>2</v>
      </c>
      <c r="M63" s="2325">
        <f>SUM(K63:L63)</f>
        <v>3</v>
      </c>
      <c r="N63" s="2325"/>
      <c r="O63" s="2325">
        <v>0</v>
      </c>
      <c r="P63" s="2325">
        <v>0</v>
      </c>
      <c r="Q63" s="2325">
        <f>SUM(O63:P63)</f>
        <v>0</v>
      </c>
      <c r="R63" s="2325"/>
      <c r="S63" s="2325">
        <v>0</v>
      </c>
      <c r="T63" s="2325">
        <v>1</v>
      </c>
      <c r="U63" s="2325">
        <f>SUM(S63:T63)</f>
        <v>1</v>
      </c>
      <c r="V63" s="2325"/>
      <c r="W63" s="2325">
        <v>1</v>
      </c>
      <c r="X63" s="2325">
        <v>0</v>
      </c>
      <c r="Y63" s="2325">
        <f>SUM(W63:X63)</f>
        <v>1</v>
      </c>
      <c r="Z63" s="2325"/>
      <c r="AA63" s="2325">
        <f>SUM(G63+K63+O63+S63+W63)</f>
        <v>2</v>
      </c>
      <c r="AB63" s="2325">
        <f>SUM(H63+L63+P63+T63+X63)</f>
        <v>5</v>
      </c>
      <c r="AC63" s="2324">
        <f>SUM(I63+M63+Q63+U63+Y63)</f>
        <v>7</v>
      </c>
    </row>
    <row r="64" spans="1:29" s="2319" customFormat="1" ht="14.25" customHeight="1">
      <c r="A64" s="420"/>
      <c r="B64" s="420"/>
      <c r="C64" s="420"/>
      <c r="E64" s="2323"/>
      <c r="F64" s="2322" t="s">
        <v>46</v>
      </c>
      <c r="G64" s="2321">
        <f>SUM(G65:G65)</f>
        <v>0</v>
      </c>
      <c r="H64" s="2321">
        <f>SUM(H65:H65)</f>
        <v>0</v>
      </c>
      <c r="I64" s="2321">
        <f>SUM(G64:H64)</f>
        <v>0</v>
      </c>
      <c r="J64" s="2321"/>
      <c r="K64" s="2321">
        <f>SUM(K65:K65)</f>
        <v>3</v>
      </c>
      <c r="L64" s="2321">
        <f>SUM(L65:L65)</f>
        <v>2</v>
      </c>
      <c r="M64" s="2321">
        <f>SUM(K64:L64)</f>
        <v>5</v>
      </c>
      <c r="N64" s="2321"/>
      <c r="O64" s="2321">
        <f>SUM(O65:O65)</f>
        <v>0</v>
      </c>
      <c r="P64" s="2321">
        <f>SUM(P65:P65)</f>
        <v>0</v>
      </c>
      <c r="Q64" s="2321">
        <f>SUM(O64:P64)</f>
        <v>0</v>
      </c>
      <c r="R64" s="2321"/>
      <c r="S64" s="2321">
        <f>SUM(S65:S65)</f>
        <v>0</v>
      </c>
      <c r="T64" s="2321">
        <f>SUM(T65:T65)</f>
        <v>0</v>
      </c>
      <c r="U64" s="2321">
        <f>SUM(S64:T64)</f>
        <v>0</v>
      </c>
      <c r="V64" s="2321"/>
      <c r="W64" s="2321">
        <f>SUM(W65:W65)</f>
        <v>2</v>
      </c>
      <c r="X64" s="2321">
        <f>SUM(X65:X65)</f>
        <v>0</v>
      </c>
      <c r="Y64" s="2321">
        <f>SUM(W64:X64)</f>
        <v>2</v>
      </c>
      <c r="Z64" s="2321"/>
      <c r="AA64" s="2321">
        <f>SUM(G64+K64+O64+S64+W64)</f>
        <v>5</v>
      </c>
      <c r="AB64" s="2321">
        <f>SUM(H64+L64+P64+T64+X64)</f>
        <v>2</v>
      </c>
      <c r="AC64" s="2320">
        <f>SUM(I64+M64+Q64+U64+Y64)</f>
        <v>7</v>
      </c>
    </row>
    <row r="65" spans="1:29" s="2314" customFormat="1" ht="14.25" customHeight="1">
      <c r="A65" s="420">
        <v>3</v>
      </c>
      <c r="B65" s="420">
        <v>5</v>
      </c>
      <c r="C65" s="420">
        <v>8</v>
      </c>
      <c r="E65" s="2323"/>
      <c r="F65" s="2326" t="s">
        <v>96</v>
      </c>
      <c r="G65" s="2325">
        <v>0</v>
      </c>
      <c r="H65" s="2325">
        <v>0</v>
      </c>
      <c r="I65" s="2325">
        <f>SUM(G65:H65)</f>
        <v>0</v>
      </c>
      <c r="J65" s="2325"/>
      <c r="K65" s="2325">
        <v>3</v>
      </c>
      <c r="L65" s="2325">
        <v>2</v>
      </c>
      <c r="M65" s="2325">
        <f>SUM(K65:L65)</f>
        <v>5</v>
      </c>
      <c r="N65" s="2325"/>
      <c r="O65" s="2325">
        <v>0</v>
      </c>
      <c r="P65" s="2325">
        <v>0</v>
      </c>
      <c r="Q65" s="2325">
        <f>SUM(O65:P65)</f>
        <v>0</v>
      </c>
      <c r="R65" s="2325"/>
      <c r="S65" s="2325">
        <v>0</v>
      </c>
      <c r="T65" s="2325">
        <v>0</v>
      </c>
      <c r="U65" s="2325">
        <f>SUM(S65:T65)</f>
        <v>0</v>
      </c>
      <c r="V65" s="2325"/>
      <c r="W65" s="2325">
        <v>2</v>
      </c>
      <c r="X65" s="2325">
        <v>0</v>
      </c>
      <c r="Y65" s="2325">
        <f>SUM(W65:X65)</f>
        <v>2</v>
      </c>
      <c r="Z65" s="2325"/>
      <c r="AA65" s="2325">
        <f>SUM(G65+K65+O65+S65+W65)</f>
        <v>5</v>
      </c>
      <c r="AB65" s="2325">
        <f>SUM(H65+L65+P65+T65+X65)</f>
        <v>2</v>
      </c>
      <c r="AC65" s="2324">
        <f>SUM(I65+M65+Q65+U65+Y65)</f>
        <v>7</v>
      </c>
    </row>
    <row r="66" spans="1:29" s="2319" customFormat="1" ht="14.25" customHeight="1">
      <c r="A66" s="420"/>
      <c r="B66" s="420"/>
      <c r="C66" s="420"/>
      <c r="E66" s="2323"/>
      <c r="F66" s="2322" t="s">
        <v>47</v>
      </c>
      <c r="G66" s="2321">
        <f>SUM(G67:G69)</f>
        <v>2</v>
      </c>
      <c r="H66" s="2321">
        <f>SUM(H67:H69)</f>
        <v>3</v>
      </c>
      <c r="I66" s="2321">
        <f>SUM(G66:H66)</f>
        <v>5</v>
      </c>
      <c r="J66" s="2321"/>
      <c r="K66" s="2321">
        <f>SUM(K67:K69)</f>
        <v>4</v>
      </c>
      <c r="L66" s="2321">
        <f>SUM(L67:L69)</f>
        <v>9</v>
      </c>
      <c r="M66" s="2321">
        <f>SUM(K66:L66)</f>
        <v>13</v>
      </c>
      <c r="N66" s="2321"/>
      <c r="O66" s="2321">
        <f>SUM(O67:O69)</f>
        <v>0</v>
      </c>
      <c r="P66" s="2321">
        <f>SUM(P67:P69)</f>
        <v>0</v>
      </c>
      <c r="Q66" s="2321">
        <f>SUM(O66:P66)</f>
        <v>0</v>
      </c>
      <c r="R66" s="2321"/>
      <c r="S66" s="2321">
        <f>SUM(S67:S69)</f>
        <v>0</v>
      </c>
      <c r="T66" s="2321">
        <f>SUM(T67:T69)</f>
        <v>2</v>
      </c>
      <c r="U66" s="2321">
        <f>SUM(S66:T66)</f>
        <v>2</v>
      </c>
      <c r="V66" s="2321"/>
      <c r="W66" s="2321">
        <f>SUM(W67:W69)</f>
        <v>1</v>
      </c>
      <c r="X66" s="2321">
        <f>SUM(X67:X69)</f>
        <v>4</v>
      </c>
      <c r="Y66" s="2321">
        <f>SUM(W66:X66)</f>
        <v>5</v>
      </c>
      <c r="Z66" s="2321"/>
      <c r="AA66" s="2321">
        <f>SUM(G66+K66+O66+S66+W66)</f>
        <v>7</v>
      </c>
      <c r="AB66" s="2321">
        <f>SUM(H66+L66+P66+T66+X66)</f>
        <v>18</v>
      </c>
      <c r="AC66" s="2320">
        <f>SUM(I66+M66+Q66+U66+Y66)</f>
        <v>25</v>
      </c>
    </row>
    <row r="67" spans="1:29" s="2314" customFormat="1" ht="14.25" customHeight="1">
      <c r="A67" s="420">
        <v>3</v>
      </c>
      <c r="B67" s="420">
        <v>5</v>
      </c>
      <c r="C67" s="420">
        <v>10</v>
      </c>
      <c r="E67" s="2323"/>
      <c r="F67" s="2326" t="s">
        <v>796</v>
      </c>
      <c r="G67" s="2325">
        <v>1</v>
      </c>
      <c r="H67" s="2325">
        <v>0</v>
      </c>
      <c r="I67" s="2325">
        <f>SUM(G67:H67)</f>
        <v>1</v>
      </c>
      <c r="J67" s="2325"/>
      <c r="K67" s="2325">
        <v>0</v>
      </c>
      <c r="L67" s="2325">
        <v>0</v>
      </c>
      <c r="M67" s="2325">
        <f>SUM(K67:L67)</f>
        <v>0</v>
      </c>
      <c r="N67" s="2325"/>
      <c r="O67" s="2325">
        <v>0</v>
      </c>
      <c r="P67" s="2325">
        <v>0</v>
      </c>
      <c r="Q67" s="2325">
        <f>SUM(O67:P67)</f>
        <v>0</v>
      </c>
      <c r="R67" s="2325"/>
      <c r="S67" s="2325">
        <v>0</v>
      </c>
      <c r="T67" s="2325">
        <v>0</v>
      </c>
      <c r="U67" s="2325">
        <f>SUM(S67:T67)</f>
        <v>0</v>
      </c>
      <c r="V67" s="2325"/>
      <c r="W67" s="2325">
        <v>0</v>
      </c>
      <c r="X67" s="2325">
        <v>0</v>
      </c>
      <c r="Y67" s="2325">
        <f>SUM(W67:X67)</f>
        <v>0</v>
      </c>
      <c r="Z67" s="2325"/>
      <c r="AA67" s="2325">
        <f>SUM(G67+K67+O67+S67+W67)</f>
        <v>1</v>
      </c>
      <c r="AB67" s="2325">
        <f>SUM(H67+L67+P67+T67+X67)</f>
        <v>0</v>
      </c>
      <c r="AC67" s="2324">
        <f>SUM(I67+M67+Q67+U67+Y67)</f>
        <v>1</v>
      </c>
    </row>
    <row r="68" spans="1:29" s="2314" customFormat="1" ht="14.25" customHeight="1">
      <c r="A68" s="420">
        <v>3</v>
      </c>
      <c r="B68" s="420">
        <v>5</v>
      </c>
      <c r="C68" s="420">
        <v>10</v>
      </c>
      <c r="E68" s="2323"/>
      <c r="F68" s="2326" t="s">
        <v>96</v>
      </c>
      <c r="G68" s="2325">
        <v>1</v>
      </c>
      <c r="H68" s="2325">
        <v>3</v>
      </c>
      <c r="I68" s="2325">
        <f>SUM(G68:H68)</f>
        <v>4</v>
      </c>
      <c r="J68" s="2325"/>
      <c r="K68" s="2325">
        <v>4</v>
      </c>
      <c r="L68" s="2325">
        <v>8</v>
      </c>
      <c r="M68" s="2325">
        <f>SUM(K68:L68)</f>
        <v>12</v>
      </c>
      <c r="N68" s="2325"/>
      <c r="O68" s="2325">
        <v>0</v>
      </c>
      <c r="P68" s="2325">
        <v>0</v>
      </c>
      <c r="Q68" s="2325">
        <f>SUM(O68:P68)</f>
        <v>0</v>
      </c>
      <c r="R68" s="2325"/>
      <c r="S68" s="2325">
        <v>0</v>
      </c>
      <c r="T68" s="2325">
        <v>2</v>
      </c>
      <c r="U68" s="2325">
        <f>SUM(S68:T68)</f>
        <v>2</v>
      </c>
      <c r="V68" s="2325"/>
      <c r="W68" s="2325">
        <v>1</v>
      </c>
      <c r="X68" s="2325">
        <v>2</v>
      </c>
      <c r="Y68" s="2325">
        <f>SUM(W68:X68)</f>
        <v>3</v>
      </c>
      <c r="Z68" s="2325"/>
      <c r="AA68" s="2325">
        <f>SUM(G68+K68+O68+S68+W68)</f>
        <v>6</v>
      </c>
      <c r="AB68" s="2325">
        <f>SUM(H68+L68+P68+T68+X68)</f>
        <v>15</v>
      </c>
      <c r="AC68" s="2324">
        <f>SUM(I68+M68+Q68+U68+Y68)</f>
        <v>21</v>
      </c>
    </row>
    <row r="69" spans="1:29" s="2314" customFormat="1" ht="14.25" customHeight="1">
      <c r="A69" s="420">
        <v>3</v>
      </c>
      <c r="B69" s="420">
        <v>5</v>
      </c>
      <c r="C69" s="420">
        <v>10</v>
      </c>
      <c r="E69" s="2338"/>
      <c r="F69" s="2317" t="s">
        <v>397</v>
      </c>
      <c r="G69" s="2316">
        <v>0</v>
      </c>
      <c r="H69" s="2316">
        <v>0</v>
      </c>
      <c r="I69" s="2316">
        <f>SUM(G69:H69)</f>
        <v>0</v>
      </c>
      <c r="J69" s="2316"/>
      <c r="K69" s="2316">
        <v>0</v>
      </c>
      <c r="L69" s="2316">
        <v>1</v>
      </c>
      <c r="M69" s="2316">
        <f>SUM(K69:L69)</f>
        <v>1</v>
      </c>
      <c r="N69" s="2316"/>
      <c r="O69" s="2316">
        <v>0</v>
      </c>
      <c r="P69" s="2316">
        <v>0</v>
      </c>
      <c r="Q69" s="2316">
        <f>SUM(O69:P69)</f>
        <v>0</v>
      </c>
      <c r="R69" s="2316"/>
      <c r="S69" s="2316">
        <v>0</v>
      </c>
      <c r="T69" s="2316">
        <v>0</v>
      </c>
      <c r="U69" s="2316">
        <f>SUM(S69:T69)</f>
        <v>0</v>
      </c>
      <c r="V69" s="2316"/>
      <c r="W69" s="2316">
        <v>0</v>
      </c>
      <c r="X69" s="2316">
        <v>2</v>
      </c>
      <c r="Y69" s="2316">
        <f>SUM(W69:X69)</f>
        <v>2</v>
      </c>
      <c r="Z69" s="2316"/>
      <c r="AA69" s="2316">
        <f>SUM(G69+K69+O69+S69+W69)</f>
        <v>0</v>
      </c>
      <c r="AB69" s="2316">
        <f>SUM(H69+L69+P69+T69+X69)</f>
        <v>3</v>
      </c>
      <c r="AC69" s="2315">
        <f>SUM(I69+M69+Q69+U69+Y69)</f>
        <v>3</v>
      </c>
    </row>
    <row r="70" spans="1:29" s="2314" customFormat="1" ht="14.25" customHeight="1">
      <c r="E70" s="2347"/>
      <c r="G70" s="2304"/>
      <c r="H70" s="2304"/>
      <c r="I70" s="2304"/>
      <c r="J70" s="2304"/>
      <c r="K70" s="2304"/>
      <c r="L70" s="2304"/>
      <c r="M70" s="2304"/>
      <c r="N70" s="2304"/>
      <c r="O70" s="2304"/>
      <c r="P70" s="2304"/>
      <c r="Q70" s="2304"/>
      <c r="R70" s="2304"/>
      <c r="S70" s="2304"/>
      <c r="T70" s="2304"/>
      <c r="U70" s="2304"/>
      <c r="V70" s="2304"/>
      <c r="W70" s="2304"/>
      <c r="X70" s="2304"/>
      <c r="Y70" s="2304"/>
      <c r="Z70" s="2304"/>
      <c r="AA70" s="2304"/>
      <c r="AB70" s="2346"/>
      <c r="AC70" s="2304" t="s">
        <v>386</v>
      </c>
    </row>
    <row r="71" spans="1:29" s="2314" customFormat="1" ht="14.25" customHeight="1">
      <c r="E71" s="2347"/>
      <c r="G71" s="2304"/>
      <c r="H71" s="2304"/>
      <c r="I71" s="2304"/>
      <c r="J71" s="2304"/>
      <c r="K71" s="2304"/>
      <c r="L71" s="2304"/>
      <c r="M71" s="2304"/>
      <c r="N71" s="2304"/>
      <c r="O71" s="2304"/>
      <c r="P71" s="2304"/>
      <c r="Q71" s="2304"/>
      <c r="R71" s="2304"/>
      <c r="S71" s="2304"/>
      <c r="T71" s="2304"/>
      <c r="U71" s="2304"/>
      <c r="V71" s="2304"/>
      <c r="W71" s="2304"/>
      <c r="X71" s="2304"/>
      <c r="Y71" s="2304"/>
      <c r="Z71" s="2304"/>
      <c r="AA71" s="2304"/>
      <c r="AB71" s="2346"/>
      <c r="AC71" s="2304"/>
    </row>
    <row r="72" spans="1:29" s="2314" customFormat="1" ht="14.25" customHeight="1">
      <c r="E72" s="2347"/>
      <c r="G72" s="2304"/>
      <c r="H72" s="2304"/>
      <c r="I72" s="2304"/>
      <c r="J72" s="2304"/>
      <c r="K72" s="2304"/>
      <c r="L72" s="2304"/>
      <c r="M72" s="2304"/>
      <c r="N72" s="2304"/>
      <c r="O72" s="2304"/>
      <c r="P72" s="2304"/>
      <c r="Q72" s="2304"/>
      <c r="R72" s="2304"/>
      <c r="S72" s="2304"/>
      <c r="T72" s="2304"/>
      <c r="U72" s="2304"/>
      <c r="V72" s="2304"/>
      <c r="W72" s="2304"/>
      <c r="X72" s="2304"/>
      <c r="Y72" s="2304"/>
      <c r="Z72" s="2304"/>
      <c r="AA72" s="2304"/>
      <c r="AB72" s="2346"/>
      <c r="AC72" s="2304" t="s">
        <v>447</v>
      </c>
    </row>
    <row r="73" spans="1:29" s="2339" customFormat="1" ht="14.25" customHeight="1">
      <c r="E73" s="2345" t="s">
        <v>221</v>
      </c>
      <c r="F73" s="2341" t="s">
        <v>87</v>
      </c>
      <c r="G73" s="1857" t="s">
        <v>681</v>
      </c>
      <c r="H73" s="1857"/>
      <c r="I73" s="1857"/>
      <c r="J73" s="1852"/>
      <c r="K73" s="2344" t="s">
        <v>771</v>
      </c>
      <c r="L73" s="2344"/>
      <c r="M73" s="2344"/>
      <c r="N73" s="1852"/>
      <c r="O73" s="2344" t="s">
        <v>770</v>
      </c>
      <c r="P73" s="2344"/>
      <c r="Q73" s="2344"/>
      <c r="R73" s="1852"/>
      <c r="S73" s="2344" t="s">
        <v>769</v>
      </c>
      <c r="T73" s="2344"/>
      <c r="U73" s="2344"/>
      <c r="V73" s="1852"/>
      <c r="W73" s="2344" t="s">
        <v>768</v>
      </c>
      <c r="X73" s="2344"/>
      <c r="Y73" s="2344"/>
      <c r="Z73" s="1852"/>
      <c r="AA73" s="2344" t="s">
        <v>0</v>
      </c>
      <c r="AB73" s="2344"/>
      <c r="AC73" s="2343" t="s">
        <v>0</v>
      </c>
    </row>
    <row r="74" spans="1:29" s="2339" customFormat="1" ht="14.25" customHeight="1">
      <c r="E74" s="2342"/>
      <c r="F74" s="2341"/>
      <c r="G74" s="2354" t="s">
        <v>72</v>
      </c>
      <c r="H74" s="2354" t="s">
        <v>71</v>
      </c>
      <c r="I74" s="2354" t="s">
        <v>0</v>
      </c>
      <c r="J74" s="1335"/>
      <c r="K74" s="1335" t="s">
        <v>72</v>
      </c>
      <c r="L74" s="1335" t="s">
        <v>71</v>
      </c>
      <c r="M74" s="1335" t="s">
        <v>0</v>
      </c>
      <c r="N74" s="1335"/>
      <c r="O74" s="1335" t="s">
        <v>72</v>
      </c>
      <c r="P74" s="1335" t="s">
        <v>71</v>
      </c>
      <c r="Q74" s="1335" t="s">
        <v>0</v>
      </c>
      <c r="R74" s="1335"/>
      <c r="S74" s="1335" t="s">
        <v>72</v>
      </c>
      <c r="T74" s="1335" t="s">
        <v>71</v>
      </c>
      <c r="U74" s="1335" t="s">
        <v>0</v>
      </c>
      <c r="V74" s="1335"/>
      <c r="W74" s="1335" t="s">
        <v>72</v>
      </c>
      <c r="X74" s="1335" t="s">
        <v>71</v>
      </c>
      <c r="Y74" s="1335" t="s">
        <v>0</v>
      </c>
      <c r="Z74" s="1335"/>
      <c r="AA74" s="1335" t="s">
        <v>72</v>
      </c>
      <c r="AB74" s="1335" t="s">
        <v>71</v>
      </c>
      <c r="AC74" s="2340"/>
    </row>
    <row r="75" spans="1:29" s="2305" customFormat="1" ht="14.25" customHeight="1">
      <c r="E75" s="2334">
        <v>1404</v>
      </c>
      <c r="F75" s="2333" t="s">
        <v>28</v>
      </c>
      <c r="G75" s="2332">
        <f>SUM(G76+G79)</f>
        <v>22</v>
      </c>
      <c r="H75" s="2332">
        <f>SUM(H76+H79)</f>
        <v>13</v>
      </c>
      <c r="I75" s="2332">
        <f>SUM(G75:H75)</f>
        <v>35</v>
      </c>
      <c r="J75" s="2332"/>
      <c r="K75" s="2332">
        <f>SUM(K76+K79)</f>
        <v>2</v>
      </c>
      <c r="L75" s="2332">
        <f>SUM(L76+L79)</f>
        <v>0</v>
      </c>
      <c r="M75" s="2332">
        <f>SUM(K75:L75)</f>
        <v>2</v>
      </c>
      <c r="N75" s="2332"/>
      <c r="O75" s="2332">
        <f>SUM(O76+O79)</f>
        <v>0</v>
      </c>
      <c r="P75" s="2332">
        <f>SUM(P76+P79)</f>
        <v>0</v>
      </c>
      <c r="Q75" s="2332">
        <f>SUM(O75:P75)</f>
        <v>0</v>
      </c>
      <c r="R75" s="2332"/>
      <c r="S75" s="2332">
        <f>SUM(S76+S79)</f>
        <v>0</v>
      </c>
      <c r="T75" s="2332">
        <f>SUM(T76+T79)</f>
        <v>0</v>
      </c>
      <c r="U75" s="2332">
        <f>SUM(S75:T75)</f>
        <v>0</v>
      </c>
      <c r="V75" s="2332"/>
      <c r="W75" s="2332">
        <f>SUM(W76+W79)</f>
        <v>0</v>
      </c>
      <c r="X75" s="2332">
        <f>SUM(X76+X79)</f>
        <v>1</v>
      </c>
      <c r="Y75" s="2332">
        <f>SUM(W75:X75)</f>
        <v>1</v>
      </c>
      <c r="Z75" s="2332"/>
      <c r="AA75" s="2332">
        <f>SUM(G75+K75+O75+S75+W75)</f>
        <v>24</v>
      </c>
      <c r="AB75" s="2332">
        <f>SUM(H75+L75+P75+T75+X75)</f>
        <v>14</v>
      </c>
      <c r="AC75" s="2330">
        <f>SUM(I75+M75+Q75+U75+Y75)</f>
        <v>38</v>
      </c>
    </row>
    <row r="76" spans="1:29" s="2319" customFormat="1" ht="14.25" customHeight="1">
      <c r="E76" s="2323"/>
      <c r="F76" s="2322" t="s">
        <v>48</v>
      </c>
      <c r="G76" s="2321">
        <f>SUM(G77:G78)</f>
        <v>6</v>
      </c>
      <c r="H76" s="2321">
        <f>SUM(H77:H78)</f>
        <v>5</v>
      </c>
      <c r="I76" s="2321">
        <f>SUM(G76:H76)</f>
        <v>11</v>
      </c>
      <c r="J76" s="2321"/>
      <c r="K76" s="2321">
        <f>SUM(K77:K78)</f>
        <v>0</v>
      </c>
      <c r="L76" s="2321">
        <f>SUM(L77:L78)</f>
        <v>0</v>
      </c>
      <c r="M76" s="2321">
        <f>SUM(K76:L76)</f>
        <v>0</v>
      </c>
      <c r="N76" s="2321"/>
      <c r="O76" s="2321">
        <f>SUM(O77:O78)</f>
        <v>0</v>
      </c>
      <c r="P76" s="2321">
        <f>SUM(P77:P78)</f>
        <v>0</v>
      </c>
      <c r="Q76" s="2321">
        <f>SUM(O76:P76)</f>
        <v>0</v>
      </c>
      <c r="R76" s="2321"/>
      <c r="S76" s="2321">
        <f>SUM(S77:S78)</f>
        <v>0</v>
      </c>
      <c r="T76" s="2321">
        <f>SUM(T77:T78)</f>
        <v>0</v>
      </c>
      <c r="U76" s="2321">
        <f>SUM(S76:T76)</f>
        <v>0</v>
      </c>
      <c r="V76" s="2321"/>
      <c r="W76" s="2321">
        <f>SUM(W77:W78)</f>
        <v>0</v>
      </c>
      <c r="X76" s="2321">
        <f>SUM(X77:X78)</f>
        <v>0</v>
      </c>
      <c r="Y76" s="2321">
        <f>SUM(W76:X76)</f>
        <v>0</v>
      </c>
      <c r="Z76" s="2321"/>
      <c r="AA76" s="2321">
        <f>SUM(G76+K76+O76+S76+W76)</f>
        <v>6</v>
      </c>
      <c r="AB76" s="2321">
        <f>SUM(H76+L76+P76+T76+X76)</f>
        <v>5</v>
      </c>
      <c r="AC76" s="2320">
        <f>SUM(I76+M76+Q76+U76+Y76)</f>
        <v>11</v>
      </c>
    </row>
    <row r="77" spans="1:29" s="2319" customFormat="1" ht="14.25" customHeight="1">
      <c r="A77" s="420">
        <v>4</v>
      </c>
      <c r="B77" s="420">
        <v>6</v>
      </c>
      <c r="C77" s="420">
        <v>11</v>
      </c>
      <c r="E77" s="2323"/>
      <c r="F77" s="2326" t="s">
        <v>766</v>
      </c>
      <c r="G77" s="2325">
        <v>3</v>
      </c>
      <c r="H77" s="2325">
        <v>0</v>
      </c>
      <c r="I77" s="2325">
        <f>SUM(G77:H77)</f>
        <v>3</v>
      </c>
      <c r="J77" s="2325"/>
      <c r="K77" s="2325">
        <v>0</v>
      </c>
      <c r="L77" s="2325">
        <v>0</v>
      </c>
      <c r="M77" s="2325">
        <f>SUM(K77:L77)</f>
        <v>0</v>
      </c>
      <c r="N77" s="2325"/>
      <c r="O77" s="2325">
        <v>0</v>
      </c>
      <c r="P77" s="2325">
        <v>0</v>
      </c>
      <c r="Q77" s="2325">
        <f>SUM(O77:P77)</f>
        <v>0</v>
      </c>
      <c r="R77" s="2325"/>
      <c r="S77" s="2325">
        <v>0</v>
      </c>
      <c r="T77" s="2325">
        <v>0</v>
      </c>
      <c r="U77" s="2325">
        <f>SUM(S77:T77)</f>
        <v>0</v>
      </c>
      <c r="V77" s="2325"/>
      <c r="W77" s="2325">
        <v>0</v>
      </c>
      <c r="X77" s="2325">
        <v>0</v>
      </c>
      <c r="Y77" s="2325">
        <f>SUM(W77:X77)</f>
        <v>0</v>
      </c>
      <c r="Z77" s="2325"/>
      <c r="AA77" s="2325">
        <f>SUM(G77+K77+O77+S77+W77)</f>
        <v>3</v>
      </c>
      <c r="AB77" s="2325">
        <f>SUM(H77+L77+P77+T77+X77)</f>
        <v>0</v>
      </c>
      <c r="AC77" s="2324">
        <f>SUM(I77+M77+Q77+U77+Y77)</f>
        <v>3</v>
      </c>
    </row>
    <row r="78" spans="1:29" s="2319" customFormat="1" ht="14.25" customHeight="1">
      <c r="A78" s="420">
        <v>4</v>
      </c>
      <c r="B78" s="420">
        <v>6</v>
      </c>
      <c r="C78" s="420">
        <v>11</v>
      </c>
      <c r="E78" s="2323"/>
      <c r="F78" s="2326" t="s">
        <v>111</v>
      </c>
      <c r="G78" s="2325">
        <v>3</v>
      </c>
      <c r="H78" s="2325">
        <v>5</v>
      </c>
      <c r="I78" s="2325">
        <f>SUM(G78:H78)</f>
        <v>8</v>
      </c>
      <c r="J78" s="2325"/>
      <c r="K78" s="2325">
        <v>0</v>
      </c>
      <c r="L78" s="2325">
        <v>0</v>
      </c>
      <c r="M78" s="2325">
        <f>SUM(K78:L78)</f>
        <v>0</v>
      </c>
      <c r="N78" s="2325"/>
      <c r="O78" s="2325">
        <v>0</v>
      </c>
      <c r="P78" s="2325">
        <v>0</v>
      </c>
      <c r="Q78" s="2325">
        <f>SUM(O78:P78)</f>
        <v>0</v>
      </c>
      <c r="R78" s="2325"/>
      <c r="S78" s="2325">
        <v>0</v>
      </c>
      <c r="T78" s="2325">
        <v>0</v>
      </c>
      <c r="U78" s="2325">
        <f>SUM(S78:T78)</f>
        <v>0</v>
      </c>
      <c r="V78" s="2325"/>
      <c r="W78" s="2325">
        <v>0</v>
      </c>
      <c r="X78" s="2325">
        <v>0</v>
      </c>
      <c r="Y78" s="2325">
        <f>SUM(W78:X78)</f>
        <v>0</v>
      </c>
      <c r="Z78" s="2325"/>
      <c r="AA78" s="2325">
        <f>SUM(G78+K78+O78+S78+W78)</f>
        <v>3</v>
      </c>
      <c r="AB78" s="2325">
        <f>SUM(H78+L78+P78+T78+X78)</f>
        <v>5</v>
      </c>
      <c r="AC78" s="2324">
        <f>SUM(I78+M78+Q78+U78+Y78)</f>
        <v>8</v>
      </c>
    </row>
    <row r="79" spans="1:29" s="2319" customFormat="1" ht="14.25" customHeight="1">
      <c r="A79" s="420"/>
      <c r="B79" s="420"/>
      <c r="C79" s="420"/>
      <c r="E79" s="2323"/>
      <c r="F79" s="2319" t="s">
        <v>49</v>
      </c>
      <c r="G79" s="2321">
        <f>SUM(G80:G81)</f>
        <v>16</v>
      </c>
      <c r="H79" s="2321">
        <f>SUM(H80:H81)</f>
        <v>8</v>
      </c>
      <c r="I79" s="2321">
        <f>SUM(G79:H79)</f>
        <v>24</v>
      </c>
      <c r="J79" s="2321"/>
      <c r="K79" s="2321">
        <f>SUM(K80:K81)</f>
        <v>2</v>
      </c>
      <c r="L79" s="2321">
        <f>SUM(L80:L81)</f>
        <v>0</v>
      </c>
      <c r="M79" s="2321">
        <f>SUM(K79:L79)</f>
        <v>2</v>
      </c>
      <c r="N79" s="2321"/>
      <c r="O79" s="2321">
        <f>SUM(O80:O81)</f>
        <v>0</v>
      </c>
      <c r="P79" s="2321">
        <f>SUM(P80:P81)</f>
        <v>0</v>
      </c>
      <c r="Q79" s="2321">
        <f>SUM(O79:P79)</f>
        <v>0</v>
      </c>
      <c r="R79" s="2321"/>
      <c r="S79" s="2321">
        <f>SUM(S80:S81)</f>
        <v>0</v>
      </c>
      <c r="T79" s="2321">
        <f>SUM(T80:T81)</f>
        <v>0</v>
      </c>
      <c r="U79" s="2321">
        <f>SUM(S79:T79)</f>
        <v>0</v>
      </c>
      <c r="V79" s="2321"/>
      <c r="W79" s="2321">
        <f>SUM(W80:W81)</f>
        <v>0</v>
      </c>
      <c r="X79" s="2321">
        <f>SUM(X80:X81)</f>
        <v>1</v>
      </c>
      <c r="Y79" s="2321">
        <f>SUM(W79:X79)</f>
        <v>1</v>
      </c>
      <c r="Z79" s="2321"/>
      <c r="AA79" s="2321">
        <f>SUM(G79+K79+O79+S79+W79)</f>
        <v>18</v>
      </c>
      <c r="AB79" s="2321">
        <f>SUM(H79+L79+P79+T79+X79)</f>
        <v>9</v>
      </c>
      <c r="AC79" s="2320">
        <f>SUM(I79+M79+Q79+U79+Y79)</f>
        <v>27</v>
      </c>
    </row>
    <row r="80" spans="1:29" s="2314" customFormat="1" ht="14.25" customHeight="1">
      <c r="A80" s="420">
        <v>4</v>
      </c>
      <c r="B80" s="420">
        <v>6</v>
      </c>
      <c r="C80" s="420">
        <v>11</v>
      </c>
      <c r="E80" s="2323"/>
      <c r="F80" s="2314" t="s">
        <v>765</v>
      </c>
      <c r="G80" s="2325">
        <v>0</v>
      </c>
      <c r="H80" s="2325">
        <v>0</v>
      </c>
      <c r="I80" s="2325">
        <f>SUM(G80:H80)</f>
        <v>0</v>
      </c>
      <c r="J80" s="2325"/>
      <c r="K80" s="2325">
        <v>2</v>
      </c>
      <c r="L80" s="2325">
        <v>0</v>
      </c>
      <c r="M80" s="2325">
        <f>SUM(K80:L80)</f>
        <v>2</v>
      </c>
      <c r="N80" s="2325"/>
      <c r="O80" s="2325">
        <v>0</v>
      </c>
      <c r="P80" s="2325">
        <v>0</v>
      </c>
      <c r="Q80" s="2325">
        <f>SUM(O80:P80)</f>
        <v>0</v>
      </c>
      <c r="R80" s="2325"/>
      <c r="S80" s="2325">
        <v>0</v>
      </c>
      <c r="T80" s="2325">
        <v>0</v>
      </c>
      <c r="U80" s="2325">
        <f>SUM(S80:T80)</f>
        <v>0</v>
      </c>
      <c r="V80" s="2325"/>
      <c r="W80" s="2325">
        <v>0</v>
      </c>
      <c r="X80" s="2325">
        <v>0</v>
      </c>
      <c r="Y80" s="2325">
        <f>SUM(W80:X80)</f>
        <v>0</v>
      </c>
      <c r="Z80" s="2325"/>
      <c r="AA80" s="2325">
        <f>SUM(G80+K80+O80+S80+W80)</f>
        <v>2</v>
      </c>
      <c r="AB80" s="2325">
        <f>SUM(H80+L80+P80+T80+X80)</f>
        <v>0</v>
      </c>
      <c r="AC80" s="2324">
        <f>SUM(I80+M80+Q80+U80+Y80)</f>
        <v>2</v>
      </c>
    </row>
    <row r="81" spans="1:29" s="2314" customFormat="1" ht="14.25" customHeight="1">
      <c r="A81" s="420">
        <v>4</v>
      </c>
      <c r="B81" s="420">
        <v>6</v>
      </c>
      <c r="C81" s="420">
        <v>11</v>
      </c>
      <c r="E81" s="2338"/>
      <c r="F81" s="2314" t="s">
        <v>705</v>
      </c>
      <c r="G81" s="2325">
        <v>16</v>
      </c>
      <c r="H81" s="2325">
        <v>8</v>
      </c>
      <c r="I81" s="2325">
        <f>SUM(G81:H81)</f>
        <v>24</v>
      </c>
      <c r="J81" s="2325"/>
      <c r="K81" s="2325">
        <v>0</v>
      </c>
      <c r="L81" s="2325">
        <v>0</v>
      </c>
      <c r="M81" s="2325">
        <f>SUM(K81:L81)</f>
        <v>0</v>
      </c>
      <c r="N81" s="2325"/>
      <c r="O81" s="2325">
        <v>0</v>
      </c>
      <c r="P81" s="2325">
        <v>0</v>
      </c>
      <c r="Q81" s="2325">
        <f>SUM(O81:P81)</f>
        <v>0</v>
      </c>
      <c r="R81" s="2325"/>
      <c r="S81" s="2325">
        <v>0</v>
      </c>
      <c r="T81" s="2325">
        <v>0</v>
      </c>
      <c r="U81" s="2325">
        <f>SUM(S81:T81)</f>
        <v>0</v>
      </c>
      <c r="V81" s="2325"/>
      <c r="W81" s="2325">
        <v>0</v>
      </c>
      <c r="X81" s="2325">
        <v>1</v>
      </c>
      <c r="Y81" s="2325">
        <f>SUM(W81:X81)</f>
        <v>1</v>
      </c>
      <c r="Z81" s="2325"/>
      <c r="AA81" s="2325">
        <f>SUM(G81+K81+O81+S81+W81)</f>
        <v>16</v>
      </c>
      <c r="AB81" s="2325">
        <f>SUM(H81+L81+P81+T81+X81)</f>
        <v>9</v>
      </c>
      <c r="AC81" s="2324">
        <f>SUM(I81+M81+Q81+U81+Y81)</f>
        <v>25</v>
      </c>
    </row>
    <row r="82" spans="1:29" ht="14.25" customHeight="1">
      <c r="E82" s="2334">
        <v>1405</v>
      </c>
      <c r="F82" s="2333" t="s">
        <v>4</v>
      </c>
      <c r="G82" s="2332">
        <f>SUM(G83+G90+G100+G103)</f>
        <v>32</v>
      </c>
      <c r="H82" s="2332">
        <f>SUM(H83+H90+H100+H103)</f>
        <v>58</v>
      </c>
      <c r="I82" s="2332">
        <f>SUM(G82:H82)</f>
        <v>90</v>
      </c>
      <c r="J82" s="2332"/>
      <c r="K82" s="2332">
        <f>SUM(K83+K90+K100+K103)</f>
        <v>11</v>
      </c>
      <c r="L82" s="2332">
        <f>SUM(L83+L90+L100+L103)</f>
        <v>16</v>
      </c>
      <c r="M82" s="2332">
        <f>SUM(K82:L82)</f>
        <v>27</v>
      </c>
      <c r="N82" s="2332"/>
      <c r="O82" s="2332">
        <f>SUM(O83+O90+O100+O103)</f>
        <v>1</v>
      </c>
      <c r="P82" s="2332">
        <f>SUM(P83+P90+P100+P103)</f>
        <v>0</v>
      </c>
      <c r="Q82" s="2332">
        <f>SUM(O82:P82)</f>
        <v>1</v>
      </c>
      <c r="R82" s="2332"/>
      <c r="S82" s="2332">
        <f>SUM(S83+S90+S100+S103)</f>
        <v>1</v>
      </c>
      <c r="T82" s="2332">
        <f>SUM(T83+T90+T100+T103)</f>
        <v>3</v>
      </c>
      <c r="U82" s="2332">
        <f>SUM(S82:T82)</f>
        <v>4</v>
      </c>
      <c r="V82" s="2332"/>
      <c r="W82" s="2332">
        <f>SUM(W83+W90+W100+W103)</f>
        <v>1</v>
      </c>
      <c r="X82" s="2332">
        <f>SUM(X83+X90+X100+X103)</f>
        <v>8</v>
      </c>
      <c r="Y82" s="2332">
        <f>SUM(W82:X82)</f>
        <v>9</v>
      </c>
      <c r="Z82" s="2332"/>
      <c r="AA82" s="2332">
        <f>SUM(G82+K82+O82+S82+W82)</f>
        <v>46</v>
      </c>
      <c r="AB82" s="2332">
        <f>SUM(H82+L82+P82+T82+X82)</f>
        <v>85</v>
      </c>
      <c r="AC82" s="2330">
        <f>SUM(I82+M82+Q82+U82+Y82)</f>
        <v>131</v>
      </c>
    </row>
    <row r="83" spans="1:29" s="2319" customFormat="1" ht="14.25" customHeight="1">
      <c r="E83" s="2323"/>
      <c r="F83" s="2322" t="s">
        <v>50</v>
      </c>
      <c r="G83" s="2321">
        <f>SUM(G84:G89)</f>
        <v>1</v>
      </c>
      <c r="H83" s="2321">
        <f>SUM(H84:H89)</f>
        <v>6</v>
      </c>
      <c r="I83" s="2321">
        <f>SUM(G83:H83)</f>
        <v>7</v>
      </c>
      <c r="J83" s="2321"/>
      <c r="K83" s="2321">
        <f>SUM(K84:K89)</f>
        <v>6</v>
      </c>
      <c r="L83" s="2321">
        <f>SUM(L84:L89)</f>
        <v>5</v>
      </c>
      <c r="M83" s="2321">
        <f>SUM(K83:L83)</f>
        <v>11</v>
      </c>
      <c r="N83" s="2321"/>
      <c r="O83" s="2321">
        <f>SUM(O84:O89)</f>
        <v>0</v>
      </c>
      <c r="P83" s="2321">
        <f>SUM(P84:P89)</f>
        <v>0</v>
      </c>
      <c r="Q83" s="2321">
        <f>SUM(O83:P83)</f>
        <v>0</v>
      </c>
      <c r="R83" s="2321"/>
      <c r="S83" s="2321">
        <f>SUM(S84:S89)</f>
        <v>1</v>
      </c>
      <c r="T83" s="2321">
        <f>SUM(T84:T89)</f>
        <v>2</v>
      </c>
      <c r="U83" s="2321">
        <f>SUM(S83:T83)</f>
        <v>3</v>
      </c>
      <c r="V83" s="2321"/>
      <c r="W83" s="2321">
        <f>SUM(W84:W89)</f>
        <v>1</v>
      </c>
      <c r="X83" s="2321">
        <f>SUM(X84:X89)</f>
        <v>1</v>
      </c>
      <c r="Y83" s="2321">
        <f>SUM(W83:X83)</f>
        <v>2</v>
      </c>
      <c r="Z83" s="2321"/>
      <c r="AA83" s="2321">
        <f>SUM(G83+K83+O83+S83+W83)</f>
        <v>9</v>
      </c>
      <c r="AB83" s="2321">
        <f>SUM(H83+L83+P83+T83+X83)</f>
        <v>14</v>
      </c>
      <c r="AC83" s="2320">
        <f>SUM(I83+M83+Q83+U83+Y83)</f>
        <v>23</v>
      </c>
    </row>
    <row r="84" spans="1:29" s="2314" customFormat="1" ht="14.25" customHeight="1">
      <c r="A84" s="420">
        <v>5</v>
      </c>
      <c r="B84" s="420">
        <v>4</v>
      </c>
      <c r="C84" s="420">
        <v>8</v>
      </c>
      <c r="E84" s="2323"/>
      <c r="F84" s="2326" t="s">
        <v>764</v>
      </c>
      <c r="G84" s="2325">
        <v>0</v>
      </c>
      <c r="H84" s="2325">
        <v>1</v>
      </c>
      <c r="I84" s="2325">
        <f>SUM(G84:H84)</f>
        <v>1</v>
      </c>
      <c r="J84" s="2325"/>
      <c r="K84" s="2325">
        <v>0</v>
      </c>
      <c r="L84" s="2325">
        <v>0</v>
      </c>
      <c r="M84" s="2325">
        <f>SUM(K84:L84)</f>
        <v>0</v>
      </c>
      <c r="N84" s="2325"/>
      <c r="O84" s="2325">
        <v>0</v>
      </c>
      <c r="P84" s="2325">
        <v>0</v>
      </c>
      <c r="Q84" s="2325">
        <f>SUM(O84:P84)</f>
        <v>0</v>
      </c>
      <c r="R84" s="2325"/>
      <c r="S84" s="2325">
        <v>0</v>
      </c>
      <c r="T84" s="2325">
        <v>0</v>
      </c>
      <c r="U84" s="2325">
        <f>SUM(S84:T84)</f>
        <v>0</v>
      </c>
      <c r="V84" s="2325"/>
      <c r="W84" s="2325">
        <v>0</v>
      </c>
      <c r="X84" s="2325">
        <v>0</v>
      </c>
      <c r="Y84" s="2325">
        <f>SUM(W84:X84)</f>
        <v>0</v>
      </c>
      <c r="Z84" s="2325"/>
      <c r="AA84" s="2325">
        <f>SUM(G84+K84+O84+S84+W84)</f>
        <v>0</v>
      </c>
      <c r="AB84" s="2325">
        <f>SUM(H84+L84+P84+T84+X84)</f>
        <v>1</v>
      </c>
      <c r="AC84" s="2324">
        <f>SUM(I84+M84+Q84+U84+Y84)</f>
        <v>1</v>
      </c>
    </row>
    <row r="85" spans="1:29" s="2314" customFormat="1" ht="14.25" customHeight="1">
      <c r="A85" s="420">
        <v>5</v>
      </c>
      <c r="B85" s="420">
        <v>4</v>
      </c>
      <c r="C85" s="420">
        <v>8</v>
      </c>
      <c r="E85" s="2323"/>
      <c r="F85" s="2326" t="s">
        <v>395</v>
      </c>
      <c r="G85" s="2325">
        <v>0</v>
      </c>
      <c r="H85" s="2325">
        <v>2</v>
      </c>
      <c r="I85" s="2325">
        <f>SUM(G85:H85)</f>
        <v>2</v>
      </c>
      <c r="J85" s="2325"/>
      <c r="K85" s="2325">
        <v>0</v>
      </c>
      <c r="L85" s="2325">
        <v>0</v>
      </c>
      <c r="M85" s="2325">
        <f>SUM(K85:L85)</f>
        <v>0</v>
      </c>
      <c r="N85" s="2325"/>
      <c r="O85" s="2325">
        <v>0</v>
      </c>
      <c r="P85" s="2325">
        <v>0</v>
      </c>
      <c r="Q85" s="2325">
        <f>SUM(O85:P85)</f>
        <v>0</v>
      </c>
      <c r="R85" s="2325"/>
      <c r="S85" s="2325">
        <v>0</v>
      </c>
      <c r="T85" s="2325">
        <v>0</v>
      </c>
      <c r="U85" s="2325">
        <f>SUM(S85:T85)</f>
        <v>0</v>
      </c>
      <c r="V85" s="2325"/>
      <c r="W85" s="2325">
        <v>0</v>
      </c>
      <c r="X85" s="2325">
        <v>1</v>
      </c>
      <c r="Y85" s="2325">
        <f>SUM(W85:X85)</f>
        <v>1</v>
      </c>
      <c r="Z85" s="2325"/>
      <c r="AA85" s="2325">
        <f>SUM(G85+K85+O85+S85+W85)</f>
        <v>0</v>
      </c>
      <c r="AB85" s="2325">
        <f>SUM(H85+L85+P85+T85+X85)</f>
        <v>3</v>
      </c>
      <c r="AC85" s="2324">
        <f>SUM(I85+M85+Q85+U85+Y85)</f>
        <v>3</v>
      </c>
    </row>
    <row r="86" spans="1:29" s="2314" customFormat="1" ht="14.25" customHeight="1">
      <c r="A86" s="420">
        <v>5</v>
      </c>
      <c r="B86" s="420">
        <v>4</v>
      </c>
      <c r="C86" s="420">
        <v>8</v>
      </c>
      <c r="E86" s="2323"/>
      <c r="F86" s="2326" t="s">
        <v>795</v>
      </c>
      <c r="G86" s="2325">
        <v>0</v>
      </c>
      <c r="H86" s="2325">
        <v>0</v>
      </c>
      <c r="I86" s="2325">
        <f>SUM(G86:H86)</f>
        <v>0</v>
      </c>
      <c r="J86" s="2325"/>
      <c r="K86" s="2325">
        <v>1</v>
      </c>
      <c r="L86" s="2325">
        <v>1</v>
      </c>
      <c r="M86" s="2325">
        <f>SUM(K86:L86)</f>
        <v>2</v>
      </c>
      <c r="N86" s="2325"/>
      <c r="O86" s="2325">
        <v>0</v>
      </c>
      <c r="P86" s="2325">
        <v>0</v>
      </c>
      <c r="Q86" s="2325">
        <f>SUM(O86:P86)</f>
        <v>0</v>
      </c>
      <c r="R86" s="2325"/>
      <c r="S86" s="2325">
        <v>1</v>
      </c>
      <c r="T86" s="2325">
        <v>0</v>
      </c>
      <c r="U86" s="2325">
        <f>SUM(S86:T86)</f>
        <v>1</v>
      </c>
      <c r="V86" s="2325"/>
      <c r="W86" s="2325">
        <v>1</v>
      </c>
      <c r="X86" s="2325">
        <v>0</v>
      </c>
      <c r="Y86" s="2325">
        <f>SUM(W86:X86)</f>
        <v>1</v>
      </c>
      <c r="Z86" s="2325"/>
      <c r="AA86" s="2325">
        <f>SUM(G86+K86+O86+S86+W86)</f>
        <v>3</v>
      </c>
      <c r="AB86" s="2325">
        <f>SUM(H86+L86+P86+T86+X86)</f>
        <v>1</v>
      </c>
      <c r="AC86" s="2324">
        <f>SUM(I86+M86+Q86+U86+Y86)</f>
        <v>4</v>
      </c>
    </row>
    <row r="87" spans="1:29" s="2314" customFormat="1" ht="14.25" customHeight="1">
      <c r="A87" s="420">
        <v>5</v>
      </c>
      <c r="B87" s="420">
        <v>4</v>
      </c>
      <c r="C87" s="420">
        <v>8</v>
      </c>
      <c r="E87" s="2323"/>
      <c r="F87" s="2326" t="s">
        <v>394</v>
      </c>
      <c r="G87" s="2325">
        <v>0</v>
      </c>
      <c r="H87" s="2325">
        <v>0</v>
      </c>
      <c r="I87" s="2325">
        <f>SUM(G87:H87)</f>
        <v>0</v>
      </c>
      <c r="J87" s="2325"/>
      <c r="K87" s="2325">
        <v>5</v>
      </c>
      <c r="L87" s="2325">
        <v>1</v>
      </c>
      <c r="M87" s="2325">
        <f>SUM(K87:L87)</f>
        <v>6</v>
      </c>
      <c r="N87" s="2325"/>
      <c r="O87" s="2325">
        <v>0</v>
      </c>
      <c r="P87" s="2325">
        <v>0</v>
      </c>
      <c r="Q87" s="2325">
        <f>SUM(O87:P87)</f>
        <v>0</v>
      </c>
      <c r="R87" s="2325"/>
      <c r="S87" s="2325">
        <v>0</v>
      </c>
      <c r="T87" s="2325">
        <v>2</v>
      </c>
      <c r="U87" s="2325">
        <f>SUM(S87:T87)</f>
        <v>2</v>
      </c>
      <c r="V87" s="2325"/>
      <c r="W87" s="2325">
        <v>0</v>
      </c>
      <c r="X87" s="2325">
        <v>0</v>
      </c>
      <c r="Y87" s="2325">
        <f>SUM(W87:X87)</f>
        <v>0</v>
      </c>
      <c r="Z87" s="2325"/>
      <c r="AA87" s="2325">
        <f>SUM(G87+K87+O87+S87+W87)</f>
        <v>5</v>
      </c>
      <c r="AB87" s="2325">
        <f>SUM(H87+L87+P87+T87+X87)</f>
        <v>3</v>
      </c>
      <c r="AC87" s="2324">
        <f>SUM(I87+M87+Q87+U87+Y87)</f>
        <v>8</v>
      </c>
    </row>
    <row r="88" spans="1:29" s="2314" customFormat="1" ht="14.25" customHeight="1">
      <c r="A88" s="420">
        <v>5</v>
      </c>
      <c r="B88" s="420">
        <v>4</v>
      </c>
      <c r="C88" s="420">
        <v>8</v>
      </c>
      <c r="E88" s="2323"/>
      <c r="F88" s="2326" t="s">
        <v>393</v>
      </c>
      <c r="G88" s="2325">
        <v>0</v>
      </c>
      <c r="H88" s="2325">
        <v>0</v>
      </c>
      <c r="I88" s="2325">
        <f>SUM(G88:H88)</f>
        <v>0</v>
      </c>
      <c r="J88" s="2325"/>
      <c r="K88" s="2325">
        <v>0</v>
      </c>
      <c r="L88" s="2325">
        <v>2</v>
      </c>
      <c r="M88" s="2325">
        <f>SUM(K88:L88)</f>
        <v>2</v>
      </c>
      <c r="N88" s="2325"/>
      <c r="O88" s="2325">
        <v>0</v>
      </c>
      <c r="P88" s="2325">
        <v>0</v>
      </c>
      <c r="Q88" s="2325">
        <f>SUM(O88:P88)</f>
        <v>0</v>
      </c>
      <c r="R88" s="2325"/>
      <c r="S88" s="2325">
        <v>0</v>
      </c>
      <c r="T88" s="2325">
        <v>0</v>
      </c>
      <c r="U88" s="2325">
        <f>SUM(S88:T88)</f>
        <v>0</v>
      </c>
      <c r="V88" s="2325"/>
      <c r="W88" s="2325">
        <v>0</v>
      </c>
      <c r="X88" s="2325">
        <v>0</v>
      </c>
      <c r="Y88" s="2325">
        <f>SUM(W88:X88)</f>
        <v>0</v>
      </c>
      <c r="Z88" s="2325"/>
      <c r="AA88" s="2325">
        <f>SUM(G88+K88+O88+S88+W88)</f>
        <v>0</v>
      </c>
      <c r="AB88" s="2325">
        <f>SUM(H88+L88+P88+T88+X88)</f>
        <v>2</v>
      </c>
      <c r="AC88" s="2324">
        <f>SUM(I88+M88+Q88+U88+Y88)</f>
        <v>2</v>
      </c>
    </row>
    <row r="89" spans="1:29" s="2314" customFormat="1" ht="14.25" customHeight="1">
      <c r="A89" s="420">
        <v>5</v>
      </c>
      <c r="B89" s="420">
        <v>4</v>
      </c>
      <c r="C89" s="420">
        <v>8</v>
      </c>
      <c r="E89" s="2323"/>
      <c r="F89" s="2326" t="s">
        <v>392</v>
      </c>
      <c r="G89" s="2325">
        <v>1</v>
      </c>
      <c r="H89" s="2325">
        <v>3</v>
      </c>
      <c r="I89" s="2325">
        <f>SUM(G89:H89)</f>
        <v>4</v>
      </c>
      <c r="J89" s="2325"/>
      <c r="K89" s="2325">
        <v>0</v>
      </c>
      <c r="L89" s="2325">
        <v>1</v>
      </c>
      <c r="M89" s="2325">
        <f>SUM(K89:L89)</f>
        <v>1</v>
      </c>
      <c r="N89" s="2325"/>
      <c r="O89" s="2325">
        <v>0</v>
      </c>
      <c r="P89" s="2325">
        <v>0</v>
      </c>
      <c r="Q89" s="2325">
        <f>SUM(O89:P89)</f>
        <v>0</v>
      </c>
      <c r="R89" s="2325"/>
      <c r="S89" s="2325">
        <v>0</v>
      </c>
      <c r="T89" s="2325">
        <v>0</v>
      </c>
      <c r="U89" s="2325">
        <f>SUM(S89:T89)</f>
        <v>0</v>
      </c>
      <c r="V89" s="2325"/>
      <c r="W89" s="2325">
        <v>0</v>
      </c>
      <c r="X89" s="2325">
        <v>0</v>
      </c>
      <c r="Y89" s="2325">
        <f>SUM(W89:X89)</f>
        <v>0</v>
      </c>
      <c r="Z89" s="2325"/>
      <c r="AA89" s="2325">
        <f>SUM(G89+K89+O89+S89+W89)</f>
        <v>1</v>
      </c>
      <c r="AB89" s="2325">
        <f>SUM(H89+L89+P89+T89+X89)</f>
        <v>4</v>
      </c>
      <c r="AC89" s="2324">
        <f>SUM(I89+M89+Q89+U89+Y89)</f>
        <v>5</v>
      </c>
    </row>
    <row r="90" spans="1:29" s="2319" customFormat="1" ht="14.25" customHeight="1">
      <c r="E90" s="2323"/>
      <c r="F90" s="2322" t="s">
        <v>58</v>
      </c>
      <c r="G90" s="2321">
        <f>SUM(G91:G99)</f>
        <v>20</v>
      </c>
      <c r="H90" s="2321">
        <f>SUM(H91:H99)</f>
        <v>31</v>
      </c>
      <c r="I90" s="2321">
        <f>SUM(G90:H90)</f>
        <v>51</v>
      </c>
      <c r="J90" s="2321"/>
      <c r="K90" s="2321">
        <f>SUM(K91:K99)</f>
        <v>5</v>
      </c>
      <c r="L90" s="2321">
        <f>SUM(L91:L99)</f>
        <v>10</v>
      </c>
      <c r="M90" s="2321">
        <f>SUM(K90:L90)</f>
        <v>15</v>
      </c>
      <c r="N90" s="2321"/>
      <c r="O90" s="2321">
        <f>SUM(O91:O99)</f>
        <v>1</v>
      </c>
      <c r="P90" s="2321">
        <f>SUM(P91:P99)</f>
        <v>0</v>
      </c>
      <c r="Q90" s="2321">
        <f>SUM(O90:P90)</f>
        <v>1</v>
      </c>
      <c r="R90" s="2321"/>
      <c r="S90" s="2321">
        <f>SUM(S91:S99)</f>
        <v>0</v>
      </c>
      <c r="T90" s="2321">
        <f>SUM(T91:T99)</f>
        <v>1</v>
      </c>
      <c r="U90" s="2321">
        <f>SUM(S90:T90)</f>
        <v>1</v>
      </c>
      <c r="V90" s="2321"/>
      <c r="W90" s="2321">
        <f>SUM(W91:W99)</f>
        <v>0</v>
      </c>
      <c r="X90" s="2321">
        <f>SUM(X91:X99)</f>
        <v>6</v>
      </c>
      <c r="Y90" s="2321">
        <f>SUM(W90:X90)</f>
        <v>6</v>
      </c>
      <c r="Z90" s="2321"/>
      <c r="AA90" s="2321">
        <f>SUM(G90+K90+O90+S90+W90)</f>
        <v>26</v>
      </c>
      <c r="AB90" s="2321">
        <f>SUM(H90+L90+P90+T90+X90)</f>
        <v>48</v>
      </c>
      <c r="AC90" s="2320">
        <f>SUM(I90+M90+Q90+U90+Y90)</f>
        <v>74</v>
      </c>
    </row>
    <row r="91" spans="1:29" s="2314" customFormat="1" ht="14.25" customHeight="1">
      <c r="A91" s="420">
        <v>5</v>
      </c>
      <c r="B91" s="420">
        <v>5</v>
      </c>
      <c r="C91" s="420">
        <v>11</v>
      </c>
      <c r="E91" s="2323"/>
      <c r="F91" s="2326" t="s">
        <v>113</v>
      </c>
      <c r="G91" s="2325">
        <v>0</v>
      </c>
      <c r="H91" s="2325">
        <v>2</v>
      </c>
      <c r="I91" s="2325">
        <f>SUM(G91:H91)</f>
        <v>2</v>
      </c>
      <c r="J91" s="2325"/>
      <c r="K91" s="2325">
        <v>0</v>
      </c>
      <c r="L91" s="2325">
        <v>0</v>
      </c>
      <c r="M91" s="2325">
        <f>SUM(K91:L91)</f>
        <v>0</v>
      </c>
      <c r="N91" s="2325"/>
      <c r="O91" s="2325">
        <v>0</v>
      </c>
      <c r="P91" s="2325">
        <v>0</v>
      </c>
      <c r="Q91" s="2325">
        <f>SUM(O91:P91)</f>
        <v>0</v>
      </c>
      <c r="R91" s="2325"/>
      <c r="S91" s="2325">
        <v>0</v>
      </c>
      <c r="T91" s="2325">
        <v>0</v>
      </c>
      <c r="U91" s="2325">
        <f>SUM(S91:T91)</f>
        <v>0</v>
      </c>
      <c r="V91" s="2325"/>
      <c r="W91" s="2325">
        <v>0</v>
      </c>
      <c r="X91" s="2325">
        <v>1</v>
      </c>
      <c r="Y91" s="2325">
        <f>SUM(W91:X91)</f>
        <v>1</v>
      </c>
      <c r="Z91" s="2325"/>
      <c r="AA91" s="2325">
        <f>SUM(G91+K91+O91+S91+W91)</f>
        <v>0</v>
      </c>
      <c r="AB91" s="2325">
        <f>SUM(H91+L91+P91+T91+X91)</f>
        <v>3</v>
      </c>
      <c r="AC91" s="2324">
        <f>SUM(I91+M91+Q91+U91+Y91)</f>
        <v>3</v>
      </c>
    </row>
    <row r="92" spans="1:29" s="2314" customFormat="1" ht="14.25" customHeight="1">
      <c r="A92" s="420">
        <v>5</v>
      </c>
      <c r="B92" s="420">
        <v>5</v>
      </c>
      <c r="C92" s="420">
        <v>11</v>
      </c>
      <c r="E92" s="2323"/>
      <c r="F92" s="2326" t="s">
        <v>703</v>
      </c>
      <c r="G92" s="2325">
        <v>3</v>
      </c>
      <c r="H92" s="2325">
        <v>6</v>
      </c>
      <c r="I92" s="2325">
        <f>SUM(G92:H92)</f>
        <v>9</v>
      </c>
      <c r="J92" s="2325"/>
      <c r="K92" s="2325">
        <v>1</v>
      </c>
      <c r="L92" s="2325">
        <v>3</v>
      </c>
      <c r="M92" s="2325">
        <f>SUM(K92:L92)</f>
        <v>4</v>
      </c>
      <c r="N92" s="2325"/>
      <c r="O92" s="2325">
        <v>0</v>
      </c>
      <c r="P92" s="2325">
        <v>0</v>
      </c>
      <c r="Q92" s="2325">
        <f>SUM(O92:P92)</f>
        <v>0</v>
      </c>
      <c r="R92" s="2325"/>
      <c r="S92" s="2325">
        <v>0</v>
      </c>
      <c r="T92" s="2325">
        <v>0</v>
      </c>
      <c r="U92" s="2325">
        <f>SUM(S92:T92)</f>
        <v>0</v>
      </c>
      <c r="V92" s="2325"/>
      <c r="W92" s="2325">
        <v>0</v>
      </c>
      <c r="X92" s="2325">
        <v>0</v>
      </c>
      <c r="Y92" s="2325">
        <f>SUM(W92:X92)</f>
        <v>0</v>
      </c>
      <c r="Z92" s="2325"/>
      <c r="AA92" s="2325">
        <f>SUM(G92+K92+O92+S92+W92)</f>
        <v>4</v>
      </c>
      <c r="AB92" s="2325">
        <f>SUM(H92+L92+P92+T92+X92)</f>
        <v>9</v>
      </c>
      <c r="AC92" s="2324">
        <f>SUM(I92+M92+Q92+U92+Y92)</f>
        <v>13</v>
      </c>
    </row>
    <row r="93" spans="1:29" s="2314" customFormat="1" ht="14.25" customHeight="1">
      <c r="A93" s="420">
        <v>5</v>
      </c>
      <c r="B93" s="420">
        <v>5</v>
      </c>
      <c r="C93" s="420">
        <v>11</v>
      </c>
      <c r="E93" s="2323"/>
      <c r="F93" s="2326" t="s">
        <v>391</v>
      </c>
      <c r="G93" s="2325">
        <v>1</v>
      </c>
      <c r="H93" s="2325">
        <v>3</v>
      </c>
      <c r="I93" s="2325">
        <f>SUM(G93:H93)</f>
        <v>4</v>
      </c>
      <c r="J93" s="2325"/>
      <c r="K93" s="2325">
        <v>2</v>
      </c>
      <c r="L93" s="2325">
        <v>2</v>
      </c>
      <c r="M93" s="2325">
        <f>SUM(K93:L93)</f>
        <v>4</v>
      </c>
      <c r="N93" s="2325"/>
      <c r="O93" s="2325">
        <v>0</v>
      </c>
      <c r="P93" s="2325">
        <v>0</v>
      </c>
      <c r="Q93" s="2325">
        <f>SUM(O93:P93)</f>
        <v>0</v>
      </c>
      <c r="R93" s="2325"/>
      <c r="S93" s="2325">
        <v>0</v>
      </c>
      <c r="T93" s="2325">
        <v>1</v>
      </c>
      <c r="U93" s="2325">
        <f>SUM(S93:T93)</f>
        <v>1</v>
      </c>
      <c r="V93" s="2325"/>
      <c r="W93" s="2325">
        <v>0</v>
      </c>
      <c r="X93" s="2325">
        <v>0</v>
      </c>
      <c r="Y93" s="2325">
        <f>SUM(W93:X93)</f>
        <v>0</v>
      </c>
      <c r="Z93" s="2325"/>
      <c r="AA93" s="2325">
        <f>SUM(G93+K93+O93+S93+W93)</f>
        <v>3</v>
      </c>
      <c r="AB93" s="2325">
        <f>SUM(H93+L93+P93+T93+X93)</f>
        <v>6</v>
      </c>
      <c r="AC93" s="2324">
        <f>SUM(I93+M93+Q93+U93+Y93)</f>
        <v>9</v>
      </c>
    </row>
    <row r="94" spans="1:29" s="2314" customFormat="1" ht="14.25" customHeight="1">
      <c r="A94" s="420">
        <v>5</v>
      </c>
      <c r="B94" s="420">
        <v>5</v>
      </c>
      <c r="C94" s="420">
        <v>11</v>
      </c>
      <c r="E94" s="2323"/>
      <c r="F94" s="2326" t="s">
        <v>390</v>
      </c>
      <c r="G94" s="2325">
        <v>2</v>
      </c>
      <c r="H94" s="2325">
        <v>0</v>
      </c>
      <c r="I94" s="2325">
        <f>SUM(G94:H94)</f>
        <v>2</v>
      </c>
      <c r="J94" s="2325"/>
      <c r="K94" s="2325">
        <v>0</v>
      </c>
      <c r="L94" s="2325">
        <v>0</v>
      </c>
      <c r="M94" s="2325">
        <f>SUM(K94:L94)</f>
        <v>0</v>
      </c>
      <c r="N94" s="2325"/>
      <c r="O94" s="2325">
        <v>0</v>
      </c>
      <c r="P94" s="2325">
        <v>0</v>
      </c>
      <c r="Q94" s="2325">
        <f>SUM(O94:P94)</f>
        <v>0</v>
      </c>
      <c r="R94" s="2325"/>
      <c r="S94" s="2325">
        <v>0</v>
      </c>
      <c r="T94" s="2325">
        <v>0</v>
      </c>
      <c r="U94" s="2325">
        <f>SUM(S94:T94)</f>
        <v>0</v>
      </c>
      <c r="V94" s="2325"/>
      <c r="W94" s="2325">
        <v>0</v>
      </c>
      <c r="X94" s="2325">
        <v>0</v>
      </c>
      <c r="Y94" s="2325">
        <f>SUM(W94:X94)</f>
        <v>0</v>
      </c>
      <c r="Z94" s="2325"/>
      <c r="AA94" s="2325">
        <f>SUM(G94+K94+O94+S94+W94)</f>
        <v>2</v>
      </c>
      <c r="AB94" s="2325">
        <f>SUM(H94+L94+P94+T94+X94)</f>
        <v>0</v>
      </c>
      <c r="AC94" s="2324">
        <f>SUM(I94+M94+Q94+U94+Y94)</f>
        <v>2</v>
      </c>
    </row>
    <row r="95" spans="1:29" s="2314" customFormat="1" ht="14.25" customHeight="1">
      <c r="A95" s="420">
        <v>5</v>
      </c>
      <c r="B95" s="420">
        <v>5</v>
      </c>
      <c r="C95" s="420">
        <v>11</v>
      </c>
      <c r="E95" s="2323"/>
      <c r="F95" s="2326" t="s">
        <v>702</v>
      </c>
      <c r="G95" s="2325">
        <v>0</v>
      </c>
      <c r="H95" s="2325">
        <v>0</v>
      </c>
      <c r="I95" s="2325">
        <f>SUM(G95:H95)</f>
        <v>0</v>
      </c>
      <c r="J95" s="2325"/>
      <c r="K95" s="2325">
        <v>0</v>
      </c>
      <c r="L95" s="2325">
        <v>1</v>
      </c>
      <c r="M95" s="2325">
        <f>SUM(K95:L95)</f>
        <v>1</v>
      </c>
      <c r="N95" s="2325"/>
      <c r="O95" s="2325">
        <v>0</v>
      </c>
      <c r="P95" s="2325">
        <v>0</v>
      </c>
      <c r="Q95" s="2325">
        <f>SUM(O95:P95)</f>
        <v>0</v>
      </c>
      <c r="R95" s="2325"/>
      <c r="S95" s="2325">
        <v>0</v>
      </c>
      <c r="T95" s="2325">
        <v>0</v>
      </c>
      <c r="U95" s="2325">
        <f>SUM(S95:T95)</f>
        <v>0</v>
      </c>
      <c r="V95" s="2325"/>
      <c r="W95" s="2325">
        <v>0</v>
      </c>
      <c r="X95" s="2325">
        <v>0</v>
      </c>
      <c r="Y95" s="2325">
        <f>SUM(W95:X95)</f>
        <v>0</v>
      </c>
      <c r="Z95" s="2325"/>
      <c r="AA95" s="2325">
        <f>SUM(G95+K95+O95+S95+W95)</f>
        <v>0</v>
      </c>
      <c r="AB95" s="2325">
        <f>SUM(H95+L95+P95+T95+X95)</f>
        <v>1</v>
      </c>
      <c r="AC95" s="2324">
        <f>SUM(I95+M95+Q95+U95+Y95)</f>
        <v>1</v>
      </c>
    </row>
    <row r="96" spans="1:29" s="2314" customFormat="1" ht="14.25" customHeight="1">
      <c r="A96" s="420">
        <v>5</v>
      </c>
      <c r="B96" s="420">
        <v>5</v>
      </c>
      <c r="C96" s="420">
        <v>11</v>
      </c>
      <c r="E96" s="2323"/>
      <c r="F96" s="2326" t="s">
        <v>702</v>
      </c>
      <c r="G96" s="2325">
        <v>5</v>
      </c>
      <c r="H96" s="2325">
        <v>4</v>
      </c>
      <c r="I96" s="2325">
        <f>SUM(G96:H96)</f>
        <v>9</v>
      </c>
      <c r="J96" s="2325"/>
      <c r="K96" s="2325">
        <v>0</v>
      </c>
      <c r="L96" s="2325">
        <v>1</v>
      </c>
      <c r="M96" s="2325">
        <f>SUM(K96:L96)</f>
        <v>1</v>
      </c>
      <c r="N96" s="2325"/>
      <c r="O96" s="2325">
        <v>0</v>
      </c>
      <c r="P96" s="2325">
        <v>0</v>
      </c>
      <c r="Q96" s="2325">
        <f>SUM(O96:P96)</f>
        <v>0</v>
      </c>
      <c r="R96" s="2325"/>
      <c r="S96" s="2325">
        <v>0</v>
      </c>
      <c r="T96" s="2325">
        <v>0</v>
      </c>
      <c r="U96" s="2325">
        <f>SUM(S96:T96)</f>
        <v>0</v>
      </c>
      <c r="V96" s="2325"/>
      <c r="W96" s="2325">
        <v>0</v>
      </c>
      <c r="X96" s="2325">
        <v>2</v>
      </c>
      <c r="Y96" s="2325">
        <f>SUM(W96:X96)</f>
        <v>2</v>
      </c>
      <c r="Z96" s="2325"/>
      <c r="AA96" s="2325">
        <f>SUM(G96+K96+O96+S96+W96)</f>
        <v>5</v>
      </c>
      <c r="AB96" s="2325">
        <f>SUM(H96+L96+P96+T96+X96)</f>
        <v>7</v>
      </c>
      <c r="AC96" s="2324">
        <f>SUM(I96+M96+Q96+U96+Y96)</f>
        <v>12</v>
      </c>
    </row>
    <row r="97" spans="1:29" s="2314" customFormat="1" ht="14.25" customHeight="1">
      <c r="A97" s="420">
        <v>5</v>
      </c>
      <c r="B97" s="420">
        <v>5</v>
      </c>
      <c r="C97" s="420">
        <v>11</v>
      </c>
      <c r="E97" s="2323"/>
      <c r="F97" s="2326" t="s">
        <v>757</v>
      </c>
      <c r="G97" s="2325">
        <v>0</v>
      </c>
      <c r="H97" s="2325">
        <v>0</v>
      </c>
      <c r="I97" s="2325">
        <f>SUM(G97:H97)</f>
        <v>0</v>
      </c>
      <c r="J97" s="2325"/>
      <c r="K97" s="2325">
        <v>2</v>
      </c>
      <c r="L97" s="2325">
        <v>2</v>
      </c>
      <c r="M97" s="2325">
        <f>SUM(K97:L97)</f>
        <v>4</v>
      </c>
      <c r="N97" s="2325"/>
      <c r="O97" s="2325">
        <v>1</v>
      </c>
      <c r="P97" s="2325">
        <v>0</v>
      </c>
      <c r="Q97" s="2325">
        <f>SUM(O97:P97)</f>
        <v>1</v>
      </c>
      <c r="R97" s="2325"/>
      <c r="S97" s="2325">
        <v>0</v>
      </c>
      <c r="T97" s="2325">
        <v>0</v>
      </c>
      <c r="U97" s="2325">
        <f>SUM(S97:T97)</f>
        <v>0</v>
      </c>
      <c r="V97" s="2325"/>
      <c r="W97" s="2325">
        <v>0</v>
      </c>
      <c r="X97" s="2325">
        <v>0</v>
      </c>
      <c r="Y97" s="2325">
        <f>SUM(W97:X97)</f>
        <v>0</v>
      </c>
      <c r="Z97" s="2325"/>
      <c r="AA97" s="2325">
        <f>SUM(G97+K97+O97+S97+W97)</f>
        <v>3</v>
      </c>
      <c r="AB97" s="2325">
        <f>SUM(H97+L97+P97+T97+X97)</f>
        <v>2</v>
      </c>
      <c r="AC97" s="2324">
        <f>SUM(I97+M97+Q97+U97+Y97)</f>
        <v>5</v>
      </c>
    </row>
    <row r="98" spans="1:29" s="2314" customFormat="1" ht="14.25" customHeight="1">
      <c r="A98" s="420">
        <v>5</v>
      </c>
      <c r="B98" s="420">
        <v>5</v>
      </c>
      <c r="C98" s="420">
        <v>11</v>
      </c>
      <c r="E98" s="2323"/>
      <c r="F98" s="2326" t="s">
        <v>115</v>
      </c>
      <c r="G98" s="2325">
        <v>9</v>
      </c>
      <c r="H98" s="2325">
        <v>16</v>
      </c>
      <c r="I98" s="2325">
        <f>SUM(G98:H98)</f>
        <v>25</v>
      </c>
      <c r="J98" s="2325"/>
      <c r="K98" s="2325">
        <v>0</v>
      </c>
      <c r="L98" s="2325">
        <v>1</v>
      </c>
      <c r="M98" s="2325">
        <f>SUM(K98:L98)</f>
        <v>1</v>
      </c>
      <c r="N98" s="2325"/>
      <c r="O98" s="2325">
        <v>0</v>
      </c>
      <c r="P98" s="2325">
        <v>0</v>
      </c>
      <c r="Q98" s="2325">
        <f>SUM(O98:P98)</f>
        <v>0</v>
      </c>
      <c r="R98" s="2325"/>
      <c r="S98" s="2325">
        <v>0</v>
      </c>
      <c r="T98" s="2325">
        <v>0</v>
      </c>
      <c r="U98" s="2325">
        <f>SUM(S98:T98)</f>
        <v>0</v>
      </c>
      <c r="V98" s="2325"/>
      <c r="W98" s="2325">
        <v>0</v>
      </c>
      <c r="X98" s="2325">
        <v>2</v>
      </c>
      <c r="Y98" s="2325">
        <f>SUM(W98:X98)</f>
        <v>2</v>
      </c>
      <c r="Z98" s="2325"/>
      <c r="AA98" s="2325">
        <f>SUM(G98+K98+O98+S98+W98)</f>
        <v>9</v>
      </c>
      <c r="AB98" s="2325">
        <f>SUM(H98+L98+P98+T98+X98)</f>
        <v>19</v>
      </c>
      <c r="AC98" s="2324">
        <f>SUM(I98+M98+Q98+U98+Y98)</f>
        <v>28</v>
      </c>
    </row>
    <row r="99" spans="1:29" s="2314" customFormat="1" ht="14.25" customHeight="1">
      <c r="A99" s="420">
        <v>5</v>
      </c>
      <c r="B99" s="420">
        <v>5</v>
      </c>
      <c r="C99" s="420">
        <v>11</v>
      </c>
      <c r="E99" s="2323"/>
      <c r="F99" s="2326" t="s">
        <v>388</v>
      </c>
      <c r="G99" s="2325">
        <v>0</v>
      </c>
      <c r="H99" s="2325">
        <v>0</v>
      </c>
      <c r="I99" s="2325">
        <f>SUM(G99:H99)</f>
        <v>0</v>
      </c>
      <c r="J99" s="2325"/>
      <c r="K99" s="2325">
        <v>0</v>
      </c>
      <c r="L99" s="2325">
        <v>0</v>
      </c>
      <c r="M99" s="2325">
        <f>SUM(K99:L99)</f>
        <v>0</v>
      </c>
      <c r="N99" s="2325"/>
      <c r="O99" s="2325">
        <v>0</v>
      </c>
      <c r="P99" s="2325">
        <v>0</v>
      </c>
      <c r="Q99" s="2325">
        <f>SUM(O99:P99)</f>
        <v>0</v>
      </c>
      <c r="R99" s="2325"/>
      <c r="S99" s="2325">
        <v>0</v>
      </c>
      <c r="T99" s="2325">
        <v>0</v>
      </c>
      <c r="U99" s="2325">
        <f>SUM(S99:T99)</f>
        <v>0</v>
      </c>
      <c r="V99" s="2325"/>
      <c r="W99" s="2325">
        <v>0</v>
      </c>
      <c r="X99" s="2325">
        <v>1</v>
      </c>
      <c r="Y99" s="2325">
        <f>SUM(W99:X99)</f>
        <v>1</v>
      </c>
      <c r="Z99" s="2325"/>
      <c r="AA99" s="2325">
        <f>SUM(G99+K99+O99+S99+W99)</f>
        <v>0</v>
      </c>
      <c r="AB99" s="2325">
        <f>SUM(H99+L99+P99+T99+X99)</f>
        <v>1</v>
      </c>
      <c r="AC99" s="2324">
        <f>SUM(I99+M99+Q99+U99+Y99)</f>
        <v>1</v>
      </c>
    </row>
    <row r="100" spans="1:29" s="2319" customFormat="1" ht="14.25" customHeight="1">
      <c r="A100" s="420"/>
      <c r="B100" s="420"/>
      <c r="C100" s="420"/>
      <c r="E100" s="2323"/>
      <c r="F100" s="2322" t="s">
        <v>51</v>
      </c>
      <c r="G100" s="2321">
        <f>SUM(G101:G102)</f>
        <v>9</v>
      </c>
      <c r="H100" s="2321">
        <f>SUM(H101:H102)</f>
        <v>13</v>
      </c>
      <c r="I100" s="2321">
        <f>SUM(G100:H100)</f>
        <v>22</v>
      </c>
      <c r="J100" s="2321"/>
      <c r="K100" s="2321">
        <f>SUM(K101:K102)</f>
        <v>0</v>
      </c>
      <c r="L100" s="2321">
        <f>SUM(L101:L102)</f>
        <v>1</v>
      </c>
      <c r="M100" s="2321">
        <f>SUM(K100:L100)</f>
        <v>1</v>
      </c>
      <c r="N100" s="2321"/>
      <c r="O100" s="2321">
        <f>SUM(O101:O102)</f>
        <v>0</v>
      </c>
      <c r="P100" s="2321">
        <f>SUM(P101:P102)</f>
        <v>0</v>
      </c>
      <c r="Q100" s="2321">
        <f>SUM(O100:P100)</f>
        <v>0</v>
      </c>
      <c r="R100" s="2321"/>
      <c r="S100" s="2321">
        <f>SUM(S101:S102)</f>
        <v>0</v>
      </c>
      <c r="T100" s="2321">
        <f>SUM(T101:T102)</f>
        <v>0</v>
      </c>
      <c r="U100" s="2321">
        <f>SUM(S100:T100)</f>
        <v>0</v>
      </c>
      <c r="V100" s="2321"/>
      <c r="W100" s="2321">
        <f>SUM(W101:W102)</f>
        <v>0</v>
      </c>
      <c r="X100" s="2321">
        <f>SUM(X101:X102)</f>
        <v>1</v>
      </c>
      <c r="Y100" s="2321">
        <f>SUM(W100:X100)</f>
        <v>1</v>
      </c>
      <c r="Z100" s="2321"/>
      <c r="AA100" s="2321">
        <f>SUM(G100+K100+O100+S100+W100)</f>
        <v>9</v>
      </c>
      <c r="AB100" s="2321">
        <f>SUM(H100+L100+P100+T100+X100)</f>
        <v>15</v>
      </c>
      <c r="AC100" s="2320">
        <f>SUM(I100+M100+Q100+U100+Y100)</f>
        <v>24</v>
      </c>
    </row>
    <row r="101" spans="1:29" s="2314" customFormat="1" ht="14.25" customHeight="1">
      <c r="A101" s="420">
        <v>5</v>
      </c>
      <c r="B101" s="420">
        <v>5</v>
      </c>
      <c r="C101" s="420">
        <v>10</v>
      </c>
      <c r="E101" s="2323"/>
      <c r="F101" s="2326" t="s">
        <v>757</v>
      </c>
      <c r="G101" s="2325">
        <v>0</v>
      </c>
      <c r="H101" s="2325">
        <v>0</v>
      </c>
      <c r="I101" s="2325">
        <f>SUM(G101:H101)</f>
        <v>0</v>
      </c>
      <c r="J101" s="2325"/>
      <c r="K101" s="2325">
        <v>0</v>
      </c>
      <c r="L101" s="2325">
        <v>1</v>
      </c>
      <c r="M101" s="2325">
        <f>SUM(K101:L101)</f>
        <v>1</v>
      </c>
      <c r="N101" s="2325"/>
      <c r="O101" s="2325">
        <v>0</v>
      </c>
      <c r="P101" s="2325">
        <v>0</v>
      </c>
      <c r="Q101" s="2325">
        <f>SUM(O101:P101)</f>
        <v>0</v>
      </c>
      <c r="R101" s="2325"/>
      <c r="S101" s="2325">
        <v>0</v>
      </c>
      <c r="T101" s="2325">
        <v>0</v>
      </c>
      <c r="U101" s="2325">
        <f>SUM(S101:T101)</f>
        <v>0</v>
      </c>
      <c r="V101" s="2325"/>
      <c r="W101" s="2325">
        <v>0</v>
      </c>
      <c r="X101" s="2325">
        <v>0</v>
      </c>
      <c r="Y101" s="2325">
        <f>SUM(W101:X101)</f>
        <v>0</v>
      </c>
      <c r="Z101" s="2325"/>
      <c r="AA101" s="2325">
        <f>SUM(G101+K101+O101+S101+W101)</f>
        <v>0</v>
      </c>
      <c r="AB101" s="2325">
        <f>SUM(H101+L101+P101+T101+X101)</f>
        <v>1</v>
      </c>
      <c r="AC101" s="2324">
        <f>SUM(I101+M101+Q101+U101+Y101)</f>
        <v>1</v>
      </c>
    </row>
    <row r="102" spans="1:29" s="2314" customFormat="1" ht="14.25" customHeight="1">
      <c r="A102" s="420">
        <v>5</v>
      </c>
      <c r="B102" s="420">
        <v>5</v>
      </c>
      <c r="C102" s="420">
        <v>10</v>
      </c>
      <c r="E102" s="2323"/>
      <c r="F102" s="2326" t="s">
        <v>115</v>
      </c>
      <c r="G102" s="2325">
        <v>9</v>
      </c>
      <c r="H102" s="2325">
        <v>13</v>
      </c>
      <c r="I102" s="2325">
        <f>SUM(G102:H102)</f>
        <v>22</v>
      </c>
      <c r="J102" s="2325"/>
      <c r="K102" s="2325">
        <v>0</v>
      </c>
      <c r="L102" s="2325">
        <v>0</v>
      </c>
      <c r="M102" s="2325">
        <f>SUM(K102:L102)</f>
        <v>0</v>
      </c>
      <c r="N102" s="2325"/>
      <c r="O102" s="2325">
        <v>0</v>
      </c>
      <c r="P102" s="2325">
        <v>0</v>
      </c>
      <c r="Q102" s="2325">
        <f>SUM(O102:P102)</f>
        <v>0</v>
      </c>
      <c r="R102" s="2325"/>
      <c r="S102" s="2325">
        <v>0</v>
      </c>
      <c r="T102" s="2325">
        <v>0</v>
      </c>
      <c r="U102" s="2325">
        <f>SUM(S102:T102)</f>
        <v>0</v>
      </c>
      <c r="V102" s="2325"/>
      <c r="W102" s="2325">
        <v>0</v>
      </c>
      <c r="X102" s="2325">
        <v>1</v>
      </c>
      <c r="Y102" s="2325">
        <f>SUM(W102:X102)</f>
        <v>1</v>
      </c>
      <c r="Z102" s="2325"/>
      <c r="AA102" s="2325">
        <f>SUM(G102+K102+O102+S102+W102)</f>
        <v>9</v>
      </c>
      <c r="AB102" s="2325">
        <f>SUM(H102+L102+P102+T102+X102)</f>
        <v>14</v>
      </c>
      <c r="AC102" s="2324">
        <f>SUM(I102+M102+Q102+U102+Y102)</f>
        <v>23</v>
      </c>
    </row>
    <row r="103" spans="1:29" s="2319" customFormat="1" ht="14.25" customHeight="1">
      <c r="A103" s="420"/>
      <c r="B103" s="420"/>
      <c r="C103" s="420"/>
      <c r="E103" s="2323"/>
      <c r="F103" s="2322" t="s">
        <v>52</v>
      </c>
      <c r="G103" s="2321">
        <f>SUM(G104:G104)</f>
        <v>2</v>
      </c>
      <c r="H103" s="2321">
        <f>SUM(H104:H104)</f>
        <v>8</v>
      </c>
      <c r="I103" s="2321">
        <f>SUM(G103:H103)</f>
        <v>10</v>
      </c>
      <c r="J103" s="2321"/>
      <c r="K103" s="2321">
        <f>SUM(K104:K104)</f>
        <v>0</v>
      </c>
      <c r="L103" s="2321">
        <f>SUM(L104:L104)</f>
        <v>0</v>
      </c>
      <c r="M103" s="2321">
        <f>SUM(K103:L103)</f>
        <v>0</v>
      </c>
      <c r="N103" s="2321"/>
      <c r="O103" s="2321">
        <f>SUM(O104:O104)</f>
        <v>0</v>
      </c>
      <c r="P103" s="2321">
        <f>SUM(P104:P104)</f>
        <v>0</v>
      </c>
      <c r="Q103" s="2321">
        <f>SUM(O103:P103)</f>
        <v>0</v>
      </c>
      <c r="R103" s="2321"/>
      <c r="S103" s="2321">
        <f>SUM(S104:S104)</f>
        <v>0</v>
      </c>
      <c r="T103" s="2321">
        <f>SUM(T104:T104)</f>
        <v>0</v>
      </c>
      <c r="U103" s="2321">
        <f>SUM(S103:T103)</f>
        <v>0</v>
      </c>
      <c r="V103" s="2321"/>
      <c r="W103" s="2321">
        <f>SUM(W104:W104)</f>
        <v>0</v>
      </c>
      <c r="X103" s="2321">
        <f>SUM(X104:X104)</f>
        <v>0</v>
      </c>
      <c r="Y103" s="2321">
        <f>SUM(W103:X103)</f>
        <v>0</v>
      </c>
      <c r="Z103" s="2321"/>
      <c r="AA103" s="2321">
        <f>SUM(G103+K103+O103+S103+W103)</f>
        <v>2</v>
      </c>
      <c r="AB103" s="2321">
        <f>SUM(H103+L103+P103+T103+X103)</f>
        <v>8</v>
      </c>
      <c r="AC103" s="2320">
        <f>SUM(I103+M103+Q103+U103+Y103)</f>
        <v>10</v>
      </c>
    </row>
    <row r="104" spans="1:29" s="2314" customFormat="1" ht="14.25" customHeight="1">
      <c r="A104" s="420">
        <v>5</v>
      </c>
      <c r="B104" s="420">
        <v>5</v>
      </c>
      <c r="C104" s="420">
        <v>13</v>
      </c>
      <c r="E104" s="2338"/>
      <c r="F104" s="2326" t="s">
        <v>115</v>
      </c>
      <c r="G104" s="2325">
        <v>2</v>
      </c>
      <c r="H104" s="2325">
        <v>8</v>
      </c>
      <c r="I104" s="2325">
        <f>SUM(G104:H104)</f>
        <v>10</v>
      </c>
      <c r="J104" s="2325"/>
      <c r="K104" s="2325">
        <v>0</v>
      </c>
      <c r="L104" s="2325">
        <v>0</v>
      </c>
      <c r="M104" s="2325">
        <f>SUM(K104:L104)</f>
        <v>0</v>
      </c>
      <c r="N104" s="2325"/>
      <c r="O104" s="2325">
        <v>0</v>
      </c>
      <c r="P104" s="2325">
        <v>0</v>
      </c>
      <c r="Q104" s="2325">
        <f>SUM(O104:P104)</f>
        <v>0</v>
      </c>
      <c r="R104" s="2325"/>
      <c r="S104" s="2325">
        <v>0</v>
      </c>
      <c r="T104" s="2325">
        <v>0</v>
      </c>
      <c r="U104" s="2325">
        <f>SUM(S104:T104)</f>
        <v>0</v>
      </c>
      <c r="V104" s="2325"/>
      <c r="W104" s="2325">
        <v>0</v>
      </c>
      <c r="X104" s="2325">
        <v>0</v>
      </c>
      <c r="Y104" s="2325">
        <f>SUM(W104:X104)</f>
        <v>0</v>
      </c>
      <c r="Z104" s="2325"/>
      <c r="AA104" s="2325">
        <f>SUM(G104+K104+O104+S104+W104)</f>
        <v>2</v>
      </c>
      <c r="AB104" s="2325">
        <f>SUM(H104+L104+P104+T104+X104)</f>
        <v>8</v>
      </c>
      <c r="AC104" s="2324">
        <f>SUM(I104+M104+Q104+U104+Y104)</f>
        <v>10</v>
      </c>
    </row>
    <row r="105" spans="1:29" s="2305" customFormat="1" ht="14.25" customHeight="1">
      <c r="E105" s="2323">
        <v>1406</v>
      </c>
      <c r="F105" s="2333" t="s">
        <v>5</v>
      </c>
      <c r="G105" s="2332">
        <f>SUM(G106+G110+G115+G113)</f>
        <v>17</v>
      </c>
      <c r="H105" s="2332">
        <f>SUM(H106+H110+H115+H113)</f>
        <v>13</v>
      </c>
      <c r="I105" s="2332">
        <f>SUM(G105:H105)</f>
        <v>30</v>
      </c>
      <c r="J105" s="2332"/>
      <c r="K105" s="2332">
        <f>SUM(K106+K110+K115+K113)</f>
        <v>0</v>
      </c>
      <c r="L105" s="2332">
        <f>SUM(L106+L110+L115+L113)</f>
        <v>1</v>
      </c>
      <c r="M105" s="2332">
        <f>SUM(K105:L105)</f>
        <v>1</v>
      </c>
      <c r="N105" s="2332"/>
      <c r="O105" s="2332">
        <f>SUM(O106+O110+O115+O113)</f>
        <v>119</v>
      </c>
      <c r="P105" s="2332">
        <f>SUM(P106+P110+P115+P113)</f>
        <v>107</v>
      </c>
      <c r="Q105" s="2332">
        <f>SUM(O105:P105)</f>
        <v>226</v>
      </c>
      <c r="R105" s="2332"/>
      <c r="S105" s="2332">
        <f>SUM(S106+S110+S115+S113)</f>
        <v>0</v>
      </c>
      <c r="T105" s="2332">
        <f>SUM(T106+T110+T115+T113)</f>
        <v>0</v>
      </c>
      <c r="U105" s="2332">
        <f>SUM(S105:T105)</f>
        <v>0</v>
      </c>
      <c r="V105" s="2332"/>
      <c r="W105" s="2332">
        <f>SUM(W106+W110+W115+W113)</f>
        <v>39</v>
      </c>
      <c r="X105" s="2332">
        <f>SUM(X106+X110+X115+X113)</f>
        <v>36</v>
      </c>
      <c r="Y105" s="2332">
        <f>SUM(W105:X105)</f>
        <v>75</v>
      </c>
      <c r="Z105" s="2332"/>
      <c r="AA105" s="2332">
        <f>SUM(G105+K105+O105+S105+W105)</f>
        <v>175</v>
      </c>
      <c r="AB105" s="2332">
        <f>SUM(H105+L105+P105+T105+X105)</f>
        <v>157</v>
      </c>
      <c r="AC105" s="2330">
        <f>SUM(I105+M105+Q105+U105+Y105)</f>
        <v>332</v>
      </c>
    </row>
    <row r="106" spans="1:29" s="2319" customFormat="1" ht="14.25" customHeight="1">
      <c r="E106" s="2323"/>
      <c r="F106" s="2322" t="s">
        <v>53</v>
      </c>
      <c r="G106" s="2321">
        <f>SUM(G107:G109)</f>
        <v>5</v>
      </c>
      <c r="H106" s="2321">
        <f>SUM(H107:H109)</f>
        <v>6</v>
      </c>
      <c r="I106" s="2321">
        <f>SUM(G106:H106)</f>
        <v>11</v>
      </c>
      <c r="J106" s="2321"/>
      <c r="K106" s="2321">
        <f>SUM(K107:K109)</f>
        <v>0</v>
      </c>
      <c r="L106" s="2321">
        <f>SUM(L107:L109)</f>
        <v>0</v>
      </c>
      <c r="M106" s="2321">
        <f>SUM(K106:L106)</f>
        <v>0</v>
      </c>
      <c r="N106" s="2321"/>
      <c r="O106" s="2321">
        <f>SUM(O107:O109)</f>
        <v>119</v>
      </c>
      <c r="P106" s="2321">
        <f>SUM(P107:P109)</f>
        <v>107</v>
      </c>
      <c r="Q106" s="2321">
        <f>SUM(O106:P106)</f>
        <v>226</v>
      </c>
      <c r="R106" s="2321"/>
      <c r="S106" s="2321">
        <f>SUM(S107:S109)</f>
        <v>0</v>
      </c>
      <c r="T106" s="2321">
        <f>SUM(T107:T109)</f>
        <v>0</v>
      </c>
      <c r="U106" s="2321">
        <f>SUM(S106:T106)</f>
        <v>0</v>
      </c>
      <c r="V106" s="2321"/>
      <c r="W106" s="2321">
        <f>SUM(W107:W109)</f>
        <v>37</v>
      </c>
      <c r="X106" s="2321">
        <f>SUM(X107:X109)</f>
        <v>35</v>
      </c>
      <c r="Y106" s="2321">
        <f>SUM(W106:X106)</f>
        <v>72</v>
      </c>
      <c r="Z106" s="2321"/>
      <c r="AA106" s="2321">
        <f>SUM(G106+K106+O106+S106+W106)</f>
        <v>161</v>
      </c>
      <c r="AB106" s="2321">
        <f>SUM(H106+L106+P106+T106+X106)</f>
        <v>148</v>
      </c>
      <c r="AC106" s="2320">
        <f>SUM(I106+M106+Q106+U106+Y106)</f>
        <v>309</v>
      </c>
    </row>
    <row r="107" spans="1:29" s="2314" customFormat="1" ht="14.25" customHeight="1">
      <c r="A107" s="420">
        <v>6</v>
      </c>
      <c r="B107" s="420">
        <v>2</v>
      </c>
      <c r="C107" s="420">
        <v>11</v>
      </c>
      <c r="E107" s="2323"/>
      <c r="F107" s="2326" t="s">
        <v>117</v>
      </c>
      <c r="G107" s="2325">
        <v>2</v>
      </c>
      <c r="H107" s="2325">
        <v>4</v>
      </c>
      <c r="I107" s="2325">
        <f>SUM(G107:H107)</f>
        <v>6</v>
      </c>
      <c r="J107" s="2325"/>
      <c r="K107" s="2325">
        <v>0</v>
      </c>
      <c r="L107" s="2325">
        <v>0</v>
      </c>
      <c r="M107" s="2325">
        <f>SUM(K107:L107)</f>
        <v>0</v>
      </c>
      <c r="N107" s="2325"/>
      <c r="O107" s="2325">
        <v>0</v>
      </c>
      <c r="P107" s="2325">
        <v>0</v>
      </c>
      <c r="Q107" s="2325">
        <f>SUM(O107:P107)</f>
        <v>0</v>
      </c>
      <c r="R107" s="2325"/>
      <c r="S107" s="2325">
        <v>0</v>
      </c>
      <c r="T107" s="2325">
        <v>0</v>
      </c>
      <c r="U107" s="2325">
        <f>SUM(S107:T107)</f>
        <v>0</v>
      </c>
      <c r="V107" s="2325"/>
      <c r="W107" s="2325">
        <v>0</v>
      </c>
      <c r="X107" s="2325">
        <v>0</v>
      </c>
      <c r="Y107" s="2325">
        <f>SUM(W107:X107)</f>
        <v>0</v>
      </c>
      <c r="Z107" s="2325"/>
      <c r="AA107" s="2325">
        <f>SUM(G107+K107+O107+S107+W107)</f>
        <v>2</v>
      </c>
      <c r="AB107" s="2325">
        <f>SUM(H107+L107+P107+T107+X107)</f>
        <v>4</v>
      </c>
      <c r="AC107" s="2324">
        <f>SUM(I107+M107+Q107+U107+Y107)</f>
        <v>6</v>
      </c>
    </row>
    <row r="108" spans="1:29" s="2314" customFormat="1" ht="14.25" customHeight="1">
      <c r="A108" s="420">
        <v>5</v>
      </c>
      <c r="B108" s="420">
        <v>2</v>
      </c>
      <c r="C108" s="420">
        <v>11</v>
      </c>
      <c r="E108" s="2323"/>
      <c r="F108" s="2326" t="s">
        <v>700</v>
      </c>
      <c r="G108" s="2325">
        <v>3</v>
      </c>
      <c r="H108" s="2325">
        <v>2</v>
      </c>
      <c r="I108" s="2325">
        <f>SUM(G108:H108)</f>
        <v>5</v>
      </c>
      <c r="J108" s="2325"/>
      <c r="K108" s="2325">
        <v>0</v>
      </c>
      <c r="L108" s="2325">
        <v>0</v>
      </c>
      <c r="M108" s="2325">
        <f>SUM(K108:L108)</f>
        <v>0</v>
      </c>
      <c r="N108" s="2325"/>
      <c r="O108" s="2325">
        <v>62</v>
      </c>
      <c r="P108" s="2325">
        <v>51</v>
      </c>
      <c r="Q108" s="2325">
        <f>SUM(O108:P108)</f>
        <v>113</v>
      </c>
      <c r="R108" s="2325"/>
      <c r="S108" s="2325">
        <v>0</v>
      </c>
      <c r="T108" s="2325">
        <v>0</v>
      </c>
      <c r="U108" s="2325">
        <f>SUM(S108:T108)</f>
        <v>0</v>
      </c>
      <c r="V108" s="2325"/>
      <c r="W108" s="2325">
        <v>20</v>
      </c>
      <c r="X108" s="2325">
        <v>19</v>
      </c>
      <c r="Y108" s="2325">
        <f>SUM(W108:X108)</f>
        <v>39</v>
      </c>
      <c r="Z108" s="2325"/>
      <c r="AA108" s="2325">
        <f>SUM(G108+K108+O108+S108+W108)</f>
        <v>85</v>
      </c>
      <c r="AB108" s="2325">
        <f>SUM(H108+L108+P108+T108+X108)</f>
        <v>72</v>
      </c>
      <c r="AC108" s="2324">
        <f>SUM(I108+M108+Q108+U108+Y108)</f>
        <v>157</v>
      </c>
    </row>
    <row r="109" spans="1:29" s="2314" customFormat="1" ht="14.25" customHeight="1">
      <c r="A109" s="420">
        <v>6</v>
      </c>
      <c r="B109" s="420">
        <v>2</v>
      </c>
      <c r="C109" s="420">
        <v>11</v>
      </c>
      <c r="E109" s="2323"/>
      <c r="F109" s="2326" t="s">
        <v>118</v>
      </c>
      <c r="G109" s="2325">
        <v>0</v>
      </c>
      <c r="H109" s="2325">
        <v>0</v>
      </c>
      <c r="I109" s="2325">
        <f>SUM(G109:H109)</f>
        <v>0</v>
      </c>
      <c r="J109" s="2325"/>
      <c r="K109" s="2325">
        <v>0</v>
      </c>
      <c r="L109" s="2325">
        <v>0</v>
      </c>
      <c r="M109" s="2325">
        <f>SUM(K109:L109)</f>
        <v>0</v>
      </c>
      <c r="N109" s="2325"/>
      <c r="O109" s="2325">
        <v>57</v>
      </c>
      <c r="P109" s="2325">
        <v>56</v>
      </c>
      <c r="Q109" s="2325">
        <f>SUM(O109:P109)</f>
        <v>113</v>
      </c>
      <c r="R109" s="2325"/>
      <c r="S109" s="2325">
        <v>0</v>
      </c>
      <c r="T109" s="2325">
        <v>0</v>
      </c>
      <c r="U109" s="2325">
        <f>SUM(S109:T109)</f>
        <v>0</v>
      </c>
      <c r="V109" s="2325"/>
      <c r="W109" s="2325">
        <v>17</v>
      </c>
      <c r="X109" s="2325">
        <v>16</v>
      </c>
      <c r="Y109" s="2325">
        <f>SUM(W109:X109)</f>
        <v>33</v>
      </c>
      <c r="Z109" s="2325"/>
      <c r="AA109" s="2325">
        <f>SUM(G109+K109+O109+S109+W109)</f>
        <v>74</v>
      </c>
      <c r="AB109" s="2325">
        <f>SUM(H109+L109+P109+T109+X109)</f>
        <v>72</v>
      </c>
      <c r="AC109" s="2324">
        <f>SUM(I109+M109+Q109+U109+Y109)</f>
        <v>146</v>
      </c>
    </row>
    <row r="110" spans="1:29" s="2319" customFormat="1" ht="14.25" customHeight="1">
      <c r="A110" s="420"/>
      <c r="B110" s="420"/>
      <c r="C110" s="420"/>
      <c r="E110" s="2323"/>
      <c r="F110" s="2319" t="s">
        <v>55</v>
      </c>
      <c r="G110" s="2321">
        <f>SUM(G111:G112)</f>
        <v>12</v>
      </c>
      <c r="H110" s="2321">
        <f>SUM(H111:H112)</f>
        <v>7</v>
      </c>
      <c r="I110" s="2321">
        <f>SUM(G110:H110)</f>
        <v>19</v>
      </c>
      <c r="J110" s="2321"/>
      <c r="K110" s="2321">
        <f>SUM(K111:K112)</f>
        <v>0</v>
      </c>
      <c r="L110" s="2321">
        <f>SUM(L111:L112)</f>
        <v>0</v>
      </c>
      <c r="M110" s="2321">
        <f>SUM(K110:L110)</f>
        <v>0</v>
      </c>
      <c r="N110" s="2321"/>
      <c r="O110" s="2321">
        <f>SUM(O111:O112)</f>
        <v>0</v>
      </c>
      <c r="P110" s="2321">
        <f>SUM(P111:P112)</f>
        <v>0</v>
      </c>
      <c r="Q110" s="2321">
        <f>SUM(O110:P110)</f>
        <v>0</v>
      </c>
      <c r="R110" s="2321"/>
      <c r="S110" s="2321">
        <f>SUM(S111:S112)</f>
        <v>0</v>
      </c>
      <c r="T110" s="2321">
        <f>SUM(T111:T112)</f>
        <v>0</v>
      </c>
      <c r="U110" s="2321">
        <f>SUM(S110:T110)</f>
        <v>0</v>
      </c>
      <c r="V110" s="2321"/>
      <c r="W110" s="2321">
        <f>SUM(W111:W112)</f>
        <v>1</v>
      </c>
      <c r="X110" s="2321">
        <f>SUM(X111:X112)</f>
        <v>0</v>
      </c>
      <c r="Y110" s="2321">
        <f>SUM(W110:X110)</f>
        <v>1</v>
      </c>
      <c r="Z110" s="2321"/>
      <c r="AA110" s="2321">
        <f>SUM(G110+K110+O110+S110+W110)</f>
        <v>13</v>
      </c>
      <c r="AB110" s="2321">
        <f>SUM(H110+L110+P110+T110+X110)</f>
        <v>7</v>
      </c>
      <c r="AC110" s="2320">
        <f>SUM(I110+M110+Q110+U110+Y110)</f>
        <v>20</v>
      </c>
    </row>
    <row r="111" spans="1:29" s="2314" customFormat="1" ht="14.25" customHeight="1">
      <c r="A111" s="420">
        <v>6</v>
      </c>
      <c r="B111" s="420">
        <v>2</v>
      </c>
      <c r="C111" s="420">
        <v>10</v>
      </c>
      <c r="E111" s="2323"/>
      <c r="F111" s="2314" t="s">
        <v>794</v>
      </c>
      <c r="G111" s="2325">
        <v>0</v>
      </c>
      <c r="H111" s="2325">
        <v>0</v>
      </c>
      <c r="I111" s="2325">
        <f>SUM(G111:H111)</f>
        <v>0</v>
      </c>
      <c r="J111" s="2325"/>
      <c r="K111" s="2325">
        <v>0</v>
      </c>
      <c r="L111" s="2325">
        <v>0</v>
      </c>
      <c r="M111" s="2325">
        <f>SUM(K111:L111)</f>
        <v>0</v>
      </c>
      <c r="N111" s="2325"/>
      <c r="O111" s="2325">
        <v>0</v>
      </c>
      <c r="P111" s="2325">
        <v>0</v>
      </c>
      <c r="Q111" s="2325">
        <f>SUM(O111:P111)</f>
        <v>0</v>
      </c>
      <c r="R111" s="2325"/>
      <c r="S111" s="2325">
        <v>0</v>
      </c>
      <c r="T111" s="2325">
        <v>0</v>
      </c>
      <c r="U111" s="2325">
        <f>SUM(S111:T111)</f>
        <v>0</v>
      </c>
      <c r="V111" s="2325"/>
      <c r="W111" s="2325">
        <v>1</v>
      </c>
      <c r="X111" s="2325">
        <v>0</v>
      </c>
      <c r="Y111" s="2325">
        <f>SUM(W111:X111)</f>
        <v>1</v>
      </c>
      <c r="Z111" s="2325"/>
      <c r="AA111" s="2325">
        <f>SUM(G111+K111+O111+S111+W111)</f>
        <v>1</v>
      </c>
      <c r="AB111" s="2325">
        <f>SUM(H111+L111+P111+T111+X111)</f>
        <v>0</v>
      </c>
      <c r="AC111" s="2324">
        <f>SUM(I111+M111+Q111+U111+Y111)</f>
        <v>1</v>
      </c>
    </row>
    <row r="112" spans="1:29" s="2314" customFormat="1" ht="14.25" customHeight="1">
      <c r="A112" s="420">
        <v>6</v>
      </c>
      <c r="B112" s="420">
        <v>2</v>
      </c>
      <c r="C112" s="420">
        <v>10</v>
      </c>
      <c r="E112" s="2323"/>
      <c r="F112" s="2314" t="s">
        <v>99</v>
      </c>
      <c r="G112" s="2325">
        <v>12</v>
      </c>
      <c r="H112" s="2325">
        <v>7</v>
      </c>
      <c r="I112" s="2325">
        <f>SUM(G112:H112)</f>
        <v>19</v>
      </c>
      <c r="J112" s="2325"/>
      <c r="K112" s="2325">
        <v>0</v>
      </c>
      <c r="L112" s="2325">
        <v>0</v>
      </c>
      <c r="M112" s="2325">
        <f>SUM(K112:L112)</f>
        <v>0</v>
      </c>
      <c r="N112" s="2325"/>
      <c r="O112" s="2325">
        <v>0</v>
      </c>
      <c r="P112" s="2325">
        <v>0</v>
      </c>
      <c r="Q112" s="2325">
        <f>SUM(O112:P112)</f>
        <v>0</v>
      </c>
      <c r="R112" s="2325"/>
      <c r="S112" s="2325">
        <v>0</v>
      </c>
      <c r="T112" s="2325">
        <v>0</v>
      </c>
      <c r="U112" s="2325">
        <f>SUM(S112:T112)</f>
        <v>0</v>
      </c>
      <c r="V112" s="2325"/>
      <c r="W112" s="2325">
        <v>0</v>
      </c>
      <c r="X112" s="2325">
        <v>0</v>
      </c>
      <c r="Y112" s="2325">
        <f>SUM(W112:X112)</f>
        <v>0</v>
      </c>
      <c r="Z112" s="2325"/>
      <c r="AA112" s="2325">
        <f>SUM(G112+K112+O112+S112+W112)</f>
        <v>12</v>
      </c>
      <c r="AB112" s="2325">
        <f>SUM(H112+L112+P112+T112+X112)</f>
        <v>7</v>
      </c>
      <c r="AC112" s="2324">
        <f>SUM(I112+M112+Q112+U112+Y112)</f>
        <v>19</v>
      </c>
    </row>
    <row r="113" spans="1:29" s="2314" customFormat="1" ht="14.25" customHeight="1">
      <c r="A113" s="420"/>
      <c r="B113" s="420"/>
      <c r="C113" s="420"/>
      <c r="E113" s="2323"/>
      <c r="F113" s="2319" t="s">
        <v>26</v>
      </c>
      <c r="G113" s="2321">
        <f>SUM(G114)</f>
        <v>0</v>
      </c>
      <c r="H113" s="2321">
        <f>SUM(H114)</f>
        <v>0</v>
      </c>
      <c r="I113" s="2321">
        <f>SUM(G113:H113)</f>
        <v>0</v>
      </c>
      <c r="J113" s="2321"/>
      <c r="K113" s="2321">
        <f>SUM(K114)</f>
        <v>0</v>
      </c>
      <c r="L113" s="2321">
        <f>SUM(L114)</f>
        <v>1</v>
      </c>
      <c r="M113" s="2321">
        <f>SUM(K113:L113)</f>
        <v>1</v>
      </c>
      <c r="N113" s="2321"/>
      <c r="O113" s="2321">
        <f>SUM(O114)</f>
        <v>0</v>
      </c>
      <c r="P113" s="2321">
        <f>SUM(P114)</f>
        <v>0</v>
      </c>
      <c r="Q113" s="2321">
        <f>SUM(O113:P113)</f>
        <v>0</v>
      </c>
      <c r="R113" s="2321"/>
      <c r="S113" s="2321">
        <f>SUM(S114)</f>
        <v>0</v>
      </c>
      <c r="T113" s="2321">
        <f>SUM(T114)</f>
        <v>0</v>
      </c>
      <c r="U113" s="2321">
        <f>SUM(S113:T113)</f>
        <v>0</v>
      </c>
      <c r="V113" s="2321"/>
      <c r="W113" s="2321">
        <f>SUM(W114)</f>
        <v>1</v>
      </c>
      <c r="X113" s="2321">
        <f>SUM(X114)</f>
        <v>1</v>
      </c>
      <c r="Y113" s="2321">
        <f>SUM(W113:X113)</f>
        <v>2</v>
      </c>
      <c r="Z113" s="2321"/>
      <c r="AA113" s="2321">
        <f>SUM(G113+K113+O113+S113+W113)</f>
        <v>1</v>
      </c>
      <c r="AB113" s="2321">
        <f>SUM(H113+L113+P113+T113+X113)</f>
        <v>2</v>
      </c>
      <c r="AC113" s="2320">
        <f>SUM(I113+M113+Q113+U113+Y113)</f>
        <v>3</v>
      </c>
    </row>
    <row r="114" spans="1:29" s="2314" customFormat="1" ht="14.25" customHeight="1">
      <c r="A114" s="420">
        <v>6</v>
      </c>
      <c r="B114" s="420">
        <v>2</v>
      </c>
      <c r="C114" s="420">
        <v>6</v>
      </c>
      <c r="E114" s="2323"/>
      <c r="F114" s="2314" t="s">
        <v>99</v>
      </c>
      <c r="G114" s="2325">
        <v>0</v>
      </c>
      <c r="H114" s="2325">
        <v>0</v>
      </c>
      <c r="I114" s="2325">
        <f>SUM(G114:H114)</f>
        <v>0</v>
      </c>
      <c r="J114" s="2325"/>
      <c r="K114" s="2325">
        <v>0</v>
      </c>
      <c r="L114" s="2325">
        <v>1</v>
      </c>
      <c r="M114" s="2325">
        <f>SUM(K114:L114)</f>
        <v>1</v>
      </c>
      <c r="N114" s="2325"/>
      <c r="O114" s="2325">
        <v>0</v>
      </c>
      <c r="P114" s="2325">
        <v>0</v>
      </c>
      <c r="Q114" s="2325">
        <f>SUM(O114:P114)</f>
        <v>0</v>
      </c>
      <c r="R114" s="2325"/>
      <c r="S114" s="2325">
        <v>0</v>
      </c>
      <c r="T114" s="2325">
        <v>0</v>
      </c>
      <c r="U114" s="2325">
        <f>SUM(S114:T114)</f>
        <v>0</v>
      </c>
      <c r="V114" s="2325"/>
      <c r="W114" s="2325">
        <v>1</v>
      </c>
      <c r="X114" s="2325">
        <v>1</v>
      </c>
      <c r="Y114" s="2325">
        <f>SUM(W114:X114)</f>
        <v>2</v>
      </c>
      <c r="Z114" s="2325"/>
      <c r="AA114" s="2325">
        <f>SUM(G114+K114+O114+S114+W114)</f>
        <v>1</v>
      </c>
      <c r="AB114" s="2325">
        <f>SUM(H114+L114+P114+T114+X114)</f>
        <v>2</v>
      </c>
      <c r="AC114" s="2324">
        <f>SUM(I114+M114+Q114+U114+Y114)</f>
        <v>3</v>
      </c>
    </row>
    <row r="115" spans="1:29" s="2319" customFormat="1" ht="14.25" customHeight="1">
      <c r="A115" s="420"/>
      <c r="B115" s="420"/>
      <c r="C115" s="420"/>
      <c r="E115" s="2323"/>
      <c r="F115" s="2322" t="s">
        <v>15</v>
      </c>
      <c r="G115" s="2321">
        <f>SUM(G116)</f>
        <v>0</v>
      </c>
      <c r="H115" s="2321">
        <f>SUM(H116)</f>
        <v>0</v>
      </c>
      <c r="I115" s="2321">
        <f>SUM(G115:H115)</f>
        <v>0</v>
      </c>
      <c r="J115" s="2321"/>
      <c r="K115" s="2321">
        <f>SUM(K116)</f>
        <v>0</v>
      </c>
      <c r="L115" s="2321">
        <f>SUM(L116)</f>
        <v>0</v>
      </c>
      <c r="M115" s="2321">
        <f>SUM(K115:L115)</f>
        <v>0</v>
      </c>
      <c r="N115" s="2321"/>
      <c r="O115" s="2321">
        <f>SUM(O116)</f>
        <v>0</v>
      </c>
      <c r="P115" s="2321">
        <f>SUM(P116)</f>
        <v>0</v>
      </c>
      <c r="Q115" s="2321">
        <f>SUM(O115:P115)</f>
        <v>0</v>
      </c>
      <c r="R115" s="2321"/>
      <c r="S115" s="2321">
        <f>SUM(S116)</f>
        <v>0</v>
      </c>
      <c r="T115" s="2321">
        <f>SUM(T116)</f>
        <v>0</v>
      </c>
      <c r="U115" s="2321">
        <f>SUM(S115:T115)</f>
        <v>0</v>
      </c>
      <c r="V115" s="2321"/>
      <c r="W115" s="2321">
        <f>SUM(W116)</f>
        <v>0</v>
      </c>
      <c r="X115" s="2321">
        <f>SUM(X116)</f>
        <v>0</v>
      </c>
      <c r="Y115" s="2321">
        <f>SUM(W115:X115)</f>
        <v>0</v>
      </c>
      <c r="Z115" s="2321"/>
      <c r="AA115" s="2321">
        <f>SUM(G115+K115+O115+S115+W115)</f>
        <v>0</v>
      </c>
      <c r="AB115" s="2321">
        <f>SUM(H115+L115+P115+T115+X115)</f>
        <v>0</v>
      </c>
      <c r="AC115" s="2320">
        <f>SUM(I115+M115+Q115+U115+Y115)</f>
        <v>0</v>
      </c>
    </row>
    <row r="116" spans="1:29" s="2314" customFormat="1" ht="14.25" customHeight="1">
      <c r="A116" s="420">
        <v>6</v>
      </c>
      <c r="B116" s="420">
        <v>4</v>
      </c>
      <c r="C116" s="420">
        <v>11</v>
      </c>
      <c r="E116" s="2318"/>
      <c r="F116" s="2326" t="s">
        <v>416</v>
      </c>
      <c r="G116" s="2325"/>
      <c r="H116" s="2325"/>
      <c r="I116" s="2325">
        <f>SUM(G116:H116)</f>
        <v>0</v>
      </c>
      <c r="J116" s="2325"/>
      <c r="K116" s="2325"/>
      <c r="L116" s="2325"/>
      <c r="M116" s="2325">
        <f>SUM(K116:L116)</f>
        <v>0</v>
      </c>
      <c r="N116" s="2325"/>
      <c r="O116" s="2325"/>
      <c r="P116" s="2325"/>
      <c r="Q116" s="2325">
        <f>SUM(O116:P116)</f>
        <v>0</v>
      </c>
      <c r="R116" s="2325"/>
      <c r="S116" s="2325"/>
      <c r="T116" s="2325"/>
      <c r="U116" s="2325">
        <f>SUM(S116:T116)</f>
        <v>0</v>
      </c>
      <c r="V116" s="2325"/>
      <c r="W116" s="2325"/>
      <c r="X116" s="2325"/>
      <c r="Y116" s="2325">
        <f>SUM(W116:X116)</f>
        <v>0</v>
      </c>
      <c r="Z116" s="2325"/>
      <c r="AA116" s="2325">
        <f>SUM(G116+K116+O116+S116+W116)</f>
        <v>0</v>
      </c>
      <c r="AB116" s="2325">
        <f>SUM(H116+L116+P116+T116+X116)</f>
        <v>0</v>
      </c>
      <c r="AC116" s="2324">
        <f>SUM(I116+M116+Q116+U116+Y116)</f>
        <v>0</v>
      </c>
    </row>
    <row r="117" spans="1:29" s="2305" customFormat="1" ht="14.25" customHeight="1">
      <c r="E117" s="2353">
        <v>1407</v>
      </c>
      <c r="F117" s="2333" t="s">
        <v>62</v>
      </c>
      <c r="G117" s="2332">
        <f>SUM(G120+G118)</f>
        <v>9</v>
      </c>
      <c r="H117" s="2332">
        <f>SUM(H120+H118)</f>
        <v>5</v>
      </c>
      <c r="I117" s="2332">
        <f>SUM(G117:H117)</f>
        <v>14</v>
      </c>
      <c r="J117" s="2332"/>
      <c r="K117" s="2332">
        <f>SUM(K120+K118)</f>
        <v>0</v>
      </c>
      <c r="L117" s="2332">
        <f>SUM(L120+L118)</f>
        <v>0</v>
      </c>
      <c r="M117" s="2332">
        <f>SUM(K117:L117)</f>
        <v>0</v>
      </c>
      <c r="N117" s="2332"/>
      <c r="O117" s="2332">
        <f>SUM(O120+O118)</f>
        <v>0</v>
      </c>
      <c r="P117" s="2332">
        <f>SUM(P120+P118)</f>
        <v>0</v>
      </c>
      <c r="Q117" s="2332">
        <f>SUM(O117:P117)</f>
        <v>0</v>
      </c>
      <c r="R117" s="2332"/>
      <c r="S117" s="2332">
        <f>SUM(S120+S118)</f>
        <v>0</v>
      </c>
      <c r="T117" s="2332">
        <f>SUM(T120+T118)</f>
        <v>0</v>
      </c>
      <c r="U117" s="2332">
        <f>SUM(S117:T117)</f>
        <v>0</v>
      </c>
      <c r="V117" s="2332"/>
      <c r="W117" s="2332">
        <f>SUM(W120+W118)</f>
        <v>0</v>
      </c>
      <c r="X117" s="2332">
        <f>SUM(X120+X118)</f>
        <v>0</v>
      </c>
      <c r="Y117" s="2332">
        <f>SUM(W117:X117)</f>
        <v>0</v>
      </c>
      <c r="Z117" s="2332"/>
      <c r="AA117" s="2332">
        <f>SUM(G117+K117+O117+S117+W117)</f>
        <v>9</v>
      </c>
      <c r="AB117" s="2332">
        <f>SUM(H117+L117+P117+T117+X117)</f>
        <v>5</v>
      </c>
      <c r="AC117" s="2330">
        <f>SUM(I117+M117+Q117+U117+Y117)</f>
        <v>14</v>
      </c>
    </row>
    <row r="118" spans="1:29" s="2319" customFormat="1" ht="14.25" customHeight="1">
      <c r="A118" s="420"/>
      <c r="B118" s="420"/>
      <c r="C118" s="420"/>
      <c r="E118" s="2323"/>
      <c r="F118" s="2319" t="s">
        <v>56</v>
      </c>
      <c r="G118" s="2321">
        <f>SUM(G119:G119)</f>
        <v>2</v>
      </c>
      <c r="H118" s="2321">
        <f>SUM(H119:H119)</f>
        <v>2</v>
      </c>
      <c r="I118" s="2321">
        <f>SUM(G118:H118)</f>
        <v>4</v>
      </c>
      <c r="J118" s="2321"/>
      <c r="K118" s="2321">
        <f>SUM(K119:K119)</f>
        <v>0</v>
      </c>
      <c r="L118" s="2321">
        <f>SUM(L119:L119)</f>
        <v>0</v>
      </c>
      <c r="M118" s="2321">
        <f>SUM(K118:L118)</f>
        <v>0</v>
      </c>
      <c r="N118" s="2321"/>
      <c r="O118" s="2321">
        <f>SUM(O119:O119)</f>
        <v>0</v>
      </c>
      <c r="P118" s="2321">
        <f>SUM(P119:P119)</f>
        <v>0</v>
      </c>
      <c r="Q118" s="2321">
        <f>SUM(O118:P118)</f>
        <v>0</v>
      </c>
      <c r="R118" s="2321"/>
      <c r="S118" s="2321">
        <f>SUM(S119:S119)</f>
        <v>0</v>
      </c>
      <c r="T118" s="2321">
        <f>SUM(T119:T119)</f>
        <v>0</v>
      </c>
      <c r="U118" s="2321">
        <f>SUM(S118:T118)</f>
        <v>0</v>
      </c>
      <c r="V118" s="2321"/>
      <c r="W118" s="2321">
        <f>SUM(W119:W119)</f>
        <v>0</v>
      </c>
      <c r="X118" s="2321">
        <f>SUM(X119:X119)</f>
        <v>0</v>
      </c>
      <c r="Y118" s="2321">
        <f>SUM(W118:X118)</f>
        <v>0</v>
      </c>
      <c r="Z118" s="2321"/>
      <c r="AA118" s="2321">
        <f>SUM(G118+K118+O118+S118+W118)</f>
        <v>2</v>
      </c>
      <c r="AB118" s="2321">
        <f>SUM(H118+L118+P118+T118+X118)</f>
        <v>2</v>
      </c>
      <c r="AC118" s="2320">
        <f>SUM(I118+M118+Q118+U118+Y118)</f>
        <v>4</v>
      </c>
    </row>
    <row r="119" spans="1:29" s="2314" customFormat="1" ht="14.25" customHeight="1">
      <c r="A119" s="420">
        <v>7</v>
      </c>
      <c r="B119" s="420">
        <v>6</v>
      </c>
      <c r="C119" s="420">
        <v>10</v>
      </c>
      <c r="E119" s="2323"/>
      <c r="F119" s="2314" t="s">
        <v>699</v>
      </c>
      <c r="G119" s="2325">
        <v>2</v>
      </c>
      <c r="H119" s="2325">
        <v>2</v>
      </c>
      <c r="I119" s="2325">
        <f>SUM(G119:H119)</f>
        <v>4</v>
      </c>
      <c r="J119" s="2325"/>
      <c r="K119" s="2325">
        <v>0</v>
      </c>
      <c r="L119" s="2325">
        <v>0</v>
      </c>
      <c r="M119" s="2325">
        <f>SUM(K119:L119)</f>
        <v>0</v>
      </c>
      <c r="N119" s="2325"/>
      <c r="O119" s="2325">
        <v>0</v>
      </c>
      <c r="P119" s="2325">
        <v>0</v>
      </c>
      <c r="Q119" s="2325">
        <f>SUM(O119:P119)</f>
        <v>0</v>
      </c>
      <c r="R119" s="2325"/>
      <c r="S119" s="2325">
        <v>0</v>
      </c>
      <c r="T119" s="2325">
        <v>0</v>
      </c>
      <c r="U119" s="2325">
        <f>SUM(S119:T119)</f>
        <v>0</v>
      </c>
      <c r="V119" s="2325"/>
      <c r="W119" s="2325">
        <v>0</v>
      </c>
      <c r="X119" s="2325">
        <v>0</v>
      </c>
      <c r="Y119" s="2325">
        <f>SUM(W119:X119)</f>
        <v>0</v>
      </c>
      <c r="Z119" s="2325"/>
      <c r="AA119" s="2325">
        <f>SUM(G119+K119+O119+S119+W119)</f>
        <v>2</v>
      </c>
      <c r="AB119" s="2325">
        <f>SUM(H119+L119+P119+T119+X119)</f>
        <v>2</v>
      </c>
      <c r="AC119" s="2324">
        <f>SUM(I119+M119+Q119+U119+Y119)</f>
        <v>4</v>
      </c>
    </row>
    <row r="120" spans="1:29" s="2314" customFormat="1" ht="14.25" customHeight="1">
      <c r="A120" s="420"/>
      <c r="B120" s="420"/>
      <c r="C120" s="420"/>
      <c r="E120" s="2336"/>
      <c r="F120" s="2319" t="s">
        <v>25</v>
      </c>
      <c r="G120" s="2321">
        <f>SUM(G121:G124)</f>
        <v>7</v>
      </c>
      <c r="H120" s="2321">
        <f>SUM(H121:H124)</f>
        <v>3</v>
      </c>
      <c r="I120" s="2321">
        <f>SUM(G120:H120)</f>
        <v>10</v>
      </c>
      <c r="J120" s="2321"/>
      <c r="K120" s="2321">
        <f>SUM(K121:K124)</f>
        <v>0</v>
      </c>
      <c r="L120" s="2321">
        <f>SUM(L121:L124)</f>
        <v>0</v>
      </c>
      <c r="M120" s="2321">
        <f>SUM(K120:L120)</f>
        <v>0</v>
      </c>
      <c r="N120" s="2321"/>
      <c r="O120" s="2321">
        <f>SUM(O121:O124)</f>
        <v>0</v>
      </c>
      <c r="P120" s="2321">
        <f>SUM(P121:P124)</f>
        <v>0</v>
      </c>
      <c r="Q120" s="2321">
        <f>SUM(O120:P120)</f>
        <v>0</v>
      </c>
      <c r="R120" s="2321"/>
      <c r="S120" s="2321">
        <f>SUM(S121:S124)</f>
        <v>0</v>
      </c>
      <c r="T120" s="2321">
        <f>SUM(T121:T124)</f>
        <v>0</v>
      </c>
      <c r="U120" s="2321">
        <f>SUM(S120:T120)</f>
        <v>0</v>
      </c>
      <c r="V120" s="2321"/>
      <c r="W120" s="2321">
        <f>SUM(W121:W124)</f>
        <v>0</v>
      </c>
      <c r="X120" s="2321">
        <f>SUM(X121:X124)</f>
        <v>0</v>
      </c>
      <c r="Y120" s="2321">
        <f>SUM(W120:X120)</f>
        <v>0</v>
      </c>
      <c r="Z120" s="2321"/>
      <c r="AA120" s="2321">
        <f>SUM(G120+K120+O120+S120+W120)</f>
        <v>7</v>
      </c>
      <c r="AB120" s="2321">
        <f>SUM(H120+L120+P120+T120+X120)</f>
        <v>3</v>
      </c>
      <c r="AC120" s="2320">
        <f>SUM(I120+M120+Q120+U120+Y120)</f>
        <v>10</v>
      </c>
    </row>
    <row r="121" spans="1:29" s="2314" customFormat="1" ht="14.25" customHeight="1">
      <c r="A121" s="420">
        <v>7</v>
      </c>
      <c r="B121" s="420">
        <v>3</v>
      </c>
      <c r="C121" s="420">
        <v>11</v>
      </c>
      <c r="E121" s="2336"/>
      <c r="F121" s="2314" t="s">
        <v>755</v>
      </c>
      <c r="G121" s="2325">
        <v>1</v>
      </c>
      <c r="H121" s="2325">
        <v>0</v>
      </c>
      <c r="I121" s="2325">
        <f>SUM(G121:H121)</f>
        <v>1</v>
      </c>
      <c r="J121" s="2325"/>
      <c r="K121" s="2325">
        <v>0</v>
      </c>
      <c r="L121" s="2325">
        <v>0</v>
      </c>
      <c r="M121" s="2325">
        <f>SUM(K121:L121)</f>
        <v>0</v>
      </c>
      <c r="N121" s="2325"/>
      <c r="O121" s="2325">
        <v>0</v>
      </c>
      <c r="P121" s="2325">
        <v>0</v>
      </c>
      <c r="Q121" s="2325">
        <f>SUM(O121:P121)</f>
        <v>0</v>
      </c>
      <c r="R121" s="2325"/>
      <c r="S121" s="2325">
        <v>0</v>
      </c>
      <c r="T121" s="2325">
        <v>0</v>
      </c>
      <c r="U121" s="2325">
        <f>SUM(S121:T121)</f>
        <v>0</v>
      </c>
      <c r="V121" s="2325"/>
      <c r="W121" s="2325">
        <v>0</v>
      </c>
      <c r="X121" s="2325">
        <v>0</v>
      </c>
      <c r="Y121" s="2325">
        <f>SUM(W121:X121)</f>
        <v>0</v>
      </c>
      <c r="Z121" s="2325"/>
      <c r="AA121" s="2325">
        <f>SUM(G121+K121+O121+S121+W121)</f>
        <v>1</v>
      </c>
      <c r="AB121" s="2325">
        <f>SUM(H121+L121+P121+T121+X121)</f>
        <v>0</v>
      </c>
      <c r="AC121" s="2324">
        <f>SUM(I121+M121+Q121+U121+Y121)</f>
        <v>1</v>
      </c>
    </row>
    <row r="122" spans="1:29" s="2314" customFormat="1" ht="14.25" customHeight="1">
      <c r="A122" s="420">
        <v>7</v>
      </c>
      <c r="B122" s="420">
        <v>3</v>
      </c>
      <c r="C122" s="420">
        <v>11</v>
      </c>
      <c r="E122" s="2336"/>
      <c r="F122" s="2314" t="s">
        <v>119</v>
      </c>
      <c r="G122" s="2325">
        <v>5</v>
      </c>
      <c r="H122" s="2325">
        <v>1</v>
      </c>
      <c r="I122" s="2325">
        <f>SUM(G122:H122)</f>
        <v>6</v>
      </c>
      <c r="J122" s="2325"/>
      <c r="K122" s="2325">
        <v>0</v>
      </c>
      <c r="L122" s="2325">
        <v>0</v>
      </c>
      <c r="M122" s="2325">
        <f>SUM(K122:L122)</f>
        <v>0</v>
      </c>
      <c r="N122" s="2325"/>
      <c r="O122" s="2325">
        <v>0</v>
      </c>
      <c r="P122" s="2325">
        <v>0</v>
      </c>
      <c r="Q122" s="2325">
        <f>SUM(O122:P122)</f>
        <v>0</v>
      </c>
      <c r="R122" s="2325"/>
      <c r="S122" s="2325">
        <v>0</v>
      </c>
      <c r="T122" s="2325">
        <v>0</v>
      </c>
      <c r="U122" s="2325">
        <f>SUM(S122:T122)</f>
        <v>0</v>
      </c>
      <c r="V122" s="2325"/>
      <c r="W122" s="2325">
        <v>0</v>
      </c>
      <c r="X122" s="2325">
        <v>0</v>
      </c>
      <c r="Y122" s="2325">
        <f>SUM(W122:X122)</f>
        <v>0</v>
      </c>
      <c r="Z122" s="2325"/>
      <c r="AA122" s="2325">
        <f>SUM(G122+K122+O122+S122+W122)</f>
        <v>5</v>
      </c>
      <c r="AB122" s="2325">
        <f>SUM(H122+L122+P122+T122+X122)</f>
        <v>1</v>
      </c>
      <c r="AC122" s="2324">
        <f>SUM(I122+M122+Q122+U122+Y122)</f>
        <v>6</v>
      </c>
    </row>
    <row r="123" spans="1:29" s="2314" customFormat="1" ht="14.25" customHeight="1">
      <c r="A123" s="420">
        <v>7</v>
      </c>
      <c r="B123" s="420">
        <v>3</v>
      </c>
      <c r="C123" s="420">
        <v>11</v>
      </c>
      <c r="E123" s="2336"/>
      <c r="F123" s="2314" t="s">
        <v>754</v>
      </c>
      <c r="G123" s="2325">
        <v>0</v>
      </c>
      <c r="H123" s="2325">
        <v>1</v>
      </c>
      <c r="I123" s="2325">
        <f>SUM(G123:H123)</f>
        <v>1</v>
      </c>
      <c r="J123" s="2325"/>
      <c r="K123" s="2325">
        <v>0</v>
      </c>
      <c r="L123" s="2325">
        <v>0</v>
      </c>
      <c r="M123" s="2325">
        <f>SUM(K123:L123)</f>
        <v>0</v>
      </c>
      <c r="N123" s="2325"/>
      <c r="O123" s="2325">
        <v>0</v>
      </c>
      <c r="P123" s="2325">
        <v>0</v>
      </c>
      <c r="Q123" s="2325">
        <f>SUM(O123:P123)</f>
        <v>0</v>
      </c>
      <c r="R123" s="2325"/>
      <c r="S123" s="2325">
        <v>0</v>
      </c>
      <c r="T123" s="2325">
        <v>0</v>
      </c>
      <c r="U123" s="2325">
        <f>SUM(S123:T123)</f>
        <v>0</v>
      </c>
      <c r="V123" s="2325"/>
      <c r="W123" s="2325">
        <v>0</v>
      </c>
      <c r="X123" s="2325">
        <v>0</v>
      </c>
      <c r="Y123" s="2325">
        <f>SUM(W123:X123)</f>
        <v>0</v>
      </c>
      <c r="Z123" s="2325"/>
      <c r="AA123" s="2325">
        <f>SUM(G123+K123+O123+S123+W123)</f>
        <v>0</v>
      </c>
      <c r="AB123" s="2325">
        <f>SUM(H123+L123+P123+T123+X123)</f>
        <v>1</v>
      </c>
      <c r="AC123" s="2324">
        <f>SUM(I123+M123+Q123+U123+Y123)</f>
        <v>1</v>
      </c>
    </row>
    <row r="124" spans="1:29" s="2314" customFormat="1" ht="14.25" customHeight="1">
      <c r="A124" s="420">
        <v>7</v>
      </c>
      <c r="B124" s="420">
        <v>3</v>
      </c>
      <c r="C124" s="420">
        <v>11</v>
      </c>
      <c r="E124" s="2336"/>
      <c r="F124" s="2314" t="s">
        <v>666</v>
      </c>
      <c r="G124" s="2325">
        <v>1</v>
      </c>
      <c r="H124" s="2325">
        <v>1</v>
      </c>
      <c r="I124" s="2316">
        <f>SUM(G124:H124)</f>
        <v>2</v>
      </c>
      <c r="J124" s="2316"/>
      <c r="K124" s="2316">
        <v>0</v>
      </c>
      <c r="L124" s="2316">
        <v>0</v>
      </c>
      <c r="M124" s="2316">
        <f>SUM(K124:L124)</f>
        <v>0</v>
      </c>
      <c r="N124" s="2316"/>
      <c r="O124" s="2316">
        <v>0</v>
      </c>
      <c r="P124" s="2316">
        <v>0</v>
      </c>
      <c r="Q124" s="2316">
        <f>SUM(O124:P124)</f>
        <v>0</v>
      </c>
      <c r="R124" s="2316"/>
      <c r="S124" s="2316">
        <v>0</v>
      </c>
      <c r="T124" s="2316">
        <v>0</v>
      </c>
      <c r="U124" s="2316">
        <f>SUM(S124:T124)</f>
        <v>0</v>
      </c>
      <c r="V124" s="2316"/>
      <c r="W124" s="2316">
        <v>0</v>
      </c>
      <c r="X124" s="2316">
        <v>0</v>
      </c>
      <c r="Y124" s="2316">
        <f>SUM(W124:X124)</f>
        <v>0</v>
      </c>
      <c r="Z124" s="2316"/>
      <c r="AA124" s="2316">
        <f>SUM(G124+K124+O124+S124+W124)</f>
        <v>1</v>
      </c>
      <c r="AB124" s="2325">
        <f>SUM(H124+L124+P124+T124+X124)</f>
        <v>1</v>
      </c>
      <c r="AC124" s="2324">
        <f>SUM(I124+M124+Q124+U124+Y124)</f>
        <v>2</v>
      </c>
    </row>
    <row r="125" spans="1:29" s="2305" customFormat="1" ht="14.25" customHeight="1">
      <c r="E125" s="2334">
        <v>1408</v>
      </c>
      <c r="F125" s="2333" t="s">
        <v>63</v>
      </c>
      <c r="G125" s="2332">
        <f>SUM(G128+G126+G130+G135)</f>
        <v>3</v>
      </c>
      <c r="H125" s="2332">
        <f>SUM(H128+H126+H130+H135)</f>
        <v>2</v>
      </c>
      <c r="I125" s="2331">
        <f>SUM(G125:H125)</f>
        <v>5</v>
      </c>
      <c r="J125" s="2331"/>
      <c r="K125" s="2331">
        <f>SUM(K128+K126+K130+K135)</f>
        <v>14</v>
      </c>
      <c r="L125" s="2331">
        <f>SUM(L128+L126+L130+L135)</f>
        <v>16</v>
      </c>
      <c r="M125" s="2331">
        <f>SUM(K125:L125)</f>
        <v>30</v>
      </c>
      <c r="N125" s="2331"/>
      <c r="O125" s="2331">
        <f>SUM(O128+O126+O130+O135)</f>
        <v>1</v>
      </c>
      <c r="P125" s="2331">
        <f>SUM(P128+P126+P130+P135)</f>
        <v>0</v>
      </c>
      <c r="Q125" s="2331">
        <f>SUM(O125:P125)</f>
        <v>1</v>
      </c>
      <c r="R125" s="2331"/>
      <c r="S125" s="2331">
        <f>SUM(S128+S126+S130+S135)</f>
        <v>0</v>
      </c>
      <c r="T125" s="2331">
        <f>SUM(T128+T126+T130+T135)</f>
        <v>0</v>
      </c>
      <c r="U125" s="2331">
        <f>SUM(S125:T125)</f>
        <v>0</v>
      </c>
      <c r="V125" s="2331"/>
      <c r="W125" s="2331">
        <f>SUM(W128+W126+W130+W135)</f>
        <v>8</v>
      </c>
      <c r="X125" s="2331">
        <f>SUM(X128+X126+X130+X135)</f>
        <v>7</v>
      </c>
      <c r="Y125" s="2331">
        <f>SUM(W125:X125)</f>
        <v>15</v>
      </c>
      <c r="Z125" s="2331"/>
      <c r="AA125" s="2331">
        <f>SUM(G125+K125+O125+S125+W125)</f>
        <v>26</v>
      </c>
      <c r="AB125" s="2332">
        <f>SUM(H125+L125+P125+T125+X125)</f>
        <v>25</v>
      </c>
      <c r="AC125" s="2330">
        <f>SUM(I125+M125+Q125+U125+Y125)</f>
        <v>51</v>
      </c>
    </row>
    <row r="126" spans="1:29" s="2319" customFormat="1" ht="14.25" customHeight="1">
      <c r="A126" s="420"/>
      <c r="B126" s="420"/>
      <c r="C126" s="420"/>
      <c r="E126" s="2323"/>
      <c r="F126" s="2322" t="s">
        <v>16</v>
      </c>
      <c r="G126" s="2321">
        <f>SUM(G127)</f>
        <v>0</v>
      </c>
      <c r="H126" s="2321">
        <f>SUM(H127)</f>
        <v>0</v>
      </c>
      <c r="I126" s="2321">
        <f>SUM(G126:H126)</f>
        <v>0</v>
      </c>
      <c r="J126" s="2321"/>
      <c r="K126" s="2321">
        <f>SUM(K127)</f>
        <v>0</v>
      </c>
      <c r="L126" s="2321">
        <f>SUM(L127)</f>
        <v>0</v>
      </c>
      <c r="M126" s="2321">
        <f>SUM(K126:L126)</f>
        <v>0</v>
      </c>
      <c r="N126" s="2321"/>
      <c r="O126" s="2321">
        <f>SUM(O127)</f>
        <v>0</v>
      </c>
      <c r="P126" s="2321">
        <f>SUM(P127)</f>
        <v>0</v>
      </c>
      <c r="Q126" s="2321">
        <f>SUM(O126:P126)</f>
        <v>0</v>
      </c>
      <c r="R126" s="2321"/>
      <c r="S126" s="2321">
        <f>SUM(S127)</f>
        <v>0</v>
      </c>
      <c r="T126" s="2321">
        <f>SUM(T127)</f>
        <v>0</v>
      </c>
      <c r="U126" s="2321">
        <f>SUM(S126:T126)</f>
        <v>0</v>
      </c>
      <c r="V126" s="2321"/>
      <c r="W126" s="2321">
        <f>SUM(W127)</f>
        <v>0</v>
      </c>
      <c r="X126" s="2321">
        <f>SUM(X127)</f>
        <v>0</v>
      </c>
      <c r="Y126" s="2321">
        <f>SUM(W126:X126)</f>
        <v>0</v>
      </c>
      <c r="Z126" s="2321"/>
      <c r="AA126" s="2321">
        <f>SUM(G126+K126+O126+S126+W126)</f>
        <v>0</v>
      </c>
      <c r="AB126" s="2321">
        <f>SUM(H126+L126+P126+T126+X126)</f>
        <v>0</v>
      </c>
      <c r="AC126" s="2320">
        <f>SUM(I126+M126+Q126+U126+Y126)</f>
        <v>0</v>
      </c>
    </row>
    <row r="127" spans="1:29" s="2314" customFormat="1" ht="14.25" customHeight="1">
      <c r="A127" s="420">
        <v>8</v>
      </c>
      <c r="B127" s="420">
        <v>4</v>
      </c>
      <c r="C127" s="420">
        <v>6</v>
      </c>
      <c r="E127" s="2323"/>
      <c r="F127" s="2326" t="s">
        <v>414</v>
      </c>
      <c r="G127" s="2325">
        <v>0</v>
      </c>
      <c r="H127" s="2325">
        <v>0</v>
      </c>
      <c r="I127" s="2325">
        <f>SUM(G127:H127)</f>
        <v>0</v>
      </c>
      <c r="J127" s="2325"/>
      <c r="K127" s="2325">
        <v>0</v>
      </c>
      <c r="L127" s="2325">
        <v>0</v>
      </c>
      <c r="M127" s="2325">
        <f>SUM(K127:L127)</f>
        <v>0</v>
      </c>
      <c r="N127" s="2325"/>
      <c r="O127" s="2325">
        <v>0</v>
      </c>
      <c r="P127" s="2325">
        <v>0</v>
      </c>
      <c r="Q127" s="2325">
        <f>SUM(O127:P127)</f>
        <v>0</v>
      </c>
      <c r="R127" s="2325"/>
      <c r="S127" s="2325">
        <v>0</v>
      </c>
      <c r="T127" s="2325">
        <v>0</v>
      </c>
      <c r="U127" s="2325">
        <f>SUM(S127:T127)</f>
        <v>0</v>
      </c>
      <c r="V127" s="2325"/>
      <c r="W127" s="2325">
        <v>0</v>
      </c>
      <c r="X127" s="2325">
        <v>0</v>
      </c>
      <c r="Y127" s="2325">
        <f>SUM(W127:X127)</f>
        <v>0</v>
      </c>
      <c r="Z127" s="2325"/>
      <c r="AA127" s="2325">
        <f>SUM(G127+K127+O127+S127+W127)</f>
        <v>0</v>
      </c>
      <c r="AB127" s="2325">
        <f>SUM(H127+L127+P127+T127+X127)</f>
        <v>0</v>
      </c>
      <c r="AC127" s="2324">
        <f>SUM(I127+M127+Q127+U127+Y127)</f>
        <v>0</v>
      </c>
    </row>
    <row r="128" spans="1:29" s="2314" customFormat="1" ht="14.25" customHeight="1">
      <c r="A128" s="420"/>
      <c r="B128" s="420"/>
      <c r="C128" s="420"/>
      <c r="E128" s="2323"/>
      <c r="F128" s="2322" t="s">
        <v>57</v>
      </c>
      <c r="G128" s="2321">
        <f>SUM(G129:G129)</f>
        <v>3</v>
      </c>
      <c r="H128" s="2321">
        <f>SUM(H129:H129)</f>
        <v>2</v>
      </c>
      <c r="I128" s="2321">
        <f>SUM(G128:H128)</f>
        <v>5</v>
      </c>
      <c r="J128" s="2321"/>
      <c r="K128" s="2321">
        <f>SUM(K129:K129)</f>
        <v>14</v>
      </c>
      <c r="L128" s="2321">
        <f>SUM(L129:L129)</f>
        <v>16</v>
      </c>
      <c r="M128" s="2321">
        <f>SUM(K128:L128)</f>
        <v>30</v>
      </c>
      <c r="N128" s="2321"/>
      <c r="O128" s="2321">
        <f>SUM(O129:O129)</f>
        <v>1</v>
      </c>
      <c r="P128" s="2321">
        <f>SUM(P129:P129)</f>
        <v>0</v>
      </c>
      <c r="Q128" s="2321">
        <f>SUM(O128:P128)</f>
        <v>1</v>
      </c>
      <c r="R128" s="2321"/>
      <c r="S128" s="2321">
        <f>SUM(S129:S129)</f>
        <v>0</v>
      </c>
      <c r="T128" s="2321">
        <f>SUM(T129:T129)</f>
        <v>0</v>
      </c>
      <c r="U128" s="2321">
        <f>SUM(S128:T128)</f>
        <v>0</v>
      </c>
      <c r="V128" s="2321"/>
      <c r="W128" s="2321">
        <f>SUM(W129:W129)</f>
        <v>7</v>
      </c>
      <c r="X128" s="2321">
        <f>SUM(X129:X129)</f>
        <v>7</v>
      </c>
      <c r="Y128" s="2321">
        <f>SUM(W128:X128)</f>
        <v>14</v>
      </c>
      <c r="Z128" s="2321"/>
      <c r="AA128" s="2321">
        <f>SUM(G128+K128+O128+S128+W128)</f>
        <v>25</v>
      </c>
      <c r="AB128" s="2321">
        <f>SUM(H128+L128+P128+T128+X128)</f>
        <v>25</v>
      </c>
      <c r="AC128" s="2320">
        <f>SUM(I128+M128+Q128+U128+Y128)</f>
        <v>50</v>
      </c>
    </row>
    <row r="129" spans="1:29" s="2314" customFormat="1" ht="14.25" customHeight="1">
      <c r="A129" s="420">
        <v>8</v>
      </c>
      <c r="B129" s="420">
        <v>4</v>
      </c>
      <c r="C129" s="420">
        <v>8</v>
      </c>
      <c r="E129" s="2323"/>
      <c r="F129" s="2326" t="s">
        <v>460</v>
      </c>
      <c r="G129" s="2325">
        <v>3</v>
      </c>
      <c r="H129" s="2325">
        <v>2</v>
      </c>
      <c r="I129" s="2325">
        <f>SUM(G129:H129)</f>
        <v>5</v>
      </c>
      <c r="J129" s="2325"/>
      <c r="K129" s="2325">
        <v>14</v>
      </c>
      <c r="L129" s="2325">
        <v>16</v>
      </c>
      <c r="M129" s="2325">
        <f>SUM(K129:L129)</f>
        <v>30</v>
      </c>
      <c r="N129" s="2325"/>
      <c r="O129" s="2325">
        <v>1</v>
      </c>
      <c r="P129" s="2325">
        <v>0</v>
      </c>
      <c r="Q129" s="2325">
        <f>SUM(O129:P129)</f>
        <v>1</v>
      </c>
      <c r="R129" s="2325"/>
      <c r="S129" s="2325">
        <v>0</v>
      </c>
      <c r="T129" s="2325">
        <v>0</v>
      </c>
      <c r="U129" s="2325">
        <f>SUM(S129:T129)</f>
        <v>0</v>
      </c>
      <c r="V129" s="2325"/>
      <c r="W129" s="2325">
        <v>7</v>
      </c>
      <c r="X129" s="2325">
        <v>7</v>
      </c>
      <c r="Y129" s="2325">
        <f>SUM(W129:X129)</f>
        <v>14</v>
      </c>
      <c r="Z129" s="2325"/>
      <c r="AA129" s="2325">
        <f>SUM(G129+K129+O129+S129+W129)</f>
        <v>25</v>
      </c>
      <c r="AB129" s="2325">
        <f>SUM(H129+L129+P129+T129+X129)</f>
        <v>25</v>
      </c>
      <c r="AC129" s="2324">
        <f>SUM(I129+M129+Q129+U129+Y129)</f>
        <v>50</v>
      </c>
    </row>
    <row r="130" spans="1:29" s="2319" customFormat="1" ht="14.25" customHeight="1">
      <c r="E130" s="2323"/>
      <c r="F130" s="2322" t="s">
        <v>18</v>
      </c>
      <c r="G130" s="2321">
        <f>SUM(G131:G134)</f>
        <v>0</v>
      </c>
      <c r="H130" s="2321">
        <f>SUM(H131:H134)</f>
        <v>0</v>
      </c>
      <c r="I130" s="2321">
        <f>SUM(G130:H130)</f>
        <v>0</v>
      </c>
      <c r="J130" s="2321"/>
      <c r="K130" s="2321">
        <f>SUM(K131:K134)</f>
        <v>0</v>
      </c>
      <c r="L130" s="2321">
        <f>SUM(L131:L134)</f>
        <v>0</v>
      </c>
      <c r="M130" s="2321">
        <f>SUM(K130:L130)</f>
        <v>0</v>
      </c>
      <c r="N130" s="2321"/>
      <c r="O130" s="2321">
        <f>SUM(O131:O134)</f>
        <v>0</v>
      </c>
      <c r="P130" s="2321">
        <f>SUM(P131:P134)</f>
        <v>0</v>
      </c>
      <c r="Q130" s="2321">
        <f>SUM(O130:P130)</f>
        <v>0</v>
      </c>
      <c r="R130" s="2321"/>
      <c r="S130" s="2321">
        <f>SUM(S131:S134)</f>
        <v>0</v>
      </c>
      <c r="T130" s="2321">
        <f>SUM(T131:T134)</f>
        <v>0</v>
      </c>
      <c r="U130" s="2321">
        <f>SUM(S130:T130)</f>
        <v>0</v>
      </c>
      <c r="V130" s="2321"/>
      <c r="W130" s="2321">
        <f>SUM(W131:W134)</f>
        <v>1</v>
      </c>
      <c r="X130" s="2321">
        <f>SUM(X131:X134)</f>
        <v>0</v>
      </c>
      <c r="Y130" s="2321">
        <f>SUM(W130:X130)</f>
        <v>1</v>
      </c>
      <c r="Z130" s="2321"/>
      <c r="AA130" s="2321">
        <f>SUM(G130+K130+O130+S130+W130)</f>
        <v>1</v>
      </c>
      <c r="AB130" s="2321">
        <f>SUM(H130+L130+P130+T130+X130)</f>
        <v>0</v>
      </c>
      <c r="AC130" s="2320">
        <f>SUM(I130+M130+Q130+U130+Y130)</f>
        <v>1</v>
      </c>
    </row>
    <row r="131" spans="1:29" s="2314" customFormat="1" ht="14.25" customHeight="1">
      <c r="A131" s="420">
        <v>8</v>
      </c>
      <c r="B131" s="420">
        <v>4</v>
      </c>
      <c r="C131" s="420">
        <v>11</v>
      </c>
      <c r="E131" s="2323"/>
      <c r="F131" s="2326" t="s">
        <v>793</v>
      </c>
      <c r="G131" s="2325">
        <v>0</v>
      </c>
      <c r="H131" s="2325">
        <v>0</v>
      </c>
      <c r="I131" s="2325">
        <f>SUM(G131:H131)</f>
        <v>0</v>
      </c>
      <c r="J131" s="2325"/>
      <c r="K131" s="2325">
        <v>0</v>
      </c>
      <c r="L131" s="2325">
        <v>0</v>
      </c>
      <c r="M131" s="2325">
        <f>SUM(K131:L131)</f>
        <v>0</v>
      </c>
      <c r="N131" s="2325"/>
      <c r="O131" s="2325">
        <v>0</v>
      </c>
      <c r="P131" s="2325">
        <v>0</v>
      </c>
      <c r="Q131" s="2325">
        <f>SUM(O131:P131)</f>
        <v>0</v>
      </c>
      <c r="R131" s="2325"/>
      <c r="S131" s="2325">
        <v>0</v>
      </c>
      <c r="T131" s="2325">
        <v>0</v>
      </c>
      <c r="U131" s="2325">
        <f>SUM(S131:T131)</f>
        <v>0</v>
      </c>
      <c r="V131" s="2325"/>
      <c r="W131" s="2325">
        <v>0</v>
      </c>
      <c r="X131" s="2325">
        <v>0</v>
      </c>
      <c r="Y131" s="2325">
        <f>SUM(W131:X131)</f>
        <v>0</v>
      </c>
      <c r="Z131" s="2325"/>
      <c r="AA131" s="2325">
        <f>SUM(G131+K131+O131+S131+W131)</f>
        <v>0</v>
      </c>
      <c r="AB131" s="2325">
        <f>SUM(H131+L131+P131+T131+X131)</f>
        <v>0</v>
      </c>
      <c r="AC131" s="2324">
        <f>SUM(I131+M131+Q131+U131+Y131)</f>
        <v>0</v>
      </c>
    </row>
    <row r="132" spans="1:29" s="2314" customFormat="1" ht="14.25" customHeight="1">
      <c r="A132" s="420">
        <v>8</v>
      </c>
      <c r="B132" s="420">
        <v>4</v>
      </c>
      <c r="C132" s="420">
        <v>11</v>
      </c>
      <c r="E132" s="2323"/>
      <c r="F132" s="2326" t="s">
        <v>122</v>
      </c>
      <c r="G132" s="2325">
        <v>0</v>
      </c>
      <c r="H132" s="2325">
        <v>0</v>
      </c>
      <c r="I132" s="2325">
        <f>SUM(G132:H132)</f>
        <v>0</v>
      </c>
      <c r="J132" s="2325"/>
      <c r="K132" s="2325">
        <v>0</v>
      </c>
      <c r="L132" s="2325">
        <v>0</v>
      </c>
      <c r="M132" s="2325">
        <f>SUM(K132:L132)</f>
        <v>0</v>
      </c>
      <c r="N132" s="2325"/>
      <c r="O132" s="2325">
        <v>0</v>
      </c>
      <c r="P132" s="2325">
        <v>0</v>
      </c>
      <c r="Q132" s="2325">
        <f>SUM(O132:P132)</f>
        <v>0</v>
      </c>
      <c r="R132" s="2325"/>
      <c r="S132" s="2325">
        <v>0</v>
      </c>
      <c r="T132" s="2325">
        <v>0</v>
      </c>
      <c r="U132" s="2325">
        <f>SUM(S132:T132)</f>
        <v>0</v>
      </c>
      <c r="V132" s="2325"/>
      <c r="W132" s="2325">
        <v>0</v>
      </c>
      <c r="X132" s="2325">
        <v>0</v>
      </c>
      <c r="Y132" s="2325">
        <f>SUM(W132:X132)</f>
        <v>0</v>
      </c>
      <c r="Z132" s="2325"/>
      <c r="AA132" s="2325">
        <f>SUM(G132+K132+O132+S132+W132)</f>
        <v>0</v>
      </c>
      <c r="AB132" s="2325">
        <f>SUM(H132+L132+P132+T132+X132)</f>
        <v>0</v>
      </c>
      <c r="AC132" s="2324">
        <f>SUM(I132+M132+Q132+U132+Y132)</f>
        <v>0</v>
      </c>
    </row>
    <row r="133" spans="1:29" s="2314" customFormat="1" ht="14.25" customHeight="1">
      <c r="A133" s="420">
        <v>8</v>
      </c>
      <c r="B133" s="420">
        <v>3</v>
      </c>
      <c r="C133" s="420">
        <v>11</v>
      </c>
      <c r="E133" s="2323"/>
      <c r="F133" s="2326" t="s">
        <v>123</v>
      </c>
      <c r="G133" s="2325">
        <v>0</v>
      </c>
      <c r="H133" s="2325">
        <v>0</v>
      </c>
      <c r="I133" s="2325">
        <f>SUM(G133:H133)</f>
        <v>0</v>
      </c>
      <c r="J133" s="2325"/>
      <c r="K133" s="2325">
        <v>0</v>
      </c>
      <c r="L133" s="2325">
        <v>0</v>
      </c>
      <c r="M133" s="2325">
        <f>SUM(K133:L133)</f>
        <v>0</v>
      </c>
      <c r="N133" s="2325"/>
      <c r="O133" s="2325">
        <v>0</v>
      </c>
      <c r="P133" s="2325">
        <v>0</v>
      </c>
      <c r="Q133" s="2325">
        <f>SUM(O133:P133)</f>
        <v>0</v>
      </c>
      <c r="R133" s="2325"/>
      <c r="S133" s="2325">
        <v>0</v>
      </c>
      <c r="T133" s="2325">
        <v>0</v>
      </c>
      <c r="U133" s="2325">
        <f>SUM(S133:T133)</f>
        <v>0</v>
      </c>
      <c r="V133" s="2325"/>
      <c r="W133" s="2325">
        <v>1</v>
      </c>
      <c r="X133" s="2325">
        <v>0</v>
      </c>
      <c r="Y133" s="2325">
        <f>SUM(W133:X133)</f>
        <v>1</v>
      </c>
      <c r="Z133" s="2325"/>
      <c r="AA133" s="2325">
        <f>SUM(G133+K133+O133+S133+W133)</f>
        <v>1</v>
      </c>
      <c r="AB133" s="2325">
        <f>SUM(H133+L133+P133+T133+X133)</f>
        <v>0</v>
      </c>
      <c r="AC133" s="2324">
        <f>SUM(I133+M133+Q133+U133+Y133)</f>
        <v>1</v>
      </c>
    </row>
    <row r="134" spans="1:29" s="2314" customFormat="1" ht="14.25" customHeight="1">
      <c r="A134" s="420">
        <v>8</v>
      </c>
      <c r="B134" s="420">
        <v>4</v>
      </c>
      <c r="C134" s="420">
        <v>11</v>
      </c>
      <c r="E134" s="2323"/>
      <c r="F134" s="2326" t="s">
        <v>377</v>
      </c>
      <c r="G134" s="2325">
        <v>0</v>
      </c>
      <c r="H134" s="2325">
        <v>0</v>
      </c>
      <c r="I134" s="2325">
        <f>SUM(G134:H134)</f>
        <v>0</v>
      </c>
      <c r="J134" s="2325"/>
      <c r="K134" s="2325">
        <v>0</v>
      </c>
      <c r="L134" s="2325">
        <v>0</v>
      </c>
      <c r="M134" s="2325">
        <f>SUM(K134:L134)</f>
        <v>0</v>
      </c>
      <c r="N134" s="2325"/>
      <c r="O134" s="2325">
        <v>0</v>
      </c>
      <c r="P134" s="2325">
        <v>0</v>
      </c>
      <c r="Q134" s="2325">
        <f>SUM(O134:P134)</f>
        <v>0</v>
      </c>
      <c r="R134" s="2325"/>
      <c r="S134" s="2325">
        <v>0</v>
      </c>
      <c r="T134" s="2325">
        <v>0</v>
      </c>
      <c r="U134" s="2325">
        <f>SUM(S134:T134)</f>
        <v>0</v>
      </c>
      <c r="V134" s="2325"/>
      <c r="W134" s="2325">
        <v>0</v>
      </c>
      <c r="X134" s="2325">
        <v>0</v>
      </c>
      <c r="Y134" s="2325">
        <f>SUM(W134:X134)</f>
        <v>0</v>
      </c>
      <c r="Z134" s="2325"/>
      <c r="AA134" s="2325">
        <f>SUM(G134+K134+O134+S134+W134)</f>
        <v>0</v>
      </c>
      <c r="AB134" s="2325">
        <f>SUM(H134+L134+P134+T134+X134)</f>
        <v>0</v>
      </c>
      <c r="AC134" s="2324">
        <f>SUM(I134+M134+Q134+U134+Y134)</f>
        <v>0</v>
      </c>
    </row>
    <row r="135" spans="1:29" s="2319" customFormat="1" ht="14.25" customHeight="1">
      <c r="A135" s="420"/>
      <c r="B135" s="420"/>
      <c r="C135" s="420"/>
      <c r="E135" s="2323"/>
      <c r="F135" s="2322" t="s">
        <v>59</v>
      </c>
      <c r="G135" s="2321">
        <f>SUM(G136)</f>
        <v>0</v>
      </c>
      <c r="H135" s="2321">
        <f>SUM(H136)</f>
        <v>0</v>
      </c>
      <c r="I135" s="2321">
        <f>SUM(G135:H135)</f>
        <v>0</v>
      </c>
      <c r="J135" s="2321"/>
      <c r="K135" s="2321">
        <f>SUM(K136)</f>
        <v>0</v>
      </c>
      <c r="L135" s="2321">
        <f>SUM(L136)</f>
        <v>0</v>
      </c>
      <c r="M135" s="2321">
        <f>SUM(K135:L135)</f>
        <v>0</v>
      </c>
      <c r="N135" s="2321"/>
      <c r="O135" s="2321">
        <f>SUM(O136)</f>
        <v>0</v>
      </c>
      <c r="P135" s="2321">
        <f>SUM(P136)</f>
        <v>0</v>
      </c>
      <c r="Q135" s="2321">
        <f>SUM(O135:P135)</f>
        <v>0</v>
      </c>
      <c r="R135" s="2321"/>
      <c r="S135" s="2321">
        <f>SUM(S136)</f>
        <v>0</v>
      </c>
      <c r="T135" s="2321">
        <f>SUM(T136)</f>
        <v>0</v>
      </c>
      <c r="U135" s="2321">
        <f>SUM(S135:T135)</f>
        <v>0</v>
      </c>
      <c r="V135" s="2321"/>
      <c r="W135" s="2321">
        <f>SUM(W136)</f>
        <v>0</v>
      </c>
      <c r="X135" s="2321">
        <f>SUM(X136)</f>
        <v>0</v>
      </c>
      <c r="Y135" s="2321">
        <f>SUM(W135:X135)</f>
        <v>0</v>
      </c>
      <c r="Z135" s="2321"/>
      <c r="AA135" s="2321">
        <f>SUM(G135+K135+O135+S135+W135)</f>
        <v>0</v>
      </c>
      <c r="AB135" s="2321">
        <f>SUM(H135+L135+P135+T135+X135)</f>
        <v>0</v>
      </c>
      <c r="AC135" s="2320">
        <f>SUM(I135+M135+Q135+U135+Y135)</f>
        <v>0</v>
      </c>
    </row>
    <row r="136" spans="1:29" s="2314" customFormat="1" ht="14.25" customHeight="1">
      <c r="A136" s="420">
        <v>8</v>
      </c>
      <c r="B136" s="420">
        <v>4</v>
      </c>
      <c r="C136" s="420">
        <v>11</v>
      </c>
      <c r="E136" s="2323"/>
      <c r="F136" s="2326" t="s">
        <v>125</v>
      </c>
      <c r="G136" s="2325">
        <v>0</v>
      </c>
      <c r="H136" s="2325">
        <v>0</v>
      </c>
      <c r="I136" s="2316">
        <f>SUM(G136:H136)</f>
        <v>0</v>
      </c>
      <c r="J136" s="2316"/>
      <c r="K136" s="2316">
        <v>0</v>
      </c>
      <c r="L136" s="2316">
        <v>0</v>
      </c>
      <c r="M136" s="2316">
        <f>SUM(K136:L136)</f>
        <v>0</v>
      </c>
      <c r="N136" s="2316"/>
      <c r="O136" s="2316">
        <v>0</v>
      </c>
      <c r="P136" s="2316">
        <v>0</v>
      </c>
      <c r="Q136" s="2316">
        <f>SUM(O136:P136)</f>
        <v>0</v>
      </c>
      <c r="R136" s="2316"/>
      <c r="S136" s="2316">
        <v>0</v>
      </c>
      <c r="T136" s="2316">
        <v>0</v>
      </c>
      <c r="U136" s="2316">
        <f>SUM(S136:T136)</f>
        <v>0</v>
      </c>
      <c r="V136" s="2316"/>
      <c r="W136" s="2316">
        <v>0</v>
      </c>
      <c r="X136" s="2316">
        <v>0</v>
      </c>
      <c r="Y136" s="2316">
        <f>SUM(W136:X136)</f>
        <v>0</v>
      </c>
      <c r="Z136" s="2316"/>
      <c r="AA136" s="2316">
        <f>SUM(G136+K136+O136+S136+W136)</f>
        <v>0</v>
      </c>
      <c r="AB136" s="2316">
        <f>SUM(H136+L136+P136+T136+X136)</f>
        <v>0</v>
      </c>
      <c r="AC136" s="2324">
        <f>SUM(I136+M136+Q136+U136+Y136)</f>
        <v>0</v>
      </c>
    </row>
    <row r="137" spans="1:29" s="2305" customFormat="1" ht="14.25" customHeight="1">
      <c r="E137" s="2334">
        <v>1624</v>
      </c>
      <c r="F137" s="2333" t="s">
        <v>19</v>
      </c>
      <c r="G137" s="2332">
        <f>SUM(G138+G140)</f>
        <v>1</v>
      </c>
      <c r="H137" s="2332">
        <f>SUM(H138+H140)</f>
        <v>0</v>
      </c>
      <c r="I137" s="2331">
        <f>SUM(G137:H137)</f>
        <v>1</v>
      </c>
      <c r="J137" s="2331"/>
      <c r="K137" s="2331">
        <f>SUM(K138+K140)</f>
        <v>1</v>
      </c>
      <c r="L137" s="2331">
        <f>SUM(L138+L140)</f>
        <v>0</v>
      </c>
      <c r="M137" s="2331">
        <f>SUM(K137:L137)</f>
        <v>1</v>
      </c>
      <c r="N137" s="2331"/>
      <c r="O137" s="2331">
        <f>SUM(O138+O140)</f>
        <v>0</v>
      </c>
      <c r="P137" s="2331">
        <f>SUM(P138+P140)</f>
        <v>0</v>
      </c>
      <c r="Q137" s="2331">
        <f>SUM(O137:P137)</f>
        <v>0</v>
      </c>
      <c r="R137" s="2331"/>
      <c r="S137" s="2331">
        <f>SUM(S138+S140)</f>
        <v>0</v>
      </c>
      <c r="T137" s="2331">
        <f>SUM(T138+T140)</f>
        <v>0</v>
      </c>
      <c r="U137" s="2331">
        <f>SUM(S137:T137)</f>
        <v>0</v>
      </c>
      <c r="V137" s="2331"/>
      <c r="W137" s="2331">
        <f>SUM(W138+W140)</f>
        <v>0</v>
      </c>
      <c r="X137" s="2331">
        <f>SUM(X138+X140)</f>
        <v>0</v>
      </c>
      <c r="Y137" s="2331">
        <f>SUM(W137:X137)</f>
        <v>0</v>
      </c>
      <c r="Z137" s="2331"/>
      <c r="AA137" s="2331">
        <f>SUM(G137+K137+O137+S137+W137)</f>
        <v>2</v>
      </c>
      <c r="AB137" s="2331">
        <f>SUM(H137+L137+P137+T137+X137)</f>
        <v>0</v>
      </c>
      <c r="AC137" s="2330">
        <f>SUM(I137+M137+Q137+U137+Y137)</f>
        <v>2</v>
      </c>
    </row>
    <row r="138" spans="1:29" s="2319" customFormat="1" ht="14.25" customHeight="1">
      <c r="E138" s="2323"/>
      <c r="F138" s="2329" t="s">
        <v>149</v>
      </c>
      <c r="G138" s="2328">
        <f>SUM(G139)</f>
        <v>1</v>
      </c>
      <c r="H138" s="2328">
        <f>SUM(H139)</f>
        <v>0</v>
      </c>
      <c r="I138" s="2328">
        <f>SUM(G138:H138)</f>
        <v>1</v>
      </c>
      <c r="J138" s="2328"/>
      <c r="K138" s="2328">
        <f>SUM(K139)</f>
        <v>0</v>
      </c>
      <c r="L138" s="2328">
        <f>SUM(L139)</f>
        <v>0</v>
      </c>
      <c r="M138" s="2328">
        <f>SUM(K138:L138)</f>
        <v>0</v>
      </c>
      <c r="N138" s="2328"/>
      <c r="O138" s="2328">
        <f>SUM(O139)</f>
        <v>0</v>
      </c>
      <c r="P138" s="2328">
        <f>SUM(P139)</f>
        <v>0</v>
      </c>
      <c r="Q138" s="2328">
        <f>SUM(O138:P138)</f>
        <v>0</v>
      </c>
      <c r="R138" s="2328"/>
      <c r="S138" s="2328">
        <f>SUM(S139)</f>
        <v>0</v>
      </c>
      <c r="T138" s="2328">
        <f>SUM(T139)</f>
        <v>0</v>
      </c>
      <c r="U138" s="2328">
        <f>SUM(S138:T138)</f>
        <v>0</v>
      </c>
      <c r="V138" s="2328"/>
      <c r="W138" s="2328">
        <f>SUM(W139)</f>
        <v>0</v>
      </c>
      <c r="X138" s="2328">
        <f>SUM(X139)</f>
        <v>0</v>
      </c>
      <c r="Y138" s="2328">
        <f>SUM(W138:X138)</f>
        <v>0</v>
      </c>
      <c r="Z138" s="2328"/>
      <c r="AA138" s="2328">
        <f>SUM(G138+K138+O138+S138+W138)</f>
        <v>1</v>
      </c>
      <c r="AB138" s="2328">
        <f>SUM(H138+L138+P138+T138+X138)</f>
        <v>0</v>
      </c>
      <c r="AC138" s="2327">
        <f>SUM(I138+M138+Q138+U138+Y138)</f>
        <v>1</v>
      </c>
    </row>
    <row r="139" spans="1:29" s="2314" customFormat="1" ht="14.25" customHeight="1">
      <c r="A139" s="420">
        <v>9</v>
      </c>
      <c r="B139" s="420">
        <v>4</v>
      </c>
      <c r="C139" s="420">
        <v>8</v>
      </c>
      <c r="E139" s="2323"/>
      <c r="F139" s="2326" t="s">
        <v>376</v>
      </c>
      <c r="G139" s="2325">
        <v>1</v>
      </c>
      <c r="H139" s="2325">
        <v>0</v>
      </c>
      <c r="I139" s="2325">
        <f>SUM(G139:H139)</f>
        <v>1</v>
      </c>
      <c r="J139" s="2325"/>
      <c r="K139" s="2325">
        <v>0</v>
      </c>
      <c r="L139" s="2325">
        <v>0</v>
      </c>
      <c r="M139" s="2325">
        <f>SUM(K139:L139)</f>
        <v>0</v>
      </c>
      <c r="N139" s="2325"/>
      <c r="O139" s="2325">
        <v>0</v>
      </c>
      <c r="P139" s="2325">
        <v>0</v>
      </c>
      <c r="Q139" s="2325">
        <f>SUM(O139:P139)</f>
        <v>0</v>
      </c>
      <c r="R139" s="2325"/>
      <c r="S139" s="2325">
        <v>0</v>
      </c>
      <c r="T139" s="2325">
        <v>0</v>
      </c>
      <c r="U139" s="2325">
        <f>SUM(S139:T139)</f>
        <v>0</v>
      </c>
      <c r="V139" s="2325"/>
      <c r="W139" s="2325">
        <v>0</v>
      </c>
      <c r="X139" s="2325">
        <v>0</v>
      </c>
      <c r="Y139" s="2325">
        <f>SUM(W139:X139)</f>
        <v>0</v>
      </c>
      <c r="Z139" s="2325"/>
      <c r="AA139" s="2325">
        <f>SUM(G139+K139+O139+S139+W139)</f>
        <v>1</v>
      </c>
      <c r="AB139" s="2325">
        <f>SUM(H139+L139+P139+T139+X139)</f>
        <v>0</v>
      </c>
      <c r="AC139" s="2324">
        <f>SUM(I139+M139+Q139+U139+Y139)</f>
        <v>1</v>
      </c>
    </row>
    <row r="140" spans="1:29" s="2319" customFormat="1" ht="14.25" customHeight="1">
      <c r="A140" s="420"/>
      <c r="B140" s="420"/>
      <c r="C140" s="420"/>
      <c r="E140" s="2323"/>
      <c r="F140" s="2322" t="s">
        <v>22</v>
      </c>
      <c r="G140" s="2321">
        <f>SUM(G141)</f>
        <v>0</v>
      </c>
      <c r="H140" s="2321">
        <f>SUM(H141)</f>
        <v>0</v>
      </c>
      <c r="I140" s="2321">
        <f>SUM(G140:H140)</f>
        <v>0</v>
      </c>
      <c r="J140" s="2321"/>
      <c r="K140" s="2321">
        <f>SUM(K141)</f>
        <v>1</v>
      </c>
      <c r="L140" s="2321">
        <f>SUM(L141)</f>
        <v>0</v>
      </c>
      <c r="M140" s="2321">
        <f>SUM(K140:L140)</f>
        <v>1</v>
      </c>
      <c r="N140" s="2321"/>
      <c r="O140" s="2321">
        <f>SUM(O141)</f>
        <v>0</v>
      </c>
      <c r="P140" s="2321">
        <f>SUM(P141)</f>
        <v>0</v>
      </c>
      <c r="Q140" s="2321">
        <f>SUM(O140:P140)</f>
        <v>0</v>
      </c>
      <c r="R140" s="2321"/>
      <c r="S140" s="2321">
        <f>SUM(S141)</f>
        <v>0</v>
      </c>
      <c r="T140" s="2321">
        <f>SUM(T141)</f>
        <v>0</v>
      </c>
      <c r="U140" s="2321">
        <f>SUM(S140:T140)</f>
        <v>0</v>
      </c>
      <c r="V140" s="2321"/>
      <c r="W140" s="2321">
        <f>SUM(W141)</f>
        <v>0</v>
      </c>
      <c r="X140" s="2321">
        <f>SUM(X141)</f>
        <v>0</v>
      </c>
      <c r="Y140" s="2321">
        <f>SUM(W140:X140)</f>
        <v>0</v>
      </c>
      <c r="Z140" s="2321"/>
      <c r="AA140" s="2321">
        <f>SUM(G140+K140+O140+S140+W140)</f>
        <v>1</v>
      </c>
      <c r="AB140" s="2321">
        <f>SUM(H140+L140+P140+T140+X140)</f>
        <v>0</v>
      </c>
      <c r="AC140" s="2320">
        <f>SUM(I140+M140+Q140+U140+Y140)</f>
        <v>1</v>
      </c>
    </row>
    <row r="141" spans="1:29" s="2314" customFormat="1" ht="14.25" customHeight="1">
      <c r="A141" s="420">
        <v>9</v>
      </c>
      <c r="B141" s="420">
        <v>5</v>
      </c>
      <c r="C141" s="420">
        <v>11</v>
      </c>
      <c r="E141" s="2318"/>
      <c r="F141" s="2317" t="s">
        <v>375</v>
      </c>
      <c r="G141" s="2316">
        <v>0</v>
      </c>
      <c r="H141" s="2316">
        <v>0</v>
      </c>
      <c r="I141" s="2316">
        <f>SUM(G141:H141)</f>
        <v>0</v>
      </c>
      <c r="J141" s="2316"/>
      <c r="K141" s="2316">
        <v>1</v>
      </c>
      <c r="L141" s="2316">
        <v>0</v>
      </c>
      <c r="M141" s="2316">
        <f>SUM(K141:L141)</f>
        <v>1</v>
      </c>
      <c r="N141" s="2316"/>
      <c r="O141" s="2316">
        <v>0</v>
      </c>
      <c r="P141" s="2316">
        <v>0</v>
      </c>
      <c r="Q141" s="2316">
        <f>SUM(O141:P141)</f>
        <v>0</v>
      </c>
      <c r="R141" s="2316"/>
      <c r="S141" s="2316">
        <v>0</v>
      </c>
      <c r="T141" s="2316">
        <v>0</v>
      </c>
      <c r="U141" s="2316">
        <f>SUM(S141:T141)</f>
        <v>0</v>
      </c>
      <c r="V141" s="2316"/>
      <c r="W141" s="2316">
        <v>0</v>
      </c>
      <c r="X141" s="2316">
        <v>0</v>
      </c>
      <c r="Y141" s="2316">
        <f>SUM(W141:X141)</f>
        <v>0</v>
      </c>
      <c r="Z141" s="2316"/>
      <c r="AA141" s="2316">
        <f>SUM(G141+K141+O141+S141+W141)</f>
        <v>1</v>
      </c>
      <c r="AB141" s="2316">
        <f>SUM(H141+L141+P141+T141+X141)</f>
        <v>0</v>
      </c>
      <c r="AC141" s="2315">
        <f>SUM(I141+M141+Q141+U141+Y141)</f>
        <v>1</v>
      </c>
    </row>
    <row r="142" spans="1:29" s="2310" customFormat="1" ht="15" customHeight="1">
      <c r="F142" s="2312" t="s">
        <v>499</v>
      </c>
      <c r="G142" s="1335">
        <f>SUM(G6+G31+G61+G75+G82+G105+G117+G125+G137)</f>
        <v>190</v>
      </c>
      <c r="H142" s="1335">
        <f>SUM(H6+H31+H61+H75+H82+H105+H117+H125+H137)</f>
        <v>211</v>
      </c>
      <c r="I142" s="1335">
        <f>SUM(I6+I31+I61+I75+I82+I105+I117+I125+I137)</f>
        <v>401</v>
      </c>
      <c r="J142" s="1335"/>
      <c r="K142" s="1335">
        <f>SUM(K6+K31+K61+K75+K82+K105+K117+K125+K137)</f>
        <v>177</v>
      </c>
      <c r="L142" s="1335">
        <f>SUM(L6+L31+L61+L75+L82+L105+L117+L125+L137)</f>
        <v>209</v>
      </c>
      <c r="M142" s="1335">
        <f>SUM(M6+M31+M61+M75+M82+M105+M117+M125+M137)</f>
        <v>386</v>
      </c>
      <c r="N142" s="1335"/>
      <c r="O142" s="1335">
        <f>SUM(O6+O31+O61+O75+O82+O105+O117+O125+O137)</f>
        <v>132</v>
      </c>
      <c r="P142" s="1335">
        <f>SUM(P6+P31+P61+P75+P82+P105+P117+P125+P137)</f>
        <v>113</v>
      </c>
      <c r="Q142" s="1335">
        <f>SUM(Q6+Q31+Q61+Q75+Q82+Q105+Q117+Q125+Q137)</f>
        <v>245</v>
      </c>
      <c r="R142" s="1335"/>
      <c r="S142" s="1335">
        <f>SUM(S6+S31+S61+S75+S82+S105+S117+S125+S137)</f>
        <v>5</v>
      </c>
      <c r="T142" s="1335">
        <f>SUM(T6+T31+T61+T75+T82+T105+T117+T125+T137)</f>
        <v>6</v>
      </c>
      <c r="U142" s="1335">
        <f>SUM(U6+U31+U61+U75+U82+U105+U117+U125+U137)</f>
        <v>11</v>
      </c>
      <c r="V142" s="1335"/>
      <c r="W142" s="1335">
        <f>SUM(W6+W31+W61+W75+W82+W105+W117+W125+W137)</f>
        <v>69</v>
      </c>
      <c r="X142" s="1335">
        <f>SUM(X6+X31+X61+X75+X82+X105+X117+X125+X137)</f>
        <v>80</v>
      </c>
      <c r="Y142" s="1335">
        <f>SUM(Y6+Y31+Y61+Y75+Y82+Y105+Y117+Y125+Y137)</f>
        <v>149</v>
      </c>
      <c r="Z142" s="1335"/>
      <c r="AA142" s="1335">
        <f>SUM(AA6+AA31+AA61+AA75+AA82+AA105+AA117+AA125+AA137)</f>
        <v>573</v>
      </c>
      <c r="AB142" s="1335">
        <f>SUM(AB6+AB31+AB61+AB75+AB82+AB105+AB117+AB125+AB137)</f>
        <v>619</v>
      </c>
      <c r="AC142" s="2311">
        <f>SUM(AC6+AC31+AC61+AC75+AC82+AC105+AC117+AC125+AC137)</f>
        <v>1192</v>
      </c>
    </row>
    <row r="143" spans="1:29" s="2305" customFormat="1" ht="10.5" customHeight="1">
      <c r="F143" s="2309" t="s">
        <v>722</v>
      </c>
      <c r="G143" s="2307"/>
      <c r="H143" s="2307"/>
      <c r="I143" s="2307"/>
      <c r="J143" s="2307"/>
      <c r="K143" s="2307"/>
      <c r="L143" s="2307"/>
      <c r="M143" s="2307"/>
      <c r="N143" s="2307"/>
      <c r="O143" s="2307"/>
      <c r="P143" s="2307"/>
      <c r="Q143" s="2307"/>
      <c r="R143" s="2307"/>
      <c r="S143" s="2307"/>
      <c r="T143" s="2307"/>
      <c r="U143" s="2307"/>
      <c r="V143" s="2307"/>
      <c r="W143" s="2307"/>
      <c r="X143" s="2307"/>
      <c r="Y143" s="2307"/>
      <c r="Z143" s="2307"/>
      <c r="AA143" s="2307"/>
      <c r="AB143" s="2307"/>
      <c r="AC143" s="2306"/>
    </row>
    <row r="144" spans="1:29" s="2305" customFormat="1" ht="10.5" customHeight="1">
      <c r="F144" s="2309" t="s">
        <v>753</v>
      </c>
      <c r="G144" s="2307"/>
      <c r="H144" s="2307"/>
      <c r="I144" s="2307"/>
      <c r="J144" s="2307"/>
      <c r="K144" s="2307"/>
      <c r="L144" s="2307"/>
      <c r="M144" s="2307"/>
      <c r="N144" s="2307"/>
      <c r="O144" s="2307"/>
      <c r="P144" s="2307"/>
      <c r="Q144" s="2307"/>
      <c r="R144" s="2307"/>
      <c r="S144" s="2307"/>
      <c r="T144" s="2307"/>
      <c r="U144" s="2307"/>
      <c r="V144" s="2307"/>
      <c r="W144" s="2307"/>
      <c r="X144" s="2307"/>
      <c r="Y144" s="2307"/>
      <c r="Z144" s="2307"/>
      <c r="AA144" s="2307"/>
      <c r="AB144" s="2307"/>
      <c r="AC144" s="2306"/>
    </row>
    <row r="145" spans="6:29" s="2305" customFormat="1" ht="10.5" customHeight="1">
      <c r="F145" s="2309" t="s">
        <v>752</v>
      </c>
      <c r="G145" s="2307"/>
      <c r="H145" s="2307"/>
      <c r="I145" s="2307"/>
      <c r="J145" s="2307"/>
      <c r="K145" s="2307"/>
      <c r="L145" s="2307"/>
      <c r="M145" s="2307"/>
      <c r="N145" s="2307"/>
      <c r="O145" s="2307"/>
      <c r="P145" s="2307"/>
      <c r="Q145" s="2307"/>
      <c r="R145" s="2307"/>
      <c r="S145" s="2307"/>
      <c r="T145" s="2307"/>
      <c r="U145" s="2307"/>
      <c r="V145" s="2307"/>
      <c r="W145" s="2307"/>
      <c r="X145" s="2307"/>
      <c r="Y145" s="2307"/>
      <c r="Z145" s="2307"/>
      <c r="AA145" s="2307"/>
      <c r="AB145" s="2307"/>
      <c r="AC145" s="2306"/>
    </row>
    <row r="146" spans="6:29" s="2305" customFormat="1" ht="10.5" customHeight="1">
      <c r="F146" s="2309" t="s">
        <v>373</v>
      </c>
      <c r="G146" s="2307"/>
      <c r="H146" s="2307"/>
      <c r="I146" s="2307"/>
      <c r="J146" s="2307"/>
      <c r="K146" s="2307"/>
      <c r="L146" s="2307"/>
      <c r="M146" s="2307"/>
      <c r="N146" s="2307"/>
      <c r="O146" s="2307"/>
      <c r="P146" s="2307"/>
      <c r="Q146" s="2307"/>
      <c r="R146" s="2307"/>
      <c r="S146" s="2307"/>
      <c r="T146" s="2307"/>
      <c r="U146" s="2307"/>
      <c r="V146" s="2307"/>
      <c r="W146" s="2307"/>
      <c r="X146" s="2307"/>
      <c r="Y146" s="2307"/>
      <c r="Z146" s="2307"/>
      <c r="AA146" s="2307"/>
      <c r="AB146" s="2307"/>
      <c r="AC146" s="2306"/>
    </row>
  </sheetData>
  <mergeCells count="30">
    <mergeCell ref="AF17:AH19"/>
    <mergeCell ref="AA73:AB73"/>
    <mergeCell ref="AC73:AC74"/>
    <mergeCell ref="W4:Y4"/>
    <mergeCell ref="W73:Y73"/>
    <mergeCell ref="E117:E119"/>
    <mergeCell ref="E6:E30"/>
    <mergeCell ref="E31:E60"/>
    <mergeCell ref="E61:E69"/>
    <mergeCell ref="E73:E74"/>
    <mergeCell ref="O4:Q4"/>
    <mergeCell ref="E1:AC1"/>
    <mergeCell ref="E2:AC2"/>
    <mergeCell ref="E4:E5"/>
    <mergeCell ref="F4:F5"/>
    <mergeCell ref="G4:I4"/>
    <mergeCell ref="K4:M4"/>
    <mergeCell ref="S4:U4"/>
    <mergeCell ref="AA4:AB4"/>
    <mergeCell ref="AC4:AC5"/>
    <mergeCell ref="F73:F74"/>
    <mergeCell ref="G73:I73"/>
    <mergeCell ref="E125:E136"/>
    <mergeCell ref="E137:E141"/>
    <mergeCell ref="O73:Q73"/>
    <mergeCell ref="S73:U73"/>
    <mergeCell ref="E75:E81"/>
    <mergeCell ref="E82:E104"/>
    <mergeCell ref="K73:M73"/>
    <mergeCell ref="E105:E116"/>
  </mergeCells>
  <pageMargins left="0.70866141732283472" right="0.70866141732283472" top="0.74803149606299213" bottom="0.74803149606299213" header="0.31496062992125984" footer="0.31496062992125984"/>
  <pageSetup scale="38" orientation="landscape" r:id="rId1"/>
  <rowBreaks count="1" manualBreakCount="1">
    <brk id="7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0228F-F402-4E81-B5E6-A0AB6CC42C7C}">
  <dimension ref="A1:AG161"/>
  <sheetViews>
    <sheetView view="pageBreakPreview" topLeftCell="E1" zoomScale="90" zoomScaleNormal="115" zoomScaleSheetLayoutView="90" workbookViewId="0">
      <selection activeCell="AE14" sqref="AE14:AH26"/>
    </sheetView>
  </sheetViews>
  <sheetFormatPr baseColWidth="10" defaultRowHeight="14.25"/>
  <cols>
    <col min="1" max="2" width="1.85546875" style="2303" hidden="1" customWidth="1"/>
    <col min="3" max="3" width="3.28515625" style="2303" hidden="1" customWidth="1"/>
    <col min="4" max="4" width="2.140625" style="2303" hidden="1" customWidth="1"/>
    <col min="5" max="5" width="7" style="2303" customWidth="1"/>
    <col min="6" max="6" width="81.85546875" style="2303" customWidth="1"/>
    <col min="7" max="9" width="6.7109375" style="2304" customWidth="1"/>
    <col min="10" max="10" width="0.85546875" style="2304" customWidth="1"/>
    <col min="11" max="13" width="6.7109375" style="2304" customWidth="1"/>
    <col min="14" max="14" width="0.85546875" style="2304" customWidth="1"/>
    <col min="15" max="17" width="6.7109375" style="2304" customWidth="1"/>
    <col min="18" max="18" width="0.85546875" style="2304" customWidth="1"/>
    <col min="19" max="21" width="6.7109375" style="2304" customWidth="1"/>
    <col min="22" max="22" width="0.85546875" style="2304" customWidth="1"/>
    <col min="23" max="25" width="6.7109375" style="2304" customWidth="1"/>
    <col min="26" max="26" width="0.85546875" style="2304" customWidth="1"/>
    <col min="27" max="28" width="6.7109375" style="2304" customWidth="1"/>
    <col min="29" max="29" width="8" style="2304" customWidth="1"/>
    <col min="30" max="16384" width="11.42578125" style="2303"/>
  </cols>
  <sheetData>
    <row r="1" spans="1:29" s="2305" customFormat="1" ht="15">
      <c r="E1" s="2352" t="s">
        <v>792</v>
      </c>
      <c r="F1" s="2352"/>
      <c r="G1" s="2352"/>
      <c r="H1" s="2352"/>
      <c r="I1" s="2352"/>
      <c r="J1" s="2352"/>
      <c r="K1" s="2352"/>
      <c r="L1" s="2352"/>
      <c r="M1" s="2352"/>
      <c r="N1" s="2352"/>
      <c r="O1" s="2352"/>
      <c r="P1" s="2352"/>
      <c r="Q1" s="2352"/>
      <c r="R1" s="2352"/>
      <c r="S1" s="2352"/>
      <c r="T1" s="2352"/>
      <c r="U1" s="2352"/>
      <c r="V1" s="2352"/>
      <c r="W1" s="2352"/>
      <c r="X1" s="2352"/>
      <c r="Y1" s="2352"/>
      <c r="Z1" s="2352"/>
      <c r="AA1" s="2352"/>
      <c r="AB1" s="2352"/>
      <c r="AC1" s="2352"/>
    </row>
    <row r="2" spans="1:29" s="2305" customFormat="1" ht="15">
      <c r="E2" s="2352" t="s">
        <v>68</v>
      </c>
      <c r="F2" s="2352"/>
      <c r="G2" s="2352"/>
      <c r="H2" s="2352"/>
      <c r="I2" s="2352"/>
      <c r="J2" s="2352"/>
      <c r="K2" s="2352"/>
      <c r="L2" s="2352"/>
      <c r="M2" s="2352"/>
      <c r="N2" s="2352"/>
      <c r="O2" s="2352"/>
      <c r="P2" s="2352"/>
      <c r="Q2" s="2352"/>
      <c r="R2" s="2352"/>
      <c r="S2" s="2352"/>
      <c r="T2" s="2352"/>
      <c r="U2" s="2352"/>
      <c r="V2" s="2352"/>
      <c r="W2" s="2352"/>
      <c r="X2" s="2352"/>
      <c r="Y2" s="2352"/>
      <c r="Z2" s="2352"/>
      <c r="AA2" s="2352"/>
      <c r="AB2" s="2352"/>
      <c r="AC2" s="2352"/>
    </row>
    <row r="3" spans="1:29" s="2305" customFormat="1" ht="15">
      <c r="F3" s="2310"/>
      <c r="G3" s="2321"/>
      <c r="H3" s="2321"/>
      <c r="I3" s="2321"/>
      <c r="J3" s="2321"/>
      <c r="K3" s="2321"/>
      <c r="L3" s="2321"/>
      <c r="M3" s="2321"/>
      <c r="N3" s="2321"/>
      <c r="O3" s="2321"/>
      <c r="P3" s="2321"/>
      <c r="Q3" s="2321"/>
      <c r="R3" s="2321"/>
      <c r="S3" s="2321"/>
      <c r="T3" s="2321"/>
      <c r="U3" s="2321"/>
      <c r="V3" s="2321"/>
      <c r="W3" s="2321"/>
      <c r="X3" s="2321"/>
      <c r="Y3" s="2321"/>
      <c r="Z3" s="2321"/>
      <c r="AA3" s="2321"/>
      <c r="AB3" s="2321"/>
      <c r="AC3" s="2321"/>
    </row>
    <row r="4" spans="1:29" s="2339" customFormat="1" ht="14.25" customHeight="1">
      <c r="E4" s="2345" t="s">
        <v>221</v>
      </c>
      <c r="F4" s="2341" t="s">
        <v>87</v>
      </c>
      <c r="G4" s="2344" t="s">
        <v>681</v>
      </c>
      <c r="H4" s="2344"/>
      <c r="I4" s="2344"/>
      <c r="J4" s="1852"/>
      <c r="K4" s="2344" t="s">
        <v>771</v>
      </c>
      <c r="L4" s="2344"/>
      <c r="M4" s="2344"/>
      <c r="N4" s="1852"/>
      <c r="O4" s="2344" t="s">
        <v>770</v>
      </c>
      <c r="P4" s="2344"/>
      <c r="Q4" s="2344"/>
      <c r="R4" s="1852"/>
      <c r="S4" s="2344" t="s">
        <v>769</v>
      </c>
      <c r="T4" s="2344"/>
      <c r="U4" s="2344"/>
      <c r="V4" s="1852"/>
      <c r="W4" s="2344" t="s">
        <v>768</v>
      </c>
      <c r="X4" s="2344"/>
      <c r="Y4" s="2344"/>
      <c r="Z4" s="1852"/>
      <c r="AA4" s="2344" t="s">
        <v>0</v>
      </c>
      <c r="AB4" s="2344"/>
      <c r="AC4" s="2343" t="s">
        <v>0</v>
      </c>
    </row>
    <row r="5" spans="1:29" s="2339" customFormat="1" ht="14.25" customHeight="1">
      <c r="A5" s="862" t="s">
        <v>12</v>
      </c>
      <c r="B5" s="862" t="s">
        <v>13</v>
      </c>
      <c r="C5" s="862" t="s">
        <v>14</v>
      </c>
      <c r="E5" s="2342"/>
      <c r="F5" s="2341"/>
      <c r="G5" s="1335" t="s">
        <v>72</v>
      </c>
      <c r="H5" s="1335" t="s">
        <v>71</v>
      </c>
      <c r="I5" s="1335" t="s">
        <v>0</v>
      </c>
      <c r="J5" s="1335"/>
      <c r="K5" s="1335" t="s">
        <v>72</v>
      </c>
      <c r="L5" s="1335" t="s">
        <v>71</v>
      </c>
      <c r="M5" s="1335" t="s">
        <v>0</v>
      </c>
      <c r="N5" s="1335"/>
      <c r="O5" s="1335" t="s">
        <v>72</v>
      </c>
      <c r="P5" s="1335" t="s">
        <v>71</v>
      </c>
      <c r="Q5" s="1335" t="s">
        <v>0</v>
      </c>
      <c r="R5" s="1335"/>
      <c r="S5" s="1335" t="s">
        <v>72</v>
      </c>
      <c r="T5" s="1335" t="s">
        <v>71</v>
      </c>
      <c r="U5" s="1335" t="s">
        <v>0</v>
      </c>
      <c r="V5" s="1335"/>
      <c r="W5" s="1335" t="s">
        <v>72</v>
      </c>
      <c r="X5" s="1335" t="s">
        <v>71</v>
      </c>
      <c r="Y5" s="1335" t="s">
        <v>0</v>
      </c>
      <c r="Z5" s="1335"/>
      <c r="AA5" s="1335" t="s">
        <v>72</v>
      </c>
      <c r="AB5" s="1335" t="s">
        <v>71</v>
      </c>
      <c r="AC5" s="2340"/>
    </row>
    <row r="6" spans="1:29" s="2305" customFormat="1" ht="14.25" customHeight="1">
      <c r="A6" s="420"/>
      <c r="B6" s="420"/>
      <c r="C6" s="420"/>
      <c r="E6" s="2334">
        <v>1401</v>
      </c>
      <c r="F6" s="2333" t="s">
        <v>1</v>
      </c>
      <c r="G6" s="2331">
        <f>SUM(G7+G11+G16+G19+G25+G28+G30)</f>
        <v>49</v>
      </c>
      <c r="H6" s="2331">
        <f>SUM(H7+H11+H16+H19+H25+H28+H30)</f>
        <v>22</v>
      </c>
      <c r="I6" s="2331">
        <f>SUM(G6:H6)</f>
        <v>71</v>
      </c>
      <c r="J6" s="2331"/>
      <c r="K6" s="2331">
        <f>SUM(K7+K11+K16+K19+K25+K28+K30)</f>
        <v>33</v>
      </c>
      <c r="L6" s="2331">
        <f>SUM(L7+L11+L16+L19+L25+L28+L30)</f>
        <v>10</v>
      </c>
      <c r="M6" s="2331">
        <f>SUM(K6:L6)</f>
        <v>43</v>
      </c>
      <c r="N6" s="2331"/>
      <c r="O6" s="2331">
        <f>SUM(O7+O11+O16+O19+O25+O28+O30)</f>
        <v>9</v>
      </c>
      <c r="P6" s="2331">
        <f>SUM(P7+P11+P16+P19+P25+P28+P30)</f>
        <v>2</v>
      </c>
      <c r="Q6" s="2331">
        <f>SUM(O6:P6)</f>
        <v>11</v>
      </c>
      <c r="R6" s="2331"/>
      <c r="S6" s="2331">
        <f>SUM(S7+S11+S16+S19+S25+S28+S30)</f>
        <v>0</v>
      </c>
      <c r="T6" s="2331">
        <f>SUM(T7+T11+T16+T19+T25+T28+T30)</f>
        <v>0</v>
      </c>
      <c r="U6" s="2331">
        <f>SUM(S6:T6)</f>
        <v>0</v>
      </c>
      <c r="V6" s="2331"/>
      <c r="W6" s="2331">
        <f>SUM(W7+W11+W16+W19+W25+W28+W30)</f>
        <v>0</v>
      </c>
      <c r="X6" s="2331">
        <f>SUM(X7+X11+X16+X19+X25+X28+X30)</f>
        <v>2</v>
      </c>
      <c r="Y6" s="2331">
        <f>SUM(W6:X6)</f>
        <v>2</v>
      </c>
      <c r="Z6" s="2331"/>
      <c r="AA6" s="2331">
        <f>SUM(G6+K6+O6+S6+W6)</f>
        <v>91</v>
      </c>
      <c r="AB6" s="2331">
        <f>SUM(H6+L6+P6+T6+X6)</f>
        <v>36</v>
      </c>
      <c r="AC6" s="2351">
        <f>SUM(AA6:AB6)</f>
        <v>127</v>
      </c>
    </row>
    <row r="7" spans="1:29" s="2319" customFormat="1" ht="14.25" customHeight="1">
      <c r="A7" s="420"/>
      <c r="B7" s="420"/>
      <c r="C7" s="420"/>
      <c r="E7" s="2323"/>
      <c r="F7" s="2322" t="s">
        <v>33</v>
      </c>
      <c r="G7" s="2321">
        <f>SUM(G8:G10)</f>
        <v>9</v>
      </c>
      <c r="H7" s="2321">
        <f>SUM(H8:H10)</f>
        <v>7</v>
      </c>
      <c r="I7" s="2321">
        <f>SUM(G7:H7)</f>
        <v>16</v>
      </c>
      <c r="J7" s="2321"/>
      <c r="K7" s="2321">
        <f>SUM(K8:K10)</f>
        <v>10</v>
      </c>
      <c r="L7" s="2321">
        <f>SUM(L8:L10)</f>
        <v>2</v>
      </c>
      <c r="M7" s="2321">
        <f>SUM(K7:L7)</f>
        <v>12</v>
      </c>
      <c r="N7" s="2321"/>
      <c r="O7" s="2321">
        <f>SUM(O8:O10)</f>
        <v>4</v>
      </c>
      <c r="P7" s="2321">
        <f>SUM(P8:P10)</f>
        <v>1</v>
      </c>
      <c r="Q7" s="2321">
        <f>SUM(O7:P7)</f>
        <v>5</v>
      </c>
      <c r="R7" s="2321"/>
      <c r="S7" s="2321">
        <f>SUM(S8:S10)</f>
        <v>0</v>
      </c>
      <c r="T7" s="2321">
        <f>SUM(T8:T10)</f>
        <v>0</v>
      </c>
      <c r="U7" s="2321">
        <f>SUM(S7:T7)</f>
        <v>0</v>
      </c>
      <c r="V7" s="2321"/>
      <c r="W7" s="2321">
        <f>SUM(W8:W10)</f>
        <v>0</v>
      </c>
      <c r="X7" s="2321">
        <f>SUM(X8:X10)</f>
        <v>0</v>
      </c>
      <c r="Y7" s="2321">
        <f>SUM(W7:X7)</f>
        <v>0</v>
      </c>
      <c r="Z7" s="2321"/>
      <c r="AA7" s="2321">
        <f>SUM(G7+K7+O7+S7+W7)</f>
        <v>23</v>
      </c>
      <c r="AB7" s="2321">
        <f>SUM(H7+L7+P7+T7+X7)</f>
        <v>10</v>
      </c>
      <c r="AC7" s="2320">
        <f>SUM(I7+M7+Q7+U7+Y7)</f>
        <v>33</v>
      </c>
    </row>
    <row r="8" spans="1:29" s="2319" customFormat="1" ht="14.25" customHeight="1">
      <c r="A8" s="420">
        <v>1</v>
      </c>
      <c r="B8" s="420">
        <v>1</v>
      </c>
      <c r="C8" s="420">
        <v>11</v>
      </c>
      <c r="E8" s="2323"/>
      <c r="F8" s="2314" t="s">
        <v>791</v>
      </c>
      <c r="G8" s="2325">
        <v>0</v>
      </c>
      <c r="H8" s="2325">
        <v>0</v>
      </c>
      <c r="I8" s="2325">
        <f>SUM(G8:H8)</f>
        <v>0</v>
      </c>
      <c r="J8" s="2325"/>
      <c r="K8" s="2325">
        <v>4</v>
      </c>
      <c r="L8" s="2325">
        <v>1</v>
      </c>
      <c r="M8" s="2325">
        <f>SUM(K8:L8)</f>
        <v>5</v>
      </c>
      <c r="N8" s="2325"/>
      <c r="O8" s="2325">
        <v>0</v>
      </c>
      <c r="P8" s="2325">
        <v>0</v>
      </c>
      <c r="Q8" s="2325">
        <f>SUM(O8:P8)</f>
        <v>0</v>
      </c>
      <c r="R8" s="2325"/>
      <c r="S8" s="2325">
        <v>0</v>
      </c>
      <c r="T8" s="2325">
        <v>0</v>
      </c>
      <c r="U8" s="2325">
        <f>SUM(S8:T8)</f>
        <v>0</v>
      </c>
      <c r="V8" s="2325"/>
      <c r="W8" s="2325">
        <v>0</v>
      </c>
      <c r="X8" s="2325">
        <v>0</v>
      </c>
      <c r="Y8" s="2325">
        <f>SUM(W8:X8)</f>
        <v>0</v>
      </c>
      <c r="Z8" s="2325"/>
      <c r="AA8" s="2325">
        <f>SUM(G8+K8+O8+S8+W8)</f>
        <v>4</v>
      </c>
      <c r="AB8" s="2325">
        <f>SUM(H8+L8+P8+T8+X8)</f>
        <v>1</v>
      </c>
      <c r="AC8" s="2324">
        <f>SUM(I8+M8+Q8+U8+Y8)</f>
        <v>5</v>
      </c>
    </row>
    <row r="9" spans="1:29" s="2319" customFormat="1" ht="14.25" customHeight="1">
      <c r="A9" s="420">
        <v>1</v>
      </c>
      <c r="B9" s="420">
        <v>1</v>
      </c>
      <c r="C9" s="420">
        <v>11</v>
      </c>
      <c r="E9" s="2323"/>
      <c r="F9" s="2314" t="s">
        <v>790</v>
      </c>
      <c r="G9" s="2325">
        <v>9</v>
      </c>
      <c r="H9" s="2325">
        <v>5</v>
      </c>
      <c r="I9" s="2325">
        <f>SUM(G9:H9)</f>
        <v>14</v>
      </c>
      <c r="J9" s="2325"/>
      <c r="K9" s="2325">
        <v>0</v>
      </c>
      <c r="L9" s="2325">
        <v>0</v>
      </c>
      <c r="M9" s="2325">
        <f>SUM(K9:L9)</f>
        <v>0</v>
      </c>
      <c r="N9" s="2325"/>
      <c r="O9" s="2325">
        <v>4</v>
      </c>
      <c r="P9" s="2325">
        <v>1</v>
      </c>
      <c r="Q9" s="2325">
        <f>SUM(O9:P9)</f>
        <v>5</v>
      </c>
      <c r="R9" s="2325"/>
      <c r="S9" s="2325">
        <v>0</v>
      </c>
      <c r="T9" s="2325">
        <v>0</v>
      </c>
      <c r="U9" s="2325">
        <f>SUM(S9:T9)</f>
        <v>0</v>
      </c>
      <c r="V9" s="2325"/>
      <c r="W9" s="2325">
        <v>0</v>
      </c>
      <c r="X9" s="2325">
        <v>0</v>
      </c>
      <c r="Y9" s="2325">
        <f>SUM(W9:X9)</f>
        <v>0</v>
      </c>
      <c r="Z9" s="2325"/>
      <c r="AA9" s="2325">
        <f>SUM(G9+K9+O9+S9+W9)</f>
        <v>13</v>
      </c>
      <c r="AB9" s="2325">
        <f>SUM(H9+L9+P9+T9+X9)</f>
        <v>6</v>
      </c>
      <c r="AC9" s="2324">
        <f>SUM(I9+M9+Q9+U9+Y9)</f>
        <v>19</v>
      </c>
    </row>
    <row r="10" spans="1:29" s="2314" customFormat="1" ht="14.25" customHeight="1">
      <c r="A10" s="420">
        <v>1</v>
      </c>
      <c r="B10" s="420">
        <v>1</v>
      </c>
      <c r="C10" s="420">
        <v>7</v>
      </c>
      <c r="E10" s="2323"/>
      <c r="F10" s="2326" t="s">
        <v>789</v>
      </c>
      <c r="G10" s="2325">
        <v>0</v>
      </c>
      <c r="H10" s="2325">
        <v>2</v>
      </c>
      <c r="I10" s="2325">
        <f>SUM(G10:H10)</f>
        <v>2</v>
      </c>
      <c r="J10" s="2325"/>
      <c r="K10" s="2325">
        <v>6</v>
      </c>
      <c r="L10" s="2325">
        <v>1</v>
      </c>
      <c r="M10" s="2325">
        <f>SUM(K10:L10)</f>
        <v>7</v>
      </c>
      <c r="N10" s="2325"/>
      <c r="O10" s="2325">
        <v>0</v>
      </c>
      <c r="P10" s="2325">
        <v>0</v>
      </c>
      <c r="Q10" s="2325">
        <f>SUM(O10:P10)</f>
        <v>0</v>
      </c>
      <c r="R10" s="2325"/>
      <c r="S10" s="2325">
        <v>0</v>
      </c>
      <c r="T10" s="2325">
        <v>0</v>
      </c>
      <c r="U10" s="2325">
        <f>SUM(S10:T10)</f>
        <v>0</v>
      </c>
      <c r="V10" s="2325"/>
      <c r="W10" s="2325">
        <v>0</v>
      </c>
      <c r="X10" s="2325">
        <v>0</v>
      </c>
      <c r="Y10" s="2325">
        <f>SUM(W10:X10)</f>
        <v>0</v>
      </c>
      <c r="Z10" s="2325"/>
      <c r="AA10" s="2325">
        <f>SUM(G10+K10+O10+S10+W10)</f>
        <v>6</v>
      </c>
      <c r="AB10" s="2325">
        <f>SUM(H10+L10+P10+T10+X10)</f>
        <v>3</v>
      </c>
      <c r="AC10" s="2324">
        <f>SUM(I10+M10+Q10+U10+Y10)</f>
        <v>9</v>
      </c>
    </row>
    <row r="11" spans="1:29" s="2319" customFormat="1" ht="14.25" customHeight="1">
      <c r="A11" s="420"/>
      <c r="B11" s="420"/>
      <c r="C11" s="420"/>
      <c r="E11" s="2323"/>
      <c r="F11" s="2319" t="s">
        <v>34</v>
      </c>
      <c r="G11" s="2321">
        <f>SUM(G12:G15)</f>
        <v>14</v>
      </c>
      <c r="H11" s="2321">
        <f>SUM(H12:H15)</f>
        <v>7</v>
      </c>
      <c r="I11" s="2321">
        <f>SUM(G11:H11)</f>
        <v>21</v>
      </c>
      <c r="J11" s="2321"/>
      <c r="K11" s="2321">
        <f>SUM(K12:K15)</f>
        <v>0</v>
      </c>
      <c r="L11" s="2321">
        <f>SUM(L12:L15)</f>
        <v>0</v>
      </c>
      <c r="M11" s="2321">
        <f>SUM(K11:L11)</f>
        <v>0</v>
      </c>
      <c r="N11" s="2321"/>
      <c r="O11" s="2321">
        <f>SUM(O12:O15)</f>
        <v>0</v>
      </c>
      <c r="P11" s="2321">
        <f>SUM(P12:P15)</f>
        <v>0</v>
      </c>
      <c r="Q11" s="2321">
        <f>SUM(O11:P11)</f>
        <v>0</v>
      </c>
      <c r="R11" s="2321"/>
      <c r="S11" s="2321">
        <f>SUM(S12:S15)</f>
        <v>0</v>
      </c>
      <c r="T11" s="2321">
        <f>SUM(T12:T15)</f>
        <v>0</v>
      </c>
      <c r="U11" s="2321">
        <f>SUM(S11:T11)</f>
        <v>0</v>
      </c>
      <c r="V11" s="2321"/>
      <c r="W11" s="2321">
        <f>SUM(W12:W15)</f>
        <v>0</v>
      </c>
      <c r="X11" s="2321">
        <f>SUM(X12:X15)</f>
        <v>0</v>
      </c>
      <c r="Y11" s="2321">
        <f>SUM(W11:X11)</f>
        <v>0</v>
      </c>
      <c r="Z11" s="2321"/>
      <c r="AA11" s="2321">
        <f>SUM(G11+K11+O11+S11+W11)</f>
        <v>14</v>
      </c>
      <c r="AB11" s="2321">
        <f>SUM(H11+L11+P11+T11+X11)</f>
        <v>7</v>
      </c>
      <c r="AC11" s="2320">
        <f>SUM(I11+M11+Q11+U11+Y11)</f>
        <v>21</v>
      </c>
    </row>
    <row r="12" spans="1:29" s="2314" customFormat="1" ht="14.25" customHeight="1">
      <c r="A12" s="420">
        <v>1</v>
      </c>
      <c r="B12" s="420">
        <v>1</v>
      </c>
      <c r="C12" s="420">
        <v>5</v>
      </c>
      <c r="E12" s="2323"/>
      <c r="F12" s="2314" t="s">
        <v>788</v>
      </c>
      <c r="G12" s="2325">
        <v>1</v>
      </c>
      <c r="H12" s="2325">
        <v>0</v>
      </c>
      <c r="I12" s="2325">
        <f>SUM(G12:H12)</f>
        <v>1</v>
      </c>
      <c r="J12" s="2325"/>
      <c r="K12" s="2325">
        <v>0</v>
      </c>
      <c r="L12" s="2325">
        <v>0</v>
      </c>
      <c r="M12" s="2325">
        <f>SUM(K12:L12)</f>
        <v>0</v>
      </c>
      <c r="N12" s="2325"/>
      <c r="O12" s="2325">
        <v>0</v>
      </c>
      <c r="P12" s="2325">
        <v>0</v>
      </c>
      <c r="Q12" s="2325">
        <f>SUM(O12:P12)</f>
        <v>0</v>
      </c>
      <c r="R12" s="2325"/>
      <c r="S12" s="2325">
        <v>0</v>
      </c>
      <c r="T12" s="2325">
        <v>0</v>
      </c>
      <c r="U12" s="2325">
        <f>SUM(S12:T12)</f>
        <v>0</v>
      </c>
      <c r="V12" s="2325"/>
      <c r="W12" s="2325">
        <v>0</v>
      </c>
      <c r="X12" s="2325">
        <v>0</v>
      </c>
      <c r="Y12" s="2325">
        <f>SUM(W12:X12)</f>
        <v>0</v>
      </c>
      <c r="Z12" s="2325"/>
      <c r="AA12" s="2325">
        <f>SUM(G12+K12+O12+S12+W12)</f>
        <v>1</v>
      </c>
      <c r="AB12" s="2325">
        <f>SUM(H12+L12+P12+T12+X12)</f>
        <v>0</v>
      </c>
      <c r="AC12" s="2324">
        <f>SUM(I12+M12+Q12+U12+Y12)</f>
        <v>1</v>
      </c>
    </row>
    <row r="13" spans="1:29" s="2314" customFormat="1" ht="14.25" customHeight="1">
      <c r="A13" s="420">
        <v>1</v>
      </c>
      <c r="B13" s="420">
        <v>1</v>
      </c>
      <c r="C13" s="420">
        <v>5</v>
      </c>
      <c r="E13" s="2323"/>
      <c r="F13" s="2314" t="s">
        <v>787</v>
      </c>
      <c r="G13" s="2325">
        <v>0</v>
      </c>
      <c r="H13" s="2325">
        <v>2</v>
      </c>
      <c r="I13" s="2325">
        <f>SUM(G13:H13)</f>
        <v>2</v>
      </c>
      <c r="J13" s="2325"/>
      <c r="K13" s="2325">
        <v>0</v>
      </c>
      <c r="L13" s="2325">
        <v>0</v>
      </c>
      <c r="M13" s="2325">
        <f>SUM(K13:L13)</f>
        <v>0</v>
      </c>
      <c r="N13" s="2325"/>
      <c r="O13" s="2325">
        <v>0</v>
      </c>
      <c r="P13" s="2325">
        <v>0</v>
      </c>
      <c r="Q13" s="2325">
        <f>SUM(O13:P13)</f>
        <v>0</v>
      </c>
      <c r="R13" s="2325"/>
      <c r="S13" s="2325">
        <v>0</v>
      </c>
      <c r="T13" s="2325">
        <v>0</v>
      </c>
      <c r="U13" s="2325">
        <f>SUM(S13:T13)</f>
        <v>0</v>
      </c>
      <c r="V13" s="2325"/>
      <c r="W13" s="2325">
        <v>0</v>
      </c>
      <c r="X13" s="2325">
        <v>0</v>
      </c>
      <c r="Y13" s="2325">
        <f>SUM(W13:X13)</f>
        <v>0</v>
      </c>
      <c r="Z13" s="2325"/>
      <c r="AA13" s="2325">
        <f>SUM(G13+K13+O13+S13+W13)</f>
        <v>0</v>
      </c>
      <c r="AB13" s="2325">
        <f>SUM(H13+L13+P13+T13+X13)</f>
        <v>2</v>
      </c>
      <c r="AC13" s="2324">
        <f>SUM(I13+M13+Q13+U13+Y13)</f>
        <v>2</v>
      </c>
    </row>
    <row r="14" spans="1:29" s="2314" customFormat="1" ht="14.25" customHeight="1">
      <c r="A14" s="420">
        <v>1</v>
      </c>
      <c r="B14" s="420">
        <v>1</v>
      </c>
      <c r="C14" s="420">
        <v>5</v>
      </c>
      <c r="E14" s="2323"/>
      <c r="F14" s="2314" t="s">
        <v>786</v>
      </c>
      <c r="G14" s="2325">
        <v>11</v>
      </c>
      <c r="H14" s="2325">
        <v>4</v>
      </c>
      <c r="I14" s="2325">
        <f>SUM(G14:H14)</f>
        <v>15</v>
      </c>
      <c r="J14" s="2325"/>
      <c r="K14" s="2325">
        <v>0</v>
      </c>
      <c r="L14" s="2325">
        <v>0</v>
      </c>
      <c r="M14" s="2325">
        <f>SUM(K14:L14)</f>
        <v>0</v>
      </c>
      <c r="N14" s="2325"/>
      <c r="O14" s="2325">
        <v>0</v>
      </c>
      <c r="P14" s="2325">
        <v>0</v>
      </c>
      <c r="Q14" s="2325">
        <f>SUM(O14:P14)</f>
        <v>0</v>
      </c>
      <c r="R14" s="2325"/>
      <c r="S14" s="2325">
        <v>0</v>
      </c>
      <c r="T14" s="2325">
        <v>0</v>
      </c>
      <c r="U14" s="2325">
        <f>SUM(S14:T14)</f>
        <v>0</v>
      </c>
      <c r="V14" s="2325"/>
      <c r="W14" s="2325">
        <v>0</v>
      </c>
      <c r="X14" s="2325">
        <v>0</v>
      </c>
      <c r="Y14" s="2325">
        <f>SUM(W14:X14)</f>
        <v>0</v>
      </c>
      <c r="Z14" s="2325"/>
      <c r="AA14" s="2325">
        <f>SUM(G14+K14+O14+S14+W14)</f>
        <v>11</v>
      </c>
      <c r="AB14" s="2325">
        <f>SUM(H14+L14+P14+T14+X14)</f>
        <v>4</v>
      </c>
      <c r="AC14" s="2324">
        <f>SUM(I14+M14+Q14+U14+Y14)</f>
        <v>15</v>
      </c>
    </row>
    <row r="15" spans="1:29" s="2314" customFormat="1" ht="14.25" customHeight="1">
      <c r="A15" s="420">
        <v>1</v>
      </c>
      <c r="B15" s="420">
        <v>1</v>
      </c>
      <c r="C15" s="420">
        <v>5</v>
      </c>
      <c r="E15" s="2323"/>
      <c r="F15" s="2314" t="s">
        <v>410</v>
      </c>
      <c r="G15" s="2325">
        <v>2</v>
      </c>
      <c r="H15" s="2325">
        <v>1</v>
      </c>
      <c r="I15" s="2325">
        <f>SUM(G15:H15)</f>
        <v>3</v>
      </c>
      <c r="J15" s="2325"/>
      <c r="K15" s="2325">
        <v>0</v>
      </c>
      <c r="L15" s="2325">
        <v>0</v>
      </c>
      <c r="M15" s="2325">
        <f>SUM(K15:L15)</f>
        <v>0</v>
      </c>
      <c r="N15" s="2325"/>
      <c r="O15" s="2325">
        <v>0</v>
      </c>
      <c r="P15" s="2325">
        <v>0</v>
      </c>
      <c r="Q15" s="2325">
        <f>SUM(O15:P15)</f>
        <v>0</v>
      </c>
      <c r="R15" s="2325"/>
      <c r="S15" s="2325">
        <v>0</v>
      </c>
      <c r="T15" s="2325">
        <v>0</v>
      </c>
      <c r="U15" s="2325">
        <f>SUM(S15:T15)</f>
        <v>0</v>
      </c>
      <c r="V15" s="2325"/>
      <c r="W15" s="2325">
        <v>0</v>
      </c>
      <c r="X15" s="2325">
        <v>0</v>
      </c>
      <c r="Y15" s="2325">
        <f>SUM(W15:X15)</f>
        <v>0</v>
      </c>
      <c r="Z15" s="2325"/>
      <c r="AA15" s="2325">
        <f>SUM(G15+K15+O15+S15+W15)</f>
        <v>2</v>
      </c>
      <c r="AB15" s="2325">
        <f>SUM(H15+L15+P15+T15+X15)</f>
        <v>1</v>
      </c>
      <c r="AC15" s="2324">
        <f>SUM(I15+M15+Q15+U15+Y15)</f>
        <v>3</v>
      </c>
    </row>
    <row r="16" spans="1:29" s="2319" customFormat="1" ht="14.25" customHeight="1">
      <c r="A16" s="420"/>
      <c r="B16" s="420"/>
      <c r="C16" s="420"/>
      <c r="E16" s="2323"/>
      <c r="F16" s="2319" t="s">
        <v>35</v>
      </c>
      <c r="G16" s="2321">
        <f>SUM(G17:G18)</f>
        <v>17</v>
      </c>
      <c r="H16" s="2321">
        <f>SUM(H17:H18)</f>
        <v>1</v>
      </c>
      <c r="I16" s="2321">
        <f>SUM(G16:H16)</f>
        <v>18</v>
      </c>
      <c r="J16" s="2321"/>
      <c r="K16" s="2321">
        <f>SUM(K17:K18)</f>
        <v>0</v>
      </c>
      <c r="L16" s="2321">
        <f>SUM(L17:L18)</f>
        <v>0</v>
      </c>
      <c r="M16" s="2321">
        <f>SUM(K16:L16)</f>
        <v>0</v>
      </c>
      <c r="N16" s="2321"/>
      <c r="O16" s="2321">
        <f>SUM(O17:O18)</f>
        <v>4</v>
      </c>
      <c r="P16" s="2321">
        <f>SUM(P17:P18)</f>
        <v>1</v>
      </c>
      <c r="Q16" s="2321">
        <f>SUM(O16:P16)</f>
        <v>5</v>
      </c>
      <c r="R16" s="2321"/>
      <c r="S16" s="2321">
        <f>SUM(S17:S18)</f>
        <v>0</v>
      </c>
      <c r="T16" s="2321">
        <f>SUM(T17:T18)</f>
        <v>0</v>
      </c>
      <c r="U16" s="2321">
        <f>SUM(S16:T16)</f>
        <v>0</v>
      </c>
      <c r="V16" s="2321"/>
      <c r="W16" s="2321">
        <f>SUM(W17:W18)</f>
        <v>0</v>
      </c>
      <c r="X16" s="2321">
        <f>SUM(X17:X18)</f>
        <v>0</v>
      </c>
      <c r="Y16" s="2321">
        <f>SUM(W16:X16)</f>
        <v>0</v>
      </c>
      <c r="Z16" s="2321"/>
      <c r="AA16" s="2321">
        <f>SUM(G16+K16+O16+S16+W16)</f>
        <v>21</v>
      </c>
      <c r="AB16" s="2321">
        <f>SUM(H16+L16+P16+T16+X16)</f>
        <v>2</v>
      </c>
      <c r="AC16" s="2320">
        <f>SUM(I16+M16+Q16+U16+Y16)</f>
        <v>23</v>
      </c>
    </row>
    <row r="17" spans="1:33" s="2314" customFormat="1" ht="14.25" customHeight="1">
      <c r="A17" s="420">
        <v>1</v>
      </c>
      <c r="B17" s="420">
        <v>1</v>
      </c>
      <c r="C17" s="420">
        <v>12</v>
      </c>
      <c r="E17" s="2323"/>
      <c r="F17" s="2314" t="s">
        <v>713</v>
      </c>
      <c r="G17" s="2325">
        <v>17</v>
      </c>
      <c r="H17" s="2325">
        <v>1</v>
      </c>
      <c r="I17" s="2325">
        <f>SUM(G17:H17)</f>
        <v>18</v>
      </c>
      <c r="J17" s="2325"/>
      <c r="K17" s="2325">
        <v>0</v>
      </c>
      <c r="L17" s="2325">
        <v>0</v>
      </c>
      <c r="M17" s="2325">
        <f>SUM(K17:L17)</f>
        <v>0</v>
      </c>
      <c r="N17" s="2325"/>
      <c r="O17" s="2325">
        <v>3</v>
      </c>
      <c r="P17" s="2325">
        <v>0</v>
      </c>
      <c r="Q17" s="2325">
        <f>SUM(O17:P17)</f>
        <v>3</v>
      </c>
      <c r="R17" s="2325"/>
      <c r="S17" s="2325">
        <v>0</v>
      </c>
      <c r="T17" s="2325">
        <v>0</v>
      </c>
      <c r="U17" s="2325">
        <f>SUM(S17:T17)</f>
        <v>0</v>
      </c>
      <c r="V17" s="2325"/>
      <c r="W17" s="2325">
        <v>0</v>
      </c>
      <c r="X17" s="2325">
        <v>0</v>
      </c>
      <c r="Y17" s="2325">
        <f>SUM(W17:X17)</f>
        <v>0</v>
      </c>
      <c r="Z17" s="2325"/>
      <c r="AA17" s="2325">
        <f>SUM(G17+K17+O17+S17+W17)</f>
        <v>20</v>
      </c>
      <c r="AB17" s="2325">
        <f>SUM(H17+L17+P17+T17+X17)</f>
        <v>1</v>
      </c>
      <c r="AC17" s="2324">
        <f>SUM(I17+M17+Q17+U17+Y17)</f>
        <v>21</v>
      </c>
      <c r="AE17" s="2350"/>
      <c r="AF17" s="2350"/>
      <c r="AG17" s="2350"/>
    </row>
    <row r="18" spans="1:33" s="2314" customFormat="1" ht="14.25" customHeight="1">
      <c r="A18" s="420">
        <v>1</v>
      </c>
      <c r="B18" s="420">
        <v>1</v>
      </c>
      <c r="C18" s="420">
        <v>12</v>
      </c>
      <c r="E18" s="2323"/>
      <c r="F18" s="2314" t="s">
        <v>785</v>
      </c>
      <c r="G18" s="2325">
        <v>0</v>
      </c>
      <c r="H18" s="2325">
        <v>0</v>
      </c>
      <c r="I18" s="2325">
        <f>SUM(G18:H18)</f>
        <v>0</v>
      </c>
      <c r="J18" s="2325"/>
      <c r="K18" s="2325">
        <v>0</v>
      </c>
      <c r="L18" s="2325">
        <v>0</v>
      </c>
      <c r="M18" s="2325">
        <f>SUM(K18:L18)</f>
        <v>0</v>
      </c>
      <c r="N18" s="2325"/>
      <c r="O18" s="2325">
        <v>1</v>
      </c>
      <c r="P18" s="2325">
        <v>1</v>
      </c>
      <c r="Q18" s="2325">
        <f>SUM(O18:P18)</f>
        <v>2</v>
      </c>
      <c r="R18" s="2325"/>
      <c r="S18" s="2325">
        <v>0</v>
      </c>
      <c r="T18" s="2325">
        <v>0</v>
      </c>
      <c r="U18" s="2325">
        <f>SUM(S18:T18)</f>
        <v>0</v>
      </c>
      <c r="V18" s="2325"/>
      <c r="W18" s="2325">
        <v>0</v>
      </c>
      <c r="X18" s="2325">
        <v>0</v>
      </c>
      <c r="Y18" s="2325">
        <f>SUM(W18:X18)</f>
        <v>0</v>
      </c>
      <c r="Z18" s="2325"/>
      <c r="AA18" s="2325">
        <f>SUM(G18+K18+O18+S18+W18)</f>
        <v>1</v>
      </c>
      <c r="AB18" s="2325">
        <f>SUM(H18+L18+P18+T18+X18)</f>
        <v>1</v>
      </c>
      <c r="AC18" s="2324">
        <f>SUM(I18+M18+Q18+U18+Y18)</f>
        <v>2</v>
      </c>
      <c r="AE18" s="2350"/>
      <c r="AF18" s="2350"/>
      <c r="AG18" s="2350"/>
    </row>
    <row r="19" spans="1:33" s="2319" customFormat="1" ht="14.25" customHeight="1">
      <c r="A19" s="420"/>
      <c r="B19" s="420"/>
      <c r="C19" s="420"/>
      <c r="E19" s="2323"/>
      <c r="F19" s="2319" t="s">
        <v>27</v>
      </c>
      <c r="G19" s="2321">
        <f>SUM(G20:G24)</f>
        <v>0</v>
      </c>
      <c r="H19" s="2321">
        <f>SUM(H20:H24)</f>
        <v>2</v>
      </c>
      <c r="I19" s="2321">
        <f>SUM(G19:H19)</f>
        <v>2</v>
      </c>
      <c r="J19" s="2321"/>
      <c r="K19" s="2321">
        <f>SUM(K20:K24)</f>
        <v>19</v>
      </c>
      <c r="L19" s="2321">
        <f>SUM(L20:L24)</f>
        <v>8</v>
      </c>
      <c r="M19" s="2321">
        <f>SUM(K19:L19)</f>
        <v>27</v>
      </c>
      <c r="N19" s="2321"/>
      <c r="O19" s="2321">
        <f>SUM(O20:O24)</f>
        <v>1</v>
      </c>
      <c r="P19" s="2321">
        <f>SUM(P20:P24)</f>
        <v>0</v>
      </c>
      <c r="Q19" s="2321">
        <f>SUM(O19:P19)</f>
        <v>1</v>
      </c>
      <c r="R19" s="2321"/>
      <c r="S19" s="2321">
        <f>SUM(S20:S24)</f>
        <v>0</v>
      </c>
      <c r="T19" s="2321">
        <f>SUM(T20:T24)</f>
        <v>0</v>
      </c>
      <c r="U19" s="2321">
        <f>SUM(S19:T19)</f>
        <v>0</v>
      </c>
      <c r="V19" s="2321"/>
      <c r="W19" s="2321">
        <f>SUM(W20:W24)</f>
        <v>0</v>
      </c>
      <c r="X19" s="2321">
        <f>SUM(X20:X24)</f>
        <v>0</v>
      </c>
      <c r="Y19" s="2321">
        <f>SUM(W19:X19)</f>
        <v>0</v>
      </c>
      <c r="Z19" s="2321"/>
      <c r="AA19" s="2321">
        <f>SUM(G19+K19+O19+S19+W19)</f>
        <v>20</v>
      </c>
      <c r="AB19" s="2321">
        <f>SUM(H19+L19+P19+T19+X19)</f>
        <v>10</v>
      </c>
      <c r="AC19" s="2320">
        <f>SUM(I19+M19+Q19+U19+Y19)</f>
        <v>30</v>
      </c>
      <c r="AE19" s="2350"/>
      <c r="AF19" s="2350"/>
      <c r="AG19" s="2350"/>
    </row>
    <row r="20" spans="1:33" s="2314" customFormat="1" ht="14.25" customHeight="1">
      <c r="A20" s="420">
        <v>1</v>
      </c>
      <c r="B20" s="420">
        <v>1</v>
      </c>
      <c r="C20" s="420">
        <v>2</v>
      </c>
      <c r="E20" s="2323"/>
      <c r="F20" s="2314" t="s">
        <v>405</v>
      </c>
      <c r="G20" s="2325">
        <v>0</v>
      </c>
      <c r="H20" s="2325">
        <v>0</v>
      </c>
      <c r="I20" s="2325">
        <f>SUM(G20:H20)</f>
        <v>0</v>
      </c>
      <c r="J20" s="2325"/>
      <c r="K20" s="2325">
        <v>9</v>
      </c>
      <c r="L20" s="2325">
        <v>2</v>
      </c>
      <c r="M20" s="2325">
        <f>SUM(K20:L20)</f>
        <v>11</v>
      </c>
      <c r="N20" s="2325"/>
      <c r="O20" s="2325">
        <v>0</v>
      </c>
      <c r="P20" s="2325">
        <v>0</v>
      </c>
      <c r="Q20" s="2325">
        <f>SUM(O20:P20)</f>
        <v>0</v>
      </c>
      <c r="R20" s="2325"/>
      <c r="S20" s="2325">
        <v>0</v>
      </c>
      <c r="T20" s="2325">
        <v>0</v>
      </c>
      <c r="U20" s="2325">
        <f>SUM(S20:T20)</f>
        <v>0</v>
      </c>
      <c r="V20" s="2325"/>
      <c r="W20" s="2325">
        <v>0</v>
      </c>
      <c r="X20" s="2325">
        <v>0</v>
      </c>
      <c r="Y20" s="2325">
        <f>SUM(W20:X20)</f>
        <v>0</v>
      </c>
      <c r="Z20" s="2325"/>
      <c r="AA20" s="2325">
        <f>SUM(G20+K20+O20+S20+W20)</f>
        <v>9</v>
      </c>
      <c r="AB20" s="2325">
        <f>SUM(H20+L20+P20+T20+X20)</f>
        <v>2</v>
      </c>
      <c r="AC20" s="2324">
        <f>SUM(I20+M20+Q20+U20+Y20)</f>
        <v>11</v>
      </c>
      <c r="AE20" s="2350"/>
      <c r="AF20" s="2350"/>
      <c r="AG20" s="2350"/>
    </row>
    <row r="21" spans="1:33" s="2314" customFormat="1" ht="14.25" customHeight="1">
      <c r="A21" s="420">
        <v>1</v>
      </c>
      <c r="B21" s="420">
        <v>1</v>
      </c>
      <c r="C21" s="420">
        <v>2</v>
      </c>
      <c r="E21" s="2323"/>
      <c r="F21" s="2314" t="s">
        <v>425</v>
      </c>
      <c r="G21" s="2325">
        <v>0</v>
      </c>
      <c r="H21" s="2325">
        <v>1</v>
      </c>
      <c r="I21" s="2325">
        <f>SUM(G21:H21)</f>
        <v>1</v>
      </c>
      <c r="J21" s="2325"/>
      <c r="K21" s="2325">
        <v>2</v>
      </c>
      <c r="L21" s="2325">
        <v>1</v>
      </c>
      <c r="M21" s="2325">
        <f>SUM(K21:L21)</f>
        <v>3</v>
      </c>
      <c r="N21" s="2325"/>
      <c r="O21" s="2325">
        <v>0</v>
      </c>
      <c r="P21" s="2325">
        <v>0</v>
      </c>
      <c r="Q21" s="2325">
        <f>SUM(O21:P21)</f>
        <v>0</v>
      </c>
      <c r="R21" s="2325"/>
      <c r="S21" s="2325">
        <v>0</v>
      </c>
      <c r="T21" s="2325">
        <v>0</v>
      </c>
      <c r="U21" s="2325">
        <f>SUM(S21:T21)</f>
        <v>0</v>
      </c>
      <c r="V21" s="2325"/>
      <c r="W21" s="2325">
        <v>0</v>
      </c>
      <c r="X21" s="2325">
        <v>0</v>
      </c>
      <c r="Y21" s="2325">
        <f>SUM(W21:X21)</f>
        <v>0</v>
      </c>
      <c r="Z21" s="2325"/>
      <c r="AA21" s="2325">
        <f>SUM(G21+K21+O21+S21+W21)</f>
        <v>2</v>
      </c>
      <c r="AB21" s="2325">
        <f>SUM(H21+L21+P21+T21+X21)</f>
        <v>2</v>
      </c>
      <c r="AC21" s="2324">
        <f>SUM(I21+M21+Q21+U21+Y21)</f>
        <v>4</v>
      </c>
      <c r="AE21" s="2349"/>
      <c r="AF21" s="2349"/>
      <c r="AG21" s="2349"/>
    </row>
    <row r="22" spans="1:33" s="2314" customFormat="1" ht="14.25" customHeight="1">
      <c r="A22" s="420">
        <v>1</v>
      </c>
      <c r="B22" s="420">
        <v>1</v>
      </c>
      <c r="C22" s="420">
        <v>2</v>
      </c>
      <c r="E22" s="2323"/>
      <c r="F22" s="2314" t="s">
        <v>784</v>
      </c>
      <c r="G22" s="2325">
        <v>0</v>
      </c>
      <c r="H22" s="2325">
        <v>0</v>
      </c>
      <c r="I22" s="2325">
        <f>SUM(G22:H22)</f>
        <v>0</v>
      </c>
      <c r="J22" s="2325"/>
      <c r="K22" s="2325">
        <v>3</v>
      </c>
      <c r="L22" s="2325">
        <v>2</v>
      </c>
      <c r="M22" s="2325">
        <f>SUM(K22:L22)</f>
        <v>5</v>
      </c>
      <c r="N22" s="2325"/>
      <c r="O22" s="2325">
        <v>1</v>
      </c>
      <c r="P22" s="2325">
        <v>0</v>
      </c>
      <c r="Q22" s="2325">
        <f>SUM(O22:P22)</f>
        <v>1</v>
      </c>
      <c r="R22" s="2325"/>
      <c r="S22" s="2325">
        <v>0</v>
      </c>
      <c r="T22" s="2325">
        <v>0</v>
      </c>
      <c r="U22" s="2325">
        <f>SUM(S22:T22)</f>
        <v>0</v>
      </c>
      <c r="V22" s="2325"/>
      <c r="W22" s="2325">
        <v>0</v>
      </c>
      <c r="X22" s="2325">
        <v>0</v>
      </c>
      <c r="Y22" s="2325">
        <f>SUM(W22:X22)</f>
        <v>0</v>
      </c>
      <c r="Z22" s="2325"/>
      <c r="AA22" s="2325">
        <f>SUM(G22+K22+O22+S22+W22)</f>
        <v>4</v>
      </c>
      <c r="AB22" s="2325">
        <f>SUM(H22+L22+P22+T22+X22)</f>
        <v>2</v>
      </c>
      <c r="AC22" s="2324">
        <f>SUM(I22+M22+Q22+U22+Y22)</f>
        <v>6</v>
      </c>
    </row>
    <row r="23" spans="1:33" s="2314" customFormat="1" ht="14.25" customHeight="1">
      <c r="A23" s="420">
        <v>1</v>
      </c>
      <c r="B23" s="420">
        <v>1</v>
      </c>
      <c r="C23" s="420">
        <v>2</v>
      </c>
      <c r="E23" s="2323"/>
      <c r="F23" s="2314" t="s">
        <v>783</v>
      </c>
      <c r="G23" s="2325">
        <v>0</v>
      </c>
      <c r="H23" s="2325">
        <v>0</v>
      </c>
      <c r="I23" s="2325">
        <f>SUM(G23:H23)</f>
        <v>0</v>
      </c>
      <c r="J23" s="2325"/>
      <c r="K23" s="2325">
        <v>4</v>
      </c>
      <c r="L23" s="2325">
        <v>2</v>
      </c>
      <c r="M23" s="2325">
        <f>SUM(K23:L23)</f>
        <v>6</v>
      </c>
      <c r="N23" s="2325"/>
      <c r="O23" s="2325">
        <v>0</v>
      </c>
      <c r="P23" s="2325">
        <v>0</v>
      </c>
      <c r="Q23" s="2325">
        <f>SUM(O23:P23)</f>
        <v>0</v>
      </c>
      <c r="R23" s="2325"/>
      <c r="S23" s="2325">
        <v>0</v>
      </c>
      <c r="T23" s="2325">
        <v>0</v>
      </c>
      <c r="U23" s="2325">
        <f>SUM(S23:T23)</f>
        <v>0</v>
      </c>
      <c r="V23" s="2325"/>
      <c r="W23" s="2325">
        <v>0</v>
      </c>
      <c r="X23" s="2325">
        <v>0</v>
      </c>
      <c r="Y23" s="2325">
        <f>SUM(W23:X23)</f>
        <v>0</v>
      </c>
      <c r="Z23" s="2325"/>
      <c r="AA23" s="2325">
        <f>SUM(G23+K23+O23+S23+W23)</f>
        <v>4</v>
      </c>
      <c r="AB23" s="2325">
        <f>SUM(H23+L23+P23+T23+X23)</f>
        <v>2</v>
      </c>
      <c r="AC23" s="2324">
        <f>SUM(I23+M23+Q23+U23+Y23)</f>
        <v>6</v>
      </c>
    </row>
    <row r="24" spans="1:33" s="2314" customFormat="1" ht="14.25" customHeight="1">
      <c r="A24" s="420">
        <v>1</v>
      </c>
      <c r="B24" s="420">
        <v>1</v>
      </c>
      <c r="C24" s="420">
        <v>2</v>
      </c>
      <c r="E24" s="2323"/>
      <c r="F24" s="2314" t="s">
        <v>107</v>
      </c>
      <c r="G24" s="2325">
        <v>0</v>
      </c>
      <c r="H24" s="2325">
        <v>1</v>
      </c>
      <c r="I24" s="2325">
        <f>SUM(G24:H24)</f>
        <v>1</v>
      </c>
      <c r="J24" s="2325"/>
      <c r="K24" s="2325">
        <v>1</v>
      </c>
      <c r="L24" s="2325">
        <v>1</v>
      </c>
      <c r="M24" s="2325">
        <f>SUM(K24:L24)</f>
        <v>2</v>
      </c>
      <c r="N24" s="2325"/>
      <c r="O24" s="2325">
        <v>0</v>
      </c>
      <c r="P24" s="2325">
        <v>0</v>
      </c>
      <c r="Q24" s="2325">
        <f>SUM(O24:P24)</f>
        <v>0</v>
      </c>
      <c r="R24" s="2325"/>
      <c r="S24" s="2325">
        <v>0</v>
      </c>
      <c r="T24" s="2325">
        <v>0</v>
      </c>
      <c r="U24" s="2325">
        <f>SUM(S24:T24)</f>
        <v>0</v>
      </c>
      <c r="V24" s="2325"/>
      <c r="W24" s="2325">
        <v>0</v>
      </c>
      <c r="X24" s="2325">
        <v>0</v>
      </c>
      <c r="Y24" s="2325">
        <f>SUM(W24:X24)</f>
        <v>0</v>
      </c>
      <c r="Z24" s="2325"/>
      <c r="AA24" s="2325">
        <f>SUM(G24+K24+O24+S24+W24)</f>
        <v>1</v>
      </c>
      <c r="AB24" s="2325">
        <f>SUM(H24+L24+P24+T24+X24)</f>
        <v>2</v>
      </c>
      <c r="AC24" s="2324">
        <f>SUM(I24+M24+Q24+U24+Y24)</f>
        <v>3</v>
      </c>
    </row>
    <row r="25" spans="1:33" s="2319" customFormat="1" ht="14.25" customHeight="1">
      <c r="A25" s="420"/>
      <c r="B25" s="420"/>
      <c r="C25" s="420"/>
      <c r="E25" s="2323"/>
      <c r="F25" s="2319" t="s">
        <v>10</v>
      </c>
      <c r="G25" s="2321">
        <f>SUM(G26:G27)</f>
        <v>2</v>
      </c>
      <c r="H25" s="2321">
        <f>SUM(H26:H27)</f>
        <v>2</v>
      </c>
      <c r="I25" s="2321">
        <f>SUM(G25:H25)</f>
        <v>4</v>
      </c>
      <c r="J25" s="2321"/>
      <c r="K25" s="2321">
        <f>SUM(K26:K27)</f>
        <v>0</v>
      </c>
      <c r="L25" s="2321">
        <f>SUM(L26:L27)</f>
        <v>0</v>
      </c>
      <c r="M25" s="2321">
        <f>SUM(K25:L25)</f>
        <v>0</v>
      </c>
      <c r="N25" s="2321"/>
      <c r="O25" s="2321">
        <f>SUM(O26:O27)</f>
        <v>0</v>
      </c>
      <c r="P25" s="2321">
        <f>SUM(P26:P27)</f>
        <v>0</v>
      </c>
      <c r="Q25" s="2321">
        <f>SUM(O25:P25)</f>
        <v>0</v>
      </c>
      <c r="R25" s="2321"/>
      <c r="S25" s="2321">
        <f>SUM(S26:S27)</f>
        <v>0</v>
      </c>
      <c r="T25" s="2321">
        <f>SUM(T26:T27)</f>
        <v>0</v>
      </c>
      <c r="U25" s="2321">
        <f>SUM(S25:T25)</f>
        <v>0</v>
      </c>
      <c r="V25" s="2321"/>
      <c r="W25" s="2321">
        <f>SUM(W26:W27)</f>
        <v>0</v>
      </c>
      <c r="X25" s="2321">
        <f>SUM(X26:X27)</f>
        <v>1</v>
      </c>
      <c r="Y25" s="2321">
        <f>SUM(W25:X25)</f>
        <v>1</v>
      </c>
      <c r="Z25" s="2321"/>
      <c r="AA25" s="2321">
        <f>SUM(G25+K25+O25+S25+W25)</f>
        <v>2</v>
      </c>
      <c r="AB25" s="2321">
        <f>SUM(H25+L25+P25+T25+X25)</f>
        <v>3</v>
      </c>
      <c r="AC25" s="2320">
        <f>SUM(I25+M25+Q25+U25+Y25)</f>
        <v>5</v>
      </c>
    </row>
    <row r="26" spans="1:33" s="2314" customFormat="1" ht="14.25" customHeight="1">
      <c r="A26" s="420">
        <v>1</v>
      </c>
      <c r="B26" s="420">
        <v>1</v>
      </c>
      <c r="C26" s="420">
        <v>4</v>
      </c>
      <c r="E26" s="2323"/>
      <c r="F26" s="2314" t="s">
        <v>405</v>
      </c>
      <c r="G26" s="2325">
        <v>2</v>
      </c>
      <c r="H26" s="2325">
        <v>2</v>
      </c>
      <c r="I26" s="2325">
        <f>SUM(G26:H26)</f>
        <v>4</v>
      </c>
      <c r="J26" s="2325"/>
      <c r="K26" s="2325">
        <v>0</v>
      </c>
      <c r="L26" s="2325">
        <v>0</v>
      </c>
      <c r="M26" s="2325">
        <f>SUM(K26:L26)</f>
        <v>0</v>
      </c>
      <c r="N26" s="2325"/>
      <c r="O26" s="2325">
        <v>0</v>
      </c>
      <c r="P26" s="2325">
        <v>0</v>
      </c>
      <c r="Q26" s="2325">
        <f>SUM(O26:P26)</f>
        <v>0</v>
      </c>
      <c r="R26" s="2325"/>
      <c r="S26" s="2325">
        <v>0</v>
      </c>
      <c r="T26" s="2325">
        <v>0</v>
      </c>
      <c r="U26" s="2325">
        <f>SUM(S26:T26)</f>
        <v>0</v>
      </c>
      <c r="V26" s="2325"/>
      <c r="W26" s="2325">
        <v>0</v>
      </c>
      <c r="X26" s="2325">
        <v>1</v>
      </c>
      <c r="Y26" s="2325">
        <f>SUM(W26:X26)</f>
        <v>1</v>
      </c>
      <c r="Z26" s="2325"/>
      <c r="AA26" s="2325">
        <f>SUM(G26+K26+O26+S26+W26)</f>
        <v>2</v>
      </c>
      <c r="AB26" s="2325">
        <f>SUM(H26+L26+P26+T26+X26)</f>
        <v>3</v>
      </c>
      <c r="AC26" s="2324">
        <f>SUM(I26+M26+Q26+U26+Y26)</f>
        <v>5</v>
      </c>
    </row>
    <row r="27" spans="1:33" s="2314" customFormat="1" ht="14.25" customHeight="1">
      <c r="A27" s="420">
        <v>1</v>
      </c>
      <c r="B27" s="420">
        <v>1</v>
      </c>
      <c r="C27" s="420">
        <v>4</v>
      </c>
      <c r="E27" s="2323"/>
      <c r="F27" s="2314" t="s">
        <v>782</v>
      </c>
      <c r="G27" s="2325">
        <v>0</v>
      </c>
      <c r="H27" s="2325">
        <v>0</v>
      </c>
      <c r="I27" s="2325">
        <f>SUM(G27:H27)</f>
        <v>0</v>
      </c>
      <c r="J27" s="2325"/>
      <c r="K27" s="2325">
        <v>0</v>
      </c>
      <c r="L27" s="2325">
        <v>0</v>
      </c>
      <c r="M27" s="2325">
        <f>SUM(K27:L27)</f>
        <v>0</v>
      </c>
      <c r="N27" s="2325"/>
      <c r="O27" s="2325">
        <v>0</v>
      </c>
      <c r="P27" s="2325">
        <v>0</v>
      </c>
      <c r="Q27" s="2325">
        <f>SUM(O27:P27)</f>
        <v>0</v>
      </c>
      <c r="R27" s="2325"/>
      <c r="S27" s="2325">
        <v>0</v>
      </c>
      <c r="T27" s="2325">
        <v>0</v>
      </c>
      <c r="U27" s="2325">
        <f>SUM(S27:T27)</f>
        <v>0</v>
      </c>
      <c r="V27" s="2325"/>
      <c r="W27" s="2325">
        <v>0</v>
      </c>
      <c r="X27" s="2325">
        <v>0</v>
      </c>
      <c r="Y27" s="2325">
        <f>SUM(W27:X27)</f>
        <v>0</v>
      </c>
      <c r="Z27" s="2325"/>
      <c r="AA27" s="2325">
        <f>SUM(G27+K27+O27+S27+W27)</f>
        <v>0</v>
      </c>
      <c r="AB27" s="2325">
        <f>SUM(H27+L27+P27+T27+X27)</f>
        <v>0</v>
      </c>
      <c r="AC27" s="2324">
        <f>SUM(I27+M27+Q27+U27+Y27)</f>
        <v>0</v>
      </c>
    </row>
    <row r="28" spans="1:33" s="2319" customFormat="1" ht="14.25" customHeight="1">
      <c r="A28" s="420"/>
      <c r="B28" s="420"/>
      <c r="C28" s="420"/>
      <c r="E28" s="2323"/>
      <c r="F28" s="2319" t="s">
        <v>36</v>
      </c>
      <c r="G28" s="2321">
        <f>SUM(G29)</f>
        <v>7</v>
      </c>
      <c r="H28" s="2321">
        <f>SUM(H29)</f>
        <v>2</v>
      </c>
      <c r="I28" s="2321">
        <f>SUM(G28:H28)</f>
        <v>9</v>
      </c>
      <c r="J28" s="2321"/>
      <c r="K28" s="2321">
        <f>SUM(K29)</f>
        <v>4</v>
      </c>
      <c r="L28" s="2321">
        <f>SUM(L29)</f>
        <v>0</v>
      </c>
      <c r="M28" s="2321">
        <f>SUM(K28:L28)</f>
        <v>4</v>
      </c>
      <c r="N28" s="2321"/>
      <c r="O28" s="2321">
        <f>SUM(O29)</f>
        <v>0</v>
      </c>
      <c r="P28" s="2321">
        <f>SUM(P29)</f>
        <v>0</v>
      </c>
      <c r="Q28" s="2321">
        <f>SUM(O28:P28)</f>
        <v>0</v>
      </c>
      <c r="R28" s="2321"/>
      <c r="S28" s="2321">
        <f>SUM(S29)</f>
        <v>0</v>
      </c>
      <c r="T28" s="2321">
        <f>SUM(T29)</f>
        <v>0</v>
      </c>
      <c r="U28" s="2321">
        <f>SUM(S28:T28)</f>
        <v>0</v>
      </c>
      <c r="V28" s="2321"/>
      <c r="W28" s="2321">
        <f>SUM(W29)</f>
        <v>0</v>
      </c>
      <c r="X28" s="2321">
        <f>SUM(X29)</f>
        <v>1</v>
      </c>
      <c r="Y28" s="2321">
        <f>SUM(W28:X28)</f>
        <v>1</v>
      </c>
      <c r="Z28" s="2321"/>
      <c r="AA28" s="2321">
        <f>SUM(G28+K28+O28+S28+W28)</f>
        <v>11</v>
      </c>
      <c r="AB28" s="2321">
        <f>SUM(H28+L28+P28+T28+X28)</f>
        <v>3</v>
      </c>
      <c r="AC28" s="2320">
        <f>SUM(I28+M28+Q28+U28+Y28)</f>
        <v>14</v>
      </c>
    </row>
    <row r="29" spans="1:33" s="2314" customFormat="1" ht="14.25" customHeight="1">
      <c r="A29" s="420">
        <v>1</v>
      </c>
      <c r="B29" s="420">
        <v>1</v>
      </c>
      <c r="C29" s="420">
        <v>1</v>
      </c>
      <c r="E29" s="2323"/>
      <c r="F29" s="2314" t="s">
        <v>403</v>
      </c>
      <c r="G29" s="2325">
        <v>7</v>
      </c>
      <c r="H29" s="2325">
        <v>2</v>
      </c>
      <c r="I29" s="2325">
        <f>SUM(G29:H29)</f>
        <v>9</v>
      </c>
      <c r="J29" s="2325"/>
      <c r="K29" s="2325">
        <v>4</v>
      </c>
      <c r="L29" s="2325">
        <v>0</v>
      </c>
      <c r="M29" s="2325">
        <f>SUM(K29:L29)</f>
        <v>4</v>
      </c>
      <c r="N29" s="2325"/>
      <c r="O29" s="2325">
        <v>0</v>
      </c>
      <c r="P29" s="2325">
        <v>0</v>
      </c>
      <c r="Q29" s="2325">
        <f>SUM(O29:P29)</f>
        <v>0</v>
      </c>
      <c r="R29" s="2325"/>
      <c r="S29" s="2325">
        <v>0</v>
      </c>
      <c r="T29" s="2325">
        <v>0</v>
      </c>
      <c r="U29" s="2325">
        <f>SUM(S29:T29)</f>
        <v>0</v>
      </c>
      <c r="V29" s="2325"/>
      <c r="W29" s="2325">
        <v>0</v>
      </c>
      <c r="X29" s="2325">
        <v>1</v>
      </c>
      <c r="Y29" s="2325">
        <f>SUM(W29:X29)</f>
        <v>1</v>
      </c>
      <c r="Z29" s="2325"/>
      <c r="AA29" s="2325">
        <f>SUM(G29+K29+O29+S29+W29)</f>
        <v>11</v>
      </c>
      <c r="AB29" s="2325">
        <f>SUM(H29+L29+P29+T29+X29)</f>
        <v>3</v>
      </c>
      <c r="AC29" s="2324">
        <f>SUM(I29+M29+Q29+U29+Y29)</f>
        <v>14</v>
      </c>
    </row>
    <row r="30" spans="1:33" s="2314" customFormat="1" ht="14.25" customHeight="1">
      <c r="A30" s="420"/>
      <c r="B30" s="420"/>
      <c r="C30" s="420"/>
      <c r="E30" s="2323"/>
      <c r="F30" s="2319" t="s">
        <v>32</v>
      </c>
      <c r="G30" s="2321">
        <f>SUM(G31)</f>
        <v>0</v>
      </c>
      <c r="H30" s="2321">
        <f>SUM(H31)</f>
        <v>1</v>
      </c>
      <c r="I30" s="2321">
        <f>SUM(G30:H30)</f>
        <v>1</v>
      </c>
      <c r="J30" s="2321"/>
      <c r="K30" s="2321">
        <f>SUM(K31)</f>
        <v>0</v>
      </c>
      <c r="L30" s="2321">
        <f>SUM(L31)</f>
        <v>0</v>
      </c>
      <c r="M30" s="2321">
        <f>SUM(K30:L30)</f>
        <v>0</v>
      </c>
      <c r="N30" s="2321"/>
      <c r="O30" s="2321">
        <f>SUM(O31)</f>
        <v>0</v>
      </c>
      <c r="P30" s="2321">
        <f>SUM(P31)</f>
        <v>0</v>
      </c>
      <c r="Q30" s="2321">
        <f>SUM(O30:P30)</f>
        <v>0</v>
      </c>
      <c r="R30" s="2321"/>
      <c r="S30" s="2321">
        <f>SUM(S31)</f>
        <v>0</v>
      </c>
      <c r="T30" s="2321">
        <f>SUM(T31)</f>
        <v>0</v>
      </c>
      <c r="U30" s="2321">
        <f>SUM(S30:T30)</f>
        <v>0</v>
      </c>
      <c r="V30" s="2321"/>
      <c r="W30" s="2321">
        <f>SUM(W31)</f>
        <v>0</v>
      </c>
      <c r="X30" s="2321">
        <f>SUM(X31)</f>
        <v>0</v>
      </c>
      <c r="Y30" s="2321">
        <f>SUM(W30:X30)</f>
        <v>0</v>
      </c>
      <c r="Z30" s="2321"/>
      <c r="AA30" s="2321">
        <f>SUM(G30+K30+O30+S30+W30)</f>
        <v>0</v>
      </c>
      <c r="AB30" s="2321">
        <f>SUM(H30+L30+P30+T30+X30)</f>
        <v>1</v>
      </c>
      <c r="AC30" s="2320">
        <f>SUM(I30+M30+Q30+U30+Y30)</f>
        <v>1</v>
      </c>
    </row>
    <row r="31" spans="1:33" s="2314" customFormat="1" ht="14.25" customHeight="1">
      <c r="A31" s="420">
        <v>1</v>
      </c>
      <c r="B31" s="420">
        <v>6</v>
      </c>
      <c r="C31" s="420">
        <v>10</v>
      </c>
      <c r="E31" s="2338"/>
      <c r="F31" s="2314" t="s">
        <v>402</v>
      </c>
      <c r="G31" s="2325">
        <v>0</v>
      </c>
      <c r="H31" s="2325">
        <v>1</v>
      </c>
      <c r="I31" s="2325">
        <f>SUM(G31:H31)</f>
        <v>1</v>
      </c>
      <c r="J31" s="2325"/>
      <c r="K31" s="2325">
        <v>0</v>
      </c>
      <c r="L31" s="2325">
        <v>0</v>
      </c>
      <c r="M31" s="2325">
        <f>SUM(K31:L31)</f>
        <v>0</v>
      </c>
      <c r="N31" s="2325"/>
      <c r="O31" s="2325">
        <v>0</v>
      </c>
      <c r="P31" s="2325">
        <v>0</v>
      </c>
      <c r="Q31" s="2325">
        <f>SUM(O31:P31)</f>
        <v>0</v>
      </c>
      <c r="R31" s="2325"/>
      <c r="S31" s="2325">
        <v>0</v>
      </c>
      <c r="T31" s="2325">
        <v>0</v>
      </c>
      <c r="U31" s="2325">
        <f>SUM(S31:T31)</f>
        <v>0</v>
      </c>
      <c r="V31" s="2325"/>
      <c r="W31" s="2325">
        <v>0</v>
      </c>
      <c r="X31" s="2325">
        <v>0</v>
      </c>
      <c r="Y31" s="2325">
        <f>SUM(W31:X31)</f>
        <v>0</v>
      </c>
      <c r="Z31" s="2325"/>
      <c r="AA31" s="2325">
        <f>SUM(G31+K31+O31+S31+W31)</f>
        <v>0</v>
      </c>
      <c r="AB31" s="2325">
        <f>SUM(H31+L31+P31+T31+X31)</f>
        <v>1</v>
      </c>
      <c r="AC31" s="2324">
        <f>SUM(I31+M31+Q31+U31+Y31)</f>
        <v>1</v>
      </c>
    </row>
    <row r="32" spans="1:33" s="2305" customFormat="1" ht="14.25" customHeight="1">
      <c r="E32" s="2323">
        <v>1402</v>
      </c>
      <c r="F32" s="2333" t="s">
        <v>2</v>
      </c>
      <c r="G32" s="2332">
        <f>SUM(G33+G45+G49+G54+G57+G60+G63+G66)</f>
        <v>24</v>
      </c>
      <c r="H32" s="2332">
        <f>SUM(H33+H45+H49+H54+H57+H60+H63+H66)</f>
        <v>30</v>
      </c>
      <c r="I32" s="2332">
        <f>SUM(G32:H32)</f>
        <v>54</v>
      </c>
      <c r="J32" s="2332"/>
      <c r="K32" s="2332">
        <f>SUM(K33+K45+K49+K54+K57+K60+K63+K66)</f>
        <v>144</v>
      </c>
      <c r="L32" s="2332">
        <f>SUM(L33+L45+L49+L54+L57+L60+L63+L66)</f>
        <v>164</v>
      </c>
      <c r="M32" s="2332">
        <f>SUM(K32:L32)</f>
        <v>308</v>
      </c>
      <c r="N32" s="2332"/>
      <c r="O32" s="2332">
        <f>SUM(O33+O45+O49+O54+O57+O60+O63+O66)</f>
        <v>5</v>
      </c>
      <c r="P32" s="2332">
        <f>SUM(P33+P45+P49+P54+P57+P60+P63+P66)</f>
        <v>3</v>
      </c>
      <c r="Q32" s="2332">
        <f>SUM(O32:P32)</f>
        <v>8</v>
      </c>
      <c r="R32" s="2332"/>
      <c r="S32" s="2332">
        <f>SUM(S33+S45+S49+S54+S57+S60+S63+S66)</f>
        <v>4</v>
      </c>
      <c r="T32" s="2332">
        <f>SUM(T33+T45+T49+T54+T57+T60+T63+T66)</f>
        <v>7</v>
      </c>
      <c r="U32" s="2332">
        <f>SUM(S32:T32)</f>
        <v>11</v>
      </c>
      <c r="V32" s="2332"/>
      <c r="W32" s="2332">
        <f>SUM(W33+W45+W49+W54+W57+W60+W63+W66)</f>
        <v>6</v>
      </c>
      <c r="X32" s="2332">
        <f>SUM(X33+X45+X49+X54+X57+X60+X63+X66)</f>
        <v>12</v>
      </c>
      <c r="Y32" s="2332">
        <f>SUM(W32:X32)</f>
        <v>18</v>
      </c>
      <c r="Z32" s="2332"/>
      <c r="AA32" s="2332">
        <f>SUM(G32+K32+O32+S32+W32)</f>
        <v>183</v>
      </c>
      <c r="AB32" s="2332">
        <f>SUM(H32+L32+P32+T32+X32)</f>
        <v>216</v>
      </c>
      <c r="AC32" s="2330">
        <f>SUM(I32+M32+Q32+U32+Y32)</f>
        <v>399</v>
      </c>
    </row>
    <row r="33" spans="1:29" s="2319" customFormat="1" ht="14.25" customHeight="1">
      <c r="E33" s="2323"/>
      <c r="F33" s="2322" t="s">
        <v>37</v>
      </c>
      <c r="G33" s="2321">
        <f>SUM(G34:G44)</f>
        <v>12</v>
      </c>
      <c r="H33" s="2321">
        <f>SUM(H34:H44)</f>
        <v>8</v>
      </c>
      <c r="I33" s="2321">
        <f>SUM(G33:H33)</f>
        <v>20</v>
      </c>
      <c r="J33" s="2321"/>
      <c r="K33" s="2321">
        <f>SUM(K34:K44)</f>
        <v>86</v>
      </c>
      <c r="L33" s="2321">
        <f>SUM(L34:L44)</f>
        <v>115</v>
      </c>
      <c r="M33" s="2321">
        <f>SUM(K33:L33)</f>
        <v>201</v>
      </c>
      <c r="N33" s="2321"/>
      <c r="O33" s="2321">
        <f>SUM(O34:O44)</f>
        <v>5</v>
      </c>
      <c r="P33" s="2321">
        <f>SUM(P34:P44)</f>
        <v>3</v>
      </c>
      <c r="Q33" s="2321">
        <f>SUM(O33:P33)</f>
        <v>8</v>
      </c>
      <c r="R33" s="2321"/>
      <c r="S33" s="2321">
        <f>SUM(S34:S44)</f>
        <v>3</v>
      </c>
      <c r="T33" s="2321">
        <f>SUM(T34:T44)</f>
        <v>4</v>
      </c>
      <c r="U33" s="2321">
        <f>SUM(S33:T33)</f>
        <v>7</v>
      </c>
      <c r="V33" s="2321"/>
      <c r="W33" s="2321">
        <f>SUM(W34:W44)</f>
        <v>1</v>
      </c>
      <c r="X33" s="2321">
        <f>SUM(X34:X44)</f>
        <v>2</v>
      </c>
      <c r="Y33" s="2321">
        <f>SUM(W33:X33)</f>
        <v>3</v>
      </c>
      <c r="Z33" s="2321"/>
      <c r="AA33" s="2321">
        <f>SUM(G33+K33+O33+S33+W33)</f>
        <v>107</v>
      </c>
      <c r="AB33" s="2321">
        <f>SUM(H33+L33+P33+T33+X33)</f>
        <v>132</v>
      </c>
      <c r="AC33" s="2320">
        <f>SUM(I33+M33+Q33+U33+Y33)</f>
        <v>239</v>
      </c>
    </row>
    <row r="34" spans="1:29" s="2314" customFormat="1" ht="14.25" customHeight="1">
      <c r="A34" s="420">
        <v>2</v>
      </c>
      <c r="B34" s="420">
        <v>4</v>
      </c>
      <c r="C34" s="420">
        <v>11</v>
      </c>
      <c r="E34" s="2323"/>
      <c r="F34" s="2326" t="s">
        <v>711</v>
      </c>
      <c r="G34" s="2325">
        <v>4</v>
      </c>
      <c r="H34" s="2325">
        <v>2</v>
      </c>
      <c r="I34" s="2325">
        <f>SUM(G34:H34)</f>
        <v>6</v>
      </c>
      <c r="J34" s="2325"/>
      <c r="K34" s="2325">
        <v>22</v>
      </c>
      <c r="L34" s="2325">
        <v>38</v>
      </c>
      <c r="M34" s="2325">
        <f>SUM(K34:L34)</f>
        <v>60</v>
      </c>
      <c r="N34" s="2325"/>
      <c r="O34" s="2325">
        <v>0</v>
      </c>
      <c r="P34" s="2325">
        <v>0</v>
      </c>
      <c r="Q34" s="2325">
        <f>SUM(O34:P34)</f>
        <v>0</v>
      </c>
      <c r="R34" s="2325"/>
      <c r="S34" s="2325">
        <v>0</v>
      </c>
      <c r="T34" s="2325">
        <v>1</v>
      </c>
      <c r="U34" s="2325">
        <f>SUM(S34:T34)</f>
        <v>1</v>
      </c>
      <c r="V34" s="2325"/>
      <c r="W34" s="2325">
        <v>0</v>
      </c>
      <c r="X34" s="2325">
        <v>0</v>
      </c>
      <c r="Y34" s="2325">
        <f>SUM(W34:X34)</f>
        <v>0</v>
      </c>
      <c r="Z34" s="2325"/>
      <c r="AA34" s="2325">
        <f>SUM(G34+K34+O34+S34+W34)</f>
        <v>26</v>
      </c>
      <c r="AB34" s="2325">
        <f>SUM(H34+L34+P34+T34+X34)</f>
        <v>41</v>
      </c>
      <c r="AC34" s="2324">
        <f>SUM(I34+M34+Q34+U34+Y34)</f>
        <v>67</v>
      </c>
    </row>
    <row r="35" spans="1:29" s="2314" customFormat="1" ht="14.25" customHeight="1">
      <c r="A35" s="420">
        <v>2</v>
      </c>
      <c r="B35" s="420">
        <v>4</v>
      </c>
      <c r="C35" s="420">
        <v>11</v>
      </c>
      <c r="E35" s="2323"/>
      <c r="F35" s="2326" t="s">
        <v>781</v>
      </c>
      <c r="G35" s="2325">
        <v>0</v>
      </c>
      <c r="H35" s="2325">
        <v>0</v>
      </c>
      <c r="I35" s="2325">
        <f>SUM(G35:H35)</f>
        <v>0</v>
      </c>
      <c r="J35" s="2325"/>
      <c r="K35" s="2325">
        <v>1</v>
      </c>
      <c r="L35" s="2325">
        <v>0</v>
      </c>
      <c r="M35" s="2325">
        <f>SUM(K35:L35)</f>
        <v>1</v>
      </c>
      <c r="N35" s="2325"/>
      <c r="O35" s="2325">
        <v>0</v>
      </c>
      <c r="P35" s="2325">
        <v>0</v>
      </c>
      <c r="Q35" s="2325">
        <f>SUM(O35:P35)</f>
        <v>0</v>
      </c>
      <c r="R35" s="2325"/>
      <c r="S35" s="2325">
        <v>0</v>
      </c>
      <c r="T35" s="2325">
        <v>1</v>
      </c>
      <c r="U35" s="2325">
        <f>SUM(S35:T35)</f>
        <v>1</v>
      </c>
      <c r="V35" s="2325"/>
      <c r="W35" s="2325">
        <v>0</v>
      </c>
      <c r="X35" s="2325">
        <v>0</v>
      </c>
      <c r="Y35" s="2325">
        <f>SUM(W35:X35)</f>
        <v>0</v>
      </c>
      <c r="Z35" s="2325"/>
      <c r="AA35" s="2325">
        <f>SUM(G35+K35+O35+S35+W35)</f>
        <v>1</v>
      </c>
      <c r="AB35" s="2325">
        <f>SUM(H35+L35+P35+T35+X35)</f>
        <v>1</v>
      </c>
      <c r="AC35" s="2324">
        <f>SUM(I35+M35+Q35+U35+Y35)</f>
        <v>2</v>
      </c>
    </row>
    <row r="36" spans="1:29" s="2314" customFormat="1" ht="14.25" customHeight="1">
      <c r="A36" s="420">
        <v>2</v>
      </c>
      <c r="B36" s="420">
        <v>4</v>
      </c>
      <c r="C36" s="420">
        <v>11</v>
      </c>
      <c r="E36" s="2323"/>
      <c r="F36" s="2326" t="s">
        <v>780</v>
      </c>
      <c r="G36" s="2325">
        <v>0</v>
      </c>
      <c r="H36" s="2325">
        <v>0</v>
      </c>
      <c r="I36" s="2325">
        <f>SUM(G36:H36)</f>
        <v>0</v>
      </c>
      <c r="J36" s="2325"/>
      <c r="K36" s="2325">
        <v>2</v>
      </c>
      <c r="L36" s="2325">
        <v>2</v>
      </c>
      <c r="M36" s="2325">
        <f>SUM(K36:L36)</f>
        <v>4</v>
      </c>
      <c r="N36" s="2325"/>
      <c r="O36" s="2325">
        <v>0</v>
      </c>
      <c r="P36" s="2325">
        <v>0</v>
      </c>
      <c r="Q36" s="2325">
        <f>SUM(O36:P36)</f>
        <v>0</v>
      </c>
      <c r="R36" s="2325"/>
      <c r="S36" s="2325">
        <v>0</v>
      </c>
      <c r="T36" s="2325">
        <v>0</v>
      </c>
      <c r="U36" s="2325">
        <f>SUM(S36:T36)</f>
        <v>0</v>
      </c>
      <c r="V36" s="2325"/>
      <c r="W36" s="2325">
        <v>0</v>
      </c>
      <c r="X36" s="2325">
        <v>0</v>
      </c>
      <c r="Y36" s="2325">
        <f>SUM(W36:X36)</f>
        <v>0</v>
      </c>
      <c r="Z36" s="2325"/>
      <c r="AA36" s="2325">
        <f>SUM(G36+K36+O36+S36+W36)</f>
        <v>2</v>
      </c>
      <c r="AB36" s="2325">
        <f>SUM(H36+L36+P36+T36+X36)</f>
        <v>2</v>
      </c>
      <c r="AC36" s="2324">
        <f>SUM(I36+M36+Q36+U36+Y36)</f>
        <v>4</v>
      </c>
    </row>
    <row r="37" spans="1:29" s="2314" customFormat="1" ht="14.25" customHeight="1">
      <c r="A37" s="420">
        <v>2</v>
      </c>
      <c r="B37" s="420">
        <v>4</v>
      </c>
      <c r="C37" s="420">
        <v>11</v>
      </c>
      <c r="E37" s="2323"/>
      <c r="F37" s="2326" t="s">
        <v>779</v>
      </c>
      <c r="G37" s="2325">
        <v>0</v>
      </c>
      <c r="H37" s="2325">
        <v>0</v>
      </c>
      <c r="I37" s="2325">
        <f>SUM(G37:H37)</f>
        <v>0</v>
      </c>
      <c r="J37" s="2325"/>
      <c r="K37" s="2325">
        <v>1</v>
      </c>
      <c r="L37" s="2325">
        <v>0</v>
      </c>
      <c r="M37" s="2325">
        <f>SUM(K37:L37)</f>
        <v>1</v>
      </c>
      <c r="N37" s="2325"/>
      <c r="O37" s="2325">
        <v>0</v>
      </c>
      <c r="P37" s="2325">
        <v>0</v>
      </c>
      <c r="Q37" s="2325">
        <f>SUM(O37:P37)</f>
        <v>0</v>
      </c>
      <c r="R37" s="2325"/>
      <c r="S37" s="2325">
        <v>0</v>
      </c>
      <c r="T37" s="2325">
        <v>0</v>
      </c>
      <c r="U37" s="2325">
        <f>SUM(S37:T37)</f>
        <v>0</v>
      </c>
      <c r="V37" s="2325"/>
      <c r="W37" s="2325">
        <v>0</v>
      </c>
      <c r="X37" s="2325">
        <v>0</v>
      </c>
      <c r="Y37" s="2325">
        <f>SUM(W37:X37)</f>
        <v>0</v>
      </c>
      <c r="Z37" s="2325"/>
      <c r="AA37" s="2325">
        <f>SUM(G37+K37+O37+S37+W37)</f>
        <v>1</v>
      </c>
      <c r="AB37" s="2325">
        <f>SUM(H37+L37+P37+T37+X37)</f>
        <v>0</v>
      </c>
      <c r="AC37" s="2324">
        <f>SUM(I37+M37+Q37+U37+Y37)</f>
        <v>1</v>
      </c>
    </row>
    <row r="38" spans="1:29" s="2314" customFormat="1" ht="14.25" customHeight="1">
      <c r="A38" s="420">
        <v>2</v>
      </c>
      <c r="B38" s="420">
        <v>4</v>
      </c>
      <c r="C38" s="420">
        <v>11</v>
      </c>
      <c r="E38" s="2323"/>
      <c r="F38" s="2326" t="s">
        <v>710</v>
      </c>
      <c r="G38" s="2325">
        <v>2</v>
      </c>
      <c r="H38" s="2325">
        <v>1</v>
      </c>
      <c r="I38" s="2325">
        <f>SUM(G38:H38)</f>
        <v>3</v>
      </c>
      <c r="J38" s="2325"/>
      <c r="K38" s="2325">
        <v>32</v>
      </c>
      <c r="L38" s="2325">
        <v>34</v>
      </c>
      <c r="M38" s="2325">
        <f>SUM(K38:L38)</f>
        <v>66</v>
      </c>
      <c r="N38" s="2325"/>
      <c r="O38" s="2325">
        <v>1</v>
      </c>
      <c r="P38" s="2325">
        <v>1</v>
      </c>
      <c r="Q38" s="2325">
        <f>SUM(O38:P38)</f>
        <v>2</v>
      </c>
      <c r="R38" s="2325"/>
      <c r="S38" s="2325">
        <v>0</v>
      </c>
      <c r="T38" s="2325">
        <v>1</v>
      </c>
      <c r="U38" s="2325">
        <f>SUM(S38:T38)</f>
        <v>1</v>
      </c>
      <c r="V38" s="2325"/>
      <c r="W38" s="2325">
        <v>1</v>
      </c>
      <c r="X38" s="2325">
        <v>1</v>
      </c>
      <c r="Y38" s="2325">
        <f>SUM(W38:X38)</f>
        <v>2</v>
      </c>
      <c r="Z38" s="2325"/>
      <c r="AA38" s="2325">
        <f>SUM(G38+K38+O38+S38+W38)</f>
        <v>36</v>
      </c>
      <c r="AB38" s="2325">
        <f>SUM(H38+L38+P38+T38+X38)</f>
        <v>38</v>
      </c>
      <c r="AC38" s="2324">
        <f>SUM(I38+M38+Q38+U38+Y38)</f>
        <v>74</v>
      </c>
    </row>
    <row r="39" spans="1:29" s="2314" customFormat="1" ht="14.25" customHeight="1">
      <c r="A39" s="420">
        <v>2</v>
      </c>
      <c r="B39" s="420">
        <v>4</v>
      </c>
      <c r="C39" s="420">
        <v>11</v>
      </c>
      <c r="E39" s="2323"/>
      <c r="F39" s="2326" t="s">
        <v>776</v>
      </c>
      <c r="G39" s="2325">
        <v>0</v>
      </c>
      <c r="H39" s="2325">
        <v>0</v>
      </c>
      <c r="I39" s="2325">
        <f>SUM(G39:H39)</f>
        <v>0</v>
      </c>
      <c r="J39" s="2325"/>
      <c r="K39" s="2325">
        <v>0</v>
      </c>
      <c r="L39" s="2325">
        <v>1</v>
      </c>
      <c r="M39" s="2325">
        <f>SUM(K39:L39)</f>
        <v>1</v>
      </c>
      <c r="N39" s="2325"/>
      <c r="O39" s="2325">
        <v>0</v>
      </c>
      <c r="P39" s="2325">
        <v>0</v>
      </c>
      <c r="Q39" s="2325">
        <f>SUM(O39:P39)</f>
        <v>0</v>
      </c>
      <c r="R39" s="2325"/>
      <c r="S39" s="2325">
        <v>0</v>
      </c>
      <c r="T39" s="2325">
        <v>0</v>
      </c>
      <c r="U39" s="2325">
        <f>SUM(S39:T39)</f>
        <v>0</v>
      </c>
      <c r="V39" s="2325"/>
      <c r="W39" s="2325">
        <v>0</v>
      </c>
      <c r="X39" s="2325">
        <v>0</v>
      </c>
      <c r="Y39" s="2325">
        <f>SUM(W39:X39)</f>
        <v>0</v>
      </c>
      <c r="Z39" s="2325"/>
      <c r="AA39" s="2325">
        <f>SUM(G39+K39+O39+S39+W39)</f>
        <v>0</v>
      </c>
      <c r="AB39" s="2325">
        <f>SUM(H39+L39+P39+T39+X39)</f>
        <v>1</v>
      </c>
      <c r="AC39" s="2324">
        <f>SUM(I39+M39+Q39+U39+Y39)</f>
        <v>1</v>
      </c>
    </row>
    <row r="40" spans="1:29" s="2314" customFormat="1" ht="14.25" customHeight="1">
      <c r="A40" s="420">
        <v>2</v>
      </c>
      <c r="B40" s="420">
        <v>4</v>
      </c>
      <c r="C40" s="420">
        <v>11</v>
      </c>
      <c r="E40" s="2323"/>
      <c r="F40" s="2326" t="s">
        <v>775</v>
      </c>
      <c r="G40" s="2325">
        <v>0</v>
      </c>
      <c r="H40" s="2325">
        <v>0</v>
      </c>
      <c r="I40" s="2325">
        <f>SUM(G40:H40)</f>
        <v>0</v>
      </c>
      <c r="J40" s="2325"/>
      <c r="K40" s="2325">
        <v>1</v>
      </c>
      <c r="L40" s="2325">
        <v>3</v>
      </c>
      <c r="M40" s="2325">
        <f>SUM(K40:L40)</f>
        <v>4</v>
      </c>
      <c r="N40" s="2325"/>
      <c r="O40" s="2325">
        <v>0</v>
      </c>
      <c r="P40" s="2325">
        <v>0</v>
      </c>
      <c r="Q40" s="2325">
        <f>SUM(O40:P40)</f>
        <v>0</v>
      </c>
      <c r="R40" s="2325"/>
      <c r="S40" s="2325">
        <v>1</v>
      </c>
      <c r="T40" s="2325">
        <v>1</v>
      </c>
      <c r="U40" s="2325">
        <f>SUM(S40:T40)</f>
        <v>2</v>
      </c>
      <c r="V40" s="2325"/>
      <c r="W40" s="2325">
        <v>0</v>
      </c>
      <c r="X40" s="2325">
        <v>0</v>
      </c>
      <c r="Y40" s="2325">
        <f>SUM(W40:X40)</f>
        <v>0</v>
      </c>
      <c r="Z40" s="2325"/>
      <c r="AA40" s="2325">
        <f>SUM(G40+K40+O40+S40+W40)</f>
        <v>2</v>
      </c>
      <c r="AB40" s="2325">
        <f>SUM(H40+L40+P40+T40+X40)</f>
        <v>4</v>
      </c>
      <c r="AC40" s="2324">
        <f>SUM(I40+M40+Q40+U40+Y40)</f>
        <v>6</v>
      </c>
    </row>
    <row r="41" spans="1:29" s="2314" customFormat="1" ht="14.25" customHeight="1">
      <c r="A41" s="420">
        <v>2</v>
      </c>
      <c r="B41" s="420">
        <v>4</v>
      </c>
      <c r="C41" s="420">
        <v>11</v>
      </c>
      <c r="E41" s="2323"/>
      <c r="F41" s="2326" t="s">
        <v>401</v>
      </c>
      <c r="G41" s="2325">
        <v>3</v>
      </c>
      <c r="H41" s="2325">
        <v>2</v>
      </c>
      <c r="I41" s="2325">
        <f>SUM(G41:H41)</f>
        <v>5</v>
      </c>
      <c r="J41" s="2325"/>
      <c r="K41" s="2325">
        <v>13</v>
      </c>
      <c r="L41" s="2325">
        <v>27</v>
      </c>
      <c r="M41" s="2325">
        <f>SUM(K41:L41)</f>
        <v>40</v>
      </c>
      <c r="N41" s="2325"/>
      <c r="O41" s="2325">
        <v>2</v>
      </c>
      <c r="P41" s="2325">
        <v>2</v>
      </c>
      <c r="Q41" s="2325">
        <f>SUM(O41:P41)</f>
        <v>4</v>
      </c>
      <c r="R41" s="2325"/>
      <c r="S41" s="2325">
        <v>0</v>
      </c>
      <c r="T41" s="2325">
        <v>0</v>
      </c>
      <c r="U41" s="2325">
        <f>SUM(S41:T41)</f>
        <v>0</v>
      </c>
      <c r="V41" s="2325"/>
      <c r="W41" s="2325">
        <v>0</v>
      </c>
      <c r="X41" s="2325">
        <v>1</v>
      </c>
      <c r="Y41" s="2325">
        <f>SUM(W41:X41)</f>
        <v>1</v>
      </c>
      <c r="Z41" s="2325"/>
      <c r="AA41" s="2325">
        <f>SUM(G41+K41+O41+S41+W41)</f>
        <v>18</v>
      </c>
      <c r="AB41" s="2325">
        <f>SUM(H41+L41+P41+T41+X41)</f>
        <v>32</v>
      </c>
      <c r="AC41" s="2324">
        <f>SUM(I41+M41+Q41+U41+Y41)</f>
        <v>50</v>
      </c>
    </row>
    <row r="42" spans="1:29" s="2314" customFormat="1" ht="14.25" customHeight="1">
      <c r="A42" s="420">
        <v>2</v>
      </c>
      <c r="B42" s="420">
        <v>6</v>
      </c>
      <c r="C42" s="420">
        <v>11</v>
      </c>
      <c r="E42" s="2323"/>
      <c r="F42" s="2326" t="s">
        <v>778</v>
      </c>
      <c r="G42" s="2325">
        <v>0</v>
      </c>
      <c r="H42" s="2325">
        <v>0</v>
      </c>
      <c r="I42" s="2325">
        <f>SUM(G42:H42)</f>
        <v>0</v>
      </c>
      <c r="J42" s="2325"/>
      <c r="K42" s="2325">
        <v>1</v>
      </c>
      <c r="L42" s="2325">
        <v>0</v>
      </c>
      <c r="M42" s="2325">
        <f>SUM(K42:L42)</f>
        <v>1</v>
      </c>
      <c r="N42" s="2325"/>
      <c r="O42" s="2325">
        <v>0</v>
      </c>
      <c r="P42" s="2325">
        <v>0</v>
      </c>
      <c r="Q42" s="2325">
        <f>SUM(O42:P42)</f>
        <v>0</v>
      </c>
      <c r="R42" s="2325"/>
      <c r="S42" s="2325">
        <v>1</v>
      </c>
      <c r="T42" s="2325">
        <v>0</v>
      </c>
      <c r="U42" s="2325">
        <f>SUM(S42:T42)</f>
        <v>1</v>
      </c>
      <c r="V42" s="2325"/>
      <c r="W42" s="2325">
        <v>0</v>
      </c>
      <c r="X42" s="2325">
        <v>0</v>
      </c>
      <c r="Y42" s="2325">
        <f>SUM(W42:X42)</f>
        <v>0</v>
      </c>
      <c r="Z42" s="2325"/>
      <c r="AA42" s="2325">
        <f>SUM(G42+K42+O42+S42+W42)</f>
        <v>2</v>
      </c>
      <c r="AB42" s="2325">
        <f>SUM(H42+L42+P42+T42+X42)</f>
        <v>0</v>
      </c>
      <c r="AC42" s="2324">
        <f>SUM(I42+M42+Q42+U42+Y42)</f>
        <v>2</v>
      </c>
    </row>
    <row r="43" spans="1:29" s="2314" customFormat="1" ht="14.25" customHeight="1">
      <c r="A43" s="420">
        <v>2</v>
      </c>
      <c r="B43" s="420">
        <v>6</v>
      </c>
      <c r="C43" s="420">
        <v>11</v>
      </c>
      <c r="E43" s="2323"/>
      <c r="F43" s="2326" t="s">
        <v>777</v>
      </c>
      <c r="G43" s="2325">
        <v>0</v>
      </c>
      <c r="H43" s="2325">
        <v>0</v>
      </c>
      <c r="I43" s="2325">
        <f>SUM(G43:H43)</f>
        <v>0</v>
      </c>
      <c r="J43" s="2325"/>
      <c r="K43" s="2325">
        <v>0</v>
      </c>
      <c r="L43" s="2325">
        <v>0</v>
      </c>
      <c r="M43" s="2325">
        <f>SUM(K43:L43)</f>
        <v>0</v>
      </c>
      <c r="N43" s="2325"/>
      <c r="O43" s="2325">
        <v>0</v>
      </c>
      <c r="P43" s="2325">
        <v>0</v>
      </c>
      <c r="Q43" s="2325">
        <f>SUM(O43:P43)</f>
        <v>0</v>
      </c>
      <c r="R43" s="2325"/>
      <c r="S43" s="2325">
        <v>1</v>
      </c>
      <c r="T43" s="2325">
        <v>0</v>
      </c>
      <c r="U43" s="2325">
        <f>SUM(S43:T43)</f>
        <v>1</v>
      </c>
      <c r="V43" s="2325"/>
      <c r="W43" s="2325">
        <v>0</v>
      </c>
      <c r="X43" s="2325">
        <v>0</v>
      </c>
      <c r="Y43" s="2325">
        <f>SUM(W43:X43)</f>
        <v>0</v>
      </c>
      <c r="Z43" s="2325"/>
      <c r="AA43" s="2325">
        <f>SUM(G43+K43+O43+S43+W43)</f>
        <v>1</v>
      </c>
      <c r="AB43" s="2325">
        <f>SUM(H43+L43+P43+T43+X43)</f>
        <v>0</v>
      </c>
      <c r="AC43" s="2324">
        <f>SUM(I43+M43+Q43+U43+Y43)</f>
        <v>1</v>
      </c>
    </row>
    <row r="44" spans="1:29" s="2314" customFormat="1" ht="14.25" customHeight="1">
      <c r="A44" s="420">
        <v>2</v>
      </c>
      <c r="B44" s="420">
        <v>6</v>
      </c>
      <c r="C44" s="420">
        <v>11</v>
      </c>
      <c r="E44" s="2323"/>
      <c r="F44" s="2326" t="s">
        <v>91</v>
      </c>
      <c r="G44" s="2325">
        <v>3</v>
      </c>
      <c r="H44" s="2325">
        <v>3</v>
      </c>
      <c r="I44" s="2325">
        <f>SUM(G44:H44)</f>
        <v>6</v>
      </c>
      <c r="J44" s="2325"/>
      <c r="K44" s="2325">
        <v>13</v>
      </c>
      <c r="L44" s="2325">
        <v>10</v>
      </c>
      <c r="M44" s="2325">
        <f>SUM(K44:L44)</f>
        <v>23</v>
      </c>
      <c r="N44" s="2325"/>
      <c r="O44" s="2325">
        <v>2</v>
      </c>
      <c r="P44" s="2325">
        <v>0</v>
      </c>
      <c r="Q44" s="2325">
        <f>SUM(O44:P44)</f>
        <v>2</v>
      </c>
      <c r="R44" s="2325"/>
      <c r="S44" s="2325">
        <v>0</v>
      </c>
      <c r="T44" s="2325">
        <v>0</v>
      </c>
      <c r="U44" s="2325">
        <f>SUM(S44:T44)</f>
        <v>0</v>
      </c>
      <c r="V44" s="2325"/>
      <c r="W44" s="2325">
        <v>0</v>
      </c>
      <c r="X44" s="2325">
        <v>0</v>
      </c>
      <c r="Y44" s="2325">
        <f>SUM(W44:X44)</f>
        <v>0</v>
      </c>
      <c r="Z44" s="2325"/>
      <c r="AA44" s="2325">
        <f>SUM(G44+K44+O44+S44+W44)</f>
        <v>18</v>
      </c>
      <c r="AB44" s="2325">
        <f>SUM(H44+L44+P44+T44+X44)</f>
        <v>13</v>
      </c>
      <c r="AC44" s="2324">
        <f>SUM(I44+M44+Q44+U44+Y44)</f>
        <v>31</v>
      </c>
    </row>
    <row r="45" spans="1:29" s="2319" customFormat="1" ht="14.25" customHeight="1">
      <c r="A45" s="420"/>
      <c r="B45" s="420"/>
      <c r="C45" s="420"/>
      <c r="E45" s="2323"/>
      <c r="F45" s="2322" t="s">
        <v>38</v>
      </c>
      <c r="G45" s="2321">
        <f>SUM(G46:G48)</f>
        <v>0</v>
      </c>
      <c r="H45" s="2321">
        <f>SUM(H46:H48)</f>
        <v>6</v>
      </c>
      <c r="I45" s="2321">
        <f>SUM(G45:H45)</f>
        <v>6</v>
      </c>
      <c r="J45" s="2321"/>
      <c r="K45" s="2321">
        <f>SUM(K46:K48)</f>
        <v>1</v>
      </c>
      <c r="L45" s="2321">
        <f>SUM(L46:L48)</f>
        <v>0</v>
      </c>
      <c r="M45" s="2321">
        <f>SUM(K45:L45)</f>
        <v>1</v>
      </c>
      <c r="N45" s="2321"/>
      <c r="O45" s="2321">
        <f>SUM(O46:O48)</f>
        <v>0</v>
      </c>
      <c r="P45" s="2321">
        <f>SUM(P46:P48)</f>
        <v>0</v>
      </c>
      <c r="Q45" s="2321">
        <f>SUM(O45:P45)</f>
        <v>0</v>
      </c>
      <c r="R45" s="2321"/>
      <c r="S45" s="2321">
        <f>SUM(S46:S48)</f>
        <v>0</v>
      </c>
      <c r="T45" s="2321">
        <f>SUM(T46:T48)</f>
        <v>0</v>
      </c>
      <c r="U45" s="2321">
        <f>SUM(S45:T45)</f>
        <v>0</v>
      </c>
      <c r="V45" s="2321"/>
      <c r="W45" s="2321">
        <f>SUM(W46:W48)</f>
        <v>0</v>
      </c>
      <c r="X45" s="2321">
        <f>SUM(X46:X48)</f>
        <v>0</v>
      </c>
      <c r="Y45" s="2321">
        <f>SUM(W45:X45)</f>
        <v>0</v>
      </c>
      <c r="Z45" s="2321"/>
      <c r="AA45" s="2321">
        <f>SUM(G45+K45+O45+S45+W45)</f>
        <v>1</v>
      </c>
      <c r="AB45" s="2321">
        <f>SUM(H45+L45+P45+T45+X45)</f>
        <v>6</v>
      </c>
      <c r="AC45" s="2320">
        <f>SUM(I45+M45+Q45+U45+Y45)</f>
        <v>7</v>
      </c>
    </row>
    <row r="46" spans="1:29" s="2314" customFormat="1" ht="14.25" customHeight="1">
      <c r="A46" s="420">
        <v>2</v>
      </c>
      <c r="B46" s="420">
        <v>4</v>
      </c>
      <c r="C46" s="420">
        <v>10</v>
      </c>
      <c r="E46" s="2323"/>
      <c r="F46" s="2326" t="s">
        <v>710</v>
      </c>
      <c r="G46" s="2325">
        <v>0</v>
      </c>
      <c r="H46" s="2325">
        <v>6</v>
      </c>
      <c r="I46" s="2325">
        <f>SUM(G46:H46)</f>
        <v>6</v>
      </c>
      <c r="J46" s="2325"/>
      <c r="K46" s="2325">
        <v>0</v>
      </c>
      <c r="L46" s="2325">
        <v>0</v>
      </c>
      <c r="M46" s="2325">
        <f>SUM(K46:L46)</f>
        <v>0</v>
      </c>
      <c r="N46" s="2325"/>
      <c r="O46" s="2325">
        <v>0</v>
      </c>
      <c r="P46" s="2325">
        <v>0</v>
      </c>
      <c r="Q46" s="2325">
        <f>SUM(O46:P46)</f>
        <v>0</v>
      </c>
      <c r="R46" s="2325"/>
      <c r="S46" s="2325">
        <v>0</v>
      </c>
      <c r="T46" s="2325">
        <v>0</v>
      </c>
      <c r="U46" s="2325">
        <f>SUM(S46:T46)</f>
        <v>0</v>
      </c>
      <c r="V46" s="2325"/>
      <c r="W46" s="2325">
        <v>0</v>
      </c>
      <c r="X46" s="2325">
        <v>0</v>
      </c>
      <c r="Y46" s="2325">
        <f>SUM(W46:X46)</f>
        <v>0</v>
      </c>
      <c r="Z46" s="2325"/>
      <c r="AA46" s="2325">
        <f>SUM(G46+K46+O46+S46+W46)</f>
        <v>0</v>
      </c>
      <c r="AB46" s="2325">
        <f>SUM(H46+L46+P46+T46+X46)</f>
        <v>6</v>
      </c>
      <c r="AC46" s="2324">
        <f>SUM(I46+M46+Q46+U46+Y46)</f>
        <v>6</v>
      </c>
    </row>
    <row r="47" spans="1:29" s="2314" customFormat="1" ht="14.25" customHeight="1">
      <c r="A47" s="420">
        <v>2</v>
      </c>
      <c r="B47" s="420">
        <v>4</v>
      </c>
      <c r="C47" s="420">
        <v>10</v>
      </c>
      <c r="E47" s="2323"/>
      <c r="F47" s="2326" t="s">
        <v>776</v>
      </c>
      <c r="G47" s="2325">
        <v>0</v>
      </c>
      <c r="H47" s="2325">
        <v>0</v>
      </c>
      <c r="I47" s="2325">
        <f>SUM(G47:H47)</f>
        <v>0</v>
      </c>
      <c r="J47" s="2325"/>
      <c r="K47" s="2325">
        <v>1</v>
      </c>
      <c r="L47" s="2325">
        <v>0</v>
      </c>
      <c r="M47" s="2325">
        <f>SUM(K47:L47)</f>
        <v>1</v>
      </c>
      <c r="N47" s="2325"/>
      <c r="O47" s="2325">
        <v>0</v>
      </c>
      <c r="P47" s="2325">
        <v>0</v>
      </c>
      <c r="Q47" s="2325">
        <f>SUM(O47:P47)</f>
        <v>0</v>
      </c>
      <c r="R47" s="2325"/>
      <c r="S47" s="2325">
        <v>0</v>
      </c>
      <c r="T47" s="2325">
        <v>0</v>
      </c>
      <c r="U47" s="2325">
        <f>SUM(S47:T47)</f>
        <v>0</v>
      </c>
      <c r="V47" s="2325"/>
      <c r="W47" s="2325">
        <v>0</v>
      </c>
      <c r="X47" s="2325">
        <v>0</v>
      </c>
      <c r="Y47" s="2325">
        <f>SUM(W47:X47)</f>
        <v>0</v>
      </c>
      <c r="Z47" s="2325"/>
      <c r="AA47" s="2325">
        <f>SUM(G47+K47+O47+S47+W47)</f>
        <v>1</v>
      </c>
      <c r="AB47" s="2325">
        <f>SUM(H47+L47+P47+T47+X47)</f>
        <v>0</v>
      </c>
      <c r="AC47" s="2324">
        <f>SUM(I47+M47+Q47+U47+Y47)</f>
        <v>1</v>
      </c>
    </row>
    <row r="48" spans="1:29" s="2314" customFormat="1" ht="14.25" customHeight="1">
      <c r="A48" s="420">
        <v>2</v>
      </c>
      <c r="B48" s="420">
        <v>6</v>
      </c>
      <c r="C48" s="420">
        <v>10</v>
      </c>
      <c r="E48" s="2323"/>
      <c r="F48" s="2326" t="s">
        <v>91</v>
      </c>
      <c r="G48" s="2325">
        <v>0</v>
      </c>
      <c r="H48" s="2325">
        <v>0</v>
      </c>
      <c r="I48" s="2325">
        <f>SUM(G48:H48)</f>
        <v>0</v>
      </c>
      <c r="J48" s="2325"/>
      <c r="K48" s="2325">
        <v>0</v>
      </c>
      <c r="L48" s="2325">
        <v>0</v>
      </c>
      <c r="M48" s="2325">
        <f>SUM(K48:L48)</f>
        <v>0</v>
      </c>
      <c r="N48" s="2325"/>
      <c r="O48" s="2325">
        <v>0</v>
      </c>
      <c r="P48" s="2325">
        <v>0</v>
      </c>
      <c r="Q48" s="2325">
        <f>SUM(O48:P48)</f>
        <v>0</v>
      </c>
      <c r="R48" s="2325"/>
      <c r="S48" s="2325">
        <v>0</v>
      </c>
      <c r="T48" s="2325">
        <v>0</v>
      </c>
      <c r="U48" s="2325">
        <f>SUM(S48:T48)</f>
        <v>0</v>
      </c>
      <c r="V48" s="2325"/>
      <c r="W48" s="2325">
        <v>0</v>
      </c>
      <c r="X48" s="2325">
        <v>0</v>
      </c>
      <c r="Y48" s="2325">
        <f>SUM(W48:X48)</f>
        <v>0</v>
      </c>
      <c r="Z48" s="2325"/>
      <c r="AA48" s="2325">
        <f>SUM(G48+K48+O48+S48+W48)</f>
        <v>0</v>
      </c>
      <c r="AB48" s="2325">
        <f>SUM(H48+L48+P48+T48+X48)</f>
        <v>0</v>
      </c>
      <c r="AC48" s="2324">
        <f>SUM(I48+M48+Q48+U48+Y48)</f>
        <v>0</v>
      </c>
    </row>
    <row r="49" spans="1:29" s="2319" customFormat="1" ht="14.25" customHeight="1">
      <c r="A49" s="420"/>
      <c r="B49" s="420"/>
      <c r="C49" s="420"/>
      <c r="E49" s="2323"/>
      <c r="F49" s="2322" t="s">
        <v>39</v>
      </c>
      <c r="G49" s="2321">
        <f>SUM(G50:G53)</f>
        <v>3</v>
      </c>
      <c r="H49" s="2321">
        <f>SUM(H50:H53)</f>
        <v>4</v>
      </c>
      <c r="I49" s="2321">
        <f>SUM(G49:H49)</f>
        <v>7</v>
      </c>
      <c r="J49" s="2321"/>
      <c r="K49" s="2321">
        <f>SUM(K50:K53)</f>
        <v>30</v>
      </c>
      <c r="L49" s="2321">
        <f>SUM(L50:L53)</f>
        <v>35</v>
      </c>
      <c r="M49" s="2321">
        <f>SUM(K49:L49)</f>
        <v>65</v>
      </c>
      <c r="N49" s="2321"/>
      <c r="O49" s="2321">
        <f>SUM(O50:O53)</f>
        <v>0</v>
      </c>
      <c r="P49" s="2321">
        <f>SUM(P50:P53)</f>
        <v>0</v>
      </c>
      <c r="Q49" s="2321">
        <f>SUM(O49:P49)</f>
        <v>0</v>
      </c>
      <c r="R49" s="2321"/>
      <c r="S49" s="2321">
        <f>SUM(S50:S53)</f>
        <v>0</v>
      </c>
      <c r="T49" s="2321">
        <f>SUM(T50:T53)</f>
        <v>1</v>
      </c>
      <c r="U49" s="2321">
        <f>SUM(S49:T49)</f>
        <v>1</v>
      </c>
      <c r="V49" s="2321"/>
      <c r="W49" s="2321">
        <f>SUM(W50:W53)</f>
        <v>4</v>
      </c>
      <c r="X49" s="2321">
        <f>SUM(X50:X53)</f>
        <v>7</v>
      </c>
      <c r="Y49" s="2321">
        <f>SUM(W49:X49)</f>
        <v>11</v>
      </c>
      <c r="Z49" s="2321"/>
      <c r="AA49" s="2321">
        <f>SUM(G49+K49+O49+S49+W49)</f>
        <v>37</v>
      </c>
      <c r="AB49" s="2321">
        <f>SUM(H49+L49+P49+T49+X49)</f>
        <v>47</v>
      </c>
      <c r="AC49" s="2320">
        <f>SUM(I49+M49+Q49+U49+Y49)</f>
        <v>84</v>
      </c>
    </row>
    <row r="50" spans="1:29" s="2314" customFormat="1" ht="14.25" customHeight="1">
      <c r="A50" s="420">
        <v>2</v>
      </c>
      <c r="B50" s="420">
        <v>4</v>
      </c>
      <c r="C50" s="420">
        <v>10</v>
      </c>
      <c r="E50" s="2323"/>
      <c r="F50" s="2326" t="s">
        <v>711</v>
      </c>
      <c r="G50" s="2325">
        <v>3</v>
      </c>
      <c r="H50" s="2325">
        <v>1</v>
      </c>
      <c r="I50" s="2325">
        <f>SUM(G50:H50)</f>
        <v>4</v>
      </c>
      <c r="J50" s="2325"/>
      <c r="K50" s="2325">
        <v>21</v>
      </c>
      <c r="L50" s="2325">
        <v>17</v>
      </c>
      <c r="M50" s="2325">
        <f>SUM(K50:L50)</f>
        <v>38</v>
      </c>
      <c r="N50" s="2325"/>
      <c r="O50" s="2325">
        <v>0</v>
      </c>
      <c r="P50" s="2325">
        <v>0</v>
      </c>
      <c r="Q50" s="2325">
        <f>SUM(O50:P50)</f>
        <v>0</v>
      </c>
      <c r="R50" s="2325"/>
      <c r="S50" s="2325">
        <v>0</v>
      </c>
      <c r="T50" s="2325">
        <v>1</v>
      </c>
      <c r="U50" s="2325">
        <f>SUM(S50:T50)</f>
        <v>1</v>
      </c>
      <c r="V50" s="2325"/>
      <c r="W50" s="2325">
        <v>3</v>
      </c>
      <c r="X50" s="2325">
        <v>5</v>
      </c>
      <c r="Y50" s="2325">
        <f>SUM(W50:X50)</f>
        <v>8</v>
      </c>
      <c r="Z50" s="2325"/>
      <c r="AA50" s="2325">
        <f>SUM(G50+K50+O50+S50+W50)</f>
        <v>27</v>
      </c>
      <c r="AB50" s="2325">
        <f>SUM(H50+L50+P50+T50+X50)</f>
        <v>24</v>
      </c>
      <c r="AC50" s="2324">
        <f>SUM(I50+M50+Q50+U50+Y50)</f>
        <v>51</v>
      </c>
    </row>
    <row r="51" spans="1:29" s="2314" customFormat="1" ht="14.25" customHeight="1">
      <c r="A51" s="420">
        <v>2</v>
      </c>
      <c r="B51" s="420">
        <v>4</v>
      </c>
      <c r="C51" s="420">
        <v>10</v>
      </c>
      <c r="E51" s="2323"/>
      <c r="F51" s="2326" t="s">
        <v>93</v>
      </c>
      <c r="G51" s="2325">
        <v>0</v>
      </c>
      <c r="H51" s="2325">
        <v>0</v>
      </c>
      <c r="I51" s="2325">
        <f>SUM(G51:H51)</f>
        <v>0</v>
      </c>
      <c r="J51" s="2325"/>
      <c r="K51" s="2325">
        <v>2</v>
      </c>
      <c r="L51" s="2325">
        <v>1</v>
      </c>
      <c r="M51" s="2325">
        <f>SUM(K51:L51)</f>
        <v>3</v>
      </c>
      <c r="N51" s="2325"/>
      <c r="O51" s="2325">
        <v>0</v>
      </c>
      <c r="P51" s="2325">
        <v>0</v>
      </c>
      <c r="Q51" s="2325">
        <f>SUM(O51:P51)</f>
        <v>0</v>
      </c>
      <c r="R51" s="2325">
        <v>0</v>
      </c>
      <c r="S51" s="2325">
        <v>0</v>
      </c>
      <c r="T51" s="2325">
        <v>0</v>
      </c>
      <c r="U51" s="2325">
        <f>SUM(S51:T51)</f>
        <v>0</v>
      </c>
      <c r="V51" s="2325"/>
      <c r="W51" s="2325">
        <v>0</v>
      </c>
      <c r="X51" s="2325">
        <v>0</v>
      </c>
      <c r="Y51" s="2325">
        <f>SUM(W51:X51)</f>
        <v>0</v>
      </c>
      <c r="Z51" s="2325"/>
      <c r="AA51" s="2325">
        <f>SUM(G51+K51+O51+S51+W51)</f>
        <v>2</v>
      </c>
      <c r="AB51" s="2325">
        <f>SUM(H51+L51+P51+T51+X51)</f>
        <v>1</v>
      </c>
      <c r="AC51" s="2324">
        <f>SUM(I51+M51+Q51+U51+Y51)</f>
        <v>3</v>
      </c>
    </row>
    <row r="52" spans="1:29" s="2314" customFormat="1" ht="14.25" customHeight="1">
      <c r="A52" s="420">
        <v>2</v>
      </c>
      <c r="B52" s="420">
        <v>4</v>
      </c>
      <c r="C52" s="420">
        <v>10</v>
      </c>
      <c r="E52" s="2323"/>
      <c r="F52" s="2326" t="s">
        <v>398</v>
      </c>
      <c r="G52" s="2325">
        <v>0</v>
      </c>
      <c r="H52" s="2325">
        <v>1</v>
      </c>
      <c r="I52" s="2325">
        <f>SUM(G52:H52)</f>
        <v>1</v>
      </c>
      <c r="J52" s="2325"/>
      <c r="K52" s="2325">
        <v>3</v>
      </c>
      <c r="L52" s="2325">
        <v>8</v>
      </c>
      <c r="M52" s="2325">
        <f>SUM(K52:L52)</f>
        <v>11</v>
      </c>
      <c r="N52" s="2325"/>
      <c r="O52" s="2325">
        <v>0</v>
      </c>
      <c r="P52" s="2325">
        <v>0</v>
      </c>
      <c r="Q52" s="2325">
        <f>SUM(O52:P52)</f>
        <v>0</v>
      </c>
      <c r="R52" s="2325"/>
      <c r="S52" s="2325">
        <v>0</v>
      </c>
      <c r="T52" s="2325">
        <v>0</v>
      </c>
      <c r="U52" s="2325">
        <f>SUM(S52:T52)</f>
        <v>0</v>
      </c>
      <c r="V52" s="2325"/>
      <c r="W52" s="2325">
        <v>1</v>
      </c>
      <c r="X52" s="2325">
        <v>1</v>
      </c>
      <c r="Y52" s="2325">
        <f>SUM(W52:X52)</f>
        <v>2</v>
      </c>
      <c r="Z52" s="2325"/>
      <c r="AA52" s="2325">
        <f>SUM(G52+K52+O52+S52+W52)</f>
        <v>4</v>
      </c>
      <c r="AB52" s="2325">
        <f>SUM(H52+L52+P52+T52+X52)</f>
        <v>10</v>
      </c>
      <c r="AC52" s="2324">
        <f>SUM(I52+M52+Q52+U52+Y52)</f>
        <v>14</v>
      </c>
    </row>
    <row r="53" spans="1:29" s="2314" customFormat="1" ht="14.25" customHeight="1">
      <c r="A53" s="420">
        <v>2</v>
      </c>
      <c r="B53" s="420">
        <v>4</v>
      </c>
      <c r="C53" s="420">
        <v>10</v>
      </c>
      <c r="E53" s="2323"/>
      <c r="F53" s="2326" t="s">
        <v>401</v>
      </c>
      <c r="G53" s="2325">
        <v>0</v>
      </c>
      <c r="H53" s="2325">
        <v>2</v>
      </c>
      <c r="I53" s="2325">
        <f>SUM(G53:H53)</f>
        <v>2</v>
      </c>
      <c r="J53" s="2325"/>
      <c r="K53" s="2325">
        <v>4</v>
      </c>
      <c r="L53" s="2325">
        <v>9</v>
      </c>
      <c r="M53" s="2325">
        <f>SUM(K53:L53)</f>
        <v>13</v>
      </c>
      <c r="N53" s="2325"/>
      <c r="O53" s="2325">
        <v>0</v>
      </c>
      <c r="P53" s="2325">
        <v>0</v>
      </c>
      <c r="Q53" s="2325">
        <f>SUM(O53:P53)</f>
        <v>0</v>
      </c>
      <c r="R53" s="2325"/>
      <c r="S53" s="2325">
        <v>0</v>
      </c>
      <c r="T53" s="2325">
        <v>0</v>
      </c>
      <c r="U53" s="2325">
        <f>SUM(S53:T53)</f>
        <v>0</v>
      </c>
      <c r="V53" s="2325"/>
      <c r="W53" s="2325">
        <v>0</v>
      </c>
      <c r="X53" s="2325">
        <v>1</v>
      </c>
      <c r="Y53" s="2325">
        <f>SUM(W53:X53)</f>
        <v>1</v>
      </c>
      <c r="Z53" s="2325"/>
      <c r="AA53" s="2325">
        <f>SUM(G53+K53+O53+S53+W53)</f>
        <v>4</v>
      </c>
      <c r="AB53" s="2325">
        <f>SUM(H53+L53+P53+T53+X53)</f>
        <v>12</v>
      </c>
      <c r="AC53" s="2324">
        <f>SUM(I53+M53+Q53+U53+Y53)</f>
        <v>16</v>
      </c>
    </row>
    <row r="54" spans="1:29" s="2319" customFormat="1" ht="14.25" customHeight="1">
      <c r="A54" s="420"/>
      <c r="B54" s="420"/>
      <c r="C54" s="420"/>
      <c r="E54" s="2323"/>
      <c r="F54" s="2322" t="s">
        <v>40</v>
      </c>
      <c r="G54" s="2321">
        <f>SUM(G55:G56)</f>
        <v>5</v>
      </c>
      <c r="H54" s="2321">
        <f>SUM(H55:H56)</f>
        <v>9</v>
      </c>
      <c r="I54" s="2321">
        <f>SUM(G54:H54)</f>
        <v>14</v>
      </c>
      <c r="J54" s="2321"/>
      <c r="K54" s="2321">
        <f>SUM(K55:K56)</f>
        <v>24</v>
      </c>
      <c r="L54" s="2321">
        <f>SUM(L55:L56)</f>
        <v>14</v>
      </c>
      <c r="M54" s="2321">
        <f>SUM(K54:L54)</f>
        <v>38</v>
      </c>
      <c r="N54" s="2321"/>
      <c r="O54" s="2321">
        <f>SUM(O55:O56)</f>
        <v>0</v>
      </c>
      <c r="P54" s="2321">
        <f>SUM(P55:P56)</f>
        <v>0</v>
      </c>
      <c r="Q54" s="2321">
        <f>SUM(O54:P54)</f>
        <v>0</v>
      </c>
      <c r="R54" s="2321"/>
      <c r="S54" s="2321">
        <f>SUM(S55:S56)</f>
        <v>0</v>
      </c>
      <c r="T54" s="2321">
        <f>SUM(T55:T56)</f>
        <v>0</v>
      </c>
      <c r="U54" s="2321">
        <f>SUM(S54:T54)</f>
        <v>0</v>
      </c>
      <c r="V54" s="2321"/>
      <c r="W54" s="2321">
        <f>SUM(W55:W56)</f>
        <v>1</v>
      </c>
      <c r="X54" s="2321">
        <f>SUM(X55:X56)</f>
        <v>3</v>
      </c>
      <c r="Y54" s="2321">
        <f>SUM(W54:X54)</f>
        <v>4</v>
      </c>
      <c r="Z54" s="2321"/>
      <c r="AA54" s="2321">
        <f>SUM(G54+K54+O54+S54+W54)</f>
        <v>30</v>
      </c>
      <c r="AB54" s="2321">
        <f>SUM(H54+L54+P54+T54+X54)</f>
        <v>26</v>
      </c>
      <c r="AC54" s="2320">
        <f>SUM(I54+M54+Q54+U54+Y54)</f>
        <v>56</v>
      </c>
    </row>
    <row r="55" spans="1:29" s="2314" customFormat="1" ht="14.25" customHeight="1">
      <c r="A55" s="420">
        <v>2</v>
      </c>
      <c r="B55" s="420">
        <v>4</v>
      </c>
      <c r="C55" s="420">
        <v>3</v>
      </c>
      <c r="E55" s="2323"/>
      <c r="F55" s="2326" t="s">
        <v>711</v>
      </c>
      <c r="G55" s="2325">
        <v>3</v>
      </c>
      <c r="H55" s="2325">
        <v>5</v>
      </c>
      <c r="I55" s="2325">
        <f>SUM(G55:H55)</f>
        <v>8</v>
      </c>
      <c r="J55" s="2325"/>
      <c r="K55" s="2325">
        <v>6</v>
      </c>
      <c r="L55" s="2325">
        <v>2</v>
      </c>
      <c r="M55" s="2325">
        <f>SUM(K55:L55)</f>
        <v>8</v>
      </c>
      <c r="N55" s="2325"/>
      <c r="O55" s="2325">
        <v>0</v>
      </c>
      <c r="P55" s="2325">
        <v>0</v>
      </c>
      <c r="Q55" s="2325">
        <f>SUM(O55:P55)</f>
        <v>0</v>
      </c>
      <c r="R55" s="2325"/>
      <c r="S55" s="2325">
        <v>0</v>
      </c>
      <c r="T55" s="2325">
        <v>0</v>
      </c>
      <c r="U55" s="2325">
        <f>SUM(S55:T55)</f>
        <v>0</v>
      </c>
      <c r="V55" s="2325"/>
      <c r="W55" s="2325">
        <v>0</v>
      </c>
      <c r="X55" s="2325">
        <v>0</v>
      </c>
      <c r="Y55" s="2325">
        <f>SUM(W55:X55)</f>
        <v>0</v>
      </c>
      <c r="Z55" s="2325"/>
      <c r="AA55" s="2325">
        <f>SUM(G55+K55+O55+S55+W55)</f>
        <v>9</v>
      </c>
      <c r="AB55" s="2325">
        <f>SUM(H55+L55+P55+T55+X55)</f>
        <v>7</v>
      </c>
      <c r="AC55" s="2324">
        <f>SUM(I55+M55+Q55+U55+Y55)</f>
        <v>16</v>
      </c>
    </row>
    <row r="56" spans="1:29" s="2314" customFormat="1" ht="14.25" customHeight="1">
      <c r="A56" s="420">
        <v>2</v>
      </c>
      <c r="B56" s="420">
        <v>4</v>
      </c>
      <c r="C56" s="420">
        <v>3</v>
      </c>
      <c r="E56" s="2323"/>
      <c r="F56" s="2326" t="s">
        <v>710</v>
      </c>
      <c r="G56" s="2325">
        <v>2</v>
      </c>
      <c r="H56" s="2325">
        <v>4</v>
      </c>
      <c r="I56" s="2325">
        <f>SUM(G56:H56)</f>
        <v>6</v>
      </c>
      <c r="J56" s="2325"/>
      <c r="K56" s="2325">
        <v>18</v>
      </c>
      <c r="L56" s="2325">
        <v>12</v>
      </c>
      <c r="M56" s="2325">
        <f>SUM(K56:L56)</f>
        <v>30</v>
      </c>
      <c r="N56" s="2325"/>
      <c r="O56" s="2325">
        <v>0</v>
      </c>
      <c r="P56" s="2325">
        <v>0</v>
      </c>
      <c r="Q56" s="2325">
        <f>SUM(O56:P56)</f>
        <v>0</v>
      </c>
      <c r="R56" s="2325"/>
      <c r="S56" s="2325">
        <v>0</v>
      </c>
      <c r="T56" s="2325">
        <v>0</v>
      </c>
      <c r="U56" s="2325">
        <f>SUM(S56:T56)</f>
        <v>0</v>
      </c>
      <c r="V56" s="2325"/>
      <c r="W56" s="2325">
        <v>1</v>
      </c>
      <c r="X56" s="2325">
        <v>3</v>
      </c>
      <c r="Y56" s="2325">
        <f>SUM(W56:X56)</f>
        <v>4</v>
      </c>
      <c r="Z56" s="2325"/>
      <c r="AA56" s="2325">
        <f>SUM(G56+K56+O56+S56+W56)</f>
        <v>21</v>
      </c>
      <c r="AB56" s="2325">
        <f>SUM(H56+L56+P56+T56+X56)</f>
        <v>19</v>
      </c>
      <c r="AC56" s="2324">
        <f>SUM(I56+M56+Q56+U56+Y56)</f>
        <v>40</v>
      </c>
    </row>
    <row r="57" spans="1:29" s="2319" customFormat="1" ht="14.25" customHeight="1">
      <c r="A57" s="420"/>
      <c r="B57" s="420"/>
      <c r="C57" s="420"/>
      <c r="E57" s="2323"/>
      <c r="F57" s="2322" t="s">
        <v>41</v>
      </c>
      <c r="G57" s="2321">
        <f>SUM(G58:G59)</f>
        <v>0</v>
      </c>
      <c r="H57" s="2321">
        <f>SUM(H58:H59)</f>
        <v>0</v>
      </c>
      <c r="I57" s="2321">
        <f>SUM(G57:H57)</f>
        <v>0</v>
      </c>
      <c r="J57" s="2321"/>
      <c r="K57" s="2321">
        <f>SUM(K58:K59)</f>
        <v>1</v>
      </c>
      <c r="L57" s="2321">
        <f>SUM(L58:L59)</f>
        <v>0</v>
      </c>
      <c r="M57" s="2321">
        <f>SUM(K57:L57)</f>
        <v>1</v>
      </c>
      <c r="N57" s="2321"/>
      <c r="O57" s="2321">
        <f>SUM(O58:O59)</f>
        <v>0</v>
      </c>
      <c r="P57" s="2321">
        <f>SUM(P58:P59)</f>
        <v>0</v>
      </c>
      <c r="Q57" s="2321">
        <f>SUM(O57:P57)</f>
        <v>0</v>
      </c>
      <c r="R57" s="2321"/>
      <c r="S57" s="2321">
        <f>SUM(S58:S59)</f>
        <v>0</v>
      </c>
      <c r="T57" s="2321">
        <f>SUM(T58:T59)</f>
        <v>2</v>
      </c>
      <c r="U57" s="2321">
        <f>SUM(S57:T57)</f>
        <v>2</v>
      </c>
      <c r="V57" s="2321"/>
      <c r="W57" s="2321">
        <f>SUM(W58:W59)</f>
        <v>0</v>
      </c>
      <c r="X57" s="2321">
        <f>SUM(X58:X59)</f>
        <v>0</v>
      </c>
      <c r="Y57" s="2321">
        <f>SUM(W57:X57)</f>
        <v>0</v>
      </c>
      <c r="Z57" s="2321"/>
      <c r="AA57" s="2321">
        <f>SUM(G57+K57+O57+S57+W57)</f>
        <v>1</v>
      </c>
      <c r="AB57" s="2321">
        <f>SUM(H57+L57+P57+T57+X57)</f>
        <v>2</v>
      </c>
      <c r="AC57" s="2320">
        <f>SUM(I57+M57+Q57+U57+Y57)</f>
        <v>3</v>
      </c>
    </row>
    <row r="58" spans="1:29" s="2314" customFormat="1" ht="14.25" customHeight="1">
      <c r="A58" s="420">
        <v>2</v>
      </c>
      <c r="B58" s="420">
        <v>4</v>
      </c>
      <c r="C58" s="420">
        <v>7</v>
      </c>
      <c r="E58" s="2323"/>
      <c r="F58" s="2326" t="s">
        <v>711</v>
      </c>
      <c r="G58" s="2325">
        <v>0</v>
      </c>
      <c r="H58" s="2325">
        <v>0</v>
      </c>
      <c r="I58" s="2325">
        <f>SUM(G58:H58)</f>
        <v>0</v>
      </c>
      <c r="J58" s="2325"/>
      <c r="K58" s="2325">
        <v>1</v>
      </c>
      <c r="L58" s="2325">
        <v>0</v>
      </c>
      <c r="M58" s="2325">
        <f>SUM(K58:L58)</f>
        <v>1</v>
      </c>
      <c r="N58" s="2325"/>
      <c r="O58" s="2325">
        <v>0</v>
      </c>
      <c r="P58" s="2325">
        <v>0</v>
      </c>
      <c r="Q58" s="2325">
        <f>SUM(O58:P58)</f>
        <v>0</v>
      </c>
      <c r="R58" s="2325"/>
      <c r="S58" s="2325">
        <v>0</v>
      </c>
      <c r="T58" s="2325">
        <v>1</v>
      </c>
      <c r="U58" s="2325">
        <f>SUM(S58:T58)</f>
        <v>1</v>
      </c>
      <c r="V58" s="2325"/>
      <c r="W58" s="2325">
        <v>0</v>
      </c>
      <c r="X58" s="2325">
        <v>0</v>
      </c>
      <c r="Y58" s="2325">
        <f>SUM(W58:X58)</f>
        <v>0</v>
      </c>
      <c r="Z58" s="2325"/>
      <c r="AA58" s="2325">
        <f>SUM(G58+K58+O58+S58+W58)</f>
        <v>1</v>
      </c>
      <c r="AB58" s="2325">
        <f>SUM(H58+L58+P58+T58+X58)</f>
        <v>1</v>
      </c>
      <c r="AC58" s="2324">
        <f>SUM(I58+M58+Q58+U58+Y58)</f>
        <v>2</v>
      </c>
    </row>
    <row r="59" spans="1:29" s="2314" customFormat="1" ht="14.25" customHeight="1">
      <c r="A59" s="420">
        <v>2</v>
      </c>
      <c r="B59" s="420">
        <v>4</v>
      </c>
      <c r="C59" s="420">
        <v>7</v>
      </c>
      <c r="E59" s="2323"/>
      <c r="F59" s="2326" t="s">
        <v>710</v>
      </c>
      <c r="G59" s="2325">
        <v>0</v>
      </c>
      <c r="H59" s="2325">
        <v>0</v>
      </c>
      <c r="I59" s="2325">
        <f>SUM(G59:H59)</f>
        <v>0</v>
      </c>
      <c r="J59" s="2325"/>
      <c r="K59" s="2325">
        <v>0</v>
      </c>
      <c r="L59" s="2325">
        <v>0</v>
      </c>
      <c r="M59" s="2325">
        <f>SUM(K59:L59)</f>
        <v>0</v>
      </c>
      <c r="N59" s="2325"/>
      <c r="O59" s="2325">
        <v>0</v>
      </c>
      <c r="P59" s="2325">
        <v>0</v>
      </c>
      <c r="Q59" s="2325">
        <f>SUM(O59:P59)</f>
        <v>0</v>
      </c>
      <c r="R59" s="2325"/>
      <c r="S59" s="2325">
        <v>0</v>
      </c>
      <c r="T59" s="2325">
        <v>1</v>
      </c>
      <c r="U59" s="2325">
        <f>SUM(S59:T59)</f>
        <v>1</v>
      </c>
      <c r="V59" s="2325"/>
      <c r="W59" s="2325">
        <v>0</v>
      </c>
      <c r="X59" s="2325">
        <v>0</v>
      </c>
      <c r="Y59" s="2325">
        <f>SUM(W59:X59)</f>
        <v>0</v>
      </c>
      <c r="Z59" s="2325"/>
      <c r="AA59" s="2325">
        <f>SUM(G59+K59+O59+S59+W59)</f>
        <v>0</v>
      </c>
      <c r="AB59" s="2325">
        <f>SUM(H59+L59+P59+T59+X59)</f>
        <v>1</v>
      </c>
      <c r="AC59" s="2324">
        <f>SUM(I59+M59+Q59+U59+Y59)</f>
        <v>1</v>
      </c>
    </row>
    <row r="60" spans="1:29" s="2319" customFormat="1" ht="14.25" customHeight="1">
      <c r="A60" s="420"/>
      <c r="B60" s="420"/>
      <c r="C60" s="420"/>
      <c r="E60" s="2323"/>
      <c r="F60" s="2322" t="s">
        <v>42</v>
      </c>
      <c r="G60" s="2321">
        <f>SUM(G61:G62)</f>
        <v>3</v>
      </c>
      <c r="H60" s="2321">
        <f>SUM(H61:H62)</f>
        <v>3</v>
      </c>
      <c r="I60" s="2321">
        <f>SUM(G60:H60)</f>
        <v>6</v>
      </c>
      <c r="J60" s="2321"/>
      <c r="K60" s="2321">
        <f>SUM(K61:K62)</f>
        <v>2</v>
      </c>
      <c r="L60" s="2321">
        <f>SUM(L61:L62)</f>
        <v>0</v>
      </c>
      <c r="M60" s="2321">
        <f>SUM(K60:L60)</f>
        <v>2</v>
      </c>
      <c r="N60" s="2321"/>
      <c r="O60" s="2321">
        <f>SUM(O61:O62)</f>
        <v>0</v>
      </c>
      <c r="P60" s="2321">
        <f>SUM(P61:P62)</f>
        <v>0</v>
      </c>
      <c r="Q60" s="2321">
        <f>SUM(O60:P60)</f>
        <v>0</v>
      </c>
      <c r="R60" s="2321"/>
      <c r="S60" s="2321">
        <f>SUM(S61:S62)</f>
        <v>0</v>
      </c>
      <c r="T60" s="2321">
        <f>SUM(T61:T62)</f>
        <v>0</v>
      </c>
      <c r="U60" s="2321">
        <f>SUM(S60:T60)</f>
        <v>0</v>
      </c>
      <c r="V60" s="2321"/>
      <c r="W60" s="2321">
        <f>SUM(W61:W62)</f>
        <v>0</v>
      </c>
      <c r="X60" s="2321">
        <f>SUM(X61:X62)</f>
        <v>0</v>
      </c>
      <c r="Y60" s="2321">
        <f>SUM(W60:X60)</f>
        <v>0</v>
      </c>
      <c r="Z60" s="2321"/>
      <c r="AA60" s="2321">
        <f>SUM(G60+K60+O60+S60+W60)</f>
        <v>5</v>
      </c>
      <c r="AB60" s="2321">
        <f>SUM(H60+L60+P60+T60+X60)</f>
        <v>3</v>
      </c>
      <c r="AC60" s="2320">
        <f>SUM(I60+M60+Q60+U60+Y60)</f>
        <v>8</v>
      </c>
    </row>
    <row r="61" spans="1:29" s="2314" customFormat="1" ht="14.25" customHeight="1">
      <c r="A61" s="420">
        <v>2</v>
      </c>
      <c r="B61" s="420">
        <v>4</v>
      </c>
      <c r="C61" s="420">
        <v>1</v>
      </c>
      <c r="E61" s="2323"/>
      <c r="F61" s="2326" t="s">
        <v>711</v>
      </c>
      <c r="G61" s="2325">
        <v>3</v>
      </c>
      <c r="H61" s="2325">
        <v>2</v>
      </c>
      <c r="I61" s="2325">
        <f>SUM(G61:H61)</f>
        <v>5</v>
      </c>
      <c r="J61" s="2325"/>
      <c r="K61" s="2325">
        <v>2</v>
      </c>
      <c r="L61" s="2325">
        <v>0</v>
      </c>
      <c r="M61" s="2325">
        <f>SUM(K61:L61)</f>
        <v>2</v>
      </c>
      <c r="N61" s="2325"/>
      <c r="O61" s="2325">
        <v>0</v>
      </c>
      <c r="P61" s="2325">
        <v>0</v>
      </c>
      <c r="Q61" s="2325">
        <f>SUM(O61:P61)</f>
        <v>0</v>
      </c>
      <c r="R61" s="2325"/>
      <c r="S61" s="2325">
        <v>0</v>
      </c>
      <c r="T61" s="2325">
        <v>0</v>
      </c>
      <c r="U61" s="2325">
        <f>SUM(S61:T61)</f>
        <v>0</v>
      </c>
      <c r="V61" s="2325"/>
      <c r="W61" s="2325">
        <v>0</v>
      </c>
      <c r="X61" s="2325">
        <v>0</v>
      </c>
      <c r="Y61" s="2325">
        <f>SUM(W61:X61)</f>
        <v>0</v>
      </c>
      <c r="Z61" s="2325"/>
      <c r="AA61" s="2325">
        <f>SUM(G61+K61+O61+S61+W61)</f>
        <v>5</v>
      </c>
      <c r="AB61" s="2325">
        <f>SUM(H61+L61+P61+T61+X61)</f>
        <v>2</v>
      </c>
      <c r="AC61" s="2324">
        <f>SUM(I61+M61+Q61+U61+Y61)</f>
        <v>7</v>
      </c>
    </row>
    <row r="62" spans="1:29" s="2314" customFormat="1" ht="14.25" customHeight="1">
      <c r="A62" s="420">
        <v>2</v>
      </c>
      <c r="B62" s="420">
        <v>4</v>
      </c>
      <c r="C62" s="420">
        <v>1</v>
      </c>
      <c r="E62" s="2323"/>
      <c r="F62" s="2326" t="s">
        <v>710</v>
      </c>
      <c r="G62" s="2325">
        <v>0</v>
      </c>
      <c r="H62" s="2325">
        <v>1</v>
      </c>
      <c r="I62" s="2325">
        <f>SUM(G62:H62)</f>
        <v>1</v>
      </c>
      <c r="J62" s="2325"/>
      <c r="K62" s="2325">
        <v>0</v>
      </c>
      <c r="L62" s="2325">
        <v>0</v>
      </c>
      <c r="M62" s="2325">
        <f>SUM(K62:L62)</f>
        <v>0</v>
      </c>
      <c r="N62" s="2325"/>
      <c r="O62" s="2325">
        <v>0</v>
      </c>
      <c r="P62" s="2325">
        <v>0</v>
      </c>
      <c r="Q62" s="2325">
        <f>SUM(O62:P62)</f>
        <v>0</v>
      </c>
      <c r="R62" s="2325"/>
      <c r="S62" s="2325">
        <v>0</v>
      </c>
      <c r="T62" s="2325">
        <v>0</v>
      </c>
      <c r="U62" s="2325">
        <f>SUM(S62:T62)</f>
        <v>0</v>
      </c>
      <c r="V62" s="2325"/>
      <c r="W62" s="2325">
        <v>0</v>
      </c>
      <c r="X62" s="2325">
        <v>0</v>
      </c>
      <c r="Y62" s="2325">
        <f>SUM(W62:X62)</f>
        <v>0</v>
      </c>
      <c r="Z62" s="2325"/>
      <c r="AA62" s="2325">
        <f>SUM(G62+K62+O62+S62+W62)</f>
        <v>0</v>
      </c>
      <c r="AB62" s="2325">
        <f>SUM(H62+L62+P62+T62+X62)</f>
        <v>1</v>
      </c>
      <c r="AC62" s="2324">
        <f>SUM(I62+M62+Q62+U62+Y62)</f>
        <v>1</v>
      </c>
    </row>
    <row r="63" spans="1:29" s="2319" customFormat="1" ht="14.25" customHeight="1">
      <c r="E63" s="2323"/>
      <c r="F63" s="2322" t="s">
        <v>43</v>
      </c>
      <c r="G63" s="2321">
        <f>SUM(G64:G65)</f>
        <v>0</v>
      </c>
      <c r="H63" s="2321">
        <f>SUM(H64:H65)</f>
        <v>0</v>
      </c>
      <c r="I63" s="2321">
        <f>SUM(G63:H63)</f>
        <v>0</v>
      </c>
      <c r="J63" s="2321"/>
      <c r="K63" s="2321">
        <f>SUM(K64:K65)</f>
        <v>0</v>
      </c>
      <c r="L63" s="2321">
        <f>SUM(L64:L65)</f>
        <v>0</v>
      </c>
      <c r="M63" s="2321">
        <f>SUM(K63:L63)</f>
        <v>0</v>
      </c>
      <c r="N63" s="2321"/>
      <c r="O63" s="2321">
        <f>SUM(O64:O65)</f>
        <v>0</v>
      </c>
      <c r="P63" s="2321">
        <f>SUM(P64:P65)</f>
        <v>0</v>
      </c>
      <c r="Q63" s="2321">
        <f>SUM(O63:P63)</f>
        <v>0</v>
      </c>
      <c r="R63" s="2321"/>
      <c r="S63" s="2321">
        <f>SUM(S64:S65)</f>
        <v>1</v>
      </c>
      <c r="T63" s="2321">
        <f>SUM(T64:T65)</f>
        <v>0</v>
      </c>
      <c r="U63" s="2321">
        <f>SUM(S63:T63)</f>
        <v>1</v>
      </c>
      <c r="V63" s="2321"/>
      <c r="W63" s="2321">
        <f>SUM(W64:W65)</f>
        <v>0</v>
      </c>
      <c r="X63" s="2321">
        <f>SUM(X64:X65)</f>
        <v>0</v>
      </c>
      <c r="Y63" s="2321">
        <f>SUM(W63:X63)</f>
        <v>0</v>
      </c>
      <c r="Z63" s="2321"/>
      <c r="AA63" s="2321">
        <f>SUM(G63+K63+O63+S63+W63)</f>
        <v>1</v>
      </c>
      <c r="AB63" s="2321">
        <f>SUM(H63+L63+P63+T63+X63)</f>
        <v>0</v>
      </c>
      <c r="AC63" s="2320">
        <f>SUM(I63+M63+Q63+U63+Y63)</f>
        <v>1</v>
      </c>
    </row>
    <row r="64" spans="1:29" s="2314" customFormat="1" ht="14.25" customHeight="1">
      <c r="A64" s="420">
        <v>2</v>
      </c>
      <c r="B64" s="420">
        <v>4</v>
      </c>
      <c r="C64" s="420">
        <v>9</v>
      </c>
      <c r="E64" s="2323"/>
      <c r="F64" s="2326" t="s">
        <v>92</v>
      </c>
      <c r="G64" s="2325">
        <v>0</v>
      </c>
      <c r="H64" s="2325">
        <v>0</v>
      </c>
      <c r="I64" s="2325">
        <f>SUM(G64:H64)</f>
        <v>0</v>
      </c>
      <c r="J64" s="2325"/>
      <c r="K64" s="2325">
        <v>0</v>
      </c>
      <c r="L64" s="2325">
        <v>0</v>
      </c>
      <c r="M64" s="2325">
        <f>SUM(K64:L64)</f>
        <v>0</v>
      </c>
      <c r="N64" s="2325"/>
      <c r="O64" s="2325">
        <v>0</v>
      </c>
      <c r="P64" s="2325">
        <v>0</v>
      </c>
      <c r="Q64" s="2325">
        <f>SUM(O64:P64)</f>
        <v>0</v>
      </c>
      <c r="R64" s="2325"/>
      <c r="S64" s="2325">
        <v>0</v>
      </c>
      <c r="T64" s="2325">
        <v>0</v>
      </c>
      <c r="U64" s="2325">
        <f>SUM(S64:T64)</f>
        <v>0</v>
      </c>
      <c r="V64" s="2325"/>
      <c r="W64" s="2325">
        <v>0</v>
      </c>
      <c r="X64" s="2325">
        <v>0</v>
      </c>
      <c r="Y64" s="2325">
        <f>SUM(W64:X64)</f>
        <v>0</v>
      </c>
      <c r="Z64" s="2325"/>
      <c r="AA64" s="2325">
        <f>SUM(G64+K64+O64+S64+W64)</f>
        <v>0</v>
      </c>
      <c r="AB64" s="2325">
        <f>SUM(H64+L64+P64+T64+X64)</f>
        <v>0</v>
      </c>
      <c r="AC64" s="2324">
        <f>SUM(I64+M64+Q64+U64+Y64)</f>
        <v>0</v>
      </c>
    </row>
    <row r="65" spans="1:29" s="2314" customFormat="1" ht="14.25" customHeight="1">
      <c r="A65" s="420">
        <v>2</v>
      </c>
      <c r="B65" s="420">
        <v>4</v>
      </c>
      <c r="C65" s="420">
        <v>9</v>
      </c>
      <c r="E65" s="2323"/>
      <c r="F65" s="2326" t="s">
        <v>775</v>
      </c>
      <c r="G65" s="2325">
        <v>0</v>
      </c>
      <c r="H65" s="2325">
        <v>0</v>
      </c>
      <c r="I65" s="2325">
        <f>SUM(G65:H65)</f>
        <v>0</v>
      </c>
      <c r="J65" s="2325"/>
      <c r="K65" s="2325">
        <v>0</v>
      </c>
      <c r="L65" s="2325">
        <v>0</v>
      </c>
      <c r="M65" s="2325">
        <f>SUM(K65:L65)</f>
        <v>0</v>
      </c>
      <c r="N65" s="2325"/>
      <c r="O65" s="2325">
        <v>0</v>
      </c>
      <c r="P65" s="2325">
        <v>0</v>
      </c>
      <c r="Q65" s="2325">
        <f>SUM(O65:P65)</f>
        <v>0</v>
      </c>
      <c r="R65" s="2325"/>
      <c r="S65" s="2325">
        <v>1</v>
      </c>
      <c r="T65" s="2325">
        <v>0</v>
      </c>
      <c r="U65" s="2325">
        <f>SUM(S65:T65)</f>
        <v>1</v>
      </c>
      <c r="V65" s="2325"/>
      <c r="W65" s="2325">
        <v>0</v>
      </c>
      <c r="X65" s="2325">
        <v>0</v>
      </c>
      <c r="Y65" s="2325">
        <f>SUM(W65:X65)</f>
        <v>0</v>
      </c>
      <c r="Z65" s="2325"/>
      <c r="AA65" s="2325">
        <f>SUM(G65+K65+O65+S65+W65)</f>
        <v>1</v>
      </c>
      <c r="AB65" s="2325">
        <f>SUM(H65+L65+P65+T65+X65)</f>
        <v>0</v>
      </c>
      <c r="AC65" s="2324">
        <f>SUM(I65+M65+Q65+U65+Y65)</f>
        <v>1</v>
      </c>
    </row>
    <row r="66" spans="1:29" s="2319" customFormat="1" ht="14.25" customHeight="1">
      <c r="A66" s="420"/>
      <c r="B66" s="420"/>
      <c r="C66" s="420"/>
      <c r="E66" s="2323"/>
      <c r="F66" s="2322" t="s">
        <v>774</v>
      </c>
      <c r="G66" s="2321">
        <f>SUM(G67)</f>
        <v>1</v>
      </c>
      <c r="H66" s="2321">
        <f>SUM(H67)</f>
        <v>0</v>
      </c>
      <c r="I66" s="2321">
        <f>SUM(G66:H66)</f>
        <v>1</v>
      </c>
      <c r="J66" s="2321"/>
      <c r="K66" s="2321">
        <f>SUM(K67)</f>
        <v>0</v>
      </c>
      <c r="L66" s="2321">
        <f>SUM(L67)</f>
        <v>0</v>
      </c>
      <c r="M66" s="2321">
        <f>SUM(K66:L66)</f>
        <v>0</v>
      </c>
      <c r="N66" s="2321"/>
      <c r="O66" s="2321">
        <f>SUM(O67)</f>
        <v>0</v>
      </c>
      <c r="P66" s="2321">
        <f>SUM(P67)</f>
        <v>0</v>
      </c>
      <c r="Q66" s="2321">
        <f>SUM(O66:P66)</f>
        <v>0</v>
      </c>
      <c r="R66" s="2321"/>
      <c r="S66" s="2321">
        <f>SUM(S67)</f>
        <v>0</v>
      </c>
      <c r="T66" s="2321">
        <f>SUM(T67)</f>
        <v>0</v>
      </c>
      <c r="U66" s="2321">
        <f>SUM(S66:T66)</f>
        <v>0</v>
      </c>
      <c r="V66" s="2321"/>
      <c r="W66" s="2321">
        <f>SUM(W67)</f>
        <v>0</v>
      </c>
      <c r="X66" s="2321">
        <f>SUM(X67)</f>
        <v>0</v>
      </c>
      <c r="Y66" s="2321">
        <f>SUM(W66:X66)</f>
        <v>0</v>
      </c>
      <c r="Z66" s="2321"/>
      <c r="AA66" s="2321">
        <f>SUM(G66+K66+O66+S66+W66)</f>
        <v>1</v>
      </c>
      <c r="AB66" s="2321">
        <f>SUM(H66+L66+P66+T66+X66)</f>
        <v>0</v>
      </c>
      <c r="AC66" s="2320">
        <f>SUM(I66+M66+Q66+U66+Y66)</f>
        <v>1</v>
      </c>
    </row>
    <row r="67" spans="1:29" s="2314" customFormat="1" ht="14.25" customHeight="1">
      <c r="A67" s="420">
        <v>2</v>
      </c>
      <c r="B67" s="420">
        <v>4</v>
      </c>
      <c r="C67" s="420">
        <v>11</v>
      </c>
      <c r="E67" s="2323"/>
      <c r="F67" s="2326" t="s">
        <v>109</v>
      </c>
      <c r="G67" s="2325">
        <v>1</v>
      </c>
      <c r="H67" s="2325">
        <v>0</v>
      </c>
      <c r="I67" s="2316">
        <f>SUM(G67:H67)</f>
        <v>1</v>
      </c>
      <c r="J67" s="2325"/>
      <c r="K67" s="2325">
        <v>0</v>
      </c>
      <c r="L67" s="2325">
        <v>0</v>
      </c>
      <c r="M67" s="2325">
        <f>SUM(K67:L67)</f>
        <v>0</v>
      </c>
      <c r="N67" s="2325"/>
      <c r="O67" s="2325">
        <v>0</v>
      </c>
      <c r="P67" s="2325">
        <v>0</v>
      </c>
      <c r="Q67" s="2325">
        <f>SUM(O67:P67)</f>
        <v>0</v>
      </c>
      <c r="R67" s="2325"/>
      <c r="S67" s="2325">
        <v>0</v>
      </c>
      <c r="T67" s="2325">
        <v>0</v>
      </c>
      <c r="U67" s="2325">
        <f>SUM(S67:T67)</f>
        <v>0</v>
      </c>
      <c r="V67" s="2325"/>
      <c r="W67" s="2325">
        <v>0</v>
      </c>
      <c r="X67" s="2325">
        <v>0</v>
      </c>
      <c r="Y67" s="2325">
        <f>SUM(W67:X67)</f>
        <v>0</v>
      </c>
      <c r="Z67" s="2325"/>
      <c r="AA67" s="2325">
        <f>SUM(G67+K67+O67+S67+W67)</f>
        <v>1</v>
      </c>
      <c r="AB67" s="2325">
        <f>SUM(H67+L67+P67+T67+X67)</f>
        <v>0</v>
      </c>
      <c r="AC67" s="2324">
        <f>SUM(I67+M67+Q67+U67+Y67)</f>
        <v>1</v>
      </c>
    </row>
    <row r="68" spans="1:29" s="2305" customFormat="1" ht="14.25" customHeight="1">
      <c r="E68" s="2334">
        <v>1403</v>
      </c>
      <c r="F68" s="2333" t="s">
        <v>773</v>
      </c>
      <c r="G68" s="2332">
        <f>SUM(G69+G71+G73)</f>
        <v>4</v>
      </c>
      <c r="H68" s="2332">
        <f>SUM(H69+H71+H73)</f>
        <v>2</v>
      </c>
      <c r="I68" s="2332">
        <f>SUM(G68:H68)</f>
        <v>6</v>
      </c>
      <c r="J68" s="2332"/>
      <c r="K68" s="2332">
        <f>SUM(K69+K71+K73)</f>
        <v>4</v>
      </c>
      <c r="L68" s="2332">
        <f>SUM(L69+L71+L73)</f>
        <v>4</v>
      </c>
      <c r="M68" s="2332">
        <f>SUM(K68:L68)</f>
        <v>8</v>
      </c>
      <c r="N68" s="2332"/>
      <c r="O68" s="2332">
        <f>SUM(O69+O71+O73)</f>
        <v>0</v>
      </c>
      <c r="P68" s="2332">
        <f>SUM(P69+P71+P73)</f>
        <v>0</v>
      </c>
      <c r="Q68" s="2332">
        <f>SUM(O68:P68)</f>
        <v>0</v>
      </c>
      <c r="R68" s="2332"/>
      <c r="S68" s="2332">
        <f>SUM(S69+S71+S73)</f>
        <v>4</v>
      </c>
      <c r="T68" s="2332">
        <f>SUM(T69+T71+T73)</f>
        <v>1</v>
      </c>
      <c r="U68" s="2332">
        <f>SUM(S68:T68)</f>
        <v>5</v>
      </c>
      <c r="V68" s="2332"/>
      <c r="W68" s="2332">
        <f>SUM(W69+W71+W73)</f>
        <v>0</v>
      </c>
      <c r="X68" s="2332">
        <f>SUM(X69+X71+X73)</f>
        <v>8</v>
      </c>
      <c r="Y68" s="2332">
        <f>SUM(W68:X68)</f>
        <v>8</v>
      </c>
      <c r="Z68" s="2332"/>
      <c r="AA68" s="2332">
        <f>SUM(G68+K68+O68+S68+W68)</f>
        <v>12</v>
      </c>
      <c r="AB68" s="2332">
        <f>SUM(H68+L68+P68+T68+X68)</f>
        <v>15</v>
      </c>
      <c r="AC68" s="2330">
        <f>SUM(I68+M68+Q68+U68+Y68)</f>
        <v>27</v>
      </c>
    </row>
    <row r="69" spans="1:29" s="2319" customFormat="1" ht="14.25" customHeight="1">
      <c r="E69" s="2323"/>
      <c r="F69" s="2322" t="s">
        <v>45</v>
      </c>
      <c r="G69" s="2321">
        <f>SUM(G70:G70)</f>
        <v>1</v>
      </c>
      <c r="H69" s="2321">
        <f>SUM(H70:H70)</f>
        <v>1</v>
      </c>
      <c r="I69" s="2321">
        <f>SUM(G69:H69)</f>
        <v>2</v>
      </c>
      <c r="J69" s="2321"/>
      <c r="K69" s="2321">
        <f>SUM(K70:K70)</f>
        <v>1</v>
      </c>
      <c r="L69" s="2321">
        <f>SUM(L70:L70)</f>
        <v>1</v>
      </c>
      <c r="M69" s="2321">
        <f>SUM(K69:L69)</f>
        <v>2</v>
      </c>
      <c r="N69" s="2321"/>
      <c r="O69" s="2321">
        <f>SUM(O70:O70)</f>
        <v>0</v>
      </c>
      <c r="P69" s="2321">
        <f>SUM(P70:P70)</f>
        <v>0</v>
      </c>
      <c r="Q69" s="2321">
        <f>SUM(O69:P69)</f>
        <v>0</v>
      </c>
      <c r="R69" s="2321"/>
      <c r="S69" s="2321">
        <f>SUM(S70:S70)</f>
        <v>0</v>
      </c>
      <c r="T69" s="2321">
        <f>SUM(T70:T70)</f>
        <v>0</v>
      </c>
      <c r="U69" s="2321">
        <f>SUM(S69:T69)</f>
        <v>0</v>
      </c>
      <c r="V69" s="2321"/>
      <c r="W69" s="2321">
        <f>SUM(W70:W70)</f>
        <v>0</v>
      </c>
      <c r="X69" s="2321">
        <f>SUM(X70:X70)</f>
        <v>1</v>
      </c>
      <c r="Y69" s="2321">
        <f>SUM(W69:X69)</f>
        <v>1</v>
      </c>
      <c r="Z69" s="2321"/>
      <c r="AA69" s="2321">
        <f>SUM(G69+K69+O69+S69+W69)</f>
        <v>2</v>
      </c>
      <c r="AB69" s="2321">
        <f>SUM(H69+L69+P69+T69+X69)</f>
        <v>3</v>
      </c>
      <c r="AC69" s="2320">
        <f>SUM(I69+M69+Q69+U69+Y69)</f>
        <v>5</v>
      </c>
    </row>
    <row r="70" spans="1:29" s="2314" customFormat="1" ht="14.25" customHeight="1">
      <c r="A70" s="420">
        <v>3</v>
      </c>
      <c r="B70" s="420">
        <v>5</v>
      </c>
      <c r="C70" s="420">
        <v>11</v>
      </c>
      <c r="E70" s="2323"/>
      <c r="F70" s="2326" t="s">
        <v>96</v>
      </c>
      <c r="G70" s="2325">
        <v>1</v>
      </c>
      <c r="H70" s="2325">
        <v>1</v>
      </c>
      <c r="I70" s="2325">
        <f>SUM(G70:H70)</f>
        <v>2</v>
      </c>
      <c r="J70" s="2325"/>
      <c r="K70" s="2325">
        <v>1</v>
      </c>
      <c r="L70" s="2325">
        <v>1</v>
      </c>
      <c r="M70" s="2325">
        <f>SUM(K70:L70)</f>
        <v>2</v>
      </c>
      <c r="N70" s="2325"/>
      <c r="O70" s="2325">
        <v>0</v>
      </c>
      <c r="P70" s="2325">
        <v>0</v>
      </c>
      <c r="Q70" s="2325">
        <f>SUM(O70:P70)</f>
        <v>0</v>
      </c>
      <c r="R70" s="2325"/>
      <c r="S70" s="2325">
        <v>0</v>
      </c>
      <c r="T70" s="2325">
        <v>0</v>
      </c>
      <c r="U70" s="2325">
        <f>SUM(S70:T70)</f>
        <v>0</v>
      </c>
      <c r="V70" s="2325"/>
      <c r="W70" s="2325">
        <v>0</v>
      </c>
      <c r="X70" s="2325">
        <v>1</v>
      </c>
      <c r="Y70" s="2325">
        <f>SUM(W70:X70)</f>
        <v>1</v>
      </c>
      <c r="Z70" s="2325"/>
      <c r="AA70" s="2325">
        <f>SUM(G70+K70+O70+S70+W70)</f>
        <v>2</v>
      </c>
      <c r="AB70" s="2325">
        <f>SUM(H70+L70+P70+T70+X70)</f>
        <v>3</v>
      </c>
      <c r="AC70" s="2324">
        <f>SUM(I70+M70+Q70+U70+Y70)</f>
        <v>5</v>
      </c>
    </row>
    <row r="71" spans="1:29" s="2319" customFormat="1" ht="14.25" customHeight="1">
      <c r="A71" s="420"/>
      <c r="B71" s="420"/>
      <c r="C71" s="420"/>
      <c r="E71" s="2323"/>
      <c r="F71" s="2322" t="s">
        <v>46</v>
      </c>
      <c r="G71" s="2321">
        <f>SUM(G72:G72)</f>
        <v>3</v>
      </c>
      <c r="H71" s="2321">
        <f>SUM(H72:H72)</f>
        <v>0</v>
      </c>
      <c r="I71" s="2321">
        <f>SUM(G71:H71)</f>
        <v>3</v>
      </c>
      <c r="J71" s="2321"/>
      <c r="K71" s="2321">
        <f>SUM(K72:K72)</f>
        <v>3</v>
      </c>
      <c r="L71" s="2321">
        <f>SUM(L72:L72)</f>
        <v>3</v>
      </c>
      <c r="M71" s="2321">
        <f>SUM(K71:L71)</f>
        <v>6</v>
      </c>
      <c r="N71" s="2321"/>
      <c r="O71" s="2321">
        <f>SUM(O72:O72)</f>
        <v>0</v>
      </c>
      <c r="P71" s="2321">
        <f>SUM(P72:P72)</f>
        <v>0</v>
      </c>
      <c r="Q71" s="2321">
        <f>SUM(O71:P71)</f>
        <v>0</v>
      </c>
      <c r="R71" s="2321"/>
      <c r="S71" s="2321">
        <f>SUM(S72:S72)</f>
        <v>1</v>
      </c>
      <c r="T71" s="2321">
        <f>SUM(T72:T72)</f>
        <v>0</v>
      </c>
      <c r="U71" s="2321">
        <f>SUM(S71:T71)</f>
        <v>1</v>
      </c>
      <c r="V71" s="2321"/>
      <c r="W71" s="2321">
        <f>SUM(W72:W72)</f>
        <v>0</v>
      </c>
      <c r="X71" s="2321">
        <f>SUM(X72:X72)</f>
        <v>2</v>
      </c>
      <c r="Y71" s="2321">
        <f>SUM(W71:X71)</f>
        <v>2</v>
      </c>
      <c r="Z71" s="2321"/>
      <c r="AA71" s="2321">
        <f>SUM(G71+K71+O71+S71+W71)</f>
        <v>7</v>
      </c>
      <c r="AB71" s="2321">
        <f>SUM(H71+L71+P71+T71+X71)</f>
        <v>5</v>
      </c>
      <c r="AC71" s="2320">
        <f>SUM(I71+M71+Q71+U71+Y71)</f>
        <v>12</v>
      </c>
    </row>
    <row r="72" spans="1:29" s="2314" customFormat="1" ht="14.25" customHeight="1">
      <c r="A72" s="420">
        <v>3</v>
      </c>
      <c r="B72" s="420">
        <v>5</v>
      </c>
      <c r="C72" s="420">
        <v>8</v>
      </c>
      <c r="E72" s="2323"/>
      <c r="F72" s="2326" t="s">
        <v>96</v>
      </c>
      <c r="G72" s="2325">
        <v>3</v>
      </c>
      <c r="H72" s="2325">
        <v>0</v>
      </c>
      <c r="I72" s="2325">
        <f>SUM(G72:H72)</f>
        <v>3</v>
      </c>
      <c r="J72" s="2325"/>
      <c r="K72" s="2325">
        <v>3</v>
      </c>
      <c r="L72" s="2325">
        <v>3</v>
      </c>
      <c r="M72" s="2325">
        <f>SUM(K72:L72)</f>
        <v>6</v>
      </c>
      <c r="N72" s="2325"/>
      <c r="O72" s="2325">
        <v>0</v>
      </c>
      <c r="P72" s="2325">
        <v>0</v>
      </c>
      <c r="Q72" s="2325">
        <f>SUM(O72:P72)</f>
        <v>0</v>
      </c>
      <c r="R72" s="2325"/>
      <c r="S72" s="2325">
        <v>1</v>
      </c>
      <c r="T72" s="2325">
        <v>0</v>
      </c>
      <c r="U72" s="2325">
        <f>SUM(S72:T72)</f>
        <v>1</v>
      </c>
      <c r="V72" s="2325"/>
      <c r="W72" s="2325">
        <v>0</v>
      </c>
      <c r="X72" s="2325">
        <v>2</v>
      </c>
      <c r="Y72" s="2325">
        <f>SUM(W72:X72)</f>
        <v>2</v>
      </c>
      <c r="Z72" s="2325"/>
      <c r="AA72" s="2325">
        <f>SUM(G72+K72+O72+S72+W72)</f>
        <v>7</v>
      </c>
      <c r="AB72" s="2325">
        <f>SUM(H72+L72+P72+T72+X72)</f>
        <v>5</v>
      </c>
      <c r="AC72" s="2324">
        <f>SUM(I72+M72+Q72+U72+Y72)</f>
        <v>12</v>
      </c>
    </row>
    <row r="73" spans="1:29" s="2319" customFormat="1" ht="14.25" customHeight="1">
      <c r="A73" s="420"/>
      <c r="B73" s="420"/>
      <c r="C73" s="420"/>
      <c r="E73" s="2323"/>
      <c r="F73" s="2322" t="s">
        <v>47</v>
      </c>
      <c r="G73" s="2321">
        <f>SUM(G74:G75)</f>
        <v>0</v>
      </c>
      <c r="H73" s="2321">
        <f>SUM(H74:H75)</f>
        <v>1</v>
      </c>
      <c r="I73" s="2321">
        <f>SUM(G73:H73)</f>
        <v>1</v>
      </c>
      <c r="J73" s="2321"/>
      <c r="K73" s="2321">
        <f>SUM(K74:K75)</f>
        <v>0</v>
      </c>
      <c r="L73" s="2321">
        <f>SUM(L74:L75)</f>
        <v>0</v>
      </c>
      <c r="M73" s="2321">
        <f>SUM(K73:L73)</f>
        <v>0</v>
      </c>
      <c r="N73" s="2321"/>
      <c r="O73" s="2321">
        <f>SUM(O74:O75)</f>
        <v>0</v>
      </c>
      <c r="P73" s="2321">
        <f>SUM(P74:P75)</f>
        <v>0</v>
      </c>
      <c r="Q73" s="2321">
        <f>SUM(O73:P73)</f>
        <v>0</v>
      </c>
      <c r="R73" s="2321"/>
      <c r="S73" s="2321">
        <f>SUM(S74:S75)</f>
        <v>3</v>
      </c>
      <c r="T73" s="2321">
        <f>SUM(T74:T75)</f>
        <v>1</v>
      </c>
      <c r="U73" s="2321">
        <f>SUM(S73:T73)</f>
        <v>4</v>
      </c>
      <c r="V73" s="2321"/>
      <c r="W73" s="2321">
        <f>SUM(W74:W75)</f>
        <v>0</v>
      </c>
      <c r="X73" s="2321">
        <f>SUM(X74:X75)</f>
        <v>5</v>
      </c>
      <c r="Y73" s="2321">
        <f>SUM(W73:X73)</f>
        <v>5</v>
      </c>
      <c r="Z73" s="2321"/>
      <c r="AA73" s="2321">
        <f>SUM(G73+K73+O73+S73+W73)</f>
        <v>3</v>
      </c>
      <c r="AB73" s="2321">
        <f>SUM(H73+L73+P73+T73+X73)</f>
        <v>7</v>
      </c>
      <c r="AC73" s="2320">
        <f>SUM(I73+M73+Q73+U73+Y73)</f>
        <v>10</v>
      </c>
    </row>
    <row r="74" spans="1:29" s="2314" customFormat="1" ht="14.25" customHeight="1">
      <c r="A74" s="420">
        <v>3</v>
      </c>
      <c r="B74" s="420">
        <v>5</v>
      </c>
      <c r="C74" s="420">
        <v>10</v>
      </c>
      <c r="E74" s="2323"/>
      <c r="F74" s="2326" t="s">
        <v>96</v>
      </c>
      <c r="G74" s="2325">
        <v>0</v>
      </c>
      <c r="H74" s="2325">
        <v>1</v>
      </c>
      <c r="I74" s="2325">
        <f>SUM(G74:H74)</f>
        <v>1</v>
      </c>
      <c r="J74" s="2325"/>
      <c r="K74" s="2325">
        <v>0</v>
      </c>
      <c r="L74" s="2325">
        <v>0</v>
      </c>
      <c r="M74" s="2325">
        <f>SUM(K74:L74)</f>
        <v>0</v>
      </c>
      <c r="N74" s="2325"/>
      <c r="O74" s="2325">
        <v>0</v>
      </c>
      <c r="P74" s="2325">
        <v>0</v>
      </c>
      <c r="Q74" s="2325">
        <f>SUM(O74:P74)</f>
        <v>0</v>
      </c>
      <c r="R74" s="2325"/>
      <c r="S74" s="2325">
        <v>2</v>
      </c>
      <c r="T74" s="2325">
        <v>1</v>
      </c>
      <c r="U74" s="2325">
        <f>SUM(S74:T74)</f>
        <v>3</v>
      </c>
      <c r="V74" s="2325"/>
      <c r="W74" s="2325">
        <v>0</v>
      </c>
      <c r="X74" s="2325">
        <v>3</v>
      </c>
      <c r="Y74" s="2325">
        <f>SUM(W74:X74)</f>
        <v>3</v>
      </c>
      <c r="Z74" s="2325"/>
      <c r="AA74" s="2325">
        <f>SUM(G74+K74+O74+S74+W74)</f>
        <v>2</v>
      </c>
      <c r="AB74" s="2325">
        <f>SUM(H74+L74+P74+T74+X74)</f>
        <v>5</v>
      </c>
      <c r="AC74" s="2324">
        <f>SUM(I74+M74+Q74+U74+Y74)</f>
        <v>7</v>
      </c>
    </row>
    <row r="75" spans="1:29" s="2314" customFormat="1" ht="14.25" customHeight="1">
      <c r="A75" s="420">
        <v>3</v>
      </c>
      <c r="B75" s="420">
        <v>5</v>
      </c>
      <c r="C75" s="420">
        <v>10</v>
      </c>
      <c r="E75" s="2323"/>
      <c r="F75" s="2317" t="s">
        <v>397</v>
      </c>
      <c r="G75" s="2316">
        <v>0</v>
      </c>
      <c r="H75" s="2316">
        <v>0</v>
      </c>
      <c r="I75" s="2316">
        <f>SUM(G75:H75)</f>
        <v>0</v>
      </c>
      <c r="J75" s="2316"/>
      <c r="K75" s="2316">
        <v>0</v>
      </c>
      <c r="L75" s="2316">
        <v>0</v>
      </c>
      <c r="M75" s="2316">
        <f>SUM(K75:L75)</f>
        <v>0</v>
      </c>
      <c r="N75" s="2316"/>
      <c r="O75" s="2316">
        <v>0</v>
      </c>
      <c r="P75" s="2316">
        <v>0</v>
      </c>
      <c r="Q75" s="2316">
        <f>SUM(O75:P75)</f>
        <v>0</v>
      </c>
      <c r="R75" s="2316"/>
      <c r="S75" s="2316">
        <v>1</v>
      </c>
      <c r="T75" s="2316">
        <v>0</v>
      </c>
      <c r="U75" s="2316">
        <f>SUM(S75:T75)</f>
        <v>1</v>
      </c>
      <c r="V75" s="2316"/>
      <c r="W75" s="2316">
        <v>0</v>
      </c>
      <c r="X75" s="2316">
        <v>2</v>
      </c>
      <c r="Y75" s="2316">
        <f>SUM(W75:X75)</f>
        <v>2</v>
      </c>
      <c r="Z75" s="2316"/>
      <c r="AA75" s="2316">
        <f>SUM(G75+K75+O75+S75+W75)</f>
        <v>1</v>
      </c>
      <c r="AB75" s="2316">
        <f>SUM(H75+L75+P75+T75+X75)</f>
        <v>2</v>
      </c>
      <c r="AC75" s="2315">
        <f>SUM(I75+M75+Q75+U75+Y75)</f>
        <v>3</v>
      </c>
    </row>
    <row r="76" spans="1:29" s="2314" customFormat="1" ht="14.25" customHeight="1">
      <c r="E76" s="2348"/>
      <c r="G76" s="2304"/>
      <c r="H76" s="2304"/>
      <c r="I76" s="2304"/>
      <c r="J76" s="2304"/>
      <c r="K76" s="2304"/>
      <c r="L76" s="2304"/>
      <c r="M76" s="2304"/>
      <c r="N76" s="2304"/>
      <c r="O76" s="2304"/>
      <c r="P76" s="2304"/>
      <c r="Q76" s="2304"/>
      <c r="R76" s="2304"/>
      <c r="S76" s="2304"/>
      <c r="T76" s="2304"/>
      <c r="U76" s="2304"/>
      <c r="V76" s="2304"/>
      <c r="W76" s="2304"/>
      <c r="X76" s="2304"/>
      <c r="Y76" s="2304"/>
      <c r="Z76" s="2304"/>
      <c r="AA76" s="2304"/>
      <c r="AB76" s="2346"/>
      <c r="AC76" s="2304" t="s">
        <v>386</v>
      </c>
    </row>
    <row r="77" spans="1:29" s="2314" customFormat="1" ht="14.25" customHeight="1">
      <c r="E77" s="2347"/>
      <c r="G77" s="2304"/>
      <c r="H77" s="2304"/>
      <c r="I77" s="2304"/>
      <c r="J77" s="2304"/>
      <c r="K77" s="2304"/>
      <c r="L77" s="2304"/>
      <c r="M77" s="2304"/>
      <c r="N77" s="2304"/>
      <c r="O77" s="2304"/>
      <c r="P77" s="2304"/>
      <c r="Q77" s="2304"/>
      <c r="R77" s="2304"/>
      <c r="S77" s="2304"/>
      <c r="T77" s="2304"/>
      <c r="U77" s="2304"/>
      <c r="V77" s="2304"/>
      <c r="W77" s="2304"/>
      <c r="X77" s="2304"/>
      <c r="Y77" s="2304"/>
      <c r="Z77" s="2304"/>
      <c r="AA77" s="2304"/>
      <c r="AB77" s="2346"/>
      <c r="AC77" s="2304"/>
    </row>
    <row r="78" spans="1:29" s="2314" customFormat="1" ht="14.25" customHeight="1">
      <c r="E78" s="2347"/>
      <c r="G78" s="2304"/>
      <c r="H78" s="2304"/>
      <c r="I78" s="2304"/>
      <c r="J78" s="2304"/>
      <c r="K78" s="2304"/>
      <c r="L78" s="2304"/>
      <c r="M78" s="2304"/>
      <c r="N78" s="2304"/>
      <c r="O78" s="2304"/>
      <c r="P78" s="2304"/>
      <c r="Q78" s="2304"/>
      <c r="R78" s="2304"/>
      <c r="S78" s="2304"/>
      <c r="T78" s="2304"/>
      <c r="U78" s="2304"/>
      <c r="V78" s="2304"/>
      <c r="W78" s="2304"/>
      <c r="X78" s="2304"/>
      <c r="Y78" s="2304"/>
      <c r="Z78" s="2304"/>
      <c r="AA78" s="2304"/>
      <c r="AB78" s="2346"/>
      <c r="AC78" s="2304" t="s">
        <v>772</v>
      </c>
    </row>
    <row r="79" spans="1:29" s="2339" customFormat="1" ht="14.25" customHeight="1">
      <c r="E79" s="2345" t="s">
        <v>221</v>
      </c>
      <c r="F79" s="2341" t="s">
        <v>87</v>
      </c>
      <c r="G79" s="2344" t="s">
        <v>681</v>
      </c>
      <c r="H79" s="2344"/>
      <c r="I79" s="2344"/>
      <c r="J79" s="1852"/>
      <c r="K79" s="2344" t="s">
        <v>771</v>
      </c>
      <c r="L79" s="2344"/>
      <c r="M79" s="2344"/>
      <c r="N79" s="1852"/>
      <c r="O79" s="2344" t="s">
        <v>770</v>
      </c>
      <c r="P79" s="2344"/>
      <c r="Q79" s="2344"/>
      <c r="R79" s="1852"/>
      <c r="S79" s="2344" t="s">
        <v>769</v>
      </c>
      <c r="T79" s="2344"/>
      <c r="U79" s="2344"/>
      <c r="V79" s="1852"/>
      <c r="W79" s="2344" t="s">
        <v>768</v>
      </c>
      <c r="X79" s="2344"/>
      <c r="Y79" s="2344"/>
      <c r="Z79" s="1852"/>
      <c r="AA79" s="2344" t="s">
        <v>0</v>
      </c>
      <c r="AB79" s="2344"/>
      <c r="AC79" s="2343" t="s">
        <v>0</v>
      </c>
    </row>
    <row r="80" spans="1:29" s="2339" customFormat="1" ht="14.25" customHeight="1">
      <c r="E80" s="2342"/>
      <c r="F80" s="2341"/>
      <c r="G80" s="1335" t="s">
        <v>72</v>
      </c>
      <c r="H80" s="1335" t="s">
        <v>71</v>
      </c>
      <c r="I80" s="1335" t="s">
        <v>0</v>
      </c>
      <c r="J80" s="1335"/>
      <c r="K80" s="1335" t="s">
        <v>72</v>
      </c>
      <c r="L80" s="1335" t="s">
        <v>71</v>
      </c>
      <c r="M80" s="1335" t="s">
        <v>0</v>
      </c>
      <c r="N80" s="1335"/>
      <c r="O80" s="1335" t="s">
        <v>72</v>
      </c>
      <c r="P80" s="1335" t="s">
        <v>71</v>
      </c>
      <c r="Q80" s="1335" t="s">
        <v>0</v>
      </c>
      <c r="R80" s="1335"/>
      <c r="S80" s="1335" t="s">
        <v>72</v>
      </c>
      <c r="T80" s="1335" t="s">
        <v>71</v>
      </c>
      <c r="U80" s="1335" t="s">
        <v>0</v>
      </c>
      <c r="V80" s="1335"/>
      <c r="W80" s="1335" t="s">
        <v>72</v>
      </c>
      <c r="X80" s="1335" t="s">
        <v>71</v>
      </c>
      <c r="Y80" s="1335" t="s">
        <v>0</v>
      </c>
      <c r="Z80" s="1335"/>
      <c r="AA80" s="1335" t="s">
        <v>72</v>
      </c>
      <c r="AB80" s="1335" t="s">
        <v>71</v>
      </c>
      <c r="AC80" s="2340"/>
    </row>
    <row r="81" spans="1:29" s="2305" customFormat="1" ht="14.25" customHeight="1">
      <c r="E81" s="2334">
        <v>1404</v>
      </c>
      <c r="F81" s="2333" t="s">
        <v>28</v>
      </c>
      <c r="G81" s="2332">
        <f>SUM(G82+G86)</f>
        <v>100</v>
      </c>
      <c r="H81" s="2332">
        <f>SUM(H82+H86)</f>
        <v>32</v>
      </c>
      <c r="I81" s="2332">
        <f>SUM(G81:H81)</f>
        <v>132</v>
      </c>
      <c r="J81" s="2332"/>
      <c r="K81" s="2332">
        <f>SUM(K82+K86)</f>
        <v>24</v>
      </c>
      <c r="L81" s="2332">
        <f>SUM(L82+L86)</f>
        <v>12</v>
      </c>
      <c r="M81" s="2332">
        <f>SUM(K81:L81)</f>
        <v>36</v>
      </c>
      <c r="N81" s="2332"/>
      <c r="O81" s="2332">
        <f>SUM(O82+O86)</f>
        <v>1</v>
      </c>
      <c r="P81" s="2332">
        <f>SUM(P82+P86)</f>
        <v>0</v>
      </c>
      <c r="Q81" s="2332">
        <f>SUM(O81:P81)</f>
        <v>1</v>
      </c>
      <c r="R81" s="2332"/>
      <c r="S81" s="2332">
        <f>SUM(S82+S86)</f>
        <v>0</v>
      </c>
      <c r="T81" s="2332">
        <f>SUM(T82+T86)</f>
        <v>0</v>
      </c>
      <c r="U81" s="2332">
        <f>SUM(S81:T81)</f>
        <v>0</v>
      </c>
      <c r="V81" s="2332"/>
      <c r="W81" s="2332">
        <f>SUM(W82+W86)</f>
        <v>0</v>
      </c>
      <c r="X81" s="2332">
        <f>SUM(X82+X86)</f>
        <v>0</v>
      </c>
      <c r="Y81" s="2332">
        <f>SUM(W81:X81)</f>
        <v>0</v>
      </c>
      <c r="Z81" s="2332"/>
      <c r="AA81" s="2332">
        <f>SUM(G81+K81+O81+S81+W81)</f>
        <v>125</v>
      </c>
      <c r="AB81" s="2332">
        <f>SUM(H81+L81+P81+T81+X81)</f>
        <v>44</v>
      </c>
      <c r="AC81" s="2332">
        <f>SUM(I81+M81+Q81+U81+Y81)</f>
        <v>169</v>
      </c>
    </row>
    <row r="82" spans="1:29" s="2319" customFormat="1" ht="14.25" customHeight="1">
      <c r="E82" s="2323"/>
      <c r="F82" s="2322" t="s">
        <v>48</v>
      </c>
      <c r="G82" s="2321">
        <f>SUM(G83:G85)</f>
        <v>45</v>
      </c>
      <c r="H82" s="2321">
        <f>SUM(H83:H85)</f>
        <v>20</v>
      </c>
      <c r="I82" s="2321">
        <f>SUM(G82:H82)</f>
        <v>65</v>
      </c>
      <c r="J82" s="2321"/>
      <c r="K82" s="2321">
        <f>SUM(K83:K85)</f>
        <v>22</v>
      </c>
      <c r="L82" s="2321">
        <f>SUM(L83:L85)</f>
        <v>9</v>
      </c>
      <c r="M82" s="2321">
        <f>SUM(K82:L82)</f>
        <v>31</v>
      </c>
      <c r="N82" s="2321"/>
      <c r="O82" s="2321">
        <f>SUM(O83:O85)</f>
        <v>0</v>
      </c>
      <c r="P82" s="2321">
        <f>SUM(P83:P85)</f>
        <v>0</v>
      </c>
      <c r="Q82" s="2321">
        <f>SUM(O82:P82)</f>
        <v>0</v>
      </c>
      <c r="R82" s="2321"/>
      <c r="S82" s="2321">
        <f>SUM(S83:S85)</f>
        <v>0</v>
      </c>
      <c r="T82" s="2321">
        <f>SUM(T83:T85)</f>
        <v>0</v>
      </c>
      <c r="U82" s="2321">
        <f>SUM(S82:T82)</f>
        <v>0</v>
      </c>
      <c r="V82" s="2321"/>
      <c r="W82" s="2321">
        <f>SUM(W83:W85)</f>
        <v>0</v>
      </c>
      <c r="X82" s="2321">
        <f>SUM(X83:X85)</f>
        <v>0</v>
      </c>
      <c r="Y82" s="2321">
        <f>SUM(W82:X82)</f>
        <v>0</v>
      </c>
      <c r="Z82" s="2321"/>
      <c r="AA82" s="2321">
        <f>SUM(G82+K82+O82+S82+W82)</f>
        <v>67</v>
      </c>
      <c r="AB82" s="2321">
        <f>SUM(H82+L82+P82+T82+X82)</f>
        <v>29</v>
      </c>
      <c r="AC82" s="2320">
        <f>SUM(I82+M82+Q82+U82+Y82)</f>
        <v>96</v>
      </c>
    </row>
    <row r="83" spans="1:29" s="2319" customFormat="1" ht="14.25" customHeight="1">
      <c r="A83" s="420">
        <v>4</v>
      </c>
      <c r="B83" s="420">
        <v>6</v>
      </c>
      <c r="C83" s="420">
        <v>11</v>
      </c>
      <c r="E83" s="2323"/>
      <c r="F83" s="2326" t="s">
        <v>767</v>
      </c>
      <c r="G83" s="2325">
        <v>0</v>
      </c>
      <c r="H83" s="2325">
        <v>0</v>
      </c>
      <c r="I83" s="2325">
        <f>SUM(G83:H83)</f>
        <v>0</v>
      </c>
      <c r="J83" s="2325"/>
      <c r="K83" s="2325">
        <v>2</v>
      </c>
      <c r="L83" s="2325">
        <v>0</v>
      </c>
      <c r="M83" s="2325">
        <f>SUM(K83:L83)</f>
        <v>2</v>
      </c>
      <c r="N83" s="2325"/>
      <c r="O83" s="2325">
        <v>0</v>
      </c>
      <c r="P83" s="2325">
        <v>0</v>
      </c>
      <c r="Q83" s="2325">
        <f>SUM(O83:P83)</f>
        <v>0</v>
      </c>
      <c r="R83" s="2325"/>
      <c r="S83" s="2325">
        <v>0</v>
      </c>
      <c r="T83" s="2325">
        <v>0</v>
      </c>
      <c r="U83" s="2325">
        <f>SUM(S83:T83)</f>
        <v>0</v>
      </c>
      <c r="V83" s="2325"/>
      <c r="W83" s="2325">
        <v>0</v>
      </c>
      <c r="X83" s="2325">
        <v>0</v>
      </c>
      <c r="Y83" s="2325">
        <f>SUM(W83:X83)</f>
        <v>0</v>
      </c>
      <c r="Z83" s="2325"/>
      <c r="AA83" s="2325">
        <f>SUM(G83+K83+O83+S83+W83)</f>
        <v>2</v>
      </c>
      <c r="AB83" s="2325">
        <f>SUM(H83+L83+P83+T83+X83)</f>
        <v>0</v>
      </c>
      <c r="AC83" s="2324">
        <f>SUM(I83+M83+Q83+U83+Y83)</f>
        <v>2</v>
      </c>
    </row>
    <row r="84" spans="1:29" s="2319" customFormat="1" ht="14.25" customHeight="1">
      <c r="A84" s="420">
        <v>4</v>
      </c>
      <c r="B84" s="420">
        <v>6</v>
      </c>
      <c r="C84" s="420">
        <v>11</v>
      </c>
      <c r="E84" s="2323"/>
      <c r="F84" s="2326" t="s">
        <v>766</v>
      </c>
      <c r="G84" s="2325">
        <v>0</v>
      </c>
      <c r="H84" s="2325">
        <v>0</v>
      </c>
      <c r="I84" s="2325">
        <f>SUM(G84:H84)</f>
        <v>0</v>
      </c>
      <c r="J84" s="2325"/>
      <c r="K84" s="2325">
        <v>20</v>
      </c>
      <c r="L84" s="2325">
        <v>9</v>
      </c>
      <c r="M84" s="2325">
        <f>SUM(K84:L84)</f>
        <v>29</v>
      </c>
      <c r="N84" s="2325"/>
      <c r="O84" s="2325">
        <v>0</v>
      </c>
      <c r="P84" s="2325">
        <v>0</v>
      </c>
      <c r="Q84" s="2325">
        <f>SUM(O84:P84)</f>
        <v>0</v>
      </c>
      <c r="R84" s="2325"/>
      <c r="S84" s="2325">
        <v>0</v>
      </c>
      <c r="T84" s="2325">
        <v>0</v>
      </c>
      <c r="U84" s="2325">
        <f>SUM(S84:T84)</f>
        <v>0</v>
      </c>
      <c r="V84" s="2325"/>
      <c r="W84" s="2325">
        <v>0</v>
      </c>
      <c r="X84" s="2325">
        <v>0</v>
      </c>
      <c r="Y84" s="2325">
        <f>SUM(W84:X84)</f>
        <v>0</v>
      </c>
      <c r="Z84" s="2325"/>
      <c r="AA84" s="2325">
        <f>SUM(G84+K84+O84+S84+W84)</f>
        <v>20</v>
      </c>
      <c r="AB84" s="2325">
        <f>SUM(H84+L84+P84+T84+X84)</f>
        <v>9</v>
      </c>
      <c r="AC84" s="2324">
        <f>SUM(I84+M84+Q84+U84+Y84)</f>
        <v>29</v>
      </c>
    </row>
    <row r="85" spans="1:29" s="2319" customFormat="1" ht="14.25" customHeight="1">
      <c r="A85" s="420">
        <v>4</v>
      </c>
      <c r="B85" s="420">
        <v>6</v>
      </c>
      <c r="C85" s="420">
        <v>11</v>
      </c>
      <c r="E85" s="2323"/>
      <c r="F85" s="2326" t="s">
        <v>111</v>
      </c>
      <c r="G85" s="2325">
        <v>45</v>
      </c>
      <c r="H85" s="2325">
        <v>20</v>
      </c>
      <c r="I85" s="2325">
        <f>SUM(G85:H85)</f>
        <v>65</v>
      </c>
      <c r="J85" s="2325"/>
      <c r="K85" s="2325">
        <v>0</v>
      </c>
      <c r="L85" s="2325">
        <v>0</v>
      </c>
      <c r="M85" s="2325">
        <f>SUM(K85:L85)</f>
        <v>0</v>
      </c>
      <c r="N85" s="2325"/>
      <c r="O85" s="2325">
        <v>0</v>
      </c>
      <c r="P85" s="2325">
        <v>0</v>
      </c>
      <c r="Q85" s="2325">
        <f>SUM(O85:P85)</f>
        <v>0</v>
      </c>
      <c r="R85" s="2325"/>
      <c r="S85" s="2325">
        <v>0</v>
      </c>
      <c r="T85" s="2325">
        <v>0</v>
      </c>
      <c r="U85" s="2325">
        <f>SUM(S85:T85)</f>
        <v>0</v>
      </c>
      <c r="V85" s="2325"/>
      <c r="W85" s="2325">
        <v>0</v>
      </c>
      <c r="X85" s="2325">
        <v>0</v>
      </c>
      <c r="Y85" s="2325">
        <f>SUM(W85:X85)</f>
        <v>0</v>
      </c>
      <c r="Z85" s="2325"/>
      <c r="AA85" s="2325">
        <f>SUM(G85+K85+O85+S85+W85)</f>
        <v>45</v>
      </c>
      <c r="AB85" s="2325">
        <f>SUM(H85+L85+P85+T85+X85)</f>
        <v>20</v>
      </c>
      <c r="AC85" s="2324">
        <f>SUM(I85+M85+Q85+U85+Y85)</f>
        <v>65</v>
      </c>
    </row>
    <row r="86" spans="1:29" s="2319" customFormat="1" ht="14.25" customHeight="1">
      <c r="A86" s="420"/>
      <c r="B86" s="420"/>
      <c r="C86" s="420"/>
      <c r="E86" s="2323"/>
      <c r="F86" s="2319" t="s">
        <v>49</v>
      </c>
      <c r="G86" s="2321">
        <f>SUM(G87:G88)</f>
        <v>55</v>
      </c>
      <c r="H86" s="2321">
        <f>SUM(H87:H88)</f>
        <v>12</v>
      </c>
      <c r="I86" s="2321">
        <f>SUM(G86:H86)</f>
        <v>67</v>
      </c>
      <c r="J86" s="2321"/>
      <c r="K86" s="2321">
        <f>SUM(K87:K88)</f>
        <v>2</v>
      </c>
      <c r="L86" s="2321">
        <f>SUM(L87:L88)</f>
        <v>3</v>
      </c>
      <c r="M86" s="2321">
        <f>SUM(K86:L86)</f>
        <v>5</v>
      </c>
      <c r="N86" s="2321"/>
      <c r="O86" s="2321">
        <f>SUM(O87:O88)</f>
        <v>1</v>
      </c>
      <c r="P86" s="2321">
        <f>SUM(P87:P88)</f>
        <v>0</v>
      </c>
      <c r="Q86" s="2321">
        <f>SUM(O86:P86)</f>
        <v>1</v>
      </c>
      <c r="R86" s="2321"/>
      <c r="S86" s="2321">
        <f>SUM(S87:S88)</f>
        <v>0</v>
      </c>
      <c r="T86" s="2321">
        <f>SUM(T87:T88)</f>
        <v>0</v>
      </c>
      <c r="U86" s="2321">
        <f>SUM(S86:T86)</f>
        <v>0</v>
      </c>
      <c r="V86" s="2321"/>
      <c r="W86" s="2321">
        <f>SUM(W87:W88)</f>
        <v>0</v>
      </c>
      <c r="X86" s="2321">
        <f>SUM(X87:X88)</f>
        <v>0</v>
      </c>
      <c r="Y86" s="2321">
        <f>SUM(W86:X86)</f>
        <v>0</v>
      </c>
      <c r="Z86" s="2321"/>
      <c r="AA86" s="2321">
        <f>SUM(G86+K86+O86+S86+W86)</f>
        <v>58</v>
      </c>
      <c r="AB86" s="2321">
        <f>SUM(H86+L86+P86+T86+X86)</f>
        <v>15</v>
      </c>
      <c r="AC86" s="2320">
        <f>SUM(I86+M86+Q86+U86+Y86)</f>
        <v>73</v>
      </c>
    </row>
    <row r="87" spans="1:29" s="2314" customFormat="1" ht="14.25" customHeight="1">
      <c r="A87" s="420">
        <v>4</v>
      </c>
      <c r="B87" s="420">
        <v>6</v>
      </c>
      <c r="C87" s="420">
        <v>11</v>
      </c>
      <c r="E87" s="2323"/>
      <c r="F87" s="2314" t="s">
        <v>765</v>
      </c>
      <c r="G87" s="2325">
        <v>0</v>
      </c>
      <c r="H87" s="2325">
        <v>0</v>
      </c>
      <c r="I87" s="2325">
        <f>SUM(G87:H87)</f>
        <v>0</v>
      </c>
      <c r="J87" s="2325"/>
      <c r="K87" s="2325">
        <v>1</v>
      </c>
      <c r="L87" s="2325">
        <v>0</v>
      </c>
      <c r="M87" s="2325">
        <f>SUM(K87:L87)</f>
        <v>1</v>
      </c>
      <c r="N87" s="2325"/>
      <c r="O87" s="2325">
        <v>0</v>
      </c>
      <c r="P87" s="2325">
        <v>0</v>
      </c>
      <c r="Q87" s="2325">
        <f>SUM(O87:P87)</f>
        <v>0</v>
      </c>
      <c r="R87" s="2325"/>
      <c r="S87" s="2325">
        <v>0</v>
      </c>
      <c r="T87" s="2325">
        <v>0</v>
      </c>
      <c r="U87" s="2325">
        <f>SUM(S87:T87)</f>
        <v>0</v>
      </c>
      <c r="V87" s="2325"/>
      <c r="W87" s="2325">
        <v>0</v>
      </c>
      <c r="X87" s="2325">
        <v>0</v>
      </c>
      <c r="Y87" s="2325">
        <f>SUM(W87:X87)</f>
        <v>0</v>
      </c>
      <c r="Z87" s="2325"/>
      <c r="AA87" s="2325">
        <f>SUM(G87+K87+O87+S87+W87)</f>
        <v>1</v>
      </c>
      <c r="AB87" s="2325">
        <f>SUM(H87+L87+P87+T87+X87)</f>
        <v>0</v>
      </c>
      <c r="AC87" s="2324">
        <f>SUM(I87+M87+Q87+U87+Y87)</f>
        <v>1</v>
      </c>
    </row>
    <row r="88" spans="1:29" s="2314" customFormat="1" ht="14.25" customHeight="1">
      <c r="A88" s="420">
        <v>4</v>
      </c>
      <c r="B88" s="420">
        <v>6</v>
      </c>
      <c r="C88" s="420">
        <v>11</v>
      </c>
      <c r="E88" s="2338"/>
      <c r="F88" s="2314" t="s">
        <v>705</v>
      </c>
      <c r="G88" s="2325">
        <v>55</v>
      </c>
      <c r="H88" s="2325">
        <v>12</v>
      </c>
      <c r="I88" s="2325">
        <f>SUM(G88:H88)</f>
        <v>67</v>
      </c>
      <c r="J88" s="2325"/>
      <c r="K88" s="2325">
        <v>1</v>
      </c>
      <c r="L88" s="2325">
        <v>3</v>
      </c>
      <c r="M88" s="2325">
        <f>SUM(K88:L88)</f>
        <v>4</v>
      </c>
      <c r="N88" s="2325"/>
      <c r="O88" s="2325">
        <v>1</v>
      </c>
      <c r="P88" s="2325">
        <v>0</v>
      </c>
      <c r="Q88" s="2325">
        <f>SUM(O88:P88)</f>
        <v>1</v>
      </c>
      <c r="R88" s="2325"/>
      <c r="S88" s="2325">
        <v>0</v>
      </c>
      <c r="T88" s="2325">
        <v>0</v>
      </c>
      <c r="U88" s="2325">
        <f>SUM(S88:T88)</f>
        <v>0</v>
      </c>
      <c r="V88" s="2325"/>
      <c r="W88" s="2325">
        <v>0</v>
      </c>
      <c r="X88" s="2325">
        <v>0</v>
      </c>
      <c r="Y88" s="2325">
        <f>SUM(W88:X88)</f>
        <v>0</v>
      </c>
      <c r="Z88" s="2325"/>
      <c r="AA88" s="2325">
        <f>SUM(G88+K88+O88+S88+W88)</f>
        <v>57</v>
      </c>
      <c r="AB88" s="2325">
        <f>SUM(H88+L88+P88+T88+X88)</f>
        <v>15</v>
      </c>
      <c r="AC88" s="2324">
        <f>SUM(I88+M88+Q88+U88+Y88)</f>
        <v>72</v>
      </c>
    </row>
    <row r="89" spans="1:29" ht="14.25" customHeight="1">
      <c r="E89" s="2334">
        <v>1405</v>
      </c>
      <c r="F89" s="2333" t="s">
        <v>4</v>
      </c>
      <c r="G89" s="2332">
        <f>SUM(G90+G98+G112+G115)</f>
        <v>43</v>
      </c>
      <c r="H89" s="2332">
        <f>SUM(H90+H98+H112+H115)</f>
        <v>72</v>
      </c>
      <c r="I89" s="2332">
        <f>SUM(G89:H89)</f>
        <v>115</v>
      </c>
      <c r="J89" s="2332"/>
      <c r="K89" s="2332">
        <f>SUM(K90+K98+K112+K115)</f>
        <v>22</v>
      </c>
      <c r="L89" s="2332">
        <f>SUM(L90+L98+L112+L115)</f>
        <v>39</v>
      </c>
      <c r="M89" s="2332">
        <f>SUM(K89:L89)</f>
        <v>61</v>
      </c>
      <c r="N89" s="2332"/>
      <c r="O89" s="2332">
        <f>SUM(O90+O98+O112+O115)</f>
        <v>1</v>
      </c>
      <c r="P89" s="2332">
        <f>SUM(P90+P98+P112+P115)</f>
        <v>0</v>
      </c>
      <c r="Q89" s="2332">
        <f>SUM(O89:P89)</f>
        <v>1</v>
      </c>
      <c r="R89" s="2332"/>
      <c r="S89" s="2332">
        <f>SUM(S90+S98+S112+S115)</f>
        <v>0</v>
      </c>
      <c r="T89" s="2332">
        <f>SUM(T90+T98+T112+T115)</f>
        <v>3</v>
      </c>
      <c r="U89" s="2332">
        <f>SUM(S89:T89)</f>
        <v>3</v>
      </c>
      <c r="V89" s="2332"/>
      <c r="W89" s="2332">
        <f>SUM(W90+W98+W112+W115)</f>
        <v>1</v>
      </c>
      <c r="X89" s="2332">
        <f>SUM(X90+X98+X112+X115)</f>
        <v>6</v>
      </c>
      <c r="Y89" s="2332">
        <f>SUM(W89:X89)</f>
        <v>7</v>
      </c>
      <c r="Z89" s="2332"/>
      <c r="AA89" s="2332">
        <f>SUM(G89+K89+O89+S89+W89)</f>
        <v>67</v>
      </c>
      <c r="AB89" s="2332">
        <f>SUM(H89+L89+P89+T89+X89)</f>
        <v>120</v>
      </c>
      <c r="AC89" s="2330">
        <f>SUM(I89+M89+Q89+U89+Y89)</f>
        <v>187</v>
      </c>
    </row>
    <row r="90" spans="1:29" s="2319" customFormat="1" ht="14.25" customHeight="1">
      <c r="E90" s="2323"/>
      <c r="F90" s="2322" t="s">
        <v>50</v>
      </c>
      <c r="G90" s="2321">
        <f>SUM(G91:G97)</f>
        <v>9</v>
      </c>
      <c r="H90" s="2321">
        <f>SUM(H91:H97)</f>
        <v>11</v>
      </c>
      <c r="I90" s="2321">
        <f>SUM(G90:H90)</f>
        <v>20</v>
      </c>
      <c r="J90" s="2321"/>
      <c r="K90" s="2321">
        <f>SUM(K91:K97)</f>
        <v>1</v>
      </c>
      <c r="L90" s="2321">
        <f>SUM(L91:L97)</f>
        <v>0</v>
      </c>
      <c r="M90" s="2321">
        <f>SUM(K90:L90)</f>
        <v>1</v>
      </c>
      <c r="N90" s="2321"/>
      <c r="O90" s="2321">
        <f>SUM(O91:O97)</f>
        <v>0</v>
      </c>
      <c r="P90" s="2321">
        <f>SUM(P91:P97)</f>
        <v>0</v>
      </c>
      <c r="Q90" s="2321">
        <f>SUM(O90:P90)</f>
        <v>0</v>
      </c>
      <c r="R90" s="2321"/>
      <c r="S90" s="2321">
        <f>SUM(S91:S97)</f>
        <v>0</v>
      </c>
      <c r="T90" s="2321">
        <f>SUM(T91:T97)</f>
        <v>2</v>
      </c>
      <c r="U90" s="2321">
        <f>SUM(S90:T90)</f>
        <v>2</v>
      </c>
      <c r="V90" s="2321"/>
      <c r="W90" s="2321">
        <f>SUM(W91:W97)</f>
        <v>0</v>
      </c>
      <c r="X90" s="2321">
        <f>SUM(X91:X97)</f>
        <v>1</v>
      </c>
      <c r="Y90" s="2321">
        <f>SUM(W90:X90)</f>
        <v>1</v>
      </c>
      <c r="Z90" s="2321"/>
      <c r="AA90" s="2321">
        <f>SUM(G90+K90+O90+S90+W90)</f>
        <v>10</v>
      </c>
      <c r="AB90" s="2321">
        <f>SUM(H90+L90+P90+T90+X90)</f>
        <v>14</v>
      </c>
      <c r="AC90" s="2320">
        <f>SUM(I90+M90+Q90+U90+Y90)</f>
        <v>24</v>
      </c>
    </row>
    <row r="91" spans="1:29" s="2314" customFormat="1" ht="14.25" customHeight="1">
      <c r="A91" s="420">
        <v>5</v>
      </c>
      <c r="B91" s="420">
        <v>4</v>
      </c>
      <c r="C91" s="420">
        <v>8</v>
      </c>
      <c r="E91" s="2323"/>
      <c r="F91" s="2326" t="s">
        <v>764</v>
      </c>
      <c r="G91" s="2337">
        <v>0</v>
      </c>
      <c r="H91" s="2337">
        <v>0</v>
      </c>
      <c r="I91" s="2325">
        <f>SUM(G91:H91)</f>
        <v>0</v>
      </c>
      <c r="J91" s="2325"/>
      <c r="K91" s="2325">
        <v>0</v>
      </c>
      <c r="L91" s="2325">
        <v>0</v>
      </c>
      <c r="M91" s="2325">
        <f>SUM(K91:L91)</f>
        <v>0</v>
      </c>
      <c r="N91" s="2325"/>
      <c r="O91" s="2325">
        <v>0</v>
      </c>
      <c r="P91" s="2325">
        <v>0</v>
      </c>
      <c r="Q91" s="2325">
        <f>SUM(O91:P91)</f>
        <v>0</v>
      </c>
      <c r="R91" s="2325"/>
      <c r="S91" s="2325">
        <v>0</v>
      </c>
      <c r="T91" s="2325">
        <v>1</v>
      </c>
      <c r="U91" s="2325">
        <f>SUM(S91:T91)</f>
        <v>1</v>
      </c>
      <c r="V91" s="2325"/>
      <c r="W91" s="2325">
        <v>0</v>
      </c>
      <c r="X91" s="2325">
        <v>0</v>
      </c>
      <c r="Y91" s="2325">
        <f>SUM(W91:X91)</f>
        <v>0</v>
      </c>
      <c r="Z91" s="2325"/>
      <c r="AA91" s="2325">
        <f>SUM(G91+K91+O91+S91+W91)</f>
        <v>0</v>
      </c>
      <c r="AB91" s="2325">
        <f>SUM(H91+L91+P91+T91+X91)</f>
        <v>1</v>
      </c>
      <c r="AC91" s="2324">
        <f>SUM(I91+M91+Q91+U91+Y91)</f>
        <v>1</v>
      </c>
    </row>
    <row r="92" spans="1:29" s="2314" customFormat="1" ht="14.25" customHeight="1">
      <c r="A92" s="420">
        <v>5</v>
      </c>
      <c r="B92" s="420">
        <v>4</v>
      </c>
      <c r="C92" s="420">
        <v>8</v>
      </c>
      <c r="E92" s="2323"/>
      <c r="F92" s="2326" t="s">
        <v>395</v>
      </c>
      <c r="G92" s="2337">
        <v>0</v>
      </c>
      <c r="H92" s="2337">
        <v>1</v>
      </c>
      <c r="I92" s="2325">
        <f>SUM(G92:H92)</f>
        <v>1</v>
      </c>
      <c r="J92" s="2325"/>
      <c r="K92" s="2325">
        <v>1</v>
      </c>
      <c r="L92" s="2325">
        <v>0</v>
      </c>
      <c r="M92" s="2325">
        <f>SUM(K92:L92)</f>
        <v>1</v>
      </c>
      <c r="N92" s="2325"/>
      <c r="O92" s="2325">
        <v>0</v>
      </c>
      <c r="P92" s="2325">
        <v>0</v>
      </c>
      <c r="Q92" s="2325">
        <f>SUM(O92:P92)</f>
        <v>0</v>
      </c>
      <c r="R92" s="2325"/>
      <c r="S92" s="2325">
        <v>0</v>
      </c>
      <c r="T92" s="2325">
        <v>0</v>
      </c>
      <c r="U92" s="2325">
        <f>SUM(S92:T92)</f>
        <v>0</v>
      </c>
      <c r="V92" s="2325"/>
      <c r="W92" s="2325">
        <v>0</v>
      </c>
      <c r="X92" s="2325">
        <v>0</v>
      </c>
      <c r="Y92" s="2325">
        <f>SUM(W92:X92)</f>
        <v>0</v>
      </c>
      <c r="Z92" s="2325"/>
      <c r="AA92" s="2325">
        <f>SUM(G92+K92+O92+S92+W92)</f>
        <v>1</v>
      </c>
      <c r="AB92" s="2325">
        <f>SUM(H92+L92+P92+T92+X92)</f>
        <v>1</v>
      </c>
      <c r="AC92" s="2324">
        <f>SUM(I92+M92+Q92+U92+Y92)</f>
        <v>2</v>
      </c>
    </row>
    <row r="93" spans="1:29" s="2314" customFormat="1" ht="14.25" customHeight="1">
      <c r="A93" s="420">
        <v>5</v>
      </c>
      <c r="B93" s="420">
        <v>4</v>
      </c>
      <c r="C93" s="420">
        <v>8</v>
      </c>
      <c r="E93" s="2323"/>
      <c r="F93" s="2326" t="s">
        <v>763</v>
      </c>
      <c r="G93" s="2337">
        <v>1</v>
      </c>
      <c r="H93" s="2337">
        <v>0</v>
      </c>
      <c r="I93" s="2325">
        <f>SUM(G93:H93)</f>
        <v>1</v>
      </c>
      <c r="J93" s="2325"/>
      <c r="K93" s="2325">
        <v>0</v>
      </c>
      <c r="L93" s="2325">
        <v>0</v>
      </c>
      <c r="M93" s="2325">
        <f>SUM(K93:L93)</f>
        <v>0</v>
      </c>
      <c r="N93" s="2325"/>
      <c r="O93" s="2325">
        <v>0</v>
      </c>
      <c r="P93" s="2325">
        <v>0</v>
      </c>
      <c r="Q93" s="2325">
        <f>SUM(O93:P93)</f>
        <v>0</v>
      </c>
      <c r="R93" s="2325"/>
      <c r="S93" s="2325">
        <v>0</v>
      </c>
      <c r="T93" s="2325">
        <v>0</v>
      </c>
      <c r="U93" s="2325">
        <f>SUM(S93:T93)</f>
        <v>0</v>
      </c>
      <c r="V93" s="2325"/>
      <c r="W93" s="2325">
        <v>0</v>
      </c>
      <c r="X93" s="2325">
        <v>0</v>
      </c>
      <c r="Y93" s="2325">
        <f>SUM(W93:X93)</f>
        <v>0</v>
      </c>
      <c r="Z93" s="2325"/>
      <c r="AA93" s="2325">
        <f>SUM(G93+K93+O93+S93+W93)</f>
        <v>1</v>
      </c>
      <c r="AB93" s="2325">
        <f>SUM(H93+L93+P93+T93+X93)</f>
        <v>0</v>
      </c>
      <c r="AC93" s="2324">
        <f>SUM(I93+M93+Q93+U93+Y93)</f>
        <v>1</v>
      </c>
    </row>
    <row r="94" spans="1:29" s="2314" customFormat="1" ht="14.25" customHeight="1">
      <c r="A94" s="420">
        <v>5</v>
      </c>
      <c r="B94" s="420">
        <v>4</v>
      </c>
      <c r="C94" s="420">
        <v>8</v>
      </c>
      <c r="E94" s="2323"/>
      <c r="F94" s="2326" t="s">
        <v>394</v>
      </c>
      <c r="G94" s="2337">
        <v>4</v>
      </c>
      <c r="H94" s="2337">
        <v>3</v>
      </c>
      <c r="I94" s="2325">
        <f>SUM(G94:H94)</f>
        <v>7</v>
      </c>
      <c r="J94" s="2325"/>
      <c r="K94" s="2325">
        <v>0</v>
      </c>
      <c r="L94" s="2325">
        <v>0</v>
      </c>
      <c r="M94" s="2325">
        <f>SUM(K94:L94)</f>
        <v>0</v>
      </c>
      <c r="N94" s="2325"/>
      <c r="O94" s="2325">
        <v>0</v>
      </c>
      <c r="P94" s="2325">
        <v>0</v>
      </c>
      <c r="Q94" s="2325">
        <f>SUM(O94:P94)</f>
        <v>0</v>
      </c>
      <c r="R94" s="2325"/>
      <c r="S94" s="2325">
        <v>0</v>
      </c>
      <c r="T94" s="2325">
        <v>0</v>
      </c>
      <c r="U94" s="2325">
        <f>SUM(S94:T94)</f>
        <v>0</v>
      </c>
      <c r="V94" s="2325"/>
      <c r="W94" s="2325">
        <v>0</v>
      </c>
      <c r="X94" s="2325">
        <v>1</v>
      </c>
      <c r="Y94" s="2325">
        <f>SUM(W94:X94)</f>
        <v>1</v>
      </c>
      <c r="Z94" s="2325"/>
      <c r="AA94" s="2325">
        <f>SUM(G94+K94+O94+S94+W94)</f>
        <v>4</v>
      </c>
      <c r="AB94" s="2325">
        <f>SUM(H94+L94+P94+T94+X94)</f>
        <v>4</v>
      </c>
      <c r="AC94" s="2324">
        <f>SUM(I94+M94+Q94+U94+Y94)</f>
        <v>8</v>
      </c>
    </row>
    <row r="95" spans="1:29" s="2314" customFormat="1" ht="14.25" customHeight="1">
      <c r="A95" s="420">
        <v>5</v>
      </c>
      <c r="B95" s="420">
        <v>4</v>
      </c>
      <c r="C95" s="420">
        <v>8</v>
      </c>
      <c r="E95" s="2323"/>
      <c r="F95" s="2326" t="s">
        <v>393</v>
      </c>
      <c r="G95" s="2337">
        <v>0</v>
      </c>
      <c r="H95" s="2337">
        <v>2</v>
      </c>
      <c r="I95" s="2325">
        <f>SUM(G95:H95)</f>
        <v>2</v>
      </c>
      <c r="J95" s="2325"/>
      <c r="K95" s="2325">
        <v>0</v>
      </c>
      <c r="L95" s="2325">
        <v>0</v>
      </c>
      <c r="M95" s="2325">
        <f>SUM(K95:L95)</f>
        <v>0</v>
      </c>
      <c r="N95" s="2325"/>
      <c r="O95" s="2325">
        <v>0</v>
      </c>
      <c r="P95" s="2325">
        <v>0</v>
      </c>
      <c r="Q95" s="2325">
        <f>SUM(O95:P95)</f>
        <v>0</v>
      </c>
      <c r="R95" s="2325"/>
      <c r="S95" s="2325">
        <v>0</v>
      </c>
      <c r="T95" s="2325">
        <v>0</v>
      </c>
      <c r="U95" s="2325">
        <f>SUM(S95:T95)</f>
        <v>0</v>
      </c>
      <c r="V95" s="2325"/>
      <c r="W95" s="2325">
        <v>0</v>
      </c>
      <c r="X95" s="2325">
        <v>0</v>
      </c>
      <c r="Y95" s="2325">
        <f>SUM(W95:X95)</f>
        <v>0</v>
      </c>
      <c r="Z95" s="2325"/>
      <c r="AA95" s="2325">
        <f>SUM(G95+K95+O95+S95+W95)</f>
        <v>0</v>
      </c>
      <c r="AB95" s="2325">
        <f>SUM(H95+L95+P95+T95+X95)</f>
        <v>2</v>
      </c>
      <c r="AC95" s="2324">
        <f>SUM(I95+M95+Q95+U95+Y95)</f>
        <v>2</v>
      </c>
    </row>
    <row r="96" spans="1:29" s="2314" customFormat="1" ht="14.25" customHeight="1">
      <c r="A96" s="420">
        <v>5</v>
      </c>
      <c r="B96" s="420">
        <v>4</v>
      </c>
      <c r="C96" s="420">
        <v>8</v>
      </c>
      <c r="E96" s="2323"/>
      <c r="F96" s="2326" t="s">
        <v>762</v>
      </c>
      <c r="G96" s="2337">
        <v>1</v>
      </c>
      <c r="H96" s="2337">
        <v>0</v>
      </c>
      <c r="I96" s="2325">
        <f>SUM(G96:H96)</f>
        <v>1</v>
      </c>
      <c r="J96" s="2325"/>
      <c r="K96" s="2325">
        <v>0</v>
      </c>
      <c r="L96" s="2325">
        <v>0</v>
      </c>
      <c r="M96" s="2325">
        <f>SUM(K96:L96)</f>
        <v>0</v>
      </c>
      <c r="N96" s="2325"/>
      <c r="O96" s="2325">
        <v>0</v>
      </c>
      <c r="P96" s="2325">
        <v>0</v>
      </c>
      <c r="Q96" s="2325">
        <f>SUM(O96:P96)</f>
        <v>0</v>
      </c>
      <c r="R96" s="2325"/>
      <c r="S96" s="2325">
        <v>0</v>
      </c>
      <c r="T96" s="2325">
        <v>1</v>
      </c>
      <c r="U96" s="2325">
        <f>SUM(S96:T96)</f>
        <v>1</v>
      </c>
      <c r="V96" s="2325"/>
      <c r="W96" s="2325">
        <v>0</v>
      </c>
      <c r="X96" s="2325">
        <v>0</v>
      </c>
      <c r="Y96" s="2325">
        <f>SUM(W96:X96)</f>
        <v>0</v>
      </c>
      <c r="Z96" s="2325"/>
      <c r="AA96" s="2325">
        <f>SUM(G96+K96+O96+S96+W96)</f>
        <v>1</v>
      </c>
      <c r="AB96" s="2325">
        <f>SUM(H96+L96+P96+T96+X96)</f>
        <v>1</v>
      </c>
      <c r="AC96" s="2324">
        <f>SUM(I96+M96+Q96+U96+Y96)</f>
        <v>2</v>
      </c>
    </row>
    <row r="97" spans="1:29" s="2314" customFormat="1" ht="14.25" customHeight="1">
      <c r="A97" s="420">
        <v>5</v>
      </c>
      <c r="B97" s="420">
        <v>4</v>
      </c>
      <c r="C97" s="420">
        <v>8</v>
      </c>
      <c r="E97" s="2323"/>
      <c r="F97" s="2326" t="s">
        <v>392</v>
      </c>
      <c r="G97" s="2337">
        <v>3</v>
      </c>
      <c r="H97" s="2337">
        <v>5</v>
      </c>
      <c r="I97" s="2325">
        <f>SUM(G97:H97)</f>
        <v>8</v>
      </c>
      <c r="J97" s="2325"/>
      <c r="K97" s="2325">
        <v>0</v>
      </c>
      <c r="L97" s="2325">
        <v>0</v>
      </c>
      <c r="M97" s="2325">
        <f>SUM(K97:L97)</f>
        <v>0</v>
      </c>
      <c r="N97" s="2325"/>
      <c r="O97" s="2325">
        <v>0</v>
      </c>
      <c r="P97" s="2325">
        <v>0</v>
      </c>
      <c r="Q97" s="2325">
        <f>SUM(O97:P97)</f>
        <v>0</v>
      </c>
      <c r="R97" s="2325"/>
      <c r="S97" s="2325">
        <v>0</v>
      </c>
      <c r="T97" s="2325">
        <v>0</v>
      </c>
      <c r="U97" s="2325">
        <f>SUM(S97:T97)</f>
        <v>0</v>
      </c>
      <c r="V97" s="2325"/>
      <c r="W97" s="2325">
        <v>0</v>
      </c>
      <c r="X97" s="2325">
        <v>0</v>
      </c>
      <c r="Y97" s="2325">
        <f>SUM(W97:X97)</f>
        <v>0</v>
      </c>
      <c r="Z97" s="2325"/>
      <c r="AA97" s="2325">
        <f>SUM(G97+K97+O97+S97+W97)</f>
        <v>3</v>
      </c>
      <c r="AB97" s="2325">
        <f>SUM(H97+L97+P97+T97+X97)</f>
        <v>5</v>
      </c>
      <c r="AC97" s="2324">
        <f>SUM(I97+M97+Q97+U97+Y97)</f>
        <v>8</v>
      </c>
    </row>
    <row r="98" spans="1:29" s="2319" customFormat="1" ht="14.25" customHeight="1">
      <c r="E98" s="2323"/>
      <c r="F98" s="2322" t="s">
        <v>58</v>
      </c>
      <c r="G98" s="2321">
        <f>SUM(G99:G111)</f>
        <v>19</v>
      </c>
      <c r="H98" s="2321">
        <f>SUM(H99:H111)</f>
        <v>40</v>
      </c>
      <c r="I98" s="2321">
        <f>SUM(G98:H98)</f>
        <v>59</v>
      </c>
      <c r="J98" s="2321"/>
      <c r="K98" s="2321">
        <f>SUM(K99:K111)</f>
        <v>21</v>
      </c>
      <c r="L98" s="2321">
        <f>SUM(L99:L111)</f>
        <v>39</v>
      </c>
      <c r="M98" s="2321">
        <f>SUM(K98:L98)</f>
        <v>60</v>
      </c>
      <c r="N98" s="2321"/>
      <c r="O98" s="2321">
        <f>SUM(O99:O111)</f>
        <v>1</v>
      </c>
      <c r="P98" s="2321">
        <f>SUM(P99:P111)</f>
        <v>0</v>
      </c>
      <c r="Q98" s="2321">
        <f>SUM(O98:P98)</f>
        <v>1</v>
      </c>
      <c r="R98" s="2321"/>
      <c r="S98" s="2321">
        <f>SUM(S99:S111)</f>
        <v>0</v>
      </c>
      <c r="T98" s="2321">
        <f>SUM(T99:T111)</f>
        <v>1</v>
      </c>
      <c r="U98" s="2321">
        <f>SUM(S98:T98)</f>
        <v>1</v>
      </c>
      <c r="V98" s="2321"/>
      <c r="W98" s="2321">
        <f>SUM(W99:W111)</f>
        <v>1</v>
      </c>
      <c r="X98" s="2321">
        <f>SUM(X99:X111)</f>
        <v>1</v>
      </c>
      <c r="Y98" s="2321">
        <f>SUM(W98:X98)</f>
        <v>2</v>
      </c>
      <c r="Z98" s="2321"/>
      <c r="AA98" s="2321">
        <f>SUM(G98+K98+O98+S98+W98)</f>
        <v>42</v>
      </c>
      <c r="AB98" s="2321">
        <f>SUM(H98+L98+P98+T98+X98)</f>
        <v>81</v>
      </c>
      <c r="AC98" s="2320">
        <f>SUM(I98+M98+Q98+U98+Y98)</f>
        <v>123</v>
      </c>
    </row>
    <row r="99" spans="1:29" s="2314" customFormat="1" ht="14.25" customHeight="1">
      <c r="A99" s="420">
        <v>5</v>
      </c>
      <c r="B99" s="420">
        <v>5</v>
      </c>
      <c r="C99" s="420">
        <v>11</v>
      </c>
      <c r="E99" s="2323"/>
      <c r="F99" s="2326" t="s">
        <v>113</v>
      </c>
      <c r="G99" s="2325">
        <v>1</v>
      </c>
      <c r="H99" s="2325">
        <v>0</v>
      </c>
      <c r="I99" s="2325">
        <f>SUM(G99:H99)</f>
        <v>1</v>
      </c>
      <c r="J99" s="2325"/>
      <c r="K99" s="2325">
        <v>0</v>
      </c>
      <c r="L99" s="2325">
        <v>1</v>
      </c>
      <c r="M99" s="2325">
        <f>SUM(K99:L99)</f>
        <v>1</v>
      </c>
      <c r="N99" s="2325"/>
      <c r="O99" s="2325">
        <v>0</v>
      </c>
      <c r="P99" s="2325">
        <v>0</v>
      </c>
      <c r="Q99" s="2325">
        <f>SUM(O99:P99)</f>
        <v>0</v>
      </c>
      <c r="R99" s="2325"/>
      <c r="S99" s="2325">
        <v>0</v>
      </c>
      <c r="T99" s="2325">
        <v>0</v>
      </c>
      <c r="U99" s="2325">
        <f>SUM(S99:T99)</f>
        <v>0</v>
      </c>
      <c r="V99" s="2325"/>
      <c r="W99" s="2325">
        <v>0</v>
      </c>
      <c r="X99" s="2325">
        <v>0</v>
      </c>
      <c r="Y99" s="2325">
        <f>SUM(W99:X99)</f>
        <v>0</v>
      </c>
      <c r="Z99" s="2325"/>
      <c r="AA99" s="2325">
        <f>SUM(G99+K99+O99+S99+W99)</f>
        <v>1</v>
      </c>
      <c r="AB99" s="2325">
        <f>SUM(H99+L99+P99+T99+X99)</f>
        <v>1</v>
      </c>
      <c r="AC99" s="2324">
        <f>SUM(I99+M99+Q99+U99+Y99)</f>
        <v>2</v>
      </c>
    </row>
    <row r="100" spans="1:29" s="2314" customFormat="1" ht="14.25" customHeight="1">
      <c r="A100" s="420">
        <v>5</v>
      </c>
      <c r="B100" s="420">
        <v>5</v>
      </c>
      <c r="C100" s="420">
        <v>11</v>
      </c>
      <c r="E100" s="2323"/>
      <c r="F100" s="2326" t="s">
        <v>761</v>
      </c>
      <c r="G100" s="2325">
        <v>0</v>
      </c>
      <c r="H100" s="2325">
        <v>0</v>
      </c>
      <c r="I100" s="2325">
        <f>SUM(G100:H100)</f>
        <v>0</v>
      </c>
      <c r="J100" s="2325"/>
      <c r="K100" s="2325">
        <v>1</v>
      </c>
      <c r="L100" s="2325">
        <v>2</v>
      </c>
      <c r="M100" s="2325">
        <f>SUM(K100:L100)</f>
        <v>3</v>
      </c>
      <c r="N100" s="2325"/>
      <c r="O100" s="2325">
        <v>0</v>
      </c>
      <c r="P100" s="2325">
        <v>0</v>
      </c>
      <c r="Q100" s="2325">
        <f>SUM(O100:P100)</f>
        <v>0</v>
      </c>
      <c r="R100" s="2325"/>
      <c r="S100" s="2325">
        <v>0</v>
      </c>
      <c r="T100" s="2325">
        <v>0</v>
      </c>
      <c r="U100" s="2325">
        <f>SUM(S100:T100)</f>
        <v>0</v>
      </c>
      <c r="V100" s="2325"/>
      <c r="W100" s="2325">
        <v>0</v>
      </c>
      <c r="X100" s="2325">
        <v>0</v>
      </c>
      <c r="Y100" s="2325">
        <f>SUM(W100:X100)</f>
        <v>0</v>
      </c>
      <c r="Z100" s="2325"/>
      <c r="AA100" s="2325">
        <f>SUM(G100+K100+O100+S100+W100)</f>
        <v>1</v>
      </c>
      <c r="AB100" s="2325">
        <f>SUM(H100+L100+P100+T100+X100)</f>
        <v>2</v>
      </c>
      <c r="AC100" s="2324">
        <f>SUM(I100+M100+Q100+U100+Y100)</f>
        <v>3</v>
      </c>
    </row>
    <row r="101" spans="1:29" s="2314" customFormat="1" ht="14.25" customHeight="1">
      <c r="A101" s="420">
        <v>5</v>
      </c>
      <c r="B101" s="420">
        <v>5</v>
      </c>
      <c r="C101" s="420">
        <v>11</v>
      </c>
      <c r="E101" s="2323"/>
      <c r="F101" s="2326" t="s">
        <v>703</v>
      </c>
      <c r="G101" s="2325">
        <v>1</v>
      </c>
      <c r="H101" s="2325">
        <v>5</v>
      </c>
      <c r="I101" s="2325">
        <f>SUM(G101:H101)</f>
        <v>6</v>
      </c>
      <c r="J101" s="2325"/>
      <c r="K101" s="2325">
        <v>4</v>
      </c>
      <c r="L101" s="2325">
        <v>3</v>
      </c>
      <c r="M101" s="2325">
        <f>SUM(K101:L101)</f>
        <v>7</v>
      </c>
      <c r="N101" s="2325"/>
      <c r="O101" s="2325">
        <v>1</v>
      </c>
      <c r="P101" s="2325">
        <v>0</v>
      </c>
      <c r="Q101" s="2325">
        <f>SUM(O101:P101)</f>
        <v>1</v>
      </c>
      <c r="R101" s="2325"/>
      <c r="S101" s="2325">
        <v>0</v>
      </c>
      <c r="T101" s="2325">
        <v>0</v>
      </c>
      <c r="U101" s="2325">
        <f>SUM(S101:T101)</f>
        <v>0</v>
      </c>
      <c r="V101" s="2325"/>
      <c r="W101" s="2325">
        <v>0</v>
      </c>
      <c r="X101" s="2325">
        <v>0</v>
      </c>
      <c r="Y101" s="2325">
        <f>SUM(W101:X101)</f>
        <v>0</v>
      </c>
      <c r="Z101" s="2325"/>
      <c r="AA101" s="2325">
        <f>SUM(G101+K101+O101+S101+W101)</f>
        <v>6</v>
      </c>
      <c r="AB101" s="2325">
        <f>SUM(H101+L101+P101+T101+X101)</f>
        <v>8</v>
      </c>
      <c r="AC101" s="2324">
        <f>SUM(I101+M101+Q101+U101+Y101)</f>
        <v>14</v>
      </c>
    </row>
    <row r="102" spans="1:29" s="2314" customFormat="1" ht="14.25" customHeight="1">
      <c r="A102" s="420">
        <v>5</v>
      </c>
      <c r="B102" s="420">
        <v>5</v>
      </c>
      <c r="C102" s="420">
        <v>11</v>
      </c>
      <c r="E102" s="2323"/>
      <c r="F102" s="2326" t="s">
        <v>391</v>
      </c>
      <c r="G102" s="2325">
        <v>3</v>
      </c>
      <c r="H102" s="2325">
        <v>4</v>
      </c>
      <c r="I102" s="2325">
        <f>SUM(G102:H102)</f>
        <v>7</v>
      </c>
      <c r="J102" s="2325"/>
      <c r="K102" s="2325">
        <v>2</v>
      </c>
      <c r="L102" s="2325">
        <v>2</v>
      </c>
      <c r="M102" s="2325">
        <f>SUM(K102:L102)</f>
        <v>4</v>
      </c>
      <c r="N102" s="2325"/>
      <c r="O102" s="2325">
        <v>0</v>
      </c>
      <c r="P102" s="2325">
        <v>0</v>
      </c>
      <c r="Q102" s="2325">
        <f>SUM(O102:P102)</f>
        <v>0</v>
      </c>
      <c r="R102" s="2325"/>
      <c r="S102" s="2325">
        <v>0</v>
      </c>
      <c r="T102" s="2325">
        <v>0</v>
      </c>
      <c r="U102" s="2325">
        <f>SUM(S102:T102)</f>
        <v>0</v>
      </c>
      <c r="V102" s="2325"/>
      <c r="W102" s="2325">
        <v>0</v>
      </c>
      <c r="X102" s="2325">
        <v>0</v>
      </c>
      <c r="Y102" s="2325">
        <f>SUM(W102:X102)</f>
        <v>0</v>
      </c>
      <c r="Z102" s="2325"/>
      <c r="AA102" s="2325">
        <f>SUM(G102+K102+O102+S102+W102)</f>
        <v>5</v>
      </c>
      <c r="AB102" s="2325">
        <f>SUM(H102+L102+P102+T102+X102)</f>
        <v>6</v>
      </c>
      <c r="AC102" s="2324">
        <f>SUM(I102+M102+Q102+U102+Y102)</f>
        <v>11</v>
      </c>
    </row>
    <row r="103" spans="1:29" s="2314" customFormat="1" ht="14.25" customHeight="1">
      <c r="A103" s="420">
        <v>5</v>
      </c>
      <c r="B103" s="420">
        <v>5</v>
      </c>
      <c r="C103" s="420">
        <v>11</v>
      </c>
      <c r="E103" s="2323"/>
      <c r="F103" s="2326" t="s">
        <v>760</v>
      </c>
      <c r="G103" s="2325">
        <v>0</v>
      </c>
      <c r="H103" s="2325">
        <v>0</v>
      </c>
      <c r="I103" s="2325">
        <f>SUM(G103:H103)</f>
        <v>0</v>
      </c>
      <c r="J103" s="2325"/>
      <c r="K103" s="2325">
        <v>0</v>
      </c>
      <c r="L103" s="2325">
        <v>1</v>
      </c>
      <c r="M103" s="2325">
        <f>SUM(K103:L103)</f>
        <v>1</v>
      </c>
      <c r="N103" s="2325"/>
      <c r="O103" s="2325">
        <v>0</v>
      </c>
      <c r="P103" s="2325">
        <v>0</v>
      </c>
      <c r="Q103" s="2325">
        <f>SUM(O103:P103)</f>
        <v>0</v>
      </c>
      <c r="R103" s="2325"/>
      <c r="S103" s="2325">
        <v>0</v>
      </c>
      <c r="T103" s="2325">
        <v>0</v>
      </c>
      <c r="U103" s="2325">
        <f>SUM(S103:T103)</f>
        <v>0</v>
      </c>
      <c r="V103" s="2325"/>
      <c r="W103" s="2325">
        <v>0</v>
      </c>
      <c r="X103" s="2325">
        <v>0</v>
      </c>
      <c r="Y103" s="2325">
        <f>SUM(W103:X103)</f>
        <v>0</v>
      </c>
      <c r="Z103" s="2325"/>
      <c r="AA103" s="2325">
        <f>SUM(G103+K103+O103+S103+W103)</f>
        <v>0</v>
      </c>
      <c r="AB103" s="2325">
        <f>SUM(H103+L103+P103+T103+X103)</f>
        <v>1</v>
      </c>
      <c r="AC103" s="2324">
        <f>SUM(I103+M103+Q103+U103+Y103)</f>
        <v>1</v>
      </c>
    </row>
    <row r="104" spans="1:29" s="2314" customFormat="1" ht="14.25" customHeight="1">
      <c r="A104" s="420">
        <v>5</v>
      </c>
      <c r="B104" s="420">
        <v>5</v>
      </c>
      <c r="C104" s="420">
        <v>11</v>
      </c>
      <c r="E104" s="2323"/>
      <c r="F104" s="2326" t="s">
        <v>390</v>
      </c>
      <c r="G104" s="2325">
        <v>0</v>
      </c>
      <c r="H104" s="2325">
        <v>0</v>
      </c>
      <c r="I104" s="2325">
        <f>SUM(G104:H104)</f>
        <v>0</v>
      </c>
      <c r="J104" s="2325"/>
      <c r="K104" s="2325">
        <v>0</v>
      </c>
      <c r="L104" s="2325">
        <v>1</v>
      </c>
      <c r="M104" s="2325">
        <f>SUM(K104:L104)</f>
        <v>1</v>
      </c>
      <c r="N104" s="2325"/>
      <c r="O104" s="2325">
        <v>0</v>
      </c>
      <c r="P104" s="2325">
        <v>0</v>
      </c>
      <c r="Q104" s="2325">
        <f>SUM(O104:P104)</f>
        <v>0</v>
      </c>
      <c r="R104" s="2325"/>
      <c r="S104" s="2325">
        <v>0</v>
      </c>
      <c r="T104" s="2325">
        <v>0</v>
      </c>
      <c r="U104" s="2325">
        <f>SUM(S104:T104)</f>
        <v>0</v>
      </c>
      <c r="V104" s="2325"/>
      <c r="W104" s="2325">
        <v>0</v>
      </c>
      <c r="X104" s="2325">
        <v>0</v>
      </c>
      <c r="Y104" s="2325">
        <f>SUM(W104:X104)</f>
        <v>0</v>
      </c>
      <c r="Z104" s="2325"/>
      <c r="AA104" s="2325">
        <f>SUM(G104+K104+O104+S104+W104)</f>
        <v>0</v>
      </c>
      <c r="AB104" s="2325">
        <f>SUM(H104+L104+P104+T104+X104)</f>
        <v>1</v>
      </c>
      <c r="AC104" s="2324">
        <f>SUM(I104+M104+Q104+U104+Y104)</f>
        <v>1</v>
      </c>
    </row>
    <row r="105" spans="1:29" s="2314" customFormat="1" ht="14.25" customHeight="1">
      <c r="A105" s="420">
        <v>5</v>
      </c>
      <c r="B105" s="420">
        <v>5</v>
      </c>
      <c r="C105" s="420">
        <v>11</v>
      </c>
      <c r="E105" s="2323"/>
      <c r="F105" s="2326" t="s">
        <v>759</v>
      </c>
      <c r="G105" s="2325">
        <v>0</v>
      </c>
      <c r="H105" s="2325">
        <v>0</v>
      </c>
      <c r="I105" s="2325">
        <f>SUM(G105:H105)</f>
        <v>0</v>
      </c>
      <c r="J105" s="2325"/>
      <c r="K105" s="2325">
        <v>2</v>
      </c>
      <c r="L105" s="2325">
        <v>0</v>
      </c>
      <c r="M105" s="2325">
        <f>SUM(K105:L105)</f>
        <v>2</v>
      </c>
      <c r="N105" s="2325"/>
      <c r="O105" s="2325">
        <v>0</v>
      </c>
      <c r="P105" s="2325">
        <v>0</v>
      </c>
      <c r="Q105" s="2325">
        <f>SUM(O105:P105)</f>
        <v>0</v>
      </c>
      <c r="R105" s="2325"/>
      <c r="S105" s="2325">
        <v>0</v>
      </c>
      <c r="T105" s="2325">
        <v>1</v>
      </c>
      <c r="U105" s="2325">
        <f>SUM(S105:T105)</f>
        <v>1</v>
      </c>
      <c r="V105" s="2325"/>
      <c r="W105" s="2325">
        <v>0</v>
      </c>
      <c r="X105" s="2325">
        <v>0</v>
      </c>
      <c r="Y105" s="2325">
        <f>SUM(W105:X105)</f>
        <v>0</v>
      </c>
      <c r="Z105" s="2325"/>
      <c r="AA105" s="2325">
        <f>SUM(G105+K105+O105+S105+W105)</f>
        <v>2</v>
      </c>
      <c r="AB105" s="2325">
        <f>SUM(H105+L105+P105+T105+X105)</f>
        <v>1</v>
      </c>
      <c r="AC105" s="2324">
        <f>SUM(I105+M105+Q105+U105+Y105)</f>
        <v>3</v>
      </c>
    </row>
    <row r="106" spans="1:29" s="2314" customFormat="1" ht="14.25" customHeight="1">
      <c r="A106" s="420">
        <v>5</v>
      </c>
      <c r="B106" s="420">
        <v>5</v>
      </c>
      <c r="C106" s="420">
        <v>11</v>
      </c>
      <c r="E106" s="2323"/>
      <c r="F106" s="2326" t="s">
        <v>702</v>
      </c>
      <c r="G106" s="2325">
        <v>0</v>
      </c>
      <c r="H106" s="2325">
        <v>0</v>
      </c>
      <c r="I106" s="2325">
        <f>SUM(G106:H106)</f>
        <v>0</v>
      </c>
      <c r="J106" s="2325"/>
      <c r="K106" s="2325">
        <v>3</v>
      </c>
      <c r="L106" s="2325">
        <v>2</v>
      </c>
      <c r="M106" s="2325">
        <f>SUM(K106:L106)</f>
        <v>5</v>
      </c>
      <c r="N106" s="2325"/>
      <c r="O106" s="2325">
        <v>0</v>
      </c>
      <c r="P106" s="2325">
        <v>0</v>
      </c>
      <c r="Q106" s="2325">
        <f>SUM(O106:P106)</f>
        <v>0</v>
      </c>
      <c r="R106" s="2325"/>
      <c r="S106" s="2325">
        <v>0</v>
      </c>
      <c r="T106" s="2325">
        <v>0</v>
      </c>
      <c r="U106" s="2325">
        <f>SUM(S106:T106)</f>
        <v>0</v>
      </c>
      <c r="V106" s="2325"/>
      <c r="W106" s="2325">
        <v>0</v>
      </c>
      <c r="X106" s="2325">
        <v>0</v>
      </c>
      <c r="Y106" s="2325">
        <f>SUM(W106:X106)</f>
        <v>0</v>
      </c>
      <c r="Z106" s="2325"/>
      <c r="AA106" s="2325">
        <f>SUM(G106+K106+O106+S106+W106)</f>
        <v>3</v>
      </c>
      <c r="AB106" s="2325">
        <f>SUM(H106+L106+P106+T106+X106)</f>
        <v>2</v>
      </c>
      <c r="AC106" s="2324">
        <f>SUM(I106+M106+Q106+U106+Y106)</f>
        <v>5</v>
      </c>
    </row>
    <row r="107" spans="1:29" s="2314" customFormat="1" ht="14.25" customHeight="1">
      <c r="A107" s="420">
        <v>5</v>
      </c>
      <c r="B107" s="420">
        <v>5</v>
      </c>
      <c r="C107" s="420">
        <v>11</v>
      </c>
      <c r="E107" s="2323"/>
      <c r="F107" s="2326" t="s">
        <v>702</v>
      </c>
      <c r="G107" s="2325">
        <v>2</v>
      </c>
      <c r="H107" s="2325">
        <v>1</v>
      </c>
      <c r="I107" s="2325">
        <f>SUM(G107:H107)</f>
        <v>3</v>
      </c>
      <c r="J107" s="2325"/>
      <c r="K107" s="2325">
        <v>0</v>
      </c>
      <c r="L107" s="2325">
        <v>6</v>
      </c>
      <c r="M107" s="2325">
        <f>SUM(K107:L107)</f>
        <v>6</v>
      </c>
      <c r="N107" s="2325"/>
      <c r="O107" s="2325">
        <v>0</v>
      </c>
      <c r="P107" s="2325">
        <v>0</v>
      </c>
      <c r="Q107" s="2325">
        <f>SUM(O107:P107)</f>
        <v>0</v>
      </c>
      <c r="R107" s="2325"/>
      <c r="S107" s="2325">
        <v>0</v>
      </c>
      <c r="T107" s="2325">
        <v>0</v>
      </c>
      <c r="U107" s="2325">
        <f>SUM(S107:T107)</f>
        <v>0</v>
      </c>
      <c r="V107" s="2325"/>
      <c r="W107" s="2325">
        <v>0</v>
      </c>
      <c r="X107" s="2325">
        <v>0</v>
      </c>
      <c r="Y107" s="2325">
        <f>SUM(W107:X107)</f>
        <v>0</v>
      </c>
      <c r="Z107" s="2325"/>
      <c r="AA107" s="2325">
        <f>SUM(G107+K107+O107+S107+W107)</f>
        <v>2</v>
      </c>
      <c r="AB107" s="2325">
        <f>SUM(H107+L107+P107+T107+X107)</f>
        <v>7</v>
      </c>
      <c r="AC107" s="2324">
        <f>SUM(I107+M107+Q107+U107+Y107)</f>
        <v>9</v>
      </c>
    </row>
    <row r="108" spans="1:29" s="2314" customFormat="1" ht="14.25" customHeight="1">
      <c r="A108" s="420">
        <v>5</v>
      </c>
      <c r="B108" s="420">
        <v>5</v>
      </c>
      <c r="C108" s="420">
        <v>11</v>
      </c>
      <c r="E108" s="2323"/>
      <c r="F108" s="2326" t="s">
        <v>758</v>
      </c>
      <c r="G108" s="2325">
        <v>0</v>
      </c>
      <c r="H108" s="2325">
        <v>0</v>
      </c>
      <c r="I108" s="2325">
        <f>SUM(G108:H108)</f>
        <v>0</v>
      </c>
      <c r="J108" s="2325"/>
      <c r="K108" s="2325">
        <v>1</v>
      </c>
      <c r="L108" s="2325">
        <v>0</v>
      </c>
      <c r="M108" s="2325">
        <f>SUM(K108:L108)</f>
        <v>1</v>
      </c>
      <c r="N108" s="2325"/>
      <c r="O108" s="2325">
        <v>0</v>
      </c>
      <c r="P108" s="2325">
        <v>0</v>
      </c>
      <c r="Q108" s="2325">
        <f>SUM(O108:P108)</f>
        <v>0</v>
      </c>
      <c r="R108" s="2325"/>
      <c r="S108" s="2325">
        <v>0</v>
      </c>
      <c r="T108" s="2325">
        <v>0</v>
      </c>
      <c r="U108" s="2325">
        <f>SUM(S108:T108)</f>
        <v>0</v>
      </c>
      <c r="V108" s="2325"/>
      <c r="W108" s="2325">
        <v>0</v>
      </c>
      <c r="X108" s="2325">
        <v>0</v>
      </c>
      <c r="Y108" s="2325">
        <f>SUM(W108:X108)</f>
        <v>0</v>
      </c>
      <c r="Z108" s="2325"/>
      <c r="AA108" s="2325">
        <f>SUM(G108+K108+O108+S108+W108)</f>
        <v>1</v>
      </c>
      <c r="AB108" s="2325">
        <f>SUM(H108+L108+P108+T108+X108)</f>
        <v>0</v>
      </c>
      <c r="AC108" s="2324">
        <f>SUM(I108+M108+Q108+U108+Y108)</f>
        <v>1</v>
      </c>
    </row>
    <row r="109" spans="1:29" s="2314" customFormat="1" ht="14.25" customHeight="1">
      <c r="A109" s="420">
        <v>5</v>
      </c>
      <c r="B109" s="420">
        <v>5</v>
      </c>
      <c r="C109" s="420">
        <v>11</v>
      </c>
      <c r="E109" s="2323"/>
      <c r="F109" s="2326" t="s">
        <v>757</v>
      </c>
      <c r="G109" s="2325">
        <v>0</v>
      </c>
      <c r="H109" s="2325">
        <v>0</v>
      </c>
      <c r="I109" s="2325">
        <f>SUM(G109:H109)</f>
        <v>0</v>
      </c>
      <c r="J109" s="2325"/>
      <c r="K109" s="2325">
        <v>3</v>
      </c>
      <c r="L109" s="2325">
        <v>5</v>
      </c>
      <c r="M109" s="2325">
        <f>SUM(K109:L109)</f>
        <v>8</v>
      </c>
      <c r="N109" s="2325"/>
      <c r="O109" s="2325">
        <v>0</v>
      </c>
      <c r="P109" s="2325">
        <v>0</v>
      </c>
      <c r="Q109" s="2325">
        <f>SUM(O109:P109)</f>
        <v>0</v>
      </c>
      <c r="R109" s="2325"/>
      <c r="S109" s="2325">
        <v>0</v>
      </c>
      <c r="T109" s="2325">
        <v>0</v>
      </c>
      <c r="U109" s="2325">
        <f>SUM(S109:T109)</f>
        <v>0</v>
      </c>
      <c r="V109" s="2325"/>
      <c r="W109" s="2325">
        <v>0</v>
      </c>
      <c r="X109" s="2325">
        <v>0</v>
      </c>
      <c r="Y109" s="2325">
        <f>SUM(W109:X109)</f>
        <v>0</v>
      </c>
      <c r="Z109" s="2325"/>
      <c r="AA109" s="2325">
        <f>SUM(G109+K109+O109+S109+W109)</f>
        <v>3</v>
      </c>
      <c r="AB109" s="2325">
        <f>SUM(H109+L109+P109+T109+X109)</f>
        <v>5</v>
      </c>
      <c r="AC109" s="2324">
        <f>SUM(I109+M109+Q109+U109+Y109)</f>
        <v>8</v>
      </c>
    </row>
    <row r="110" spans="1:29" s="2314" customFormat="1" ht="14.25" customHeight="1">
      <c r="A110" s="420">
        <v>5</v>
      </c>
      <c r="B110" s="420">
        <v>5</v>
      </c>
      <c r="C110" s="420">
        <v>11</v>
      </c>
      <c r="E110" s="2323"/>
      <c r="F110" s="2326" t="s">
        <v>115</v>
      </c>
      <c r="G110" s="2325">
        <v>12</v>
      </c>
      <c r="H110" s="2325">
        <v>30</v>
      </c>
      <c r="I110" s="2325">
        <f>SUM(G110:H110)</f>
        <v>42</v>
      </c>
      <c r="J110" s="2325"/>
      <c r="K110" s="2325">
        <v>5</v>
      </c>
      <c r="L110" s="2325">
        <v>16</v>
      </c>
      <c r="M110" s="2325">
        <f>SUM(K110:L110)</f>
        <v>21</v>
      </c>
      <c r="N110" s="2325"/>
      <c r="O110" s="2325">
        <v>0</v>
      </c>
      <c r="P110" s="2325">
        <v>0</v>
      </c>
      <c r="Q110" s="2325">
        <f>SUM(O110:P110)</f>
        <v>0</v>
      </c>
      <c r="R110" s="2325"/>
      <c r="S110" s="2325">
        <v>0</v>
      </c>
      <c r="T110" s="2325">
        <v>0</v>
      </c>
      <c r="U110" s="2325">
        <f>SUM(S110:T110)</f>
        <v>0</v>
      </c>
      <c r="V110" s="2325"/>
      <c r="W110" s="2325">
        <v>1</v>
      </c>
      <c r="X110" s="2325">
        <v>0</v>
      </c>
      <c r="Y110" s="2325">
        <f>SUM(W110:X110)</f>
        <v>1</v>
      </c>
      <c r="Z110" s="2325"/>
      <c r="AA110" s="2325">
        <f>SUM(G110+K110+O110+S110+W110)</f>
        <v>18</v>
      </c>
      <c r="AB110" s="2325">
        <f>SUM(H110+L110+P110+T110+X110)</f>
        <v>46</v>
      </c>
      <c r="AC110" s="2324">
        <f>SUM(I110+M110+Q110+U110+Y110)</f>
        <v>64</v>
      </c>
    </row>
    <row r="111" spans="1:29" s="2314" customFormat="1" ht="14.25" customHeight="1">
      <c r="A111" s="420">
        <v>5</v>
      </c>
      <c r="B111" s="420">
        <v>5</v>
      </c>
      <c r="C111" s="420">
        <v>11</v>
      </c>
      <c r="E111" s="2323"/>
      <c r="F111" s="2326" t="s">
        <v>388</v>
      </c>
      <c r="G111" s="2325">
        <v>0</v>
      </c>
      <c r="H111" s="2325">
        <v>0</v>
      </c>
      <c r="I111" s="2325">
        <f>SUM(G111:H111)</f>
        <v>0</v>
      </c>
      <c r="J111" s="2325"/>
      <c r="K111" s="2325">
        <v>0</v>
      </c>
      <c r="L111" s="2325">
        <v>0</v>
      </c>
      <c r="M111" s="2325">
        <f>SUM(K111:L111)</f>
        <v>0</v>
      </c>
      <c r="N111" s="2325"/>
      <c r="O111" s="2325">
        <v>0</v>
      </c>
      <c r="P111" s="2325">
        <v>0</v>
      </c>
      <c r="Q111" s="2325">
        <f>SUM(O111:P111)</f>
        <v>0</v>
      </c>
      <c r="R111" s="2325"/>
      <c r="S111" s="2325">
        <v>0</v>
      </c>
      <c r="T111" s="2325">
        <v>0</v>
      </c>
      <c r="U111" s="2325">
        <f>SUM(S111:T111)</f>
        <v>0</v>
      </c>
      <c r="V111" s="2325"/>
      <c r="W111" s="2325">
        <v>0</v>
      </c>
      <c r="X111" s="2325">
        <v>1</v>
      </c>
      <c r="Y111" s="2325">
        <f>SUM(W111:X111)</f>
        <v>1</v>
      </c>
      <c r="Z111" s="2325"/>
      <c r="AA111" s="2325">
        <f>SUM(G111+K111+O111+S111+W111)</f>
        <v>0</v>
      </c>
      <c r="AB111" s="2325">
        <f>SUM(H111+L111+P111+T111+X111)</f>
        <v>1</v>
      </c>
      <c r="AC111" s="2324">
        <f>SUM(I111+M111+Q111+U111+Y111)</f>
        <v>1</v>
      </c>
    </row>
    <row r="112" spans="1:29" s="2319" customFormat="1" ht="14.25" customHeight="1">
      <c r="A112" s="420"/>
      <c r="B112" s="420"/>
      <c r="C112" s="420"/>
      <c r="E112" s="2323"/>
      <c r="F112" s="2322" t="s">
        <v>51</v>
      </c>
      <c r="G112" s="2321">
        <f>SUM(G113:G114)</f>
        <v>11</v>
      </c>
      <c r="H112" s="2321">
        <f>SUM(H113:H114)</f>
        <v>15</v>
      </c>
      <c r="I112" s="2321">
        <f>SUM(G112:H112)</f>
        <v>26</v>
      </c>
      <c r="J112" s="2321"/>
      <c r="K112" s="2321">
        <f>SUM(K113:K114)</f>
        <v>0</v>
      </c>
      <c r="L112" s="2321">
        <f>SUM(L113:L114)</f>
        <v>0</v>
      </c>
      <c r="M112" s="2321">
        <f>SUM(K112:L112)</f>
        <v>0</v>
      </c>
      <c r="N112" s="2321"/>
      <c r="O112" s="2321">
        <f>SUM(O113:O114)</f>
        <v>0</v>
      </c>
      <c r="P112" s="2321">
        <f>SUM(P113:P114)</f>
        <v>0</v>
      </c>
      <c r="Q112" s="2321">
        <f>SUM(O112:P112)</f>
        <v>0</v>
      </c>
      <c r="R112" s="2321"/>
      <c r="S112" s="2321">
        <f>SUM(S113:S114)</f>
        <v>0</v>
      </c>
      <c r="T112" s="2321">
        <f>SUM(T113:T114)</f>
        <v>0</v>
      </c>
      <c r="U112" s="2321">
        <f>SUM(S112:T112)</f>
        <v>0</v>
      </c>
      <c r="V112" s="2321"/>
      <c r="W112" s="2321">
        <f>SUM(W113:W114)</f>
        <v>0</v>
      </c>
      <c r="X112" s="2321">
        <f>SUM(X113:X114)</f>
        <v>1</v>
      </c>
      <c r="Y112" s="2321">
        <f>SUM(W112:X112)</f>
        <v>1</v>
      </c>
      <c r="Z112" s="2321"/>
      <c r="AA112" s="2321">
        <f>SUM(G112+K112+O112+S112+W112)</f>
        <v>11</v>
      </c>
      <c r="AB112" s="2321">
        <f>SUM(H112+L112+P112+T112+X112)</f>
        <v>16</v>
      </c>
      <c r="AC112" s="2320">
        <f>SUM(I112+M112+Q112+U112+Y112)</f>
        <v>27</v>
      </c>
    </row>
    <row r="113" spans="1:29" s="2319" customFormat="1" ht="14.25" customHeight="1">
      <c r="A113" s="420">
        <v>5</v>
      </c>
      <c r="B113" s="420">
        <v>5</v>
      </c>
      <c r="C113" s="420">
        <v>10</v>
      </c>
      <c r="E113" s="2323"/>
      <c r="F113" s="2326" t="s">
        <v>757</v>
      </c>
      <c r="G113" s="2325">
        <v>0</v>
      </c>
      <c r="H113" s="2325">
        <v>2</v>
      </c>
      <c r="I113" s="2325">
        <f>SUM(G113:H113)</f>
        <v>2</v>
      </c>
      <c r="J113" s="2325"/>
      <c r="K113" s="2325">
        <v>0</v>
      </c>
      <c r="L113" s="2325">
        <v>0</v>
      </c>
      <c r="M113" s="2325">
        <f>SUM(K113:L113)</f>
        <v>0</v>
      </c>
      <c r="N113" s="2325"/>
      <c r="O113" s="2325">
        <v>0</v>
      </c>
      <c r="P113" s="2325">
        <v>0</v>
      </c>
      <c r="Q113" s="2325">
        <f>SUM(O113:P113)</f>
        <v>0</v>
      </c>
      <c r="R113" s="2325"/>
      <c r="S113" s="2325">
        <v>0</v>
      </c>
      <c r="T113" s="2325">
        <v>0</v>
      </c>
      <c r="U113" s="2325">
        <f>SUM(S113:T113)</f>
        <v>0</v>
      </c>
      <c r="V113" s="2325"/>
      <c r="W113" s="2325">
        <v>0</v>
      </c>
      <c r="X113" s="2325">
        <v>0</v>
      </c>
      <c r="Y113" s="2325">
        <f>SUM(W113:X113)</f>
        <v>0</v>
      </c>
      <c r="Z113" s="2325"/>
      <c r="AA113" s="2325">
        <f>SUM(G113+K113+O113+S113+W113)</f>
        <v>0</v>
      </c>
      <c r="AB113" s="2325">
        <f>SUM(H113+L113+P113+T113+X113)</f>
        <v>2</v>
      </c>
      <c r="AC113" s="2324">
        <f>SUM(I113+M113+Q113+U113+Y113)</f>
        <v>2</v>
      </c>
    </row>
    <row r="114" spans="1:29" s="2314" customFormat="1" ht="14.25" customHeight="1">
      <c r="A114" s="420">
        <v>5</v>
      </c>
      <c r="B114" s="420">
        <v>5</v>
      </c>
      <c r="C114" s="420">
        <v>10</v>
      </c>
      <c r="E114" s="2323"/>
      <c r="F114" s="2326" t="s">
        <v>115</v>
      </c>
      <c r="G114" s="2325">
        <v>11</v>
      </c>
      <c r="H114" s="2325">
        <v>13</v>
      </c>
      <c r="I114" s="2325">
        <f>SUM(G114:H114)</f>
        <v>24</v>
      </c>
      <c r="J114" s="2325"/>
      <c r="K114" s="2325">
        <v>0</v>
      </c>
      <c r="L114" s="2325">
        <v>0</v>
      </c>
      <c r="M114" s="2325">
        <f>SUM(K114:L114)</f>
        <v>0</v>
      </c>
      <c r="N114" s="2325"/>
      <c r="O114" s="2325">
        <v>0</v>
      </c>
      <c r="P114" s="2325">
        <v>0</v>
      </c>
      <c r="Q114" s="2325">
        <f>SUM(O114:P114)</f>
        <v>0</v>
      </c>
      <c r="R114" s="2325"/>
      <c r="S114" s="2325">
        <v>0</v>
      </c>
      <c r="T114" s="2325">
        <v>0</v>
      </c>
      <c r="U114" s="2325">
        <f>SUM(S114:T114)</f>
        <v>0</v>
      </c>
      <c r="V114" s="2325"/>
      <c r="W114" s="2325">
        <v>0</v>
      </c>
      <c r="X114" s="2325">
        <v>1</v>
      </c>
      <c r="Y114" s="2325">
        <f>SUM(W114:X114)</f>
        <v>1</v>
      </c>
      <c r="Z114" s="2325"/>
      <c r="AA114" s="2325">
        <f>SUM(G114+K114+O114+S114+W114)</f>
        <v>11</v>
      </c>
      <c r="AB114" s="2325">
        <f>SUM(H114+L114+P114+T114+X114)</f>
        <v>14</v>
      </c>
      <c r="AC114" s="2324">
        <f>SUM(I114+M114+Q114+U114+Y114)</f>
        <v>25</v>
      </c>
    </row>
    <row r="115" spans="1:29" s="2319" customFormat="1" ht="14.25" customHeight="1">
      <c r="A115" s="420"/>
      <c r="B115" s="420"/>
      <c r="C115" s="420"/>
      <c r="E115" s="2323"/>
      <c r="F115" s="2322" t="s">
        <v>52</v>
      </c>
      <c r="G115" s="2321">
        <f>SUM(G116:G117)</f>
        <v>4</v>
      </c>
      <c r="H115" s="2321">
        <f>SUM(H116:H117)</f>
        <v>6</v>
      </c>
      <c r="I115" s="2321">
        <f>SUM(G115:H115)</f>
        <v>10</v>
      </c>
      <c r="J115" s="2321"/>
      <c r="K115" s="2321">
        <f>SUM(K116:K117)</f>
        <v>0</v>
      </c>
      <c r="L115" s="2321">
        <f>SUM(L116:L117)</f>
        <v>0</v>
      </c>
      <c r="M115" s="2321">
        <f>SUM(K115:L115)</f>
        <v>0</v>
      </c>
      <c r="N115" s="2321"/>
      <c r="O115" s="2321">
        <f>SUM(O116:O117)</f>
        <v>0</v>
      </c>
      <c r="P115" s="2321">
        <f>SUM(P116:P117)</f>
        <v>0</v>
      </c>
      <c r="Q115" s="2321">
        <f>SUM(O115:P115)</f>
        <v>0</v>
      </c>
      <c r="R115" s="2321"/>
      <c r="S115" s="2321">
        <f>SUM(S116:S117)</f>
        <v>0</v>
      </c>
      <c r="T115" s="2321">
        <f>SUM(T116:T117)</f>
        <v>0</v>
      </c>
      <c r="U115" s="2321">
        <f>SUM(S115:T115)</f>
        <v>0</v>
      </c>
      <c r="V115" s="2321"/>
      <c r="W115" s="2321">
        <f>SUM(W116:W117)</f>
        <v>0</v>
      </c>
      <c r="X115" s="2321">
        <f>SUM(X116:X117)</f>
        <v>3</v>
      </c>
      <c r="Y115" s="2321">
        <f>SUM(W115:X115)</f>
        <v>3</v>
      </c>
      <c r="Z115" s="2321"/>
      <c r="AA115" s="2321">
        <f>SUM(G115+K115+O115+S115+W115)</f>
        <v>4</v>
      </c>
      <c r="AB115" s="2321">
        <f>SUM(H115+L115+P115+T115+X115)</f>
        <v>9</v>
      </c>
      <c r="AC115" s="2320">
        <f>SUM(I115+M115+Q115+U115+Y115)</f>
        <v>13</v>
      </c>
    </row>
    <row r="116" spans="1:29" s="2314" customFormat="1" ht="14.25" customHeight="1">
      <c r="A116" s="420">
        <v>5</v>
      </c>
      <c r="B116" s="420">
        <v>5</v>
      </c>
      <c r="C116" s="420">
        <v>13</v>
      </c>
      <c r="E116" s="2323"/>
      <c r="F116" s="2326" t="s">
        <v>115</v>
      </c>
      <c r="G116" s="2325">
        <v>4</v>
      </c>
      <c r="H116" s="2325">
        <v>5</v>
      </c>
      <c r="I116" s="2325">
        <f>SUM(G116:H116)</f>
        <v>9</v>
      </c>
      <c r="J116" s="2325"/>
      <c r="K116" s="2325">
        <v>0</v>
      </c>
      <c r="L116" s="2325">
        <v>0</v>
      </c>
      <c r="M116" s="2325">
        <f>SUM(K116:L116)</f>
        <v>0</v>
      </c>
      <c r="N116" s="2325"/>
      <c r="O116" s="2325">
        <v>0</v>
      </c>
      <c r="P116" s="2325">
        <v>0</v>
      </c>
      <c r="Q116" s="2325">
        <f>SUM(O116:P116)</f>
        <v>0</v>
      </c>
      <c r="R116" s="2325"/>
      <c r="S116" s="2325">
        <v>0</v>
      </c>
      <c r="T116" s="2325">
        <v>0</v>
      </c>
      <c r="U116" s="2325">
        <f>SUM(S116:T116)</f>
        <v>0</v>
      </c>
      <c r="V116" s="2325"/>
      <c r="W116" s="2325">
        <v>0</v>
      </c>
      <c r="X116" s="2325">
        <v>1</v>
      </c>
      <c r="Y116" s="2325">
        <f>SUM(W116:X116)</f>
        <v>1</v>
      </c>
      <c r="Z116" s="2325"/>
      <c r="AA116" s="2325">
        <f>SUM(G116+K116+O116+S116+W116)</f>
        <v>4</v>
      </c>
      <c r="AB116" s="2325">
        <f>SUM(H116+L116+P116+T116+X116)</f>
        <v>6</v>
      </c>
      <c r="AC116" s="2324">
        <f>SUM(I116+M116+Q116+U116+Y116)</f>
        <v>10</v>
      </c>
    </row>
    <row r="117" spans="1:29" s="2314" customFormat="1" ht="14.25" customHeight="1">
      <c r="A117" s="420">
        <v>5</v>
      </c>
      <c r="B117" s="420">
        <v>5</v>
      </c>
      <c r="C117" s="420">
        <v>13</v>
      </c>
      <c r="E117" s="2336"/>
      <c r="F117" s="2326" t="s">
        <v>387</v>
      </c>
      <c r="G117" s="2325">
        <v>0</v>
      </c>
      <c r="H117" s="2325">
        <v>1</v>
      </c>
      <c r="I117" s="2325">
        <f>SUM(G117:H117)</f>
        <v>1</v>
      </c>
      <c r="J117" s="2325"/>
      <c r="K117" s="2325">
        <v>0</v>
      </c>
      <c r="L117" s="2325">
        <v>0</v>
      </c>
      <c r="M117" s="2325">
        <f>SUM(K117:L117)</f>
        <v>0</v>
      </c>
      <c r="N117" s="2325"/>
      <c r="O117" s="2325">
        <v>0</v>
      </c>
      <c r="P117" s="2325">
        <v>0</v>
      </c>
      <c r="Q117" s="2325">
        <f>SUM(O117:P117)</f>
        <v>0</v>
      </c>
      <c r="R117" s="2325"/>
      <c r="S117" s="2325">
        <v>0</v>
      </c>
      <c r="T117" s="2325">
        <v>0</v>
      </c>
      <c r="U117" s="2325">
        <f>SUM(S117:T117)</f>
        <v>0</v>
      </c>
      <c r="V117" s="2325"/>
      <c r="W117" s="2325">
        <v>0</v>
      </c>
      <c r="X117" s="2325">
        <v>2</v>
      </c>
      <c r="Y117" s="2325">
        <f>SUM(W117:X117)</f>
        <v>2</v>
      </c>
      <c r="Z117" s="2325"/>
      <c r="AA117" s="2325">
        <f>SUM(G117+K117+O117+S117+W117)</f>
        <v>0</v>
      </c>
      <c r="AB117" s="2325">
        <f>SUM(H117+L117+P117+T117+X117)</f>
        <v>3</v>
      </c>
      <c r="AC117" s="2324">
        <f>SUM(I117+M117+Q117+U117+Y117)</f>
        <v>3</v>
      </c>
    </row>
    <row r="118" spans="1:29" s="2305" customFormat="1" ht="14.25" customHeight="1">
      <c r="E118" s="2334">
        <v>1406</v>
      </c>
      <c r="F118" s="2333" t="s">
        <v>5</v>
      </c>
      <c r="G118" s="2332">
        <f>SUM(G119+G125+G130+G128+G123)</f>
        <v>34</v>
      </c>
      <c r="H118" s="2332">
        <f>SUM(H119+H125+H130+H128+H123)</f>
        <v>35</v>
      </c>
      <c r="I118" s="2332">
        <f>SUM(G118:H118)</f>
        <v>69</v>
      </c>
      <c r="J118" s="2332"/>
      <c r="K118" s="2332">
        <f>SUM(K119+K123+K125+K130+K128)</f>
        <v>8</v>
      </c>
      <c r="L118" s="2332">
        <f>SUM(L119+L123+L125+L130+L128)</f>
        <v>13</v>
      </c>
      <c r="M118" s="2332">
        <f>SUM(K118:L118)</f>
        <v>21</v>
      </c>
      <c r="N118" s="2332"/>
      <c r="O118" s="2332">
        <f>SUM(O119+O123+O125+O130+O128)</f>
        <v>79</v>
      </c>
      <c r="P118" s="2332">
        <f>SUM(P119+P123+P125+P130+P128)</f>
        <v>58</v>
      </c>
      <c r="Q118" s="2332">
        <f>SUM(O118:P118)</f>
        <v>137</v>
      </c>
      <c r="R118" s="2332"/>
      <c r="S118" s="2332">
        <f>SUM(S119+S123+S125+S130+S128)</f>
        <v>1</v>
      </c>
      <c r="T118" s="2332">
        <f>SUM(T119+T123+T125+T130+T128)</f>
        <v>1</v>
      </c>
      <c r="U118" s="2332">
        <f>SUM(S118:T118)</f>
        <v>2</v>
      </c>
      <c r="V118" s="2332"/>
      <c r="W118" s="2332">
        <f>SUM(W119+W123+W125+W130+W128)</f>
        <v>10</v>
      </c>
      <c r="X118" s="2332">
        <f>SUM(X119+X123+X125+X130+X128)</f>
        <v>20</v>
      </c>
      <c r="Y118" s="2332">
        <f>SUM(W118:X118)</f>
        <v>30</v>
      </c>
      <c r="Z118" s="2332"/>
      <c r="AA118" s="2332">
        <f>SUM(G118+K118+O118+S118+W118)</f>
        <v>132</v>
      </c>
      <c r="AB118" s="2332">
        <f>SUM(H118+L118+P118+T118+X118)</f>
        <v>127</v>
      </c>
      <c r="AC118" s="2330">
        <f>SUM(I118+M118+Q118+U118+Y118)</f>
        <v>259</v>
      </c>
    </row>
    <row r="119" spans="1:29" s="2319" customFormat="1" ht="14.25" customHeight="1">
      <c r="E119" s="2323"/>
      <c r="F119" s="2322" t="s">
        <v>53</v>
      </c>
      <c r="G119" s="2321">
        <f>SUM(G120:G122)</f>
        <v>9</v>
      </c>
      <c r="H119" s="2321">
        <f>SUM(H120:H122)</f>
        <v>13</v>
      </c>
      <c r="I119" s="2321">
        <f>SUM(G119:H119)</f>
        <v>22</v>
      </c>
      <c r="J119" s="2321"/>
      <c r="K119" s="2321">
        <f>SUM(K120:K122)</f>
        <v>0</v>
      </c>
      <c r="L119" s="2321">
        <f>SUM(L120:L122)</f>
        <v>0</v>
      </c>
      <c r="M119" s="2321">
        <f>SUM(K119:L119)</f>
        <v>0</v>
      </c>
      <c r="N119" s="2321"/>
      <c r="O119" s="2321">
        <f>SUM(O120:O122)</f>
        <v>65</v>
      </c>
      <c r="P119" s="2321">
        <f>SUM(P120:P122)</f>
        <v>47</v>
      </c>
      <c r="Q119" s="2321">
        <f>SUM(O119:P119)</f>
        <v>112</v>
      </c>
      <c r="R119" s="2321"/>
      <c r="S119" s="2321">
        <f>SUM(S120:S122)</f>
        <v>0</v>
      </c>
      <c r="T119" s="2321">
        <f>SUM(T120:T122)</f>
        <v>1</v>
      </c>
      <c r="U119" s="2321">
        <f>SUM(S119:T119)</f>
        <v>1</v>
      </c>
      <c r="V119" s="2321"/>
      <c r="W119" s="2321">
        <f>SUM(W120:W122)</f>
        <v>3</v>
      </c>
      <c r="X119" s="2321">
        <f>SUM(X120:X122)</f>
        <v>16</v>
      </c>
      <c r="Y119" s="2321">
        <f>SUM(W119:X119)</f>
        <v>19</v>
      </c>
      <c r="Z119" s="2321"/>
      <c r="AA119" s="2321">
        <f>SUM(G119+K119+O119+S119+W119)</f>
        <v>77</v>
      </c>
      <c r="AB119" s="2321">
        <f>SUM(H119+L119+P119+T119+X119)</f>
        <v>77</v>
      </c>
      <c r="AC119" s="2320">
        <f>SUM(I119+M119+Q119+U119+Y119)</f>
        <v>154</v>
      </c>
    </row>
    <row r="120" spans="1:29" s="2314" customFormat="1" ht="14.25" customHeight="1">
      <c r="A120" s="420">
        <v>6</v>
      </c>
      <c r="B120" s="420">
        <v>2</v>
      </c>
      <c r="C120" s="420">
        <v>11</v>
      </c>
      <c r="E120" s="2323"/>
      <c r="F120" s="2326" t="s">
        <v>117</v>
      </c>
      <c r="G120" s="2325">
        <v>7</v>
      </c>
      <c r="H120" s="2325">
        <v>8</v>
      </c>
      <c r="I120" s="2325">
        <f>SUM(G120:H120)</f>
        <v>15</v>
      </c>
      <c r="J120" s="2325"/>
      <c r="K120" s="2325">
        <v>0</v>
      </c>
      <c r="L120" s="2325">
        <v>0</v>
      </c>
      <c r="M120" s="2325">
        <f>SUM(K120:L120)</f>
        <v>0</v>
      </c>
      <c r="N120" s="2325"/>
      <c r="O120" s="2325">
        <v>0</v>
      </c>
      <c r="P120" s="2325">
        <v>0</v>
      </c>
      <c r="Q120" s="2325">
        <f>SUM(O120:P120)</f>
        <v>0</v>
      </c>
      <c r="R120" s="2325"/>
      <c r="S120" s="2325">
        <v>0</v>
      </c>
      <c r="T120" s="2325">
        <v>1</v>
      </c>
      <c r="U120" s="2325">
        <f>SUM(S120:T120)</f>
        <v>1</v>
      </c>
      <c r="V120" s="2325"/>
      <c r="W120" s="2325">
        <v>0</v>
      </c>
      <c r="X120" s="2325">
        <v>1</v>
      </c>
      <c r="Y120" s="2325">
        <f>SUM(W120:X120)</f>
        <v>1</v>
      </c>
      <c r="Z120" s="2325"/>
      <c r="AA120" s="2325">
        <f>SUM(G120+K120+O120+S120+W120)</f>
        <v>7</v>
      </c>
      <c r="AB120" s="2325">
        <f>SUM(H120+L120+P120+T120+X120)</f>
        <v>10</v>
      </c>
      <c r="AC120" s="2324">
        <f>SUM(I120+M120+Q120+U120+Y120)</f>
        <v>17</v>
      </c>
    </row>
    <row r="121" spans="1:29" s="2314" customFormat="1" ht="14.25" customHeight="1">
      <c r="A121" s="420">
        <v>5</v>
      </c>
      <c r="B121" s="420">
        <v>2</v>
      </c>
      <c r="C121" s="420">
        <v>11</v>
      </c>
      <c r="E121" s="2323"/>
      <c r="F121" s="2326" t="s">
        <v>700</v>
      </c>
      <c r="G121" s="2325">
        <v>0</v>
      </c>
      <c r="H121" s="2325">
        <v>3</v>
      </c>
      <c r="I121" s="2325">
        <f>SUM(G121:H121)</f>
        <v>3</v>
      </c>
      <c r="J121" s="2325"/>
      <c r="K121" s="2325">
        <v>0</v>
      </c>
      <c r="L121" s="2325">
        <v>0</v>
      </c>
      <c r="M121" s="2325">
        <f>SUM(K121:L121)</f>
        <v>0</v>
      </c>
      <c r="N121" s="2325"/>
      <c r="O121" s="2325">
        <v>14</v>
      </c>
      <c r="P121" s="2325">
        <v>12</v>
      </c>
      <c r="Q121" s="2325">
        <f>SUM(O121:P121)</f>
        <v>26</v>
      </c>
      <c r="R121" s="2325"/>
      <c r="S121" s="2325">
        <v>0</v>
      </c>
      <c r="T121" s="2325">
        <v>0</v>
      </c>
      <c r="U121" s="2325">
        <f>SUM(S121:T121)</f>
        <v>0</v>
      </c>
      <c r="V121" s="2325"/>
      <c r="W121" s="2325">
        <v>0</v>
      </c>
      <c r="X121" s="2325">
        <v>0</v>
      </c>
      <c r="Y121" s="2325">
        <f>SUM(W121:X121)</f>
        <v>0</v>
      </c>
      <c r="Z121" s="2325"/>
      <c r="AA121" s="2325">
        <f>SUM(G121+K121+O121+S121+W121)</f>
        <v>14</v>
      </c>
      <c r="AB121" s="2325">
        <f>SUM(H121+L121+P121+T121+X121)</f>
        <v>15</v>
      </c>
      <c r="AC121" s="2324">
        <f>SUM(I121+M121+Q121+U121+Y121)</f>
        <v>29</v>
      </c>
    </row>
    <row r="122" spans="1:29" s="2314" customFormat="1" ht="14.25" customHeight="1">
      <c r="A122" s="420">
        <v>6</v>
      </c>
      <c r="B122" s="420">
        <v>2</v>
      </c>
      <c r="C122" s="420">
        <v>11</v>
      </c>
      <c r="E122" s="2323"/>
      <c r="F122" s="2326" t="s">
        <v>118</v>
      </c>
      <c r="G122" s="2325">
        <v>2</v>
      </c>
      <c r="H122" s="2325">
        <v>2</v>
      </c>
      <c r="I122" s="2325">
        <f>SUM(G122:H122)</f>
        <v>4</v>
      </c>
      <c r="J122" s="2325"/>
      <c r="K122" s="2325">
        <v>0</v>
      </c>
      <c r="L122" s="2325">
        <v>0</v>
      </c>
      <c r="M122" s="2325">
        <f>SUM(K122:L122)</f>
        <v>0</v>
      </c>
      <c r="N122" s="2325"/>
      <c r="O122" s="2325">
        <v>51</v>
      </c>
      <c r="P122" s="2325">
        <v>35</v>
      </c>
      <c r="Q122" s="2325">
        <f>SUM(O122:P122)</f>
        <v>86</v>
      </c>
      <c r="R122" s="2325"/>
      <c r="S122" s="2325">
        <v>0</v>
      </c>
      <c r="T122" s="2325">
        <v>0</v>
      </c>
      <c r="U122" s="2325">
        <f>SUM(S122:T122)</f>
        <v>0</v>
      </c>
      <c r="V122" s="2325"/>
      <c r="W122" s="2325">
        <v>3</v>
      </c>
      <c r="X122" s="2325">
        <v>15</v>
      </c>
      <c r="Y122" s="2325">
        <f>SUM(W122:X122)</f>
        <v>18</v>
      </c>
      <c r="Z122" s="2325"/>
      <c r="AA122" s="2325">
        <f>SUM(G122+K122+O122+S122+W122)</f>
        <v>56</v>
      </c>
      <c r="AB122" s="2325">
        <f>SUM(H122+L122+P122+T122+X122)</f>
        <v>52</v>
      </c>
      <c r="AC122" s="2324">
        <f>SUM(I122+M122+Q122+U122+Y122)</f>
        <v>108</v>
      </c>
    </row>
    <row r="123" spans="1:29" s="2314" customFormat="1" ht="14.25" customHeight="1">
      <c r="A123" s="420"/>
      <c r="B123" s="420"/>
      <c r="C123" s="420"/>
      <c r="E123" s="2323"/>
      <c r="F123" s="2322" t="s">
        <v>54</v>
      </c>
      <c r="G123" s="2321">
        <f>SUM(G124)</f>
        <v>0</v>
      </c>
      <c r="H123" s="2321">
        <f>SUM(H124)</f>
        <v>0</v>
      </c>
      <c r="I123" s="2321">
        <f>SUM(G123:H123)</f>
        <v>0</v>
      </c>
      <c r="J123" s="2321"/>
      <c r="K123" s="2321">
        <f>SUM(K124)</f>
        <v>0</v>
      </c>
      <c r="L123" s="2321">
        <f>SUM(L124)</f>
        <v>0</v>
      </c>
      <c r="M123" s="2321">
        <f>SUM(K123:L123)</f>
        <v>0</v>
      </c>
      <c r="N123" s="2321"/>
      <c r="O123" s="2321">
        <f>SUM(O124)</f>
        <v>14</v>
      </c>
      <c r="P123" s="2321">
        <f>SUM(P124)</f>
        <v>11</v>
      </c>
      <c r="Q123" s="2321">
        <f>SUM(O123:P123)</f>
        <v>25</v>
      </c>
      <c r="R123" s="2321"/>
      <c r="S123" s="2321">
        <f>SUM(S124)</f>
        <v>0</v>
      </c>
      <c r="T123" s="2321">
        <f>SUM(T124)</f>
        <v>0</v>
      </c>
      <c r="U123" s="2321">
        <f>SUM(S123:T123)</f>
        <v>0</v>
      </c>
      <c r="V123" s="2321"/>
      <c r="W123" s="2321">
        <f>SUM(W124)</f>
        <v>3</v>
      </c>
      <c r="X123" s="2321">
        <f>SUM(X124)</f>
        <v>1</v>
      </c>
      <c r="Y123" s="2321">
        <f>SUM(W123:X123)</f>
        <v>4</v>
      </c>
      <c r="Z123" s="2321"/>
      <c r="AA123" s="2321">
        <f>SUM(G123+K123+O123+S123+W123)</f>
        <v>17</v>
      </c>
      <c r="AB123" s="2321">
        <f>SUM(H123+L123+P123+T123+X123)</f>
        <v>12</v>
      </c>
      <c r="AC123" s="2320">
        <f>SUM(I123+M123+Q123+U123+Y123)</f>
        <v>29</v>
      </c>
    </row>
    <row r="124" spans="1:29" s="2314" customFormat="1" ht="14.25" customHeight="1">
      <c r="A124" s="420">
        <v>6</v>
      </c>
      <c r="B124" s="420">
        <v>2</v>
      </c>
      <c r="C124" s="420">
        <v>10</v>
      </c>
      <c r="E124" s="2323"/>
      <c r="F124" s="2326" t="s">
        <v>118</v>
      </c>
      <c r="G124" s="2325">
        <v>0</v>
      </c>
      <c r="H124" s="2325">
        <v>0</v>
      </c>
      <c r="I124" s="2325">
        <f>SUM(G124:H124)</f>
        <v>0</v>
      </c>
      <c r="J124" s="2325"/>
      <c r="K124" s="2325">
        <v>0</v>
      </c>
      <c r="L124" s="2325">
        <v>0</v>
      </c>
      <c r="M124" s="2325">
        <f>SUM(K124:L124)</f>
        <v>0</v>
      </c>
      <c r="N124" s="2325"/>
      <c r="O124" s="2325">
        <v>14</v>
      </c>
      <c r="P124" s="2325">
        <v>11</v>
      </c>
      <c r="Q124" s="2325">
        <f>SUM(O124:P124)</f>
        <v>25</v>
      </c>
      <c r="R124" s="2325"/>
      <c r="S124" s="2325">
        <v>0</v>
      </c>
      <c r="T124" s="2325">
        <v>0</v>
      </c>
      <c r="U124" s="2325">
        <f>SUM(S124:T124)</f>
        <v>0</v>
      </c>
      <c r="V124" s="2325"/>
      <c r="W124" s="2325">
        <v>3</v>
      </c>
      <c r="X124" s="2325">
        <v>1</v>
      </c>
      <c r="Y124" s="2325">
        <f>SUM(W124:X124)</f>
        <v>4</v>
      </c>
      <c r="Z124" s="2325"/>
      <c r="AA124" s="2325">
        <f>SUM(G124+K124+O124+S124+W124)</f>
        <v>17</v>
      </c>
      <c r="AB124" s="2325">
        <f>SUM(H124+L124+P124+T124+X124)</f>
        <v>12</v>
      </c>
      <c r="AC124" s="2324">
        <f>SUM(I124+M124+Q124+U124+Y124)</f>
        <v>29</v>
      </c>
    </row>
    <row r="125" spans="1:29" s="2319" customFormat="1" ht="14.25" customHeight="1">
      <c r="A125" s="420"/>
      <c r="B125" s="420"/>
      <c r="C125" s="420"/>
      <c r="E125" s="2323"/>
      <c r="F125" s="2319" t="s">
        <v>55</v>
      </c>
      <c r="G125" s="2321">
        <f>SUM(G126:G127)</f>
        <v>20</v>
      </c>
      <c r="H125" s="2321">
        <f>SUM(H126:H127)</f>
        <v>19</v>
      </c>
      <c r="I125" s="2321">
        <f>SUM(G125:H125)</f>
        <v>39</v>
      </c>
      <c r="J125" s="2321"/>
      <c r="K125" s="2321">
        <f>SUM(K126:K127)</f>
        <v>0</v>
      </c>
      <c r="L125" s="2321">
        <f>SUM(L126:L127)</f>
        <v>1</v>
      </c>
      <c r="M125" s="2321">
        <f>SUM(K125:L125)</f>
        <v>1</v>
      </c>
      <c r="N125" s="2321"/>
      <c r="O125" s="2321">
        <f>SUM(O126:O127)</f>
        <v>0</v>
      </c>
      <c r="P125" s="2321">
        <f>SUM(P126:P127)</f>
        <v>0</v>
      </c>
      <c r="Q125" s="2321">
        <f>SUM(O125:P125)</f>
        <v>0</v>
      </c>
      <c r="R125" s="2321"/>
      <c r="S125" s="2321">
        <f>SUM(S126:S127)</f>
        <v>0</v>
      </c>
      <c r="T125" s="2321">
        <f>SUM(T126:T127)</f>
        <v>0</v>
      </c>
      <c r="U125" s="2321">
        <f>SUM(S125:T125)</f>
        <v>0</v>
      </c>
      <c r="V125" s="2321"/>
      <c r="W125" s="2321">
        <f>SUM(W126:W127)</f>
        <v>3</v>
      </c>
      <c r="X125" s="2321">
        <f>SUM(X126:X127)</f>
        <v>1</v>
      </c>
      <c r="Y125" s="2321">
        <f>SUM(W125:X125)</f>
        <v>4</v>
      </c>
      <c r="Z125" s="2321"/>
      <c r="AA125" s="2321">
        <f>SUM(G125+K125+O125+S125+W125)</f>
        <v>23</v>
      </c>
      <c r="AB125" s="2321">
        <f>SUM(H125+L125+P125+T125+X125)</f>
        <v>21</v>
      </c>
      <c r="AC125" s="2320">
        <f>SUM(I125+M125+Q125+U125+Y125)</f>
        <v>44</v>
      </c>
    </row>
    <row r="126" spans="1:29" s="2314" customFormat="1" ht="14.25" customHeight="1">
      <c r="A126" s="420">
        <v>6</v>
      </c>
      <c r="B126" s="420">
        <v>2</v>
      </c>
      <c r="C126" s="420">
        <v>10</v>
      </c>
      <c r="E126" s="2323"/>
      <c r="F126" s="2314" t="s">
        <v>756</v>
      </c>
      <c r="G126" s="2325">
        <v>1</v>
      </c>
      <c r="H126" s="2325">
        <v>0</v>
      </c>
      <c r="I126" s="2325">
        <f>SUM(G126:H126)</f>
        <v>1</v>
      </c>
      <c r="J126" s="2325"/>
      <c r="K126" s="2325">
        <v>0</v>
      </c>
      <c r="L126" s="2325">
        <v>0</v>
      </c>
      <c r="M126" s="2325">
        <f>SUM(K126:L126)</f>
        <v>0</v>
      </c>
      <c r="N126" s="2325"/>
      <c r="O126" s="2325">
        <v>0</v>
      </c>
      <c r="P126" s="2325">
        <v>0</v>
      </c>
      <c r="Q126" s="2325">
        <f>SUM(O126:P126)</f>
        <v>0</v>
      </c>
      <c r="R126" s="2325"/>
      <c r="S126" s="2325">
        <v>0</v>
      </c>
      <c r="T126" s="2325">
        <v>0</v>
      </c>
      <c r="U126" s="2325">
        <f>SUM(S126:T126)</f>
        <v>0</v>
      </c>
      <c r="V126" s="2325"/>
      <c r="W126" s="2325">
        <v>0</v>
      </c>
      <c r="X126" s="2325">
        <v>0</v>
      </c>
      <c r="Y126" s="2325">
        <f>SUM(W126:X126)</f>
        <v>0</v>
      </c>
      <c r="Z126" s="2325"/>
      <c r="AA126" s="2325">
        <f>SUM(G126+K126+O126+S126+W126)</f>
        <v>1</v>
      </c>
      <c r="AB126" s="2325">
        <f>SUM(H126+L126+P126+T126+X126)</f>
        <v>0</v>
      </c>
      <c r="AC126" s="2324">
        <f>SUM(I126+M126+Q126+U126+Y126)</f>
        <v>1</v>
      </c>
    </row>
    <row r="127" spans="1:29" s="2314" customFormat="1" ht="14.25" customHeight="1">
      <c r="A127" s="420">
        <v>6</v>
      </c>
      <c r="B127" s="420">
        <v>2</v>
      </c>
      <c r="C127" s="420">
        <v>10</v>
      </c>
      <c r="E127" s="2323"/>
      <c r="F127" s="2314" t="s">
        <v>99</v>
      </c>
      <c r="G127" s="2325">
        <v>19</v>
      </c>
      <c r="H127" s="2325">
        <v>19</v>
      </c>
      <c r="I127" s="2325">
        <f>SUM(G127:H127)</f>
        <v>38</v>
      </c>
      <c r="J127" s="2325"/>
      <c r="K127" s="2325">
        <v>0</v>
      </c>
      <c r="L127" s="2325">
        <v>1</v>
      </c>
      <c r="M127" s="2325">
        <f>SUM(K127:L127)</f>
        <v>1</v>
      </c>
      <c r="N127" s="2325"/>
      <c r="O127" s="2325">
        <v>0</v>
      </c>
      <c r="P127" s="2325">
        <v>0</v>
      </c>
      <c r="Q127" s="2325">
        <f>SUM(O127:P127)</f>
        <v>0</v>
      </c>
      <c r="R127" s="2325"/>
      <c r="S127" s="2325">
        <v>0</v>
      </c>
      <c r="T127" s="2325">
        <v>0</v>
      </c>
      <c r="U127" s="2325">
        <f>SUM(S127:T127)</f>
        <v>0</v>
      </c>
      <c r="V127" s="2325"/>
      <c r="W127" s="2325">
        <v>3</v>
      </c>
      <c r="X127" s="2325">
        <v>1</v>
      </c>
      <c r="Y127" s="2325">
        <f>SUM(W127:X127)</f>
        <v>4</v>
      </c>
      <c r="Z127" s="2325"/>
      <c r="AA127" s="2325">
        <f>SUM(G127+K127+O127+S127+W127)</f>
        <v>22</v>
      </c>
      <c r="AB127" s="2325">
        <f>SUM(H127+L127+P127+T127+X127)</f>
        <v>21</v>
      </c>
      <c r="AC127" s="2324">
        <f>SUM(I127+M127+Q127+U127+Y127)</f>
        <v>43</v>
      </c>
    </row>
    <row r="128" spans="1:29" s="2314" customFormat="1" ht="14.25" customHeight="1">
      <c r="A128" s="420"/>
      <c r="B128" s="420"/>
      <c r="C128" s="420"/>
      <c r="E128" s="2323"/>
      <c r="F128" s="2319" t="s">
        <v>26</v>
      </c>
      <c r="G128" s="2321">
        <f>SUM(G129)</f>
        <v>4</v>
      </c>
      <c r="H128" s="2321">
        <f>SUM(H129)</f>
        <v>3</v>
      </c>
      <c r="I128" s="2321">
        <f>SUM(G128:H128)</f>
        <v>7</v>
      </c>
      <c r="J128" s="2321"/>
      <c r="K128" s="2321">
        <f>SUM(K129)</f>
        <v>8</v>
      </c>
      <c r="L128" s="2321">
        <f>SUM(L129)</f>
        <v>12</v>
      </c>
      <c r="M128" s="2321">
        <f>SUM(K128:L128)</f>
        <v>20</v>
      </c>
      <c r="N128" s="2321"/>
      <c r="O128" s="2321">
        <f>SUM(O129)</f>
        <v>0</v>
      </c>
      <c r="P128" s="2321">
        <f>SUM(P129)</f>
        <v>0</v>
      </c>
      <c r="Q128" s="2321">
        <f>SUM(O128:P128)</f>
        <v>0</v>
      </c>
      <c r="R128" s="2321"/>
      <c r="S128" s="2321">
        <f>SUM(S129)</f>
        <v>0</v>
      </c>
      <c r="T128" s="2321">
        <f>SUM(T129)</f>
        <v>0</v>
      </c>
      <c r="U128" s="2321">
        <f>SUM(S128:T128)</f>
        <v>0</v>
      </c>
      <c r="V128" s="2321"/>
      <c r="W128" s="2321">
        <f>SUM(W129)</f>
        <v>1</v>
      </c>
      <c r="X128" s="2321">
        <f>SUM(X129)</f>
        <v>2</v>
      </c>
      <c r="Y128" s="2321">
        <f>SUM(W128:X128)</f>
        <v>3</v>
      </c>
      <c r="Z128" s="2321"/>
      <c r="AA128" s="2321">
        <f>SUM(G128+K128+O128+S128+W128)</f>
        <v>13</v>
      </c>
      <c r="AB128" s="2321">
        <f>SUM(H128+L128+P128+T128+X128)</f>
        <v>17</v>
      </c>
      <c r="AC128" s="2320">
        <f>SUM(I128+M128+Q128+U128+Y128)</f>
        <v>30</v>
      </c>
    </row>
    <row r="129" spans="1:29" s="2314" customFormat="1" ht="14.25" customHeight="1">
      <c r="A129" s="420">
        <v>6</v>
      </c>
      <c r="B129" s="420">
        <v>2</v>
      </c>
      <c r="C129" s="420">
        <v>6</v>
      </c>
      <c r="E129" s="2323"/>
      <c r="F129" s="2314" t="s">
        <v>99</v>
      </c>
      <c r="G129" s="2325">
        <v>4</v>
      </c>
      <c r="H129" s="2325">
        <v>3</v>
      </c>
      <c r="I129" s="2325">
        <f>SUM(G129:H129)</f>
        <v>7</v>
      </c>
      <c r="J129" s="2325"/>
      <c r="K129" s="2325">
        <v>8</v>
      </c>
      <c r="L129" s="2325">
        <v>12</v>
      </c>
      <c r="M129" s="2325">
        <f>SUM(K129:L129)</f>
        <v>20</v>
      </c>
      <c r="N129" s="2325"/>
      <c r="O129" s="2325">
        <v>0</v>
      </c>
      <c r="P129" s="2325">
        <v>0</v>
      </c>
      <c r="Q129" s="2325">
        <f>SUM(O129:P129)</f>
        <v>0</v>
      </c>
      <c r="R129" s="2325"/>
      <c r="S129" s="2325">
        <v>0</v>
      </c>
      <c r="T129" s="2325">
        <v>0</v>
      </c>
      <c r="U129" s="2325">
        <f>SUM(S129:T129)</f>
        <v>0</v>
      </c>
      <c r="V129" s="2325"/>
      <c r="W129" s="2325">
        <v>1</v>
      </c>
      <c r="X129" s="2325">
        <v>2</v>
      </c>
      <c r="Y129" s="2325">
        <f>SUM(W129:X129)</f>
        <v>3</v>
      </c>
      <c r="Z129" s="2325"/>
      <c r="AA129" s="2325">
        <f>SUM(G129+K129+O129+S129+W129)</f>
        <v>13</v>
      </c>
      <c r="AB129" s="2325">
        <f>SUM(H129+L129+P129+T129+X129)</f>
        <v>17</v>
      </c>
      <c r="AC129" s="2324">
        <f>SUM(I129+M129+Q129+U129+Y129)</f>
        <v>30</v>
      </c>
    </row>
    <row r="130" spans="1:29" s="2319" customFormat="1" ht="14.25" customHeight="1">
      <c r="A130" s="420"/>
      <c r="B130" s="420"/>
      <c r="C130" s="420"/>
      <c r="E130" s="2323"/>
      <c r="F130" s="2322" t="s">
        <v>15</v>
      </c>
      <c r="G130" s="2321">
        <f>SUM(G131)</f>
        <v>1</v>
      </c>
      <c r="H130" s="2321">
        <f>SUM(H131)</f>
        <v>0</v>
      </c>
      <c r="I130" s="2321">
        <f>SUM(G130:H130)</f>
        <v>1</v>
      </c>
      <c r="J130" s="2321"/>
      <c r="K130" s="2321">
        <f>SUM(K131)</f>
        <v>0</v>
      </c>
      <c r="L130" s="2321">
        <f>SUM(L131)</f>
        <v>0</v>
      </c>
      <c r="M130" s="2321">
        <f>SUM(K130:L130)</f>
        <v>0</v>
      </c>
      <c r="N130" s="2321"/>
      <c r="O130" s="2321">
        <f>SUM(O131)</f>
        <v>0</v>
      </c>
      <c r="P130" s="2321">
        <f>SUM(P131)</f>
        <v>0</v>
      </c>
      <c r="Q130" s="2321">
        <f>SUM(O130:P130)</f>
        <v>0</v>
      </c>
      <c r="R130" s="2321"/>
      <c r="S130" s="2321">
        <f>SUM(S131)</f>
        <v>1</v>
      </c>
      <c r="T130" s="2321">
        <f>SUM(T131)</f>
        <v>0</v>
      </c>
      <c r="U130" s="2321">
        <f>SUM(S130:T130)</f>
        <v>1</v>
      </c>
      <c r="V130" s="2321"/>
      <c r="W130" s="2321">
        <f>SUM(W131)</f>
        <v>0</v>
      </c>
      <c r="X130" s="2321">
        <f>SUM(X131)</f>
        <v>0</v>
      </c>
      <c r="Y130" s="2321">
        <f>SUM(W130:X130)</f>
        <v>0</v>
      </c>
      <c r="Z130" s="2321"/>
      <c r="AA130" s="2321">
        <f>SUM(G130+K130+O130+S130+W130)</f>
        <v>2</v>
      </c>
      <c r="AB130" s="2321">
        <f>SUM(H130+L130+P130+T130+X130)</f>
        <v>0</v>
      </c>
      <c r="AC130" s="2320">
        <f>SUM(I130+M130+Q130+U130+Y130)</f>
        <v>2</v>
      </c>
    </row>
    <row r="131" spans="1:29" s="2314" customFormat="1" ht="14.25" customHeight="1">
      <c r="A131" s="420">
        <v>6</v>
      </c>
      <c r="B131" s="420">
        <v>4</v>
      </c>
      <c r="C131" s="420">
        <v>11</v>
      </c>
      <c r="E131" s="2323"/>
      <c r="F131" s="2326" t="s">
        <v>416</v>
      </c>
      <c r="G131" s="2325">
        <v>1</v>
      </c>
      <c r="H131" s="2325">
        <v>0</v>
      </c>
      <c r="I131" s="2325">
        <f>SUM(G131:H131)</f>
        <v>1</v>
      </c>
      <c r="J131" s="2325"/>
      <c r="K131" s="2325">
        <v>0</v>
      </c>
      <c r="L131" s="2325">
        <v>0</v>
      </c>
      <c r="M131" s="2325">
        <f>SUM(K131:L131)</f>
        <v>0</v>
      </c>
      <c r="N131" s="2325"/>
      <c r="O131" s="2325">
        <v>0</v>
      </c>
      <c r="P131" s="2325">
        <v>0</v>
      </c>
      <c r="Q131" s="2325">
        <f>SUM(O131:P131)</f>
        <v>0</v>
      </c>
      <c r="R131" s="2325"/>
      <c r="S131" s="2325">
        <v>1</v>
      </c>
      <c r="T131" s="2325">
        <v>0</v>
      </c>
      <c r="U131" s="2325">
        <f>SUM(S131:T131)</f>
        <v>1</v>
      </c>
      <c r="V131" s="2325"/>
      <c r="W131" s="2325">
        <v>0</v>
      </c>
      <c r="X131" s="2325">
        <v>0</v>
      </c>
      <c r="Y131" s="2325">
        <f>SUM(W131:X131)</f>
        <v>0</v>
      </c>
      <c r="Z131" s="2325"/>
      <c r="AA131" s="2325">
        <f>SUM(G131+K131+O131+S131+W131)</f>
        <v>2</v>
      </c>
      <c r="AB131" s="2325">
        <f>SUM(H131+L131+P131+T131+X131)</f>
        <v>0</v>
      </c>
      <c r="AC131" s="2324">
        <f>SUM(I131+M131+Q131+U131+Y131)</f>
        <v>2</v>
      </c>
    </row>
    <row r="132" spans="1:29" s="2305" customFormat="1" ht="14.25" customHeight="1">
      <c r="E132" s="2334">
        <v>1407</v>
      </c>
      <c r="F132" s="2333" t="s">
        <v>62</v>
      </c>
      <c r="G132" s="2332">
        <f>SUM(G135+G133)</f>
        <v>14</v>
      </c>
      <c r="H132" s="2332">
        <f>SUM(H135+H133)</f>
        <v>15</v>
      </c>
      <c r="I132" s="2332">
        <f>SUM(G132:H132)</f>
        <v>29</v>
      </c>
      <c r="J132" s="2332"/>
      <c r="K132" s="2332">
        <f>SUM(K135+K133)</f>
        <v>0</v>
      </c>
      <c r="L132" s="2332">
        <f>SUM(L135+L133)</f>
        <v>0</v>
      </c>
      <c r="M132" s="2332">
        <f>SUM(K132:L132)</f>
        <v>0</v>
      </c>
      <c r="N132" s="2332"/>
      <c r="O132" s="2332">
        <f>SUM(O135+O133)</f>
        <v>0</v>
      </c>
      <c r="P132" s="2332">
        <f>SUM(P135+P133)</f>
        <v>0</v>
      </c>
      <c r="Q132" s="2332">
        <f>SUM(O132:P132)</f>
        <v>0</v>
      </c>
      <c r="R132" s="2332"/>
      <c r="S132" s="2332">
        <f>SUM(S135+S133)</f>
        <v>1</v>
      </c>
      <c r="T132" s="2332">
        <f>SUM(T135+T133)</f>
        <v>0</v>
      </c>
      <c r="U132" s="2332">
        <f>SUM(S132:T132)</f>
        <v>1</v>
      </c>
      <c r="V132" s="2332"/>
      <c r="W132" s="2332">
        <f>SUM(W135+W133)</f>
        <v>0</v>
      </c>
      <c r="X132" s="2332">
        <f>SUM(X135+X133)</f>
        <v>0</v>
      </c>
      <c r="Y132" s="2332">
        <f>SUM(W132:X132)</f>
        <v>0</v>
      </c>
      <c r="Z132" s="2332"/>
      <c r="AA132" s="2332">
        <f>SUM(G132+K132+O132+S132+W132)</f>
        <v>15</v>
      </c>
      <c r="AB132" s="2332">
        <f>SUM(H132+L132+P132+T132+X132)</f>
        <v>15</v>
      </c>
      <c r="AC132" s="2330">
        <f>SUM(I132+M132+Q132+U132+Y132)</f>
        <v>30</v>
      </c>
    </row>
    <row r="133" spans="1:29" s="2319" customFormat="1" ht="14.25" customHeight="1">
      <c r="A133" s="420"/>
      <c r="B133" s="420"/>
      <c r="C133" s="420"/>
      <c r="E133" s="2323"/>
      <c r="F133" s="2319" t="s">
        <v>56</v>
      </c>
      <c r="G133" s="2321">
        <f>SUM(G134:G134)</f>
        <v>10</v>
      </c>
      <c r="H133" s="2321">
        <f>SUM(H134:H134)</f>
        <v>13</v>
      </c>
      <c r="I133" s="2321">
        <f>SUM(G133:H133)</f>
        <v>23</v>
      </c>
      <c r="J133" s="2321"/>
      <c r="K133" s="2321">
        <f>SUM(K134:K134)</f>
        <v>0</v>
      </c>
      <c r="L133" s="2321">
        <f>SUM(L134:L134)</f>
        <v>0</v>
      </c>
      <c r="M133" s="2321">
        <f>SUM(K133:L133)</f>
        <v>0</v>
      </c>
      <c r="N133" s="2321"/>
      <c r="O133" s="2321">
        <f>SUM(O134:O134)</f>
        <v>0</v>
      </c>
      <c r="P133" s="2321">
        <f>SUM(P134:P134)</f>
        <v>0</v>
      </c>
      <c r="Q133" s="2321">
        <f>SUM(O133:P133)</f>
        <v>0</v>
      </c>
      <c r="R133" s="2321"/>
      <c r="S133" s="2321">
        <f>SUM(S134:S134)</f>
        <v>1</v>
      </c>
      <c r="T133" s="2321">
        <f>SUM(T134:T134)</f>
        <v>0</v>
      </c>
      <c r="U133" s="2321">
        <f>SUM(S133:T133)</f>
        <v>1</v>
      </c>
      <c r="V133" s="2321"/>
      <c r="W133" s="2321">
        <f>SUM(W134:W134)</f>
        <v>0</v>
      </c>
      <c r="X133" s="2321">
        <f>SUM(X134:X134)</f>
        <v>0</v>
      </c>
      <c r="Y133" s="2321">
        <f>SUM(W133:X133)</f>
        <v>0</v>
      </c>
      <c r="Z133" s="2321"/>
      <c r="AA133" s="2321">
        <f>SUM(G133+K133+O133+S133+W133)</f>
        <v>11</v>
      </c>
      <c r="AB133" s="2321">
        <f>SUM(H133+L133+P133+T133+X133)</f>
        <v>13</v>
      </c>
      <c r="AC133" s="2320">
        <f>SUM(I133+M133+Q133+U133+Y133)</f>
        <v>24</v>
      </c>
    </row>
    <row r="134" spans="1:29" s="2314" customFormat="1" ht="14.25" customHeight="1">
      <c r="A134" s="420">
        <v>7</v>
      </c>
      <c r="B134" s="420">
        <v>6</v>
      </c>
      <c r="C134" s="420">
        <v>10</v>
      </c>
      <c r="E134" s="2323"/>
      <c r="F134" s="2314" t="s">
        <v>699</v>
      </c>
      <c r="G134" s="2325">
        <v>10</v>
      </c>
      <c r="H134" s="2325">
        <v>13</v>
      </c>
      <c r="I134" s="2325">
        <f>SUM(G134:H134)</f>
        <v>23</v>
      </c>
      <c r="J134" s="2325"/>
      <c r="K134" s="2325">
        <v>0</v>
      </c>
      <c r="L134" s="2325">
        <v>0</v>
      </c>
      <c r="M134" s="2325">
        <f>SUM(K134:L134)</f>
        <v>0</v>
      </c>
      <c r="N134" s="2325"/>
      <c r="O134" s="2325">
        <v>0</v>
      </c>
      <c r="P134" s="2325">
        <v>0</v>
      </c>
      <c r="Q134" s="2325">
        <f>SUM(O134:P134)</f>
        <v>0</v>
      </c>
      <c r="R134" s="2325"/>
      <c r="S134" s="2325">
        <v>1</v>
      </c>
      <c r="T134" s="2325">
        <v>0</v>
      </c>
      <c r="U134" s="2325">
        <f>SUM(S134:T134)</f>
        <v>1</v>
      </c>
      <c r="V134" s="2325"/>
      <c r="W134" s="2325">
        <v>0</v>
      </c>
      <c r="X134" s="2325">
        <v>0</v>
      </c>
      <c r="Y134" s="2325">
        <f>SUM(W134:X134)</f>
        <v>0</v>
      </c>
      <c r="Z134" s="2325"/>
      <c r="AA134" s="2325">
        <f>SUM(G134+K134+O134+S134+W134)</f>
        <v>11</v>
      </c>
      <c r="AB134" s="2325">
        <f>SUM(H134+L134+P134+T134+X134)</f>
        <v>13</v>
      </c>
      <c r="AC134" s="2324">
        <f>SUM(I134+M134+Q134+U134+Y134)</f>
        <v>24</v>
      </c>
    </row>
    <row r="135" spans="1:29" s="2314" customFormat="1" ht="14.25" customHeight="1">
      <c r="A135" s="420"/>
      <c r="B135" s="420"/>
      <c r="C135" s="420"/>
      <c r="E135" s="2323"/>
      <c r="F135" s="2319" t="s">
        <v>25</v>
      </c>
      <c r="G135" s="2321">
        <f>SUM(G136:G139)</f>
        <v>4</v>
      </c>
      <c r="H135" s="2321">
        <f>SUM(H136:H139)</f>
        <v>2</v>
      </c>
      <c r="I135" s="2321">
        <f>SUM(G135:H135)</f>
        <v>6</v>
      </c>
      <c r="J135" s="2321"/>
      <c r="K135" s="2321">
        <f>SUM(K136:K139)</f>
        <v>0</v>
      </c>
      <c r="L135" s="2321">
        <f>SUM(L136:L139)</f>
        <v>0</v>
      </c>
      <c r="M135" s="2321">
        <f>SUM(K135:L135)</f>
        <v>0</v>
      </c>
      <c r="N135" s="2321"/>
      <c r="O135" s="2321">
        <f>SUM(O136:O139)</f>
        <v>0</v>
      </c>
      <c r="P135" s="2321">
        <f>SUM(P136:P139)</f>
        <v>0</v>
      </c>
      <c r="Q135" s="2321">
        <f>SUM(O135:P135)</f>
        <v>0</v>
      </c>
      <c r="R135" s="2321"/>
      <c r="S135" s="2321">
        <f>SUM(S136:S139)</f>
        <v>0</v>
      </c>
      <c r="T135" s="2321">
        <f>SUM(T136:T139)</f>
        <v>0</v>
      </c>
      <c r="U135" s="2321">
        <f>SUM(S135:T135)</f>
        <v>0</v>
      </c>
      <c r="V135" s="2321"/>
      <c r="W135" s="2321">
        <f>SUM(W136:W139)</f>
        <v>0</v>
      </c>
      <c r="X135" s="2321">
        <f>SUM(X136:X139)</f>
        <v>0</v>
      </c>
      <c r="Y135" s="2321">
        <f>SUM(W135:X135)</f>
        <v>0</v>
      </c>
      <c r="Z135" s="2321"/>
      <c r="AA135" s="2321">
        <f>SUM(G135+K135+O135+S135+W135)</f>
        <v>4</v>
      </c>
      <c r="AB135" s="2321">
        <f>SUM(H135+L135+P135+T135+X135)</f>
        <v>2</v>
      </c>
      <c r="AC135" s="2320">
        <f>SUM(I135+M135+Q135+U135+Y135)</f>
        <v>6</v>
      </c>
    </row>
    <row r="136" spans="1:29" s="2314" customFormat="1" ht="14.25" customHeight="1">
      <c r="A136" s="420">
        <v>7</v>
      </c>
      <c r="B136" s="420">
        <v>3</v>
      </c>
      <c r="C136" s="420">
        <v>11</v>
      </c>
      <c r="E136" s="2323"/>
      <c r="F136" s="2314" t="s">
        <v>755</v>
      </c>
      <c r="G136" s="2325">
        <v>2</v>
      </c>
      <c r="H136" s="2325">
        <v>1</v>
      </c>
      <c r="I136" s="2325">
        <f>SUM(G136:H136)</f>
        <v>3</v>
      </c>
      <c r="J136" s="2325"/>
      <c r="K136" s="2325">
        <v>0</v>
      </c>
      <c r="L136" s="2325">
        <v>0</v>
      </c>
      <c r="M136" s="2325">
        <f>SUM(K136:L136)</f>
        <v>0</v>
      </c>
      <c r="N136" s="2325"/>
      <c r="O136" s="2325">
        <v>0</v>
      </c>
      <c r="P136" s="2325">
        <v>0</v>
      </c>
      <c r="Q136" s="2325">
        <f>SUM(O136:P136)</f>
        <v>0</v>
      </c>
      <c r="R136" s="2325"/>
      <c r="S136" s="2325">
        <v>0</v>
      </c>
      <c r="T136" s="2325">
        <v>0</v>
      </c>
      <c r="U136" s="2325">
        <f>SUM(S136:T136)</f>
        <v>0</v>
      </c>
      <c r="V136" s="2325"/>
      <c r="W136" s="2325">
        <v>0</v>
      </c>
      <c r="X136" s="2325">
        <v>0</v>
      </c>
      <c r="Y136" s="2325">
        <f>SUM(W136:X136)</f>
        <v>0</v>
      </c>
      <c r="Z136" s="2325"/>
      <c r="AA136" s="2325">
        <f>SUM(G136+K136+O136+S136+W136)</f>
        <v>2</v>
      </c>
      <c r="AB136" s="2325">
        <f>SUM(H136+L136+P136+T136+X136)</f>
        <v>1</v>
      </c>
      <c r="AC136" s="2324">
        <f>SUM(I136+M136+Q136+U136+Y136)</f>
        <v>3</v>
      </c>
    </row>
    <row r="137" spans="1:29" s="2314" customFormat="1" ht="14.25" customHeight="1">
      <c r="A137" s="420">
        <v>7</v>
      </c>
      <c r="B137" s="420">
        <v>3</v>
      </c>
      <c r="C137" s="420">
        <v>11</v>
      </c>
      <c r="E137" s="2323"/>
      <c r="F137" s="2314" t="s">
        <v>119</v>
      </c>
      <c r="G137" s="2325">
        <v>1</v>
      </c>
      <c r="H137" s="2325">
        <v>0</v>
      </c>
      <c r="I137" s="2325">
        <f>SUM(G137:H137)</f>
        <v>1</v>
      </c>
      <c r="J137" s="2325"/>
      <c r="K137" s="2325">
        <v>0</v>
      </c>
      <c r="L137" s="2325">
        <v>0</v>
      </c>
      <c r="M137" s="2325">
        <f>SUM(K137:L137)</f>
        <v>0</v>
      </c>
      <c r="N137" s="2325"/>
      <c r="O137" s="2325">
        <v>0</v>
      </c>
      <c r="P137" s="2325">
        <v>0</v>
      </c>
      <c r="Q137" s="2325">
        <f>SUM(O137:P137)</f>
        <v>0</v>
      </c>
      <c r="R137" s="2325"/>
      <c r="S137" s="2325">
        <v>0</v>
      </c>
      <c r="T137" s="2325">
        <v>0</v>
      </c>
      <c r="U137" s="2325">
        <f>SUM(S137:T137)</f>
        <v>0</v>
      </c>
      <c r="V137" s="2325"/>
      <c r="W137" s="2325">
        <v>0</v>
      </c>
      <c r="X137" s="2325">
        <v>0</v>
      </c>
      <c r="Y137" s="2325">
        <f>SUM(W137:X137)</f>
        <v>0</v>
      </c>
      <c r="Z137" s="2325"/>
      <c r="AA137" s="2325">
        <f>SUM(G137+K137+O137+S137+W137)</f>
        <v>1</v>
      </c>
      <c r="AB137" s="2325">
        <f>SUM(H137+L137+P137+T137+X137)</f>
        <v>0</v>
      </c>
      <c r="AC137" s="2324">
        <f>SUM(I137+M137+Q137+U137+Y137)</f>
        <v>1</v>
      </c>
    </row>
    <row r="138" spans="1:29" s="2314" customFormat="1" ht="14.25" customHeight="1">
      <c r="A138" s="420">
        <v>7</v>
      </c>
      <c r="B138" s="420">
        <v>3</v>
      </c>
      <c r="C138" s="420">
        <v>11</v>
      </c>
      <c r="E138" s="2323"/>
      <c r="F138" s="2314" t="s">
        <v>754</v>
      </c>
      <c r="G138" s="2325">
        <v>1</v>
      </c>
      <c r="H138" s="2325">
        <v>0</v>
      </c>
      <c r="I138" s="2325">
        <f>SUM(G138:H138)</f>
        <v>1</v>
      </c>
      <c r="J138" s="2325"/>
      <c r="K138" s="2325">
        <v>0</v>
      </c>
      <c r="L138" s="2325">
        <v>0</v>
      </c>
      <c r="M138" s="2325">
        <f>SUM(K138:L138)</f>
        <v>0</v>
      </c>
      <c r="N138" s="2325"/>
      <c r="O138" s="2325">
        <v>0</v>
      </c>
      <c r="P138" s="2325">
        <v>0</v>
      </c>
      <c r="Q138" s="2325">
        <f>SUM(O138:P138)</f>
        <v>0</v>
      </c>
      <c r="R138" s="2325"/>
      <c r="S138" s="2325">
        <v>0</v>
      </c>
      <c r="T138" s="2325">
        <v>0</v>
      </c>
      <c r="U138" s="2325">
        <f>SUM(S138:T138)</f>
        <v>0</v>
      </c>
      <c r="V138" s="2325"/>
      <c r="W138" s="2325">
        <v>0</v>
      </c>
      <c r="X138" s="2325">
        <v>0</v>
      </c>
      <c r="Y138" s="2325">
        <f>SUM(W138:X138)</f>
        <v>0</v>
      </c>
      <c r="Z138" s="2325"/>
      <c r="AA138" s="2325">
        <f>SUM(G138+K138+O138+S138+W138)</f>
        <v>1</v>
      </c>
      <c r="AB138" s="2325">
        <f>SUM(H138+L138+P138+T138+X138)</f>
        <v>0</v>
      </c>
      <c r="AC138" s="2324">
        <f>SUM(I138+M138+Q138+U138+Y138)</f>
        <v>1</v>
      </c>
    </row>
    <row r="139" spans="1:29" s="2314" customFormat="1" ht="14.25" customHeight="1">
      <c r="A139" s="420">
        <v>7</v>
      </c>
      <c r="B139" s="420">
        <v>3</v>
      </c>
      <c r="C139" s="420">
        <v>11</v>
      </c>
      <c r="E139" s="2335"/>
      <c r="F139" s="2314" t="s">
        <v>666</v>
      </c>
      <c r="G139" s="2325">
        <v>0</v>
      </c>
      <c r="H139" s="2325">
        <v>1</v>
      </c>
      <c r="I139" s="2325">
        <f>SUM(G139:H139)</f>
        <v>1</v>
      </c>
      <c r="J139" s="2325"/>
      <c r="K139" s="2325">
        <v>0</v>
      </c>
      <c r="L139" s="2325">
        <v>0</v>
      </c>
      <c r="M139" s="2325">
        <f>SUM(K139:L139)</f>
        <v>0</v>
      </c>
      <c r="N139" s="2325"/>
      <c r="O139" s="2325">
        <v>0</v>
      </c>
      <c r="P139" s="2325">
        <v>0</v>
      </c>
      <c r="Q139" s="2325">
        <f>SUM(O139:P139)</f>
        <v>0</v>
      </c>
      <c r="R139" s="2325"/>
      <c r="S139" s="2325">
        <v>0</v>
      </c>
      <c r="T139" s="2325">
        <v>0</v>
      </c>
      <c r="U139" s="2325">
        <f>SUM(S139:T139)</f>
        <v>0</v>
      </c>
      <c r="V139" s="2325"/>
      <c r="W139" s="2325">
        <v>0</v>
      </c>
      <c r="X139" s="2325">
        <v>0</v>
      </c>
      <c r="Y139" s="2325">
        <f>SUM(W139:X139)</f>
        <v>0</v>
      </c>
      <c r="Z139" s="2325"/>
      <c r="AA139" s="2325">
        <f>SUM(G139+K139+O139+S139+W139)</f>
        <v>0</v>
      </c>
      <c r="AB139" s="2325">
        <f>SUM(H139+L139+P139+T139+X139)</f>
        <v>1</v>
      </c>
      <c r="AC139" s="2324">
        <f>SUM(I139+M139+Q139+U139+Y139)</f>
        <v>1</v>
      </c>
    </row>
    <row r="140" spans="1:29" s="2305" customFormat="1" ht="14.25" customHeight="1">
      <c r="E140" s="2323">
        <v>1408</v>
      </c>
      <c r="F140" s="2333" t="s">
        <v>63</v>
      </c>
      <c r="G140" s="2332">
        <f>SUM(G143+G141+G145+G149)</f>
        <v>12</v>
      </c>
      <c r="H140" s="2332">
        <f>SUM(H143+H141+H145+H149)</f>
        <v>9</v>
      </c>
      <c r="I140" s="2332">
        <f>SUM(G140:H140)</f>
        <v>21</v>
      </c>
      <c r="J140" s="2332"/>
      <c r="K140" s="2332">
        <f>SUM(K143+K141+K145+K149)</f>
        <v>40</v>
      </c>
      <c r="L140" s="2332">
        <f>SUM(L143+L141+L145+L149)</f>
        <v>36</v>
      </c>
      <c r="M140" s="2332">
        <f>SUM(K140:L140)</f>
        <v>76</v>
      </c>
      <c r="N140" s="2332"/>
      <c r="O140" s="2332">
        <f>SUM(O143+O141+O145+O149)</f>
        <v>0</v>
      </c>
      <c r="P140" s="2332">
        <f>SUM(P143+P141+P145+P149)</f>
        <v>0</v>
      </c>
      <c r="Q140" s="2332">
        <f>SUM(O140:P140)</f>
        <v>0</v>
      </c>
      <c r="R140" s="2332"/>
      <c r="S140" s="2332">
        <f>SUM(S143+S141+S145+S149)</f>
        <v>0</v>
      </c>
      <c r="T140" s="2332">
        <f>SUM(T143+T141+T145+T149)</f>
        <v>0</v>
      </c>
      <c r="U140" s="2332">
        <f>SUM(S140:T140)</f>
        <v>0</v>
      </c>
      <c r="V140" s="2332"/>
      <c r="W140" s="2332">
        <f>SUM(W143+W141+W145+W149)</f>
        <v>13</v>
      </c>
      <c r="X140" s="2332">
        <f>SUM(X143+X141+X145+X149)</f>
        <v>22</v>
      </c>
      <c r="Y140" s="2332">
        <f>SUM(W140:X140)</f>
        <v>35</v>
      </c>
      <c r="Z140" s="2332"/>
      <c r="AA140" s="2332">
        <f>SUM(G140+K140+O140+S140+W140)</f>
        <v>65</v>
      </c>
      <c r="AB140" s="2332">
        <f>SUM(H140+L140+P140+T140+X140)</f>
        <v>67</v>
      </c>
      <c r="AC140" s="2330">
        <f>SUM(I140+M140+Q140+U140+Y140)</f>
        <v>132</v>
      </c>
    </row>
    <row r="141" spans="1:29" s="2319" customFormat="1" ht="14.25" customHeight="1">
      <c r="A141" s="420"/>
      <c r="B141" s="420"/>
      <c r="C141" s="420"/>
      <c r="E141" s="2323"/>
      <c r="F141" s="2322" t="s">
        <v>16</v>
      </c>
      <c r="G141" s="2321">
        <f>SUM(G142)</f>
        <v>0</v>
      </c>
      <c r="H141" s="2321">
        <f>SUM(H142)</f>
        <v>0</v>
      </c>
      <c r="I141" s="2321">
        <f>SUM(G141:H141)</f>
        <v>0</v>
      </c>
      <c r="J141" s="2321"/>
      <c r="K141" s="2321">
        <f>SUM(K142)</f>
        <v>0</v>
      </c>
      <c r="L141" s="2321">
        <f>SUM(L142)</f>
        <v>0</v>
      </c>
      <c r="M141" s="2321">
        <f>SUM(K141:L141)</f>
        <v>0</v>
      </c>
      <c r="N141" s="2321"/>
      <c r="O141" s="2321">
        <f>SUM(O142)</f>
        <v>0</v>
      </c>
      <c r="P141" s="2321">
        <f>SUM(P142)</f>
        <v>0</v>
      </c>
      <c r="Q141" s="2321">
        <f>SUM(O141:P141)</f>
        <v>0</v>
      </c>
      <c r="R141" s="2321"/>
      <c r="S141" s="2321">
        <f>SUM(S142)</f>
        <v>0</v>
      </c>
      <c r="T141" s="2321">
        <f>SUM(T142)</f>
        <v>0</v>
      </c>
      <c r="U141" s="2321">
        <f>SUM(S141:T141)</f>
        <v>0</v>
      </c>
      <c r="V141" s="2321"/>
      <c r="W141" s="2321">
        <f>SUM(W142)</f>
        <v>0</v>
      </c>
      <c r="X141" s="2321">
        <f>SUM(X142)</f>
        <v>0</v>
      </c>
      <c r="Y141" s="2321">
        <f>SUM(W141:X141)</f>
        <v>0</v>
      </c>
      <c r="Z141" s="2321"/>
      <c r="AA141" s="2321">
        <f>SUM(G141+K141+O141+S141+W141)</f>
        <v>0</v>
      </c>
      <c r="AB141" s="2321">
        <f>SUM(H141+L141+P141+T141+X141)</f>
        <v>0</v>
      </c>
      <c r="AC141" s="2320">
        <f>SUM(I141+M141+Q141+U141+Y141)</f>
        <v>0</v>
      </c>
    </row>
    <row r="142" spans="1:29" s="2314" customFormat="1" ht="14.25" customHeight="1">
      <c r="A142" s="420">
        <v>8</v>
      </c>
      <c r="B142" s="420">
        <v>4</v>
      </c>
      <c r="C142" s="420">
        <v>6</v>
      </c>
      <c r="E142" s="2323"/>
      <c r="F142" s="2326" t="s">
        <v>414</v>
      </c>
      <c r="G142" s="2325">
        <v>0</v>
      </c>
      <c r="H142" s="2325">
        <v>0</v>
      </c>
      <c r="I142" s="2325">
        <f>SUM(G142:H142)</f>
        <v>0</v>
      </c>
      <c r="J142" s="2325"/>
      <c r="K142" s="2325">
        <v>0</v>
      </c>
      <c r="L142" s="2325">
        <v>0</v>
      </c>
      <c r="M142" s="2325">
        <f>SUM(K142:L142)</f>
        <v>0</v>
      </c>
      <c r="N142" s="2325"/>
      <c r="O142" s="2325">
        <v>0</v>
      </c>
      <c r="P142" s="2325">
        <v>0</v>
      </c>
      <c r="Q142" s="2325">
        <f>SUM(O142:P142)</f>
        <v>0</v>
      </c>
      <c r="R142" s="2325"/>
      <c r="S142" s="2325">
        <v>0</v>
      </c>
      <c r="T142" s="2325">
        <v>0</v>
      </c>
      <c r="U142" s="2325">
        <f>SUM(S142:T142)</f>
        <v>0</v>
      </c>
      <c r="V142" s="2325"/>
      <c r="W142" s="2325">
        <v>0</v>
      </c>
      <c r="X142" s="2325">
        <v>0</v>
      </c>
      <c r="Y142" s="2325">
        <f>SUM(W142:X142)</f>
        <v>0</v>
      </c>
      <c r="Z142" s="2325"/>
      <c r="AA142" s="2325">
        <f>SUM(G142+K142+O142+S142+W142)</f>
        <v>0</v>
      </c>
      <c r="AB142" s="2325">
        <f>SUM(H142+L142+P142+T142+X142)</f>
        <v>0</v>
      </c>
      <c r="AC142" s="2324">
        <f>SUM(I142+M142+Q142+U142+Y142)</f>
        <v>0</v>
      </c>
    </row>
    <row r="143" spans="1:29" s="2314" customFormat="1" ht="14.25" customHeight="1">
      <c r="A143" s="420"/>
      <c r="B143" s="420"/>
      <c r="C143" s="420"/>
      <c r="E143" s="2323"/>
      <c r="F143" s="2322" t="s">
        <v>57</v>
      </c>
      <c r="G143" s="2321">
        <f>SUM(G144:G144)</f>
        <v>12</v>
      </c>
      <c r="H143" s="2321">
        <f>SUM(H144:H144)</f>
        <v>9</v>
      </c>
      <c r="I143" s="2321">
        <f>SUM(G143:H143)</f>
        <v>21</v>
      </c>
      <c r="J143" s="2321"/>
      <c r="K143" s="2321">
        <f>SUM(K144:K144)</f>
        <v>34</v>
      </c>
      <c r="L143" s="2321">
        <f>SUM(L144:L144)</f>
        <v>35</v>
      </c>
      <c r="M143" s="2321">
        <f>SUM(K143:L143)</f>
        <v>69</v>
      </c>
      <c r="N143" s="2321"/>
      <c r="O143" s="2321">
        <f>SUM(O144:O144)</f>
        <v>0</v>
      </c>
      <c r="P143" s="2321">
        <f>SUM(P144:P144)</f>
        <v>0</v>
      </c>
      <c r="Q143" s="2321">
        <f>SUM(O143:P143)</f>
        <v>0</v>
      </c>
      <c r="R143" s="2321"/>
      <c r="S143" s="2321">
        <f>SUM(S144:S144)</f>
        <v>0</v>
      </c>
      <c r="T143" s="2321">
        <f>SUM(T144:T144)</f>
        <v>0</v>
      </c>
      <c r="U143" s="2321">
        <f>SUM(S143:T143)</f>
        <v>0</v>
      </c>
      <c r="V143" s="2321"/>
      <c r="W143" s="2321">
        <f>SUM(W144:W144)</f>
        <v>10</v>
      </c>
      <c r="X143" s="2321">
        <f>SUM(X144:X144)</f>
        <v>19</v>
      </c>
      <c r="Y143" s="2321">
        <f>SUM(W143:X143)</f>
        <v>29</v>
      </c>
      <c r="Z143" s="2321"/>
      <c r="AA143" s="2321">
        <f>SUM(G143+K143+O143+S143+W143)</f>
        <v>56</v>
      </c>
      <c r="AB143" s="2321">
        <f>SUM(H143+L143+P143+T143+X143)</f>
        <v>63</v>
      </c>
      <c r="AC143" s="2320">
        <f>SUM(I143+M143+Q143+U143+Y143)</f>
        <v>119</v>
      </c>
    </row>
    <row r="144" spans="1:29" s="2314" customFormat="1" ht="14.25" customHeight="1">
      <c r="A144" s="420">
        <v>8</v>
      </c>
      <c r="B144" s="420">
        <v>4</v>
      </c>
      <c r="C144" s="420">
        <v>8</v>
      </c>
      <c r="E144" s="2323"/>
      <c r="F144" s="2326" t="s">
        <v>460</v>
      </c>
      <c r="G144" s="2325">
        <v>12</v>
      </c>
      <c r="H144" s="2325">
        <v>9</v>
      </c>
      <c r="I144" s="2325">
        <f>SUM(G144:H144)</f>
        <v>21</v>
      </c>
      <c r="J144" s="2325"/>
      <c r="K144" s="2325">
        <v>34</v>
      </c>
      <c r="L144" s="2325">
        <v>35</v>
      </c>
      <c r="M144" s="2325">
        <f>SUM(K144:L144)</f>
        <v>69</v>
      </c>
      <c r="N144" s="2325"/>
      <c r="O144" s="2325">
        <v>0</v>
      </c>
      <c r="P144" s="2325">
        <v>0</v>
      </c>
      <c r="Q144" s="2325">
        <f>SUM(O144:P144)</f>
        <v>0</v>
      </c>
      <c r="R144" s="2325"/>
      <c r="S144" s="2325">
        <v>0</v>
      </c>
      <c r="T144" s="2325">
        <v>0</v>
      </c>
      <c r="U144" s="2325">
        <f>SUM(S144:T144)</f>
        <v>0</v>
      </c>
      <c r="V144" s="2325"/>
      <c r="W144" s="2325">
        <v>10</v>
      </c>
      <c r="X144" s="2325">
        <v>19</v>
      </c>
      <c r="Y144" s="2325">
        <f>SUM(W144:X144)</f>
        <v>29</v>
      </c>
      <c r="Z144" s="2325"/>
      <c r="AA144" s="2325">
        <f>SUM(G144+K144+O144+S144+W144)</f>
        <v>56</v>
      </c>
      <c r="AB144" s="2325">
        <f>SUM(H144+L144+P144+T144+X144)</f>
        <v>63</v>
      </c>
      <c r="AC144" s="2324">
        <f>SUM(I144+M144+Q144+U144+Y144)</f>
        <v>119</v>
      </c>
    </row>
    <row r="145" spans="1:29" s="2319" customFormat="1" ht="14.25" customHeight="1">
      <c r="E145" s="2323"/>
      <c r="F145" s="2322" t="s">
        <v>18</v>
      </c>
      <c r="G145" s="2321">
        <f>SUM(G146:G148)</f>
        <v>0</v>
      </c>
      <c r="H145" s="2321">
        <f>SUM(H146:H148)</f>
        <v>0</v>
      </c>
      <c r="I145" s="2321">
        <f>SUM(G145:H145)</f>
        <v>0</v>
      </c>
      <c r="J145" s="2321"/>
      <c r="K145" s="2321">
        <f>SUM(K146:K148)</f>
        <v>0</v>
      </c>
      <c r="L145" s="2321">
        <f>SUM(L146:L148)</f>
        <v>0</v>
      </c>
      <c r="M145" s="2321">
        <f>SUM(K145:L145)</f>
        <v>0</v>
      </c>
      <c r="N145" s="2321"/>
      <c r="O145" s="2321">
        <f>SUM(O146:O148)</f>
        <v>0</v>
      </c>
      <c r="P145" s="2321">
        <f>SUM(P146:P148)</f>
        <v>0</v>
      </c>
      <c r="Q145" s="2321">
        <f>SUM(O145:P145)</f>
        <v>0</v>
      </c>
      <c r="R145" s="2321"/>
      <c r="S145" s="2321">
        <f>SUM(S146:S148)</f>
        <v>0</v>
      </c>
      <c r="T145" s="2321">
        <f>SUM(T146:T148)</f>
        <v>0</v>
      </c>
      <c r="U145" s="2321">
        <f>SUM(S145:T145)</f>
        <v>0</v>
      </c>
      <c r="V145" s="2321"/>
      <c r="W145" s="2321">
        <f>SUM(W146:W148)</f>
        <v>1</v>
      </c>
      <c r="X145" s="2321">
        <f>SUM(X146:X148)</f>
        <v>0</v>
      </c>
      <c r="Y145" s="2321">
        <f>SUM(W145:X145)</f>
        <v>1</v>
      </c>
      <c r="Z145" s="2321"/>
      <c r="AA145" s="2321">
        <f>SUM(G145+K145+O145+S145+W145)</f>
        <v>1</v>
      </c>
      <c r="AB145" s="2321">
        <f>SUM(H145+L145+P145+T145+X145)</f>
        <v>0</v>
      </c>
      <c r="AC145" s="2320">
        <f>SUM(I145+M145+Q145+U145+Y145)</f>
        <v>1</v>
      </c>
    </row>
    <row r="146" spans="1:29" s="2314" customFormat="1" ht="14.25" customHeight="1">
      <c r="A146" s="420">
        <v>8</v>
      </c>
      <c r="B146" s="420">
        <v>4</v>
      </c>
      <c r="C146" s="420">
        <v>11</v>
      </c>
      <c r="E146" s="2323"/>
      <c r="F146" s="2326" t="s">
        <v>122</v>
      </c>
      <c r="G146" s="2325">
        <v>0</v>
      </c>
      <c r="H146" s="2325">
        <v>0</v>
      </c>
      <c r="I146" s="2325">
        <f>SUM(G146:H146)</f>
        <v>0</v>
      </c>
      <c r="J146" s="2325"/>
      <c r="K146" s="2325">
        <v>0</v>
      </c>
      <c r="L146" s="2325">
        <v>0</v>
      </c>
      <c r="M146" s="2325">
        <f>SUM(K146:L146)</f>
        <v>0</v>
      </c>
      <c r="N146" s="2325"/>
      <c r="O146" s="2325">
        <v>0</v>
      </c>
      <c r="P146" s="2325">
        <v>0</v>
      </c>
      <c r="Q146" s="2325">
        <f>SUM(O146:P146)</f>
        <v>0</v>
      </c>
      <c r="R146" s="2325"/>
      <c r="S146" s="2325">
        <v>0</v>
      </c>
      <c r="T146" s="2325">
        <v>0</v>
      </c>
      <c r="U146" s="2325">
        <f>SUM(S146:T146)</f>
        <v>0</v>
      </c>
      <c r="V146" s="2325"/>
      <c r="W146" s="2325">
        <v>0</v>
      </c>
      <c r="X146" s="2325">
        <v>0</v>
      </c>
      <c r="Y146" s="2325">
        <f>SUM(W146:X146)</f>
        <v>0</v>
      </c>
      <c r="Z146" s="2325"/>
      <c r="AA146" s="2325">
        <f>SUM(G146+K146+O146+S146+W146)</f>
        <v>0</v>
      </c>
      <c r="AB146" s="2325">
        <f>SUM(H146+L146+P146+T146+X146)</f>
        <v>0</v>
      </c>
      <c r="AC146" s="2324">
        <f>SUM(I146+M146+Q146+U146+Y146)</f>
        <v>0</v>
      </c>
    </row>
    <row r="147" spans="1:29" s="2314" customFormat="1" ht="14.25" customHeight="1">
      <c r="A147" s="420">
        <v>8</v>
      </c>
      <c r="B147" s="420">
        <v>3</v>
      </c>
      <c r="C147" s="420">
        <v>11</v>
      </c>
      <c r="E147" s="2323"/>
      <c r="F147" s="2326" t="s">
        <v>123</v>
      </c>
      <c r="G147" s="2325">
        <v>0</v>
      </c>
      <c r="H147" s="2325">
        <v>0</v>
      </c>
      <c r="I147" s="2325">
        <f>SUM(G147:H147)</f>
        <v>0</v>
      </c>
      <c r="J147" s="2325"/>
      <c r="K147" s="2325">
        <v>0</v>
      </c>
      <c r="L147" s="2325">
        <v>0</v>
      </c>
      <c r="M147" s="2325">
        <f>SUM(K147:L147)</f>
        <v>0</v>
      </c>
      <c r="N147" s="2325"/>
      <c r="O147" s="2325">
        <v>0</v>
      </c>
      <c r="P147" s="2325">
        <v>0</v>
      </c>
      <c r="Q147" s="2325">
        <f>SUM(O147:P147)</f>
        <v>0</v>
      </c>
      <c r="R147" s="2325"/>
      <c r="S147" s="2325">
        <v>0</v>
      </c>
      <c r="T147" s="2325">
        <v>0</v>
      </c>
      <c r="U147" s="2325">
        <f>SUM(S147:T147)</f>
        <v>0</v>
      </c>
      <c r="V147" s="2325"/>
      <c r="W147" s="2325">
        <v>1</v>
      </c>
      <c r="X147" s="2325">
        <v>0</v>
      </c>
      <c r="Y147" s="2325">
        <f>SUM(W147:X147)</f>
        <v>1</v>
      </c>
      <c r="Z147" s="2325"/>
      <c r="AA147" s="2325">
        <f>SUM(G147+K147+O147+S147+W147)</f>
        <v>1</v>
      </c>
      <c r="AB147" s="2325">
        <f>SUM(H147+L147+P147+T147+X147)</f>
        <v>0</v>
      </c>
      <c r="AC147" s="2324">
        <f>SUM(I147+M147+Q147+U147+Y147)</f>
        <v>1</v>
      </c>
    </row>
    <row r="148" spans="1:29" s="2314" customFormat="1" ht="14.25" customHeight="1">
      <c r="A148" s="420">
        <v>8</v>
      </c>
      <c r="B148" s="420">
        <v>4</v>
      </c>
      <c r="C148" s="420">
        <v>11</v>
      </c>
      <c r="E148" s="2323"/>
      <c r="F148" s="2326" t="s">
        <v>377</v>
      </c>
      <c r="G148" s="2325">
        <v>0</v>
      </c>
      <c r="H148" s="2325">
        <v>0</v>
      </c>
      <c r="I148" s="2325">
        <f>SUM(G148:H148)</f>
        <v>0</v>
      </c>
      <c r="J148" s="2325"/>
      <c r="K148" s="2325">
        <v>0</v>
      </c>
      <c r="L148" s="2325">
        <v>0</v>
      </c>
      <c r="M148" s="2325">
        <f>SUM(K148:L148)</f>
        <v>0</v>
      </c>
      <c r="N148" s="2325"/>
      <c r="O148" s="2325">
        <v>0</v>
      </c>
      <c r="P148" s="2325">
        <v>0</v>
      </c>
      <c r="Q148" s="2325">
        <f>SUM(O148:P148)</f>
        <v>0</v>
      </c>
      <c r="R148" s="2325"/>
      <c r="S148" s="2325">
        <v>0</v>
      </c>
      <c r="T148" s="2325">
        <v>0</v>
      </c>
      <c r="U148" s="2325">
        <f>SUM(S148:T148)</f>
        <v>0</v>
      </c>
      <c r="V148" s="2325"/>
      <c r="W148" s="2325">
        <v>0</v>
      </c>
      <c r="X148" s="2325">
        <v>0</v>
      </c>
      <c r="Y148" s="2325">
        <f>SUM(W148:X148)</f>
        <v>0</v>
      </c>
      <c r="Z148" s="2325"/>
      <c r="AA148" s="2325">
        <f>SUM(G148+K148+O148+S148+W148)</f>
        <v>0</v>
      </c>
      <c r="AB148" s="2325">
        <f>SUM(H148+L148+P148+T148+X148)</f>
        <v>0</v>
      </c>
      <c r="AC148" s="2324">
        <f>SUM(I148+M148+Q148+U148+Y148)</f>
        <v>0</v>
      </c>
    </row>
    <row r="149" spans="1:29" s="2319" customFormat="1" ht="14.25" customHeight="1">
      <c r="A149" s="420"/>
      <c r="B149" s="420"/>
      <c r="C149" s="420"/>
      <c r="E149" s="2323"/>
      <c r="F149" s="2322" t="s">
        <v>59</v>
      </c>
      <c r="G149" s="2321">
        <f>SUM(G150)</f>
        <v>0</v>
      </c>
      <c r="H149" s="2321">
        <f>SUM(H150)</f>
        <v>0</v>
      </c>
      <c r="I149" s="2321">
        <f>SUM(G149:H149)</f>
        <v>0</v>
      </c>
      <c r="J149" s="2321"/>
      <c r="K149" s="2321">
        <f>SUM(K150)</f>
        <v>6</v>
      </c>
      <c r="L149" s="2321">
        <f>SUM(L150)</f>
        <v>1</v>
      </c>
      <c r="M149" s="2321">
        <f>SUM(K149:L149)</f>
        <v>7</v>
      </c>
      <c r="N149" s="2321"/>
      <c r="O149" s="2321">
        <f>SUM(O150)</f>
        <v>0</v>
      </c>
      <c r="P149" s="2321">
        <f>SUM(P150)</f>
        <v>0</v>
      </c>
      <c r="Q149" s="2321">
        <f>SUM(O149:P149)</f>
        <v>0</v>
      </c>
      <c r="R149" s="2321"/>
      <c r="S149" s="2321">
        <f>SUM(S150)</f>
        <v>0</v>
      </c>
      <c r="T149" s="2321">
        <f>SUM(T150)</f>
        <v>0</v>
      </c>
      <c r="U149" s="2321">
        <f>SUM(S149:T149)</f>
        <v>0</v>
      </c>
      <c r="V149" s="2321"/>
      <c r="W149" s="2321">
        <f>SUM(W150)</f>
        <v>2</v>
      </c>
      <c r="X149" s="2321">
        <f>SUM(X150)</f>
        <v>3</v>
      </c>
      <c r="Y149" s="2321">
        <f>SUM(W149:X149)</f>
        <v>5</v>
      </c>
      <c r="Z149" s="2321"/>
      <c r="AA149" s="2321">
        <f>SUM(G149+K149+O149+S149+W149)</f>
        <v>8</v>
      </c>
      <c r="AB149" s="2321">
        <f>SUM(H149+L149+P149+T149+X149)</f>
        <v>4</v>
      </c>
      <c r="AC149" s="2320">
        <f>SUM(I149+M149+Q149+U149+Y149)</f>
        <v>12</v>
      </c>
    </row>
    <row r="150" spans="1:29" s="2314" customFormat="1" ht="14.25" customHeight="1">
      <c r="A150" s="420">
        <v>8</v>
      </c>
      <c r="B150" s="420">
        <v>4</v>
      </c>
      <c r="C150" s="420">
        <v>11</v>
      </c>
      <c r="E150" s="2323"/>
      <c r="F150" s="2326" t="s">
        <v>125</v>
      </c>
      <c r="G150" s="2325">
        <v>0</v>
      </c>
      <c r="H150" s="2325">
        <v>0</v>
      </c>
      <c r="I150" s="2316">
        <f>SUM(G150:H150)</f>
        <v>0</v>
      </c>
      <c r="J150" s="2316"/>
      <c r="K150" s="2316">
        <v>6</v>
      </c>
      <c r="L150" s="2316">
        <v>1</v>
      </c>
      <c r="M150" s="2316">
        <f>SUM(K150:L150)</f>
        <v>7</v>
      </c>
      <c r="N150" s="2316"/>
      <c r="O150" s="2316">
        <v>0</v>
      </c>
      <c r="P150" s="2316">
        <v>0</v>
      </c>
      <c r="Q150" s="2316">
        <f>SUM(O150:P150)</f>
        <v>0</v>
      </c>
      <c r="R150" s="2316"/>
      <c r="S150" s="2316">
        <v>0</v>
      </c>
      <c r="T150" s="2316">
        <v>0</v>
      </c>
      <c r="U150" s="2316">
        <f>SUM(S150:T150)</f>
        <v>0</v>
      </c>
      <c r="V150" s="2316"/>
      <c r="W150" s="2316">
        <v>2</v>
      </c>
      <c r="X150" s="2316">
        <v>3</v>
      </c>
      <c r="Y150" s="2316">
        <f>SUM(W150:X150)</f>
        <v>5</v>
      </c>
      <c r="Z150" s="2316"/>
      <c r="AA150" s="2316">
        <f>SUM(G150+K150+O150+S150+W150)</f>
        <v>8</v>
      </c>
      <c r="AB150" s="2316">
        <f>SUM(H150+L150+P150+T150+X150)</f>
        <v>4</v>
      </c>
      <c r="AC150" s="2324">
        <f>SUM(I150+M150+Q150+U150+Y150)</f>
        <v>12</v>
      </c>
    </row>
    <row r="151" spans="1:29" s="2305" customFormat="1" ht="14.25" customHeight="1">
      <c r="E151" s="2334">
        <v>1624</v>
      </c>
      <c r="F151" s="2333" t="s">
        <v>19</v>
      </c>
      <c r="G151" s="2332">
        <f>SUM(G152+G154)</f>
        <v>0</v>
      </c>
      <c r="H151" s="2332">
        <f>SUM(H152+H154)</f>
        <v>2</v>
      </c>
      <c r="I151" s="2331">
        <f>SUM(G151:H151)</f>
        <v>2</v>
      </c>
      <c r="J151" s="2331"/>
      <c r="K151" s="2331">
        <f>SUM(K152+K154)</f>
        <v>0</v>
      </c>
      <c r="L151" s="2331">
        <f>SUM(L152+L154)</f>
        <v>0</v>
      </c>
      <c r="M151" s="2331">
        <f>SUM(K151:L151)</f>
        <v>0</v>
      </c>
      <c r="N151" s="2331"/>
      <c r="O151" s="2331">
        <f>SUM(O152+O154)</f>
        <v>0</v>
      </c>
      <c r="P151" s="2331">
        <f>SUM(P152+P154)</f>
        <v>0</v>
      </c>
      <c r="Q151" s="2331">
        <f>SUM(O151:P151)</f>
        <v>0</v>
      </c>
      <c r="R151" s="2331"/>
      <c r="S151" s="2331">
        <f>SUM(S152+S154)</f>
        <v>0</v>
      </c>
      <c r="T151" s="2331">
        <f>SUM(T152+T154)</f>
        <v>0</v>
      </c>
      <c r="U151" s="2331">
        <f>SUM(S151:T151)</f>
        <v>0</v>
      </c>
      <c r="V151" s="2331"/>
      <c r="W151" s="2331">
        <f>SUM(W152+W154)</f>
        <v>0</v>
      </c>
      <c r="X151" s="2331">
        <f>SUM(X152+X154)</f>
        <v>1</v>
      </c>
      <c r="Y151" s="2331">
        <f>SUM(W151:X151)</f>
        <v>1</v>
      </c>
      <c r="Z151" s="2331"/>
      <c r="AA151" s="2331">
        <f>SUM(G151+K151+O151+S151+W151)</f>
        <v>0</v>
      </c>
      <c r="AB151" s="2331">
        <f>SUM(H151+L151+P151+T151+X151)</f>
        <v>3</v>
      </c>
      <c r="AC151" s="2330">
        <f>SUM(I151+M151+Q151+U151+Y151)</f>
        <v>3</v>
      </c>
    </row>
    <row r="152" spans="1:29" s="2319" customFormat="1" ht="14.25" customHeight="1">
      <c r="E152" s="2323"/>
      <c r="F152" s="2329" t="s">
        <v>149</v>
      </c>
      <c r="G152" s="2328">
        <f>SUM(G153)</f>
        <v>0</v>
      </c>
      <c r="H152" s="2328">
        <f>SUM(H153)</f>
        <v>2</v>
      </c>
      <c r="I152" s="2328">
        <f>SUM(G152:H152)</f>
        <v>2</v>
      </c>
      <c r="J152" s="2328"/>
      <c r="K152" s="2328">
        <f>SUM(K153)</f>
        <v>0</v>
      </c>
      <c r="L152" s="2328">
        <f>SUM(L153)</f>
        <v>0</v>
      </c>
      <c r="M152" s="2328">
        <f>SUM(K152:L152)</f>
        <v>0</v>
      </c>
      <c r="N152" s="2328"/>
      <c r="O152" s="2328">
        <f>SUM(O153)</f>
        <v>0</v>
      </c>
      <c r="P152" s="2328">
        <f>SUM(P153)</f>
        <v>0</v>
      </c>
      <c r="Q152" s="2328">
        <f>SUM(O152:P152)</f>
        <v>0</v>
      </c>
      <c r="R152" s="2328"/>
      <c r="S152" s="2328">
        <f>SUM(S153)</f>
        <v>0</v>
      </c>
      <c r="T152" s="2328">
        <f>SUM(T153)</f>
        <v>0</v>
      </c>
      <c r="U152" s="2328">
        <f>SUM(S152:T152)</f>
        <v>0</v>
      </c>
      <c r="V152" s="2328"/>
      <c r="W152" s="2328">
        <f>SUM(W153)</f>
        <v>0</v>
      </c>
      <c r="X152" s="2328">
        <f>SUM(X153)</f>
        <v>0</v>
      </c>
      <c r="Y152" s="2328">
        <f>SUM(W152:X152)</f>
        <v>0</v>
      </c>
      <c r="Z152" s="2328"/>
      <c r="AA152" s="2328">
        <f>SUM(G152+K152+O152+S152+W152)</f>
        <v>0</v>
      </c>
      <c r="AB152" s="2328">
        <f>SUM(H152+L152+P152+T152+X152)</f>
        <v>2</v>
      </c>
      <c r="AC152" s="2327">
        <f>SUM(I152+M152+Q152+U152+Y152)</f>
        <v>2</v>
      </c>
    </row>
    <row r="153" spans="1:29" s="2314" customFormat="1" ht="14.25" customHeight="1">
      <c r="A153" s="420">
        <v>9</v>
      </c>
      <c r="B153" s="420">
        <v>4</v>
      </c>
      <c r="C153" s="420">
        <v>8</v>
      </c>
      <c r="E153" s="2323"/>
      <c r="F153" s="2326" t="s">
        <v>376</v>
      </c>
      <c r="G153" s="2325">
        <v>0</v>
      </c>
      <c r="H153" s="2325">
        <v>2</v>
      </c>
      <c r="I153" s="2325">
        <f>SUM(G153:H153)</f>
        <v>2</v>
      </c>
      <c r="J153" s="2325"/>
      <c r="K153" s="2325">
        <v>0</v>
      </c>
      <c r="L153" s="2325">
        <v>0</v>
      </c>
      <c r="M153" s="2325">
        <f>SUM(K153:L153)</f>
        <v>0</v>
      </c>
      <c r="N153" s="2325"/>
      <c r="O153" s="2325">
        <v>0</v>
      </c>
      <c r="P153" s="2325">
        <v>0</v>
      </c>
      <c r="Q153" s="2325">
        <f>SUM(O153:P153)</f>
        <v>0</v>
      </c>
      <c r="R153" s="2325"/>
      <c r="S153" s="2325">
        <v>0</v>
      </c>
      <c r="T153" s="2325">
        <v>0</v>
      </c>
      <c r="U153" s="2325">
        <f>SUM(S153:T153)</f>
        <v>0</v>
      </c>
      <c r="V153" s="2325"/>
      <c r="W153" s="2325">
        <v>0</v>
      </c>
      <c r="X153" s="2325">
        <v>0</v>
      </c>
      <c r="Y153" s="2325">
        <f>SUM(W153:X153)</f>
        <v>0</v>
      </c>
      <c r="Z153" s="2325"/>
      <c r="AA153" s="2325">
        <f>SUM(G153+K153+O153+S153+W153)</f>
        <v>0</v>
      </c>
      <c r="AB153" s="2325">
        <f>SUM(H153+L153+P153+T153+X153)</f>
        <v>2</v>
      </c>
      <c r="AC153" s="2324">
        <f>SUM(I153+M153+Q153+U153+Y153)</f>
        <v>2</v>
      </c>
    </row>
    <row r="154" spans="1:29" s="2319" customFormat="1" ht="14.25" customHeight="1">
      <c r="A154" s="420"/>
      <c r="B154" s="420"/>
      <c r="C154" s="420"/>
      <c r="E154" s="2323"/>
      <c r="F154" s="2322" t="s">
        <v>22</v>
      </c>
      <c r="G154" s="2321">
        <f>SUM(G155)</f>
        <v>0</v>
      </c>
      <c r="H154" s="2321">
        <f>SUM(H155)</f>
        <v>0</v>
      </c>
      <c r="I154" s="2321">
        <f>SUM(G154:H154)</f>
        <v>0</v>
      </c>
      <c r="J154" s="2321"/>
      <c r="K154" s="2321">
        <f>SUM(K155)</f>
        <v>0</v>
      </c>
      <c r="L154" s="2321">
        <f>SUM(L155)</f>
        <v>0</v>
      </c>
      <c r="M154" s="2321">
        <f>SUM(K154:L154)</f>
        <v>0</v>
      </c>
      <c r="N154" s="2321"/>
      <c r="O154" s="2321">
        <f>SUM(O155)</f>
        <v>0</v>
      </c>
      <c r="P154" s="2321">
        <f>SUM(P155)</f>
        <v>0</v>
      </c>
      <c r="Q154" s="2321">
        <f>SUM(O154:P154)</f>
        <v>0</v>
      </c>
      <c r="R154" s="2321"/>
      <c r="S154" s="2321">
        <f>SUM(S155)</f>
        <v>0</v>
      </c>
      <c r="T154" s="2321">
        <f>SUM(T155)</f>
        <v>0</v>
      </c>
      <c r="U154" s="2321">
        <f>SUM(S154:T154)</f>
        <v>0</v>
      </c>
      <c r="V154" s="2321"/>
      <c r="W154" s="2321">
        <f>SUM(W155)</f>
        <v>0</v>
      </c>
      <c r="X154" s="2321">
        <f>SUM(X155)</f>
        <v>1</v>
      </c>
      <c r="Y154" s="2321">
        <f>SUM(W154:X154)</f>
        <v>1</v>
      </c>
      <c r="Z154" s="2321"/>
      <c r="AA154" s="2321">
        <f>SUM(G154+K154+O154+S154+W154)</f>
        <v>0</v>
      </c>
      <c r="AB154" s="2321">
        <f>SUM(H154+L154+P154+T154+X154)</f>
        <v>1</v>
      </c>
      <c r="AC154" s="2320">
        <f>SUM(I154+M154+Q154+U154+Y154)</f>
        <v>1</v>
      </c>
    </row>
    <row r="155" spans="1:29" s="2314" customFormat="1" ht="14.25" customHeight="1">
      <c r="A155" s="420">
        <v>9</v>
      </c>
      <c r="B155" s="420">
        <v>5</v>
      </c>
      <c r="C155" s="420">
        <v>11</v>
      </c>
      <c r="E155" s="2318"/>
      <c r="F155" s="2317" t="s">
        <v>375</v>
      </c>
      <c r="G155" s="2316">
        <v>0</v>
      </c>
      <c r="H155" s="2316">
        <v>0</v>
      </c>
      <c r="I155" s="2316">
        <f>SUM(G155:H155)</f>
        <v>0</v>
      </c>
      <c r="J155" s="2316"/>
      <c r="K155" s="2316">
        <v>0</v>
      </c>
      <c r="L155" s="2316">
        <v>0</v>
      </c>
      <c r="M155" s="2316">
        <f>SUM(K155:L155)</f>
        <v>0</v>
      </c>
      <c r="N155" s="2316"/>
      <c r="O155" s="2316">
        <v>0</v>
      </c>
      <c r="P155" s="2316">
        <v>0</v>
      </c>
      <c r="Q155" s="2316">
        <f>SUM(O155:P155)</f>
        <v>0</v>
      </c>
      <c r="R155" s="2316"/>
      <c r="S155" s="2316">
        <v>0</v>
      </c>
      <c r="T155" s="2316">
        <v>0</v>
      </c>
      <c r="U155" s="2316">
        <f>SUM(S155:T155)</f>
        <v>0</v>
      </c>
      <c r="V155" s="2316"/>
      <c r="W155" s="2316">
        <v>0</v>
      </c>
      <c r="X155" s="2316">
        <v>1</v>
      </c>
      <c r="Y155" s="2316">
        <f>SUM(W155:X155)</f>
        <v>1</v>
      </c>
      <c r="Z155" s="2316"/>
      <c r="AA155" s="2316">
        <f>SUM(G155+K155+O155+S155+W155)</f>
        <v>0</v>
      </c>
      <c r="AB155" s="2316">
        <f>SUM(H155+L155+P155+T155+X155)</f>
        <v>1</v>
      </c>
      <c r="AC155" s="2315">
        <f>SUM(I155+M155+Q155+U155+Y155)</f>
        <v>1</v>
      </c>
    </row>
    <row r="156" spans="1:29" s="2310" customFormat="1" ht="15" customHeight="1">
      <c r="E156" s="2313"/>
      <c r="F156" s="2312" t="s">
        <v>499</v>
      </c>
      <c r="G156" s="1335">
        <f>SUM(G6+G32+G68+G81+G89+G118+G132+G140+G151)</f>
        <v>280</v>
      </c>
      <c r="H156" s="1335">
        <f>SUM(H6+H32+H68+H81+H89+H118+H132+H140+H151)</f>
        <v>219</v>
      </c>
      <c r="I156" s="1335">
        <f>SUM(I6+I32+I68+I81+I89+I118+I132+I140+I151)</f>
        <v>499</v>
      </c>
      <c r="J156" s="1335"/>
      <c r="K156" s="1335">
        <f>SUM(K6+K32+K68+K81+K89+K118+K132+K140+K151)</f>
        <v>275</v>
      </c>
      <c r="L156" s="1335">
        <f>SUM(L6+L32+L68+L81+L89+L118+L132+L140+L151)</f>
        <v>278</v>
      </c>
      <c r="M156" s="1335">
        <f>SUM(M6+M32+M68+M81+M89+M118+M132+M140+M151)</f>
        <v>553</v>
      </c>
      <c r="N156" s="1335"/>
      <c r="O156" s="1335">
        <f>SUM(O6+O32+O68+O81+O89+O118+O132+O140+O151)</f>
        <v>95</v>
      </c>
      <c r="P156" s="1335">
        <f>SUM(P6+P32+P68+P81+P89+P118+P132+P140+P151)</f>
        <v>63</v>
      </c>
      <c r="Q156" s="1335">
        <f>SUM(Q6+Q32+Q68+Q81+Q89+Q118+Q132+Q140+Q151)</f>
        <v>158</v>
      </c>
      <c r="R156" s="1335"/>
      <c r="S156" s="1335">
        <f>SUM(S6+S32+S68+S81+S89+S118+S132+S140+S151)</f>
        <v>10</v>
      </c>
      <c r="T156" s="1335">
        <f>SUM(T6+T32+T68+T81+T89+T118+T132+T140+T151)</f>
        <v>12</v>
      </c>
      <c r="U156" s="1335">
        <f>SUM(U6+U32+U68+U81+U89+U118+U132+U140+U151)</f>
        <v>22</v>
      </c>
      <c r="V156" s="1335"/>
      <c r="W156" s="1335">
        <f>SUM(W6+W32+W68+W81+W89+W118+W132+W140+W151)</f>
        <v>30</v>
      </c>
      <c r="X156" s="1335">
        <f>SUM(X6+X32+X68+X81+X89+X118+X132+X140+X151)</f>
        <v>71</v>
      </c>
      <c r="Y156" s="1335">
        <f>SUM(Y6+Y32+Y68+Y81+Y89+Y118+Y132+Y140+Y151)</f>
        <v>101</v>
      </c>
      <c r="Z156" s="1335"/>
      <c r="AA156" s="1335">
        <f>SUM(AA6+AA32+AA68+AA81+AA89+AA118+AA132+AA140+AA151)</f>
        <v>690</v>
      </c>
      <c r="AB156" s="1335">
        <f>SUM(AB6+AB32+AB68+AB81+AB89+AB118+AB132+AB140+AB151)</f>
        <v>643</v>
      </c>
      <c r="AC156" s="2311">
        <f>SUM(AC6+AC32+AC68+AC81+AC89+AC118+AC132+AC140+AC151)</f>
        <v>1333</v>
      </c>
    </row>
    <row r="157" spans="1:29" s="2305" customFormat="1" ht="11.25" customHeight="1">
      <c r="F157" s="2309" t="s">
        <v>722</v>
      </c>
      <c r="G157" s="2307"/>
      <c r="H157" s="2307"/>
      <c r="I157" s="2307"/>
      <c r="J157" s="2307"/>
      <c r="K157" s="2307"/>
      <c r="L157" s="2307"/>
      <c r="M157" s="2307"/>
      <c r="N157" s="2307"/>
      <c r="O157" s="2307"/>
      <c r="P157" s="2307"/>
      <c r="Q157" s="2307"/>
      <c r="R157" s="2307"/>
      <c r="S157" s="2307"/>
      <c r="T157" s="2307"/>
      <c r="U157" s="2307"/>
      <c r="V157" s="2307"/>
      <c r="W157" s="2307"/>
      <c r="X157" s="2307"/>
      <c r="Y157" s="2307"/>
      <c r="Z157" s="2307"/>
      <c r="AA157" s="2307"/>
      <c r="AB157" s="2307"/>
      <c r="AC157" s="2306"/>
    </row>
    <row r="158" spans="1:29" s="2305" customFormat="1" ht="11.25" customHeight="1">
      <c r="F158" s="2309" t="s">
        <v>753</v>
      </c>
      <c r="G158" s="2307"/>
      <c r="H158" s="2307"/>
      <c r="I158" s="2307"/>
      <c r="J158" s="2307"/>
      <c r="K158" s="2307"/>
      <c r="L158" s="2307"/>
      <c r="M158" s="2307"/>
      <c r="N158" s="2307"/>
      <c r="O158" s="2307"/>
      <c r="P158" s="2307"/>
      <c r="Q158" s="2307"/>
      <c r="R158" s="2307"/>
      <c r="S158" s="2307"/>
      <c r="T158" s="2307"/>
      <c r="U158" s="2307"/>
      <c r="V158" s="2307"/>
      <c r="W158" s="2307"/>
      <c r="X158" s="2307"/>
      <c r="Y158" s="2307"/>
      <c r="Z158" s="2307"/>
      <c r="AA158" s="2307"/>
      <c r="AB158" s="2307"/>
      <c r="AC158" s="2306"/>
    </row>
    <row r="159" spans="1:29" s="2305" customFormat="1" ht="11.25" customHeight="1">
      <c r="F159" s="2309" t="s">
        <v>752</v>
      </c>
      <c r="G159" s="2307"/>
      <c r="H159" s="2307"/>
      <c r="I159" s="2307"/>
      <c r="J159" s="2307"/>
      <c r="K159" s="2307"/>
      <c r="L159" s="2307"/>
      <c r="M159" s="2307"/>
      <c r="N159" s="2307"/>
      <c r="O159" s="2307"/>
      <c r="P159" s="2307"/>
      <c r="Q159" s="2307"/>
      <c r="R159" s="2307"/>
      <c r="S159" s="2307"/>
      <c r="T159" s="2307"/>
      <c r="U159" s="2307"/>
      <c r="V159" s="2307"/>
      <c r="W159" s="2307"/>
      <c r="X159" s="2307"/>
      <c r="Y159" s="2307"/>
      <c r="Z159" s="2307"/>
      <c r="AA159" s="2307"/>
      <c r="AB159" s="2307"/>
      <c r="AC159" s="2306"/>
    </row>
    <row r="160" spans="1:29" s="2305" customFormat="1" ht="11.25" customHeight="1">
      <c r="F160" s="2309" t="s">
        <v>373</v>
      </c>
      <c r="G160" s="2307"/>
      <c r="H160" s="2307"/>
      <c r="I160" s="2307"/>
      <c r="J160" s="2307"/>
      <c r="K160" s="2307"/>
      <c r="L160" s="2307"/>
      <c r="M160" s="2307"/>
      <c r="N160" s="2307"/>
      <c r="O160" s="2307"/>
      <c r="P160" s="2307"/>
      <c r="Q160" s="2307"/>
      <c r="R160" s="2307"/>
      <c r="S160" s="2307"/>
      <c r="T160" s="2307"/>
      <c r="U160" s="2307"/>
      <c r="V160" s="2307"/>
      <c r="W160" s="2307"/>
      <c r="X160" s="2307"/>
      <c r="Y160" s="2307"/>
      <c r="Z160" s="2307"/>
      <c r="AA160" s="2307"/>
      <c r="AB160" s="2307"/>
      <c r="AC160" s="2306"/>
    </row>
    <row r="161" spans="6:29" s="2305" customFormat="1" ht="14.25" customHeight="1">
      <c r="F161" s="2308"/>
      <c r="G161" s="2307"/>
      <c r="H161" s="2307"/>
      <c r="I161" s="2307"/>
      <c r="J161" s="2307"/>
      <c r="K161" s="2307"/>
      <c r="L161" s="2307"/>
      <c r="M161" s="2307"/>
      <c r="N161" s="2307"/>
      <c r="O161" s="2307"/>
      <c r="P161" s="2307"/>
      <c r="Q161" s="2307"/>
      <c r="R161" s="2307"/>
      <c r="S161" s="2307"/>
      <c r="T161" s="2307"/>
      <c r="U161" s="2307"/>
      <c r="V161" s="2307"/>
      <c r="W161" s="2307"/>
      <c r="X161" s="2307"/>
      <c r="Y161" s="2307"/>
      <c r="Z161" s="2307"/>
      <c r="AA161" s="2307"/>
      <c r="AB161" s="2307"/>
      <c r="AC161" s="2306"/>
    </row>
  </sheetData>
  <mergeCells count="30">
    <mergeCell ref="E132:E139"/>
    <mergeCell ref="AE17:AG20"/>
    <mergeCell ref="E1:AC1"/>
    <mergeCell ref="E2:AC2"/>
    <mergeCell ref="E4:E5"/>
    <mergeCell ref="F4:F5"/>
    <mergeCell ref="G4:I4"/>
    <mergeCell ref="K4:M4"/>
    <mergeCell ref="O4:Q4"/>
    <mergeCell ref="S4:U4"/>
    <mergeCell ref="W4:Y4"/>
    <mergeCell ref="AA4:AB4"/>
    <mergeCell ref="E140:E150"/>
    <mergeCell ref="E151:E155"/>
    <mergeCell ref="O79:Q79"/>
    <mergeCell ref="S79:U79"/>
    <mergeCell ref="K79:M79"/>
    <mergeCell ref="W79:Y79"/>
    <mergeCell ref="E118:E131"/>
    <mergeCell ref="E81:E88"/>
    <mergeCell ref="E89:E116"/>
    <mergeCell ref="E79:E80"/>
    <mergeCell ref="AC4:AC5"/>
    <mergeCell ref="AA79:AB79"/>
    <mergeCell ref="AC79:AC80"/>
    <mergeCell ref="E6:E31"/>
    <mergeCell ref="E32:E67"/>
    <mergeCell ref="E68:E75"/>
    <mergeCell ref="F79:F80"/>
    <mergeCell ref="G79:I79"/>
  </mergeCells>
  <printOptions horizontalCentered="1"/>
  <pageMargins left="3.937007874015748E-2" right="3.937007874015748E-2" top="0.15748031496062992" bottom="0.15748031496062992" header="0.31496062992125984" footer="0.31496062992125984"/>
  <pageSetup scale="46" orientation="landscape" r:id="rId1"/>
  <headerFooter alignWithMargins="0">
    <oddFooter>&amp;F</oddFooter>
  </headerFooter>
  <rowBreaks count="1" manualBreakCount="1">
    <brk id="76" max="28"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EBCB4-F060-4D86-A71E-E4A828B7A14A}">
  <sheetPr>
    <pageSetUpPr fitToPage="1"/>
  </sheetPr>
  <dimension ref="B1:AA42"/>
  <sheetViews>
    <sheetView view="pageBreakPreview" zoomScaleNormal="100" zoomScaleSheetLayoutView="100" workbookViewId="0">
      <selection activeCell="U14" sqref="U14"/>
    </sheetView>
  </sheetViews>
  <sheetFormatPr baseColWidth="10" defaultRowHeight="12.75"/>
  <cols>
    <col min="1" max="1" width="2.7109375" style="1" customWidth="1"/>
    <col min="2" max="3" width="5.7109375" style="1" customWidth="1"/>
    <col min="4" max="5" width="2.7109375" style="1" customWidth="1"/>
    <col min="6" max="7" width="6.7109375" style="1" customWidth="1"/>
    <col min="8" max="8" width="0.42578125" style="1" customWidth="1"/>
    <col min="9" max="10" width="6.7109375" style="1" customWidth="1"/>
    <col min="11" max="11" width="0.42578125" style="788" customWidth="1"/>
    <col min="12" max="13" width="6.7109375" style="1" customWidth="1"/>
    <col min="14" max="14" width="0.42578125" style="1" customWidth="1"/>
    <col min="15" max="16" width="6.7109375" style="1" customWidth="1"/>
    <col min="17" max="17" width="0.42578125" style="1" customWidth="1"/>
    <col min="18" max="18" width="6.7109375" style="1" customWidth="1"/>
    <col min="19" max="16384" width="11.42578125" style="1"/>
  </cols>
  <sheetData>
    <row r="1" spans="2:27" ht="12.75" customHeight="1"/>
    <row r="2" spans="2:27" ht="14.1" customHeight="1">
      <c r="B2" s="1861" t="s">
        <v>751</v>
      </c>
      <c r="C2" s="1861"/>
      <c r="D2" s="1861"/>
      <c r="E2" s="1861"/>
      <c r="F2" s="1861"/>
      <c r="G2" s="1861"/>
      <c r="H2" s="1861"/>
      <c r="I2" s="1861"/>
      <c r="J2" s="1861"/>
      <c r="K2" s="1861"/>
      <c r="L2" s="1861"/>
      <c r="M2" s="1861"/>
      <c r="N2" s="1861"/>
      <c r="O2" s="1861"/>
      <c r="P2" s="1861"/>
      <c r="Q2" s="1861"/>
      <c r="R2" s="1861"/>
    </row>
    <row r="3" spans="2:27" ht="14.1" customHeight="1">
      <c r="B3" s="1861" t="s">
        <v>61</v>
      </c>
      <c r="C3" s="1861"/>
      <c r="D3" s="1861"/>
      <c r="E3" s="1861"/>
      <c r="F3" s="1861"/>
      <c r="G3" s="1861"/>
      <c r="H3" s="1861"/>
      <c r="I3" s="1861"/>
      <c r="J3" s="1861"/>
      <c r="K3" s="1861"/>
      <c r="L3" s="1861"/>
      <c r="M3" s="1861"/>
      <c r="N3" s="1861"/>
      <c r="O3" s="1861"/>
      <c r="P3" s="1861"/>
      <c r="Q3" s="1861"/>
      <c r="R3" s="1861"/>
    </row>
    <row r="4" spans="2:27" ht="9" customHeight="1">
      <c r="B4" s="673"/>
      <c r="C4" s="673"/>
      <c r="D4" s="673"/>
      <c r="E4" s="673"/>
      <c r="F4" s="673"/>
      <c r="G4" s="673"/>
      <c r="H4" s="673"/>
      <c r="I4" s="673"/>
      <c r="J4" s="673"/>
      <c r="K4" s="673"/>
      <c r="L4" s="673"/>
      <c r="M4" s="673"/>
      <c r="N4" s="673"/>
      <c r="O4" s="673"/>
      <c r="P4" s="673"/>
      <c r="Q4" s="673"/>
      <c r="R4" s="673"/>
    </row>
    <row r="5" spans="2:27" ht="12.75" customHeight="1">
      <c r="B5" s="1867" t="s">
        <v>750</v>
      </c>
      <c r="C5" s="1867"/>
      <c r="D5" s="1867"/>
      <c r="E5" s="1867"/>
      <c r="F5" s="1867"/>
      <c r="G5" s="1867"/>
      <c r="H5" s="1867"/>
      <c r="I5" s="1867"/>
      <c r="J5" s="1867"/>
      <c r="K5" s="1867"/>
      <c r="L5" s="1867"/>
      <c r="M5" s="1867"/>
      <c r="N5" s="1867"/>
      <c r="O5" s="1867"/>
      <c r="P5" s="1867"/>
      <c r="Q5" s="1867"/>
      <c r="R5" s="1867"/>
    </row>
    <row r="6" spans="2:27" ht="9" customHeight="1">
      <c r="B6" s="1862"/>
      <c r="C6" s="1862"/>
      <c r="D6" s="1862"/>
      <c r="E6" s="1862"/>
      <c r="F6" s="1862"/>
      <c r="G6" s="1862"/>
      <c r="H6" s="1862"/>
      <c r="I6" s="1862"/>
      <c r="J6" s="1862"/>
      <c r="K6" s="1862"/>
      <c r="L6" s="1862"/>
      <c r="M6" s="1862"/>
      <c r="N6" s="1862"/>
      <c r="O6" s="1862"/>
      <c r="P6" s="1862"/>
      <c r="Q6" s="1862"/>
      <c r="R6" s="1862"/>
    </row>
    <row r="7" spans="2:27" ht="13.5" customHeight="1">
      <c r="B7" s="1857" t="s">
        <v>733</v>
      </c>
      <c r="C7" s="1857"/>
      <c r="D7" s="1857"/>
      <c r="E7" s="1852"/>
      <c r="F7" s="1857" t="s">
        <v>749</v>
      </c>
      <c r="G7" s="1857"/>
      <c r="H7" s="1854"/>
      <c r="I7" s="1857" t="s">
        <v>738</v>
      </c>
      <c r="J7" s="1857"/>
      <c r="K7" s="1854"/>
      <c r="L7" s="1857" t="s">
        <v>737</v>
      </c>
      <c r="M7" s="1857"/>
      <c r="N7" s="1852"/>
      <c r="O7" s="1864" t="s">
        <v>748</v>
      </c>
      <c r="P7" s="1864"/>
      <c r="Q7" s="1853"/>
      <c r="R7" s="1857" t="s">
        <v>0</v>
      </c>
    </row>
    <row r="8" spans="2:27" ht="13.5" customHeight="1">
      <c r="B8" s="1858"/>
      <c r="C8" s="1858"/>
      <c r="D8" s="1858"/>
      <c r="E8" s="1849"/>
      <c r="F8" s="1863"/>
      <c r="G8" s="1863"/>
      <c r="H8" s="1851"/>
      <c r="I8" s="1863"/>
      <c r="J8" s="1863"/>
      <c r="K8" s="1851"/>
      <c r="L8" s="1858"/>
      <c r="M8" s="1858"/>
      <c r="N8" s="1849"/>
      <c r="O8" s="1865"/>
      <c r="P8" s="1865"/>
      <c r="Q8" s="1850"/>
      <c r="R8" s="1858"/>
    </row>
    <row r="9" spans="2:27" ht="13.5" customHeight="1">
      <c r="B9" s="1859"/>
      <c r="C9" s="1859"/>
      <c r="D9" s="1859"/>
      <c r="E9" s="1845"/>
      <c r="F9" s="1845" t="s">
        <v>72</v>
      </c>
      <c r="G9" s="1845" t="s">
        <v>71</v>
      </c>
      <c r="H9" s="1848"/>
      <c r="I9" s="1845" t="s">
        <v>72</v>
      </c>
      <c r="J9" s="1845" t="s">
        <v>71</v>
      </c>
      <c r="K9" s="1848"/>
      <c r="L9" s="1847" t="s">
        <v>72</v>
      </c>
      <c r="M9" s="1847" t="s">
        <v>71</v>
      </c>
      <c r="N9" s="1848"/>
      <c r="O9" s="1847" t="s">
        <v>72</v>
      </c>
      <c r="P9" s="1847" t="s">
        <v>71</v>
      </c>
      <c r="Q9" s="1846"/>
      <c r="R9" s="1859"/>
    </row>
    <row r="10" spans="2:27" ht="18.75" customHeight="1">
      <c r="B10" s="4" t="s">
        <v>729</v>
      </c>
      <c r="C10" s="4"/>
      <c r="D10" s="4"/>
      <c r="E10" s="4"/>
      <c r="F10" s="1677">
        <v>76</v>
      </c>
      <c r="G10" s="1677">
        <v>10</v>
      </c>
      <c r="H10" s="1677"/>
      <c r="I10" s="1677">
        <v>18</v>
      </c>
      <c r="J10" s="1677">
        <v>1</v>
      </c>
      <c r="K10" s="1677"/>
      <c r="L10" s="1677">
        <v>85</v>
      </c>
      <c r="M10" s="1677">
        <v>8</v>
      </c>
      <c r="N10" s="1677"/>
      <c r="O10" s="1677">
        <f t="shared" ref="O10:P14" si="0">SUM(F10+I10+L10)</f>
        <v>179</v>
      </c>
      <c r="P10" s="1677">
        <f t="shared" si="0"/>
        <v>19</v>
      </c>
      <c r="Q10" s="1677"/>
      <c r="R10" s="1061">
        <f>SUM(O10:P10)</f>
        <v>198</v>
      </c>
      <c r="T10" s="1670"/>
      <c r="U10" s="1670"/>
      <c r="V10" s="1670"/>
      <c r="W10" s="1670"/>
      <c r="X10" s="1670"/>
      <c r="Y10" s="1670"/>
      <c r="Z10" s="1670"/>
      <c r="AA10" s="1670"/>
    </row>
    <row r="11" spans="2:27" ht="18.75" customHeight="1">
      <c r="B11" s="4" t="s">
        <v>728</v>
      </c>
      <c r="C11" s="4"/>
      <c r="D11" s="4"/>
      <c r="E11" s="4"/>
      <c r="F11" s="1677">
        <v>165</v>
      </c>
      <c r="G11" s="1677">
        <v>20</v>
      </c>
      <c r="H11" s="1677"/>
      <c r="I11" s="1677">
        <v>23</v>
      </c>
      <c r="J11" s="1677">
        <v>1</v>
      </c>
      <c r="K11" s="1677"/>
      <c r="L11" s="1677">
        <v>122</v>
      </c>
      <c r="M11" s="1677">
        <v>7</v>
      </c>
      <c r="N11" s="1677"/>
      <c r="O11" s="1677">
        <f t="shared" si="0"/>
        <v>310</v>
      </c>
      <c r="P11" s="1677">
        <f t="shared" si="0"/>
        <v>28</v>
      </c>
      <c r="Q11" s="1677"/>
      <c r="R11" s="1061">
        <f>SUM(O11:P11)</f>
        <v>338</v>
      </c>
      <c r="T11" s="1670"/>
      <c r="U11" s="1670"/>
      <c r="V11" s="1670"/>
      <c r="W11" s="1670"/>
      <c r="X11" s="1670"/>
      <c r="Y11" s="1670"/>
      <c r="Z11" s="1670"/>
      <c r="AA11" s="1670"/>
    </row>
    <row r="12" spans="2:27" ht="18.75" customHeight="1">
      <c r="B12" s="4" t="s">
        <v>727</v>
      </c>
      <c r="C12" s="4"/>
      <c r="D12" s="4"/>
      <c r="E12" s="4"/>
      <c r="F12" s="1677">
        <v>2847</v>
      </c>
      <c r="G12" s="1677">
        <v>285</v>
      </c>
      <c r="H12" s="1677"/>
      <c r="I12" s="1677">
        <v>241</v>
      </c>
      <c r="J12" s="1677">
        <v>14</v>
      </c>
      <c r="K12" s="1677"/>
      <c r="L12" s="1677">
        <v>1747</v>
      </c>
      <c r="M12" s="1677">
        <v>97</v>
      </c>
      <c r="N12" s="1677"/>
      <c r="O12" s="1677">
        <f t="shared" si="0"/>
        <v>4835</v>
      </c>
      <c r="P12" s="1677">
        <f t="shared" si="0"/>
        <v>396</v>
      </c>
      <c r="Q12" s="1677"/>
      <c r="R12" s="1061">
        <f>SUM(O12:P12)</f>
        <v>5231</v>
      </c>
      <c r="T12" s="1670"/>
      <c r="U12" s="1670"/>
      <c r="V12" s="1670"/>
      <c r="W12" s="1670"/>
      <c r="X12" s="1670"/>
      <c r="Y12" s="1670"/>
      <c r="Z12" s="1670"/>
      <c r="AA12" s="1670"/>
    </row>
    <row r="13" spans="2:27" ht="18.75" customHeight="1">
      <c r="B13" s="4" t="s">
        <v>726</v>
      </c>
      <c r="C13" s="4"/>
      <c r="D13" s="4"/>
      <c r="E13" s="4"/>
      <c r="F13" s="1677">
        <v>116</v>
      </c>
      <c r="G13" s="1677">
        <v>17</v>
      </c>
      <c r="H13" s="1677"/>
      <c r="I13" s="1677">
        <v>9</v>
      </c>
      <c r="J13" s="1677">
        <v>0</v>
      </c>
      <c r="K13" s="1677"/>
      <c r="L13" s="1677">
        <v>39</v>
      </c>
      <c r="M13" s="1677">
        <v>5</v>
      </c>
      <c r="N13" s="1677"/>
      <c r="O13" s="1677">
        <f t="shared" si="0"/>
        <v>164</v>
      </c>
      <c r="P13" s="1677">
        <f t="shared" si="0"/>
        <v>22</v>
      </c>
      <c r="Q13" s="1677"/>
      <c r="R13" s="1061">
        <f>SUM(O13:P13)</f>
        <v>186</v>
      </c>
      <c r="T13" s="1670"/>
      <c r="U13" s="1670"/>
      <c r="V13" s="1670"/>
      <c r="W13" s="1670"/>
      <c r="X13" s="1670"/>
      <c r="Y13" s="1670"/>
      <c r="Z13" s="1670"/>
      <c r="AA13" s="1670"/>
    </row>
    <row r="14" spans="2:27" ht="18.75" customHeight="1">
      <c r="B14" s="4" t="s">
        <v>723</v>
      </c>
      <c r="C14" s="4"/>
      <c r="D14" s="4"/>
      <c r="E14" s="4"/>
      <c r="F14" s="1677">
        <v>10</v>
      </c>
      <c r="G14" s="1677">
        <v>3</v>
      </c>
      <c r="H14" s="1677"/>
      <c r="I14" s="1677">
        <v>3</v>
      </c>
      <c r="J14" s="1677">
        <v>0</v>
      </c>
      <c r="K14" s="1677"/>
      <c r="L14" s="1677">
        <v>13</v>
      </c>
      <c r="M14" s="1677">
        <v>2</v>
      </c>
      <c r="N14" s="1677"/>
      <c r="O14" s="1677">
        <f t="shared" si="0"/>
        <v>26</v>
      </c>
      <c r="P14" s="1677">
        <f t="shared" si="0"/>
        <v>5</v>
      </c>
      <c r="Q14" s="1677"/>
      <c r="R14" s="1061">
        <f>SUM(O14:P14)</f>
        <v>31</v>
      </c>
      <c r="T14" s="1670"/>
      <c r="U14" s="1670"/>
      <c r="V14" s="1670"/>
      <c r="W14" s="1670"/>
      <c r="X14" s="1670"/>
      <c r="Y14" s="1670"/>
      <c r="Z14" s="1670"/>
      <c r="AA14" s="1670"/>
    </row>
    <row r="15" spans="2:27" ht="6.75" customHeight="1">
      <c r="B15" s="4"/>
      <c r="C15" s="4"/>
      <c r="D15" s="4"/>
      <c r="E15" s="4"/>
      <c r="F15" s="1677"/>
      <c r="G15" s="1677"/>
      <c r="H15" s="1677"/>
      <c r="I15" s="1677"/>
      <c r="J15" s="1677"/>
      <c r="K15" s="1677"/>
      <c r="L15" s="1677"/>
      <c r="M15" s="1677"/>
      <c r="N15" s="1677"/>
      <c r="O15" s="1677"/>
      <c r="P15" s="1677"/>
      <c r="Q15" s="1677"/>
      <c r="R15" s="1746"/>
    </row>
    <row r="16" spans="2:27" ht="15" customHeight="1">
      <c r="B16" s="1860" t="s">
        <v>0</v>
      </c>
      <c r="C16" s="1860"/>
      <c r="D16" s="907"/>
      <c r="E16" s="907"/>
      <c r="F16" s="1855">
        <f t="shared" ref="F16:R16" si="1">SUM(F10:F15)</f>
        <v>3214</v>
      </c>
      <c r="G16" s="1855">
        <f t="shared" si="1"/>
        <v>335</v>
      </c>
      <c r="H16" s="1855">
        <f t="shared" si="1"/>
        <v>0</v>
      </c>
      <c r="I16" s="1855">
        <f t="shared" si="1"/>
        <v>294</v>
      </c>
      <c r="J16" s="1855">
        <f t="shared" si="1"/>
        <v>16</v>
      </c>
      <c r="K16" s="1855">
        <f t="shared" si="1"/>
        <v>0</v>
      </c>
      <c r="L16" s="1855">
        <f t="shared" si="1"/>
        <v>2006</v>
      </c>
      <c r="M16" s="1855">
        <f t="shared" si="1"/>
        <v>119</v>
      </c>
      <c r="N16" s="1855">
        <f t="shared" si="1"/>
        <v>0</v>
      </c>
      <c r="O16" s="1855">
        <f t="shared" si="1"/>
        <v>5514</v>
      </c>
      <c r="P16" s="1855">
        <f t="shared" si="1"/>
        <v>470</v>
      </c>
      <c r="Q16" s="1855">
        <f t="shared" si="1"/>
        <v>0</v>
      </c>
      <c r="R16" s="1855">
        <f t="shared" si="1"/>
        <v>5984</v>
      </c>
    </row>
    <row r="17" spans="2:18" ht="12.75" customHeight="1">
      <c r="B17" s="10"/>
      <c r="C17" s="10"/>
      <c r="D17" s="10"/>
      <c r="E17" s="10"/>
      <c r="F17" s="10"/>
      <c r="G17" s="10"/>
      <c r="H17" s="10"/>
      <c r="I17" s="10"/>
      <c r="J17" s="10"/>
      <c r="K17" s="847"/>
    </row>
    <row r="18" spans="2:18" ht="12.75" customHeight="1">
      <c r="B18" s="1867" t="s">
        <v>730</v>
      </c>
      <c r="C18" s="1867"/>
      <c r="D18" s="1867"/>
      <c r="E18" s="1867"/>
      <c r="F18" s="1867"/>
      <c r="G18" s="1867"/>
      <c r="H18" s="1867"/>
      <c r="I18" s="1867"/>
      <c r="J18" s="1867"/>
      <c r="K18" s="1867"/>
      <c r="L18" s="1867"/>
      <c r="M18" s="1867"/>
      <c r="N18" s="1867"/>
      <c r="O18" s="1867"/>
      <c r="P18" s="1867"/>
      <c r="Q18" s="1867"/>
      <c r="R18" s="1867"/>
    </row>
    <row r="19" spans="2:18">
      <c r="B19" s="710"/>
      <c r="C19" s="710"/>
      <c r="D19" s="710"/>
      <c r="E19" s="710"/>
      <c r="F19" s="710"/>
      <c r="G19" s="710"/>
      <c r="H19" s="710"/>
      <c r="I19" s="710"/>
      <c r="J19" s="710"/>
      <c r="K19" s="710"/>
      <c r="L19" s="710"/>
      <c r="M19" s="710"/>
      <c r="N19" s="710"/>
      <c r="O19" s="710"/>
      <c r="P19" s="710"/>
      <c r="Q19" s="710"/>
      <c r="R19" s="710"/>
    </row>
    <row r="20" spans="2:18">
      <c r="B20" s="1857" t="s">
        <v>733</v>
      </c>
      <c r="C20" s="1857"/>
      <c r="D20" s="1857"/>
      <c r="E20" s="1852"/>
      <c r="F20" s="1857" t="s">
        <v>749</v>
      </c>
      <c r="G20" s="1857"/>
      <c r="H20" s="1854"/>
      <c r="I20" s="1857" t="s">
        <v>738</v>
      </c>
      <c r="J20" s="1857"/>
      <c r="K20" s="1854"/>
      <c r="L20" s="1857" t="s">
        <v>737</v>
      </c>
      <c r="M20" s="1857"/>
      <c r="N20" s="1852"/>
      <c r="O20" s="1864" t="s">
        <v>748</v>
      </c>
      <c r="P20" s="1864"/>
      <c r="Q20" s="1853"/>
      <c r="R20" s="1857" t="s">
        <v>0</v>
      </c>
    </row>
    <row r="21" spans="2:18">
      <c r="B21" s="1858"/>
      <c r="C21" s="1858"/>
      <c r="D21" s="1858"/>
      <c r="E21" s="1849"/>
      <c r="F21" s="1858"/>
      <c r="G21" s="1858"/>
      <c r="H21" s="1851"/>
      <c r="I21" s="1858"/>
      <c r="J21" s="1858"/>
      <c r="K21" s="1851"/>
      <c r="L21" s="1858"/>
      <c r="M21" s="1858"/>
      <c r="N21" s="1849"/>
      <c r="O21" s="1866"/>
      <c r="P21" s="1866"/>
      <c r="Q21" s="1850"/>
      <c r="R21" s="1858"/>
    </row>
    <row r="22" spans="2:18">
      <c r="B22" s="1859"/>
      <c r="C22" s="1859"/>
      <c r="D22" s="1859"/>
      <c r="E22" s="1845"/>
      <c r="F22" s="1847" t="s">
        <v>72</v>
      </c>
      <c r="G22" s="1847" t="s">
        <v>71</v>
      </c>
      <c r="H22" s="1848"/>
      <c r="I22" s="1847" t="s">
        <v>72</v>
      </c>
      <c r="J22" s="1847" t="s">
        <v>71</v>
      </c>
      <c r="K22" s="1848"/>
      <c r="L22" s="1847" t="s">
        <v>72</v>
      </c>
      <c r="M22" s="1847" t="s">
        <v>71</v>
      </c>
      <c r="N22" s="1848"/>
      <c r="O22" s="1845" t="s">
        <v>72</v>
      </c>
      <c r="P22" s="1845" t="s">
        <v>71</v>
      </c>
      <c r="Q22" s="1846"/>
      <c r="R22" s="1859"/>
    </row>
    <row r="23" spans="2:18" ht="18.75" customHeight="1">
      <c r="B23" s="4" t="s">
        <v>729</v>
      </c>
      <c r="C23" s="4"/>
      <c r="D23" s="4"/>
      <c r="E23" s="4"/>
      <c r="F23" s="1677">
        <v>3</v>
      </c>
      <c r="G23" s="1677">
        <v>0</v>
      </c>
      <c r="H23" s="1677"/>
      <c r="I23" s="1677">
        <v>1</v>
      </c>
      <c r="J23" s="1677">
        <v>0</v>
      </c>
      <c r="K23" s="1677"/>
      <c r="L23" s="1677">
        <v>9</v>
      </c>
      <c r="M23" s="1677">
        <v>0</v>
      </c>
      <c r="N23" s="920"/>
      <c r="O23" s="920">
        <f t="shared" ref="O23:P29" si="2">SUM(F23+I23+L23)</f>
        <v>13</v>
      </c>
      <c r="P23" s="920">
        <f t="shared" si="2"/>
        <v>0</v>
      </c>
      <c r="Q23" s="920"/>
      <c r="R23" s="1061">
        <f t="shared" ref="R23:R29" si="3">SUM(O23:Q23)</f>
        <v>13</v>
      </c>
    </row>
    <row r="24" spans="2:18" ht="18.75" customHeight="1">
      <c r="B24" s="4" t="s">
        <v>728</v>
      </c>
      <c r="C24" s="4"/>
      <c r="D24" s="4"/>
      <c r="E24" s="4"/>
      <c r="F24" s="1677">
        <v>10</v>
      </c>
      <c r="G24" s="1677">
        <v>0</v>
      </c>
      <c r="H24" s="1677"/>
      <c r="I24" s="1677">
        <v>0</v>
      </c>
      <c r="J24" s="1677">
        <v>0</v>
      </c>
      <c r="K24" s="1677"/>
      <c r="L24" s="1677">
        <v>16</v>
      </c>
      <c r="M24" s="1677">
        <v>0</v>
      </c>
      <c r="N24" s="920"/>
      <c r="O24" s="920">
        <f t="shared" si="2"/>
        <v>26</v>
      </c>
      <c r="P24" s="920">
        <f t="shared" si="2"/>
        <v>0</v>
      </c>
      <c r="Q24" s="920"/>
      <c r="R24" s="1061">
        <f t="shared" si="3"/>
        <v>26</v>
      </c>
    </row>
    <row r="25" spans="2:18" ht="18.75" customHeight="1">
      <c r="B25" s="4" t="s">
        <v>727</v>
      </c>
      <c r="C25" s="4"/>
      <c r="D25" s="4"/>
      <c r="E25" s="4"/>
      <c r="F25" s="1677">
        <v>738</v>
      </c>
      <c r="G25" s="1677">
        <v>30</v>
      </c>
      <c r="H25" s="1677"/>
      <c r="I25" s="1677">
        <v>14</v>
      </c>
      <c r="J25" s="1677">
        <v>0</v>
      </c>
      <c r="K25" s="1677"/>
      <c r="L25" s="1677">
        <v>728</v>
      </c>
      <c r="M25" s="1677">
        <v>134</v>
      </c>
      <c r="N25" s="920"/>
      <c r="O25" s="1856">
        <f t="shared" si="2"/>
        <v>1480</v>
      </c>
      <c r="P25" s="920">
        <f t="shared" si="2"/>
        <v>164</v>
      </c>
      <c r="Q25" s="920"/>
      <c r="R25" s="1061">
        <f t="shared" si="3"/>
        <v>1644</v>
      </c>
    </row>
    <row r="26" spans="2:18" ht="18.75" customHeight="1">
      <c r="B26" s="4" t="s">
        <v>726</v>
      </c>
      <c r="C26" s="4"/>
      <c r="D26" s="4"/>
      <c r="E26" s="4"/>
      <c r="F26" s="1677">
        <v>17</v>
      </c>
      <c r="G26" s="1677">
        <v>2</v>
      </c>
      <c r="H26" s="1677"/>
      <c r="I26" s="1677">
        <v>2</v>
      </c>
      <c r="J26" s="1677">
        <v>0</v>
      </c>
      <c r="K26" s="1677"/>
      <c r="L26" s="1677">
        <v>5</v>
      </c>
      <c r="M26" s="1677">
        <v>0</v>
      </c>
      <c r="N26" s="920"/>
      <c r="O26" s="920">
        <f t="shared" si="2"/>
        <v>24</v>
      </c>
      <c r="P26" s="920">
        <f t="shared" si="2"/>
        <v>2</v>
      </c>
      <c r="Q26" s="920"/>
      <c r="R26" s="1061">
        <f t="shared" si="3"/>
        <v>26</v>
      </c>
    </row>
    <row r="27" spans="2:18" ht="18.75" customHeight="1">
      <c r="B27" s="4" t="s">
        <v>725</v>
      </c>
      <c r="C27" s="4"/>
      <c r="D27" s="4"/>
      <c r="E27" s="4"/>
      <c r="F27" s="1677">
        <v>9</v>
      </c>
      <c r="G27" s="1677">
        <v>2</v>
      </c>
      <c r="H27" s="1677"/>
      <c r="I27" s="1677">
        <v>2</v>
      </c>
      <c r="J27" s="1677">
        <v>0</v>
      </c>
      <c r="K27" s="1677"/>
      <c r="L27" s="1677">
        <v>15</v>
      </c>
      <c r="M27" s="1677">
        <v>0</v>
      </c>
      <c r="N27" s="920"/>
      <c r="O27" s="920">
        <f t="shared" si="2"/>
        <v>26</v>
      </c>
      <c r="P27" s="920">
        <f t="shared" si="2"/>
        <v>2</v>
      </c>
      <c r="Q27" s="920"/>
      <c r="R27" s="1061">
        <f t="shared" si="3"/>
        <v>28</v>
      </c>
    </row>
    <row r="28" spans="2:18" ht="18.75" customHeight="1">
      <c r="B28" s="4" t="s">
        <v>724</v>
      </c>
      <c r="C28" s="4"/>
      <c r="D28" s="4"/>
      <c r="E28" s="4"/>
      <c r="F28" s="1677">
        <v>11</v>
      </c>
      <c r="G28" s="1677">
        <v>2</v>
      </c>
      <c r="H28" s="1677"/>
      <c r="I28" s="1677">
        <v>1</v>
      </c>
      <c r="J28" s="1677">
        <v>0</v>
      </c>
      <c r="K28" s="1677"/>
      <c r="L28" s="1677">
        <v>6</v>
      </c>
      <c r="M28" s="1677">
        <v>0</v>
      </c>
      <c r="N28" s="920"/>
      <c r="O28" s="920">
        <f t="shared" si="2"/>
        <v>18</v>
      </c>
      <c r="P28" s="920">
        <f t="shared" si="2"/>
        <v>2</v>
      </c>
      <c r="Q28" s="920"/>
      <c r="R28" s="1061">
        <f t="shared" si="3"/>
        <v>20</v>
      </c>
    </row>
    <row r="29" spans="2:18" ht="18.75" customHeight="1">
      <c r="B29" s="4" t="s">
        <v>723</v>
      </c>
      <c r="C29" s="4"/>
      <c r="D29" s="4"/>
      <c r="E29" s="4"/>
      <c r="F29" s="1677">
        <v>0</v>
      </c>
      <c r="G29" s="1677">
        <v>0</v>
      </c>
      <c r="H29" s="1677"/>
      <c r="I29" s="1677">
        <v>0</v>
      </c>
      <c r="J29" s="1677">
        <v>0</v>
      </c>
      <c r="K29" s="1677"/>
      <c r="L29" s="1677">
        <v>0</v>
      </c>
      <c r="M29" s="1677">
        <v>0</v>
      </c>
      <c r="N29" s="920"/>
      <c r="O29" s="920">
        <f t="shared" si="2"/>
        <v>0</v>
      </c>
      <c r="P29" s="920">
        <f t="shared" si="2"/>
        <v>0</v>
      </c>
      <c r="Q29" s="920"/>
      <c r="R29" s="1061">
        <f t="shared" si="3"/>
        <v>0</v>
      </c>
    </row>
    <row r="30" spans="2:18" ht="6.75" customHeight="1">
      <c r="B30" s="4"/>
      <c r="C30" s="4"/>
      <c r="D30" s="4"/>
      <c r="E30" s="4"/>
      <c r="F30" s="868"/>
      <c r="G30" s="868"/>
      <c r="H30" s="868"/>
      <c r="I30" s="868"/>
      <c r="J30" s="868"/>
      <c r="K30" s="868"/>
      <c r="L30" s="868"/>
      <c r="M30" s="868"/>
      <c r="N30" s="868"/>
      <c r="O30" s="868"/>
      <c r="P30" s="868"/>
      <c r="Q30" s="868"/>
      <c r="R30" s="1746"/>
    </row>
    <row r="31" spans="2:18">
      <c r="B31" s="1860" t="s">
        <v>0</v>
      </c>
      <c r="C31" s="1860"/>
      <c r="D31" s="907"/>
      <c r="E31" s="907"/>
      <c r="F31" s="1855">
        <f t="shared" ref="F31:M31" si="4">SUM(F23:F29)</f>
        <v>788</v>
      </c>
      <c r="G31" s="1855">
        <f t="shared" si="4"/>
        <v>36</v>
      </c>
      <c r="H31" s="1855">
        <f t="shared" si="4"/>
        <v>0</v>
      </c>
      <c r="I31" s="1855">
        <f t="shared" si="4"/>
        <v>20</v>
      </c>
      <c r="J31" s="1855">
        <f t="shared" si="4"/>
        <v>0</v>
      </c>
      <c r="K31" s="1855">
        <f t="shared" si="4"/>
        <v>0</v>
      </c>
      <c r="L31" s="1855">
        <f t="shared" si="4"/>
        <v>779</v>
      </c>
      <c r="M31" s="1855">
        <f t="shared" si="4"/>
        <v>134</v>
      </c>
      <c r="N31" s="1855"/>
      <c r="O31" s="1855">
        <f>SUM(O23:O29)</f>
        <v>1587</v>
      </c>
      <c r="P31" s="1855">
        <f>SUM(P23:P29)</f>
        <v>170</v>
      </c>
      <c r="Q31" s="1855"/>
      <c r="R31" s="1855">
        <f>SUM(R23:R29)</f>
        <v>1757</v>
      </c>
    </row>
    <row r="32" spans="2:18" ht="12.75" customHeight="1"/>
    <row r="33" spans="2:18">
      <c r="B33" s="1867" t="s">
        <v>731</v>
      </c>
      <c r="C33" s="1867"/>
      <c r="D33" s="1867"/>
      <c r="E33" s="1867"/>
      <c r="F33" s="1867"/>
      <c r="G33" s="1867"/>
      <c r="H33" s="1867"/>
      <c r="I33" s="1867"/>
      <c r="J33" s="1867"/>
      <c r="K33" s="1867"/>
      <c r="L33" s="1867"/>
      <c r="M33" s="1867"/>
      <c r="N33" s="1867"/>
      <c r="O33" s="1867"/>
      <c r="P33" s="1867"/>
      <c r="Q33" s="1867"/>
      <c r="R33" s="1867"/>
    </row>
    <row r="35" spans="2:18">
      <c r="B35" s="1858" t="s">
        <v>733</v>
      </c>
      <c r="C35" s="1858"/>
      <c r="D35" s="1858"/>
      <c r="E35" s="1849"/>
      <c r="F35" s="1858" t="s">
        <v>749</v>
      </c>
      <c r="G35" s="1858"/>
      <c r="H35" s="1851"/>
      <c r="I35" s="1858" t="s">
        <v>738</v>
      </c>
      <c r="J35" s="1858"/>
      <c r="K35" s="1851"/>
      <c r="L35" s="1858" t="s">
        <v>737</v>
      </c>
      <c r="M35" s="1858"/>
      <c r="N35" s="1849"/>
      <c r="O35" s="1865" t="s">
        <v>748</v>
      </c>
      <c r="P35" s="1865"/>
      <c r="Q35" s="1850"/>
      <c r="R35" s="1858" t="s">
        <v>0</v>
      </c>
    </row>
    <row r="36" spans="2:18">
      <c r="B36" s="1858"/>
      <c r="C36" s="1858"/>
      <c r="D36" s="1858"/>
      <c r="E36" s="1849"/>
      <c r="F36" s="1858"/>
      <c r="G36" s="1858"/>
      <c r="H36" s="1851"/>
      <c r="I36" s="1858"/>
      <c r="J36" s="1858"/>
      <c r="K36" s="1851"/>
      <c r="L36" s="1858"/>
      <c r="M36" s="1858"/>
      <c r="N36" s="1849"/>
      <c r="O36" s="1865"/>
      <c r="P36" s="1865"/>
      <c r="Q36" s="1850"/>
      <c r="R36" s="1858"/>
    </row>
    <row r="37" spans="2:18">
      <c r="B37" s="1859"/>
      <c r="C37" s="1859"/>
      <c r="D37" s="1859"/>
      <c r="E37" s="1845"/>
      <c r="F37" s="1847" t="s">
        <v>72</v>
      </c>
      <c r="G37" s="1847" t="s">
        <v>71</v>
      </c>
      <c r="H37" s="1848"/>
      <c r="I37" s="1847" t="s">
        <v>72</v>
      </c>
      <c r="J37" s="1847" t="s">
        <v>71</v>
      </c>
      <c r="K37" s="1848"/>
      <c r="L37" s="1847" t="s">
        <v>72</v>
      </c>
      <c r="M37" s="1847" t="s">
        <v>71</v>
      </c>
      <c r="N37" s="1848"/>
      <c r="O37" s="1847" t="s">
        <v>72</v>
      </c>
      <c r="P37" s="1847" t="s">
        <v>71</v>
      </c>
      <c r="Q37" s="1846"/>
      <c r="R37" s="1859"/>
    </row>
    <row r="38" spans="2:18" ht="18.75" customHeight="1">
      <c r="B38" s="4" t="s">
        <v>728</v>
      </c>
      <c r="C38" s="4"/>
      <c r="D38" s="4"/>
      <c r="E38" s="4"/>
      <c r="F38" s="920">
        <v>125</v>
      </c>
      <c r="G38" s="868">
        <v>52</v>
      </c>
      <c r="H38" s="920"/>
      <c r="I38" s="920">
        <v>8</v>
      </c>
      <c r="J38" s="920">
        <v>0</v>
      </c>
      <c r="K38" s="920"/>
      <c r="L38" s="920">
        <v>60</v>
      </c>
      <c r="M38" s="920">
        <v>1</v>
      </c>
      <c r="N38" s="920"/>
      <c r="O38" s="920">
        <f>SUM(F38+I38+L38)</f>
        <v>193</v>
      </c>
      <c r="P38" s="920">
        <f>SUM(G38+J38+M38)</f>
        <v>53</v>
      </c>
      <c r="Q38" s="920"/>
      <c r="R38" s="1244">
        <f>SUM(O38:P38)</f>
        <v>246</v>
      </c>
    </row>
    <row r="39" spans="2:18" ht="18.75" customHeight="1">
      <c r="B39" s="4" t="s">
        <v>727</v>
      </c>
      <c r="C39" s="4"/>
      <c r="D39" s="4"/>
      <c r="E39" s="4"/>
      <c r="F39" s="920">
        <v>1346</v>
      </c>
      <c r="G39" s="868">
        <v>280</v>
      </c>
      <c r="H39" s="868"/>
      <c r="I39" s="920">
        <v>24</v>
      </c>
      <c r="J39" s="868">
        <v>0</v>
      </c>
      <c r="K39" s="920"/>
      <c r="L39" s="920">
        <v>1935</v>
      </c>
      <c r="M39" s="920">
        <v>82</v>
      </c>
      <c r="N39" s="920"/>
      <c r="O39" s="920">
        <f>SUM(F39+I39+L39)</f>
        <v>3305</v>
      </c>
      <c r="P39" s="920">
        <f>SUM(G39+J39+M39)</f>
        <v>362</v>
      </c>
      <c r="Q39" s="920"/>
      <c r="R39" s="1244">
        <f>SUM(O39:P39)</f>
        <v>3667</v>
      </c>
    </row>
    <row r="40" spans="2:18" ht="6.75" customHeight="1">
      <c r="B40" s="4"/>
      <c r="C40" s="4"/>
      <c r="D40" s="4"/>
      <c r="E40" s="4"/>
      <c r="F40" s="920"/>
      <c r="G40" s="920"/>
      <c r="H40" s="920"/>
      <c r="I40" s="920"/>
      <c r="J40" s="920"/>
      <c r="K40" s="920"/>
      <c r="L40" s="920"/>
      <c r="M40" s="920"/>
      <c r="N40" s="920"/>
      <c r="O40" s="920"/>
      <c r="P40" s="920"/>
      <c r="Q40" s="920"/>
      <c r="R40" s="912"/>
    </row>
    <row r="41" spans="2:18">
      <c r="B41" s="1860" t="s">
        <v>0</v>
      </c>
      <c r="C41" s="1860"/>
      <c r="D41" s="907"/>
      <c r="E41" s="907"/>
      <c r="F41" s="1844">
        <f t="shared" ref="F41:M41" si="5">SUM(F38:F40)</f>
        <v>1471</v>
      </c>
      <c r="G41" s="1844">
        <f t="shared" si="5"/>
        <v>332</v>
      </c>
      <c r="H41" s="1844">
        <f t="shared" si="5"/>
        <v>0</v>
      </c>
      <c r="I41" s="1844">
        <f t="shared" si="5"/>
        <v>32</v>
      </c>
      <c r="J41" s="1844">
        <f t="shared" si="5"/>
        <v>0</v>
      </c>
      <c r="K41" s="1844">
        <f t="shared" si="5"/>
        <v>0</v>
      </c>
      <c r="L41" s="1844">
        <f t="shared" si="5"/>
        <v>1995</v>
      </c>
      <c r="M41" s="1844">
        <f t="shared" si="5"/>
        <v>83</v>
      </c>
      <c r="N41" s="1844"/>
      <c r="O41" s="1844">
        <f>SUM(O38:O39)</f>
        <v>3498</v>
      </c>
      <c r="P41" s="1844">
        <f>SUM(P38:P39)</f>
        <v>415</v>
      </c>
      <c r="Q41" s="1844"/>
      <c r="R41" s="1844">
        <f>SUM(R38:R39)</f>
        <v>3913</v>
      </c>
    </row>
    <row r="42" spans="2:18">
      <c r="B42" s="10" t="s">
        <v>722</v>
      </c>
    </row>
  </sheetData>
  <mergeCells count="27">
    <mergeCell ref="B41:C41"/>
    <mergeCell ref="B33:R33"/>
    <mergeCell ref="B31:C31"/>
    <mergeCell ref="B5:R5"/>
    <mergeCell ref="B18:R18"/>
    <mergeCell ref="B35:D37"/>
    <mergeCell ref="F35:G36"/>
    <mergeCell ref="I35:J36"/>
    <mergeCell ref="L35:M36"/>
    <mergeCell ref="O35:P36"/>
    <mergeCell ref="R35:R37"/>
    <mergeCell ref="B20:D22"/>
    <mergeCell ref="F20:G21"/>
    <mergeCell ref="I20:J21"/>
    <mergeCell ref="L20:M21"/>
    <mergeCell ref="O20:P21"/>
    <mergeCell ref="R20:R22"/>
    <mergeCell ref="R7:R9"/>
    <mergeCell ref="B16:C16"/>
    <mergeCell ref="B2:R2"/>
    <mergeCell ref="B3:R3"/>
    <mergeCell ref="B6:R6"/>
    <mergeCell ref="B7:D9"/>
    <mergeCell ref="F7:G8"/>
    <mergeCell ref="I7:J8"/>
    <mergeCell ref="L7:M8"/>
    <mergeCell ref="O7:P8"/>
  </mergeCells>
  <printOptions horizontalCentered="1"/>
  <pageMargins left="0.86614173228346458" right="0.98425196850393704" top="0.86614173228346458" bottom="0.94488188976377963" header="0.51181102362204722" footer="0.51181102362204722"/>
  <pageSetup fitToHeight="0" orientation="portrait" r:id="rId1"/>
  <headerFooter alignWithMargins="0">
    <oddFooter>&amp;F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55D6A-3FF1-455F-82C0-263FB76D840D}">
  <sheetPr>
    <pageSetUpPr fitToPage="1"/>
  </sheetPr>
  <dimension ref="B1:AA42"/>
  <sheetViews>
    <sheetView view="pageBreakPreview" zoomScaleNormal="100" zoomScaleSheetLayoutView="100" workbookViewId="0">
      <selection activeCell="V26" sqref="V26"/>
    </sheetView>
  </sheetViews>
  <sheetFormatPr baseColWidth="10" defaultRowHeight="12.75"/>
  <cols>
    <col min="1" max="1" width="2.7109375" style="1" customWidth="1"/>
    <col min="2" max="3" width="5.7109375" style="1" customWidth="1"/>
    <col min="4" max="5" width="2.7109375" style="1" customWidth="1"/>
    <col min="6" max="7" width="6.7109375" style="1" customWidth="1"/>
    <col min="8" max="8" width="0.42578125" style="1" customWidth="1"/>
    <col min="9" max="10" width="6.7109375" style="1" customWidth="1"/>
    <col min="11" max="11" width="0.42578125" style="788" customWidth="1"/>
    <col min="12" max="13" width="6.7109375" style="1" customWidth="1"/>
    <col min="14" max="14" width="0.42578125" style="1" customWidth="1"/>
    <col min="15" max="16" width="6.7109375" style="1" customWidth="1"/>
    <col min="17" max="17" width="0.42578125" style="1" customWidth="1"/>
    <col min="18" max="18" width="6.7109375" style="1" customWidth="1"/>
    <col min="19" max="16384" width="11.42578125" style="1"/>
  </cols>
  <sheetData>
    <row r="1" spans="2:27" ht="12.75" customHeight="1"/>
    <row r="2" spans="2:27" ht="14.1" customHeight="1">
      <c r="B2" s="1861" t="s">
        <v>751</v>
      </c>
      <c r="C2" s="1861"/>
      <c r="D2" s="1861"/>
      <c r="E2" s="1861"/>
      <c r="F2" s="1861"/>
      <c r="G2" s="1861"/>
      <c r="H2" s="1861"/>
      <c r="I2" s="1861"/>
      <c r="J2" s="1861"/>
      <c r="K2" s="1861"/>
      <c r="L2" s="1861"/>
      <c r="M2" s="1861"/>
      <c r="N2" s="1861"/>
      <c r="O2" s="1861"/>
      <c r="P2" s="1861"/>
      <c r="Q2" s="1861"/>
      <c r="R2" s="1861"/>
    </row>
    <row r="3" spans="2:27" ht="14.1" customHeight="1">
      <c r="B3" s="1861" t="s">
        <v>68</v>
      </c>
      <c r="C3" s="1861"/>
      <c r="D3" s="1861"/>
      <c r="E3" s="1861"/>
      <c r="F3" s="1861"/>
      <c r="G3" s="1861"/>
      <c r="H3" s="1861"/>
      <c r="I3" s="1861"/>
      <c r="J3" s="1861"/>
      <c r="K3" s="1861"/>
      <c r="L3" s="1861"/>
      <c r="M3" s="1861"/>
      <c r="N3" s="1861"/>
      <c r="O3" s="1861"/>
      <c r="P3" s="1861"/>
      <c r="Q3" s="1861"/>
      <c r="R3" s="1861"/>
    </row>
    <row r="4" spans="2:27" ht="9" customHeight="1">
      <c r="B4" s="673"/>
      <c r="C4" s="673"/>
      <c r="D4" s="673"/>
      <c r="E4" s="673"/>
      <c r="F4" s="673"/>
      <c r="G4" s="673"/>
      <c r="H4" s="673"/>
      <c r="I4" s="673"/>
      <c r="J4" s="673"/>
      <c r="K4" s="673"/>
      <c r="L4" s="673"/>
      <c r="M4" s="673"/>
      <c r="N4" s="673"/>
      <c r="O4" s="673"/>
      <c r="P4" s="673"/>
      <c r="Q4" s="673"/>
      <c r="R4" s="673"/>
    </row>
    <row r="5" spans="2:27" ht="12.75" customHeight="1">
      <c r="B5" s="1867" t="s">
        <v>750</v>
      </c>
      <c r="C5" s="1867"/>
      <c r="D5" s="1867"/>
      <c r="E5" s="1867"/>
      <c r="F5" s="1867"/>
      <c r="G5" s="1867"/>
      <c r="H5" s="1867"/>
      <c r="I5" s="1867"/>
      <c r="J5" s="1867"/>
      <c r="K5" s="1867"/>
      <c r="L5" s="1867"/>
      <c r="M5" s="1867"/>
      <c r="N5" s="1867"/>
      <c r="O5" s="1867"/>
      <c r="P5" s="1867"/>
      <c r="Q5" s="1867"/>
      <c r="R5" s="1867"/>
    </row>
    <row r="6" spans="2:27" ht="9" customHeight="1">
      <c r="B6" s="1862"/>
      <c r="C6" s="1862"/>
      <c r="D6" s="1862"/>
      <c r="E6" s="1862"/>
      <c r="F6" s="1862"/>
      <c r="G6" s="1862"/>
      <c r="H6" s="1862"/>
      <c r="I6" s="1862"/>
      <c r="J6" s="1862"/>
      <c r="K6" s="1862"/>
      <c r="L6" s="1862"/>
      <c r="M6" s="1862"/>
      <c r="N6" s="1862"/>
      <c r="O6" s="1862"/>
      <c r="P6" s="1862"/>
      <c r="Q6" s="1862"/>
      <c r="R6" s="1862"/>
    </row>
    <row r="7" spans="2:27" ht="13.5" customHeight="1">
      <c r="B7" s="1857" t="s">
        <v>733</v>
      </c>
      <c r="C7" s="1857"/>
      <c r="D7" s="1857"/>
      <c r="E7" s="1852"/>
      <c r="F7" s="1857" t="s">
        <v>749</v>
      </c>
      <c r="G7" s="1857"/>
      <c r="H7" s="1854"/>
      <c r="I7" s="1857" t="s">
        <v>738</v>
      </c>
      <c r="J7" s="1857"/>
      <c r="K7" s="1854"/>
      <c r="L7" s="1857" t="s">
        <v>737</v>
      </c>
      <c r="M7" s="1857"/>
      <c r="N7" s="1852"/>
      <c r="O7" s="1864" t="s">
        <v>748</v>
      </c>
      <c r="P7" s="1864"/>
      <c r="Q7" s="1853"/>
      <c r="R7" s="1857" t="s">
        <v>0</v>
      </c>
    </row>
    <row r="8" spans="2:27" ht="13.5" customHeight="1">
      <c r="B8" s="1858"/>
      <c r="C8" s="1858"/>
      <c r="D8" s="1858"/>
      <c r="E8" s="1849"/>
      <c r="F8" s="1863"/>
      <c r="G8" s="1863"/>
      <c r="H8" s="1851"/>
      <c r="I8" s="1863"/>
      <c r="J8" s="1863"/>
      <c r="K8" s="1851"/>
      <c r="L8" s="1858"/>
      <c r="M8" s="1858"/>
      <c r="N8" s="1849"/>
      <c r="O8" s="1865"/>
      <c r="P8" s="1865"/>
      <c r="Q8" s="1850"/>
      <c r="R8" s="1858"/>
    </row>
    <row r="9" spans="2:27" ht="13.5" customHeight="1">
      <c r="B9" s="1859"/>
      <c r="C9" s="1859"/>
      <c r="D9" s="1859"/>
      <c r="E9" s="1845"/>
      <c r="F9" s="1845" t="s">
        <v>72</v>
      </c>
      <c r="G9" s="1845" t="s">
        <v>71</v>
      </c>
      <c r="H9" s="1848"/>
      <c r="I9" s="1845" t="s">
        <v>72</v>
      </c>
      <c r="J9" s="1845" t="s">
        <v>71</v>
      </c>
      <c r="K9" s="1848"/>
      <c r="L9" s="1847" t="s">
        <v>72</v>
      </c>
      <c r="M9" s="1847" t="s">
        <v>71</v>
      </c>
      <c r="N9" s="1848"/>
      <c r="O9" s="1847" t="s">
        <v>72</v>
      </c>
      <c r="P9" s="1847" t="s">
        <v>71</v>
      </c>
      <c r="Q9" s="1846"/>
      <c r="R9" s="1859"/>
    </row>
    <row r="10" spans="2:27" ht="18.75" customHeight="1">
      <c r="B10" s="4" t="s">
        <v>729</v>
      </c>
      <c r="C10" s="4"/>
      <c r="D10" s="4"/>
      <c r="E10" s="4"/>
      <c r="F10" s="1677">
        <v>57</v>
      </c>
      <c r="G10" s="1677">
        <v>10</v>
      </c>
      <c r="H10" s="1677"/>
      <c r="I10" s="1677">
        <v>17</v>
      </c>
      <c r="J10" s="1677">
        <v>1</v>
      </c>
      <c r="K10" s="1677"/>
      <c r="L10" s="1677">
        <v>72</v>
      </c>
      <c r="M10" s="1677">
        <v>7</v>
      </c>
      <c r="N10" s="1677"/>
      <c r="O10" s="1677">
        <f t="shared" ref="O10:P14" si="0">SUM(F10+I10+L10)</f>
        <v>146</v>
      </c>
      <c r="P10" s="1677">
        <f t="shared" si="0"/>
        <v>18</v>
      </c>
      <c r="Q10" s="1677"/>
      <c r="R10" s="1061">
        <f>SUM(O10:P10)</f>
        <v>164</v>
      </c>
      <c r="T10" s="1670"/>
      <c r="U10" s="1670"/>
      <c r="V10" s="1670"/>
      <c r="W10" s="1670"/>
      <c r="X10" s="1670"/>
      <c r="Y10" s="1670"/>
      <c r="Z10" s="1670"/>
      <c r="AA10" s="1670"/>
    </row>
    <row r="11" spans="2:27" ht="18.75" customHeight="1">
      <c r="B11" s="4" t="s">
        <v>728</v>
      </c>
      <c r="C11" s="4"/>
      <c r="D11" s="4"/>
      <c r="E11" s="4"/>
      <c r="F11" s="1677">
        <v>147</v>
      </c>
      <c r="G11" s="1677">
        <v>11</v>
      </c>
      <c r="H11" s="1677"/>
      <c r="I11" s="1677">
        <v>17</v>
      </c>
      <c r="J11" s="1677">
        <v>1</v>
      </c>
      <c r="K11" s="1677"/>
      <c r="L11" s="1677">
        <v>92</v>
      </c>
      <c r="M11" s="1677">
        <v>5</v>
      </c>
      <c r="N11" s="1677"/>
      <c r="O11" s="1677">
        <f t="shared" si="0"/>
        <v>256</v>
      </c>
      <c r="P11" s="1677">
        <f t="shared" si="0"/>
        <v>17</v>
      </c>
      <c r="Q11" s="1677"/>
      <c r="R11" s="1061">
        <f>SUM(O11:P11)</f>
        <v>273</v>
      </c>
      <c r="T11" s="1670"/>
      <c r="U11" s="1670"/>
      <c r="V11" s="1670"/>
      <c r="W11" s="1670"/>
      <c r="X11" s="1670"/>
      <c r="Y11" s="1670"/>
      <c r="Z11" s="1670"/>
      <c r="AA11" s="1670"/>
    </row>
    <row r="12" spans="2:27" ht="18.75" customHeight="1">
      <c r="B12" s="4" t="s">
        <v>727</v>
      </c>
      <c r="C12" s="4"/>
      <c r="D12" s="4"/>
      <c r="E12" s="4"/>
      <c r="F12" s="1677">
        <v>3246</v>
      </c>
      <c r="G12" s="1677">
        <v>321</v>
      </c>
      <c r="H12" s="1677"/>
      <c r="I12" s="1677">
        <v>188</v>
      </c>
      <c r="J12" s="1677">
        <v>7</v>
      </c>
      <c r="K12" s="1677"/>
      <c r="L12" s="1677">
        <v>1513</v>
      </c>
      <c r="M12" s="1677">
        <v>69</v>
      </c>
      <c r="N12" s="1677"/>
      <c r="O12" s="1677">
        <f t="shared" si="0"/>
        <v>4947</v>
      </c>
      <c r="P12" s="1677">
        <f t="shared" si="0"/>
        <v>397</v>
      </c>
      <c r="Q12" s="1677"/>
      <c r="R12" s="1061">
        <f>SUM(O12:P12)</f>
        <v>5344</v>
      </c>
      <c r="T12" s="1670"/>
      <c r="U12" s="1670"/>
      <c r="V12" s="1670"/>
      <c r="W12" s="1670"/>
      <c r="X12" s="1670"/>
      <c r="Y12" s="1670"/>
      <c r="Z12" s="1670"/>
      <c r="AA12" s="1670"/>
    </row>
    <row r="13" spans="2:27" ht="18.75" customHeight="1">
      <c r="B13" s="4" t="s">
        <v>726</v>
      </c>
      <c r="C13" s="4"/>
      <c r="D13" s="4"/>
      <c r="E13" s="4"/>
      <c r="F13" s="1677">
        <v>104</v>
      </c>
      <c r="G13" s="1677">
        <v>22</v>
      </c>
      <c r="H13" s="1677"/>
      <c r="I13" s="1677">
        <v>8</v>
      </c>
      <c r="J13" s="1677">
        <v>1</v>
      </c>
      <c r="K13" s="1677"/>
      <c r="L13" s="1677">
        <v>28</v>
      </c>
      <c r="M13" s="1677">
        <v>0</v>
      </c>
      <c r="N13" s="1677"/>
      <c r="O13" s="1677">
        <f t="shared" si="0"/>
        <v>140</v>
      </c>
      <c r="P13" s="1677">
        <f t="shared" si="0"/>
        <v>23</v>
      </c>
      <c r="Q13" s="1677"/>
      <c r="R13" s="1061">
        <f>SUM(O13:P13)</f>
        <v>163</v>
      </c>
      <c r="T13" s="1670"/>
      <c r="U13" s="1670"/>
      <c r="V13" s="1670"/>
      <c r="W13" s="1670"/>
      <c r="X13" s="1670"/>
      <c r="Y13" s="1670"/>
      <c r="Z13" s="1670"/>
      <c r="AA13" s="1670"/>
    </row>
    <row r="14" spans="2:27" ht="18.75" customHeight="1">
      <c r="B14" s="4" t="s">
        <v>723</v>
      </c>
      <c r="C14" s="4"/>
      <c r="D14" s="4"/>
      <c r="E14" s="4"/>
      <c r="F14" s="1677">
        <v>12</v>
      </c>
      <c r="G14" s="1677">
        <v>2</v>
      </c>
      <c r="H14" s="1677"/>
      <c r="I14" s="1677">
        <v>2</v>
      </c>
      <c r="J14" s="1677">
        <v>0</v>
      </c>
      <c r="K14" s="1677"/>
      <c r="L14" s="1677">
        <v>8</v>
      </c>
      <c r="M14" s="1677">
        <v>0</v>
      </c>
      <c r="N14" s="1677"/>
      <c r="O14" s="1677">
        <f t="shared" si="0"/>
        <v>22</v>
      </c>
      <c r="P14" s="1677">
        <f t="shared" si="0"/>
        <v>2</v>
      </c>
      <c r="Q14" s="1677"/>
      <c r="R14" s="1061">
        <f>SUM(O14:P14)</f>
        <v>24</v>
      </c>
      <c r="T14" s="1670"/>
      <c r="U14" s="1670"/>
      <c r="V14" s="1670"/>
      <c r="W14" s="1670"/>
      <c r="X14" s="1670"/>
      <c r="Y14" s="1670"/>
      <c r="Z14" s="1670"/>
      <c r="AA14" s="1670"/>
    </row>
    <row r="15" spans="2:27" ht="6.75" customHeight="1">
      <c r="B15" s="4"/>
      <c r="C15" s="4"/>
      <c r="D15" s="4"/>
      <c r="E15" s="4"/>
      <c r="F15" s="1677"/>
      <c r="G15" s="1677"/>
      <c r="H15" s="1677"/>
      <c r="I15" s="1677"/>
      <c r="J15" s="1677"/>
      <c r="K15" s="1677"/>
      <c r="L15" s="1677"/>
      <c r="M15" s="1677"/>
      <c r="N15" s="1677"/>
      <c r="O15" s="1677"/>
      <c r="P15" s="1677"/>
      <c r="Q15" s="1677"/>
      <c r="R15" s="1746"/>
    </row>
    <row r="16" spans="2:27" ht="15" customHeight="1">
      <c r="B16" s="1860" t="s">
        <v>0</v>
      </c>
      <c r="C16" s="1860"/>
      <c r="D16" s="907"/>
      <c r="E16" s="907"/>
      <c r="F16" s="1855">
        <f t="shared" ref="F16:R16" si="1">SUM(F10:F15)</f>
        <v>3566</v>
      </c>
      <c r="G16" s="1855">
        <f t="shared" si="1"/>
        <v>366</v>
      </c>
      <c r="H16" s="1855">
        <f t="shared" si="1"/>
        <v>0</v>
      </c>
      <c r="I16" s="1855">
        <f t="shared" si="1"/>
        <v>232</v>
      </c>
      <c r="J16" s="1855">
        <f t="shared" si="1"/>
        <v>10</v>
      </c>
      <c r="K16" s="1855">
        <f t="shared" si="1"/>
        <v>0</v>
      </c>
      <c r="L16" s="1855">
        <f t="shared" si="1"/>
        <v>1713</v>
      </c>
      <c r="M16" s="1855">
        <f t="shared" si="1"/>
        <v>81</v>
      </c>
      <c r="N16" s="1855">
        <f t="shared" si="1"/>
        <v>0</v>
      </c>
      <c r="O16" s="1855">
        <f t="shared" si="1"/>
        <v>5511</v>
      </c>
      <c r="P16" s="1855">
        <f t="shared" si="1"/>
        <v>457</v>
      </c>
      <c r="Q16" s="1855">
        <f t="shared" si="1"/>
        <v>0</v>
      </c>
      <c r="R16" s="1855">
        <f t="shared" si="1"/>
        <v>5968</v>
      </c>
    </row>
    <row r="17" spans="2:18" ht="12.75" customHeight="1">
      <c r="B17" s="10"/>
      <c r="C17" s="10"/>
      <c r="D17" s="10"/>
      <c r="E17" s="10"/>
      <c r="F17" s="10"/>
      <c r="G17" s="10"/>
      <c r="H17" s="10"/>
      <c r="I17" s="10"/>
      <c r="J17" s="10"/>
      <c r="K17" s="847"/>
    </row>
    <row r="18" spans="2:18" ht="12.75" customHeight="1">
      <c r="B18" s="1867" t="s">
        <v>730</v>
      </c>
      <c r="C18" s="1867"/>
      <c r="D18" s="1867"/>
      <c r="E18" s="1867"/>
      <c r="F18" s="1867"/>
      <c r="G18" s="1867"/>
      <c r="H18" s="1867"/>
      <c r="I18" s="1867"/>
      <c r="J18" s="1867"/>
      <c r="K18" s="1867"/>
      <c r="L18" s="1867"/>
      <c r="M18" s="1867"/>
      <c r="N18" s="1867"/>
      <c r="O18" s="1867"/>
      <c r="P18" s="1867"/>
      <c r="Q18" s="1867"/>
      <c r="R18" s="1867"/>
    </row>
    <row r="19" spans="2:18">
      <c r="B19" s="710"/>
      <c r="C19" s="710"/>
      <c r="D19" s="710"/>
      <c r="E19" s="710"/>
      <c r="F19" s="710"/>
      <c r="G19" s="710"/>
      <c r="H19" s="710"/>
      <c r="I19" s="710"/>
      <c r="J19" s="710"/>
      <c r="K19" s="710"/>
      <c r="L19" s="710"/>
      <c r="M19" s="710"/>
      <c r="N19" s="710"/>
      <c r="O19" s="710"/>
      <c r="P19" s="710"/>
      <c r="Q19" s="710"/>
      <c r="R19" s="710"/>
    </row>
    <row r="20" spans="2:18">
      <c r="B20" s="1857" t="s">
        <v>733</v>
      </c>
      <c r="C20" s="1857"/>
      <c r="D20" s="1857"/>
      <c r="E20" s="1852"/>
      <c r="F20" s="1857" t="s">
        <v>749</v>
      </c>
      <c r="G20" s="1857"/>
      <c r="H20" s="1854"/>
      <c r="I20" s="1857" t="s">
        <v>738</v>
      </c>
      <c r="J20" s="1857"/>
      <c r="K20" s="1854"/>
      <c r="L20" s="1857" t="s">
        <v>737</v>
      </c>
      <c r="M20" s="1857"/>
      <c r="N20" s="1852"/>
      <c r="O20" s="1864" t="s">
        <v>748</v>
      </c>
      <c r="P20" s="1864"/>
      <c r="Q20" s="1853"/>
      <c r="R20" s="1857" t="s">
        <v>0</v>
      </c>
    </row>
    <row r="21" spans="2:18">
      <c r="B21" s="1858"/>
      <c r="C21" s="1858"/>
      <c r="D21" s="1858"/>
      <c r="E21" s="1849"/>
      <c r="F21" s="1858"/>
      <c r="G21" s="1858"/>
      <c r="H21" s="1851"/>
      <c r="I21" s="1858"/>
      <c r="J21" s="1858"/>
      <c r="K21" s="1851"/>
      <c r="L21" s="1858"/>
      <c r="M21" s="1858"/>
      <c r="N21" s="1849"/>
      <c r="O21" s="1866"/>
      <c r="P21" s="1866"/>
      <c r="Q21" s="1850"/>
      <c r="R21" s="1858"/>
    </row>
    <row r="22" spans="2:18">
      <c r="B22" s="1859"/>
      <c r="C22" s="1859"/>
      <c r="D22" s="1859"/>
      <c r="E22" s="1845"/>
      <c r="F22" s="1847" t="s">
        <v>72</v>
      </c>
      <c r="G22" s="1847" t="s">
        <v>71</v>
      </c>
      <c r="H22" s="1848"/>
      <c r="I22" s="1847" t="s">
        <v>72</v>
      </c>
      <c r="J22" s="1847" t="s">
        <v>71</v>
      </c>
      <c r="K22" s="1848"/>
      <c r="L22" s="1847" t="s">
        <v>72</v>
      </c>
      <c r="M22" s="1847" t="s">
        <v>71</v>
      </c>
      <c r="N22" s="1848"/>
      <c r="O22" s="1845" t="s">
        <v>72</v>
      </c>
      <c r="P22" s="1845" t="s">
        <v>71</v>
      </c>
      <c r="Q22" s="1846"/>
      <c r="R22" s="1859"/>
    </row>
    <row r="23" spans="2:18" ht="18.75" customHeight="1">
      <c r="B23" s="4" t="s">
        <v>729</v>
      </c>
      <c r="C23" s="4"/>
      <c r="D23" s="4"/>
      <c r="E23" s="4"/>
      <c r="F23" s="1677">
        <v>1</v>
      </c>
      <c r="G23" s="1677">
        <v>0</v>
      </c>
      <c r="H23" s="1677"/>
      <c r="I23" s="1677">
        <v>0</v>
      </c>
      <c r="J23" s="1677">
        <v>0</v>
      </c>
      <c r="K23" s="1677"/>
      <c r="L23" s="1677">
        <v>7</v>
      </c>
      <c r="M23" s="1677">
        <v>0</v>
      </c>
      <c r="N23" s="920"/>
      <c r="O23" s="920">
        <f t="shared" ref="O23:P29" si="2">SUM(F23+I23+L23)</f>
        <v>8</v>
      </c>
      <c r="P23" s="920">
        <f t="shared" si="2"/>
        <v>0</v>
      </c>
      <c r="Q23" s="920"/>
      <c r="R23" s="1061">
        <f t="shared" ref="R23:R29" si="3">SUM(O23:Q23)</f>
        <v>8</v>
      </c>
    </row>
    <row r="24" spans="2:18" ht="18.75" customHeight="1">
      <c r="B24" s="4" t="s">
        <v>728</v>
      </c>
      <c r="C24" s="4"/>
      <c r="D24" s="4"/>
      <c r="E24" s="4"/>
      <c r="F24" s="1677">
        <v>23</v>
      </c>
      <c r="G24" s="1677">
        <v>0</v>
      </c>
      <c r="H24" s="1677"/>
      <c r="I24" s="1677">
        <v>0</v>
      </c>
      <c r="J24" s="1677">
        <v>1</v>
      </c>
      <c r="K24" s="1677"/>
      <c r="L24" s="1677">
        <v>0</v>
      </c>
      <c r="M24" s="1677">
        <v>13</v>
      </c>
      <c r="N24" s="920"/>
      <c r="O24" s="920">
        <f t="shared" si="2"/>
        <v>23</v>
      </c>
      <c r="P24" s="920">
        <f t="shared" si="2"/>
        <v>14</v>
      </c>
      <c r="Q24" s="920"/>
      <c r="R24" s="1061">
        <f t="shared" si="3"/>
        <v>37</v>
      </c>
    </row>
    <row r="25" spans="2:18" ht="18.75" customHeight="1">
      <c r="B25" s="4" t="s">
        <v>727</v>
      </c>
      <c r="C25" s="4"/>
      <c r="D25" s="4"/>
      <c r="E25" s="4"/>
      <c r="F25" s="1677">
        <v>778</v>
      </c>
      <c r="G25" s="1677">
        <v>15</v>
      </c>
      <c r="H25" s="1677"/>
      <c r="I25" s="1677">
        <v>9</v>
      </c>
      <c r="J25" s="1677">
        <v>0</v>
      </c>
      <c r="K25" s="1677"/>
      <c r="L25" s="1677">
        <v>540</v>
      </c>
      <c r="M25" s="1677">
        <v>62</v>
      </c>
      <c r="N25" s="920"/>
      <c r="O25" s="920">
        <f t="shared" si="2"/>
        <v>1327</v>
      </c>
      <c r="P25" s="920">
        <f t="shared" si="2"/>
        <v>77</v>
      </c>
      <c r="Q25" s="920"/>
      <c r="R25" s="1061">
        <f t="shared" si="3"/>
        <v>1404</v>
      </c>
    </row>
    <row r="26" spans="2:18" ht="18.75" customHeight="1">
      <c r="B26" s="4" t="s">
        <v>726</v>
      </c>
      <c r="C26" s="4"/>
      <c r="D26" s="4"/>
      <c r="E26" s="4"/>
      <c r="F26" s="1677">
        <v>20</v>
      </c>
      <c r="G26" s="1677">
        <v>3</v>
      </c>
      <c r="H26" s="1677"/>
      <c r="I26" s="1677">
        <v>0</v>
      </c>
      <c r="J26" s="1677">
        <v>0</v>
      </c>
      <c r="K26" s="1677"/>
      <c r="L26" s="1677">
        <v>4</v>
      </c>
      <c r="M26" s="1677">
        <v>0</v>
      </c>
      <c r="N26" s="920"/>
      <c r="O26" s="920">
        <f t="shared" si="2"/>
        <v>24</v>
      </c>
      <c r="P26" s="920">
        <f t="shared" si="2"/>
        <v>3</v>
      </c>
      <c r="Q26" s="920"/>
      <c r="R26" s="1061">
        <f t="shared" si="3"/>
        <v>27</v>
      </c>
    </row>
    <row r="27" spans="2:18" ht="18.75" customHeight="1">
      <c r="B27" s="4" t="s">
        <v>725</v>
      </c>
      <c r="C27" s="4"/>
      <c r="D27" s="4"/>
      <c r="E27" s="4"/>
      <c r="F27" s="1677">
        <v>14</v>
      </c>
      <c r="G27" s="1677">
        <v>3</v>
      </c>
      <c r="H27" s="1677"/>
      <c r="I27" s="1677">
        <v>3</v>
      </c>
      <c r="J27" s="1677">
        <v>0</v>
      </c>
      <c r="K27" s="1677"/>
      <c r="L27" s="1677">
        <v>19</v>
      </c>
      <c r="M27" s="1677">
        <v>0</v>
      </c>
      <c r="N27" s="920"/>
      <c r="O27" s="920">
        <f t="shared" si="2"/>
        <v>36</v>
      </c>
      <c r="P27" s="920">
        <f t="shared" si="2"/>
        <v>3</v>
      </c>
      <c r="Q27" s="920"/>
      <c r="R27" s="1061">
        <f t="shared" si="3"/>
        <v>39</v>
      </c>
    </row>
    <row r="28" spans="2:18" ht="18.75" customHeight="1">
      <c r="B28" s="4" t="s">
        <v>724</v>
      </c>
      <c r="C28" s="4"/>
      <c r="D28" s="4"/>
      <c r="E28" s="4"/>
      <c r="F28" s="1677">
        <v>8</v>
      </c>
      <c r="G28" s="1677">
        <v>2</v>
      </c>
      <c r="H28" s="1677"/>
      <c r="I28" s="1677">
        <v>0</v>
      </c>
      <c r="J28" s="1677">
        <v>0</v>
      </c>
      <c r="K28" s="1677"/>
      <c r="L28" s="1677">
        <v>5</v>
      </c>
      <c r="M28" s="1677">
        <v>0</v>
      </c>
      <c r="N28" s="920"/>
      <c r="O28" s="920">
        <f t="shared" si="2"/>
        <v>13</v>
      </c>
      <c r="P28" s="920">
        <f t="shared" si="2"/>
        <v>2</v>
      </c>
      <c r="Q28" s="920"/>
      <c r="R28" s="1061">
        <f t="shared" si="3"/>
        <v>15</v>
      </c>
    </row>
    <row r="29" spans="2:18" ht="18.75" customHeight="1">
      <c r="B29" s="4" t="s">
        <v>723</v>
      </c>
      <c r="C29" s="4"/>
      <c r="D29" s="4"/>
      <c r="E29" s="4"/>
      <c r="F29" s="1677">
        <v>0</v>
      </c>
      <c r="G29" s="1677">
        <v>0</v>
      </c>
      <c r="H29" s="1677"/>
      <c r="I29" s="1677">
        <v>0</v>
      </c>
      <c r="J29" s="1677">
        <v>0</v>
      </c>
      <c r="K29" s="1677"/>
      <c r="L29" s="1677">
        <v>0</v>
      </c>
      <c r="M29" s="1677">
        <v>0</v>
      </c>
      <c r="N29" s="920"/>
      <c r="O29" s="920">
        <f t="shared" si="2"/>
        <v>0</v>
      </c>
      <c r="P29" s="920">
        <f t="shared" si="2"/>
        <v>0</v>
      </c>
      <c r="Q29" s="920"/>
      <c r="R29" s="1061">
        <f t="shared" si="3"/>
        <v>0</v>
      </c>
    </row>
    <row r="30" spans="2:18" ht="6.75" customHeight="1">
      <c r="B30" s="4"/>
      <c r="C30" s="4"/>
      <c r="D30" s="4"/>
      <c r="E30" s="4"/>
      <c r="F30" s="868"/>
      <c r="G30" s="868"/>
      <c r="H30" s="868"/>
      <c r="I30" s="868"/>
      <c r="J30" s="868"/>
      <c r="K30" s="868"/>
      <c r="L30" s="868"/>
      <c r="M30" s="868"/>
      <c r="N30" s="868"/>
      <c r="O30" s="868"/>
      <c r="P30" s="868"/>
      <c r="Q30" s="868"/>
      <c r="R30" s="1746"/>
    </row>
    <row r="31" spans="2:18">
      <c r="B31" s="1860" t="s">
        <v>0</v>
      </c>
      <c r="C31" s="1860"/>
      <c r="D31" s="907"/>
      <c r="E31" s="907"/>
      <c r="F31" s="1855">
        <f t="shared" ref="F31:M31" si="4">SUM(F23:F29)</f>
        <v>844</v>
      </c>
      <c r="G31" s="1855">
        <f t="shared" si="4"/>
        <v>23</v>
      </c>
      <c r="H31" s="1855">
        <f t="shared" si="4"/>
        <v>0</v>
      </c>
      <c r="I31" s="1855">
        <f t="shared" si="4"/>
        <v>12</v>
      </c>
      <c r="J31" s="1855">
        <f t="shared" si="4"/>
        <v>1</v>
      </c>
      <c r="K31" s="1855">
        <f t="shared" si="4"/>
        <v>0</v>
      </c>
      <c r="L31" s="1855">
        <f t="shared" si="4"/>
        <v>575</v>
      </c>
      <c r="M31" s="1855">
        <f t="shared" si="4"/>
        <v>75</v>
      </c>
      <c r="N31" s="1855"/>
      <c r="O31" s="1855">
        <f>SUM(O23:O29)</f>
        <v>1431</v>
      </c>
      <c r="P31" s="1855">
        <f>SUM(P23:P29)</f>
        <v>99</v>
      </c>
      <c r="Q31" s="1855"/>
      <c r="R31" s="1855">
        <f>SUM(R23:R29)</f>
        <v>1530</v>
      </c>
    </row>
    <row r="32" spans="2:18" ht="12.75" customHeight="1"/>
    <row r="33" spans="2:18">
      <c r="B33" s="1867" t="s">
        <v>731</v>
      </c>
      <c r="C33" s="1867"/>
      <c r="D33" s="1867"/>
      <c r="E33" s="1867"/>
      <c r="F33" s="1867"/>
      <c r="G33" s="1867"/>
      <c r="H33" s="1867"/>
      <c r="I33" s="1867"/>
      <c r="J33" s="1867"/>
      <c r="K33" s="1867"/>
      <c r="L33" s="1867"/>
      <c r="M33" s="1867"/>
      <c r="N33" s="1867"/>
      <c r="O33" s="1867"/>
      <c r="P33" s="1867"/>
      <c r="Q33" s="1867"/>
      <c r="R33" s="1867"/>
    </row>
    <row r="35" spans="2:18">
      <c r="B35" s="1857" t="s">
        <v>733</v>
      </c>
      <c r="C35" s="1857"/>
      <c r="D35" s="1857"/>
      <c r="E35" s="1852"/>
      <c r="F35" s="1857" t="s">
        <v>749</v>
      </c>
      <c r="G35" s="1857"/>
      <c r="H35" s="1854"/>
      <c r="I35" s="1857" t="s">
        <v>738</v>
      </c>
      <c r="J35" s="1857"/>
      <c r="K35" s="1854"/>
      <c r="L35" s="1857" t="s">
        <v>737</v>
      </c>
      <c r="M35" s="1857"/>
      <c r="N35" s="1852"/>
      <c r="O35" s="1864" t="s">
        <v>748</v>
      </c>
      <c r="P35" s="1864"/>
      <c r="Q35" s="1853"/>
      <c r="R35" s="1857" t="s">
        <v>0</v>
      </c>
    </row>
    <row r="36" spans="2:18">
      <c r="B36" s="1858"/>
      <c r="C36" s="1858"/>
      <c r="D36" s="1858"/>
      <c r="E36" s="1849"/>
      <c r="F36" s="1858"/>
      <c r="G36" s="1858"/>
      <c r="H36" s="1851"/>
      <c r="I36" s="1858"/>
      <c r="J36" s="1858"/>
      <c r="K36" s="1851"/>
      <c r="L36" s="1858"/>
      <c r="M36" s="1858"/>
      <c r="N36" s="1849"/>
      <c r="O36" s="1865"/>
      <c r="P36" s="1865"/>
      <c r="Q36" s="1850"/>
      <c r="R36" s="1858"/>
    </row>
    <row r="37" spans="2:18">
      <c r="B37" s="1859"/>
      <c r="C37" s="1859"/>
      <c r="D37" s="1859"/>
      <c r="E37" s="1845"/>
      <c r="F37" s="1847" t="s">
        <v>72</v>
      </c>
      <c r="G37" s="1847" t="s">
        <v>71</v>
      </c>
      <c r="H37" s="1848"/>
      <c r="I37" s="1847" t="s">
        <v>72</v>
      </c>
      <c r="J37" s="1847" t="s">
        <v>71</v>
      </c>
      <c r="K37" s="1848"/>
      <c r="L37" s="1847" t="s">
        <v>72</v>
      </c>
      <c r="M37" s="1847" t="s">
        <v>71</v>
      </c>
      <c r="N37" s="1848"/>
      <c r="O37" s="1847" t="s">
        <v>72</v>
      </c>
      <c r="P37" s="1847" t="s">
        <v>71</v>
      </c>
      <c r="Q37" s="1846"/>
      <c r="R37" s="1859"/>
    </row>
    <row r="38" spans="2:18" ht="18.75" customHeight="1">
      <c r="B38" s="4" t="s">
        <v>728</v>
      </c>
      <c r="C38" s="4"/>
      <c r="D38" s="4"/>
      <c r="E38" s="4"/>
      <c r="F38" s="920">
        <v>85</v>
      </c>
      <c r="G38" s="868">
        <v>57</v>
      </c>
      <c r="H38" s="920"/>
      <c r="I38" s="920">
        <v>3</v>
      </c>
      <c r="J38" s="920">
        <v>0</v>
      </c>
      <c r="K38" s="920"/>
      <c r="L38" s="920">
        <v>14</v>
      </c>
      <c r="M38" s="920">
        <v>0</v>
      </c>
      <c r="N38" s="920"/>
      <c r="O38" s="920">
        <f>SUM(F38+I38+L38)</f>
        <v>102</v>
      </c>
      <c r="P38" s="920">
        <f>SUM(G38+J38+M38)</f>
        <v>57</v>
      </c>
      <c r="Q38" s="920"/>
      <c r="R38" s="1244">
        <f>SUM(O38:P38)</f>
        <v>159</v>
      </c>
    </row>
    <row r="39" spans="2:18" ht="18.75" customHeight="1">
      <c r="B39" s="4" t="s">
        <v>727</v>
      </c>
      <c r="C39" s="4"/>
      <c r="D39" s="4"/>
      <c r="E39" s="4"/>
      <c r="F39" s="868">
        <v>1452</v>
      </c>
      <c r="G39" s="868">
        <v>260</v>
      </c>
      <c r="H39" s="868"/>
      <c r="I39" s="920">
        <v>19</v>
      </c>
      <c r="J39" s="868">
        <v>0</v>
      </c>
      <c r="K39" s="920"/>
      <c r="L39" s="920">
        <v>1448</v>
      </c>
      <c r="M39" s="920">
        <v>51</v>
      </c>
      <c r="N39" s="920"/>
      <c r="O39" s="920">
        <f>SUM(F39+I39+L39)</f>
        <v>2919</v>
      </c>
      <c r="P39" s="920">
        <f>SUM(G39+J39+M39)</f>
        <v>311</v>
      </c>
      <c r="Q39" s="920"/>
      <c r="R39" s="1244">
        <f>SUM(O39:P39)</f>
        <v>3230</v>
      </c>
    </row>
    <row r="40" spans="2:18" ht="6.75" customHeight="1">
      <c r="B40" s="4"/>
      <c r="C40" s="4"/>
      <c r="D40" s="4"/>
      <c r="E40" s="4"/>
      <c r="F40" s="920"/>
      <c r="G40" s="920"/>
      <c r="H40" s="920"/>
      <c r="I40" s="920"/>
      <c r="J40" s="920"/>
      <c r="K40" s="920"/>
      <c r="L40" s="920"/>
      <c r="M40" s="920"/>
      <c r="N40" s="920"/>
      <c r="O40" s="920"/>
      <c r="P40" s="920"/>
      <c r="Q40" s="920"/>
      <c r="R40" s="912"/>
    </row>
    <row r="41" spans="2:18">
      <c r="B41" s="1860" t="s">
        <v>0</v>
      </c>
      <c r="C41" s="1860"/>
      <c r="D41" s="907"/>
      <c r="E41" s="907"/>
      <c r="F41" s="1844">
        <f t="shared" ref="F41:M41" si="5">SUM(F38:F40)</f>
        <v>1537</v>
      </c>
      <c r="G41" s="1844">
        <f t="shared" si="5"/>
        <v>317</v>
      </c>
      <c r="H41" s="1844">
        <f t="shared" si="5"/>
        <v>0</v>
      </c>
      <c r="I41" s="1844">
        <f t="shared" si="5"/>
        <v>22</v>
      </c>
      <c r="J41" s="1844">
        <f t="shared" si="5"/>
        <v>0</v>
      </c>
      <c r="K41" s="1844">
        <f t="shared" si="5"/>
        <v>0</v>
      </c>
      <c r="L41" s="1844">
        <f t="shared" si="5"/>
        <v>1462</v>
      </c>
      <c r="M41" s="1844">
        <f t="shared" si="5"/>
        <v>51</v>
      </c>
      <c r="N41" s="1844"/>
      <c r="O41" s="1844">
        <f>SUM(O38:O39)</f>
        <v>3021</v>
      </c>
      <c r="P41" s="1844">
        <f>SUM(P38:P39)</f>
        <v>368</v>
      </c>
      <c r="Q41" s="1844"/>
      <c r="R41" s="1844">
        <f>SUM(R38:R39)</f>
        <v>3389</v>
      </c>
    </row>
    <row r="42" spans="2:18">
      <c r="B42" s="10" t="s">
        <v>722</v>
      </c>
    </row>
  </sheetData>
  <mergeCells count="27">
    <mergeCell ref="B16:C16"/>
    <mergeCell ref="B41:C41"/>
    <mergeCell ref="B31:C31"/>
    <mergeCell ref="B33:R33"/>
    <mergeCell ref="B35:D37"/>
    <mergeCell ref="F35:G36"/>
    <mergeCell ref="I35:J36"/>
    <mergeCell ref="L35:M36"/>
    <mergeCell ref="O35:P36"/>
    <mergeCell ref="R35:R37"/>
    <mergeCell ref="B18:R18"/>
    <mergeCell ref="B20:D22"/>
    <mergeCell ref="F20:G21"/>
    <mergeCell ref="I20:J21"/>
    <mergeCell ref="L20:M21"/>
    <mergeCell ref="O20:P21"/>
    <mergeCell ref="R20:R22"/>
    <mergeCell ref="B2:R2"/>
    <mergeCell ref="B3:R3"/>
    <mergeCell ref="B5:R5"/>
    <mergeCell ref="B6:R6"/>
    <mergeCell ref="B7:D9"/>
    <mergeCell ref="F7:G8"/>
    <mergeCell ref="I7:J8"/>
    <mergeCell ref="L7:M8"/>
    <mergeCell ref="O7:P8"/>
    <mergeCell ref="R7:R9"/>
  </mergeCells>
  <printOptions horizontalCentered="1"/>
  <pageMargins left="0.86614173228346458" right="0.98425196850393704" top="0.86614173228346458" bottom="0.94488188976377963" header="0.51181102362204722" footer="0.51181102362204722"/>
  <pageSetup fitToHeight="0" orientation="portrait" r:id="rId1"/>
  <headerFooter alignWithMargins="0">
    <oddFoote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4ACA2-F892-41D8-8871-3F88EE148D19}">
  <dimension ref="A1:AB418"/>
  <sheetViews>
    <sheetView view="pageBreakPreview" topLeftCell="E1" zoomScale="115" zoomScaleNormal="115" zoomScaleSheetLayoutView="115" workbookViewId="0">
      <selection activeCell="H52" sqref="H52"/>
    </sheetView>
  </sheetViews>
  <sheetFormatPr baseColWidth="10" defaultRowHeight="12.75"/>
  <cols>
    <col min="1" max="1" width="1.85546875" style="359" hidden="1" customWidth="1"/>
    <col min="2" max="2" width="2" style="359" hidden="1" customWidth="1"/>
    <col min="3" max="3" width="2.85546875" style="359" hidden="1" customWidth="1"/>
    <col min="4" max="4" width="1" style="359" hidden="1" customWidth="1"/>
    <col min="5" max="5" width="12" style="1" customWidth="1"/>
    <col min="6" max="6" width="2" style="1" customWidth="1"/>
    <col min="7" max="7" width="1.5703125" style="1" customWidth="1"/>
    <col min="8" max="8" width="59" style="1" customWidth="1"/>
    <col min="9" max="10" width="12.7109375" style="1" customWidth="1"/>
    <col min="11" max="11" width="24" style="16" customWidth="1"/>
    <col min="12" max="12" width="2.28515625" style="1" customWidth="1"/>
    <col min="13" max="13" width="26" style="1" customWidth="1"/>
    <col min="14" max="14" width="8" style="1" customWidth="1"/>
    <col min="15" max="15" width="1" style="1" customWidth="1"/>
    <col min="16" max="16" width="6.7109375" style="1" customWidth="1"/>
    <col min="17" max="17" width="1" style="1" customWidth="1"/>
    <col min="18" max="18" width="6.7109375" style="1" customWidth="1"/>
    <col min="19" max="19" width="1" style="1" customWidth="1"/>
    <col min="20" max="20" width="6.7109375" style="1" customWidth="1"/>
    <col min="21" max="21" width="1" style="1" customWidth="1"/>
    <col min="22" max="22" width="6.7109375" style="1" customWidth="1"/>
    <col min="23" max="23" width="1" style="1" customWidth="1"/>
    <col min="24" max="24" width="6.7109375" style="1" customWidth="1"/>
    <col min="25" max="25" width="1" style="1" customWidth="1"/>
    <col min="26" max="27" width="6.7109375" style="1" customWidth="1"/>
    <col min="28" max="16384" width="11.42578125" style="1"/>
  </cols>
  <sheetData>
    <row r="1" spans="1:28" ht="3.75" customHeight="1">
      <c r="I1" s="389"/>
    </row>
    <row r="2" spans="1:28" ht="12.75" customHeight="1">
      <c r="E2" s="1888" t="s">
        <v>1009</v>
      </c>
      <c r="F2" s="1888"/>
      <c r="G2" s="1888"/>
      <c r="H2" s="1888"/>
      <c r="I2" s="1888"/>
      <c r="J2" s="1888"/>
      <c r="K2" s="1888"/>
      <c r="L2" s="788"/>
      <c r="M2" s="788"/>
      <c r="N2" s="788"/>
      <c r="O2" s="788"/>
      <c r="P2" s="788"/>
      <c r="Q2" s="788"/>
      <c r="R2" s="788"/>
      <c r="S2" s="788"/>
      <c r="T2" s="788"/>
      <c r="U2" s="788"/>
      <c r="V2" s="788"/>
      <c r="W2" s="788"/>
      <c r="X2" s="788"/>
      <c r="Y2" s="788"/>
    </row>
    <row r="3" spans="1:28" ht="12.75" customHeight="1">
      <c r="A3" s="415"/>
      <c r="B3" s="415"/>
      <c r="C3" s="415"/>
      <c r="D3" s="415"/>
      <c r="E3" s="1888">
        <v>2020</v>
      </c>
      <c r="F3" s="1888"/>
      <c r="G3" s="1888"/>
      <c r="H3" s="1888"/>
      <c r="I3" s="1888"/>
      <c r="J3" s="1888"/>
      <c r="K3" s="1888"/>
      <c r="AA3" s="2"/>
      <c r="AB3" s="2"/>
    </row>
    <row r="4" spans="1:28" ht="0.75" customHeight="1">
      <c r="G4" s="3"/>
      <c r="H4" s="3"/>
      <c r="I4" s="389"/>
      <c r="K4" s="5"/>
    </row>
    <row r="5" spans="1:28" ht="9" customHeight="1">
      <c r="E5" s="1934" t="s">
        <v>6</v>
      </c>
      <c r="F5" s="1438"/>
      <c r="G5" s="1754"/>
      <c r="H5" s="1438"/>
      <c r="I5" s="2171" t="s">
        <v>1008</v>
      </c>
      <c r="J5" s="2048" t="s">
        <v>1007</v>
      </c>
      <c r="K5" s="2786" t="s">
        <v>1006</v>
      </c>
    </row>
    <row r="6" spans="1:28" ht="9.75" customHeight="1">
      <c r="A6" s="359" t="s">
        <v>12</v>
      </c>
      <c r="B6" s="359" t="s">
        <v>13</v>
      </c>
      <c r="C6" s="359" t="s">
        <v>14</v>
      </c>
      <c r="E6" s="1925"/>
      <c r="F6" s="1363" t="s">
        <v>87</v>
      </c>
      <c r="G6" s="1751"/>
      <c r="H6" s="1709"/>
      <c r="I6" s="2219"/>
      <c r="J6" s="2020"/>
      <c r="K6" s="2022"/>
    </row>
    <row r="7" spans="1:28" ht="4.5" customHeight="1">
      <c r="E7" s="1925"/>
      <c r="F7" s="1435"/>
      <c r="G7" s="1361"/>
      <c r="H7" s="1435"/>
      <c r="I7" s="2220"/>
      <c r="J7" s="2156"/>
      <c r="K7" s="2552"/>
    </row>
    <row r="8" spans="1:28" ht="12.75" customHeight="1">
      <c r="E8" s="1891">
        <v>1401</v>
      </c>
      <c r="F8" s="22" t="s">
        <v>1</v>
      </c>
      <c r="G8" s="573"/>
      <c r="H8" s="547"/>
      <c r="I8" s="2776"/>
      <c r="J8" s="2776"/>
      <c r="K8" s="2775"/>
    </row>
    <row r="9" spans="1:28" ht="12" customHeight="1">
      <c r="A9" s="545"/>
      <c r="B9" s="545"/>
      <c r="C9" s="545"/>
      <c r="D9" s="545"/>
      <c r="E9" s="1892"/>
      <c r="F9" s="490" t="s">
        <v>35</v>
      </c>
      <c r="G9" s="20"/>
      <c r="H9" s="451"/>
      <c r="I9" s="488"/>
      <c r="K9" s="2785"/>
    </row>
    <row r="10" spans="1:28" ht="12" customHeight="1">
      <c r="E10" s="1892"/>
      <c r="F10" s="622"/>
      <c r="G10" s="451" t="s">
        <v>457</v>
      </c>
      <c r="H10" s="451"/>
      <c r="I10" s="621"/>
      <c r="K10" s="2780"/>
    </row>
    <row r="11" spans="1:28" ht="12" customHeight="1">
      <c r="A11" s="359">
        <v>1</v>
      </c>
      <c r="B11" s="359">
        <v>1</v>
      </c>
      <c r="C11" s="359">
        <v>12</v>
      </c>
      <c r="E11" s="1892"/>
      <c r="F11" s="622"/>
      <c r="G11" s="451"/>
      <c r="H11" s="451" t="s">
        <v>818</v>
      </c>
      <c r="I11" s="621" t="s">
        <v>1000</v>
      </c>
      <c r="J11" s="451" t="s">
        <v>996</v>
      </c>
      <c r="K11" s="2781" t="s">
        <v>979</v>
      </c>
    </row>
    <row r="12" spans="1:28" ht="12" customHeight="1">
      <c r="E12" s="1892"/>
      <c r="F12" s="4"/>
      <c r="G12" s="451" t="s">
        <v>455</v>
      </c>
      <c r="H12" s="451"/>
      <c r="I12" s="621"/>
      <c r="K12" s="2780"/>
    </row>
    <row r="13" spans="1:28" ht="12" customHeight="1">
      <c r="A13" s="359">
        <v>1</v>
      </c>
      <c r="B13" s="359">
        <v>1</v>
      </c>
      <c r="C13" s="359">
        <v>12</v>
      </c>
      <c r="E13" s="1892"/>
      <c r="F13" s="4"/>
      <c r="G13" s="451"/>
      <c r="H13" s="451" t="s">
        <v>453</v>
      </c>
      <c r="I13" s="2784" t="s">
        <v>997</v>
      </c>
      <c r="J13" s="668" t="s">
        <v>996</v>
      </c>
      <c r="K13" s="2779" t="s">
        <v>979</v>
      </c>
    </row>
    <row r="14" spans="1:28" ht="12.75" customHeight="1">
      <c r="E14" s="1891">
        <v>1402</v>
      </c>
      <c r="F14" s="22" t="s">
        <v>2</v>
      </c>
      <c r="G14" s="573"/>
      <c r="H14" s="547"/>
      <c r="I14" s="2776"/>
      <c r="J14" s="2776"/>
      <c r="K14" s="2775"/>
    </row>
    <row r="15" spans="1:28" ht="12" customHeight="1">
      <c r="E15" s="1892"/>
      <c r="F15" s="622" t="s">
        <v>37</v>
      </c>
      <c r="G15" s="4"/>
      <c r="H15" s="4"/>
      <c r="I15" s="621"/>
      <c r="K15" s="2780"/>
    </row>
    <row r="16" spans="1:28" ht="12" customHeight="1">
      <c r="E16" s="1892"/>
      <c r="F16" s="4"/>
      <c r="G16" s="4" t="s">
        <v>455</v>
      </c>
      <c r="H16" s="451"/>
      <c r="I16" s="621"/>
      <c r="K16" s="2780"/>
    </row>
    <row r="17" spans="1:11" ht="12" customHeight="1">
      <c r="E17" s="1892"/>
      <c r="F17" s="4"/>
      <c r="G17" s="4"/>
      <c r="H17" s="451" t="s">
        <v>1005</v>
      </c>
      <c r="I17" s="621"/>
      <c r="K17" s="2780"/>
    </row>
    <row r="18" spans="1:11" ht="12" customHeight="1">
      <c r="A18" s="359">
        <v>2</v>
      </c>
      <c r="B18" s="359">
        <v>4</v>
      </c>
      <c r="C18" s="359">
        <v>11</v>
      </c>
      <c r="E18" s="1892"/>
      <c r="F18" s="4"/>
      <c r="G18" s="4"/>
      <c r="H18" s="451" t="s">
        <v>869</v>
      </c>
      <c r="I18" s="621" t="s">
        <v>997</v>
      </c>
      <c r="J18" s="451" t="s">
        <v>996</v>
      </c>
      <c r="K18" s="2781" t="s">
        <v>750</v>
      </c>
    </row>
    <row r="19" spans="1:11" ht="12" customHeight="1">
      <c r="A19" s="359">
        <v>2</v>
      </c>
      <c r="B19" s="359">
        <v>4</v>
      </c>
      <c r="C19" s="359">
        <v>11</v>
      </c>
      <c r="E19" s="1892"/>
      <c r="F19" s="4"/>
      <c r="G19" s="4"/>
      <c r="H19" s="451" t="s">
        <v>868</v>
      </c>
      <c r="I19" s="621" t="s">
        <v>997</v>
      </c>
      <c r="J19" s="451" t="s">
        <v>996</v>
      </c>
      <c r="K19" s="2781" t="s">
        <v>750</v>
      </c>
    </row>
    <row r="20" spans="1:11" ht="12" customHeight="1">
      <c r="A20" s="359">
        <v>2</v>
      </c>
      <c r="B20" s="359">
        <v>4</v>
      </c>
      <c r="C20" s="359">
        <v>11</v>
      </c>
      <c r="E20" s="1892"/>
      <c r="F20" s="4"/>
      <c r="G20" s="4"/>
      <c r="H20" s="451" t="s">
        <v>887</v>
      </c>
      <c r="I20" s="621" t="s">
        <v>997</v>
      </c>
      <c r="J20" s="451" t="s">
        <v>996</v>
      </c>
      <c r="K20" s="2781" t="s">
        <v>750</v>
      </c>
    </row>
    <row r="21" spans="1:11" ht="12" customHeight="1">
      <c r="A21" s="359">
        <v>2</v>
      </c>
      <c r="B21" s="359">
        <v>4</v>
      </c>
      <c r="C21" s="359">
        <v>11</v>
      </c>
      <c r="E21" s="1892"/>
      <c r="F21" s="4"/>
      <c r="G21" s="4"/>
      <c r="H21" s="451" t="s">
        <v>856</v>
      </c>
      <c r="I21" s="2784" t="s">
        <v>997</v>
      </c>
      <c r="J21" s="668" t="s">
        <v>996</v>
      </c>
      <c r="K21" s="2779" t="s">
        <v>750</v>
      </c>
    </row>
    <row r="22" spans="1:11" ht="12.75" customHeight="1">
      <c r="E22" s="1894">
        <v>1403</v>
      </c>
      <c r="F22" s="22" t="s">
        <v>3</v>
      </c>
      <c r="G22" s="573"/>
      <c r="H22" s="547"/>
      <c r="I22" s="2776"/>
      <c r="J22" s="2776"/>
      <c r="K22" s="2775"/>
    </row>
    <row r="23" spans="1:11" ht="12" customHeight="1">
      <c r="E23" s="1895"/>
      <c r="F23" s="622" t="s">
        <v>45</v>
      </c>
      <c r="G23" s="4"/>
      <c r="H23" s="4"/>
      <c r="I23" s="626"/>
      <c r="K23" s="2780"/>
    </row>
    <row r="24" spans="1:11" ht="12" customHeight="1">
      <c r="E24" s="1895"/>
      <c r="F24" s="925"/>
      <c r="G24" s="4" t="s">
        <v>455</v>
      </c>
      <c r="H24" s="4"/>
      <c r="I24" s="621"/>
      <c r="K24" s="2780"/>
    </row>
    <row r="25" spans="1:11" ht="12" customHeight="1">
      <c r="A25" s="359">
        <v>3</v>
      </c>
      <c r="B25" s="359">
        <v>5</v>
      </c>
      <c r="C25" s="359">
        <v>11</v>
      </c>
      <c r="E25" s="1895"/>
      <c r="F25" s="925"/>
      <c r="G25" s="4"/>
      <c r="H25" s="451" t="s">
        <v>1004</v>
      </c>
      <c r="I25" s="2784" t="s">
        <v>997</v>
      </c>
      <c r="J25" s="668" t="s">
        <v>996</v>
      </c>
      <c r="K25" s="2779" t="s">
        <v>750</v>
      </c>
    </row>
    <row r="26" spans="1:11" ht="12.75" customHeight="1">
      <c r="E26" s="1894">
        <v>1404</v>
      </c>
      <c r="F26" s="22" t="s">
        <v>28</v>
      </c>
      <c r="G26" s="573"/>
      <c r="H26" s="547"/>
      <c r="I26" s="2776"/>
      <c r="J26" s="2776"/>
      <c r="K26" s="2775"/>
    </row>
    <row r="27" spans="1:11" ht="12" customHeight="1">
      <c r="E27" s="1895"/>
      <c r="F27" s="622" t="s">
        <v>49</v>
      </c>
      <c r="G27" s="4"/>
      <c r="H27" s="451"/>
      <c r="I27" s="621"/>
      <c r="K27" s="2780"/>
    </row>
    <row r="28" spans="1:11" ht="12" customHeight="1">
      <c r="E28" s="1895"/>
      <c r="F28" s="1263"/>
      <c r="G28" s="20" t="s">
        <v>464</v>
      </c>
      <c r="H28" s="451"/>
      <c r="I28" s="621"/>
      <c r="K28" s="2780"/>
    </row>
    <row r="29" spans="1:11" ht="12" customHeight="1">
      <c r="A29" s="359">
        <v>4</v>
      </c>
      <c r="B29" s="359">
        <v>6</v>
      </c>
      <c r="C29" s="359">
        <v>11</v>
      </c>
      <c r="E29" s="1895"/>
      <c r="F29" s="3"/>
      <c r="G29" s="3"/>
      <c r="H29" s="668" t="s">
        <v>469</v>
      </c>
      <c r="I29" s="2784" t="s">
        <v>1003</v>
      </c>
      <c r="J29" s="668" t="s">
        <v>996</v>
      </c>
      <c r="K29" s="2779" t="s">
        <v>750</v>
      </c>
    </row>
    <row r="30" spans="1:11" ht="12.75" customHeight="1">
      <c r="E30" s="1959">
        <v>1405</v>
      </c>
      <c r="F30" s="23" t="s">
        <v>4</v>
      </c>
      <c r="G30" s="1267"/>
      <c r="H30" s="547"/>
      <c r="I30" s="2777"/>
      <c r="J30" s="2776"/>
      <c r="K30" s="2775"/>
    </row>
    <row r="31" spans="1:11" ht="12" customHeight="1">
      <c r="E31" s="1946"/>
      <c r="F31" s="622" t="s">
        <v>50</v>
      </c>
      <c r="G31" s="4"/>
      <c r="H31" s="4"/>
      <c r="I31" s="621"/>
      <c r="K31" s="2780"/>
    </row>
    <row r="32" spans="1:11" ht="12" customHeight="1">
      <c r="E32" s="1946"/>
      <c r="F32" s="4"/>
      <c r="G32" s="4" t="s">
        <v>455</v>
      </c>
      <c r="H32" s="4"/>
      <c r="I32" s="621"/>
      <c r="K32" s="2780"/>
    </row>
    <row r="33" spans="1:11" ht="12" customHeight="1">
      <c r="A33" s="359">
        <v>5</v>
      </c>
      <c r="B33" s="359">
        <v>4</v>
      </c>
      <c r="C33" s="359">
        <v>8</v>
      </c>
      <c r="E33" s="1946"/>
      <c r="F33" s="4"/>
      <c r="H33" s="451" t="s">
        <v>468</v>
      </c>
      <c r="I33" s="621" t="s">
        <v>997</v>
      </c>
      <c r="J33" s="451" t="s">
        <v>996</v>
      </c>
      <c r="K33" s="2781" t="s">
        <v>730</v>
      </c>
    </row>
    <row r="34" spans="1:11" ht="12" customHeight="1">
      <c r="E34" s="1946"/>
      <c r="F34" s="622" t="s">
        <v>58</v>
      </c>
      <c r="G34" s="4"/>
      <c r="H34" s="450"/>
      <c r="I34" s="621"/>
      <c r="K34" s="2780"/>
    </row>
    <row r="35" spans="1:11" ht="12" customHeight="1">
      <c r="E35" s="1946"/>
      <c r="F35" s="4"/>
      <c r="G35" s="4" t="s">
        <v>455</v>
      </c>
      <c r="H35" s="450"/>
      <c r="I35" s="621"/>
      <c r="K35" s="2780"/>
    </row>
    <row r="36" spans="1:11" ht="12" customHeight="1">
      <c r="A36" s="359">
        <v>5</v>
      </c>
      <c r="B36" s="359">
        <v>5</v>
      </c>
      <c r="C36" s="359">
        <v>11</v>
      </c>
      <c r="E36" s="1946"/>
      <c r="F36" s="4"/>
      <c r="H36" s="451" t="s">
        <v>465</v>
      </c>
      <c r="I36" s="2784" t="s">
        <v>997</v>
      </c>
      <c r="J36" s="668" t="s">
        <v>996</v>
      </c>
      <c r="K36" s="2779" t="s">
        <v>750</v>
      </c>
    </row>
    <row r="37" spans="1:11" ht="12.75" customHeight="1">
      <c r="E37" s="1959">
        <v>1406</v>
      </c>
      <c r="F37" s="23" t="s">
        <v>5</v>
      </c>
      <c r="G37" s="1267"/>
      <c r="H37" s="547"/>
      <c r="I37" s="2783"/>
      <c r="J37" s="2776"/>
      <c r="K37" s="2775"/>
    </row>
    <row r="38" spans="1:11" ht="12" customHeight="1">
      <c r="E38" s="1946"/>
      <c r="F38" s="622" t="s">
        <v>53</v>
      </c>
      <c r="G38" s="4"/>
      <c r="H38" s="4"/>
      <c r="I38" s="621"/>
      <c r="K38" s="2780"/>
    </row>
    <row r="39" spans="1:11" ht="12" customHeight="1">
      <c r="E39" s="1946"/>
      <c r="F39" s="4"/>
      <c r="G39" s="4" t="s">
        <v>837</v>
      </c>
      <c r="H39" s="451"/>
      <c r="I39" s="621"/>
      <c r="K39" s="2780"/>
    </row>
    <row r="40" spans="1:11" ht="12" customHeight="1">
      <c r="A40" s="359">
        <v>6</v>
      </c>
      <c r="B40" s="359">
        <v>2</v>
      </c>
      <c r="C40" s="359">
        <v>11</v>
      </c>
      <c r="E40" s="1946"/>
      <c r="F40" s="4"/>
      <c r="G40" s="4"/>
      <c r="H40" s="451" t="s">
        <v>835</v>
      </c>
      <c r="I40" s="621" t="s">
        <v>1000</v>
      </c>
      <c r="J40" s="451" t="s">
        <v>996</v>
      </c>
      <c r="K40" s="2781" t="s">
        <v>750</v>
      </c>
    </row>
    <row r="41" spans="1:11" ht="12" customHeight="1">
      <c r="A41" s="359">
        <v>6</v>
      </c>
      <c r="B41" s="359">
        <v>2</v>
      </c>
      <c r="C41" s="359">
        <v>11</v>
      </c>
      <c r="E41" s="1946"/>
      <c r="F41" s="4"/>
      <c r="G41" s="4"/>
      <c r="H41" s="451" t="s">
        <v>834</v>
      </c>
      <c r="I41" s="621" t="s">
        <v>1002</v>
      </c>
      <c r="J41" s="451" t="s">
        <v>996</v>
      </c>
      <c r="K41" s="2781" t="s">
        <v>750</v>
      </c>
    </row>
    <row r="42" spans="1:11" ht="12" customHeight="1">
      <c r="A42" s="359">
        <v>6</v>
      </c>
      <c r="B42" s="359">
        <v>2</v>
      </c>
      <c r="C42" s="359">
        <v>11</v>
      </c>
      <c r="E42" s="1946"/>
      <c r="F42" s="4"/>
      <c r="G42" s="4"/>
      <c r="H42" s="451" t="s">
        <v>832</v>
      </c>
      <c r="I42" s="621" t="s">
        <v>1002</v>
      </c>
      <c r="J42" s="451" t="s">
        <v>996</v>
      </c>
      <c r="K42" s="2781" t="s">
        <v>750</v>
      </c>
    </row>
    <row r="43" spans="1:11" ht="12" customHeight="1">
      <c r="A43" s="359">
        <v>6</v>
      </c>
      <c r="B43" s="359">
        <v>2</v>
      </c>
      <c r="C43" s="359">
        <v>11</v>
      </c>
      <c r="E43" s="1946"/>
      <c r="F43" s="4"/>
      <c r="G43" s="4"/>
      <c r="H43" s="451" t="s">
        <v>830</v>
      </c>
      <c r="I43" s="621" t="s">
        <v>1002</v>
      </c>
      <c r="J43" s="451" t="s">
        <v>996</v>
      </c>
      <c r="K43" s="2781" t="s">
        <v>750</v>
      </c>
    </row>
    <row r="44" spans="1:11" ht="12" customHeight="1">
      <c r="A44" s="359">
        <v>6</v>
      </c>
      <c r="B44" s="359">
        <v>2</v>
      </c>
      <c r="C44" s="359">
        <v>11</v>
      </c>
      <c r="E44" s="1946"/>
      <c r="F44" s="4"/>
      <c r="G44" s="4"/>
      <c r="H44" s="451" t="s">
        <v>829</v>
      </c>
      <c r="I44" s="621" t="s">
        <v>1002</v>
      </c>
      <c r="J44" s="451" t="s">
        <v>996</v>
      </c>
      <c r="K44" s="2781" t="s">
        <v>750</v>
      </c>
    </row>
    <row r="45" spans="1:11" ht="12" customHeight="1">
      <c r="A45" s="359">
        <v>6</v>
      </c>
      <c r="B45" s="359">
        <v>2</v>
      </c>
      <c r="C45" s="359">
        <v>11</v>
      </c>
      <c r="E45" s="1946"/>
      <c r="F45" s="4"/>
      <c r="G45" s="4"/>
      <c r="H45" s="451" t="s">
        <v>828</v>
      </c>
      <c r="I45" s="621" t="s">
        <v>1000</v>
      </c>
      <c r="J45" s="451" t="s">
        <v>996</v>
      </c>
      <c r="K45" s="2781" t="s">
        <v>750</v>
      </c>
    </row>
    <row r="46" spans="1:11" ht="12" customHeight="1">
      <c r="A46" s="359">
        <v>6</v>
      </c>
      <c r="B46" s="359">
        <v>2</v>
      </c>
      <c r="C46" s="359">
        <v>11</v>
      </c>
      <c r="E46" s="1946"/>
      <c r="F46" s="4"/>
      <c r="G46" s="4"/>
      <c r="H46" s="451" t="s">
        <v>827</v>
      </c>
      <c r="I46" s="621" t="s">
        <v>1000</v>
      </c>
      <c r="J46" s="451" t="s">
        <v>996</v>
      </c>
      <c r="K46" s="2781" t="s">
        <v>750</v>
      </c>
    </row>
    <row r="47" spans="1:11" ht="12" customHeight="1">
      <c r="E47" s="1946"/>
      <c r="F47" s="622" t="s">
        <v>55</v>
      </c>
      <c r="G47" s="4"/>
      <c r="H47" s="451"/>
      <c r="I47" s="621"/>
      <c r="K47" s="2780"/>
    </row>
    <row r="48" spans="1:11" ht="12" customHeight="1">
      <c r="E48" s="1946"/>
      <c r="F48" s="4"/>
      <c r="G48" s="4" t="s">
        <v>455</v>
      </c>
      <c r="H48" s="451"/>
      <c r="I48" s="621"/>
      <c r="K48" s="2780"/>
    </row>
    <row r="49" spans="1:11" ht="12" customHeight="1">
      <c r="A49" s="359">
        <v>6</v>
      </c>
      <c r="B49" s="359">
        <v>2</v>
      </c>
      <c r="C49" s="359">
        <v>10</v>
      </c>
      <c r="E49" s="1946"/>
      <c r="F49" s="4"/>
      <c r="G49" s="4"/>
      <c r="H49" s="451" t="s">
        <v>825</v>
      </c>
      <c r="I49" s="621" t="s">
        <v>997</v>
      </c>
      <c r="J49" s="668" t="s">
        <v>996</v>
      </c>
      <c r="K49" s="2779" t="s">
        <v>1001</v>
      </c>
    </row>
    <row r="50" spans="1:11" ht="12.75" customHeight="1">
      <c r="E50" s="2782">
        <v>1407</v>
      </c>
      <c r="F50" s="23" t="s">
        <v>62</v>
      </c>
      <c r="G50" s="1267"/>
      <c r="H50" s="547"/>
      <c r="I50" s="2777"/>
      <c r="J50" s="2776"/>
      <c r="K50" s="2775"/>
    </row>
    <row r="51" spans="1:11" ht="12.75" customHeight="1">
      <c r="E51" s="1961">
        <v>1408</v>
      </c>
      <c r="F51" s="23" t="s">
        <v>63</v>
      </c>
      <c r="G51" s="1267"/>
      <c r="H51" s="547"/>
      <c r="I51" s="2777"/>
      <c r="J51" s="2776"/>
      <c r="K51" s="2775"/>
    </row>
    <row r="52" spans="1:11" ht="12" customHeight="1">
      <c r="E52" s="1950"/>
      <c r="F52" s="622" t="s">
        <v>16</v>
      </c>
      <c r="G52" s="1261"/>
      <c r="H52" s="1261"/>
      <c r="I52" s="621"/>
      <c r="K52" s="2780"/>
    </row>
    <row r="53" spans="1:11" ht="12" customHeight="1">
      <c r="E53" s="1950"/>
      <c r="F53" s="1263"/>
      <c r="G53" s="4" t="s">
        <v>457</v>
      </c>
      <c r="H53" s="451"/>
      <c r="I53" s="621"/>
      <c r="K53" s="2780"/>
    </row>
    <row r="54" spans="1:11" ht="12" customHeight="1">
      <c r="A54" s="359">
        <v>8</v>
      </c>
      <c r="B54" s="359">
        <v>4</v>
      </c>
      <c r="C54" s="359">
        <v>6</v>
      </c>
      <c r="E54" s="1950"/>
      <c r="F54" s="1263"/>
      <c r="G54" s="4"/>
      <c r="H54" s="451" t="s">
        <v>121</v>
      </c>
      <c r="I54" s="621" t="s">
        <v>1000</v>
      </c>
      <c r="J54" s="451" t="s">
        <v>996</v>
      </c>
      <c r="K54" s="2781" t="s">
        <v>999</v>
      </c>
    </row>
    <row r="55" spans="1:11" ht="12" customHeight="1">
      <c r="E55" s="1950"/>
      <c r="F55" s="1263"/>
      <c r="G55" s="4" t="s">
        <v>455</v>
      </c>
      <c r="H55" s="451"/>
      <c r="I55" s="621"/>
      <c r="K55" s="2780"/>
    </row>
    <row r="56" spans="1:11" ht="12" customHeight="1">
      <c r="A56" s="359">
        <v>8</v>
      </c>
      <c r="B56" s="359">
        <v>4</v>
      </c>
      <c r="C56" s="359">
        <v>6</v>
      </c>
      <c r="E56" s="1950"/>
      <c r="F56" s="1263"/>
      <c r="G56" s="4"/>
      <c r="H56" s="451" t="s">
        <v>121</v>
      </c>
      <c r="I56" s="621" t="s">
        <v>997</v>
      </c>
      <c r="J56" s="451" t="s">
        <v>996</v>
      </c>
      <c r="K56" s="2781" t="s">
        <v>999</v>
      </c>
    </row>
    <row r="57" spans="1:11" ht="12" customHeight="1">
      <c r="E57" s="1950"/>
      <c r="F57" s="622" t="s">
        <v>59</v>
      </c>
      <c r="H57" s="451"/>
      <c r="I57" s="705"/>
      <c r="K57" s="2780"/>
    </row>
    <row r="58" spans="1:11" ht="12" customHeight="1">
      <c r="E58" s="1950"/>
      <c r="F58" s="925"/>
      <c r="G58" s="4" t="s">
        <v>455</v>
      </c>
      <c r="H58" s="451"/>
      <c r="I58" s="705"/>
      <c r="K58" s="2780"/>
    </row>
    <row r="59" spans="1:11" ht="12" customHeight="1">
      <c r="A59" s="359">
        <v>8</v>
      </c>
      <c r="B59" s="359">
        <v>4</v>
      </c>
      <c r="C59" s="359">
        <v>11</v>
      </c>
      <c r="E59" s="1950"/>
      <c r="F59" s="925"/>
      <c r="G59" s="4"/>
      <c r="H59" s="451" t="s">
        <v>998</v>
      </c>
      <c r="I59" s="621" t="s">
        <v>997</v>
      </c>
      <c r="J59" s="668" t="s">
        <v>996</v>
      </c>
      <c r="K59" s="2779" t="s">
        <v>750</v>
      </c>
    </row>
    <row r="60" spans="1:11" ht="12.75" customHeight="1">
      <c r="E60" s="2778">
        <v>1624</v>
      </c>
      <c r="F60" s="23" t="s">
        <v>19</v>
      </c>
      <c r="G60" s="1267"/>
      <c r="H60" s="547"/>
      <c r="I60" s="2777"/>
      <c r="J60" s="2776"/>
      <c r="K60" s="2775"/>
    </row>
    <row r="61" spans="1:11">
      <c r="E61" s="754" t="s">
        <v>452</v>
      </c>
      <c r="F61" s="6"/>
    </row>
    <row r="62" spans="1:11" ht="9" customHeight="1">
      <c r="E62" s="754"/>
    </row>
    <row r="63" spans="1:11" ht="9" customHeight="1">
      <c r="E63" s="2774"/>
    </row>
    <row r="64" spans="1:11" ht="15.75" customHeight="1">
      <c r="E64" s="6"/>
      <c r="F64" s="6"/>
      <c r="H64" s="4"/>
    </row>
    <row r="65" spans="5:6" ht="9" customHeight="1">
      <c r="E65" s="6"/>
      <c r="F65" s="6"/>
    </row>
    <row r="66" spans="5:6" ht="9" customHeight="1"/>
    <row r="67" spans="5:6" ht="9" customHeight="1">
      <c r="E67" s="6"/>
      <c r="F67" s="6"/>
    </row>
    <row r="68" spans="5:6" ht="9" customHeight="1">
      <c r="E68" s="6"/>
      <c r="F68" s="6"/>
    </row>
    <row r="69" spans="5:6" ht="9" customHeight="1"/>
    <row r="70" spans="5:6" ht="9" customHeight="1"/>
    <row r="71" spans="5:6" ht="9" customHeight="1"/>
    <row r="72" spans="5:6" ht="9" customHeight="1"/>
    <row r="73" spans="5:6" ht="9" customHeight="1"/>
    <row r="74" spans="5:6" ht="9" customHeight="1"/>
    <row r="75" spans="5:6" ht="9" customHeight="1"/>
    <row r="76" spans="5:6" ht="9" customHeight="1"/>
    <row r="77" spans="5:6" ht="9" customHeight="1"/>
    <row r="78" spans="5:6" ht="9" customHeight="1"/>
    <row r="79" spans="5:6" ht="9" customHeight="1"/>
    <row r="80" spans="5:6"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7:8" ht="9" customHeight="1"/>
    <row r="146" spans="7:8" ht="9" customHeight="1"/>
    <row r="147" spans="7:8" ht="9" customHeight="1"/>
    <row r="148" spans="7:8" ht="9" customHeight="1"/>
    <row r="149" spans="7:8" ht="9" customHeight="1"/>
    <row r="150" spans="7:8" ht="9" customHeight="1"/>
    <row r="151" spans="7:8" ht="9" customHeight="1"/>
    <row r="152" spans="7:8" ht="9" customHeight="1"/>
    <row r="153" spans="7:8" ht="9" customHeight="1">
      <c r="G153" s="4"/>
      <c r="H153" s="4"/>
    </row>
    <row r="154" spans="7:8" ht="9" customHeight="1"/>
    <row r="155" spans="7:8" ht="9" customHeight="1"/>
    <row r="156" spans="7:8" ht="9" customHeight="1"/>
    <row r="157" spans="7:8" ht="9" customHeight="1"/>
    <row r="158" spans="7:8" ht="9" customHeight="1"/>
    <row r="159" spans="7:8" ht="9" customHeight="1"/>
    <row r="160" spans="7: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sheetData>
  <mergeCells count="13">
    <mergeCell ref="J5:J7"/>
    <mergeCell ref="K5:K7"/>
    <mergeCell ref="I5:I7"/>
    <mergeCell ref="E51:E59"/>
    <mergeCell ref="E37:E49"/>
    <mergeCell ref="E30:E36"/>
    <mergeCell ref="E2:K2"/>
    <mergeCell ref="E3:K3"/>
    <mergeCell ref="E8:E13"/>
    <mergeCell ref="E26:E29"/>
    <mergeCell ref="E5:E7"/>
    <mergeCell ref="E22:E25"/>
    <mergeCell ref="E14:E21"/>
  </mergeCells>
  <printOptions horizontalCentered="1"/>
  <pageMargins left="0.51181102362204722" right="0.43307086614173229" top="0.51181102362204722" bottom="0.94488188976377963" header="0.51181102362204722" footer="0.51181102362204722"/>
  <pageSetup scale="69" orientation="portrait" r:id="rId1"/>
  <headerFooter alignWithMargins="0">
    <oddFooter>&amp;F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6FF69-13D8-4B76-B598-8AB1B6B8AEF0}">
  <sheetPr>
    <pageSetUpPr fitToPage="1"/>
  </sheetPr>
  <dimension ref="A1:W75"/>
  <sheetViews>
    <sheetView view="pageBreakPreview" zoomScaleNormal="100" zoomScaleSheetLayoutView="100" workbookViewId="0">
      <selection activeCell="R30" sqref="R30"/>
    </sheetView>
  </sheetViews>
  <sheetFormatPr baseColWidth="10" defaultRowHeight="12.75"/>
  <cols>
    <col min="1" max="1" width="2.7109375" style="1" customWidth="1"/>
    <col min="2" max="2" width="5.7109375" style="1" customWidth="1"/>
    <col min="3" max="3" width="6.7109375" style="1" customWidth="1"/>
    <col min="4" max="4" width="10.7109375" style="1" customWidth="1"/>
    <col min="5" max="6" width="6.7109375" style="1" customWidth="1"/>
    <col min="7" max="7" width="0.42578125" style="1" customWidth="1"/>
    <col min="8" max="9" width="6.7109375" style="1" customWidth="1"/>
    <col min="10" max="10" width="0.42578125" style="1" customWidth="1"/>
    <col min="11" max="12" width="6.7109375" style="1" customWidth="1"/>
    <col min="13" max="13" width="0.42578125" style="1" customWidth="1"/>
    <col min="14" max="15" width="6.7109375" style="1" customWidth="1"/>
    <col min="16" max="16" width="0.42578125" style="1" customWidth="1"/>
    <col min="17" max="17" width="6.7109375" style="788" customWidth="1"/>
    <col min="18" max="16384" width="11.42578125" style="1"/>
  </cols>
  <sheetData>
    <row r="1" spans="1:23" ht="12" customHeight="1"/>
    <row r="2" spans="1:23" ht="3.75" customHeight="1"/>
    <row r="3" spans="1:23" ht="15.75" customHeight="1">
      <c r="B3" s="1861" t="s">
        <v>747</v>
      </c>
      <c r="C3" s="1861"/>
      <c r="D3" s="1861"/>
      <c r="E3" s="1861"/>
      <c r="F3" s="1861"/>
      <c r="G3" s="1861"/>
      <c r="H3" s="1861"/>
      <c r="I3" s="1861"/>
      <c r="J3" s="1861"/>
      <c r="K3" s="1861"/>
      <c r="L3" s="1861"/>
      <c r="M3" s="1861"/>
      <c r="N3" s="1861"/>
      <c r="O3" s="1861"/>
      <c r="P3" s="1861"/>
      <c r="Q3" s="1861"/>
    </row>
    <row r="4" spans="1:23" ht="15.75" customHeight="1">
      <c r="B4" s="1861" t="s">
        <v>68</v>
      </c>
      <c r="C4" s="1861"/>
      <c r="D4" s="1861"/>
      <c r="E4" s="1861"/>
      <c r="F4" s="1861"/>
      <c r="G4" s="1861"/>
      <c r="H4" s="1861"/>
      <c r="I4" s="1861"/>
      <c r="J4" s="1861"/>
      <c r="K4" s="1861"/>
      <c r="L4" s="1861"/>
      <c r="M4" s="1861"/>
      <c r="N4" s="1861"/>
      <c r="O4" s="1861"/>
      <c r="P4" s="1861"/>
      <c r="Q4" s="1861"/>
    </row>
    <row r="5" spans="1:23" ht="13.5" customHeight="1" thickBot="1">
      <c r="A5" s="853"/>
      <c r="B5" s="1835"/>
      <c r="C5" s="1834"/>
      <c r="D5" s="1834"/>
      <c r="E5" s="1834"/>
      <c r="F5" s="1834"/>
      <c r="G5" s="1834"/>
      <c r="H5" s="1843"/>
      <c r="I5" s="1843"/>
      <c r="J5" s="1843"/>
      <c r="K5" s="1843"/>
      <c r="L5" s="1843"/>
      <c r="M5" s="1843"/>
      <c r="N5" s="1843"/>
      <c r="O5" s="1843"/>
      <c r="P5" s="1843"/>
      <c r="Q5" s="1842"/>
    </row>
    <row r="6" spans="1:23" ht="13.5" customHeight="1">
      <c r="B6" s="1832"/>
      <c r="C6" s="1832"/>
      <c r="D6" s="1832"/>
      <c r="E6" s="1875" t="s">
        <v>734</v>
      </c>
      <c r="F6" s="1875"/>
      <c r="G6" s="1875"/>
      <c r="H6" s="1875"/>
      <c r="I6" s="1875"/>
      <c r="J6" s="1875"/>
      <c r="K6" s="1875"/>
      <c r="L6" s="1875"/>
      <c r="M6" s="1875"/>
      <c r="N6" s="1875"/>
      <c r="O6" s="1875"/>
      <c r="P6" s="1875"/>
      <c r="Q6" s="1875"/>
    </row>
    <row r="7" spans="1:23" ht="13.5" customHeight="1">
      <c r="B7" s="1869" t="s">
        <v>549</v>
      </c>
      <c r="C7" s="1869"/>
      <c r="D7" s="947"/>
      <c r="E7" s="1871" t="s">
        <v>732</v>
      </c>
      <c r="F7" s="1871"/>
      <c r="G7" s="1827"/>
      <c r="H7" s="1873" t="s">
        <v>731</v>
      </c>
      <c r="I7" s="1873"/>
      <c r="J7" s="1825"/>
      <c r="K7" s="1873" t="s">
        <v>730</v>
      </c>
      <c r="L7" s="1873"/>
      <c r="M7" s="1825"/>
      <c r="N7" s="1873" t="s">
        <v>237</v>
      </c>
      <c r="O7" s="1873"/>
      <c r="P7" s="1826"/>
      <c r="Q7" s="1872" t="s">
        <v>0</v>
      </c>
    </row>
    <row r="8" spans="1:23" ht="13.5" customHeight="1">
      <c r="B8" s="1869"/>
      <c r="C8" s="1869"/>
      <c r="D8" s="947"/>
      <c r="E8" s="1871"/>
      <c r="F8" s="1871"/>
      <c r="G8" s="1827"/>
      <c r="H8" s="1873"/>
      <c r="I8" s="1873"/>
      <c r="J8" s="1825"/>
      <c r="K8" s="1873"/>
      <c r="L8" s="1873"/>
      <c r="M8" s="1825"/>
      <c r="N8" s="1873"/>
      <c r="O8" s="1873"/>
      <c r="P8" s="1826"/>
      <c r="Q8" s="1873"/>
    </row>
    <row r="9" spans="1:23" ht="12" customHeight="1">
      <c r="B9" s="1870"/>
      <c r="C9" s="1870"/>
      <c r="D9" s="1824"/>
      <c r="E9" s="1841" t="s">
        <v>72</v>
      </c>
      <c r="F9" s="1841" t="s">
        <v>71</v>
      </c>
      <c r="G9" s="1040"/>
      <c r="H9" s="1823" t="s">
        <v>72</v>
      </c>
      <c r="I9" s="1823" t="s">
        <v>71</v>
      </c>
      <c r="J9" s="1822"/>
      <c r="K9" s="1823" t="s">
        <v>72</v>
      </c>
      <c r="L9" s="1823" t="s">
        <v>71</v>
      </c>
      <c r="M9" s="1822"/>
      <c r="N9" s="1823" t="s">
        <v>72</v>
      </c>
      <c r="O9" s="1823" t="s">
        <v>71</v>
      </c>
      <c r="P9" s="1822"/>
      <c r="Q9" s="1874"/>
      <c r="R9" s="745" t="s">
        <v>745</v>
      </c>
      <c r="S9" s="745" t="s">
        <v>744</v>
      </c>
      <c r="T9" s="745" t="s">
        <v>743</v>
      </c>
      <c r="U9" s="745" t="s">
        <v>742</v>
      </c>
      <c r="V9" s="745" t="s">
        <v>741</v>
      </c>
      <c r="W9" s="745" t="s">
        <v>740</v>
      </c>
    </row>
    <row r="10" spans="1:23" ht="5.25" customHeight="1">
      <c r="B10" s="1840"/>
      <c r="C10" s="1840"/>
      <c r="D10" s="1839"/>
      <c r="E10" s="1838"/>
      <c r="F10" s="1838"/>
      <c r="G10" s="1838"/>
      <c r="H10" s="1837"/>
      <c r="I10" s="1837"/>
      <c r="J10" s="1837"/>
      <c r="K10" s="1837"/>
      <c r="L10" s="1837"/>
      <c r="M10" s="1837"/>
      <c r="N10" s="1837"/>
      <c r="O10" s="1837"/>
      <c r="P10" s="1837"/>
      <c r="Q10" s="1837"/>
    </row>
    <row r="11" spans="1:23" ht="20.25" customHeight="1">
      <c r="B11" s="4" t="s">
        <v>739</v>
      </c>
      <c r="C11" s="4"/>
      <c r="D11" s="4"/>
      <c r="E11" s="1821">
        <v>3566</v>
      </c>
      <c r="F11" s="1821">
        <v>366</v>
      </c>
      <c r="G11" s="1821"/>
      <c r="H11" s="1677">
        <v>1537</v>
      </c>
      <c r="I11" s="1677">
        <v>317</v>
      </c>
      <c r="J11" s="1677"/>
      <c r="K11" s="1677">
        <v>844</v>
      </c>
      <c r="L11" s="1677">
        <v>23</v>
      </c>
      <c r="M11" s="1677"/>
      <c r="N11" s="1677">
        <f t="shared" ref="N11:O13" si="0">SUM(E11+H11+K11)</f>
        <v>5947</v>
      </c>
      <c r="O11" s="1677">
        <f t="shared" si="0"/>
        <v>706</v>
      </c>
      <c r="P11" s="1677"/>
      <c r="Q11" s="1061">
        <f>SUM(N11:O11)</f>
        <v>6653</v>
      </c>
      <c r="R11" s="1836">
        <v>3566</v>
      </c>
      <c r="S11" s="1836">
        <v>366</v>
      </c>
      <c r="T11" s="1670">
        <v>1537</v>
      </c>
      <c r="U11" s="1670">
        <v>317</v>
      </c>
      <c r="V11" s="1670">
        <v>844</v>
      </c>
      <c r="W11" s="1670">
        <v>23</v>
      </c>
    </row>
    <row r="12" spans="1:23" ht="20.25" customHeight="1">
      <c r="B12" s="4" t="s">
        <v>738</v>
      </c>
      <c r="C12" s="4"/>
      <c r="D12" s="4"/>
      <c r="E12" s="1821">
        <v>232</v>
      </c>
      <c r="F12" s="1821">
        <v>10</v>
      </c>
      <c r="G12" s="1821"/>
      <c r="H12" s="1677">
        <v>22</v>
      </c>
      <c r="I12" s="1677">
        <v>0</v>
      </c>
      <c r="J12" s="1677"/>
      <c r="K12" s="1677">
        <v>12</v>
      </c>
      <c r="L12" s="1677">
        <v>1</v>
      </c>
      <c r="M12" s="1677"/>
      <c r="N12" s="1677">
        <f t="shared" si="0"/>
        <v>266</v>
      </c>
      <c r="O12" s="1677">
        <f t="shared" si="0"/>
        <v>11</v>
      </c>
      <c r="P12" s="1677"/>
      <c r="Q12" s="1061">
        <f>SUM(N12:O12)</f>
        <v>277</v>
      </c>
      <c r="R12" s="1836">
        <v>232</v>
      </c>
      <c r="S12" s="1836">
        <v>10</v>
      </c>
      <c r="T12" s="1670">
        <v>22</v>
      </c>
      <c r="U12" s="1670">
        <v>0</v>
      </c>
      <c r="V12" s="1670">
        <v>12</v>
      </c>
      <c r="W12" s="1670">
        <v>1</v>
      </c>
    </row>
    <row r="13" spans="1:23" ht="20.25" customHeight="1">
      <c r="B13" s="4" t="s">
        <v>737</v>
      </c>
      <c r="C13" s="4"/>
      <c r="D13" s="4"/>
      <c r="E13" s="1821">
        <v>1713</v>
      </c>
      <c r="F13" s="1821">
        <v>81</v>
      </c>
      <c r="G13" s="1821"/>
      <c r="H13" s="1677">
        <v>1462</v>
      </c>
      <c r="I13" s="1677">
        <v>51</v>
      </c>
      <c r="J13" s="1677"/>
      <c r="K13" s="1677">
        <v>575</v>
      </c>
      <c r="L13" s="1677">
        <v>75</v>
      </c>
      <c r="M13" s="1677"/>
      <c r="N13" s="1677">
        <f t="shared" si="0"/>
        <v>3750</v>
      </c>
      <c r="O13" s="1677">
        <f t="shared" si="0"/>
        <v>207</v>
      </c>
      <c r="P13" s="1677"/>
      <c r="Q13" s="1061">
        <f>SUM(N13:O13)</f>
        <v>3957</v>
      </c>
      <c r="R13" s="1836">
        <v>1713</v>
      </c>
      <c r="S13" s="1836">
        <v>81</v>
      </c>
      <c r="T13" s="1670">
        <v>1462</v>
      </c>
      <c r="U13" s="1670">
        <v>51</v>
      </c>
      <c r="V13" s="1670">
        <v>575</v>
      </c>
      <c r="W13" s="1670">
        <v>75</v>
      </c>
    </row>
    <row r="14" spans="1:23" ht="9" customHeight="1">
      <c r="B14" s="4"/>
      <c r="C14" s="4"/>
      <c r="D14" s="4"/>
      <c r="E14" s="1820"/>
      <c r="F14" s="1820"/>
      <c r="G14" s="1820"/>
      <c r="H14" s="1818"/>
      <c r="I14" s="1818"/>
      <c r="J14" s="1818"/>
      <c r="K14" s="1818"/>
      <c r="L14" s="1818"/>
      <c r="M14" s="1818"/>
      <c r="N14" s="1819"/>
      <c r="O14" s="1819"/>
      <c r="P14" s="1818"/>
      <c r="Q14" s="1817"/>
    </row>
    <row r="15" spans="1:23" ht="15" customHeight="1">
      <c r="B15" s="1868" t="s">
        <v>0</v>
      </c>
      <c r="C15" s="1868"/>
      <c r="D15" s="1868"/>
      <c r="E15" s="1816">
        <f>SUM(E11:E13)</f>
        <v>5511</v>
      </c>
      <c r="F15" s="1816">
        <f>SUM(F11:F13)</f>
        <v>457</v>
      </c>
      <c r="G15" s="1816"/>
      <c r="H15" s="1816">
        <f>SUM(H11:H13)</f>
        <v>3021</v>
      </c>
      <c r="I15" s="1816">
        <f>SUM(I11:I13)</f>
        <v>368</v>
      </c>
      <c r="J15" s="1816"/>
      <c r="K15" s="1816">
        <f>SUM(K11:K13)</f>
        <v>1431</v>
      </c>
      <c r="L15" s="1816">
        <f>SUM(L11:L13)</f>
        <v>99</v>
      </c>
      <c r="M15" s="1816"/>
      <c r="N15" s="1816">
        <f>SUM(N11:N13)</f>
        <v>9963</v>
      </c>
      <c r="O15" s="1816">
        <f>SUM(O11:O13)</f>
        <v>924</v>
      </c>
      <c r="P15" s="1816"/>
      <c r="Q15" s="1816">
        <f>SUM(Q11:Q13)</f>
        <v>10887</v>
      </c>
    </row>
    <row r="16" spans="1:23" ht="11.1" customHeight="1">
      <c r="C16" s="10"/>
      <c r="D16" s="10"/>
      <c r="E16" s="10"/>
      <c r="F16" s="10"/>
      <c r="G16" s="10"/>
      <c r="H16" s="10"/>
      <c r="I16" s="10"/>
      <c r="J16" s="10"/>
      <c r="K16" s="10"/>
      <c r="L16" s="10"/>
      <c r="M16" s="10"/>
      <c r="N16" s="10"/>
      <c r="O16" s="10"/>
      <c r="P16" s="10"/>
      <c r="Q16" s="847"/>
    </row>
    <row r="17" spans="2:17" ht="11.1" customHeight="1">
      <c r="B17" s="753"/>
      <c r="C17" s="10"/>
      <c r="D17" s="10"/>
      <c r="E17" s="10"/>
      <c r="F17" s="10"/>
      <c r="G17" s="10"/>
      <c r="H17" s="10"/>
      <c r="I17" s="10"/>
      <c r="J17" s="10"/>
      <c r="K17" s="10"/>
      <c r="L17" s="10"/>
      <c r="M17" s="10"/>
      <c r="N17" s="10"/>
      <c r="O17" s="10"/>
      <c r="P17" s="10"/>
      <c r="Q17" s="847"/>
    </row>
    <row r="18" spans="2:17" ht="11.1" customHeight="1"/>
    <row r="19" spans="2:17" ht="11.1" customHeight="1"/>
    <row r="20" spans="2:17" ht="12.75" customHeight="1"/>
    <row r="21" spans="2:17" ht="12.75" customHeight="1"/>
    <row r="22" spans="2:17" ht="9.75" customHeight="1"/>
    <row r="23" spans="2:17" ht="9.75" customHeight="1"/>
    <row r="24" spans="2:17" ht="12.75" customHeight="1"/>
    <row r="25" spans="2:17" ht="12.75" customHeight="1"/>
    <row r="26" spans="2:17" ht="12.75" customHeight="1"/>
    <row r="27" spans="2:17" ht="12.75" customHeight="1"/>
    <row r="28" spans="2:17" ht="12.75" customHeight="1"/>
    <row r="29" spans="2:17" ht="12.75" customHeight="1"/>
    <row r="30" spans="2:17" ht="15" customHeight="1"/>
    <row r="31" spans="2:17" ht="12.75" customHeight="1"/>
    <row r="32" spans="2:17" ht="12.75" customHeight="1"/>
    <row r="33" spans="2:2" ht="12.75" customHeight="1"/>
    <row r="34" spans="2:2" ht="15" customHeight="1"/>
    <row r="35" spans="2:2" ht="12.75" customHeight="1"/>
    <row r="36" spans="2:2" ht="12.75" customHeight="1"/>
    <row r="37" spans="2:2" ht="15" customHeight="1"/>
    <row r="38" spans="2:2" ht="15" customHeight="1"/>
    <row r="39" spans="2:2" ht="15" customHeight="1">
      <c r="B39" s="754"/>
    </row>
    <row r="40" spans="2:2" ht="15" customHeight="1"/>
    <row r="41" spans="2:2" ht="15" customHeight="1">
      <c r="B41" s="369"/>
    </row>
    <row r="42" spans="2:2" ht="12.75" customHeight="1"/>
    <row r="43" spans="2:2" ht="15" customHeight="1"/>
    <row r="44" spans="2:2" ht="12.75" customHeight="1">
      <c r="B44" s="754" t="s">
        <v>722</v>
      </c>
    </row>
    <row r="45" spans="2:2" ht="12.75" customHeight="1"/>
    <row r="46" spans="2:2" ht="12.75" customHeight="1"/>
    <row r="47" spans="2:2" s="1810" customFormat="1" ht="14.1" customHeight="1"/>
    <row r="48" spans="2:2"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8" spans="2:17">
      <c r="B68" s="848"/>
      <c r="C68" s="847"/>
      <c r="D68" s="847"/>
      <c r="E68" s="843"/>
      <c r="F68" s="843"/>
      <c r="G68" s="843"/>
      <c r="H68" s="843"/>
      <c r="I68" s="843"/>
      <c r="J68" s="843"/>
      <c r="K68" s="843"/>
      <c r="L68" s="843"/>
      <c r="M68" s="843"/>
      <c r="N68" s="843"/>
      <c r="O68" s="843"/>
      <c r="P68" s="843"/>
      <c r="Q68" s="843"/>
    </row>
    <row r="69" spans="2:17" ht="9.75" customHeight="1">
      <c r="B69" s="843"/>
      <c r="E69" s="843"/>
      <c r="F69" s="843"/>
      <c r="G69" s="843"/>
      <c r="H69" s="843"/>
      <c r="I69" s="843"/>
      <c r="J69" s="843"/>
      <c r="K69" s="843"/>
      <c r="L69" s="843"/>
      <c r="M69" s="843"/>
      <c r="N69" s="843"/>
      <c r="O69" s="843"/>
      <c r="P69" s="843"/>
      <c r="Q69" s="843"/>
    </row>
    <row r="70" spans="2:17" ht="11.1" customHeight="1">
      <c r="C70" s="10"/>
      <c r="D70" s="10"/>
      <c r="E70" s="843"/>
      <c r="F70" s="843"/>
      <c r="G70" s="843"/>
      <c r="H70" s="843"/>
      <c r="I70" s="843"/>
      <c r="J70" s="843"/>
      <c r="K70" s="843"/>
      <c r="L70" s="843"/>
      <c r="M70" s="843"/>
      <c r="N70" s="843"/>
      <c r="O70" s="843"/>
      <c r="P70" s="843"/>
      <c r="Q70" s="843"/>
    </row>
    <row r="71" spans="2:17" ht="11.1" customHeight="1">
      <c r="C71" s="10"/>
      <c r="D71" s="10"/>
      <c r="E71" s="843"/>
      <c r="F71" s="843"/>
      <c r="G71" s="843"/>
      <c r="H71" s="843"/>
      <c r="I71" s="843"/>
      <c r="J71" s="843"/>
      <c r="K71" s="843"/>
      <c r="L71" s="843"/>
      <c r="M71" s="843"/>
      <c r="N71" s="843"/>
      <c r="O71" s="843"/>
      <c r="P71" s="843"/>
      <c r="Q71" s="843"/>
    </row>
    <row r="72" spans="2:17" ht="11.1" customHeight="1"/>
    <row r="73" spans="2:17" ht="11.1" customHeight="1"/>
    <row r="74" spans="2:17" ht="11.1" customHeight="1"/>
    <row r="75" spans="2:17" ht="11.1" customHeight="1"/>
  </sheetData>
  <mergeCells count="10">
    <mergeCell ref="B15:D15"/>
    <mergeCell ref="B3:Q3"/>
    <mergeCell ref="B4:Q4"/>
    <mergeCell ref="B7:C9"/>
    <mergeCell ref="E7:F8"/>
    <mergeCell ref="Q7:Q9"/>
    <mergeCell ref="E6:Q6"/>
    <mergeCell ref="H7:I8"/>
    <mergeCell ref="K7:L8"/>
    <mergeCell ref="N7:O8"/>
  </mergeCells>
  <printOptions horizontalCentered="1"/>
  <pageMargins left="0.86614173228346458" right="0.98425196850393704" top="0.86614173228346458" bottom="0.94488188976377963" header="0.51181102362204722" footer="0.51181102362204722"/>
  <pageSetup scale="98" fitToHeight="0" orientation="portrait" r:id="rId1"/>
  <headerFooter alignWithMargins="0">
    <oddFooter>&amp;F</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FB812-8054-4A50-B605-827784836920}">
  <sheetPr>
    <pageSetUpPr fitToPage="1"/>
  </sheetPr>
  <dimension ref="A1:W78"/>
  <sheetViews>
    <sheetView view="pageBreakPreview" zoomScaleNormal="100" zoomScaleSheetLayoutView="100" workbookViewId="0">
      <selection activeCell="S24" sqref="S24"/>
    </sheetView>
  </sheetViews>
  <sheetFormatPr baseColWidth="10" defaultRowHeight="12.75"/>
  <cols>
    <col min="1" max="1" width="2.7109375" style="1" customWidth="1"/>
    <col min="2" max="2" width="5.7109375" style="1" customWidth="1"/>
    <col min="3" max="3" width="6.7109375" style="1" customWidth="1"/>
    <col min="4" max="4" width="12.7109375" style="1" customWidth="1"/>
    <col min="5" max="6" width="6.7109375" style="16" customWidth="1"/>
    <col min="7" max="7" width="0.42578125" style="16" customWidth="1"/>
    <col min="8" max="9" width="6.7109375" style="16" customWidth="1"/>
    <col min="10" max="10" width="0.42578125" style="16" customWidth="1"/>
    <col min="11" max="12" width="6.7109375" style="16" customWidth="1"/>
    <col min="13" max="13" width="0.42578125" style="16" customWidth="1"/>
    <col min="14" max="15" width="6.7109375" style="16" customWidth="1"/>
    <col min="16" max="16" width="0.42578125" style="16" customWidth="1"/>
    <col min="17" max="17" width="6.7109375" style="16" customWidth="1"/>
    <col min="18" max="16384" width="11.42578125" style="1"/>
  </cols>
  <sheetData>
    <row r="1" spans="1:23" ht="12.75" customHeight="1"/>
    <row r="2" spans="1:23" ht="3.75" customHeight="1"/>
    <row r="3" spans="1:23" ht="15.75" customHeight="1">
      <c r="B3" s="1861" t="s">
        <v>746</v>
      </c>
      <c r="C3" s="1861"/>
      <c r="D3" s="1861"/>
      <c r="E3" s="1861"/>
      <c r="F3" s="1861"/>
      <c r="G3" s="1861"/>
      <c r="H3" s="1861"/>
      <c r="I3" s="1861"/>
      <c r="J3" s="1861"/>
      <c r="K3" s="1861"/>
      <c r="L3" s="1861"/>
      <c r="M3" s="1861"/>
      <c r="N3" s="1861"/>
      <c r="O3" s="1861"/>
      <c r="P3" s="1861"/>
      <c r="Q3" s="1861"/>
    </row>
    <row r="4" spans="1:23" ht="15.75" customHeight="1">
      <c r="B4" s="1861" t="s">
        <v>61</v>
      </c>
      <c r="C4" s="1861"/>
      <c r="D4" s="1861"/>
      <c r="E4" s="1861"/>
      <c r="F4" s="1861"/>
      <c r="G4" s="1861"/>
      <c r="H4" s="1861"/>
      <c r="I4" s="1861"/>
      <c r="J4" s="1861"/>
      <c r="K4" s="1861"/>
      <c r="L4" s="1861"/>
      <c r="M4" s="1861"/>
      <c r="N4" s="1861"/>
      <c r="O4" s="1861"/>
      <c r="P4" s="1861"/>
      <c r="Q4" s="1861"/>
    </row>
    <row r="5" spans="1:23" ht="13.5" customHeight="1" thickBot="1">
      <c r="A5" s="853"/>
      <c r="B5" s="1835"/>
      <c r="C5" s="1834"/>
      <c r="D5" s="1834"/>
      <c r="E5" s="1833"/>
      <c r="F5" s="1833"/>
      <c r="G5" s="1833"/>
      <c r="H5" s="1833"/>
      <c r="I5" s="1833"/>
      <c r="J5" s="1833"/>
      <c r="K5" s="1833"/>
      <c r="L5" s="1833"/>
      <c r="M5" s="1833"/>
      <c r="N5" s="1833"/>
      <c r="O5" s="1833"/>
      <c r="P5" s="1833"/>
      <c r="Q5" s="1833"/>
    </row>
    <row r="6" spans="1:23" ht="13.5" customHeight="1">
      <c r="B6" s="1832"/>
      <c r="C6" s="1832"/>
      <c r="D6" s="1832"/>
      <c r="E6" s="1875" t="s">
        <v>734</v>
      </c>
      <c r="F6" s="1875"/>
      <c r="G6" s="1875"/>
      <c r="H6" s="1875"/>
      <c r="I6" s="1875"/>
      <c r="J6" s="1875"/>
      <c r="K6" s="1875"/>
      <c r="L6" s="1875"/>
      <c r="M6" s="1875"/>
      <c r="N6" s="1875"/>
      <c r="O6" s="1875"/>
      <c r="P6" s="1875"/>
      <c r="Q6" s="1875"/>
    </row>
    <row r="7" spans="1:23" ht="13.5" customHeight="1">
      <c r="B7" s="1869" t="s">
        <v>549</v>
      </c>
      <c r="C7" s="1869"/>
      <c r="D7" s="947"/>
      <c r="E7" s="1876" t="s">
        <v>732</v>
      </c>
      <c r="F7" s="1876"/>
      <c r="G7" s="1827"/>
      <c r="H7" s="1872" t="s">
        <v>731</v>
      </c>
      <c r="I7" s="1872"/>
      <c r="J7" s="1825"/>
      <c r="K7" s="1873" t="s">
        <v>730</v>
      </c>
      <c r="L7" s="1873"/>
      <c r="M7" s="1825"/>
      <c r="N7" s="1872" t="s">
        <v>237</v>
      </c>
      <c r="O7" s="1872"/>
      <c r="P7" s="1826"/>
      <c r="Q7" s="1872" t="s">
        <v>0</v>
      </c>
    </row>
    <row r="8" spans="1:23" ht="13.5" customHeight="1">
      <c r="B8" s="1869"/>
      <c r="C8" s="1869"/>
      <c r="D8" s="947"/>
      <c r="E8" s="1877"/>
      <c r="F8" s="1877"/>
      <c r="G8" s="1827"/>
      <c r="H8" s="1878"/>
      <c r="I8" s="1878"/>
      <c r="J8" s="1825"/>
      <c r="K8" s="1873"/>
      <c r="L8" s="1873"/>
      <c r="M8" s="1825"/>
      <c r="N8" s="1878"/>
      <c r="O8" s="1878"/>
      <c r="P8" s="1826"/>
      <c r="Q8" s="1873"/>
    </row>
    <row r="9" spans="1:23" ht="12" customHeight="1">
      <c r="B9" s="1870"/>
      <c r="C9" s="1870"/>
      <c r="D9" s="1824"/>
      <c r="E9" s="1040" t="s">
        <v>72</v>
      </c>
      <c r="F9" s="1040" t="s">
        <v>71</v>
      </c>
      <c r="G9" s="1040"/>
      <c r="H9" s="1822" t="s">
        <v>72</v>
      </c>
      <c r="I9" s="1822" t="s">
        <v>71</v>
      </c>
      <c r="J9" s="1822"/>
      <c r="K9" s="1823" t="s">
        <v>72</v>
      </c>
      <c r="L9" s="1823" t="s">
        <v>71</v>
      </c>
      <c r="M9" s="1822"/>
      <c r="N9" s="1822" t="s">
        <v>72</v>
      </c>
      <c r="O9" s="1822" t="s">
        <v>71</v>
      </c>
      <c r="P9" s="1822"/>
      <c r="Q9" s="1874"/>
      <c r="R9" s="745" t="s">
        <v>745</v>
      </c>
      <c r="S9" s="745" t="s">
        <v>744</v>
      </c>
      <c r="T9" s="745" t="s">
        <v>743</v>
      </c>
      <c r="U9" s="745" t="s">
        <v>742</v>
      </c>
      <c r="V9" s="745" t="s">
        <v>741</v>
      </c>
      <c r="W9" s="745" t="s">
        <v>740</v>
      </c>
    </row>
    <row r="10" spans="1:23" ht="5.25" customHeight="1">
      <c r="B10" s="1838"/>
      <c r="C10" s="1838"/>
      <c r="D10" s="1839"/>
      <c r="E10" s="1838"/>
      <c r="F10" s="1838"/>
      <c r="G10" s="1838"/>
      <c r="H10" s="1837"/>
      <c r="I10" s="1837"/>
      <c r="J10" s="1837"/>
      <c r="K10" s="1837"/>
      <c r="L10" s="1837"/>
      <c r="M10" s="1837"/>
      <c r="N10" s="1837"/>
      <c r="O10" s="1837"/>
      <c r="P10" s="1837"/>
      <c r="Q10" s="1837"/>
    </row>
    <row r="11" spans="1:23" ht="20.25" customHeight="1">
      <c r="B11" s="4" t="s">
        <v>739</v>
      </c>
      <c r="C11" s="4"/>
      <c r="D11" s="4"/>
      <c r="E11" s="1821">
        <v>3214</v>
      </c>
      <c r="F11" s="1821">
        <v>335</v>
      </c>
      <c r="G11" s="1821"/>
      <c r="H11" s="1677">
        <v>1471</v>
      </c>
      <c r="I11" s="1677">
        <v>332</v>
      </c>
      <c r="J11" s="1677"/>
      <c r="K11" s="1677">
        <v>788</v>
      </c>
      <c r="L11" s="1677">
        <v>36</v>
      </c>
      <c r="M11" s="1677"/>
      <c r="N11" s="1677">
        <f t="shared" ref="N11:O13" si="0">SUM(E11+H11+K11)</f>
        <v>5473</v>
      </c>
      <c r="O11" s="1677">
        <f t="shared" si="0"/>
        <v>703</v>
      </c>
      <c r="P11" s="1677"/>
      <c r="Q11" s="1061">
        <f>SUM(N11:O11)</f>
        <v>6176</v>
      </c>
      <c r="R11" s="1836">
        <v>3214</v>
      </c>
      <c r="S11" s="1836">
        <v>335</v>
      </c>
      <c r="T11" s="1670">
        <v>1471</v>
      </c>
      <c r="U11" s="1670">
        <v>332</v>
      </c>
      <c r="V11" s="1670">
        <v>788</v>
      </c>
      <c r="W11" s="1670">
        <v>36</v>
      </c>
    </row>
    <row r="12" spans="1:23" ht="19.5" customHeight="1">
      <c r="B12" s="4" t="s">
        <v>738</v>
      </c>
      <c r="C12" s="4"/>
      <c r="D12" s="4"/>
      <c r="E12" s="1821">
        <v>294</v>
      </c>
      <c r="F12" s="1821">
        <v>16</v>
      </c>
      <c r="G12" s="1821"/>
      <c r="H12" s="1677">
        <v>32</v>
      </c>
      <c r="I12" s="1677">
        <v>0</v>
      </c>
      <c r="J12" s="1677"/>
      <c r="K12" s="1677">
        <v>20</v>
      </c>
      <c r="L12" s="1677">
        <v>0</v>
      </c>
      <c r="M12" s="1677"/>
      <c r="N12" s="1677">
        <f t="shared" si="0"/>
        <v>346</v>
      </c>
      <c r="O12" s="1677">
        <f t="shared" si="0"/>
        <v>16</v>
      </c>
      <c r="P12" s="1677"/>
      <c r="Q12" s="1061">
        <f>SUM(N12:O12)</f>
        <v>362</v>
      </c>
      <c r="R12" s="1836">
        <v>294</v>
      </c>
      <c r="S12" s="1836">
        <v>16</v>
      </c>
      <c r="T12" s="1670">
        <v>32</v>
      </c>
      <c r="U12" s="1670">
        <v>0</v>
      </c>
      <c r="V12" s="1670">
        <v>20</v>
      </c>
      <c r="W12" s="1670">
        <v>0</v>
      </c>
    </row>
    <row r="13" spans="1:23" ht="20.25" customHeight="1">
      <c r="B13" s="4" t="s">
        <v>737</v>
      </c>
      <c r="C13" s="4"/>
      <c r="D13" s="4"/>
      <c r="E13" s="1821">
        <v>2006</v>
      </c>
      <c r="F13" s="1821">
        <v>119</v>
      </c>
      <c r="G13" s="1821"/>
      <c r="H13" s="1677">
        <v>1995</v>
      </c>
      <c r="I13" s="1677">
        <v>83</v>
      </c>
      <c r="J13" s="1677"/>
      <c r="K13" s="1677">
        <v>779</v>
      </c>
      <c r="L13" s="1677">
        <v>134</v>
      </c>
      <c r="M13" s="1677"/>
      <c r="N13" s="1677">
        <f t="shared" si="0"/>
        <v>4780</v>
      </c>
      <c r="O13" s="1677">
        <f t="shared" si="0"/>
        <v>336</v>
      </c>
      <c r="P13" s="1677"/>
      <c r="Q13" s="1061">
        <f>SUM(N13:O13)</f>
        <v>5116</v>
      </c>
      <c r="R13" s="1836">
        <v>2006</v>
      </c>
      <c r="S13" s="1836">
        <v>119</v>
      </c>
      <c r="T13" s="1670">
        <v>1995</v>
      </c>
      <c r="U13" s="1670">
        <v>83</v>
      </c>
      <c r="V13" s="1670">
        <v>779</v>
      </c>
      <c r="W13" s="1670">
        <v>134</v>
      </c>
    </row>
    <row r="14" spans="1:23" ht="7.5" customHeight="1">
      <c r="B14" s="4"/>
      <c r="C14" s="4"/>
      <c r="D14" s="4"/>
      <c r="E14" s="1820"/>
      <c r="F14" s="1820"/>
      <c r="G14" s="1820"/>
      <c r="H14" s="1818"/>
      <c r="I14" s="1818"/>
      <c r="J14" s="1818"/>
      <c r="K14" s="1818"/>
      <c r="L14" s="1818"/>
      <c r="M14" s="1818"/>
      <c r="N14" s="1819"/>
      <c r="O14" s="1819"/>
      <c r="P14" s="1818"/>
      <c r="Q14" s="1817"/>
    </row>
    <row r="15" spans="1:23" ht="15" customHeight="1">
      <c r="B15" s="1868" t="s">
        <v>0</v>
      </c>
      <c r="C15" s="1868"/>
      <c r="D15" s="1868"/>
      <c r="E15" s="1816">
        <f>SUM(E11:E13)</f>
        <v>5514</v>
      </c>
      <c r="F15" s="1816">
        <f>SUM(F11:F13)</f>
        <v>470</v>
      </c>
      <c r="G15" s="1816"/>
      <c r="H15" s="1816">
        <f>SUM(H11:H13)</f>
        <v>3498</v>
      </c>
      <c r="I15" s="1816">
        <f>SUM(I11:I13)</f>
        <v>415</v>
      </c>
      <c r="J15" s="1816"/>
      <c r="K15" s="1816">
        <f>SUM(K11:K13)</f>
        <v>1587</v>
      </c>
      <c r="L15" s="1816">
        <f>SUM(L11:L13)</f>
        <v>170</v>
      </c>
      <c r="M15" s="1816"/>
      <c r="N15" s="1816">
        <f>SUM(N11:N13)</f>
        <v>10599</v>
      </c>
      <c r="O15" s="1816">
        <f>SUM(O11:O13)</f>
        <v>1055</v>
      </c>
      <c r="P15" s="1816"/>
      <c r="Q15" s="1816">
        <f>SUM(Q11:Q13)</f>
        <v>11654</v>
      </c>
    </row>
    <row r="16" spans="1:23" ht="13.5" customHeight="1">
      <c r="B16" s="1815"/>
      <c r="C16" s="1815"/>
      <c r="D16" s="1815"/>
      <c r="E16" s="1814"/>
      <c r="F16" s="1814"/>
      <c r="G16" s="1814"/>
      <c r="H16" s="1814"/>
      <c r="I16" s="1814"/>
      <c r="J16" s="1814"/>
      <c r="K16" s="1814"/>
      <c r="L16" s="1814"/>
      <c r="M16" s="1814"/>
      <c r="N16" s="1814"/>
      <c r="O16" s="1814"/>
      <c r="P16" s="1814"/>
      <c r="Q16" s="1814"/>
    </row>
    <row r="17" spans="2:17" ht="13.5" customHeight="1">
      <c r="B17" s="1815"/>
      <c r="C17" s="1815"/>
      <c r="D17" s="1815"/>
      <c r="E17" s="1814"/>
      <c r="F17" s="1814"/>
      <c r="G17" s="1814"/>
      <c r="H17" s="1814"/>
      <c r="I17" s="1814"/>
      <c r="J17" s="1814"/>
      <c r="K17" s="1814"/>
      <c r="L17" s="1814"/>
      <c r="M17" s="1814"/>
      <c r="N17" s="1814"/>
      <c r="O17" s="1814"/>
      <c r="P17" s="1814"/>
      <c r="Q17" s="1814"/>
    </row>
    <row r="18" spans="2:17" ht="13.5" customHeight="1">
      <c r="B18" s="1815"/>
      <c r="C18" s="1815"/>
      <c r="D18" s="1815"/>
      <c r="E18" s="1814"/>
      <c r="F18" s="1814"/>
      <c r="G18" s="1814"/>
      <c r="H18" s="1814"/>
      <c r="I18" s="1814"/>
      <c r="J18" s="1814"/>
      <c r="K18" s="1814"/>
      <c r="L18" s="1814"/>
      <c r="M18" s="1814"/>
      <c r="N18" s="1814"/>
      <c r="O18" s="1814"/>
      <c r="P18" s="1814"/>
      <c r="Q18" s="1814"/>
    </row>
    <row r="19" spans="2:17" ht="11.25" customHeight="1">
      <c r="C19" s="4"/>
      <c r="D19" s="4"/>
      <c r="E19" s="5"/>
      <c r="F19" s="5"/>
      <c r="G19" s="5"/>
      <c r="H19" s="5"/>
      <c r="I19" s="5"/>
      <c r="J19" s="5"/>
      <c r="K19" s="5"/>
      <c r="L19" s="5"/>
      <c r="M19" s="5"/>
      <c r="N19" s="5"/>
      <c r="O19" s="5"/>
      <c r="P19" s="5"/>
      <c r="Q19" s="5"/>
    </row>
    <row r="20" spans="2:17" ht="11.1" customHeight="1">
      <c r="B20" s="753"/>
      <c r="C20" s="10"/>
      <c r="D20" s="10"/>
      <c r="E20" s="9"/>
      <c r="F20" s="9"/>
      <c r="G20" s="9"/>
      <c r="H20" s="9"/>
      <c r="I20" s="9"/>
      <c r="J20" s="9"/>
      <c r="K20" s="9"/>
      <c r="L20" s="9"/>
      <c r="M20" s="9"/>
      <c r="N20" s="9"/>
      <c r="O20" s="9"/>
      <c r="P20" s="9"/>
    </row>
    <row r="21" spans="2:17" ht="11.1" customHeight="1"/>
    <row r="22" spans="2:17" ht="11.1" customHeight="1"/>
    <row r="23" spans="2:17" ht="12.75" customHeight="1">
      <c r="J23" s="1813"/>
    </row>
    <row r="24" spans="2:17" ht="12.75" customHeight="1">
      <c r="J24" s="5"/>
    </row>
    <row r="25" spans="2:17" ht="9.75" customHeight="1">
      <c r="J25" s="5"/>
    </row>
    <row r="26" spans="2:17" ht="9.75" customHeight="1">
      <c r="J26" s="5"/>
    </row>
    <row r="27" spans="2:17" ht="12.75" customHeight="1">
      <c r="J27" s="5"/>
      <c r="Q27" s="787"/>
    </row>
    <row r="28" spans="2:17" ht="12.75" customHeight="1">
      <c r="J28" s="5"/>
      <c r="Q28" s="787"/>
    </row>
    <row r="29" spans="2:17" ht="12.75" customHeight="1">
      <c r="J29" s="5"/>
    </row>
    <row r="30" spans="2:17" ht="12.75" customHeight="1">
      <c r="J30" s="5"/>
      <c r="Q30" s="1812"/>
    </row>
    <row r="31" spans="2:17" ht="12.75" customHeight="1">
      <c r="J31" s="1813"/>
      <c r="Q31" s="1812"/>
    </row>
    <row r="32" spans="2:17" ht="12.75" customHeight="1">
      <c r="J32" s="5"/>
      <c r="Q32" s="1812"/>
    </row>
    <row r="33" spans="2:17" ht="15" customHeight="1">
      <c r="J33" s="5"/>
      <c r="Q33" s="1812"/>
    </row>
    <row r="34" spans="2:17" ht="12.75" customHeight="1">
      <c r="Q34" s="1812"/>
    </row>
    <row r="35" spans="2:17" ht="12.75" customHeight="1">
      <c r="Q35" s="1812"/>
    </row>
    <row r="36" spans="2:17" ht="12.75" customHeight="1"/>
    <row r="37" spans="2:17" ht="15" customHeight="1"/>
    <row r="38" spans="2:17" ht="12.75" customHeight="1"/>
    <row r="39" spans="2:17" ht="12.75" customHeight="1"/>
    <row r="40" spans="2:17" ht="15" customHeight="1"/>
    <row r="41" spans="2:17" ht="15" customHeight="1"/>
    <row r="42" spans="2:17" ht="15" customHeight="1">
      <c r="B42" s="754"/>
    </row>
    <row r="43" spans="2:17" ht="15" customHeight="1"/>
    <row r="44" spans="2:17" ht="15" customHeight="1"/>
    <row r="45" spans="2:17" ht="12.75" customHeight="1"/>
    <row r="46" spans="2:17" ht="12.75" customHeight="1"/>
    <row r="47" spans="2:17" ht="12.75" customHeight="1"/>
    <row r="48" spans="2:17" ht="12.75" customHeight="1"/>
    <row r="49" spans="2:17" ht="12.75" customHeight="1">
      <c r="B49" s="10" t="s">
        <v>722</v>
      </c>
    </row>
    <row r="50" spans="2:17" s="1810" customFormat="1" ht="14.1" customHeight="1">
      <c r="E50" s="1811"/>
      <c r="F50" s="1811"/>
      <c r="G50" s="1811"/>
      <c r="H50" s="1811"/>
      <c r="I50" s="1811"/>
      <c r="J50" s="1811"/>
      <c r="K50" s="1811"/>
      <c r="L50" s="1811"/>
      <c r="M50" s="1811"/>
      <c r="N50" s="1811"/>
      <c r="O50" s="1811"/>
      <c r="P50" s="1811"/>
      <c r="Q50" s="1811"/>
    </row>
    <row r="51" spans="2:17" ht="12.75" customHeight="1"/>
    <row r="52" spans="2:17" ht="12.75" customHeight="1"/>
    <row r="53" spans="2:17" ht="12.75" customHeight="1"/>
    <row r="54" spans="2:17" ht="12.75" customHeight="1"/>
    <row r="55" spans="2:17" ht="12.75" customHeight="1"/>
    <row r="56" spans="2:17" ht="12.75" customHeight="1"/>
    <row r="57" spans="2:17" ht="12.75" customHeight="1"/>
    <row r="58" spans="2:17" ht="12.75" customHeight="1"/>
    <row r="59" spans="2:17" ht="12.75" customHeight="1"/>
    <row r="60" spans="2:17" ht="12.75" customHeight="1"/>
    <row r="61" spans="2:17" ht="12.75" customHeight="1"/>
    <row r="62" spans="2:17" ht="12.75" customHeight="1"/>
    <row r="63" spans="2:17" ht="12.75" customHeight="1"/>
    <row r="70" spans="2:17">
      <c r="Q70" s="629"/>
    </row>
    <row r="71" spans="2:17">
      <c r="B71" s="848"/>
      <c r="C71" s="847"/>
      <c r="D71" s="847"/>
      <c r="E71" s="1809"/>
      <c r="F71" s="1809"/>
      <c r="G71" s="1809"/>
      <c r="H71" s="1809"/>
      <c r="I71" s="1809"/>
      <c r="J71" s="1809"/>
    </row>
    <row r="72" spans="2:17" ht="9.75" customHeight="1">
      <c r="B72" s="843"/>
      <c r="E72" s="1809"/>
      <c r="F72" s="1809"/>
      <c r="G72" s="1809"/>
      <c r="H72" s="1809"/>
      <c r="I72" s="1809"/>
      <c r="J72" s="1809"/>
    </row>
    <row r="73" spans="2:17" ht="11.1" customHeight="1">
      <c r="C73" s="10"/>
      <c r="D73" s="10"/>
      <c r="E73" s="1809"/>
      <c r="F73" s="1809"/>
      <c r="G73" s="1809"/>
      <c r="H73" s="1809"/>
      <c r="I73" s="1809"/>
      <c r="J73" s="1809"/>
    </row>
    <row r="74" spans="2:17" ht="11.1" customHeight="1">
      <c r="C74" s="10"/>
      <c r="D74" s="10"/>
      <c r="E74" s="1809"/>
      <c r="F74" s="1809"/>
      <c r="G74" s="1809"/>
      <c r="H74" s="1809"/>
      <c r="I74" s="1809"/>
      <c r="J74" s="1809"/>
    </row>
    <row r="75" spans="2:17" ht="11.1" customHeight="1"/>
    <row r="76" spans="2:17" ht="11.1" customHeight="1"/>
    <row r="77" spans="2:17" ht="11.1" customHeight="1"/>
    <row r="78" spans="2:17" ht="11.1" customHeight="1"/>
  </sheetData>
  <mergeCells count="10">
    <mergeCell ref="Q7:Q9"/>
    <mergeCell ref="E6:Q6"/>
    <mergeCell ref="B15:D15"/>
    <mergeCell ref="E7:F8"/>
    <mergeCell ref="B3:Q3"/>
    <mergeCell ref="B4:Q4"/>
    <mergeCell ref="B7:C9"/>
    <mergeCell ref="H7:I8"/>
    <mergeCell ref="K7:L8"/>
    <mergeCell ref="N7:O8"/>
  </mergeCells>
  <printOptions horizontalCentered="1"/>
  <pageMargins left="0.86614173228346458" right="0.98425196850393704" top="0.86614173228346458" bottom="0.94488188976377963" header="0.51181102362204722" footer="0.51181102362204722"/>
  <pageSetup scale="96" fitToHeight="0" orientation="portrait" r:id="rId1"/>
  <headerFooter alignWithMargins="0">
    <oddFooter>&amp;F</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757ED-C756-4F7F-8B3E-223FC0950904}">
  <sheetPr>
    <pageSetUpPr fitToPage="1"/>
  </sheetPr>
  <dimension ref="A1:T81"/>
  <sheetViews>
    <sheetView view="pageBreakPreview" zoomScaleNormal="100" zoomScaleSheetLayoutView="100" workbookViewId="0">
      <selection activeCell="K11" sqref="K11"/>
    </sheetView>
  </sheetViews>
  <sheetFormatPr baseColWidth="10" defaultRowHeight="12.75"/>
  <cols>
    <col min="1" max="1" width="2.7109375" style="1" customWidth="1"/>
    <col min="2" max="2" width="5.7109375" style="1" customWidth="1"/>
    <col min="3" max="3" width="6.7109375" style="1" customWidth="1"/>
    <col min="4" max="4" width="12.7109375" style="1" customWidth="1"/>
    <col min="5" max="6" width="6.7109375" style="16" customWidth="1"/>
    <col min="7" max="7" width="0.42578125" style="16" customWidth="1"/>
    <col min="8" max="9" width="6.7109375" style="16" customWidth="1"/>
    <col min="10" max="10" width="0.42578125" style="16" customWidth="1"/>
    <col min="11" max="12" width="6.7109375" style="16" customWidth="1"/>
    <col min="13" max="13" width="0.42578125" style="16" customWidth="1"/>
    <col min="14" max="15" width="6.7109375" style="16" customWidth="1"/>
    <col min="16" max="16" width="0.42578125" style="16" customWidth="1"/>
    <col min="17" max="17" width="6.7109375" style="16" customWidth="1"/>
    <col min="18" max="16384" width="11.42578125" style="1"/>
  </cols>
  <sheetData>
    <row r="1" spans="1:20" ht="12" customHeight="1"/>
    <row r="2" spans="1:20" ht="3.75" customHeight="1"/>
    <row r="3" spans="1:20" ht="15.75" customHeight="1">
      <c r="B3" s="1861" t="s">
        <v>736</v>
      </c>
      <c r="C3" s="1861"/>
      <c r="D3" s="1861"/>
      <c r="E3" s="1861"/>
      <c r="F3" s="1861"/>
      <c r="G3" s="1861"/>
      <c r="H3" s="1861"/>
      <c r="I3" s="1861"/>
      <c r="J3" s="1861"/>
      <c r="K3" s="1861"/>
      <c r="L3" s="1861"/>
      <c r="M3" s="1861"/>
      <c r="N3" s="1861"/>
      <c r="O3" s="1861"/>
      <c r="P3" s="1861"/>
      <c r="Q3" s="1861"/>
    </row>
    <row r="4" spans="1:20" ht="15.75" customHeight="1">
      <c r="B4" s="1861" t="s">
        <v>61</v>
      </c>
      <c r="C4" s="1861"/>
      <c r="D4" s="1861"/>
      <c r="E4" s="1861"/>
      <c r="F4" s="1861"/>
      <c r="G4" s="1861"/>
      <c r="H4" s="1861"/>
      <c r="I4" s="1861"/>
      <c r="J4" s="1861"/>
      <c r="K4" s="1861"/>
      <c r="L4" s="1861"/>
      <c r="M4" s="1861"/>
      <c r="N4" s="1861"/>
      <c r="O4" s="1861"/>
      <c r="P4" s="1861"/>
      <c r="Q4" s="1861"/>
    </row>
    <row r="5" spans="1:20" ht="12.75" customHeight="1" thickBot="1">
      <c r="A5" s="853"/>
      <c r="B5" s="1835"/>
      <c r="C5" s="1834"/>
      <c r="D5" s="1834"/>
      <c r="E5" s="1833"/>
      <c r="F5" s="1833"/>
      <c r="G5" s="1833"/>
      <c r="H5" s="1833"/>
      <c r="I5" s="1833"/>
      <c r="J5" s="1833"/>
      <c r="K5" s="1833"/>
      <c r="L5" s="1833"/>
      <c r="M5" s="1833"/>
      <c r="N5" s="1833"/>
      <c r="O5" s="1833"/>
      <c r="P5" s="1833"/>
      <c r="Q5" s="1833"/>
    </row>
    <row r="6" spans="1:20" ht="13.5" customHeight="1">
      <c r="B6" s="1832"/>
      <c r="C6" s="1832"/>
      <c r="D6" s="1832"/>
      <c r="E6" s="1875" t="s">
        <v>734</v>
      </c>
      <c r="F6" s="1875"/>
      <c r="G6" s="1875"/>
      <c r="H6" s="1875"/>
      <c r="I6" s="1875"/>
      <c r="J6" s="1875"/>
      <c r="K6" s="1875"/>
      <c r="L6" s="1875"/>
      <c r="M6" s="1875"/>
      <c r="N6" s="1875"/>
      <c r="O6" s="1875"/>
      <c r="P6" s="1875"/>
      <c r="Q6" s="1875"/>
    </row>
    <row r="7" spans="1:20" ht="13.5" customHeight="1">
      <c r="B7" s="1871" t="s">
        <v>733</v>
      </c>
      <c r="C7" s="1871"/>
      <c r="D7" s="947"/>
      <c r="E7" s="1876" t="s">
        <v>732</v>
      </c>
      <c r="F7" s="1876"/>
      <c r="G7" s="1827"/>
      <c r="H7" s="1873" t="s">
        <v>731</v>
      </c>
      <c r="I7" s="1873"/>
      <c r="J7" s="1825"/>
      <c r="K7" s="1873" t="s">
        <v>730</v>
      </c>
      <c r="L7" s="1873"/>
      <c r="M7" s="1825"/>
      <c r="N7" s="1873" t="s">
        <v>237</v>
      </c>
      <c r="O7" s="1873"/>
      <c r="P7" s="1826"/>
      <c r="Q7" s="1872" t="s">
        <v>0</v>
      </c>
    </row>
    <row r="8" spans="1:20" ht="13.5" customHeight="1">
      <c r="B8" s="1871"/>
      <c r="C8" s="1871"/>
      <c r="D8" s="947"/>
      <c r="E8" s="1877"/>
      <c r="F8" s="1877"/>
      <c r="G8" s="1827"/>
      <c r="H8" s="1873"/>
      <c r="I8" s="1873"/>
      <c r="J8" s="1825"/>
      <c r="K8" s="1873"/>
      <c r="L8" s="1873"/>
      <c r="M8" s="1825"/>
      <c r="N8" s="1873"/>
      <c r="O8" s="1873"/>
      <c r="P8" s="1826"/>
      <c r="Q8" s="1873"/>
    </row>
    <row r="9" spans="1:20" ht="12" customHeight="1">
      <c r="B9" s="1879"/>
      <c r="C9" s="1879"/>
      <c r="D9" s="1824"/>
      <c r="E9" s="1040" t="s">
        <v>72</v>
      </c>
      <c r="F9" s="1040" t="s">
        <v>71</v>
      </c>
      <c r="G9" s="1040"/>
      <c r="H9" s="1823" t="s">
        <v>72</v>
      </c>
      <c r="I9" s="1823" t="s">
        <v>71</v>
      </c>
      <c r="J9" s="1822"/>
      <c r="K9" s="1823" t="s">
        <v>72</v>
      </c>
      <c r="L9" s="1823" t="s">
        <v>71</v>
      </c>
      <c r="M9" s="1822"/>
      <c r="N9" s="1823" t="s">
        <v>72</v>
      </c>
      <c r="O9" s="1823" t="s">
        <v>71</v>
      </c>
      <c r="P9" s="1822"/>
      <c r="Q9" s="1874"/>
    </row>
    <row r="10" spans="1:20" ht="24.75" customHeight="1">
      <c r="B10" s="4" t="s">
        <v>729</v>
      </c>
      <c r="C10" s="4"/>
      <c r="D10" s="4"/>
      <c r="E10" s="1821">
        <v>179</v>
      </c>
      <c r="F10" s="1821">
        <v>19</v>
      </c>
      <c r="G10" s="1821"/>
      <c r="H10" s="1677">
        <v>0</v>
      </c>
      <c r="I10" s="1677">
        <v>0</v>
      </c>
      <c r="J10" s="1677"/>
      <c r="K10" s="1677">
        <v>13</v>
      </c>
      <c r="L10" s="1677">
        <v>0</v>
      </c>
      <c r="M10" s="1677"/>
      <c r="N10" s="1677">
        <f t="shared" ref="N10:O16" si="0">SUM(E10+H10+K10)</f>
        <v>192</v>
      </c>
      <c r="O10" s="1677">
        <f t="shared" si="0"/>
        <v>19</v>
      </c>
      <c r="P10" s="1677"/>
      <c r="Q10" s="1061">
        <f t="shared" ref="Q10:Q16" si="1">SUM(N10:O10)</f>
        <v>211</v>
      </c>
      <c r="R10" s="618">
        <f t="shared" ref="R10:R17" si="2">SUM(E10:F10)</f>
        <v>198</v>
      </c>
      <c r="S10" s="618">
        <f t="shared" ref="S10:S17" si="3">SUM(H10:I10)</f>
        <v>0</v>
      </c>
      <c r="T10" s="618">
        <f t="shared" ref="T10:T17" si="4">SUM(J10:L10)</f>
        <v>13</v>
      </c>
    </row>
    <row r="11" spans="1:20" ht="24.75" customHeight="1">
      <c r="B11" s="4" t="s">
        <v>728</v>
      </c>
      <c r="C11" s="4"/>
      <c r="D11" s="4"/>
      <c r="E11" s="1821">
        <v>310</v>
      </c>
      <c r="F11" s="1821">
        <v>28</v>
      </c>
      <c r="G11" s="1821"/>
      <c r="H11" s="1677">
        <v>193</v>
      </c>
      <c r="I11" s="1677">
        <v>53</v>
      </c>
      <c r="J11" s="1677"/>
      <c r="K11" s="1677">
        <v>26</v>
      </c>
      <c r="L11" s="1677">
        <v>0</v>
      </c>
      <c r="M11" s="1677"/>
      <c r="N11" s="1677">
        <f t="shared" si="0"/>
        <v>529</v>
      </c>
      <c r="O11" s="1677">
        <f t="shared" si="0"/>
        <v>81</v>
      </c>
      <c r="P11" s="1677"/>
      <c r="Q11" s="1061">
        <f t="shared" si="1"/>
        <v>610</v>
      </c>
      <c r="R11" s="618">
        <f t="shared" si="2"/>
        <v>338</v>
      </c>
      <c r="S11" s="618">
        <f t="shared" si="3"/>
        <v>246</v>
      </c>
      <c r="T11" s="618">
        <f t="shared" si="4"/>
        <v>26</v>
      </c>
    </row>
    <row r="12" spans="1:20" ht="24.75" customHeight="1">
      <c r="B12" s="4" t="s">
        <v>727</v>
      </c>
      <c r="C12" s="4"/>
      <c r="D12" s="4"/>
      <c r="E12" s="1821">
        <v>4835</v>
      </c>
      <c r="F12" s="1821">
        <v>396</v>
      </c>
      <c r="G12" s="1821"/>
      <c r="H12" s="1677">
        <v>3305</v>
      </c>
      <c r="I12" s="1677">
        <v>362</v>
      </c>
      <c r="J12" s="1677"/>
      <c r="K12" s="1677">
        <v>1480</v>
      </c>
      <c r="L12" s="1677">
        <v>164</v>
      </c>
      <c r="M12" s="1677"/>
      <c r="N12" s="1677">
        <f t="shared" si="0"/>
        <v>9620</v>
      </c>
      <c r="O12" s="1677">
        <f t="shared" si="0"/>
        <v>922</v>
      </c>
      <c r="P12" s="1677"/>
      <c r="Q12" s="1061">
        <f t="shared" si="1"/>
        <v>10542</v>
      </c>
      <c r="R12" s="618">
        <f t="shared" si="2"/>
        <v>5231</v>
      </c>
      <c r="S12" s="618">
        <f t="shared" si="3"/>
        <v>3667</v>
      </c>
      <c r="T12" s="618">
        <f t="shared" si="4"/>
        <v>1644</v>
      </c>
    </row>
    <row r="13" spans="1:20" ht="24.75" customHeight="1">
      <c r="B13" s="4" t="s">
        <v>726</v>
      </c>
      <c r="C13" s="4"/>
      <c r="D13" s="4"/>
      <c r="E13" s="1821">
        <v>164</v>
      </c>
      <c r="F13" s="1821">
        <v>22</v>
      </c>
      <c r="G13" s="1821"/>
      <c r="H13" s="1677">
        <v>0</v>
      </c>
      <c r="I13" s="1677">
        <v>0</v>
      </c>
      <c r="J13" s="1677"/>
      <c r="K13" s="1677">
        <v>24</v>
      </c>
      <c r="L13" s="1677">
        <v>2</v>
      </c>
      <c r="M13" s="1677"/>
      <c r="N13" s="1677">
        <f t="shared" si="0"/>
        <v>188</v>
      </c>
      <c r="O13" s="1677">
        <f t="shared" si="0"/>
        <v>24</v>
      </c>
      <c r="P13" s="1677"/>
      <c r="Q13" s="1061">
        <f t="shared" si="1"/>
        <v>212</v>
      </c>
      <c r="R13" s="618">
        <f t="shared" si="2"/>
        <v>186</v>
      </c>
      <c r="S13" s="618">
        <f t="shared" si="3"/>
        <v>0</v>
      </c>
      <c r="T13" s="618">
        <f t="shared" si="4"/>
        <v>26</v>
      </c>
    </row>
    <row r="14" spans="1:20" ht="24.75" customHeight="1">
      <c r="B14" s="4" t="s">
        <v>725</v>
      </c>
      <c r="C14" s="4"/>
      <c r="D14" s="4"/>
      <c r="E14" s="1821">
        <v>0</v>
      </c>
      <c r="F14" s="1821">
        <v>0</v>
      </c>
      <c r="G14" s="1821"/>
      <c r="H14" s="1677">
        <v>0</v>
      </c>
      <c r="I14" s="1677">
        <v>0</v>
      </c>
      <c r="J14" s="1677"/>
      <c r="K14" s="1677">
        <v>26</v>
      </c>
      <c r="L14" s="1677">
        <v>2</v>
      </c>
      <c r="M14" s="1677"/>
      <c r="N14" s="1677">
        <f t="shared" si="0"/>
        <v>26</v>
      </c>
      <c r="O14" s="1677">
        <f t="shared" si="0"/>
        <v>2</v>
      </c>
      <c r="P14" s="1677"/>
      <c r="Q14" s="1061">
        <f t="shared" si="1"/>
        <v>28</v>
      </c>
      <c r="R14" s="618">
        <f t="shared" si="2"/>
        <v>0</v>
      </c>
      <c r="S14" s="618">
        <f t="shared" si="3"/>
        <v>0</v>
      </c>
      <c r="T14" s="618">
        <f t="shared" si="4"/>
        <v>28</v>
      </c>
    </row>
    <row r="15" spans="1:20" ht="24.75" customHeight="1">
      <c r="B15" s="4" t="s">
        <v>724</v>
      </c>
      <c r="C15" s="4"/>
      <c r="D15" s="4"/>
      <c r="E15" s="1821">
        <v>0</v>
      </c>
      <c r="F15" s="1821">
        <v>0</v>
      </c>
      <c r="G15" s="1821"/>
      <c r="H15" s="1677">
        <v>0</v>
      </c>
      <c r="I15" s="1677">
        <v>0</v>
      </c>
      <c r="J15" s="1677"/>
      <c r="K15" s="1677">
        <v>18</v>
      </c>
      <c r="L15" s="1677">
        <v>2</v>
      </c>
      <c r="M15" s="1677"/>
      <c r="N15" s="1677">
        <f t="shared" si="0"/>
        <v>18</v>
      </c>
      <c r="O15" s="1677">
        <f t="shared" si="0"/>
        <v>2</v>
      </c>
      <c r="P15" s="1677"/>
      <c r="Q15" s="1061">
        <f t="shared" si="1"/>
        <v>20</v>
      </c>
      <c r="R15" s="618">
        <f t="shared" si="2"/>
        <v>0</v>
      </c>
      <c r="S15" s="618">
        <f t="shared" si="3"/>
        <v>0</v>
      </c>
      <c r="T15" s="618">
        <f t="shared" si="4"/>
        <v>20</v>
      </c>
    </row>
    <row r="16" spans="1:20" ht="24.75" customHeight="1">
      <c r="B16" s="4" t="s">
        <v>723</v>
      </c>
      <c r="C16" s="4"/>
      <c r="D16" s="4"/>
      <c r="E16" s="1821">
        <v>26</v>
      </c>
      <c r="F16" s="1821">
        <v>5</v>
      </c>
      <c r="G16" s="1821"/>
      <c r="H16" s="1677">
        <v>0</v>
      </c>
      <c r="I16" s="1677">
        <v>0</v>
      </c>
      <c r="J16" s="1677"/>
      <c r="K16" s="1677">
        <v>0</v>
      </c>
      <c r="L16" s="1677">
        <v>0</v>
      </c>
      <c r="M16" s="1677"/>
      <c r="N16" s="1677">
        <f t="shared" si="0"/>
        <v>26</v>
      </c>
      <c r="O16" s="1677">
        <f t="shared" si="0"/>
        <v>5</v>
      </c>
      <c r="P16" s="1677"/>
      <c r="Q16" s="1061">
        <f t="shared" si="1"/>
        <v>31</v>
      </c>
      <c r="R16" s="618">
        <f t="shared" si="2"/>
        <v>31</v>
      </c>
      <c r="S16" s="618">
        <f t="shared" si="3"/>
        <v>0</v>
      </c>
      <c r="T16" s="618">
        <f t="shared" si="4"/>
        <v>0</v>
      </c>
    </row>
    <row r="17" spans="2:20" ht="7.5" customHeight="1">
      <c r="B17" s="4"/>
      <c r="C17" s="4"/>
      <c r="D17" s="4"/>
      <c r="E17" s="1820"/>
      <c r="F17" s="1820"/>
      <c r="G17" s="1820"/>
      <c r="H17" s="1818"/>
      <c r="I17" s="1818"/>
      <c r="J17" s="1818"/>
      <c r="K17" s="1818"/>
      <c r="L17" s="1818"/>
      <c r="M17" s="1818"/>
      <c r="N17" s="1819"/>
      <c r="O17" s="1819"/>
      <c r="P17" s="1818"/>
      <c r="Q17" s="1817"/>
      <c r="R17" s="618">
        <f t="shared" si="2"/>
        <v>0</v>
      </c>
      <c r="S17" s="618">
        <f t="shared" si="3"/>
        <v>0</v>
      </c>
      <c r="T17" s="618">
        <f t="shared" si="4"/>
        <v>0</v>
      </c>
    </row>
    <row r="18" spans="2:20" ht="15" customHeight="1">
      <c r="B18" s="1868" t="s">
        <v>0</v>
      </c>
      <c r="C18" s="1868"/>
      <c r="D18" s="1868"/>
      <c r="E18" s="1816">
        <f>SUM(E10:E16)</f>
        <v>5514</v>
      </c>
      <c r="F18" s="1816">
        <f>SUM(F10:F16)</f>
        <v>470</v>
      </c>
      <c r="G18" s="1816"/>
      <c r="H18" s="1816">
        <f>SUM(H10:H16)</f>
        <v>3498</v>
      </c>
      <c r="I18" s="1816">
        <f>SUM(I10:I16)</f>
        <v>415</v>
      </c>
      <c r="J18" s="1816"/>
      <c r="K18" s="1816">
        <f>SUM(K10:K16)</f>
        <v>1587</v>
      </c>
      <c r="L18" s="1816">
        <f>SUM(L10:L16)</f>
        <v>170</v>
      </c>
      <c r="M18" s="1816"/>
      <c r="N18" s="1816">
        <f>SUM(N10:N16)</f>
        <v>10599</v>
      </c>
      <c r="O18" s="1816">
        <f>SUM(O10:O16)</f>
        <v>1055</v>
      </c>
      <c r="P18" s="1816"/>
      <c r="Q18" s="1816">
        <f>SUM(Q10:Q16)</f>
        <v>11654</v>
      </c>
    </row>
    <row r="19" spans="2:20" ht="13.5" customHeight="1">
      <c r="B19" s="1815"/>
      <c r="C19" s="1815"/>
      <c r="D19" s="1815"/>
      <c r="E19" s="1814"/>
      <c r="F19" s="1814"/>
      <c r="G19" s="1814"/>
      <c r="H19" s="1814"/>
      <c r="I19" s="1814"/>
      <c r="J19" s="1814"/>
      <c r="K19" s="1814"/>
      <c r="L19" s="1814"/>
      <c r="M19" s="1814"/>
      <c r="N19" s="1814"/>
      <c r="O19" s="1814"/>
      <c r="P19" s="1814"/>
      <c r="Q19" s="1814"/>
    </row>
    <row r="20" spans="2:20" ht="13.5" customHeight="1">
      <c r="B20" s="1815"/>
      <c r="C20" s="1815"/>
      <c r="D20" s="1815"/>
      <c r="E20" s="1814"/>
      <c r="F20" s="1814"/>
      <c r="G20" s="1814"/>
      <c r="H20" s="1814"/>
      <c r="I20" s="1814"/>
      <c r="J20" s="1814"/>
      <c r="K20" s="1814"/>
      <c r="L20" s="1814"/>
      <c r="M20" s="1814"/>
      <c r="N20" s="1814"/>
      <c r="O20" s="1814"/>
      <c r="P20" s="1814"/>
      <c r="Q20" s="1814"/>
    </row>
    <row r="21" spans="2:20" ht="13.5" customHeight="1">
      <c r="B21" s="1815"/>
      <c r="C21" s="1815"/>
      <c r="D21" s="1815"/>
      <c r="E21" s="1814"/>
      <c r="F21" s="1814"/>
      <c r="G21" s="1814"/>
      <c r="H21" s="1814"/>
      <c r="I21" s="1814"/>
      <c r="J21" s="1814"/>
      <c r="K21" s="1814"/>
      <c r="L21" s="1814"/>
      <c r="M21" s="1814"/>
      <c r="N21" s="1814"/>
      <c r="O21" s="1814"/>
      <c r="P21" s="1814"/>
      <c r="Q21" s="1814"/>
    </row>
    <row r="22" spans="2:20" ht="11.25" customHeight="1">
      <c r="C22" s="4"/>
      <c r="D22" s="4"/>
      <c r="E22" s="5"/>
      <c r="F22" s="5"/>
      <c r="G22" s="5"/>
      <c r="H22" s="5"/>
      <c r="I22" s="5"/>
      <c r="J22" s="5"/>
      <c r="K22" s="5"/>
      <c r="L22" s="5"/>
      <c r="M22" s="5"/>
      <c r="N22" s="5"/>
      <c r="O22" s="5"/>
      <c r="P22" s="5"/>
      <c r="Q22" s="5"/>
    </row>
    <row r="23" spans="2:20" ht="11.1" customHeight="1">
      <c r="B23" s="753"/>
      <c r="C23" s="10"/>
      <c r="D23" s="10"/>
      <c r="E23" s="9"/>
      <c r="F23" s="9"/>
      <c r="G23" s="9"/>
      <c r="H23" s="9"/>
      <c r="I23" s="9"/>
      <c r="J23" s="9"/>
      <c r="K23" s="9"/>
      <c r="L23" s="9"/>
      <c r="M23" s="9"/>
      <c r="N23" s="9"/>
      <c r="O23" s="9"/>
      <c r="P23" s="9"/>
    </row>
    <row r="24" spans="2:20" ht="11.1" customHeight="1"/>
    <row r="25" spans="2:20" ht="11.1" customHeight="1"/>
    <row r="26" spans="2:20" ht="12.75" customHeight="1">
      <c r="J26" s="1813"/>
    </row>
    <row r="27" spans="2:20" ht="12.75" customHeight="1">
      <c r="J27" s="5"/>
    </row>
    <row r="28" spans="2:20" ht="9.75" customHeight="1">
      <c r="J28" s="5"/>
    </row>
    <row r="29" spans="2:20" ht="9.75" customHeight="1">
      <c r="J29" s="5"/>
    </row>
    <row r="30" spans="2:20" ht="12.75" customHeight="1">
      <c r="J30" s="5"/>
      <c r="Q30" s="787"/>
    </row>
    <row r="31" spans="2:20" ht="12.75" customHeight="1">
      <c r="J31" s="5"/>
      <c r="Q31" s="787"/>
    </row>
    <row r="32" spans="2:20" ht="12.75" customHeight="1">
      <c r="J32" s="5"/>
    </row>
    <row r="33" spans="2:17" ht="12.75" customHeight="1">
      <c r="J33" s="5"/>
      <c r="Q33" s="1812"/>
    </row>
    <row r="34" spans="2:17" ht="12.75" customHeight="1">
      <c r="J34" s="1813"/>
      <c r="Q34" s="1812"/>
    </row>
    <row r="35" spans="2:17" ht="12.75" customHeight="1">
      <c r="J35" s="5"/>
      <c r="Q35" s="1812"/>
    </row>
    <row r="36" spans="2:17" ht="15" customHeight="1">
      <c r="J36" s="5"/>
      <c r="Q36" s="1812"/>
    </row>
    <row r="37" spans="2:17" ht="12.75" customHeight="1">
      <c r="Q37" s="1812"/>
    </row>
    <row r="38" spans="2:17" ht="12.75" customHeight="1">
      <c r="Q38" s="1812"/>
    </row>
    <row r="39" spans="2:17" ht="12.75" customHeight="1"/>
    <row r="40" spans="2:17" ht="15" customHeight="1"/>
    <row r="41" spans="2:17" ht="12.75" customHeight="1"/>
    <row r="42" spans="2:17" ht="12.75" customHeight="1"/>
    <row r="43" spans="2:17" ht="15" customHeight="1"/>
    <row r="44" spans="2:17" ht="15" customHeight="1"/>
    <row r="45" spans="2:17" ht="15" customHeight="1">
      <c r="B45" s="754"/>
    </row>
    <row r="46" spans="2:17" ht="15" customHeight="1"/>
    <row r="47" spans="2:17" ht="15" customHeight="1"/>
    <row r="48" spans="2:17" ht="12.75" customHeight="1"/>
    <row r="49" spans="2:17" ht="12.75" customHeight="1">
      <c r="B49" s="10" t="s">
        <v>722</v>
      </c>
    </row>
    <row r="50" spans="2:17" ht="12.75" customHeight="1"/>
    <row r="51" spans="2:17" ht="12.75" customHeight="1"/>
    <row r="52" spans="2:17" ht="12.75" customHeight="1"/>
    <row r="53" spans="2:17" s="1810" customFormat="1" ht="14.1" customHeight="1">
      <c r="E53" s="1811"/>
      <c r="F53" s="1811"/>
      <c r="G53" s="1811"/>
      <c r="H53" s="1811"/>
      <c r="I53" s="1811"/>
      <c r="J53" s="1811"/>
      <c r="K53" s="1811"/>
      <c r="L53" s="1811"/>
      <c r="M53" s="1811"/>
      <c r="N53" s="1811"/>
      <c r="O53" s="1811"/>
      <c r="P53" s="1811"/>
      <c r="Q53" s="1811"/>
    </row>
    <row r="54" spans="2:17" ht="12.75" customHeight="1"/>
    <row r="55" spans="2:17" ht="12.75" customHeight="1"/>
    <row r="56" spans="2:17" ht="12.75" customHeight="1"/>
    <row r="57" spans="2:17" ht="12.75" customHeight="1"/>
    <row r="58" spans="2:17" ht="12.75" customHeight="1"/>
    <row r="59" spans="2:17" ht="12.75" customHeight="1"/>
    <row r="60" spans="2:17" ht="12.75" customHeight="1"/>
    <row r="61" spans="2:17" ht="12.75" customHeight="1"/>
    <row r="62" spans="2:17" ht="12.75" customHeight="1"/>
    <row r="63" spans="2:17" ht="12.75" customHeight="1"/>
    <row r="64" spans="2:17" ht="12.75" customHeight="1"/>
    <row r="65" spans="2:17" ht="12.75" customHeight="1"/>
    <row r="66" spans="2:17" ht="12.75" customHeight="1"/>
    <row r="73" spans="2:17">
      <c r="Q73" s="629"/>
    </row>
    <row r="74" spans="2:17">
      <c r="B74" s="848"/>
      <c r="C74" s="847"/>
      <c r="D74" s="847"/>
      <c r="E74" s="1809"/>
      <c r="F74" s="1809"/>
      <c r="G74" s="1809"/>
      <c r="H74" s="1809"/>
      <c r="I74" s="1809"/>
      <c r="J74" s="1809"/>
    </row>
    <row r="75" spans="2:17" ht="9.75" customHeight="1">
      <c r="B75" s="843"/>
      <c r="E75" s="1809"/>
      <c r="F75" s="1809"/>
      <c r="G75" s="1809"/>
      <c r="H75" s="1809"/>
      <c r="I75" s="1809"/>
      <c r="J75" s="1809"/>
    </row>
    <row r="76" spans="2:17" ht="11.1" customHeight="1">
      <c r="C76" s="10"/>
      <c r="D76" s="10"/>
      <c r="E76" s="1809"/>
      <c r="F76" s="1809"/>
      <c r="G76" s="1809"/>
      <c r="H76" s="1809"/>
      <c r="I76" s="1809"/>
      <c r="J76" s="1809"/>
    </row>
    <row r="77" spans="2:17" ht="11.1" customHeight="1">
      <c r="C77" s="10"/>
      <c r="D77" s="10"/>
      <c r="E77" s="1809"/>
      <c r="F77" s="1809"/>
      <c r="G77" s="1809"/>
      <c r="H77" s="1809"/>
      <c r="I77" s="1809"/>
      <c r="J77" s="1809"/>
    </row>
    <row r="78" spans="2:17" ht="11.1" customHeight="1"/>
    <row r="79" spans="2:17" ht="11.1" customHeight="1"/>
    <row r="80" spans="2:17" ht="11.1" customHeight="1"/>
    <row r="81" ht="11.1" customHeight="1"/>
  </sheetData>
  <mergeCells count="10">
    <mergeCell ref="Q7:Q9"/>
    <mergeCell ref="E6:Q6"/>
    <mergeCell ref="B18:D18"/>
    <mergeCell ref="E7:F8"/>
    <mergeCell ref="B3:Q3"/>
    <mergeCell ref="B4:Q4"/>
    <mergeCell ref="B7:C9"/>
    <mergeCell ref="H7:I8"/>
    <mergeCell ref="K7:L8"/>
    <mergeCell ref="N7:O8"/>
  </mergeCells>
  <printOptions horizontalCentered="1"/>
  <pageMargins left="0.86614173228346458" right="0.98425196850393704" top="0.86614173228346458" bottom="0.94488188976377963" header="0.51181102362204722" footer="0.51181102362204722"/>
  <pageSetup scale="96" fitToHeight="0" orientation="portrait" r:id="rId1"/>
  <headerFooter alignWithMargins="0">
    <oddFooter>&amp;F</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2432F-DEDE-4282-B8DF-342E6804E591}">
  <sheetPr>
    <pageSetUpPr fitToPage="1"/>
  </sheetPr>
  <dimension ref="A1:T82"/>
  <sheetViews>
    <sheetView view="pageBreakPreview" zoomScaleNormal="100" zoomScaleSheetLayoutView="100" workbookViewId="0">
      <selection activeCell="R36" sqref="R36"/>
    </sheetView>
  </sheetViews>
  <sheetFormatPr baseColWidth="10" defaultRowHeight="12.75"/>
  <cols>
    <col min="1" max="1" width="2.7109375" style="1" customWidth="1"/>
    <col min="2" max="2" width="5.7109375" style="1" customWidth="1"/>
    <col min="3" max="3" width="6.7109375" style="1" customWidth="1"/>
    <col min="4" max="4" width="12.7109375" style="1" customWidth="1"/>
    <col min="5" max="6" width="6.7109375" style="16" customWidth="1"/>
    <col min="7" max="7" width="0.42578125" style="16" customWidth="1"/>
    <col min="8" max="9" width="6.7109375" style="16" customWidth="1"/>
    <col min="10" max="10" width="0.42578125" style="16" customWidth="1"/>
    <col min="11" max="12" width="6.7109375" style="16" customWidth="1"/>
    <col min="13" max="13" width="0.42578125" style="16" customWidth="1"/>
    <col min="14" max="15" width="6.7109375" style="16" customWidth="1"/>
    <col min="16" max="16" width="0.42578125" style="16" customWidth="1"/>
    <col min="17" max="17" width="6.7109375" style="16" customWidth="1"/>
    <col min="18" max="16384" width="11.42578125" style="1"/>
  </cols>
  <sheetData>
    <row r="1" spans="1:20" ht="12.75" customHeight="1"/>
    <row r="2" spans="1:20" ht="12.75" customHeight="1"/>
    <row r="3" spans="1:20" ht="14.1" customHeight="1">
      <c r="B3" s="1861" t="s">
        <v>735</v>
      </c>
      <c r="C3" s="1861"/>
      <c r="D3" s="1861"/>
      <c r="E3" s="1861"/>
      <c r="F3" s="1861"/>
      <c r="G3" s="1861"/>
      <c r="H3" s="1861"/>
      <c r="I3" s="1861"/>
      <c r="J3" s="1861"/>
      <c r="K3" s="1861"/>
      <c r="L3" s="1861"/>
      <c r="M3" s="1861"/>
      <c r="N3" s="1861"/>
      <c r="O3" s="1861"/>
      <c r="P3" s="1861"/>
      <c r="Q3" s="1861"/>
    </row>
    <row r="4" spans="1:20" ht="14.1" customHeight="1">
      <c r="B4" s="1861" t="s">
        <v>68</v>
      </c>
      <c r="C4" s="1861"/>
      <c r="D4" s="1861"/>
      <c r="E4" s="1861"/>
      <c r="F4" s="1861"/>
      <c r="G4" s="1861"/>
      <c r="H4" s="1861"/>
      <c r="I4" s="1861"/>
      <c r="J4" s="1861"/>
      <c r="K4" s="1861"/>
      <c r="L4" s="1861"/>
      <c r="M4" s="1861"/>
      <c r="N4" s="1861"/>
      <c r="O4" s="1861"/>
      <c r="P4" s="1861"/>
      <c r="Q4" s="1861"/>
    </row>
    <row r="5" spans="1:20" ht="6" customHeight="1">
      <c r="B5" s="673"/>
      <c r="C5" s="673"/>
      <c r="D5" s="673"/>
      <c r="E5" s="673"/>
      <c r="F5" s="673"/>
      <c r="G5" s="673"/>
      <c r="H5" s="673"/>
      <c r="I5" s="673"/>
      <c r="J5" s="673"/>
      <c r="K5" s="673"/>
      <c r="L5" s="673"/>
      <c r="M5" s="673"/>
      <c r="N5" s="673"/>
      <c r="O5" s="673"/>
      <c r="P5" s="673"/>
      <c r="Q5" s="673"/>
    </row>
    <row r="6" spans="1:20" ht="6" customHeight="1">
      <c r="A6" s="853"/>
      <c r="B6" s="1831"/>
      <c r="C6" s="1830"/>
      <c r="D6" s="1830"/>
      <c r="E6" s="1829"/>
      <c r="F6" s="1829"/>
      <c r="G6" s="1829"/>
      <c r="H6" s="1829"/>
      <c r="I6" s="1829"/>
      <c r="J6" s="1829"/>
      <c r="K6" s="1829"/>
      <c r="L6" s="1829"/>
      <c r="M6" s="1829"/>
      <c r="N6" s="1829"/>
      <c r="O6" s="1829"/>
      <c r="P6" s="1829"/>
      <c r="Q6" s="1829"/>
    </row>
    <row r="7" spans="1:20" ht="13.5" customHeight="1">
      <c r="B7" s="1828"/>
      <c r="C7" s="1828"/>
      <c r="D7" s="1828"/>
      <c r="E7" s="1880" t="s">
        <v>734</v>
      </c>
      <c r="F7" s="1880"/>
      <c r="G7" s="1880"/>
      <c r="H7" s="1880"/>
      <c r="I7" s="1880"/>
      <c r="J7" s="1880"/>
      <c r="K7" s="1880"/>
      <c r="L7" s="1880"/>
      <c r="M7" s="1880"/>
      <c r="N7" s="1880"/>
      <c r="O7" s="1880"/>
      <c r="P7" s="1880"/>
      <c r="Q7" s="1880"/>
    </row>
    <row r="8" spans="1:20" ht="13.5" customHeight="1">
      <c r="B8" s="1871" t="s">
        <v>733</v>
      </c>
      <c r="C8" s="1871"/>
      <c r="D8" s="947"/>
      <c r="E8" s="1876" t="s">
        <v>732</v>
      </c>
      <c r="F8" s="1876"/>
      <c r="G8" s="1827"/>
      <c r="H8" s="1872" t="s">
        <v>731</v>
      </c>
      <c r="I8" s="1872"/>
      <c r="J8" s="1825"/>
      <c r="K8" s="1872" t="s">
        <v>730</v>
      </c>
      <c r="L8" s="1872"/>
      <c r="M8" s="1825"/>
      <c r="N8" s="1873" t="s">
        <v>237</v>
      </c>
      <c r="O8" s="1873"/>
      <c r="P8" s="1826"/>
      <c r="Q8" s="1872" t="s">
        <v>0</v>
      </c>
    </row>
    <row r="9" spans="1:20" ht="13.5" customHeight="1">
      <c r="B9" s="1871"/>
      <c r="C9" s="1871"/>
      <c r="D9" s="947"/>
      <c r="E9" s="1877"/>
      <c r="F9" s="1877"/>
      <c r="G9" s="1827"/>
      <c r="H9" s="1878"/>
      <c r="I9" s="1878"/>
      <c r="J9" s="1825"/>
      <c r="K9" s="1878"/>
      <c r="L9" s="1878"/>
      <c r="M9" s="1825"/>
      <c r="N9" s="1873"/>
      <c r="O9" s="1873"/>
      <c r="P9" s="1826"/>
      <c r="Q9" s="1873"/>
    </row>
    <row r="10" spans="1:20" ht="12" customHeight="1">
      <c r="B10" s="1879"/>
      <c r="C10" s="1879"/>
      <c r="D10" s="1824"/>
      <c r="E10" s="1040" t="s">
        <v>72</v>
      </c>
      <c r="F10" s="1040" t="s">
        <v>71</v>
      </c>
      <c r="G10" s="1040"/>
      <c r="H10" s="1822" t="s">
        <v>72</v>
      </c>
      <c r="I10" s="1822" t="s">
        <v>71</v>
      </c>
      <c r="J10" s="1822"/>
      <c r="K10" s="1822" t="s">
        <v>72</v>
      </c>
      <c r="L10" s="1822" t="s">
        <v>71</v>
      </c>
      <c r="M10" s="1822"/>
      <c r="N10" s="1823" t="s">
        <v>72</v>
      </c>
      <c r="O10" s="1823" t="s">
        <v>71</v>
      </c>
      <c r="P10" s="1822"/>
      <c r="Q10" s="1874"/>
    </row>
    <row r="11" spans="1:20" ht="24.75" customHeight="1">
      <c r="B11" s="4" t="s">
        <v>729</v>
      </c>
      <c r="C11" s="4"/>
      <c r="D11" s="4"/>
      <c r="E11" s="1821">
        <v>146</v>
      </c>
      <c r="F11" s="1821">
        <v>18</v>
      </c>
      <c r="G11" s="1821"/>
      <c r="H11" s="1677">
        <v>0</v>
      </c>
      <c r="I11" s="1677">
        <v>0</v>
      </c>
      <c r="J11" s="1677"/>
      <c r="K11" s="1677">
        <v>8</v>
      </c>
      <c r="L11" s="1677">
        <v>0</v>
      </c>
      <c r="M11" s="1677"/>
      <c r="N11" s="1677">
        <f t="shared" ref="N11:O17" si="0">SUM(E11+H11+K11)</f>
        <v>154</v>
      </c>
      <c r="O11" s="1677">
        <f t="shared" si="0"/>
        <v>18</v>
      </c>
      <c r="P11" s="1677"/>
      <c r="Q11" s="1061">
        <f t="shared" ref="Q11:Q17" si="1">SUM(N11:O11)</f>
        <v>172</v>
      </c>
      <c r="R11" s="618">
        <f t="shared" ref="R11:R17" si="2">SUM(E11:F11)</f>
        <v>164</v>
      </c>
      <c r="S11" s="618">
        <f t="shared" ref="S11:S17" si="3">SUM(H11:I11)</f>
        <v>0</v>
      </c>
      <c r="T11" s="618">
        <f t="shared" ref="T11:T17" si="4">SUM(J11:L11)</f>
        <v>8</v>
      </c>
    </row>
    <row r="12" spans="1:20" ht="24.75" customHeight="1">
      <c r="B12" s="4" t="s">
        <v>728</v>
      </c>
      <c r="C12" s="4"/>
      <c r="D12" s="4"/>
      <c r="E12" s="1821">
        <v>256</v>
      </c>
      <c r="F12" s="1821">
        <v>17</v>
      </c>
      <c r="G12" s="1821"/>
      <c r="H12" s="1677">
        <v>102</v>
      </c>
      <c r="I12" s="1677">
        <v>57</v>
      </c>
      <c r="J12" s="1677"/>
      <c r="K12" s="1677">
        <v>23</v>
      </c>
      <c r="L12" s="1677">
        <v>14</v>
      </c>
      <c r="M12" s="1677"/>
      <c r="N12" s="1677">
        <f t="shared" si="0"/>
        <v>381</v>
      </c>
      <c r="O12" s="1677">
        <f t="shared" si="0"/>
        <v>88</v>
      </c>
      <c r="P12" s="1677"/>
      <c r="Q12" s="1061">
        <f t="shared" si="1"/>
        <v>469</v>
      </c>
      <c r="R12" s="618">
        <f t="shared" si="2"/>
        <v>273</v>
      </c>
      <c r="S12" s="618">
        <f t="shared" si="3"/>
        <v>159</v>
      </c>
      <c r="T12" s="618">
        <f t="shared" si="4"/>
        <v>37</v>
      </c>
    </row>
    <row r="13" spans="1:20" ht="24.75" customHeight="1">
      <c r="B13" s="4" t="s">
        <v>727</v>
      </c>
      <c r="C13" s="4"/>
      <c r="D13" s="4"/>
      <c r="E13" s="1821">
        <v>4947</v>
      </c>
      <c r="F13" s="1821">
        <v>397</v>
      </c>
      <c r="G13" s="1821"/>
      <c r="H13" s="1677">
        <v>2919</v>
      </c>
      <c r="I13" s="1677">
        <v>311</v>
      </c>
      <c r="J13" s="1677"/>
      <c r="K13" s="1677">
        <v>1327</v>
      </c>
      <c r="L13" s="1677">
        <v>77</v>
      </c>
      <c r="M13" s="1677"/>
      <c r="N13" s="1677">
        <f t="shared" si="0"/>
        <v>9193</v>
      </c>
      <c r="O13" s="1677">
        <f t="shared" si="0"/>
        <v>785</v>
      </c>
      <c r="P13" s="1677"/>
      <c r="Q13" s="1061">
        <f t="shared" si="1"/>
        <v>9978</v>
      </c>
      <c r="R13" s="618">
        <f t="shared" si="2"/>
        <v>5344</v>
      </c>
      <c r="S13" s="618">
        <f t="shared" si="3"/>
        <v>3230</v>
      </c>
      <c r="T13" s="618">
        <f t="shared" si="4"/>
        <v>1404</v>
      </c>
    </row>
    <row r="14" spans="1:20" ht="24.75" customHeight="1">
      <c r="B14" s="4" t="s">
        <v>726</v>
      </c>
      <c r="C14" s="4"/>
      <c r="D14" s="4"/>
      <c r="E14" s="1821">
        <v>140</v>
      </c>
      <c r="F14" s="1821">
        <v>23</v>
      </c>
      <c r="G14" s="1821"/>
      <c r="H14" s="1677">
        <v>0</v>
      </c>
      <c r="I14" s="1677">
        <v>0</v>
      </c>
      <c r="J14" s="1677"/>
      <c r="K14" s="1677">
        <v>24</v>
      </c>
      <c r="L14" s="1677">
        <v>3</v>
      </c>
      <c r="M14" s="1677"/>
      <c r="N14" s="1677">
        <f t="shared" si="0"/>
        <v>164</v>
      </c>
      <c r="O14" s="1677">
        <f t="shared" si="0"/>
        <v>26</v>
      </c>
      <c r="P14" s="1677"/>
      <c r="Q14" s="1061">
        <f t="shared" si="1"/>
        <v>190</v>
      </c>
      <c r="R14" s="618">
        <f t="shared" si="2"/>
        <v>163</v>
      </c>
      <c r="S14" s="618">
        <f t="shared" si="3"/>
        <v>0</v>
      </c>
      <c r="T14" s="618">
        <f t="shared" si="4"/>
        <v>27</v>
      </c>
    </row>
    <row r="15" spans="1:20" ht="24.75" customHeight="1">
      <c r="B15" s="4" t="s">
        <v>725</v>
      </c>
      <c r="C15" s="4"/>
      <c r="D15" s="4"/>
      <c r="E15" s="1821">
        <v>0</v>
      </c>
      <c r="F15" s="1821">
        <v>0</v>
      </c>
      <c r="G15" s="1821"/>
      <c r="H15" s="1677">
        <v>0</v>
      </c>
      <c r="I15" s="1677">
        <v>0</v>
      </c>
      <c r="J15" s="1677"/>
      <c r="K15" s="1677">
        <v>36</v>
      </c>
      <c r="L15" s="1677">
        <v>3</v>
      </c>
      <c r="M15" s="1677"/>
      <c r="N15" s="1677">
        <f t="shared" si="0"/>
        <v>36</v>
      </c>
      <c r="O15" s="1677">
        <f t="shared" si="0"/>
        <v>3</v>
      </c>
      <c r="P15" s="1677"/>
      <c r="Q15" s="1061">
        <f t="shared" si="1"/>
        <v>39</v>
      </c>
      <c r="R15" s="618">
        <f t="shared" si="2"/>
        <v>0</v>
      </c>
      <c r="S15" s="618">
        <f t="shared" si="3"/>
        <v>0</v>
      </c>
      <c r="T15" s="618">
        <f t="shared" si="4"/>
        <v>39</v>
      </c>
    </row>
    <row r="16" spans="1:20" ht="24.75" customHeight="1">
      <c r="B16" s="4" t="s">
        <v>724</v>
      </c>
      <c r="C16" s="4"/>
      <c r="D16" s="4"/>
      <c r="E16" s="1821">
        <v>0</v>
      </c>
      <c r="F16" s="1821">
        <v>0</v>
      </c>
      <c r="G16" s="1821"/>
      <c r="H16" s="1677">
        <v>0</v>
      </c>
      <c r="I16" s="1677">
        <v>0</v>
      </c>
      <c r="J16" s="1677"/>
      <c r="K16" s="1677">
        <v>13</v>
      </c>
      <c r="L16" s="1677">
        <v>2</v>
      </c>
      <c r="M16" s="1677"/>
      <c r="N16" s="1677">
        <f t="shared" si="0"/>
        <v>13</v>
      </c>
      <c r="O16" s="1677">
        <f t="shared" si="0"/>
        <v>2</v>
      </c>
      <c r="P16" s="1677"/>
      <c r="Q16" s="1061">
        <f t="shared" si="1"/>
        <v>15</v>
      </c>
      <c r="R16" s="618">
        <f t="shared" si="2"/>
        <v>0</v>
      </c>
      <c r="S16" s="618">
        <f t="shared" si="3"/>
        <v>0</v>
      </c>
      <c r="T16" s="618">
        <f t="shared" si="4"/>
        <v>15</v>
      </c>
    </row>
    <row r="17" spans="2:20" ht="24.75" customHeight="1">
      <c r="B17" s="4" t="s">
        <v>723</v>
      </c>
      <c r="C17" s="4"/>
      <c r="D17" s="4"/>
      <c r="E17" s="1821">
        <v>22</v>
      </c>
      <c r="F17" s="1821">
        <v>2</v>
      </c>
      <c r="G17" s="1821"/>
      <c r="H17" s="1677">
        <v>0</v>
      </c>
      <c r="I17" s="1677">
        <v>0</v>
      </c>
      <c r="J17" s="1677"/>
      <c r="K17" s="1677">
        <v>0</v>
      </c>
      <c r="L17" s="1677">
        <v>0</v>
      </c>
      <c r="M17" s="1677"/>
      <c r="N17" s="1677">
        <f t="shared" si="0"/>
        <v>22</v>
      </c>
      <c r="O17" s="1677">
        <f t="shared" si="0"/>
        <v>2</v>
      </c>
      <c r="P17" s="1677"/>
      <c r="Q17" s="1061">
        <f t="shared" si="1"/>
        <v>24</v>
      </c>
      <c r="R17" s="618">
        <f t="shared" si="2"/>
        <v>24</v>
      </c>
      <c r="S17" s="618">
        <f t="shared" si="3"/>
        <v>0</v>
      </c>
      <c r="T17" s="618">
        <f t="shared" si="4"/>
        <v>0</v>
      </c>
    </row>
    <row r="18" spans="2:20" ht="6.75" customHeight="1">
      <c r="B18" s="4"/>
      <c r="C18" s="4"/>
      <c r="D18" s="4"/>
      <c r="E18" s="1820"/>
      <c r="F18" s="1820"/>
      <c r="G18" s="1820"/>
      <c r="H18" s="1818"/>
      <c r="I18" s="1818"/>
      <c r="J18" s="1818"/>
      <c r="K18" s="1818"/>
      <c r="L18" s="1818"/>
      <c r="M18" s="1818"/>
      <c r="N18" s="1819"/>
      <c r="O18" s="1819"/>
      <c r="P18" s="1818"/>
      <c r="Q18" s="1817"/>
      <c r="R18" s="618"/>
      <c r="S18" s="618"/>
      <c r="T18" s="618"/>
    </row>
    <row r="19" spans="2:20" ht="15" customHeight="1">
      <c r="B19" s="1868" t="s">
        <v>0</v>
      </c>
      <c r="C19" s="1868"/>
      <c r="D19" s="1868"/>
      <c r="E19" s="1816">
        <f>SUM(E11:E17)</f>
        <v>5511</v>
      </c>
      <c r="F19" s="1816">
        <f>SUM(F11:F17)</f>
        <v>457</v>
      </c>
      <c r="G19" s="1816"/>
      <c r="H19" s="1816">
        <f>SUM(H11:H17)</f>
        <v>3021</v>
      </c>
      <c r="I19" s="1816">
        <f>SUM(I11:I17)</f>
        <v>368</v>
      </c>
      <c r="J19" s="1816"/>
      <c r="K19" s="1816">
        <f>SUM(K11:K17)</f>
        <v>1431</v>
      </c>
      <c r="L19" s="1816">
        <f>SUM(L11:L17)</f>
        <v>99</v>
      </c>
      <c r="M19" s="1816"/>
      <c r="N19" s="1816">
        <f>SUM(N11:N17)</f>
        <v>9963</v>
      </c>
      <c r="O19" s="1816">
        <f>SUM(O11:O17)</f>
        <v>924</v>
      </c>
      <c r="P19" s="1816"/>
      <c r="Q19" s="1816">
        <f>SUM(Q11:Q17)</f>
        <v>10887</v>
      </c>
    </row>
    <row r="20" spans="2:20" ht="13.5" customHeight="1">
      <c r="B20" s="1815"/>
      <c r="C20" s="1815"/>
      <c r="D20" s="1815"/>
      <c r="E20" s="1814"/>
      <c r="F20" s="1814"/>
      <c r="G20" s="1814"/>
      <c r="H20" s="1814"/>
      <c r="I20" s="1814"/>
      <c r="J20" s="1814"/>
      <c r="K20" s="1814"/>
      <c r="L20" s="1814"/>
      <c r="M20" s="1814"/>
      <c r="N20" s="1814"/>
      <c r="O20" s="1814"/>
      <c r="P20" s="1814"/>
      <c r="Q20" s="1814"/>
    </row>
    <row r="21" spans="2:20" ht="13.5" customHeight="1">
      <c r="B21" s="1815"/>
      <c r="C21" s="1815"/>
      <c r="D21" s="1815"/>
      <c r="E21" s="1814"/>
      <c r="F21" s="1814"/>
      <c r="G21" s="1814"/>
      <c r="H21" s="1814"/>
      <c r="I21" s="1814"/>
      <c r="J21" s="1814"/>
      <c r="K21" s="1814"/>
      <c r="L21" s="1814"/>
      <c r="M21" s="1814"/>
      <c r="N21" s="1814"/>
      <c r="O21" s="1814"/>
      <c r="P21" s="1814"/>
      <c r="Q21" s="1814"/>
    </row>
    <row r="22" spans="2:20" ht="13.5" customHeight="1">
      <c r="B22" s="1815"/>
      <c r="C22" s="1815"/>
      <c r="D22" s="1815"/>
      <c r="E22" s="1814"/>
      <c r="F22" s="1814"/>
      <c r="G22" s="1814"/>
      <c r="H22" s="1814"/>
      <c r="I22" s="1814"/>
      <c r="J22" s="1814"/>
      <c r="K22" s="1814"/>
      <c r="L22" s="1814"/>
      <c r="M22" s="1814"/>
      <c r="N22" s="1814"/>
      <c r="O22" s="1814"/>
      <c r="P22" s="1814"/>
      <c r="Q22" s="1814"/>
    </row>
    <row r="23" spans="2:20" ht="11.25" customHeight="1">
      <c r="C23" s="4"/>
      <c r="D23" s="4"/>
      <c r="E23" s="5"/>
      <c r="F23" s="5"/>
      <c r="G23" s="5"/>
      <c r="H23" s="5"/>
      <c r="I23" s="5"/>
      <c r="J23" s="5"/>
      <c r="K23" s="5"/>
      <c r="L23" s="5"/>
      <c r="M23" s="5"/>
      <c r="N23" s="5"/>
      <c r="O23" s="5"/>
      <c r="P23" s="5"/>
      <c r="Q23" s="5"/>
    </row>
    <row r="24" spans="2:20" ht="11.1" customHeight="1">
      <c r="B24" s="753"/>
      <c r="C24" s="10"/>
      <c r="D24" s="10"/>
      <c r="E24" s="9"/>
      <c r="F24" s="9"/>
      <c r="G24" s="9"/>
      <c r="H24" s="9"/>
      <c r="I24" s="9"/>
      <c r="J24" s="9"/>
      <c r="K24" s="9"/>
      <c r="L24" s="9"/>
      <c r="M24" s="9"/>
      <c r="N24" s="9"/>
      <c r="O24" s="9"/>
      <c r="P24" s="9"/>
    </row>
    <row r="25" spans="2:20" ht="11.1" customHeight="1"/>
    <row r="26" spans="2:20" ht="11.1" customHeight="1"/>
    <row r="27" spans="2:20" ht="12.75" customHeight="1">
      <c r="J27" s="1813"/>
    </row>
    <row r="28" spans="2:20" ht="12.75" customHeight="1">
      <c r="J28" s="5"/>
    </row>
    <row r="29" spans="2:20" ht="9.75" customHeight="1">
      <c r="J29" s="5"/>
    </row>
    <row r="30" spans="2:20" ht="9.75" customHeight="1">
      <c r="J30" s="5"/>
    </row>
    <row r="31" spans="2:20" ht="12.75" customHeight="1">
      <c r="J31" s="5"/>
      <c r="Q31" s="787"/>
    </row>
    <row r="32" spans="2:20" ht="12.75" customHeight="1">
      <c r="J32" s="5"/>
      <c r="Q32" s="787"/>
    </row>
    <row r="33" spans="2:17" ht="12.75" customHeight="1">
      <c r="J33" s="5"/>
    </row>
    <row r="34" spans="2:17" ht="12.75" customHeight="1">
      <c r="J34" s="5"/>
      <c r="Q34" s="1812"/>
    </row>
    <row r="35" spans="2:17" ht="12.75" customHeight="1">
      <c r="J35" s="1813"/>
      <c r="Q35" s="1812"/>
    </row>
    <row r="36" spans="2:17" ht="12.75" customHeight="1">
      <c r="J36" s="5"/>
      <c r="Q36" s="1812"/>
    </row>
    <row r="37" spans="2:17" ht="15" customHeight="1">
      <c r="J37" s="5"/>
      <c r="Q37" s="1812"/>
    </row>
    <row r="38" spans="2:17" ht="12.75" customHeight="1">
      <c r="Q38" s="1812"/>
    </row>
    <row r="39" spans="2:17" ht="12.75" customHeight="1">
      <c r="Q39" s="1812"/>
    </row>
    <row r="40" spans="2:17" ht="12.75" customHeight="1"/>
    <row r="41" spans="2:17" ht="15" customHeight="1"/>
    <row r="42" spans="2:17" ht="12.75" customHeight="1"/>
    <row r="43" spans="2:17" ht="12.75" customHeight="1"/>
    <row r="44" spans="2:17" ht="15" customHeight="1"/>
    <row r="45" spans="2:17" ht="15" customHeight="1"/>
    <row r="46" spans="2:17" ht="15" customHeight="1">
      <c r="B46" s="754"/>
    </row>
    <row r="47" spans="2:17" ht="15" customHeight="1"/>
    <row r="48" spans="2:17" ht="15" customHeight="1"/>
    <row r="49" spans="2:17" ht="12.75" customHeight="1">
      <c r="B49" s="10" t="s">
        <v>722</v>
      </c>
    </row>
    <row r="50" spans="2:17" ht="12.75" customHeight="1"/>
    <row r="51" spans="2:17" ht="12.75" customHeight="1"/>
    <row r="52" spans="2:17" ht="12.75" customHeight="1"/>
    <row r="53" spans="2:17" ht="12.75" customHeight="1"/>
    <row r="54" spans="2:17" s="1810" customFormat="1" ht="14.1" customHeight="1">
      <c r="E54" s="1811"/>
      <c r="F54" s="1811"/>
      <c r="G54" s="1811"/>
      <c r="H54" s="1811"/>
      <c r="I54" s="1811"/>
      <c r="J54" s="1811"/>
      <c r="K54" s="1811"/>
      <c r="L54" s="1811"/>
      <c r="M54" s="1811"/>
      <c r="N54" s="1811"/>
      <c r="O54" s="1811"/>
      <c r="P54" s="1811"/>
      <c r="Q54" s="1811"/>
    </row>
    <row r="55" spans="2:17" ht="12.75" customHeight="1"/>
    <row r="56" spans="2:17" ht="12.75" customHeight="1"/>
    <row r="57" spans="2:17" ht="12.75" customHeight="1"/>
    <row r="58" spans="2:17" ht="12.75" customHeight="1"/>
    <row r="59" spans="2:17" ht="12.75" customHeight="1"/>
    <row r="60" spans="2:17" ht="12.75" customHeight="1"/>
    <row r="61" spans="2:17" ht="12.75" customHeight="1"/>
    <row r="62" spans="2:17" ht="12.75" customHeight="1"/>
    <row r="63" spans="2:17" ht="12.75" customHeight="1"/>
    <row r="64" spans="2:17" ht="12.75" customHeight="1"/>
    <row r="65" spans="2:17" ht="12.75" customHeight="1"/>
    <row r="66" spans="2:17" ht="12.75" customHeight="1"/>
    <row r="67" spans="2:17" ht="12.75" customHeight="1"/>
    <row r="74" spans="2:17">
      <c r="Q74" s="629"/>
    </row>
    <row r="75" spans="2:17">
      <c r="B75" s="848"/>
      <c r="C75" s="847"/>
      <c r="D75" s="847"/>
      <c r="E75" s="1809"/>
      <c r="F75" s="1809"/>
      <c r="G75" s="1809"/>
      <c r="H75" s="1809"/>
      <c r="I75" s="1809"/>
      <c r="J75" s="1809"/>
    </row>
    <row r="76" spans="2:17" ht="9.75" customHeight="1">
      <c r="B76" s="843"/>
      <c r="E76" s="1809"/>
      <c r="F76" s="1809"/>
      <c r="G76" s="1809"/>
      <c r="H76" s="1809"/>
      <c r="I76" s="1809"/>
      <c r="J76" s="1809"/>
    </row>
    <row r="77" spans="2:17" ht="11.1" customHeight="1">
      <c r="C77" s="10"/>
      <c r="D77" s="10"/>
      <c r="E77" s="1809"/>
      <c r="F77" s="1809"/>
      <c r="G77" s="1809"/>
      <c r="H77" s="1809"/>
      <c r="I77" s="1809"/>
      <c r="J77" s="1809"/>
    </row>
    <row r="78" spans="2:17" ht="11.1" customHeight="1">
      <c r="C78" s="10"/>
      <c r="D78" s="10"/>
      <c r="E78" s="1809"/>
      <c r="F78" s="1809"/>
      <c r="G78" s="1809"/>
      <c r="H78" s="1809"/>
      <c r="I78" s="1809"/>
      <c r="J78" s="1809"/>
    </row>
    <row r="79" spans="2:17" ht="11.1" customHeight="1"/>
    <row r="80" spans="2:17" ht="11.1" customHeight="1"/>
    <row r="81" ht="11.1" customHeight="1"/>
    <row r="82" ht="11.1" customHeight="1"/>
  </sheetData>
  <mergeCells count="10">
    <mergeCell ref="B19:D19"/>
    <mergeCell ref="B3:Q3"/>
    <mergeCell ref="B4:Q4"/>
    <mergeCell ref="B8:C10"/>
    <mergeCell ref="E8:F9"/>
    <mergeCell ref="Q8:Q10"/>
    <mergeCell ref="E7:Q7"/>
    <mergeCell ref="H8:I9"/>
    <mergeCell ref="K8:L9"/>
    <mergeCell ref="N8:O9"/>
  </mergeCells>
  <printOptions horizontalCentered="1"/>
  <pageMargins left="0.86614173228346458" right="0.98425196850393704" top="0.86614173228346458" bottom="0.94488188976377963" header="0.51181102362204722" footer="0.51181102362204722"/>
  <pageSetup scale="96" fitToHeight="0" orientation="portrait" r:id="rId1"/>
  <headerFooter alignWithMargins="0">
    <oddFooter>&amp;F</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0AFC5-5F52-4FE5-87F2-04180F7C3BFE}">
  <dimension ref="A1:AE515"/>
  <sheetViews>
    <sheetView view="pageBreakPreview" topLeftCell="D1" zoomScaleNormal="100" zoomScaleSheetLayoutView="100" workbookViewId="0">
      <selection activeCell="R148" sqref="R148"/>
    </sheetView>
  </sheetViews>
  <sheetFormatPr baseColWidth="10" defaultRowHeight="12.75"/>
  <cols>
    <col min="1" max="1" width="1.85546875" style="5" hidden="1" customWidth="1"/>
    <col min="2" max="2" width="1.7109375" style="5" hidden="1" customWidth="1"/>
    <col min="3" max="3" width="2.7109375" style="5" hidden="1" customWidth="1"/>
    <col min="4" max="4" width="1" style="1769" customWidth="1"/>
    <col min="5" max="5" width="6.140625" style="1766" customWidth="1"/>
    <col min="6" max="6" width="1.5703125" style="1766" customWidth="1"/>
    <col min="7" max="7" width="66.140625" style="1768" customWidth="1"/>
    <col min="8" max="9" width="12.7109375" style="1782" customWidth="1"/>
    <col min="10" max="10" width="15.5703125" style="1767" customWidth="1"/>
    <col min="11" max="11" width="9" style="1767" customWidth="1"/>
    <col min="12" max="12" width="7.7109375" style="1" customWidth="1"/>
    <col min="13" max="13" width="6" style="1" customWidth="1"/>
    <col min="14" max="14" width="6.85546875" style="1" customWidth="1"/>
    <col min="15" max="15" width="2.28515625" style="1" customWidth="1"/>
    <col min="16" max="16" width="6.42578125" style="1" customWidth="1"/>
    <col min="17" max="17" width="6" style="1" customWidth="1"/>
    <col min="18" max="18" width="7.28515625" style="1" customWidth="1"/>
    <col min="19" max="19" width="1.5703125" style="1" customWidth="1"/>
    <col min="20" max="21" width="6.7109375" style="1" customWidth="1"/>
    <col min="22" max="22" width="6.85546875"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30" width="6.7109375" style="1" customWidth="1"/>
    <col min="31" max="16384" width="11.42578125" style="1"/>
  </cols>
  <sheetData>
    <row r="1" spans="1:31" ht="3.75" customHeight="1">
      <c r="J1" s="1778"/>
      <c r="K1" s="1778"/>
      <c r="L1" s="389"/>
    </row>
    <row r="2" spans="1:31" ht="12.75" customHeight="1">
      <c r="E2" s="1903" t="s">
        <v>720</v>
      </c>
      <c r="F2" s="1903"/>
      <c r="G2" s="1903"/>
      <c r="H2" s="1903"/>
      <c r="I2" s="1903"/>
      <c r="J2" s="1903"/>
      <c r="K2" s="1778"/>
      <c r="N2" s="1888"/>
      <c r="O2" s="1888"/>
      <c r="P2" s="1888"/>
      <c r="Q2" s="1888"/>
      <c r="R2" s="1888"/>
      <c r="S2" s="1888"/>
      <c r="T2" s="1888"/>
      <c r="U2" s="1888"/>
      <c r="V2" s="1888"/>
      <c r="W2" s="1888"/>
      <c r="X2" s="1888"/>
      <c r="Y2" s="1888"/>
      <c r="Z2" s="1888"/>
      <c r="AA2" s="1888"/>
      <c r="AB2" s="1888"/>
    </row>
    <row r="3" spans="1:31" ht="12.75" customHeight="1">
      <c r="B3" s="719"/>
      <c r="C3" s="719"/>
      <c r="D3" s="1781"/>
      <c r="E3" s="1902" t="s">
        <v>61</v>
      </c>
      <c r="F3" s="1902"/>
      <c r="G3" s="1902"/>
      <c r="H3" s="1902"/>
      <c r="I3" s="1902"/>
      <c r="J3" s="1902"/>
      <c r="K3" s="1778"/>
      <c r="L3" s="414"/>
      <c r="M3" s="414"/>
      <c r="N3" s="413"/>
      <c r="AD3" s="2"/>
      <c r="AE3" s="2"/>
    </row>
    <row r="4" spans="1:31" ht="3" customHeight="1">
      <c r="F4" s="1780"/>
      <c r="G4" s="1779"/>
      <c r="H4" s="1783"/>
      <c r="I4" s="1783"/>
      <c r="J4" s="1778"/>
      <c r="K4" s="1778"/>
      <c r="N4" s="4"/>
    </row>
    <row r="5" spans="1:31" ht="12.75" customHeight="1">
      <c r="D5" s="359"/>
      <c r="E5" s="1889" t="s">
        <v>6</v>
      </c>
      <c r="F5" s="1754"/>
      <c r="G5" s="1754"/>
      <c r="H5" s="1753"/>
      <c r="I5" s="1753"/>
      <c r="J5" s="1753"/>
      <c r="K5" s="1752"/>
      <c r="N5" s="4"/>
    </row>
    <row r="6" spans="1:31" ht="12.75" customHeight="1">
      <c r="A6" s="5" t="s">
        <v>12</v>
      </c>
      <c r="B6" s="5" t="s">
        <v>13</v>
      </c>
      <c r="C6" s="5" t="s">
        <v>14</v>
      </c>
      <c r="D6" s="359"/>
      <c r="E6" s="1890"/>
      <c r="F6" s="1751"/>
      <c r="G6" s="1750" t="s">
        <v>87</v>
      </c>
      <c r="H6" s="1900" t="s">
        <v>719</v>
      </c>
      <c r="I6" s="1900" t="s">
        <v>718</v>
      </c>
      <c r="J6" s="1900" t="s">
        <v>717</v>
      </c>
      <c r="K6" s="1881" t="s">
        <v>0</v>
      </c>
      <c r="L6" s="5"/>
    </row>
    <row r="7" spans="1:31">
      <c r="D7" s="359"/>
      <c r="E7" s="1890"/>
      <c r="F7" s="1361"/>
      <c r="G7" s="1747"/>
      <c r="H7" s="1901"/>
      <c r="I7" s="1901"/>
      <c r="J7" s="1901"/>
      <c r="K7" s="1882"/>
    </row>
    <row r="8" spans="1:31" ht="12" customHeight="1">
      <c r="D8" s="359"/>
      <c r="E8" s="1891">
        <v>1401</v>
      </c>
      <c r="F8" s="392" t="s">
        <v>1</v>
      </c>
      <c r="G8" s="396"/>
      <c r="H8" s="498">
        <f>SUM(H9+H12+H17+H22+H32+H36+H38+H40)</f>
        <v>769</v>
      </c>
      <c r="I8" s="498">
        <f>SUM(I9+I12+I17+I22+I32+I36+I38+I40)</f>
        <v>598</v>
      </c>
      <c r="J8" s="498">
        <f>SUM(J9+J12+J17+J22+J32+J36+J38+J40)</f>
        <v>0</v>
      </c>
      <c r="K8" s="49">
        <f t="shared" ref="K8:K47" si="0">SUM(H8:J8)</f>
        <v>1367</v>
      </c>
    </row>
    <row r="9" spans="1:31" ht="10.5" customHeight="1">
      <c r="D9" s="359"/>
      <c r="E9" s="1892"/>
      <c r="F9" s="1680" t="s">
        <v>33</v>
      </c>
      <c r="G9" s="1759"/>
      <c r="H9" s="1607">
        <f>SUM(H10:H11)</f>
        <v>769</v>
      </c>
      <c r="I9" s="1607">
        <f>SUM(I10:I11)</f>
        <v>0</v>
      </c>
      <c r="J9" s="1244">
        <f>SUM(J10:J11)</f>
        <v>0</v>
      </c>
      <c r="K9" s="1251">
        <f t="shared" si="0"/>
        <v>769</v>
      </c>
      <c r="L9" s="389"/>
    </row>
    <row r="10" spans="1:31" ht="9.9499999999999993" customHeight="1">
      <c r="A10" s="5">
        <v>1</v>
      </c>
      <c r="B10" s="5">
        <v>1</v>
      </c>
      <c r="C10" s="5">
        <v>11</v>
      </c>
      <c r="D10" s="359"/>
      <c r="E10" s="1892"/>
      <c r="F10" s="4"/>
      <c r="G10" s="594" t="s">
        <v>107</v>
      </c>
      <c r="H10" s="1787">
        <v>769</v>
      </c>
      <c r="I10" s="1787">
        <v>0</v>
      </c>
      <c r="J10" s="497">
        <v>0</v>
      </c>
      <c r="K10" s="1785">
        <f t="shared" si="0"/>
        <v>769</v>
      </c>
      <c r="L10" s="389"/>
    </row>
    <row r="11" spans="1:31" ht="9.9499999999999993" customHeight="1">
      <c r="A11" s="5">
        <v>1</v>
      </c>
      <c r="B11" s="5">
        <v>1</v>
      </c>
      <c r="C11" s="5">
        <v>7</v>
      </c>
      <c r="D11" s="359"/>
      <c r="E11" s="1892"/>
      <c r="F11" s="4"/>
      <c r="G11" s="594" t="s">
        <v>435</v>
      </c>
      <c r="H11" s="1787">
        <v>0</v>
      </c>
      <c r="I11" s="1787">
        <v>0</v>
      </c>
      <c r="J11" s="634">
        <v>0</v>
      </c>
      <c r="K11" s="1785">
        <f t="shared" si="0"/>
        <v>0</v>
      </c>
      <c r="L11" s="389"/>
    </row>
    <row r="12" spans="1:31" ht="11.1" customHeight="1">
      <c r="D12" s="359"/>
      <c r="E12" s="1892"/>
      <c r="F12" s="622" t="s">
        <v>34</v>
      </c>
      <c r="G12" s="479"/>
      <c r="H12" s="1607">
        <f>SUM(H13:H16)</f>
        <v>0</v>
      </c>
      <c r="I12" s="1607">
        <f>SUM(I13:I16)</f>
        <v>67</v>
      </c>
      <c r="J12" s="1244">
        <f>SUM(J13:J16)</f>
        <v>0</v>
      </c>
      <c r="K12" s="1251">
        <f t="shared" si="0"/>
        <v>67</v>
      </c>
      <c r="L12" s="389"/>
    </row>
    <row r="13" spans="1:31" ht="11.1" customHeight="1">
      <c r="D13" s="359"/>
      <c r="E13" s="1892"/>
      <c r="F13" s="622"/>
      <c r="G13" s="594" t="s">
        <v>674</v>
      </c>
      <c r="H13" s="1787">
        <v>0</v>
      </c>
      <c r="I13" s="1787">
        <v>24</v>
      </c>
      <c r="J13" s="634">
        <v>0</v>
      </c>
      <c r="K13" s="1785">
        <f t="shared" si="0"/>
        <v>24</v>
      </c>
      <c r="L13" s="389"/>
    </row>
    <row r="14" spans="1:31" ht="11.1" customHeight="1">
      <c r="A14" s="5">
        <v>1</v>
      </c>
      <c r="B14" s="5">
        <v>1</v>
      </c>
      <c r="C14" s="5">
        <v>5</v>
      </c>
      <c r="D14" s="359"/>
      <c r="E14" s="1892"/>
      <c r="F14" s="622"/>
      <c r="G14" s="594" t="s">
        <v>409</v>
      </c>
      <c r="H14" s="1787">
        <v>0</v>
      </c>
      <c r="I14" s="1787">
        <v>0</v>
      </c>
      <c r="J14" s="634">
        <v>0</v>
      </c>
      <c r="K14" s="1785">
        <f t="shared" si="0"/>
        <v>0</v>
      </c>
      <c r="L14" s="389"/>
    </row>
    <row r="15" spans="1:31" ht="9.75" customHeight="1">
      <c r="A15" s="5">
        <v>1</v>
      </c>
      <c r="B15" s="5">
        <v>1</v>
      </c>
      <c r="C15" s="5">
        <v>5</v>
      </c>
      <c r="D15" s="359"/>
      <c r="E15" s="1892"/>
      <c r="F15" s="4"/>
      <c r="G15" s="594" t="s">
        <v>411</v>
      </c>
      <c r="H15" s="1787">
        <v>0</v>
      </c>
      <c r="I15" s="1787">
        <v>0</v>
      </c>
      <c r="J15" s="634">
        <v>0</v>
      </c>
      <c r="K15" s="1785">
        <f t="shared" si="0"/>
        <v>0</v>
      </c>
      <c r="L15" s="389"/>
    </row>
    <row r="16" spans="1:31" ht="9.9499999999999993" customHeight="1">
      <c r="A16" s="5">
        <v>1</v>
      </c>
      <c r="B16" s="5">
        <v>1</v>
      </c>
      <c r="C16" s="5">
        <v>5</v>
      </c>
      <c r="D16" s="359"/>
      <c r="E16" s="1892"/>
      <c r="F16" s="4"/>
      <c r="G16" s="594" t="s">
        <v>410</v>
      </c>
      <c r="H16" s="1787">
        <v>0</v>
      </c>
      <c r="I16" s="1787">
        <v>43</v>
      </c>
      <c r="J16" s="634">
        <v>0</v>
      </c>
      <c r="K16" s="1785">
        <f t="shared" si="0"/>
        <v>43</v>
      </c>
      <c r="L16" s="389"/>
    </row>
    <row r="17" spans="1:12" ht="10.5" customHeight="1">
      <c r="D17" s="359"/>
      <c r="E17" s="1892"/>
      <c r="F17" s="622" t="s">
        <v>35</v>
      </c>
      <c r="G17" s="479"/>
      <c r="H17" s="1607">
        <f>SUM(H18:H21)</f>
        <v>0</v>
      </c>
      <c r="I17" s="1607">
        <f>SUM(I18:I21)</f>
        <v>301</v>
      </c>
      <c r="J17" s="1244">
        <f>SUM(J18:J21)</f>
        <v>0</v>
      </c>
      <c r="K17" s="1251">
        <f t="shared" si="0"/>
        <v>301</v>
      </c>
      <c r="L17" s="389"/>
    </row>
    <row r="18" spans="1:12" ht="9.9499999999999993" customHeight="1">
      <c r="A18" s="5">
        <v>1</v>
      </c>
      <c r="B18" s="5">
        <v>1</v>
      </c>
      <c r="C18" s="5">
        <v>12</v>
      </c>
      <c r="D18" s="359"/>
      <c r="E18" s="1892"/>
      <c r="F18" s="4"/>
      <c r="G18" s="594" t="s">
        <v>713</v>
      </c>
      <c r="H18" s="1787">
        <v>0</v>
      </c>
      <c r="I18" s="1787">
        <v>152</v>
      </c>
      <c r="J18" s="634">
        <v>0</v>
      </c>
      <c r="K18" s="1785">
        <f t="shared" si="0"/>
        <v>152</v>
      </c>
      <c r="L18" s="389"/>
    </row>
    <row r="19" spans="1:12" ht="9.9499999999999993" customHeight="1">
      <c r="A19" s="5">
        <v>1</v>
      </c>
      <c r="B19" s="5">
        <v>1</v>
      </c>
      <c r="C19" s="5">
        <v>12</v>
      </c>
      <c r="D19" s="359"/>
      <c r="E19" s="1892"/>
      <c r="F19" s="4"/>
      <c r="G19" s="594" t="s">
        <v>409</v>
      </c>
      <c r="H19" s="1787">
        <v>0</v>
      </c>
      <c r="I19" s="1787">
        <v>149</v>
      </c>
      <c r="J19" s="634">
        <v>0</v>
      </c>
      <c r="K19" s="1785">
        <f t="shared" si="0"/>
        <v>149</v>
      </c>
      <c r="L19" s="389"/>
    </row>
    <row r="20" spans="1:12" ht="9.9499999999999993" customHeight="1">
      <c r="A20" s="5">
        <v>1</v>
      </c>
      <c r="B20" s="5">
        <v>1</v>
      </c>
      <c r="C20" s="5">
        <v>12</v>
      </c>
      <c r="D20" s="359"/>
      <c r="E20" s="1892"/>
      <c r="F20" s="4"/>
      <c r="G20" s="594" t="s">
        <v>427</v>
      </c>
      <c r="H20" s="1787">
        <v>0</v>
      </c>
      <c r="I20" s="1787">
        <v>0</v>
      </c>
      <c r="J20" s="634">
        <v>0</v>
      </c>
      <c r="K20" s="1785">
        <f t="shared" si="0"/>
        <v>0</v>
      </c>
      <c r="L20" s="389"/>
    </row>
    <row r="21" spans="1:12" ht="9.9499999999999993" customHeight="1">
      <c r="A21" s="5">
        <v>1</v>
      </c>
      <c r="B21" s="5">
        <v>1</v>
      </c>
      <c r="C21" s="5">
        <v>12</v>
      </c>
      <c r="D21" s="359"/>
      <c r="E21" s="1892"/>
      <c r="F21" s="4"/>
      <c r="G21" s="594" t="s">
        <v>426</v>
      </c>
      <c r="H21" s="1787">
        <v>0</v>
      </c>
      <c r="I21" s="1787">
        <v>0</v>
      </c>
      <c r="J21" s="634">
        <v>0</v>
      </c>
      <c r="K21" s="1785">
        <f t="shared" si="0"/>
        <v>0</v>
      </c>
      <c r="L21" s="389"/>
    </row>
    <row r="22" spans="1:12" ht="11.1" customHeight="1">
      <c r="D22" s="359"/>
      <c r="E22" s="1892"/>
      <c r="F22" s="633" t="s">
        <v>27</v>
      </c>
      <c r="G22" s="596"/>
      <c r="H22" s="1797">
        <f>SUM(H23:H31)</f>
        <v>0</v>
      </c>
      <c r="I22" s="1797">
        <f>SUM(I23:I31)</f>
        <v>86</v>
      </c>
      <c r="J22" s="1244">
        <f>SUM(J23:J31)</f>
        <v>0</v>
      </c>
      <c r="K22" s="1251">
        <f t="shared" si="0"/>
        <v>86</v>
      </c>
      <c r="L22" s="389"/>
    </row>
    <row r="23" spans="1:12" ht="9.9499999999999993" customHeight="1">
      <c r="A23" s="5">
        <v>1</v>
      </c>
      <c r="B23" s="5">
        <v>1</v>
      </c>
      <c r="C23" s="5">
        <v>2</v>
      </c>
      <c r="D23" s="359"/>
      <c r="E23" s="1892"/>
      <c r="F23" s="4"/>
      <c r="G23" s="594" t="s">
        <v>405</v>
      </c>
      <c r="H23" s="1787">
        <v>0</v>
      </c>
      <c r="I23" s="1787">
        <v>41</v>
      </c>
      <c r="J23" s="634">
        <v>0</v>
      </c>
      <c r="K23" s="1785">
        <f t="shared" si="0"/>
        <v>41</v>
      </c>
      <c r="L23" s="389"/>
    </row>
    <row r="24" spans="1:12" ht="9.9499999999999993" customHeight="1">
      <c r="A24" s="5">
        <v>1</v>
      </c>
      <c r="B24" s="5">
        <v>1</v>
      </c>
      <c r="C24" s="5">
        <v>2</v>
      </c>
      <c r="D24" s="359"/>
      <c r="E24" s="1892"/>
      <c r="F24" s="4"/>
      <c r="G24" s="594" t="s">
        <v>425</v>
      </c>
      <c r="H24" s="1787">
        <v>0</v>
      </c>
      <c r="I24" s="1787">
        <v>4</v>
      </c>
      <c r="J24" s="634">
        <v>0</v>
      </c>
      <c r="K24" s="1785">
        <f t="shared" si="0"/>
        <v>4</v>
      </c>
      <c r="L24" s="389"/>
    </row>
    <row r="25" spans="1:12" ht="9.9499999999999993" customHeight="1">
      <c r="A25" s="5">
        <v>1</v>
      </c>
      <c r="B25" s="5">
        <v>1</v>
      </c>
      <c r="C25" s="5">
        <v>2</v>
      </c>
      <c r="D25" s="359"/>
      <c r="E25" s="1892"/>
      <c r="F25" s="4"/>
      <c r="G25" s="594" t="s">
        <v>408</v>
      </c>
      <c r="H25" s="1787">
        <v>0</v>
      </c>
      <c r="I25" s="1787">
        <v>19</v>
      </c>
      <c r="J25" s="634">
        <v>0</v>
      </c>
      <c r="K25" s="1785">
        <f t="shared" si="0"/>
        <v>19</v>
      </c>
      <c r="L25" s="389"/>
    </row>
    <row r="26" spans="1:12" ht="9.9499999999999993" customHeight="1">
      <c r="A26" s="5">
        <v>1</v>
      </c>
      <c r="B26" s="5">
        <v>1</v>
      </c>
      <c r="C26" s="5">
        <v>2</v>
      </c>
      <c r="D26" s="359"/>
      <c r="E26" s="1892"/>
      <c r="F26" s="4"/>
      <c r="G26" s="594" t="s">
        <v>407</v>
      </c>
      <c r="H26" s="1787">
        <v>0</v>
      </c>
      <c r="I26" s="1787">
        <v>22</v>
      </c>
      <c r="J26" s="634">
        <v>0</v>
      </c>
      <c r="K26" s="1785">
        <f t="shared" si="0"/>
        <v>22</v>
      </c>
      <c r="L26" s="389"/>
    </row>
    <row r="27" spans="1:12" ht="9.9499999999999993" customHeight="1">
      <c r="D27" s="359"/>
      <c r="E27" s="1892"/>
      <c r="F27" s="4"/>
      <c r="G27" s="594" t="s">
        <v>673</v>
      </c>
      <c r="H27" s="1787">
        <v>0</v>
      </c>
      <c r="I27" s="1787">
        <v>0</v>
      </c>
      <c r="J27" s="634">
        <v>0</v>
      </c>
      <c r="K27" s="1785">
        <f t="shared" si="0"/>
        <v>0</v>
      </c>
      <c r="L27" s="389"/>
    </row>
    <row r="28" spans="1:12" ht="9.9499999999999993" customHeight="1">
      <c r="D28" s="359"/>
      <c r="E28" s="1892"/>
      <c r="F28" s="4"/>
      <c r="G28" s="594" t="s">
        <v>712</v>
      </c>
      <c r="H28" s="1787">
        <v>0</v>
      </c>
      <c r="I28" s="1787">
        <v>0</v>
      </c>
      <c r="J28" s="634">
        <v>0</v>
      </c>
      <c r="K28" s="1785">
        <f t="shared" si="0"/>
        <v>0</v>
      </c>
      <c r="L28" s="389"/>
    </row>
    <row r="29" spans="1:12" ht="9.9499999999999993" customHeight="1">
      <c r="D29" s="359"/>
      <c r="E29" s="1892"/>
      <c r="F29" s="4"/>
      <c r="G29" s="594" t="s">
        <v>410</v>
      </c>
      <c r="H29" s="1787">
        <v>0</v>
      </c>
      <c r="I29" s="1787">
        <v>0</v>
      </c>
      <c r="J29" s="634">
        <v>0</v>
      </c>
      <c r="K29" s="1785">
        <f t="shared" si="0"/>
        <v>0</v>
      </c>
      <c r="L29" s="389"/>
    </row>
    <row r="30" spans="1:12" ht="9.9499999999999993" customHeight="1">
      <c r="A30" s="5">
        <v>1</v>
      </c>
      <c r="B30" s="5">
        <v>1</v>
      </c>
      <c r="C30" s="5">
        <v>2</v>
      </c>
      <c r="D30" s="359"/>
      <c r="E30" s="1892"/>
      <c r="F30" s="4"/>
      <c r="G30" s="594" t="s">
        <v>107</v>
      </c>
      <c r="H30" s="1787">
        <v>0</v>
      </c>
      <c r="I30" s="1787">
        <v>0</v>
      </c>
      <c r="J30" s="634">
        <v>0</v>
      </c>
      <c r="K30" s="1785">
        <f t="shared" si="0"/>
        <v>0</v>
      </c>
      <c r="L30" s="389"/>
    </row>
    <row r="31" spans="1:12" ht="9.9499999999999993" customHeight="1">
      <c r="A31" s="5">
        <v>1</v>
      </c>
      <c r="B31" s="5">
        <v>1</v>
      </c>
      <c r="C31" s="5">
        <v>2</v>
      </c>
      <c r="D31" s="359"/>
      <c r="E31" s="1892"/>
      <c r="F31" s="4"/>
      <c r="G31" s="594" t="s">
        <v>406</v>
      </c>
      <c r="H31" s="1787">
        <v>0</v>
      </c>
      <c r="I31" s="1787">
        <v>0</v>
      </c>
      <c r="J31" s="634">
        <v>0</v>
      </c>
      <c r="K31" s="1785">
        <f t="shared" si="0"/>
        <v>0</v>
      </c>
      <c r="L31" s="389"/>
    </row>
    <row r="32" spans="1:12" ht="11.1" customHeight="1">
      <c r="D32" s="359"/>
      <c r="E32" s="1892"/>
      <c r="F32" s="633" t="s">
        <v>10</v>
      </c>
      <c r="G32" s="594"/>
      <c r="H32" s="1607">
        <f>SUM(H33:H35)</f>
        <v>0</v>
      </c>
      <c r="I32" s="1607">
        <f>SUM(I33:I35)</f>
        <v>31</v>
      </c>
      <c r="J32" s="1244">
        <f>SUM(J33:J35)</f>
        <v>0</v>
      </c>
      <c r="K32" s="1251">
        <f t="shared" si="0"/>
        <v>31</v>
      </c>
      <c r="L32" s="389"/>
    </row>
    <row r="33" spans="1:12" ht="9.9499999999999993" customHeight="1">
      <c r="A33" s="5">
        <v>1</v>
      </c>
      <c r="B33" s="5">
        <v>1</v>
      </c>
      <c r="C33" s="5">
        <v>4</v>
      </c>
      <c r="D33" s="359"/>
      <c r="E33" s="1892"/>
      <c r="F33" s="4"/>
      <c r="G33" s="594" t="s">
        <v>409</v>
      </c>
      <c r="H33" s="1787">
        <v>0</v>
      </c>
      <c r="I33" s="1787">
        <v>0</v>
      </c>
      <c r="J33" s="634">
        <v>0</v>
      </c>
      <c r="K33" s="1785">
        <f t="shared" si="0"/>
        <v>0</v>
      </c>
      <c r="L33" s="389"/>
    </row>
    <row r="34" spans="1:12" ht="9.9499999999999993" customHeight="1">
      <c r="A34" s="5">
        <v>1</v>
      </c>
      <c r="B34" s="5">
        <v>1</v>
      </c>
      <c r="C34" s="5">
        <v>4</v>
      </c>
      <c r="D34" s="359"/>
      <c r="E34" s="1892"/>
      <c r="F34" s="4"/>
      <c r="G34" s="594" t="s">
        <v>405</v>
      </c>
      <c r="H34" s="1787">
        <v>0</v>
      </c>
      <c r="I34" s="1787">
        <v>31</v>
      </c>
      <c r="J34" s="634">
        <v>0</v>
      </c>
      <c r="K34" s="1785">
        <f t="shared" si="0"/>
        <v>31</v>
      </c>
      <c r="L34" s="389"/>
    </row>
    <row r="35" spans="1:12" ht="9.9499999999999993" customHeight="1">
      <c r="A35" s="5">
        <v>1</v>
      </c>
      <c r="B35" s="5">
        <v>1</v>
      </c>
      <c r="C35" s="5">
        <v>4</v>
      </c>
      <c r="D35" s="359"/>
      <c r="E35" s="1892"/>
      <c r="F35" s="4"/>
      <c r="G35" s="594" t="s">
        <v>404</v>
      </c>
      <c r="H35" s="1787">
        <v>0</v>
      </c>
      <c r="I35" s="1787">
        <v>0</v>
      </c>
      <c r="J35" s="634">
        <v>0</v>
      </c>
      <c r="K35" s="1785">
        <f t="shared" si="0"/>
        <v>0</v>
      </c>
      <c r="L35" s="389"/>
    </row>
    <row r="36" spans="1:12" ht="11.1" customHeight="1">
      <c r="D36" s="359"/>
      <c r="E36" s="1892"/>
      <c r="F36" s="622" t="s">
        <v>36</v>
      </c>
      <c r="G36" s="479"/>
      <c r="H36" s="1607">
        <f>SUM(H37)</f>
        <v>0</v>
      </c>
      <c r="I36" s="1607">
        <f>SUM(I37)</f>
        <v>113</v>
      </c>
      <c r="J36" s="1244">
        <f>SUM(J37)</f>
        <v>0</v>
      </c>
      <c r="K36" s="1251">
        <f t="shared" si="0"/>
        <v>113</v>
      </c>
      <c r="L36" s="389"/>
    </row>
    <row r="37" spans="1:12" ht="11.1" customHeight="1">
      <c r="A37" s="5">
        <v>1</v>
      </c>
      <c r="B37" s="5">
        <v>1</v>
      </c>
      <c r="C37" s="5">
        <v>1</v>
      </c>
      <c r="D37" s="359"/>
      <c r="E37" s="1892"/>
      <c r="F37" s="4"/>
      <c r="G37" s="594" t="s">
        <v>712</v>
      </c>
      <c r="H37" s="1787">
        <v>0</v>
      </c>
      <c r="I37" s="1787">
        <v>113</v>
      </c>
      <c r="J37" s="634">
        <v>0</v>
      </c>
      <c r="K37" s="1785">
        <f t="shared" si="0"/>
        <v>113</v>
      </c>
      <c r="L37" s="389"/>
    </row>
    <row r="38" spans="1:12" ht="11.1" customHeight="1">
      <c r="D38" s="359"/>
      <c r="E38" s="1892"/>
      <c r="F38" s="622" t="s">
        <v>24</v>
      </c>
      <c r="G38" s="594"/>
      <c r="H38" s="1607">
        <f>SUM(H39)</f>
        <v>0</v>
      </c>
      <c r="I38" s="1607">
        <f>SUM(I39)</f>
        <v>0</v>
      </c>
      <c r="J38" s="1244">
        <f>SUM(J39)</f>
        <v>0</v>
      </c>
      <c r="K38" s="1251">
        <f t="shared" si="0"/>
        <v>0</v>
      </c>
      <c r="L38" s="389"/>
    </row>
    <row r="39" spans="1:12" ht="11.1" customHeight="1">
      <c r="A39" s="5">
        <v>1</v>
      </c>
      <c r="B39" s="5">
        <v>1</v>
      </c>
      <c r="C39" s="5">
        <v>14</v>
      </c>
      <c r="D39" s="359"/>
      <c r="E39" s="1892"/>
      <c r="F39" s="4"/>
      <c r="G39" s="594" t="s">
        <v>424</v>
      </c>
      <c r="H39" s="1787">
        <v>0</v>
      </c>
      <c r="I39" s="1787">
        <v>0</v>
      </c>
      <c r="J39" s="634">
        <v>0</v>
      </c>
      <c r="K39" s="1785">
        <f t="shared" si="0"/>
        <v>0</v>
      </c>
      <c r="L39" s="389"/>
    </row>
    <row r="40" spans="1:12" ht="11.1" customHeight="1">
      <c r="D40" s="359"/>
      <c r="E40" s="1892"/>
      <c r="F40" s="622" t="s">
        <v>32</v>
      </c>
      <c r="G40" s="479"/>
      <c r="H40" s="1607">
        <f>SUM(H41)</f>
        <v>0</v>
      </c>
      <c r="I40" s="1607">
        <f>SUM(I41)</f>
        <v>0</v>
      </c>
      <c r="J40" s="1790">
        <f>SUM(J41)</f>
        <v>0</v>
      </c>
      <c r="K40" s="1251">
        <f t="shared" si="0"/>
        <v>0</v>
      </c>
      <c r="L40" s="389"/>
    </row>
    <row r="41" spans="1:12" ht="11.1" customHeight="1">
      <c r="D41" s="359"/>
      <c r="E41" s="1893"/>
      <c r="F41" s="4"/>
      <c r="G41" s="594" t="s">
        <v>402</v>
      </c>
      <c r="H41" s="1787">
        <v>0</v>
      </c>
      <c r="I41" s="1787">
        <v>0</v>
      </c>
      <c r="J41" s="705">
        <v>0</v>
      </c>
      <c r="K41" s="1785">
        <f t="shared" si="0"/>
        <v>0</v>
      </c>
      <c r="L41" s="389"/>
    </row>
    <row r="42" spans="1:12" ht="12" customHeight="1">
      <c r="D42" s="359"/>
      <c r="E42" s="1891">
        <v>1402</v>
      </c>
      <c r="F42" s="373" t="s">
        <v>2</v>
      </c>
      <c r="G42" s="372"/>
      <c r="H42" s="498">
        <f>SUM(H43+H52+H57+H64+H69+H75+H80+H86)</f>
        <v>507</v>
      </c>
      <c r="I42" s="498">
        <f>SUM(I43+I52+I57+I64+I69+I75+I80+I86)</f>
        <v>6173</v>
      </c>
      <c r="J42" s="498">
        <f>SUM(J43+J52+J57+J64+J69+J75+J80+J86)</f>
        <v>0</v>
      </c>
      <c r="K42" s="49">
        <f t="shared" si="0"/>
        <v>6680</v>
      </c>
      <c r="L42" s="389"/>
    </row>
    <row r="43" spans="1:12">
      <c r="D43" s="359"/>
      <c r="E43" s="1892"/>
      <c r="F43" s="622" t="s">
        <v>37</v>
      </c>
      <c r="G43" s="594"/>
      <c r="H43" s="1607">
        <f>SUM(H44:H51)</f>
        <v>0</v>
      </c>
      <c r="I43" s="1607">
        <f>SUM(I44:I51)</f>
        <v>3118</v>
      </c>
      <c r="J43" s="1244">
        <f>SUM(J44:J51)</f>
        <v>0</v>
      </c>
      <c r="K43" s="1251">
        <f t="shared" si="0"/>
        <v>3118</v>
      </c>
      <c r="L43" s="389"/>
    </row>
    <row r="44" spans="1:12" ht="9.9499999999999993" customHeight="1">
      <c r="A44" s="5">
        <v>2</v>
      </c>
      <c r="B44" s="5">
        <v>4</v>
      </c>
      <c r="C44" s="5">
        <v>11</v>
      </c>
      <c r="D44" s="359"/>
      <c r="E44" s="1892"/>
      <c r="F44" s="4"/>
      <c r="G44" s="594" t="s">
        <v>711</v>
      </c>
      <c r="H44" s="1787">
        <v>0</v>
      </c>
      <c r="I44" s="1787">
        <v>306</v>
      </c>
      <c r="J44" s="634">
        <v>0</v>
      </c>
      <c r="K44" s="1785">
        <f t="shared" si="0"/>
        <v>306</v>
      </c>
      <c r="L44" s="389"/>
    </row>
    <row r="45" spans="1:12" ht="9.9499999999999993" customHeight="1">
      <c r="A45" s="5">
        <v>2</v>
      </c>
      <c r="B45" s="5">
        <v>4</v>
      </c>
      <c r="C45" s="5">
        <v>11</v>
      </c>
      <c r="D45" s="359"/>
      <c r="E45" s="1892"/>
      <c r="F45" s="4"/>
      <c r="G45" s="594" t="s">
        <v>92</v>
      </c>
      <c r="H45" s="1787">
        <v>0</v>
      </c>
      <c r="I45" s="1787">
        <v>684</v>
      </c>
      <c r="J45" s="634">
        <v>0</v>
      </c>
      <c r="K45" s="1785">
        <f t="shared" si="0"/>
        <v>684</v>
      </c>
      <c r="L45" s="389"/>
    </row>
    <row r="46" spans="1:12" ht="9.9499999999999993" customHeight="1">
      <c r="A46" s="5">
        <v>2</v>
      </c>
      <c r="B46" s="5">
        <v>4</v>
      </c>
      <c r="C46" s="5">
        <v>11</v>
      </c>
      <c r="D46" s="359"/>
      <c r="E46" s="1892"/>
      <c r="F46" s="4"/>
      <c r="G46" s="594" t="s">
        <v>710</v>
      </c>
      <c r="H46" s="1787">
        <v>0</v>
      </c>
      <c r="I46" s="1787">
        <v>340</v>
      </c>
      <c r="J46" s="634">
        <v>0</v>
      </c>
      <c r="K46" s="1785">
        <f t="shared" si="0"/>
        <v>340</v>
      </c>
      <c r="L46" s="389"/>
    </row>
    <row r="47" spans="1:12" ht="9.9499999999999993" customHeight="1">
      <c r="A47" s="5">
        <v>2</v>
      </c>
      <c r="B47" s="5">
        <v>4</v>
      </c>
      <c r="C47" s="5">
        <v>11</v>
      </c>
      <c r="D47" s="359"/>
      <c r="E47" s="1892"/>
      <c r="F47" s="4"/>
      <c r="G47" s="594" t="s">
        <v>89</v>
      </c>
      <c r="H47" s="1787">
        <v>0</v>
      </c>
      <c r="I47" s="1787">
        <v>742</v>
      </c>
      <c r="J47" s="634">
        <v>0</v>
      </c>
      <c r="K47" s="1785">
        <f t="shared" si="0"/>
        <v>742</v>
      </c>
      <c r="L47" s="389"/>
    </row>
    <row r="48" spans="1:12" ht="9.9499999999999993" customHeight="1">
      <c r="A48" s="5">
        <v>2</v>
      </c>
      <c r="B48" s="5">
        <v>4</v>
      </c>
      <c r="C48" s="5">
        <v>11</v>
      </c>
      <c r="D48" s="359"/>
      <c r="E48" s="1892"/>
      <c r="F48" s="4"/>
      <c r="G48" s="594" t="s">
        <v>401</v>
      </c>
      <c r="H48" s="1787">
        <v>0</v>
      </c>
      <c r="I48" s="1787">
        <v>6</v>
      </c>
      <c r="J48" s="634">
        <v>0</v>
      </c>
      <c r="K48" s="1785">
        <v>6</v>
      </c>
      <c r="L48" s="389"/>
    </row>
    <row r="49" spans="1:12" ht="9.9499999999999993" customHeight="1">
      <c r="A49" s="5">
        <v>2</v>
      </c>
      <c r="B49" s="5">
        <v>4</v>
      </c>
      <c r="C49" s="5">
        <v>11</v>
      </c>
      <c r="D49" s="359"/>
      <c r="E49" s="1892"/>
      <c r="F49" s="4"/>
      <c r="G49" s="594" t="s">
        <v>400</v>
      </c>
      <c r="H49" s="1787">
        <v>0</v>
      </c>
      <c r="I49" s="1787">
        <v>674</v>
      </c>
      <c r="J49" s="634">
        <v>0</v>
      </c>
      <c r="K49" s="1785">
        <f t="shared" ref="K49:K95" si="1">SUM(H49:J49)</f>
        <v>674</v>
      </c>
      <c r="L49" s="389"/>
    </row>
    <row r="50" spans="1:12" ht="9.9499999999999993" customHeight="1">
      <c r="A50" s="5">
        <v>2</v>
      </c>
      <c r="B50" s="5">
        <v>6</v>
      </c>
      <c r="C50" s="5">
        <v>11</v>
      </c>
      <c r="D50" s="359"/>
      <c r="E50" s="1892"/>
      <c r="F50" s="4"/>
      <c r="G50" s="594" t="s">
        <v>90</v>
      </c>
      <c r="H50" s="1787">
        <v>0</v>
      </c>
      <c r="I50" s="1787">
        <v>0</v>
      </c>
      <c r="J50" s="634">
        <v>0</v>
      </c>
      <c r="K50" s="1785">
        <f t="shared" si="1"/>
        <v>0</v>
      </c>
      <c r="L50" s="389"/>
    </row>
    <row r="51" spans="1:12" ht="9.9499999999999993" customHeight="1">
      <c r="A51" s="5">
        <v>2</v>
      </c>
      <c r="B51" s="5">
        <v>6</v>
      </c>
      <c r="C51" s="5">
        <v>11</v>
      </c>
      <c r="D51" s="359"/>
      <c r="E51" s="1892"/>
      <c r="F51" s="4"/>
      <c r="G51" s="594" t="s">
        <v>91</v>
      </c>
      <c r="H51" s="1787">
        <v>0</v>
      </c>
      <c r="I51" s="1787">
        <v>366</v>
      </c>
      <c r="J51" s="634">
        <v>0</v>
      </c>
      <c r="K51" s="1785">
        <f t="shared" si="1"/>
        <v>366</v>
      </c>
      <c r="L51" s="389"/>
    </row>
    <row r="52" spans="1:12" ht="11.1" customHeight="1">
      <c r="D52" s="359"/>
      <c r="E52" s="1892"/>
      <c r="F52" s="622" t="s">
        <v>38</v>
      </c>
      <c r="G52" s="594"/>
      <c r="H52" s="1607">
        <f>SUM(H53:H56)</f>
        <v>0</v>
      </c>
      <c r="I52" s="1607">
        <f>SUM(I53:I56)</f>
        <v>715</v>
      </c>
      <c r="J52" s="1244">
        <f>SUM(J53:J56)</f>
        <v>0</v>
      </c>
      <c r="K52" s="1251">
        <f t="shared" si="1"/>
        <v>715</v>
      </c>
      <c r="L52" s="389"/>
    </row>
    <row r="53" spans="1:12" ht="9.9499999999999993" customHeight="1">
      <c r="A53" s="5">
        <v>2</v>
      </c>
      <c r="B53" s="5">
        <v>4</v>
      </c>
      <c r="C53" s="5">
        <v>10</v>
      </c>
      <c r="D53" s="359"/>
      <c r="E53" s="1892"/>
      <c r="F53" s="4"/>
      <c r="G53" s="594" t="s">
        <v>710</v>
      </c>
      <c r="H53" s="1787">
        <v>0</v>
      </c>
      <c r="I53" s="1787">
        <v>200</v>
      </c>
      <c r="J53" s="634">
        <v>0</v>
      </c>
      <c r="K53" s="1785">
        <f t="shared" si="1"/>
        <v>200</v>
      </c>
      <c r="L53" s="389"/>
    </row>
    <row r="54" spans="1:12" ht="9.9499999999999993" customHeight="1">
      <c r="A54" s="5">
        <v>2</v>
      </c>
      <c r="B54" s="5">
        <v>4</v>
      </c>
      <c r="C54" s="5">
        <v>10</v>
      </c>
      <c r="D54" s="359"/>
      <c r="E54" s="1892"/>
      <c r="F54" s="4"/>
      <c r="G54" s="594" t="s">
        <v>89</v>
      </c>
      <c r="H54" s="1787">
        <v>0</v>
      </c>
      <c r="I54" s="1787">
        <v>436</v>
      </c>
      <c r="J54" s="634">
        <v>0</v>
      </c>
      <c r="K54" s="1785">
        <f t="shared" si="1"/>
        <v>436</v>
      </c>
      <c r="L54" s="389"/>
    </row>
    <row r="55" spans="1:12" ht="9.9499999999999993" customHeight="1">
      <c r="A55" s="5">
        <v>2</v>
      </c>
      <c r="B55" s="5">
        <v>6</v>
      </c>
      <c r="C55" s="5">
        <v>10</v>
      </c>
      <c r="D55" s="359"/>
      <c r="E55" s="1892"/>
      <c r="F55" s="4"/>
      <c r="G55" s="594" t="s">
        <v>90</v>
      </c>
      <c r="H55" s="1787">
        <v>0</v>
      </c>
      <c r="I55" s="1787">
        <v>0</v>
      </c>
      <c r="J55" s="634">
        <v>0</v>
      </c>
      <c r="K55" s="1785">
        <f t="shared" si="1"/>
        <v>0</v>
      </c>
      <c r="L55" s="389"/>
    </row>
    <row r="56" spans="1:12" ht="9.9499999999999993" customHeight="1">
      <c r="A56" s="5">
        <v>2</v>
      </c>
      <c r="B56" s="5">
        <v>6</v>
      </c>
      <c r="C56" s="5">
        <v>10</v>
      </c>
      <c r="D56" s="359"/>
      <c r="E56" s="1892"/>
      <c r="F56" s="4"/>
      <c r="G56" s="594" t="s">
        <v>91</v>
      </c>
      <c r="H56" s="1787">
        <v>0</v>
      </c>
      <c r="I56" s="1787">
        <v>79</v>
      </c>
      <c r="J56" s="634">
        <v>0</v>
      </c>
      <c r="K56" s="1785">
        <f t="shared" si="1"/>
        <v>79</v>
      </c>
      <c r="L56" s="389"/>
    </row>
    <row r="57" spans="1:12" ht="11.1" customHeight="1">
      <c r="D57" s="359"/>
      <c r="E57" s="1892"/>
      <c r="F57" s="622" t="s">
        <v>39</v>
      </c>
      <c r="G57" s="594"/>
      <c r="H57" s="1607">
        <f>SUM(H58:H63)</f>
        <v>0</v>
      </c>
      <c r="I57" s="1607">
        <f>SUM(I58:I63)</f>
        <v>1284</v>
      </c>
      <c r="J57" s="1244">
        <f>SUM(J58:J63)</f>
        <v>0</v>
      </c>
      <c r="K57" s="1251">
        <f t="shared" si="1"/>
        <v>1284</v>
      </c>
      <c r="L57" s="389"/>
    </row>
    <row r="58" spans="1:12" ht="9.9499999999999993" customHeight="1">
      <c r="A58" s="5">
        <v>2</v>
      </c>
      <c r="B58" s="5">
        <v>4</v>
      </c>
      <c r="C58" s="5">
        <v>10</v>
      </c>
      <c r="D58" s="359"/>
      <c r="E58" s="1892"/>
      <c r="F58" s="4"/>
      <c r="G58" s="594" t="s">
        <v>711</v>
      </c>
      <c r="H58" s="1787">
        <v>0</v>
      </c>
      <c r="I58" s="1787">
        <v>130</v>
      </c>
      <c r="J58" s="634">
        <v>0</v>
      </c>
      <c r="K58" s="1785">
        <f t="shared" si="1"/>
        <v>130</v>
      </c>
      <c r="L58" s="389"/>
    </row>
    <row r="59" spans="1:12" ht="9.9499999999999993" customHeight="1">
      <c r="A59" s="5">
        <v>2</v>
      </c>
      <c r="B59" s="5">
        <v>4</v>
      </c>
      <c r="C59" s="5">
        <v>10</v>
      </c>
      <c r="D59" s="359"/>
      <c r="E59" s="1892"/>
      <c r="F59" s="4"/>
      <c r="G59" s="594" t="s">
        <v>92</v>
      </c>
      <c r="H59" s="1787">
        <v>0</v>
      </c>
      <c r="I59" s="1787">
        <v>411</v>
      </c>
      <c r="J59" s="634">
        <v>0</v>
      </c>
      <c r="K59" s="1785">
        <f t="shared" si="1"/>
        <v>411</v>
      </c>
      <c r="L59" s="389"/>
    </row>
    <row r="60" spans="1:12" ht="9.9499999999999993" customHeight="1">
      <c r="A60" s="5">
        <v>2</v>
      </c>
      <c r="B60" s="5">
        <v>4</v>
      </c>
      <c r="C60" s="5">
        <v>10</v>
      </c>
      <c r="D60" s="359"/>
      <c r="E60" s="1892"/>
      <c r="F60" s="4"/>
      <c r="G60" s="594" t="s">
        <v>93</v>
      </c>
      <c r="H60" s="1787">
        <v>0</v>
      </c>
      <c r="I60" s="1787">
        <v>112</v>
      </c>
      <c r="J60" s="634">
        <v>0</v>
      </c>
      <c r="K60" s="1785">
        <f t="shared" si="1"/>
        <v>112</v>
      </c>
      <c r="L60" s="389"/>
    </row>
    <row r="61" spans="1:12" ht="9.9499999999999993" customHeight="1">
      <c r="A61" s="5">
        <v>2</v>
      </c>
      <c r="B61" s="5">
        <v>4</v>
      </c>
      <c r="C61" s="5">
        <v>10</v>
      </c>
      <c r="D61" s="359"/>
      <c r="E61" s="1892"/>
      <c r="F61" s="4"/>
      <c r="G61" s="594" t="s">
        <v>398</v>
      </c>
      <c r="H61" s="1787">
        <v>0</v>
      </c>
      <c r="I61" s="1787">
        <v>270</v>
      </c>
      <c r="J61" s="634">
        <v>0</v>
      </c>
      <c r="K61" s="1785">
        <f t="shared" si="1"/>
        <v>270</v>
      </c>
      <c r="L61" s="389"/>
    </row>
    <row r="62" spans="1:12" ht="9.9499999999999993" customHeight="1">
      <c r="A62" s="5">
        <v>2</v>
      </c>
      <c r="B62" s="5">
        <v>4</v>
      </c>
      <c r="C62" s="5">
        <v>10</v>
      </c>
      <c r="D62" s="359"/>
      <c r="E62" s="1892"/>
      <c r="F62" s="4"/>
      <c r="G62" s="594" t="s">
        <v>401</v>
      </c>
      <c r="H62" s="1787">
        <v>0</v>
      </c>
      <c r="I62" s="1787">
        <v>0</v>
      </c>
      <c r="J62" s="634">
        <v>0</v>
      </c>
      <c r="K62" s="1785">
        <f t="shared" si="1"/>
        <v>0</v>
      </c>
      <c r="L62" s="389"/>
    </row>
    <row r="63" spans="1:12" ht="9.9499999999999993" customHeight="1">
      <c r="A63" s="5">
        <v>2</v>
      </c>
      <c r="B63" s="5">
        <v>4</v>
      </c>
      <c r="C63" s="5">
        <v>10</v>
      </c>
      <c r="D63" s="359"/>
      <c r="E63" s="1892"/>
      <c r="F63" s="4"/>
      <c r="G63" s="594" t="s">
        <v>94</v>
      </c>
      <c r="H63" s="1787">
        <v>0</v>
      </c>
      <c r="I63" s="1787">
        <v>361</v>
      </c>
      <c r="J63" s="634">
        <v>0</v>
      </c>
      <c r="K63" s="1785">
        <f t="shared" si="1"/>
        <v>361</v>
      </c>
      <c r="L63" s="389"/>
    </row>
    <row r="64" spans="1:12" ht="11.1" customHeight="1">
      <c r="D64" s="359"/>
      <c r="E64" s="1892"/>
      <c r="F64" s="622" t="s">
        <v>40</v>
      </c>
      <c r="G64" s="594"/>
      <c r="H64" s="1607">
        <f>SUM(H65:H68)</f>
        <v>0</v>
      </c>
      <c r="I64" s="1607">
        <f>SUM(I65:I68)</f>
        <v>716</v>
      </c>
      <c r="J64" s="1244">
        <f>SUM(J65:J68)</f>
        <v>0</v>
      </c>
      <c r="K64" s="1251">
        <f t="shared" si="1"/>
        <v>716</v>
      </c>
      <c r="L64" s="389"/>
    </row>
    <row r="65" spans="1:12" ht="9.9499999999999993" customHeight="1">
      <c r="A65" s="5">
        <v>2</v>
      </c>
      <c r="B65" s="5">
        <v>4</v>
      </c>
      <c r="C65" s="5">
        <v>3</v>
      </c>
      <c r="D65" s="359"/>
      <c r="E65" s="1892"/>
      <c r="F65" s="4"/>
      <c r="G65" s="594" t="s">
        <v>711</v>
      </c>
      <c r="H65" s="1787">
        <v>0</v>
      </c>
      <c r="I65" s="1787">
        <v>77</v>
      </c>
      <c r="J65" s="634">
        <v>0</v>
      </c>
      <c r="K65" s="1785">
        <f t="shared" si="1"/>
        <v>77</v>
      </c>
      <c r="L65" s="389"/>
    </row>
    <row r="66" spans="1:12" ht="9.9499999999999993" customHeight="1">
      <c r="A66" s="5">
        <v>2</v>
      </c>
      <c r="B66" s="5">
        <v>4</v>
      </c>
      <c r="C66" s="5">
        <v>3</v>
      </c>
      <c r="D66" s="359"/>
      <c r="E66" s="1892"/>
      <c r="F66" s="4"/>
      <c r="G66" s="594" t="s">
        <v>92</v>
      </c>
      <c r="H66" s="1787">
        <v>0</v>
      </c>
      <c r="I66" s="1787">
        <v>211</v>
      </c>
      <c r="J66" s="634">
        <v>0</v>
      </c>
      <c r="K66" s="1785">
        <f t="shared" si="1"/>
        <v>211</v>
      </c>
      <c r="L66" s="389"/>
    </row>
    <row r="67" spans="1:12" ht="9.9499999999999993" customHeight="1">
      <c r="A67" s="5">
        <v>2</v>
      </c>
      <c r="B67" s="5">
        <v>4</v>
      </c>
      <c r="C67" s="5">
        <v>3</v>
      </c>
      <c r="D67" s="359"/>
      <c r="E67" s="1892"/>
      <c r="F67" s="4"/>
      <c r="G67" s="594" t="s">
        <v>710</v>
      </c>
      <c r="H67" s="1787">
        <v>0</v>
      </c>
      <c r="I67" s="1787">
        <v>145</v>
      </c>
      <c r="J67" s="634">
        <v>0</v>
      </c>
      <c r="K67" s="1785">
        <f t="shared" si="1"/>
        <v>145</v>
      </c>
      <c r="L67" s="389"/>
    </row>
    <row r="68" spans="1:12" ht="9.9499999999999993" customHeight="1">
      <c r="A68" s="5">
        <v>2</v>
      </c>
      <c r="B68" s="5">
        <v>4</v>
      </c>
      <c r="C68" s="5">
        <v>3</v>
      </c>
      <c r="D68" s="359"/>
      <c r="E68" s="1892"/>
      <c r="F68" s="4"/>
      <c r="G68" s="594" t="s">
        <v>89</v>
      </c>
      <c r="H68" s="1787">
        <v>0</v>
      </c>
      <c r="I68" s="1787">
        <v>283</v>
      </c>
      <c r="J68" s="634">
        <v>0</v>
      </c>
      <c r="K68" s="1785">
        <f t="shared" si="1"/>
        <v>283</v>
      </c>
      <c r="L68" s="389"/>
    </row>
    <row r="69" spans="1:12" ht="11.1" customHeight="1">
      <c r="D69" s="359"/>
      <c r="E69" s="1892"/>
      <c r="F69" s="622" t="s">
        <v>41</v>
      </c>
      <c r="G69" s="594"/>
      <c r="H69" s="1607">
        <f>SUM(H70:H74)</f>
        <v>319</v>
      </c>
      <c r="I69" s="1607">
        <f>SUM(I70:I74)</f>
        <v>0</v>
      </c>
      <c r="J69" s="1244">
        <f>SUM(J70:J74)</f>
        <v>0</v>
      </c>
      <c r="K69" s="1251">
        <f t="shared" si="1"/>
        <v>319</v>
      </c>
      <c r="L69" s="389"/>
    </row>
    <row r="70" spans="1:12" ht="9.9499999999999993" customHeight="1">
      <c r="A70" s="5">
        <v>2</v>
      </c>
      <c r="B70" s="5">
        <v>4</v>
      </c>
      <c r="C70" s="5">
        <v>7</v>
      </c>
      <c r="D70" s="359"/>
      <c r="E70" s="1892"/>
      <c r="F70" s="4"/>
      <c r="G70" s="594" t="s">
        <v>711</v>
      </c>
      <c r="H70" s="1787">
        <v>37</v>
      </c>
      <c r="I70" s="1787">
        <v>0</v>
      </c>
      <c r="J70" s="634">
        <v>0</v>
      </c>
      <c r="K70" s="1785">
        <f t="shared" si="1"/>
        <v>37</v>
      </c>
      <c r="L70" s="389"/>
    </row>
    <row r="71" spans="1:12" ht="9.9499999999999993" customHeight="1">
      <c r="A71" s="5">
        <v>2</v>
      </c>
      <c r="B71" s="5">
        <v>4</v>
      </c>
      <c r="C71" s="5">
        <v>7</v>
      </c>
      <c r="D71" s="359"/>
      <c r="E71" s="1892"/>
      <c r="F71" s="4"/>
      <c r="G71" s="594" t="s">
        <v>92</v>
      </c>
      <c r="H71" s="1787">
        <v>96</v>
      </c>
      <c r="I71" s="1787">
        <v>0</v>
      </c>
      <c r="J71" s="634">
        <v>0</v>
      </c>
      <c r="K71" s="1785">
        <f t="shared" si="1"/>
        <v>96</v>
      </c>
      <c r="L71" s="389"/>
    </row>
    <row r="72" spans="1:12" ht="9.9499999999999993" customHeight="1">
      <c r="A72" s="5">
        <v>2</v>
      </c>
      <c r="B72" s="5">
        <v>4</v>
      </c>
      <c r="C72" s="5">
        <v>7</v>
      </c>
      <c r="D72" s="359"/>
      <c r="E72" s="1892"/>
      <c r="F72" s="4"/>
      <c r="G72" s="594" t="s">
        <v>423</v>
      </c>
      <c r="H72" s="1787">
        <v>0</v>
      </c>
      <c r="I72" s="1787">
        <v>0</v>
      </c>
      <c r="J72" s="634">
        <v>0</v>
      </c>
      <c r="K72" s="1785">
        <f t="shared" si="1"/>
        <v>0</v>
      </c>
      <c r="L72" s="389"/>
    </row>
    <row r="73" spans="1:12" ht="9.9499999999999993" customHeight="1">
      <c r="A73" s="5">
        <v>2</v>
      </c>
      <c r="B73" s="5">
        <v>4</v>
      </c>
      <c r="C73" s="5">
        <v>7</v>
      </c>
      <c r="D73" s="359"/>
      <c r="E73" s="1892"/>
      <c r="F73" s="4"/>
      <c r="G73" s="594" t="s">
        <v>710</v>
      </c>
      <c r="H73" s="1787">
        <v>54</v>
      </c>
      <c r="I73" s="1787">
        <v>0</v>
      </c>
      <c r="J73" s="634">
        <v>0</v>
      </c>
      <c r="K73" s="1785">
        <f t="shared" si="1"/>
        <v>54</v>
      </c>
      <c r="L73" s="389"/>
    </row>
    <row r="74" spans="1:12" ht="9.9499999999999993" customHeight="1">
      <c r="A74" s="5">
        <v>2</v>
      </c>
      <c r="B74" s="5">
        <v>4</v>
      </c>
      <c r="C74" s="5">
        <v>7</v>
      </c>
      <c r="D74" s="359"/>
      <c r="E74" s="1892"/>
      <c r="F74" s="4"/>
      <c r="G74" s="594" t="s">
        <v>89</v>
      </c>
      <c r="H74" s="1787">
        <v>132</v>
      </c>
      <c r="I74" s="1787">
        <v>0</v>
      </c>
      <c r="J74" s="634">
        <v>0</v>
      </c>
      <c r="K74" s="1785">
        <f t="shared" si="1"/>
        <v>132</v>
      </c>
      <c r="L74" s="389"/>
    </row>
    <row r="75" spans="1:12" ht="11.1" customHeight="1">
      <c r="D75" s="359"/>
      <c r="E75" s="1892"/>
      <c r="F75" s="622" t="s">
        <v>42</v>
      </c>
      <c r="G75" s="594"/>
      <c r="H75" s="1607">
        <f>SUM(H76:H79)</f>
        <v>0</v>
      </c>
      <c r="I75" s="1607">
        <f>SUM(I76:I79)</f>
        <v>0</v>
      </c>
      <c r="J75" s="1244">
        <f>SUM(J76:J79)</f>
        <v>0</v>
      </c>
      <c r="K75" s="1251">
        <f t="shared" si="1"/>
        <v>0</v>
      </c>
      <c r="L75" s="389"/>
    </row>
    <row r="76" spans="1:12" ht="9.9499999999999993" customHeight="1">
      <c r="A76" s="5">
        <v>2</v>
      </c>
      <c r="B76" s="5">
        <v>4</v>
      </c>
      <c r="C76" s="5">
        <v>1</v>
      </c>
      <c r="D76" s="359"/>
      <c r="E76" s="1892"/>
      <c r="F76" s="4"/>
      <c r="G76" s="594" t="s">
        <v>711</v>
      </c>
      <c r="H76" s="1787">
        <v>0</v>
      </c>
      <c r="I76" s="1787">
        <v>0</v>
      </c>
      <c r="J76" s="634">
        <v>0</v>
      </c>
      <c r="K76" s="1785">
        <f t="shared" si="1"/>
        <v>0</v>
      </c>
      <c r="L76" s="389"/>
    </row>
    <row r="77" spans="1:12" ht="9.9499999999999993" customHeight="1">
      <c r="A77" s="5">
        <v>2</v>
      </c>
      <c r="B77" s="5">
        <v>4</v>
      </c>
      <c r="C77" s="5">
        <v>1</v>
      </c>
      <c r="D77" s="359"/>
      <c r="E77" s="1892"/>
      <c r="F77" s="4"/>
      <c r="G77" s="594" t="s">
        <v>92</v>
      </c>
      <c r="H77" s="1787">
        <v>0</v>
      </c>
      <c r="I77" s="1787">
        <v>0</v>
      </c>
      <c r="J77" s="634">
        <v>0</v>
      </c>
      <c r="K77" s="1785">
        <f t="shared" si="1"/>
        <v>0</v>
      </c>
      <c r="L77" s="389"/>
    </row>
    <row r="78" spans="1:12" ht="9.9499999999999993" customHeight="1">
      <c r="A78" s="5">
        <v>2</v>
      </c>
      <c r="B78" s="5">
        <v>4</v>
      </c>
      <c r="C78" s="5">
        <v>1</v>
      </c>
      <c r="D78" s="359"/>
      <c r="E78" s="1892"/>
      <c r="F78" s="4"/>
      <c r="G78" s="594" t="s">
        <v>710</v>
      </c>
      <c r="H78" s="1787">
        <v>0</v>
      </c>
      <c r="I78" s="1787">
        <v>0</v>
      </c>
      <c r="J78" s="634">
        <v>0</v>
      </c>
      <c r="K78" s="1785">
        <f t="shared" si="1"/>
        <v>0</v>
      </c>
      <c r="L78" s="389"/>
    </row>
    <row r="79" spans="1:12" ht="9.9499999999999993" customHeight="1">
      <c r="A79" s="5">
        <v>2</v>
      </c>
      <c r="B79" s="5">
        <v>4</v>
      </c>
      <c r="C79" s="5">
        <v>1</v>
      </c>
      <c r="D79" s="359"/>
      <c r="E79" s="1892"/>
      <c r="F79" s="4"/>
      <c r="G79" s="594" t="s">
        <v>89</v>
      </c>
      <c r="H79" s="1787">
        <v>0</v>
      </c>
      <c r="I79" s="1787">
        <v>0</v>
      </c>
      <c r="J79" s="634">
        <v>0</v>
      </c>
      <c r="K79" s="1785">
        <f t="shared" si="1"/>
        <v>0</v>
      </c>
      <c r="L79" s="389"/>
    </row>
    <row r="80" spans="1:12" ht="11.1" customHeight="1">
      <c r="D80" s="359"/>
      <c r="E80" s="1892"/>
      <c r="F80" s="622" t="s">
        <v>43</v>
      </c>
      <c r="G80" s="594"/>
      <c r="H80" s="1607">
        <f>SUM(H81:H85)</f>
        <v>0</v>
      </c>
      <c r="I80" s="1607">
        <f>SUM(I81:I85)</f>
        <v>340</v>
      </c>
      <c r="J80" s="1244">
        <f>SUM(J81:J85)</f>
        <v>0</v>
      </c>
      <c r="K80" s="1251">
        <f t="shared" si="1"/>
        <v>340</v>
      </c>
      <c r="L80" s="389"/>
    </row>
    <row r="81" spans="1:12" ht="9.75" customHeight="1">
      <c r="A81" s="5">
        <v>2</v>
      </c>
      <c r="B81" s="5">
        <v>4</v>
      </c>
      <c r="C81" s="5">
        <v>9</v>
      </c>
      <c r="D81" s="359"/>
      <c r="E81" s="1892"/>
      <c r="F81" s="1"/>
      <c r="G81" s="594" t="s">
        <v>711</v>
      </c>
      <c r="H81" s="1787">
        <v>0</v>
      </c>
      <c r="I81" s="1787">
        <v>43</v>
      </c>
      <c r="J81" s="634">
        <v>0</v>
      </c>
      <c r="K81" s="1785">
        <f t="shared" si="1"/>
        <v>43</v>
      </c>
      <c r="L81" s="389"/>
    </row>
    <row r="82" spans="1:12" ht="9.75" customHeight="1">
      <c r="A82" s="5">
        <v>2</v>
      </c>
      <c r="B82" s="5">
        <v>4</v>
      </c>
      <c r="C82" s="5">
        <v>9</v>
      </c>
      <c r="D82" s="359"/>
      <c r="E82" s="1892"/>
      <c r="F82" s="1"/>
      <c r="G82" s="594" t="s">
        <v>92</v>
      </c>
      <c r="H82" s="1787">
        <v>0</v>
      </c>
      <c r="I82" s="1787">
        <v>160</v>
      </c>
      <c r="J82" s="634">
        <v>0</v>
      </c>
      <c r="K82" s="1785">
        <f t="shared" si="1"/>
        <v>160</v>
      </c>
      <c r="L82" s="389"/>
    </row>
    <row r="83" spans="1:12" ht="9.75" customHeight="1">
      <c r="A83" s="5">
        <v>2</v>
      </c>
      <c r="B83" s="5">
        <v>4</v>
      </c>
      <c r="C83" s="5">
        <v>9</v>
      </c>
      <c r="D83" s="359"/>
      <c r="E83" s="1892"/>
      <c r="F83" s="1"/>
      <c r="G83" s="594" t="s">
        <v>710</v>
      </c>
      <c r="H83" s="1787">
        <v>0</v>
      </c>
      <c r="I83" s="1787">
        <v>37</v>
      </c>
      <c r="J83" s="634">
        <v>0</v>
      </c>
      <c r="K83" s="1785">
        <f t="shared" si="1"/>
        <v>37</v>
      </c>
      <c r="L83" s="389"/>
    </row>
    <row r="84" spans="1:12" ht="9.9499999999999993" customHeight="1">
      <c r="A84" s="5">
        <v>2</v>
      </c>
      <c r="B84" s="5">
        <v>4</v>
      </c>
      <c r="C84" s="5">
        <v>9</v>
      </c>
      <c r="D84" s="359"/>
      <c r="E84" s="1892"/>
      <c r="F84" s="1"/>
      <c r="G84" s="594" t="s">
        <v>89</v>
      </c>
      <c r="H84" s="1787">
        <v>0</v>
      </c>
      <c r="I84" s="1787">
        <v>100</v>
      </c>
      <c r="J84" s="634">
        <v>0</v>
      </c>
      <c r="K84" s="1785">
        <f t="shared" si="1"/>
        <v>100</v>
      </c>
      <c r="L84" s="389"/>
    </row>
    <row r="85" spans="1:12" ht="9.9499999999999993" customHeight="1">
      <c r="A85" s="5">
        <v>2</v>
      </c>
      <c r="B85" s="5">
        <v>4</v>
      </c>
      <c r="C85" s="5">
        <v>9</v>
      </c>
      <c r="D85" s="359"/>
      <c r="E85" s="1892"/>
      <c r="F85" s="1"/>
      <c r="G85" s="594" t="s">
        <v>94</v>
      </c>
      <c r="H85" s="1787">
        <v>0</v>
      </c>
      <c r="I85" s="1787">
        <v>0</v>
      </c>
      <c r="J85" s="634">
        <v>0</v>
      </c>
      <c r="K85" s="1785">
        <f t="shared" si="1"/>
        <v>0</v>
      </c>
      <c r="L85" s="389"/>
    </row>
    <row r="86" spans="1:12" ht="11.1" customHeight="1">
      <c r="D86" s="359"/>
      <c r="E86" s="1892"/>
      <c r="F86" s="622" t="s">
        <v>44</v>
      </c>
      <c r="G86" s="479"/>
      <c r="H86" s="1607">
        <f>SUM(H87)</f>
        <v>188</v>
      </c>
      <c r="I86" s="1607">
        <f>SUM(I87)</f>
        <v>0</v>
      </c>
      <c r="J86" s="1244">
        <f>SUM(J87)</f>
        <v>0</v>
      </c>
      <c r="K86" s="1251">
        <f t="shared" si="1"/>
        <v>188</v>
      </c>
      <c r="L86" s="389"/>
    </row>
    <row r="87" spans="1:12" ht="9.9499999999999993" customHeight="1">
      <c r="A87" s="5">
        <v>2</v>
      </c>
      <c r="B87" s="5">
        <v>4</v>
      </c>
      <c r="C87" s="5">
        <v>11</v>
      </c>
      <c r="D87" s="359"/>
      <c r="E87" s="1892"/>
      <c r="F87" s="4"/>
      <c r="G87" s="594" t="s">
        <v>109</v>
      </c>
      <c r="H87" s="1787">
        <v>188</v>
      </c>
      <c r="I87" s="1787">
        <v>0</v>
      </c>
      <c r="J87" s="634">
        <v>0</v>
      </c>
      <c r="K87" s="1785">
        <f t="shared" si="1"/>
        <v>188</v>
      </c>
      <c r="L87" s="389"/>
    </row>
    <row r="88" spans="1:12" ht="12" customHeight="1">
      <c r="D88" s="359"/>
      <c r="E88" s="1891">
        <v>1403</v>
      </c>
      <c r="F88" s="373" t="s">
        <v>3</v>
      </c>
      <c r="G88" s="372"/>
      <c r="H88" s="498">
        <f>SUM(H89+H91+H93)</f>
        <v>545</v>
      </c>
      <c r="I88" s="498">
        <f>SUM(I89+I91+I93)</f>
        <v>0</v>
      </c>
      <c r="J88" s="498">
        <f>SUM(J89+J91+J93)</f>
        <v>0</v>
      </c>
      <c r="K88" s="49">
        <f t="shared" si="1"/>
        <v>545</v>
      </c>
      <c r="L88" s="389"/>
    </row>
    <row r="89" spans="1:12" ht="11.1" customHeight="1">
      <c r="D89" s="359"/>
      <c r="E89" s="1892"/>
      <c r="F89" s="622" t="s">
        <v>45</v>
      </c>
      <c r="G89" s="594"/>
      <c r="H89" s="1607">
        <f>SUM(H90)</f>
        <v>0</v>
      </c>
      <c r="I89" s="1607">
        <f>SUM(I90)</f>
        <v>0</v>
      </c>
      <c r="J89" s="1244">
        <f>SUM(J90)</f>
        <v>0</v>
      </c>
      <c r="K89" s="1251">
        <f t="shared" si="1"/>
        <v>0</v>
      </c>
      <c r="L89" s="389"/>
    </row>
    <row r="90" spans="1:12" ht="9.9499999999999993" customHeight="1">
      <c r="A90" s="5">
        <v>3</v>
      </c>
      <c r="B90" s="5">
        <v>5</v>
      </c>
      <c r="C90" s="5">
        <v>11</v>
      </c>
      <c r="D90" s="359"/>
      <c r="E90" s="1892"/>
      <c r="F90" s="4"/>
      <c r="G90" s="594" t="s">
        <v>96</v>
      </c>
      <c r="H90" s="1787">
        <v>0</v>
      </c>
      <c r="I90" s="1787">
        <v>0</v>
      </c>
      <c r="J90" s="634">
        <v>0</v>
      </c>
      <c r="K90" s="1785">
        <f t="shared" si="1"/>
        <v>0</v>
      </c>
      <c r="L90" s="389"/>
    </row>
    <row r="91" spans="1:12" ht="11.1" customHeight="1">
      <c r="D91" s="359"/>
      <c r="E91" s="1892"/>
      <c r="F91" s="622" t="s">
        <v>46</v>
      </c>
      <c r="G91" s="594"/>
      <c r="H91" s="1607">
        <f>SUM(H92)</f>
        <v>232</v>
      </c>
      <c r="I91" s="1607">
        <f>SUM(I92)</f>
        <v>0</v>
      </c>
      <c r="J91" s="1244">
        <f>SUM(J92)</f>
        <v>0</v>
      </c>
      <c r="K91" s="1251">
        <f t="shared" si="1"/>
        <v>232</v>
      </c>
      <c r="L91" s="389"/>
    </row>
    <row r="92" spans="1:12" ht="9.75" customHeight="1">
      <c r="A92" s="5">
        <v>3</v>
      </c>
      <c r="B92" s="5">
        <v>5</v>
      </c>
      <c r="C92" s="5">
        <v>8</v>
      </c>
      <c r="D92" s="359"/>
      <c r="E92" s="1892"/>
      <c r="F92" s="4"/>
      <c r="G92" s="594" t="s">
        <v>709</v>
      </c>
      <c r="H92" s="1787">
        <v>232</v>
      </c>
      <c r="I92" s="1787">
        <v>0</v>
      </c>
      <c r="J92" s="634">
        <v>0</v>
      </c>
      <c r="K92" s="1785">
        <f t="shared" si="1"/>
        <v>232</v>
      </c>
      <c r="L92" s="389"/>
    </row>
    <row r="93" spans="1:12" ht="11.1" customHeight="1">
      <c r="D93" s="359"/>
      <c r="E93" s="1892"/>
      <c r="F93" s="622" t="s">
        <v>47</v>
      </c>
      <c r="G93" s="594"/>
      <c r="H93" s="1607">
        <f>SUM(H94:H95)</f>
        <v>313</v>
      </c>
      <c r="I93" s="1607">
        <f>SUM(I94:I95)</f>
        <v>0</v>
      </c>
      <c r="J93" s="1244">
        <f>SUM(J94:J95)</f>
        <v>0</v>
      </c>
      <c r="K93" s="1251">
        <f t="shared" si="1"/>
        <v>313</v>
      </c>
      <c r="L93" s="389"/>
    </row>
    <row r="94" spans="1:12" ht="9.9499999999999993" customHeight="1">
      <c r="A94" s="5">
        <v>3</v>
      </c>
      <c r="B94" s="5">
        <v>5</v>
      </c>
      <c r="C94" s="5">
        <v>10</v>
      </c>
      <c r="D94" s="359"/>
      <c r="E94" s="1892"/>
      <c r="F94" s="4"/>
      <c r="G94" s="594" t="s">
        <v>96</v>
      </c>
      <c r="H94" s="1787">
        <v>313</v>
      </c>
      <c r="I94" s="1787">
        <v>0</v>
      </c>
      <c r="J94" s="634">
        <v>0</v>
      </c>
      <c r="K94" s="1785">
        <f t="shared" si="1"/>
        <v>313</v>
      </c>
      <c r="L94" s="389"/>
    </row>
    <row r="95" spans="1:12" ht="9.9499999999999993" customHeight="1">
      <c r="A95" s="5">
        <v>3</v>
      </c>
      <c r="B95" s="5">
        <v>5</v>
      </c>
      <c r="C95" s="5">
        <v>10</v>
      </c>
      <c r="D95" s="359"/>
      <c r="E95" s="1893"/>
      <c r="F95" s="3"/>
      <c r="G95" s="593" t="s">
        <v>397</v>
      </c>
      <c r="H95" s="1792">
        <v>0</v>
      </c>
      <c r="I95" s="1792">
        <v>0</v>
      </c>
      <c r="J95" s="634">
        <v>0</v>
      </c>
      <c r="K95" s="1796">
        <f t="shared" si="1"/>
        <v>0</v>
      </c>
      <c r="L95" s="389"/>
    </row>
    <row r="96" spans="1:12" ht="9.9499999999999993" customHeight="1">
      <c r="D96" s="359"/>
      <c r="E96" s="6"/>
      <c r="F96" s="4"/>
      <c r="G96" s="594"/>
      <c r="H96" s="1787"/>
      <c r="I96" s="1787"/>
      <c r="J96" s="1755"/>
      <c r="K96" s="898" t="s">
        <v>386</v>
      </c>
      <c r="L96" s="389"/>
    </row>
    <row r="97" spans="1:14" ht="9.9499999999999993" customHeight="1">
      <c r="D97" s="359"/>
      <c r="E97" s="6"/>
      <c r="F97" s="4"/>
      <c r="G97" s="594"/>
      <c r="H97" s="1787"/>
      <c r="I97" s="1787"/>
      <c r="J97" s="898"/>
      <c r="K97" s="898" t="s">
        <v>447</v>
      </c>
    </row>
    <row r="98" spans="1:14" ht="12.75" customHeight="1">
      <c r="D98" s="359"/>
      <c r="E98" s="1889" t="s">
        <v>6</v>
      </c>
      <c r="F98" s="1754"/>
      <c r="G98" s="1754"/>
      <c r="H98" s="1795"/>
      <c r="I98" s="1795"/>
      <c r="J98" s="1795"/>
      <c r="K98" s="1794"/>
      <c r="N98" s="4"/>
    </row>
    <row r="99" spans="1:14" ht="12.75" customHeight="1">
      <c r="A99" s="5" t="s">
        <v>12</v>
      </c>
      <c r="B99" s="5" t="s">
        <v>13</v>
      </c>
      <c r="C99" s="5" t="s">
        <v>14</v>
      </c>
      <c r="D99" s="359"/>
      <c r="E99" s="1890"/>
      <c r="F99" s="1751"/>
      <c r="G99" s="1750" t="s">
        <v>87</v>
      </c>
      <c r="H99" s="1898" t="s">
        <v>719</v>
      </c>
      <c r="I99" s="1898" t="s">
        <v>718</v>
      </c>
      <c r="J99" s="1898" t="s">
        <v>717</v>
      </c>
      <c r="K99" s="1883" t="s">
        <v>0</v>
      </c>
      <c r="L99" s="5"/>
    </row>
    <row r="100" spans="1:14">
      <c r="D100" s="359"/>
      <c r="E100" s="1890"/>
      <c r="F100" s="1361"/>
      <c r="G100" s="1747"/>
      <c r="H100" s="1899"/>
      <c r="I100" s="1899"/>
      <c r="J100" s="1899"/>
      <c r="K100" s="1884"/>
    </row>
    <row r="101" spans="1:14" ht="12" customHeight="1">
      <c r="D101" s="359"/>
      <c r="E101" s="1894">
        <v>1404</v>
      </c>
      <c r="F101" s="373" t="s">
        <v>28</v>
      </c>
      <c r="G101" s="372"/>
      <c r="H101" s="498">
        <f>SUM(H102+H104)</f>
        <v>0</v>
      </c>
      <c r="I101" s="498">
        <f>SUM(I102+I104)</f>
        <v>2404</v>
      </c>
      <c r="J101" s="498">
        <f>SUM(J102+J104)</f>
        <v>0</v>
      </c>
      <c r="K101" s="1791">
        <f t="shared" ref="K101:K132" si="2">SUM(H101:J101)</f>
        <v>2404</v>
      </c>
    </row>
    <row r="102" spans="1:14" ht="12" customHeight="1">
      <c r="D102" s="359"/>
      <c r="E102" s="1895"/>
      <c r="F102" s="1680" t="s">
        <v>48</v>
      </c>
      <c r="G102" s="594"/>
      <c r="H102" s="1607">
        <f>SUM(H103)</f>
        <v>0</v>
      </c>
      <c r="I102" s="1607">
        <f>SUM(I103)</f>
        <v>1180</v>
      </c>
      <c r="J102" s="1244">
        <f>SUM(J103)</f>
        <v>0</v>
      </c>
      <c r="K102" s="1251">
        <f t="shared" si="2"/>
        <v>1180</v>
      </c>
    </row>
    <row r="103" spans="1:14" ht="12" customHeight="1">
      <c r="D103" s="359"/>
      <c r="E103" s="1895"/>
      <c r="F103" s="4"/>
      <c r="G103" s="594" t="s">
        <v>706</v>
      </c>
      <c r="H103" s="1787">
        <v>0</v>
      </c>
      <c r="I103" s="1787">
        <v>1180</v>
      </c>
      <c r="J103" s="634">
        <v>0</v>
      </c>
      <c r="K103" s="1785">
        <f t="shared" si="2"/>
        <v>1180</v>
      </c>
    </row>
    <row r="104" spans="1:14" ht="11.1" customHeight="1">
      <c r="D104" s="359"/>
      <c r="E104" s="1895"/>
      <c r="F104" s="622" t="s">
        <v>49</v>
      </c>
      <c r="G104" s="594"/>
      <c r="H104" s="1607">
        <f>SUM(H105:H108)</f>
        <v>0</v>
      </c>
      <c r="I104" s="1607">
        <f>SUM(I105:I108)</f>
        <v>1224</v>
      </c>
      <c r="J104" s="912">
        <f>SUM(J105:J108)</f>
        <v>0</v>
      </c>
      <c r="K104" s="1251">
        <f t="shared" si="2"/>
        <v>1224</v>
      </c>
    </row>
    <row r="105" spans="1:14" ht="11.1" customHeight="1">
      <c r="A105" s="5">
        <v>4</v>
      </c>
      <c r="B105" s="5">
        <v>6</v>
      </c>
      <c r="C105" s="5">
        <v>11</v>
      </c>
      <c r="D105" s="359"/>
      <c r="E105" s="1895"/>
      <c r="F105" s="622"/>
      <c r="G105" s="594" t="s">
        <v>705</v>
      </c>
      <c r="H105" s="1787">
        <v>0</v>
      </c>
      <c r="I105" s="1787">
        <v>285</v>
      </c>
      <c r="J105" s="634">
        <v>0</v>
      </c>
      <c r="K105" s="1785">
        <f t="shared" si="2"/>
        <v>285</v>
      </c>
    </row>
    <row r="106" spans="1:14" ht="9.9499999999999993" customHeight="1">
      <c r="A106" s="5">
        <v>4</v>
      </c>
      <c r="B106" s="5">
        <v>6</v>
      </c>
      <c r="C106" s="5">
        <v>11</v>
      </c>
      <c r="D106" s="359"/>
      <c r="E106" s="1895"/>
      <c r="F106" s="4"/>
      <c r="G106" s="594" t="s">
        <v>112</v>
      </c>
      <c r="H106" s="1787">
        <v>0</v>
      </c>
      <c r="I106" s="1787">
        <v>939</v>
      </c>
      <c r="J106" s="634">
        <v>0</v>
      </c>
      <c r="K106" s="1785">
        <f t="shared" si="2"/>
        <v>939</v>
      </c>
    </row>
    <row r="107" spans="1:14" ht="9.9499999999999993" customHeight="1">
      <c r="A107" s="5">
        <v>4</v>
      </c>
      <c r="B107" s="5">
        <v>6</v>
      </c>
      <c r="C107" s="5">
        <v>11</v>
      </c>
      <c r="D107" s="359"/>
      <c r="E107" s="1895"/>
      <c r="F107" s="4"/>
      <c r="G107" s="594" t="s">
        <v>422</v>
      </c>
      <c r="H107" s="1787">
        <v>0</v>
      </c>
      <c r="I107" s="1787">
        <v>0</v>
      </c>
      <c r="J107" s="634">
        <v>0</v>
      </c>
      <c r="K107" s="1785">
        <f t="shared" si="2"/>
        <v>0</v>
      </c>
    </row>
    <row r="108" spans="1:14" ht="9.9499999999999993" customHeight="1">
      <c r="A108" s="5">
        <v>4</v>
      </c>
      <c r="B108" s="5">
        <v>6</v>
      </c>
      <c r="C108" s="5">
        <v>11</v>
      </c>
      <c r="D108" s="359"/>
      <c r="E108" s="1896"/>
      <c r="F108" s="4"/>
      <c r="G108" s="594" t="s">
        <v>421</v>
      </c>
      <c r="H108" s="1787">
        <v>0</v>
      </c>
      <c r="I108" s="1787">
        <v>0</v>
      </c>
      <c r="J108" s="634">
        <v>0</v>
      </c>
      <c r="K108" s="1785">
        <f t="shared" si="2"/>
        <v>0</v>
      </c>
    </row>
    <row r="109" spans="1:14" ht="12" customHeight="1">
      <c r="D109" s="359"/>
      <c r="E109" s="1891">
        <v>1405</v>
      </c>
      <c r="F109" s="373" t="s">
        <v>4</v>
      </c>
      <c r="G109" s="491"/>
      <c r="H109" s="498">
        <f>SUM(H110+H115+H126+H128)</f>
        <v>0</v>
      </c>
      <c r="I109" s="498">
        <f>SUM(I110+I115+I126+I128)</f>
        <v>2975</v>
      </c>
      <c r="J109" s="498">
        <f>SUM(J110+J115+J126+J128)</f>
        <v>0</v>
      </c>
      <c r="K109" s="1791">
        <f t="shared" si="2"/>
        <v>2975</v>
      </c>
    </row>
    <row r="110" spans="1:14" ht="11.1" customHeight="1">
      <c r="D110" s="359"/>
      <c r="E110" s="1892"/>
      <c r="F110" s="622" t="s">
        <v>50</v>
      </c>
      <c r="G110" s="594"/>
      <c r="H110" s="1607">
        <f>SUM(H111:H114)</f>
        <v>0</v>
      </c>
      <c r="I110" s="1607">
        <f>SUM(I111:I114)</f>
        <v>480</v>
      </c>
      <c r="J110" s="1793">
        <f>SUM(J111:J114)</f>
        <v>0</v>
      </c>
      <c r="K110" s="1251">
        <f t="shared" si="2"/>
        <v>480</v>
      </c>
    </row>
    <row r="111" spans="1:14" ht="9.9499999999999993" customHeight="1">
      <c r="A111" s="5">
        <v>5</v>
      </c>
      <c r="B111" s="5">
        <v>4</v>
      </c>
      <c r="C111" s="5">
        <v>8</v>
      </c>
      <c r="D111" s="359"/>
      <c r="E111" s="1892"/>
      <c r="F111" s="4"/>
      <c r="G111" s="594" t="s">
        <v>395</v>
      </c>
      <c r="H111" s="1787">
        <v>0</v>
      </c>
      <c r="I111" s="1787">
        <v>0</v>
      </c>
      <c r="J111" s="497">
        <v>0</v>
      </c>
      <c r="K111" s="1785">
        <f t="shared" si="2"/>
        <v>0</v>
      </c>
    </row>
    <row r="112" spans="1:14" ht="9.9499999999999993" customHeight="1">
      <c r="A112" s="5">
        <v>5</v>
      </c>
      <c r="B112" s="5">
        <v>4</v>
      </c>
      <c r="C112" s="5">
        <v>8</v>
      </c>
      <c r="D112" s="359"/>
      <c r="E112" s="1892"/>
      <c r="F112" s="4"/>
      <c r="G112" s="594" t="s">
        <v>394</v>
      </c>
      <c r="H112" s="1787">
        <v>0</v>
      </c>
      <c r="I112" s="1787">
        <v>309</v>
      </c>
      <c r="J112" s="497">
        <v>0</v>
      </c>
      <c r="K112" s="1785">
        <f t="shared" si="2"/>
        <v>309</v>
      </c>
    </row>
    <row r="113" spans="1:11" ht="9.9499999999999993" customHeight="1">
      <c r="A113" s="5">
        <v>5</v>
      </c>
      <c r="B113" s="5">
        <v>4</v>
      </c>
      <c r="C113" s="5">
        <v>8</v>
      </c>
      <c r="D113" s="359"/>
      <c r="E113" s="1892"/>
      <c r="F113" s="4"/>
      <c r="G113" s="594" t="s">
        <v>393</v>
      </c>
      <c r="H113" s="1787">
        <v>0</v>
      </c>
      <c r="I113" s="1787">
        <v>57</v>
      </c>
      <c r="J113" s="497">
        <v>0</v>
      </c>
      <c r="K113" s="1785">
        <f t="shared" si="2"/>
        <v>57</v>
      </c>
    </row>
    <row r="114" spans="1:11" ht="9.9499999999999993" customHeight="1">
      <c r="A114" s="5">
        <v>5</v>
      </c>
      <c r="B114" s="5">
        <v>4</v>
      </c>
      <c r="C114" s="5">
        <v>8</v>
      </c>
      <c r="D114" s="359"/>
      <c r="E114" s="1892"/>
      <c r="F114" s="4"/>
      <c r="G114" s="594" t="s">
        <v>392</v>
      </c>
      <c r="H114" s="1787">
        <v>0</v>
      </c>
      <c r="I114" s="1787">
        <v>114</v>
      </c>
      <c r="J114" s="497">
        <v>0</v>
      </c>
      <c r="K114" s="1785">
        <f t="shared" si="2"/>
        <v>114</v>
      </c>
    </row>
    <row r="115" spans="1:11" ht="11.1" customHeight="1">
      <c r="D115" s="359"/>
      <c r="E115" s="1892"/>
      <c r="F115" s="622" t="s">
        <v>58</v>
      </c>
      <c r="G115" s="479"/>
      <c r="H115" s="1607">
        <f>SUM(H116:H125)</f>
        <v>0</v>
      </c>
      <c r="I115" s="1607">
        <f>SUM(I116:I125)</f>
        <v>1978</v>
      </c>
      <c r="J115" s="1607">
        <f>SUM(J116:J125)</f>
        <v>0</v>
      </c>
      <c r="K115" s="1251">
        <f t="shared" si="2"/>
        <v>1978</v>
      </c>
    </row>
    <row r="116" spans="1:11" ht="9.9499999999999993" customHeight="1">
      <c r="A116" s="5">
        <v>5</v>
      </c>
      <c r="B116" s="5">
        <v>5</v>
      </c>
      <c r="C116" s="5">
        <v>11</v>
      </c>
      <c r="D116" s="359"/>
      <c r="E116" s="1892"/>
      <c r="F116" s="622"/>
      <c r="G116" s="594" t="s">
        <v>704</v>
      </c>
      <c r="H116" s="1787">
        <v>0</v>
      </c>
      <c r="I116" s="1787">
        <v>0</v>
      </c>
      <c r="J116" s="497">
        <v>0</v>
      </c>
      <c r="K116" s="1785">
        <f t="shared" si="2"/>
        <v>0</v>
      </c>
    </row>
    <row r="117" spans="1:11" ht="9.9499999999999993" customHeight="1">
      <c r="A117" s="5">
        <v>5</v>
      </c>
      <c r="B117" s="5">
        <v>5</v>
      </c>
      <c r="C117" s="5">
        <v>11</v>
      </c>
      <c r="D117" s="359"/>
      <c r="E117" s="1892"/>
      <c r="F117" s="4"/>
      <c r="G117" s="594" t="s">
        <v>113</v>
      </c>
      <c r="H117" s="1787">
        <v>0</v>
      </c>
      <c r="I117" s="1787">
        <v>38</v>
      </c>
      <c r="J117" s="497">
        <v>0</v>
      </c>
      <c r="K117" s="1785">
        <f t="shared" si="2"/>
        <v>38</v>
      </c>
    </row>
    <row r="118" spans="1:11" ht="9.9499999999999993" customHeight="1">
      <c r="A118" s="5">
        <v>5</v>
      </c>
      <c r="B118" s="5">
        <v>5</v>
      </c>
      <c r="C118" s="5">
        <v>11</v>
      </c>
      <c r="D118" s="359"/>
      <c r="E118" s="1892"/>
      <c r="F118" s="4"/>
      <c r="G118" s="594" t="s">
        <v>703</v>
      </c>
      <c r="H118" s="1787">
        <v>0</v>
      </c>
      <c r="I118" s="1787">
        <v>677</v>
      </c>
      <c r="J118" s="497">
        <v>0</v>
      </c>
      <c r="K118" s="1785">
        <f t="shared" si="2"/>
        <v>677</v>
      </c>
    </row>
    <row r="119" spans="1:11" ht="9.9499999999999993" customHeight="1">
      <c r="A119" s="5">
        <v>5</v>
      </c>
      <c r="B119" s="5">
        <v>5</v>
      </c>
      <c r="C119" s="5">
        <v>11</v>
      </c>
      <c r="D119" s="359"/>
      <c r="E119" s="1892"/>
      <c r="F119" s="4"/>
      <c r="G119" s="594" t="s">
        <v>391</v>
      </c>
      <c r="H119" s="1787">
        <v>0</v>
      </c>
      <c r="I119" s="1787">
        <v>7</v>
      </c>
      <c r="J119" s="497">
        <v>0</v>
      </c>
      <c r="K119" s="1785">
        <f t="shared" si="2"/>
        <v>7</v>
      </c>
    </row>
    <row r="120" spans="1:11" ht="9.9499999999999993" customHeight="1">
      <c r="A120" s="5">
        <v>5</v>
      </c>
      <c r="B120" s="5">
        <v>5</v>
      </c>
      <c r="C120" s="5">
        <v>11</v>
      </c>
      <c r="D120" s="359"/>
      <c r="E120" s="1892"/>
      <c r="F120" s="4"/>
      <c r="G120" s="594" t="s">
        <v>390</v>
      </c>
      <c r="H120" s="1787">
        <v>0</v>
      </c>
      <c r="I120" s="1787">
        <v>32</v>
      </c>
      <c r="J120" s="497">
        <v>0</v>
      </c>
      <c r="K120" s="1785">
        <f t="shared" si="2"/>
        <v>32</v>
      </c>
    </row>
    <row r="121" spans="1:11" ht="9.9499999999999993" customHeight="1">
      <c r="A121" s="5">
        <v>5</v>
      </c>
      <c r="B121" s="5">
        <v>5</v>
      </c>
      <c r="C121" s="5">
        <v>11</v>
      </c>
      <c r="D121" s="359"/>
      <c r="E121" s="1892"/>
      <c r="F121" s="4"/>
      <c r="G121" s="594" t="s">
        <v>702</v>
      </c>
      <c r="H121" s="1787">
        <v>0</v>
      </c>
      <c r="I121" s="1787">
        <v>10</v>
      </c>
      <c r="J121" s="497">
        <v>0</v>
      </c>
      <c r="K121" s="1785">
        <f t="shared" si="2"/>
        <v>10</v>
      </c>
    </row>
    <row r="122" spans="1:11" ht="9.9499999999999993" customHeight="1">
      <c r="A122" s="5">
        <v>5</v>
      </c>
      <c r="B122" s="5">
        <v>5</v>
      </c>
      <c r="C122" s="5">
        <v>11</v>
      </c>
      <c r="D122" s="359"/>
      <c r="E122" s="1892"/>
      <c r="F122" s="4"/>
      <c r="G122" s="594" t="s">
        <v>702</v>
      </c>
      <c r="H122" s="1787">
        <v>0</v>
      </c>
      <c r="I122" s="1787">
        <v>1</v>
      </c>
      <c r="J122" s="497">
        <v>0</v>
      </c>
      <c r="K122" s="1785">
        <f t="shared" si="2"/>
        <v>1</v>
      </c>
    </row>
    <row r="123" spans="1:11" ht="9.9499999999999993" customHeight="1">
      <c r="A123" s="5">
        <v>5</v>
      </c>
      <c r="B123" s="5">
        <v>5</v>
      </c>
      <c r="C123" s="5">
        <v>11</v>
      </c>
      <c r="D123" s="359"/>
      <c r="E123" s="1892"/>
      <c r="F123" s="4"/>
      <c r="G123" s="594" t="s">
        <v>701</v>
      </c>
      <c r="H123" s="1787">
        <v>0</v>
      </c>
      <c r="I123" s="1787">
        <v>112</v>
      </c>
      <c r="J123" s="497">
        <v>0</v>
      </c>
      <c r="K123" s="1785">
        <f t="shared" si="2"/>
        <v>112</v>
      </c>
    </row>
    <row r="124" spans="1:11" ht="9.9499999999999993" customHeight="1">
      <c r="A124" s="5">
        <v>5</v>
      </c>
      <c r="B124" s="5">
        <v>5</v>
      </c>
      <c r="C124" s="5">
        <v>11</v>
      </c>
      <c r="D124" s="359"/>
      <c r="E124" s="1892"/>
      <c r="F124" s="4"/>
      <c r="G124" s="594" t="s">
        <v>444</v>
      </c>
      <c r="H124" s="1787">
        <v>0</v>
      </c>
      <c r="I124" s="1787">
        <v>896</v>
      </c>
      <c r="J124" s="497">
        <v>0</v>
      </c>
      <c r="K124" s="1785">
        <f t="shared" si="2"/>
        <v>896</v>
      </c>
    </row>
    <row r="125" spans="1:11" ht="9.75" customHeight="1">
      <c r="A125" s="5">
        <v>5</v>
      </c>
      <c r="B125" s="5">
        <v>5</v>
      </c>
      <c r="C125" s="5">
        <v>11</v>
      </c>
      <c r="D125" s="359"/>
      <c r="E125" s="1892"/>
      <c r="F125" s="4"/>
      <c r="G125" s="594" t="s">
        <v>388</v>
      </c>
      <c r="H125" s="1787">
        <v>0</v>
      </c>
      <c r="I125" s="1787">
        <v>205</v>
      </c>
      <c r="J125" s="497">
        <v>0</v>
      </c>
      <c r="K125" s="1785">
        <f t="shared" si="2"/>
        <v>205</v>
      </c>
    </row>
    <row r="126" spans="1:11" ht="9.75" customHeight="1">
      <c r="D126" s="359"/>
      <c r="E126" s="1892"/>
      <c r="F126" s="479" t="s">
        <v>51</v>
      </c>
      <c r="G126" s="457"/>
      <c r="H126" s="1607">
        <f>SUM(H127)</f>
        <v>0</v>
      </c>
      <c r="I126" s="1607">
        <f>SUM(I127)</f>
        <v>517</v>
      </c>
      <c r="J126" s="1607">
        <f>SUM(J127)</f>
        <v>0</v>
      </c>
      <c r="K126" s="1251">
        <f t="shared" si="2"/>
        <v>517</v>
      </c>
    </row>
    <row r="127" spans="1:11" ht="9.9499999999999993" customHeight="1">
      <c r="A127" s="5">
        <v>5</v>
      </c>
      <c r="B127" s="5">
        <v>5</v>
      </c>
      <c r="C127" s="5">
        <v>10</v>
      </c>
      <c r="D127" s="359"/>
      <c r="E127" s="1892"/>
      <c r="F127" s="4"/>
      <c r="G127" s="594" t="s">
        <v>97</v>
      </c>
      <c r="H127" s="1787">
        <v>0</v>
      </c>
      <c r="I127" s="1787">
        <v>517</v>
      </c>
      <c r="J127" s="497">
        <v>0</v>
      </c>
      <c r="K127" s="1785">
        <f t="shared" si="2"/>
        <v>517</v>
      </c>
    </row>
    <row r="128" spans="1:11" ht="9.9499999999999993" customHeight="1">
      <c r="D128" s="359"/>
      <c r="E128" s="1892"/>
      <c r="F128" s="479" t="s">
        <v>52</v>
      </c>
      <c r="G128" s="457"/>
      <c r="H128" s="1607">
        <f>SUM(H129:H130)</f>
        <v>0</v>
      </c>
      <c r="I128" s="1607">
        <f>SUM(I129:I130)</f>
        <v>0</v>
      </c>
      <c r="J128" s="1607">
        <f>SUM(J129:J130)</f>
        <v>0</v>
      </c>
      <c r="K128" s="1251">
        <f t="shared" si="2"/>
        <v>0</v>
      </c>
    </row>
    <row r="129" spans="1:11" ht="9.9499999999999993" customHeight="1">
      <c r="A129" s="5">
        <v>5</v>
      </c>
      <c r="B129" s="5">
        <v>5</v>
      </c>
      <c r="C129" s="5">
        <v>13</v>
      </c>
      <c r="D129" s="359"/>
      <c r="E129" s="1892"/>
      <c r="F129" s="4"/>
      <c r="G129" s="594" t="s">
        <v>444</v>
      </c>
      <c r="H129" s="1787">
        <v>0</v>
      </c>
      <c r="I129" s="1787">
        <v>0</v>
      </c>
      <c r="J129" s="497">
        <v>0</v>
      </c>
      <c r="K129" s="1785">
        <f t="shared" si="2"/>
        <v>0</v>
      </c>
    </row>
    <row r="130" spans="1:11" ht="9.9499999999999993" customHeight="1">
      <c r="A130" s="5">
        <v>5</v>
      </c>
      <c r="B130" s="5">
        <v>5</v>
      </c>
      <c r="C130" s="5">
        <v>13</v>
      </c>
      <c r="D130" s="359"/>
      <c r="E130" s="1893"/>
      <c r="F130" s="3"/>
      <c r="G130" s="593" t="s">
        <v>387</v>
      </c>
      <c r="H130" s="1792">
        <v>0</v>
      </c>
      <c r="I130" s="1792">
        <v>0</v>
      </c>
      <c r="J130" s="586">
        <v>0</v>
      </c>
      <c r="K130" s="1785">
        <f t="shared" si="2"/>
        <v>0</v>
      </c>
    </row>
    <row r="131" spans="1:11" ht="12" customHeight="1">
      <c r="D131" s="359"/>
      <c r="E131" s="1891">
        <v>1406</v>
      </c>
      <c r="F131" s="373" t="s">
        <v>5</v>
      </c>
      <c r="G131" s="372"/>
      <c r="H131" s="498">
        <f>SUM(H132+H136+H138+H140)</f>
        <v>235</v>
      </c>
      <c r="I131" s="498">
        <f>SUM(I132+I136+I138+I140)</f>
        <v>1582</v>
      </c>
      <c r="J131" s="656">
        <f>SUM(J132+J136+J138+J140)</f>
        <v>0</v>
      </c>
      <c r="K131" s="49">
        <f t="shared" si="2"/>
        <v>1817</v>
      </c>
    </row>
    <row r="132" spans="1:11" ht="11.1" customHeight="1">
      <c r="D132" s="359"/>
      <c r="E132" s="1892"/>
      <c r="F132" s="622" t="s">
        <v>53</v>
      </c>
      <c r="G132" s="594"/>
      <c r="H132" s="1607">
        <f>SUM(H133:H135)</f>
        <v>235</v>
      </c>
      <c r="I132" s="1607">
        <f>SUM(I133:I135)</f>
        <v>1128</v>
      </c>
      <c r="J132" s="1790">
        <f>SUM(J133:J135)</f>
        <v>0</v>
      </c>
      <c r="K132" s="1251">
        <f t="shared" si="2"/>
        <v>1363</v>
      </c>
    </row>
    <row r="133" spans="1:11" ht="9.9499999999999993" customHeight="1">
      <c r="A133" s="5">
        <v>6</v>
      </c>
      <c r="B133" s="5">
        <v>2</v>
      </c>
      <c r="C133" s="5">
        <v>11</v>
      </c>
      <c r="D133" s="359"/>
      <c r="E133" s="1892"/>
      <c r="F133" s="720"/>
      <c r="G133" s="594" t="s">
        <v>443</v>
      </c>
      <c r="H133" s="1787">
        <v>235</v>
      </c>
      <c r="I133" s="1787">
        <v>0</v>
      </c>
      <c r="J133" s="705">
        <v>0</v>
      </c>
      <c r="K133" s="1785">
        <f t="shared" ref="K133:K164" si="3">SUM(H133:J133)</f>
        <v>235</v>
      </c>
    </row>
    <row r="134" spans="1:11" ht="9.9499999999999993" customHeight="1">
      <c r="A134" s="5">
        <v>6</v>
      </c>
      <c r="B134" s="5">
        <v>2</v>
      </c>
      <c r="C134" s="5">
        <v>11</v>
      </c>
      <c r="D134" s="359"/>
      <c r="E134" s="1892"/>
      <c r="F134" s="720"/>
      <c r="G134" s="594" t="s">
        <v>700</v>
      </c>
      <c r="H134" s="1787">
        <v>0</v>
      </c>
      <c r="I134" s="1787">
        <v>0</v>
      </c>
      <c r="J134" s="705">
        <v>0</v>
      </c>
      <c r="K134" s="1785">
        <f t="shared" si="3"/>
        <v>0</v>
      </c>
    </row>
    <row r="135" spans="1:11" ht="9.9499999999999993" customHeight="1">
      <c r="A135" s="5">
        <v>6</v>
      </c>
      <c r="B135" s="5">
        <v>2</v>
      </c>
      <c r="C135" s="5">
        <v>11</v>
      </c>
      <c r="D135" s="359"/>
      <c r="E135" s="1892"/>
      <c r="F135" s="720"/>
      <c r="G135" s="594" t="s">
        <v>98</v>
      </c>
      <c r="H135" s="1787">
        <v>0</v>
      </c>
      <c r="I135" s="1787">
        <v>1128</v>
      </c>
      <c r="J135" s="705">
        <v>0</v>
      </c>
      <c r="K135" s="1785">
        <f t="shared" si="3"/>
        <v>1128</v>
      </c>
    </row>
    <row r="136" spans="1:11" ht="9.9499999999999993" customHeight="1">
      <c r="D136" s="359"/>
      <c r="E136" s="1892"/>
      <c r="F136" s="622" t="s">
        <v>54</v>
      </c>
      <c r="G136" s="594"/>
      <c r="H136" s="1607">
        <f>SUM(H137)</f>
        <v>0</v>
      </c>
      <c r="I136" s="1607">
        <f>SUM(I137)</f>
        <v>0</v>
      </c>
      <c r="J136" s="1790">
        <f>SUM(J137)</f>
        <v>0</v>
      </c>
      <c r="K136" s="1251">
        <f t="shared" si="3"/>
        <v>0</v>
      </c>
    </row>
    <row r="137" spans="1:11" ht="9.9499999999999993" customHeight="1">
      <c r="D137" s="359"/>
      <c r="E137" s="1892"/>
      <c r="F137" s="720"/>
      <c r="G137" s="594" t="s">
        <v>118</v>
      </c>
      <c r="H137" s="1787">
        <v>0</v>
      </c>
      <c r="I137" s="1787">
        <v>0</v>
      </c>
      <c r="J137" s="705">
        <v>0</v>
      </c>
      <c r="K137" s="1785">
        <f t="shared" si="3"/>
        <v>0</v>
      </c>
    </row>
    <row r="138" spans="1:11" ht="11.1" customHeight="1">
      <c r="D138" s="359"/>
      <c r="E138" s="1892"/>
      <c r="F138" s="622" t="s">
        <v>55</v>
      </c>
      <c r="G138" s="594"/>
      <c r="H138" s="1607">
        <f>SUM(H139)</f>
        <v>0</v>
      </c>
      <c r="I138" s="1607">
        <f>SUM(I139)</f>
        <v>454</v>
      </c>
      <c r="J138" s="1790">
        <f>SUM(J139)</f>
        <v>0</v>
      </c>
      <c r="K138" s="1251">
        <f t="shared" si="3"/>
        <v>454</v>
      </c>
    </row>
    <row r="139" spans="1:11" ht="9.9499999999999993" customHeight="1">
      <c r="A139" s="5">
        <v>6</v>
      </c>
      <c r="B139" s="5">
        <v>2</v>
      </c>
      <c r="C139" s="5">
        <v>10</v>
      </c>
      <c r="D139" s="359"/>
      <c r="E139" s="1892"/>
      <c r="F139" s="4"/>
      <c r="G139" s="594" t="s">
        <v>99</v>
      </c>
      <c r="H139" s="1787">
        <v>0</v>
      </c>
      <c r="I139" s="1787">
        <v>454</v>
      </c>
      <c r="J139" s="705">
        <v>0</v>
      </c>
      <c r="K139" s="1785">
        <f t="shared" si="3"/>
        <v>454</v>
      </c>
    </row>
    <row r="140" spans="1:11" ht="9.9499999999999993" customHeight="1">
      <c r="D140" s="359"/>
      <c r="E140" s="1892"/>
      <c r="F140" s="622" t="s">
        <v>26</v>
      </c>
      <c r="G140" s="594"/>
      <c r="H140" s="1607">
        <f>SUM(H141)</f>
        <v>0</v>
      </c>
      <c r="I140" s="1607">
        <f>SUM(I141)</f>
        <v>0</v>
      </c>
      <c r="J140" s="1790">
        <f>SUM(J141)</f>
        <v>0</v>
      </c>
      <c r="K140" s="1251">
        <f t="shared" si="3"/>
        <v>0</v>
      </c>
    </row>
    <row r="141" spans="1:11" ht="9.9499999999999993" customHeight="1">
      <c r="A141" s="5">
        <v>6</v>
      </c>
      <c r="B141" s="5">
        <v>2</v>
      </c>
      <c r="C141" s="5">
        <v>6</v>
      </c>
      <c r="D141" s="359"/>
      <c r="E141" s="1892"/>
      <c r="F141" s="4"/>
      <c r="G141" s="594" t="s">
        <v>380</v>
      </c>
      <c r="H141" s="1787">
        <v>0</v>
      </c>
      <c r="I141" s="1787">
        <v>0</v>
      </c>
      <c r="J141" s="705">
        <v>0</v>
      </c>
      <c r="K141" s="1785">
        <f t="shared" si="3"/>
        <v>0</v>
      </c>
    </row>
    <row r="142" spans="1:11" ht="12" customHeight="1">
      <c r="D142" s="359"/>
      <c r="E142" s="1894">
        <v>1407</v>
      </c>
      <c r="F142" s="373" t="s">
        <v>62</v>
      </c>
      <c r="G142" s="372"/>
      <c r="H142" s="498">
        <f>SUM(H146+H143)</f>
        <v>163</v>
      </c>
      <c r="I142" s="498">
        <f>SUM(I146+I143)</f>
        <v>34</v>
      </c>
      <c r="J142" s="656">
        <f>SUM(J146+J143)</f>
        <v>0</v>
      </c>
      <c r="K142" s="1791">
        <f t="shared" si="3"/>
        <v>197</v>
      </c>
    </row>
    <row r="143" spans="1:11" ht="9.9499999999999993" customHeight="1">
      <c r="D143" s="359"/>
      <c r="E143" s="1895"/>
      <c r="F143" s="622" t="s">
        <v>56</v>
      </c>
      <c r="G143" s="479"/>
      <c r="H143" s="1607">
        <f>SUM(H144:H145)</f>
        <v>163</v>
      </c>
      <c r="I143" s="1607">
        <f>SUM(I144:I145)</f>
        <v>0</v>
      </c>
      <c r="J143" s="1790">
        <f>SUM(J145)</f>
        <v>0</v>
      </c>
      <c r="K143" s="1251">
        <f t="shared" si="3"/>
        <v>163</v>
      </c>
    </row>
    <row r="144" spans="1:11" ht="9.9499999999999993" customHeight="1">
      <c r="D144" s="359"/>
      <c r="E144" s="1895"/>
      <c r="F144" s="4"/>
      <c r="G144" s="594" t="s">
        <v>699</v>
      </c>
      <c r="H144" s="1787">
        <v>82</v>
      </c>
      <c r="I144" s="1787">
        <v>0</v>
      </c>
      <c r="J144" s="705">
        <v>0</v>
      </c>
      <c r="K144" s="1785">
        <f t="shared" si="3"/>
        <v>82</v>
      </c>
    </row>
    <row r="145" spans="1:11" ht="9.9499999999999993" customHeight="1">
      <c r="D145" s="359"/>
      <c r="E145" s="1895"/>
      <c r="F145" s="4"/>
      <c r="G145" s="594" t="s">
        <v>100</v>
      </c>
      <c r="H145" s="1787">
        <v>81</v>
      </c>
      <c r="I145" s="1787">
        <v>0</v>
      </c>
      <c r="J145" s="705">
        <v>0</v>
      </c>
      <c r="K145" s="1785">
        <f t="shared" si="3"/>
        <v>81</v>
      </c>
    </row>
    <row r="146" spans="1:11" ht="9.9499999999999993" customHeight="1">
      <c r="D146" s="359"/>
      <c r="E146" s="1895"/>
      <c r="F146" s="622" t="s">
        <v>25</v>
      </c>
      <c r="G146" s="594"/>
      <c r="H146" s="1607">
        <f>SUM(H147:H150)</f>
        <v>0</v>
      </c>
      <c r="I146" s="1607">
        <f>SUM(I147:I150)</f>
        <v>34</v>
      </c>
      <c r="J146" s="1790">
        <f>SUM(J147:J150)</f>
        <v>0</v>
      </c>
      <c r="K146" s="1251">
        <f t="shared" si="3"/>
        <v>34</v>
      </c>
    </row>
    <row r="147" spans="1:11" ht="9.9499999999999993" customHeight="1">
      <c r="D147" s="359"/>
      <c r="E147" s="1895"/>
      <c r="F147" s="622"/>
      <c r="G147" s="594" t="s">
        <v>119</v>
      </c>
      <c r="H147" s="1787">
        <v>0</v>
      </c>
      <c r="I147" s="1787">
        <v>0</v>
      </c>
      <c r="J147" s="705">
        <v>0</v>
      </c>
      <c r="K147" s="1785">
        <f t="shared" si="3"/>
        <v>0</v>
      </c>
    </row>
    <row r="148" spans="1:11" ht="9.9499999999999993" customHeight="1">
      <c r="D148" s="359"/>
      <c r="E148" s="1895"/>
      <c r="F148" s="622"/>
      <c r="G148" s="594" t="s">
        <v>379</v>
      </c>
      <c r="H148" s="1787">
        <v>0</v>
      </c>
      <c r="I148" s="1787">
        <v>0</v>
      </c>
      <c r="J148" s="705">
        <v>0</v>
      </c>
      <c r="K148" s="1785">
        <f t="shared" si="3"/>
        <v>0</v>
      </c>
    </row>
    <row r="149" spans="1:11" ht="9.9499999999999993" customHeight="1">
      <c r="D149" s="359"/>
      <c r="E149" s="1895"/>
      <c r="F149" s="4"/>
      <c r="G149" s="594" t="s">
        <v>666</v>
      </c>
      <c r="H149" s="1787">
        <v>0</v>
      </c>
      <c r="I149" s="1787">
        <v>34</v>
      </c>
      <c r="J149" s="705">
        <v>0</v>
      </c>
      <c r="K149" s="1785">
        <f t="shared" si="3"/>
        <v>34</v>
      </c>
    </row>
    <row r="150" spans="1:11" ht="9.9499999999999993" customHeight="1">
      <c r="D150" s="359"/>
      <c r="E150" s="1895"/>
      <c r="F150" s="4"/>
      <c r="G150" s="594" t="s">
        <v>415</v>
      </c>
      <c r="H150" s="1787">
        <v>0</v>
      </c>
      <c r="I150" s="1787">
        <v>0</v>
      </c>
      <c r="J150" s="705">
        <v>0</v>
      </c>
      <c r="K150" s="1785">
        <f t="shared" si="3"/>
        <v>0</v>
      </c>
    </row>
    <row r="151" spans="1:11" ht="12" customHeight="1">
      <c r="D151" s="359"/>
      <c r="E151" s="1894">
        <v>1408</v>
      </c>
      <c r="F151" s="373" t="s">
        <v>63</v>
      </c>
      <c r="G151" s="373"/>
      <c r="H151" s="498">
        <f>SUM(H155+H152+H158+H162)</f>
        <v>196</v>
      </c>
      <c r="I151" s="498">
        <f>SUM(I155+I152+I158+I162)</f>
        <v>1167</v>
      </c>
      <c r="J151" s="656">
        <f>SUM(J155+J152+J158+J162)</f>
        <v>0</v>
      </c>
      <c r="K151" s="49">
        <f t="shared" si="3"/>
        <v>1363</v>
      </c>
    </row>
    <row r="152" spans="1:11" ht="12" customHeight="1">
      <c r="D152" s="359"/>
      <c r="E152" s="1895"/>
      <c r="F152" s="622" t="s">
        <v>16</v>
      </c>
      <c r="G152" s="479"/>
      <c r="H152" s="1607">
        <f>SUM(H153:H154)</f>
        <v>0</v>
      </c>
      <c r="I152" s="1607">
        <f>SUM(I153:I154)</f>
        <v>0</v>
      </c>
      <c r="J152" s="1788">
        <f>SUM(J153:J154)</f>
        <v>0</v>
      </c>
      <c r="K152" s="1251">
        <f t="shared" si="3"/>
        <v>0</v>
      </c>
    </row>
    <row r="153" spans="1:11" ht="12" customHeight="1">
      <c r="A153" s="5">
        <v>8</v>
      </c>
      <c r="B153" s="5">
        <v>4</v>
      </c>
      <c r="C153" s="5">
        <v>6</v>
      </c>
      <c r="D153" s="359"/>
      <c r="E153" s="1895"/>
      <c r="F153" s="622"/>
      <c r="G153" s="485" t="s">
        <v>414</v>
      </c>
      <c r="H153" s="497">
        <v>0</v>
      </c>
      <c r="I153" s="497">
        <v>0</v>
      </c>
      <c r="J153" s="1789">
        <v>0</v>
      </c>
      <c r="K153" s="1785">
        <f t="shared" si="3"/>
        <v>0</v>
      </c>
    </row>
    <row r="154" spans="1:11" ht="12" customHeight="1">
      <c r="A154" s="5">
        <v>8</v>
      </c>
      <c r="B154" s="5">
        <v>4</v>
      </c>
      <c r="C154" s="5">
        <v>6</v>
      </c>
      <c r="D154" s="359"/>
      <c r="E154" s="1895"/>
      <c r="F154" s="4"/>
      <c r="G154" s="594" t="s">
        <v>698</v>
      </c>
      <c r="H154" s="1787">
        <v>0</v>
      </c>
      <c r="I154" s="1787">
        <v>0</v>
      </c>
      <c r="J154" s="1789">
        <v>0</v>
      </c>
      <c r="K154" s="1785">
        <f t="shared" si="3"/>
        <v>0</v>
      </c>
    </row>
    <row r="155" spans="1:11" ht="12" customHeight="1">
      <c r="D155" s="359"/>
      <c r="E155" s="1895"/>
      <c r="F155" s="622" t="s">
        <v>57</v>
      </c>
      <c r="G155" s="594"/>
      <c r="H155" s="1607">
        <f>SUM(H156:H157)</f>
        <v>0</v>
      </c>
      <c r="I155" s="1607">
        <f>SUM(I156:I157)</f>
        <v>1167</v>
      </c>
      <c r="J155" s="1788">
        <f>SUM(J156:J157)</f>
        <v>0</v>
      </c>
      <c r="K155" s="1251">
        <f t="shared" si="3"/>
        <v>1167</v>
      </c>
    </row>
    <row r="156" spans="1:11" ht="12" customHeight="1">
      <c r="D156" s="359"/>
      <c r="E156" s="1895"/>
      <c r="F156" s="622"/>
      <c r="G156" s="594" t="s">
        <v>460</v>
      </c>
      <c r="H156" s="1787">
        <v>0</v>
      </c>
      <c r="I156" s="1787">
        <v>556</v>
      </c>
      <c r="J156" s="1789">
        <v>0</v>
      </c>
      <c r="K156" s="1785">
        <f t="shared" si="3"/>
        <v>556</v>
      </c>
    </row>
    <row r="157" spans="1:11" ht="12" customHeight="1">
      <c r="D157" s="359"/>
      <c r="E157" s="1895"/>
      <c r="F157" s="4"/>
      <c r="G157" s="594" t="s">
        <v>121</v>
      </c>
      <c r="H157" s="1787">
        <v>0</v>
      </c>
      <c r="I157" s="1787">
        <v>611</v>
      </c>
      <c r="J157" s="1789">
        <v>0</v>
      </c>
      <c r="K157" s="1785">
        <f t="shared" si="3"/>
        <v>611</v>
      </c>
    </row>
    <row r="158" spans="1:11" ht="11.1" customHeight="1">
      <c r="D158" s="359"/>
      <c r="E158" s="1895"/>
      <c r="F158" s="622" t="s">
        <v>18</v>
      </c>
      <c r="G158" s="594"/>
      <c r="H158" s="1607">
        <f>SUM(H159:H161)</f>
        <v>0</v>
      </c>
      <c r="I158" s="1607">
        <f>SUM(I159:I161)</f>
        <v>0</v>
      </c>
      <c r="J158" s="1788">
        <f>SUM(J159:J161)</f>
        <v>0</v>
      </c>
      <c r="K158" s="1251">
        <f t="shared" si="3"/>
        <v>0</v>
      </c>
    </row>
    <row r="159" spans="1:11" ht="9.9499999999999993" customHeight="1">
      <c r="A159" s="5">
        <v>8</v>
      </c>
      <c r="B159" s="5">
        <v>4</v>
      </c>
      <c r="C159" s="5">
        <v>11</v>
      </c>
      <c r="D159" s="359"/>
      <c r="E159" s="1895"/>
      <c r="F159" s="622"/>
      <c r="G159" s="594" t="s">
        <v>122</v>
      </c>
      <c r="H159" s="1787">
        <v>0</v>
      </c>
      <c r="I159" s="1787">
        <v>0</v>
      </c>
      <c r="J159" s="1789">
        <v>0</v>
      </c>
      <c r="K159" s="1785">
        <f t="shared" si="3"/>
        <v>0</v>
      </c>
    </row>
    <row r="160" spans="1:11" ht="9.9499999999999993" customHeight="1">
      <c r="A160" s="5">
        <v>8</v>
      </c>
      <c r="B160" s="5">
        <v>3</v>
      </c>
      <c r="C160" s="5">
        <v>11</v>
      </c>
      <c r="D160" s="359"/>
      <c r="E160" s="1895"/>
      <c r="F160" s="622"/>
      <c r="G160" s="594" t="s">
        <v>123</v>
      </c>
      <c r="H160" s="1787">
        <v>0</v>
      </c>
      <c r="I160" s="1787">
        <v>0</v>
      </c>
      <c r="J160" s="1789">
        <v>0</v>
      </c>
      <c r="K160" s="1785">
        <f t="shared" si="3"/>
        <v>0</v>
      </c>
    </row>
    <row r="161" spans="1:23" ht="9.9499999999999993" customHeight="1">
      <c r="A161" s="5">
        <v>8</v>
      </c>
      <c r="B161" s="5">
        <v>4</v>
      </c>
      <c r="C161" s="5">
        <v>11</v>
      </c>
      <c r="D161" s="359"/>
      <c r="E161" s="1895"/>
      <c r="F161" s="622"/>
      <c r="G161" s="594" t="s">
        <v>377</v>
      </c>
      <c r="H161" s="1787">
        <v>0</v>
      </c>
      <c r="I161" s="1787">
        <v>0</v>
      </c>
      <c r="J161" s="1789">
        <v>0</v>
      </c>
      <c r="K161" s="1785">
        <f t="shared" si="3"/>
        <v>0</v>
      </c>
    </row>
    <row r="162" spans="1:23" ht="11.1" customHeight="1">
      <c r="D162" s="359"/>
      <c r="E162" s="1895"/>
      <c r="F162" s="622" t="s">
        <v>59</v>
      </c>
      <c r="G162" s="479"/>
      <c r="H162" s="1607">
        <f>SUM(H163)</f>
        <v>196</v>
      </c>
      <c r="I162" s="1607">
        <f>SUM(I163)</f>
        <v>0</v>
      </c>
      <c r="J162" s="1788">
        <f>SUM(J163)</f>
        <v>0</v>
      </c>
      <c r="K162" s="1251">
        <f t="shared" si="3"/>
        <v>196</v>
      </c>
    </row>
    <row r="163" spans="1:23" ht="9.9499999999999993" customHeight="1">
      <c r="A163" s="5">
        <v>8</v>
      </c>
      <c r="B163" s="5">
        <v>4</v>
      </c>
      <c r="C163" s="5">
        <v>11</v>
      </c>
      <c r="D163" s="359"/>
      <c r="E163" s="1896"/>
      <c r="F163" s="4"/>
      <c r="G163" s="594" t="s">
        <v>125</v>
      </c>
      <c r="H163" s="1787">
        <v>196</v>
      </c>
      <c r="I163" s="1787">
        <v>0</v>
      </c>
      <c r="J163" s="1786">
        <v>0</v>
      </c>
      <c r="K163" s="1785">
        <f t="shared" si="3"/>
        <v>196</v>
      </c>
    </row>
    <row r="164" spans="1:23" ht="12" customHeight="1">
      <c r="D164" s="359"/>
      <c r="E164" s="1891">
        <v>1624</v>
      </c>
      <c r="F164" s="373" t="s">
        <v>19</v>
      </c>
      <c r="G164" s="1740"/>
      <c r="H164" s="498">
        <f>SUM(H165+H167)</f>
        <v>15</v>
      </c>
      <c r="I164" s="498">
        <f>SUM(I165+I167)</f>
        <v>0</v>
      </c>
      <c r="J164" s="656">
        <f>SUM(J165+J167)</f>
        <v>0</v>
      </c>
      <c r="K164" s="49">
        <f t="shared" si="3"/>
        <v>15</v>
      </c>
    </row>
    <row r="165" spans="1:23" ht="10.5" customHeight="1">
      <c r="D165" s="359"/>
      <c r="E165" s="1892"/>
      <c r="F165" s="1739" t="s">
        <v>149</v>
      </c>
      <c r="G165" s="594"/>
      <c r="H165" s="1607">
        <f>SUM(H166)</f>
        <v>15</v>
      </c>
      <c r="I165" s="1607">
        <f>SUM(I166)</f>
        <v>0</v>
      </c>
      <c r="J165" s="1788">
        <f>SUM(J166)</f>
        <v>0</v>
      </c>
      <c r="K165" s="1251">
        <f t="shared" ref="K165:K196" si="4">SUM(H165:J165)</f>
        <v>15</v>
      </c>
    </row>
    <row r="166" spans="1:23" ht="10.5" customHeight="1">
      <c r="A166" s="5">
        <v>9</v>
      </c>
      <c r="B166" s="5">
        <v>4</v>
      </c>
      <c r="C166" s="5">
        <v>8</v>
      </c>
      <c r="D166" s="359"/>
      <c r="E166" s="1892"/>
      <c r="F166" s="4"/>
      <c r="G166" s="594" t="s">
        <v>376</v>
      </c>
      <c r="H166" s="1787">
        <v>15</v>
      </c>
      <c r="I166" s="1787">
        <v>0</v>
      </c>
      <c r="J166" s="1789">
        <v>0</v>
      </c>
      <c r="K166" s="1785">
        <f t="shared" si="4"/>
        <v>15</v>
      </c>
      <c r="L166" s="1415"/>
      <c r="M166" s="1415"/>
    </row>
    <row r="167" spans="1:23" ht="10.5" customHeight="1">
      <c r="D167" s="359"/>
      <c r="E167" s="1892"/>
      <c r="F167" s="622" t="s">
        <v>22</v>
      </c>
      <c r="G167" s="594"/>
      <c r="H167" s="1607">
        <f>SUM(H168)</f>
        <v>0</v>
      </c>
      <c r="I167" s="1607">
        <f>SUM(I168)</f>
        <v>0</v>
      </c>
      <c r="J167" s="1788">
        <f>SUM(J168)</f>
        <v>0</v>
      </c>
      <c r="K167" s="1251">
        <f t="shared" si="4"/>
        <v>0</v>
      </c>
    </row>
    <row r="168" spans="1:23" ht="10.5" customHeight="1">
      <c r="A168" s="5">
        <v>9</v>
      </c>
      <c r="B168" s="5">
        <v>5</v>
      </c>
      <c r="C168" s="5">
        <v>11</v>
      </c>
      <c r="D168" s="359"/>
      <c r="E168" s="1897"/>
      <c r="F168" s="3"/>
      <c r="G168" s="594" t="s">
        <v>375</v>
      </c>
      <c r="H168" s="1787">
        <v>0</v>
      </c>
      <c r="I168" s="1787">
        <v>0</v>
      </c>
      <c r="J168" s="1786">
        <v>0</v>
      </c>
      <c r="K168" s="1785">
        <f t="shared" si="4"/>
        <v>0</v>
      </c>
    </row>
    <row r="169" spans="1:23" ht="12" customHeight="1">
      <c r="A169" s="16"/>
      <c r="B169" s="16"/>
      <c r="C169" s="16"/>
      <c r="D169" s="1"/>
      <c r="E169" s="29"/>
      <c r="F169" s="1885" t="s">
        <v>0</v>
      </c>
      <c r="G169" s="1886"/>
      <c r="H169" s="723">
        <f>SUM(H8+H42+H88+H101+H109+H131+H142+H151+H164)</f>
        <v>2430</v>
      </c>
      <c r="I169" s="723">
        <f>SUM(I8+I42+I88+I101+I109+I131+I142+I151+I164)</f>
        <v>14933</v>
      </c>
      <c r="J169" s="723">
        <f>SUM(J8+J42+J88+J101+J109+J131+J142+J151+J164)</f>
        <v>0</v>
      </c>
      <c r="K169" s="723">
        <f>SUM(K8+K42+K88+K101+K109+K131+K142+K151+K164)</f>
        <v>17363</v>
      </c>
      <c r="L169" s="1415"/>
      <c r="M169" s="1415"/>
      <c r="N169" s="1415"/>
      <c r="O169" s="1415"/>
      <c r="P169" s="1415"/>
      <c r="Q169" s="1415"/>
      <c r="R169" s="1415"/>
      <c r="S169" s="1415"/>
      <c r="T169" s="1415"/>
      <c r="U169" s="1415"/>
      <c r="V169" s="1415"/>
      <c r="W169" s="1415"/>
    </row>
    <row r="170" spans="1:23" s="10" customFormat="1" ht="10.5" customHeight="1">
      <c r="A170" s="9"/>
      <c r="B170" s="9"/>
      <c r="C170" s="9"/>
      <c r="F170" s="10" t="s">
        <v>697</v>
      </c>
      <c r="G170" s="1734"/>
      <c r="H170" s="1784"/>
      <c r="I170" s="1784"/>
      <c r="J170" s="1733"/>
      <c r="K170" s="2"/>
    </row>
    <row r="171" spans="1:23" s="10" customFormat="1" ht="9.75">
      <c r="A171" s="9"/>
      <c r="B171" s="9"/>
      <c r="C171" s="9"/>
      <c r="F171" s="10" t="s">
        <v>373</v>
      </c>
      <c r="G171" s="1734"/>
      <c r="H171" s="1784"/>
      <c r="I171" s="1784"/>
      <c r="J171" s="1733"/>
      <c r="K171" s="2"/>
    </row>
    <row r="172" spans="1:23" ht="10.5" customHeight="1">
      <c r="A172" s="16"/>
      <c r="B172" s="16"/>
      <c r="C172" s="16"/>
      <c r="D172" s="1"/>
      <c r="E172" s="1"/>
      <c r="F172" s="1887"/>
      <c r="G172" s="1887"/>
      <c r="H172" s="1732"/>
      <c r="I172" s="1732"/>
      <c r="J172" s="1732"/>
      <c r="K172" s="840"/>
    </row>
    <row r="173" spans="1:23" ht="9" customHeight="1">
      <c r="A173" s="16"/>
      <c r="B173" s="16"/>
      <c r="C173" s="16"/>
      <c r="D173" s="1766"/>
    </row>
    <row r="174" spans="1:23" ht="9" customHeight="1">
      <c r="A174" s="16"/>
      <c r="B174" s="16"/>
      <c r="C174" s="16"/>
      <c r="D174" s="1766"/>
    </row>
    <row r="175" spans="1:23" ht="9" customHeight="1">
      <c r="A175" s="16"/>
      <c r="B175" s="16"/>
      <c r="C175" s="16"/>
      <c r="D175" s="1766"/>
    </row>
    <row r="176" spans="1:23" ht="9" customHeight="1">
      <c r="A176" s="16"/>
      <c r="B176" s="16"/>
      <c r="C176" s="16"/>
      <c r="D176" s="1766"/>
    </row>
    <row r="177" spans="1:4" ht="9" customHeight="1">
      <c r="A177" s="16"/>
      <c r="B177" s="16"/>
      <c r="C177" s="16"/>
      <c r="D177" s="1766"/>
    </row>
    <row r="178" spans="1:4" ht="9" customHeight="1">
      <c r="A178" s="16"/>
      <c r="B178" s="16"/>
      <c r="C178" s="16"/>
      <c r="D178" s="1766"/>
    </row>
    <row r="179" spans="1:4" ht="9" customHeight="1">
      <c r="A179" s="16"/>
      <c r="B179" s="16"/>
      <c r="C179" s="16"/>
      <c r="D179" s="1766"/>
    </row>
    <row r="180" spans="1:4" ht="9" customHeight="1">
      <c r="A180" s="16"/>
      <c r="B180" s="16"/>
      <c r="C180" s="16"/>
      <c r="D180" s="1766"/>
    </row>
    <row r="181" spans="1:4" ht="9" customHeight="1">
      <c r="A181" s="16"/>
      <c r="B181" s="16"/>
      <c r="C181" s="16"/>
      <c r="D181" s="1766"/>
    </row>
    <row r="182" spans="1:4" ht="9" customHeight="1">
      <c r="A182" s="16"/>
      <c r="B182" s="16"/>
      <c r="C182" s="16"/>
      <c r="D182" s="1766"/>
    </row>
    <row r="183" spans="1:4" ht="9" customHeight="1">
      <c r="A183" s="16"/>
      <c r="B183" s="16"/>
      <c r="C183" s="16"/>
      <c r="D183" s="1766"/>
    </row>
    <row r="184" spans="1:4" ht="9" customHeight="1">
      <c r="A184" s="16"/>
      <c r="B184" s="16"/>
      <c r="C184" s="16"/>
      <c r="D184" s="1766"/>
    </row>
    <row r="185" spans="1:4" ht="9" customHeight="1">
      <c r="A185" s="16"/>
      <c r="B185" s="16"/>
      <c r="C185" s="16"/>
      <c r="D185" s="1766"/>
    </row>
    <row r="186" spans="1:4" ht="9" customHeight="1">
      <c r="A186" s="16"/>
      <c r="B186" s="16"/>
      <c r="C186" s="16"/>
      <c r="D186" s="1766"/>
    </row>
    <row r="187" spans="1:4" ht="9" customHeight="1">
      <c r="A187" s="16"/>
      <c r="B187" s="16"/>
      <c r="C187" s="16"/>
      <c r="D187" s="1766"/>
    </row>
    <row r="188" spans="1:4" ht="9" customHeight="1">
      <c r="A188" s="16"/>
      <c r="B188" s="16"/>
      <c r="C188" s="16"/>
      <c r="D188" s="1766"/>
    </row>
    <row r="189" spans="1:4" ht="9" customHeight="1">
      <c r="A189" s="16"/>
      <c r="B189" s="16"/>
      <c r="C189" s="16"/>
      <c r="D189" s="1766"/>
    </row>
    <row r="190" spans="1:4" ht="9" customHeight="1">
      <c r="A190" s="16"/>
      <c r="B190" s="16"/>
      <c r="C190" s="16"/>
      <c r="D190" s="1766"/>
    </row>
    <row r="191" spans="1:4" ht="9" customHeight="1">
      <c r="A191" s="16"/>
      <c r="B191" s="16"/>
      <c r="C191" s="16"/>
      <c r="D191" s="1766"/>
    </row>
    <row r="192" spans="1:4" ht="9" customHeight="1">
      <c r="A192" s="16"/>
      <c r="B192" s="16"/>
      <c r="C192" s="16"/>
      <c r="D192" s="1766"/>
    </row>
    <row r="193" spans="1:4" ht="9" customHeight="1">
      <c r="A193" s="16"/>
      <c r="B193" s="16"/>
      <c r="C193" s="16"/>
      <c r="D193" s="1766"/>
    </row>
    <row r="194" spans="1:4" ht="9" customHeight="1">
      <c r="A194" s="16"/>
      <c r="B194" s="16"/>
      <c r="C194" s="16"/>
      <c r="D194" s="1766"/>
    </row>
    <row r="195" spans="1:4" ht="9" customHeight="1">
      <c r="A195" s="16"/>
      <c r="B195" s="16"/>
      <c r="C195" s="16"/>
      <c r="D195" s="1766"/>
    </row>
    <row r="196" spans="1:4" ht="9" customHeight="1">
      <c r="A196" s="16"/>
      <c r="B196" s="16"/>
      <c r="C196" s="16"/>
      <c r="D196" s="1766"/>
    </row>
    <row r="197" spans="1:4" ht="9" customHeight="1">
      <c r="A197" s="16"/>
      <c r="B197" s="16"/>
      <c r="C197" s="16"/>
      <c r="D197" s="1766"/>
    </row>
    <row r="198" spans="1:4" ht="9" customHeight="1">
      <c r="A198" s="16"/>
      <c r="B198" s="16"/>
      <c r="C198" s="16"/>
      <c r="D198" s="1766"/>
    </row>
    <row r="199" spans="1:4" ht="9" customHeight="1">
      <c r="A199" s="16"/>
      <c r="B199" s="16"/>
      <c r="C199" s="16"/>
      <c r="D199" s="1766"/>
    </row>
    <row r="200" spans="1:4" ht="9" customHeight="1">
      <c r="A200" s="16"/>
      <c r="B200" s="16"/>
      <c r="C200" s="16"/>
      <c r="D200" s="1766"/>
    </row>
    <row r="201" spans="1:4" ht="9" customHeight="1">
      <c r="A201" s="16"/>
      <c r="B201" s="16"/>
      <c r="C201" s="16"/>
      <c r="D201" s="1766"/>
    </row>
    <row r="202" spans="1:4" ht="9" customHeight="1">
      <c r="A202" s="16"/>
      <c r="B202" s="16"/>
      <c r="C202" s="16"/>
      <c r="D202" s="1766"/>
    </row>
    <row r="203" spans="1:4" ht="9" customHeight="1">
      <c r="A203" s="16"/>
      <c r="B203" s="16"/>
      <c r="C203" s="16"/>
      <c r="D203" s="1766"/>
    </row>
    <row r="204" spans="1:4" ht="9" customHeight="1">
      <c r="A204" s="16"/>
      <c r="B204" s="16"/>
      <c r="C204" s="16"/>
      <c r="D204" s="1766"/>
    </row>
    <row r="205" spans="1:4" ht="9" customHeight="1">
      <c r="A205" s="16"/>
      <c r="B205" s="16"/>
      <c r="C205" s="16"/>
      <c r="D205" s="1766"/>
    </row>
    <row r="206" spans="1:4" ht="9" customHeight="1">
      <c r="A206" s="16"/>
      <c r="B206" s="16"/>
      <c r="C206" s="16"/>
      <c r="D206" s="1766"/>
    </row>
    <row r="207" spans="1:4" ht="9" customHeight="1">
      <c r="A207" s="16"/>
      <c r="B207" s="16"/>
      <c r="C207" s="16"/>
      <c r="D207" s="1766"/>
    </row>
    <row r="208" spans="1:4" ht="9" customHeight="1">
      <c r="A208" s="16"/>
      <c r="B208" s="16"/>
      <c r="C208" s="16"/>
      <c r="D208" s="1766"/>
    </row>
    <row r="209" spans="1:4" ht="9" customHeight="1">
      <c r="A209" s="16"/>
      <c r="B209" s="16"/>
      <c r="C209" s="16"/>
      <c r="D209" s="1766"/>
    </row>
    <row r="210" spans="1:4" ht="9" customHeight="1">
      <c r="A210" s="16"/>
      <c r="B210" s="16"/>
      <c r="C210" s="16"/>
      <c r="D210" s="1766"/>
    </row>
    <row r="211" spans="1:4" ht="9" customHeight="1">
      <c r="A211" s="16"/>
      <c r="B211" s="16"/>
      <c r="C211" s="16"/>
      <c r="D211" s="1766"/>
    </row>
    <row r="212" spans="1:4" ht="9" customHeight="1">
      <c r="A212" s="16"/>
      <c r="B212" s="16"/>
      <c r="C212" s="16"/>
      <c r="D212" s="1766"/>
    </row>
    <row r="213" spans="1:4" ht="9" customHeight="1">
      <c r="A213" s="16"/>
      <c r="B213" s="16"/>
      <c r="C213" s="16"/>
      <c r="D213" s="1766"/>
    </row>
    <row r="214" spans="1:4" ht="9" customHeight="1">
      <c r="A214" s="16"/>
      <c r="B214" s="16"/>
      <c r="C214" s="16"/>
      <c r="D214" s="1766"/>
    </row>
    <row r="215" spans="1:4" ht="9" customHeight="1">
      <c r="A215" s="16"/>
      <c r="B215" s="16"/>
      <c r="C215" s="16"/>
      <c r="D215" s="1766"/>
    </row>
    <row r="216" spans="1:4" ht="9" customHeight="1">
      <c r="A216" s="16"/>
      <c r="B216" s="16"/>
      <c r="C216" s="16"/>
      <c r="D216" s="1766"/>
    </row>
    <row r="217" spans="1:4" ht="9" customHeight="1">
      <c r="A217" s="16"/>
      <c r="B217" s="16"/>
      <c r="C217" s="16"/>
      <c r="D217" s="1766"/>
    </row>
    <row r="218" spans="1:4" ht="9" customHeight="1">
      <c r="A218" s="16"/>
      <c r="B218" s="16"/>
      <c r="C218" s="16"/>
      <c r="D218" s="1766"/>
    </row>
    <row r="219" spans="1:4" ht="9" customHeight="1">
      <c r="A219" s="16"/>
      <c r="B219" s="16"/>
      <c r="C219" s="16"/>
      <c r="D219" s="1766"/>
    </row>
    <row r="220" spans="1:4" ht="9" customHeight="1">
      <c r="A220" s="16"/>
      <c r="B220" s="16"/>
      <c r="C220" s="16"/>
      <c r="D220" s="1766"/>
    </row>
    <row r="221" spans="1:4" ht="9" customHeight="1">
      <c r="A221" s="16"/>
      <c r="B221" s="16"/>
      <c r="C221" s="16"/>
      <c r="D221" s="1766"/>
    </row>
    <row r="222" spans="1:4" ht="9" customHeight="1">
      <c r="A222" s="16"/>
      <c r="B222" s="16"/>
      <c r="C222" s="16"/>
      <c r="D222" s="1766"/>
    </row>
    <row r="223" spans="1:4" ht="9" customHeight="1">
      <c r="A223" s="16"/>
      <c r="B223" s="16"/>
      <c r="C223" s="16"/>
      <c r="D223" s="1766"/>
    </row>
    <row r="224" spans="1:4" ht="9" customHeight="1">
      <c r="A224" s="16"/>
      <c r="B224" s="16"/>
      <c r="C224" s="16"/>
      <c r="D224" s="1766"/>
    </row>
    <row r="225" spans="1:4" ht="9" customHeight="1">
      <c r="A225" s="16"/>
      <c r="B225" s="16"/>
      <c r="C225" s="16"/>
      <c r="D225" s="1766"/>
    </row>
    <row r="226" spans="1:4" ht="9" customHeight="1">
      <c r="A226" s="16"/>
      <c r="B226" s="16"/>
      <c r="C226" s="16"/>
      <c r="D226" s="1766"/>
    </row>
    <row r="227" spans="1:4" ht="9" customHeight="1">
      <c r="A227" s="16"/>
      <c r="B227" s="16"/>
      <c r="C227" s="16"/>
      <c r="D227" s="1766"/>
    </row>
    <row r="228" spans="1:4" ht="9" customHeight="1">
      <c r="A228" s="16"/>
      <c r="B228" s="16"/>
      <c r="C228" s="16"/>
      <c r="D228" s="1766"/>
    </row>
    <row r="229" spans="1:4" ht="9" customHeight="1">
      <c r="A229" s="16"/>
      <c r="B229" s="16"/>
      <c r="C229" s="16"/>
      <c r="D229" s="1766"/>
    </row>
    <row r="230" spans="1:4" ht="9" customHeight="1">
      <c r="A230" s="16"/>
      <c r="B230" s="16"/>
      <c r="C230" s="16"/>
      <c r="D230" s="1766"/>
    </row>
    <row r="231" spans="1:4" ht="9" customHeight="1">
      <c r="A231" s="16"/>
      <c r="B231" s="16"/>
      <c r="C231" s="16"/>
      <c r="D231" s="1766"/>
    </row>
    <row r="232" spans="1:4" ht="9" customHeight="1">
      <c r="A232" s="16"/>
      <c r="B232" s="16"/>
      <c r="C232" s="16"/>
      <c r="D232" s="1766"/>
    </row>
    <row r="233" spans="1:4" ht="9" customHeight="1">
      <c r="A233" s="16"/>
      <c r="B233" s="16"/>
      <c r="C233" s="16"/>
      <c r="D233" s="1766"/>
    </row>
    <row r="234" spans="1:4" ht="9" customHeight="1">
      <c r="A234" s="16"/>
      <c r="B234" s="16"/>
      <c r="C234" s="16"/>
      <c r="D234" s="1766"/>
    </row>
    <row r="235" spans="1:4" ht="9" customHeight="1">
      <c r="A235" s="16"/>
      <c r="B235" s="16"/>
      <c r="C235" s="16"/>
      <c r="D235" s="1766"/>
    </row>
    <row r="236" spans="1:4" ht="9" customHeight="1">
      <c r="A236" s="16"/>
      <c r="B236" s="16"/>
      <c r="C236" s="16"/>
      <c r="D236" s="1766"/>
    </row>
    <row r="237" spans="1:4" ht="9" customHeight="1">
      <c r="A237" s="16"/>
      <c r="B237" s="16"/>
      <c r="C237" s="16"/>
      <c r="D237" s="1766"/>
    </row>
    <row r="238" spans="1:4" ht="9" customHeight="1">
      <c r="A238" s="16"/>
      <c r="B238" s="16"/>
      <c r="C238" s="16"/>
      <c r="D238" s="1766"/>
    </row>
    <row r="239" spans="1:4" ht="9" customHeight="1">
      <c r="A239" s="16"/>
      <c r="B239" s="16"/>
      <c r="C239" s="16"/>
      <c r="D239" s="1766"/>
    </row>
    <row r="240" spans="1:4" ht="9" customHeight="1">
      <c r="A240" s="16"/>
      <c r="B240" s="16"/>
      <c r="C240" s="16"/>
      <c r="D240" s="1766"/>
    </row>
    <row r="241" spans="1:9" ht="9" customHeight="1">
      <c r="A241" s="16"/>
      <c r="B241" s="16"/>
      <c r="C241" s="16"/>
      <c r="D241" s="1766"/>
    </row>
    <row r="242" spans="1:9" ht="9" customHeight="1">
      <c r="A242" s="16"/>
      <c r="B242" s="16"/>
      <c r="C242" s="16"/>
      <c r="D242" s="1766"/>
    </row>
    <row r="243" spans="1:9" ht="9" customHeight="1">
      <c r="A243" s="16"/>
      <c r="B243" s="16"/>
      <c r="C243" s="16"/>
      <c r="D243" s="1766"/>
    </row>
    <row r="244" spans="1:9" ht="9" customHeight="1">
      <c r="A244" s="16"/>
      <c r="B244" s="16"/>
      <c r="C244" s="16"/>
      <c r="D244" s="1766"/>
    </row>
    <row r="245" spans="1:9" ht="9" customHeight="1">
      <c r="A245" s="16"/>
      <c r="B245" s="16"/>
      <c r="C245" s="16"/>
      <c r="D245" s="1766"/>
    </row>
    <row r="246" spans="1:9" ht="9" customHeight="1">
      <c r="A246" s="16"/>
      <c r="B246" s="16"/>
      <c r="C246" s="16"/>
      <c r="D246" s="1766"/>
    </row>
    <row r="247" spans="1:9" ht="9" customHeight="1">
      <c r="A247" s="16"/>
      <c r="B247" s="16"/>
      <c r="C247" s="16"/>
      <c r="D247" s="1766"/>
    </row>
    <row r="248" spans="1:9" ht="9" customHeight="1">
      <c r="A248" s="16"/>
      <c r="B248" s="16"/>
      <c r="C248" s="16"/>
      <c r="D248" s="1766"/>
    </row>
    <row r="249" spans="1:9" ht="9" customHeight="1">
      <c r="A249" s="16"/>
      <c r="B249" s="16"/>
      <c r="C249" s="16"/>
      <c r="D249" s="1766"/>
    </row>
    <row r="250" spans="1:9" ht="9" customHeight="1">
      <c r="A250" s="16"/>
      <c r="B250" s="16"/>
      <c r="C250" s="16"/>
      <c r="D250" s="1766"/>
      <c r="F250" s="1771"/>
      <c r="G250" s="1770"/>
      <c r="H250" s="1783"/>
      <c r="I250" s="1783"/>
    </row>
    <row r="251" spans="1:9" ht="9" customHeight="1">
      <c r="A251" s="16"/>
      <c r="B251" s="16"/>
      <c r="C251" s="16"/>
      <c r="D251" s="1766"/>
    </row>
    <row r="252" spans="1:9" ht="9" customHeight="1">
      <c r="A252" s="16"/>
      <c r="B252" s="16"/>
      <c r="C252" s="16"/>
      <c r="D252" s="1766"/>
    </row>
    <row r="253" spans="1:9" ht="9" customHeight="1">
      <c r="A253" s="16"/>
      <c r="B253" s="16"/>
      <c r="C253" s="16"/>
      <c r="D253" s="1766"/>
    </row>
    <row r="254" spans="1:9" ht="9" customHeight="1">
      <c r="A254" s="16"/>
      <c r="B254" s="16"/>
      <c r="C254" s="16"/>
      <c r="D254" s="1766"/>
    </row>
    <row r="255" spans="1:9" ht="9" customHeight="1">
      <c r="A255" s="16"/>
      <c r="B255" s="16"/>
      <c r="C255" s="16"/>
      <c r="D255" s="1766"/>
    </row>
    <row r="256" spans="1:9" ht="9" customHeight="1">
      <c r="A256" s="16"/>
      <c r="B256" s="16"/>
      <c r="C256" s="16"/>
      <c r="D256" s="1766"/>
    </row>
    <row r="257" spans="1:4" ht="9" customHeight="1">
      <c r="A257" s="16"/>
      <c r="B257" s="16"/>
      <c r="C257" s="16"/>
      <c r="D257" s="1766"/>
    </row>
    <row r="258" spans="1:4" ht="9" customHeight="1">
      <c r="A258" s="16"/>
      <c r="B258" s="16"/>
      <c r="C258" s="16"/>
      <c r="D258" s="1766"/>
    </row>
    <row r="259" spans="1:4" ht="9" customHeight="1">
      <c r="A259" s="16"/>
      <c r="B259" s="16"/>
      <c r="C259" s="16"/>
      <c r="D259" s="1766"/>
    </row>
    <row r="260" spans="1:4" ht="9" customHeight="1">
      <c r="A260" s="16"/>
      <c r="B260" s="16"/>
      <c r="C260" s="16"/>
      <c r="D260" s="1766"/>
    </row>
    <row r="261" spans="1:4" ht="9" customHeight="1">
      <c r="A261" s="16"/>
      <c r="B261" s="16"/>
      <c r="C261" s="16"/>
      <c r="D261" s="1766"/>
    </row>
    <row r="262" spans="1:4" ht="9" customHeight="1">
      <c r="A262" s="16"/>
      <c r="B262" s="16"/>
      <c r="C262" s="16"/>
      <c r="D262" s="1766"/>
    </row>
    <row r="263" spans="1:4" ht="9" customHeight="1">
      <c r="A263" s="16"/>
      <c r="B263" s="16"/>
      <c r="C263" s="16"/>
      <c r="D263" s="1766"/>
    </row>
    <row r="264" spans="1:4" ht="9" customHeight="1">
      <c r="A264" s="16"/>
      <c r="B264" s="16"/>
      <c r="C264" s="16"/>
      <c r="D264" s="1766"/>
    </row>
    <row r="265" spans="1:4" ht="9" customHeight="1">
      <c r="A265" s="16"/>
      <c r="B265" s="16"/>
      <c r="C265" s="16"/>
      <c r="D265" s="1766"/>
    </row>
    <row r="266" spans="1:4" ht="9" customHeight="1">
      <c r="A266" s="16"/>
      <c r="B266" s="16"/>
      <c r="C266" s="16"/>
      <c r="D266" s="1766"/>
    </row>
    <row r="267" spans="1:4" ht="9" customHeight="1">
      <c r="A267" s="16"/>
      <c r="B267" s="16"/>
      <c r="C267" s="16"/>
      <c r="D267" s="1766"/>
    </row>
    <row r="268" spans="1:4" ht="9" customHeight="1">
      <c r="A268" s="16"/>
      <c r="B268" s="16"/>
      <c r="C268" s="16"/>
      <c r="D268" s="1766"/>
    </row>
    <row r="269" spans="1:4" ht="9" customHeight="1">
      <c r="A269" s="16"/>
      <c r="B269" s="16"/>
      <c r="C269" s="16"/>
      <c r="D269" s="1766"/>
    </row>
    <row r="270" spans="1:4" ht="9" customHeight="1">
      <c r="A270" s="16"/>
      <c r="B270" s="16"/>
      <c r="C270" s="16"/>
      <c r="D270" s="1766"/>
    </row>
    <row r="271" spans="1:4" ht="9" customHeight="1">
      <c r="A271" s="16"/>
      <c r="B271" s="16"/>
      <c r="C271" s="16"/>
      <c r="D271" s="1766"/>
    </row>
    <row r="272" spans="1:4" ht="9" customHeight="1">
      <c r="A272" s="16"/>
      <c r="B272" s="16"/>
      <c r="C272" s="16"/>
      <c r="D272" s="1766"/>
    </row>
    <row r="273" spans="1:4" ht="9" customHeight="1">
      <c r="A273" s="16"/>
      <c r="B273" s="16"/>
      <c r="C273" s="16"/>
      <c r="D273" s="1766"/>
    </row>
    <row r="274" spans="1:4" ht="9" customHeight="1">
      <c r="A274" s="16"/>
      <c r="B274" s="16"/>
      <c r="C274" s="16"/>
      <c r="D274" s="1766"/>
    </row>
    <row r="275" spans="1:4" ht="9" customHeight="1">
      <c r="A275" s="16"/>
      <c r="B275" s="16"/>
      <c r="C275" s="16"/>
      <c r="D275" s="1766"/>
    </row>
    <row r="276" spans="1:4" ht="9" customHeight="1">
      <c r="A276" s="16"/>
      <c r="B276" s="16"/>
      <c r="C276" s="16"/>
      <c r="D276" s="1766"/>
    </row>
    <row r="277" spans="1:4" ht="9" customHeight="1">
      <c r="A277" s="16"/>
      <c r="B277" s="16"/>
      <c r="C277" s="16"/>
      <c r="D277" s="1766"/>
    </row>
    <row r="278" spans="1:4" ht="9" customHeight="1">
      <c r="A278" s="16"/>
      <c r="B278" s="16"/>
      <c r="C278" s="16"/>
      <c r="D278" s="1766"/>
    </row>
    <row r="279" spans="1:4" ht="9" customHeight="1">
      <c r="A279" s="16"/>
      <c r="B279" s="16"/>
      <c r="C279" s="16"/>
      <c r="D279" s="1766"/>
    </row>
    <row r="280" spans="1:4" ht="9" customHeight="1">
      <c r="A280" s="16"/>
      <c r="B280" s="16"/>
      <c r="C280" s="16"/>
      <c r="D280" s="1766"/>
    </row>
    <row r="281" spans="1:4" ht="9" customHeight="1">
      <c r="A281" s="16"/>
      <c r="B281" s="16"/>
      <c r="C281" s="16"/>
      <c r="D281" s="1766"/>
    </row>
    <row r="282" spans="1:4" ht="9" customHeight="1">
      <c r="A282" s="16"/>
      <c r="B282" s="16"/>
      <c r="C282" s="16"/>
      <c r="D282" s="1766"/>
    </row>
    <row r="283" spans="1:4" ht="9" customHeight="1">
      <c r="A283" s="16"/>
      <c r="B283" s="16"/>
      <c r="C283" s="16"/>
      <c r="D283" s="1766"/>
    </row>
    <row r="284" spans="1:4" ht="9" customHeight="1">
      <c r="A284" s="16"/>
      <c r="B284" s="16"/>
      <c r="C284" s="16"/>
      <c r="D284" s="1766"/>
    </row>
    <row r="285" spans="1:4" ht="9" customHeight="1">
      <c r="A285" s="16"/>
      <c r="B285" s="16"/>
      <c r="C285" s="16"/>
      <c r="D285" s="1766"/>
    </row>
    <row r="286" spans="1:4" ht="9" customHeight="1">
      <c r="A286" s="16"/>
      <c r="B286" s="16"/>
      <c r="C286" s="16"/>
      <c r="D286" s="1766"/>
    </row>
    <row r="287" spans="1:4" ht="9" customHeight="1">
      <c r="A287" s="16"/>
      <c r="B287" s="16"/>
      <c r="C287" s="16"/>
      <c r="D287" s="1766"/>
    </row>
    <row r="288" spans="1:4" ht="9" customHeight="1">
      <c r="A288" s="16"/>
      <c r="B288" s="16"/>
      <c r="C288" s="16"/>
      <c r="D288" s="1766"/>
    </row>
    <row r="289" spans="1:4" ht="9" customHeight="1">
      <c r="A289" s="16"/>
      <c r="B289" s="16"/>
      <c r="C289" s="16"/>
      <c r="D289" s="1766"/>
    </row>
    <row r="290" spans="1:4" ht="9" customHeight="1">
      <c r="A290" s="16"/>
      <c r="B290" s="16"/>
      <c r="C290" s="16"/>
      <c r="D290" s="1766"/>
    </row>
    <row r="291" spans="1:4" ht="9" customHeight="1">
      <c r="A291" s="16"/>
      <c r="B291" s="16"/>
      <c r="C291" s="16"/>
      <c r="D291" s="1766"/>
    </row>
    <row r="292" spans="1:4" ht="9" customHeight="1">
      <c r="A292" s="16"/>
      <c r="B292" s="16"/>
      <c r="C292" s="16"/>
      <c r="D292" s="1766"/>
    </row>
    <row r="293" spans="1:4" ht="9" customHeight="1">
      <c r="A293" s="16"/>
      <c r="B293" s="16"/>
      <c r="C293" s="16"/>
      <c r="D293" s="1766"/>
    </row>
    <row r="294" spans="1:4" ht="9" customHeight="1">
      <c r="A294" s="16"/>
      <c r="B294" s="16"/>
      <c r="C294" s="16"/>
      <c r="D294" s="1766"/>
    </row>
    <row r="295" spans="1:4" ht="9" customHeight="1">
      <c r="A295" s="16"/>
      <c r="B295" s="16"/>
      <c r="C295" s="16"/>
      <c r="D295" s="1766"/>
    </row>
    <row r="296" spans="1:4" ht="9" customHeight="1">
      <c r="A296" s="16"/>
      <c r="B296" s="16"/>
      <c r="C296" s="16"/>
      <c r="D296" s="1766"/>
    </row>
    <row r="297" spans="1:4" ht="9" customHeight="1">
      <c r="A297" s="16"/>
      <c r="B297" s="16"/>
      <c r="C297" s="16"/>
      <c r="D297" s="1766"/>
    </row>
    <row r="298" spans="1:4" ht="9" customHeight="1">
      <c r="A298" s="16"/>
      <c r="B298" s="16"/>
      <c r="C298" s="16"/>
      <c r="D298" s="1766"/>
    </row>
    <row r="299" spans="1:4" ht="9" customHeight="1">
      <c r="A299" s="16"/>
      <c r="B299" s="16"/>
      <c r="C299" s="16"/>
      <c r="D299" s="1766"/>
    </row>
    <row r="300" spans="1:4" ht="9" customHeight="1">
      <c r="A300" s="16"/>
      <c r="B300" s="16"/>
      <c r="C300" s="16"/>
      <c r="D300" s="1766"/>
    </row>
    <row r="301" spans="1:4" ht="9" customHeight="1">
      <c r="A301" s="16"/>
      <c r="B301" s="16"/>
      <c r="C301" s="16"/>
      <c r="D301" s="1766"/>
    </row>
    <row r="302" spans="1:4" ht="9" customHeight="1">
      <c r="A302" s="16"/>
      <c r="B302" s="16"/>
      <c r="C302" s="16"/>
      <c r="D302" s="1766"/>
    </row>
    <row r="303" spans="1:4" ht="9" customHeight="1">
      <c r="A303" s="16"/>
      <c r="B303" s="16"/>
      <c r="C303" s="16"/>
      <c r="D303" s="1766"/>
    </row>
    <row r="304" spans="1:4" ht="9" customHeight="1">
      <c r="A304" s="16"/>
      <c r="B304" s="16"/>
      <c r="C304" s="16"/>
      <c r="D304" s="1766"/>
    </row>
    <row r="305" spans="1:4" ht="9" customHeight="1">
      <c r="A305" s="16"/>
      <c r="B305" s="16"/>
      <c r="C305" s="16"/>
      <c r="D305" s="1766"/>
    </row>
    <row r="306" spans="1:4" ht="9" customHeight="1">
      <c r="A306" s="16"/>
      <c r="B306" s="16"/>
      <c r="C306" s="16"/>
      <c r="D306" s="1766"/>
    </row>
    <row r="307" spans="1:4" ht="9" customHeight="1">
      <c r="A307" s="16"/>
      <c r="B307" s="16"/>
      <c r="C307" s="16"/>
      <c r="D307" s="1766"/>
    </row>
    <row r="308" spans="1:4" ht="9" customHeight="1">
      <c r="A308" s="16"/>
      <c r="B308" s="16"/>
      <c r="C308" s="16"/>
      <c r="D308" s="1766"/>
    </row>
    <row r="309" spans="1:4" ht="9" customHeight="1">
      <c r="A309" s="16"/>
      <c r="B309" s="16"/>
      <c r="C309" s="16"/>
      <c r="D309" s="1766"/>
    </row>
    <row r="310" spans="1:4" ht="9" customHeight="1">
      <c r="A310" s="16"/>
      <c r="B310" s="16"/>
      <c r="C310" s="16"/>
      <c r="D310" s="1766"/>
    </row>
    <row r="311" spans="1:4" ht="9" customHeight="1">
      <c r="A311" s="16"/>
      <c r="B311" s="16"/>
      <c r="C311" s="16"/>
      <c r="D311" s="1766"/>
    </row>
    <row r="312" spans="1:4" ht="9" customHeight="1">
      <c r="A312" s="16"/>
      <c r="B312" s="16"/>
      <c r="C312" s="16"/>
      <c r="D312" s="1766"/>
    </row>
    <row r="313" spans="1:4" ht="9" customHeight="1">
      <c r="A313" s="16"/>
      <c r="B313" s="16"/>
      <c r="C313" s="16"/>
      <c r="D313" s="1766"/>
    </row>
    <row r="314" spans="1:4" ht="9" customHeight="1">
      <c r="A314" s="16"/>
      <c r="B314" s="16"/>
      <c r="C314" s="16"/>
      <c r="D314" s="1766"/>
    </row>
    <row r="315" spans="1:4" ht="9" customHeight="1">
      <c r="A315" s="16"/>
      <c r="B315" s="16"/>
      <c r="C315" s="16"/>
      <c r="D315" s="1766"/>
    </row>
    <row r="316" spans="1:4" ht="9" customHeight="1">
      <c r="A316" s="16"/>
      <c r="B316" s="16"/>
      <c r="C316" s="16"/>
      <c r="D316" s="1766"/>
    </row>
    <row r="317" spans="1:4" ht="9" customHeight="1">
      <c r="A317" s="16"/>
      <c r="B317" s="16"/>
      <c r="C317" s="16"/>
      <c r="D317" s="1766"/>
    </row>
    <row r="318" spans="1:4" ht="9" customHeight="1">
      <c r="A318" s="16"/>
      <c r="B318" s="16"/>
      <c r="C318" s="16"/>
      <c r="D318" s="1766"/>
    </row>
    <row r="319" spans="1:4" ht="9" customHeight="1">
      <c r="A319" s="16"/>
      <c r="B319" s="16"/>
      <c r="C319" s="16"/>
      <c r="D319" s="1766"/>
    </row>
    <row r="320" spans="1:4" ht="9" customHeight="1">
      <c r="A320" s="16"/>
      <c r="B320" s="16"/>
      <c r="C320" s="16"/>
      <c r="D320" s="1766"/>
    </row>
    <row r="321" spans="1:4" ht="9" customHeight="1">
      <c r="A321" s="16"/>
      <c r="B321" s="16"/>
      <c r="C321" s="16"/>
      <c r="D321" s="1766"/>
    </row>
    <row r="322" spans="1:4" ht="9" customHeight="1">
      <c r="A322" s="16"/>
      <c r="B322" s="16"/>
      <c r="C322" s="16"/>
      <c r="D322" s="1766"/>
    </row>
    <row r="323" spans="1:4" ht="9" customHeight="1">
      <c r="A323" s="16"/>
      <c r="B323" s="16"/>
      <c r="C323" s="16"/>
      <c r="D323" s="1766"/>
    </row>
    <row r="324" spans="1:4" ht="9" customHeight="1">
      <c r="A324" s="16"/>
      <c r="B324" s="16"/>
      <c r="C324" s="16"/>
      <c r="D324" s="1766"/>
    </row>
    <row r="325" spans="1:4" ht="9" customHeight="1">
      <c r="A325" s="16"/>
      <c r="B325" s="16"/>
      <c r="C325" s="16"/>
      <c r="D325" s="1766"/>
    </row>
    <row r="326" spans="1:4" ht="9" customHeight="1">
      <c r="A326" s="16"/>
      <c r="B326" s="16"/>
      <c r="C326" s="16"/>
      <c r="D326" s="1766"/>
    </row>
    <row r="327" spans="1:4" ht="9" customHeight="1">
      <c r="A327" s="16"/>
      <c r="B327" s="16"/>
      <c r="C327" s="16"/>
      <c r="D327" s="1766"/>
    </row>
    <row r="328" spans="1:4" ht="9" customHeight="1">
      <c r="A328" s="16"/>
      <c r="B328" s="16"/>
      <c r="C328" s="16"/>
      <c r="D328" s="1766"/>
    </row>
    <row r="329" spans="1:4" ht="9" customHeight="1">
      <c r="A329" s="16"/>
      <c r="B329" s="16"/>
      <c r="C329" s="16"/>
      <c r="D329" s="1766"/>
    </row>
    <row r="330" spans="1:4" ht="9" customHeight="1">
      <c r="A330" s="16"/>
      <c r="B330" s="16"/>
      <c r="C330" s="16"/>
      <c r="D330" s="1766"/>
    </row>
    <row r="331" spans="1:4" ht="9" customHeight="1">
      <c r="A331" s="16"/>
      <c r="B331" s="16"/>
      <c r="C331" s="16"/>
      <c r="D331" s="1766"/>
    </row>
    <row r="332" spans="1:4" ht="9" customHeight="1">
      <c r="A332" s="16"/>
      <c r="B332" s="16"/>
      <c r="C332" s="16"/>
      <c r="D332" s="1766"/>
    </row>
    <row r="333" spans="1:4" ht="9" customHeight="1">
      <c r="A333" s="16"/>
      <c r="B333" s="16"/>
      <c r="C333" s="16"/>
      <c r="D333" s="1766"/>
    </row>
    <row r="334" spans="1:4" ht="9" customHeight="1">
      <c r="A334" s="16"/>
      <c r="B334" s="16"/>
      <c r="C334" s="16"/>
      <c r="D334" s="1766"/>
    </row>
    <row r="335" spans="1:4" ht="9" customHeight="1">
      <c r="A335" s="16"/>
      <c r="B335" s="16"/>
      <c r="C335" s="16"/>
      <c r="D335" s="1766"/>
    </row>
    <row r="336" spans="1:4" ht="9" customHeight="1">
      <c r="A336" s="16"/>
      <c r="B336" s="16"/>
      <c r="C336" s="16"/>
      <c r="D336" s="1766"/>
    </row>
    <row r="337" spans="1:4" ht="9" customHeight="1">
      <c r="A337" s="16"/>
      <c r="B337" s="16"/>
      <c r="C337" s="16"/>
      <c r="D337" s="1766"/>
    </row>
    <row r="338" spans="1:4" ht="9" customHeight="1">
      <c r="A338" s="16"/>
      <c r="B338" s="16"/>
      <c r="C338" s="16"/>
      <c r="D338" s="1766"/>
    </row>
    <row r="339" spans="1:4" ht="9" customHeight="1">
      <c r="A339" s="16"/>
      <c r="B339" s="16"/>
      <c r="C339" s="16"/>
      <c r="D339" s="1766"/>
    </row>
    <row r="340" spans="1:4" ht="9" customHeight="1">
      <c r="A340" s="16"/>
      <c r="B340" s="16"/>
      <c r="C340" s="16"/>
      <c r="D340" s="1766"/>
    </row>
    <row r="341" spans="1:4" ht="9" customHeight="1">
      <c r="A341" s="16"/>
      <c r="B341" s="16"/>
      <c r="C341" s="16"/>
      <c r="D341" s="1766"/>
    </row>
    <row r="342" spans="1:4" ht="9" customHeight="1">
      <c r="A342" s="16"/>
      <c r="B342" s="16"/>
      <c r="C342" s="16"/>
      <c r="D342" s="1766"/>
    </row>
    <row r="343" spans="1:4" ht="9" customHeight="1">
      <c r="A343" s="16"/>
      <c r="B343" s="16"/>
      <c r="C343" s="16"/>
      <c r="D343" s="1766"/>
    </row>
    <row r="344" spans="1:4" ht="9" customHeight="1">
      <c r="A344" s="16"/>
      <c r="B344" s="16"/>
      <c r="C344" s="16"/>
      <c r="D344" s="1766"/>
    </row>
    <row r="345" spans="1:4" ht="9" customHeight="1">
      <c r="A345" s="16"/>
      <c r="B345" s="16"/>
      <c r="C345" s="16"/>
      <c r="D345" s="1766"/>
    </row>
    <row r="346" spans="1:4" ht="9" customHeight="1">
      <c r="A346" s="16"/>
      <c r="B346" s="16"/>
      <c r="C346" s="16"/>
      <c r="D346" s="1766"/>
    </row>
    <row r="347" spans="1:4" ht="9" customHeight="1">
      <c r="A347" s="16"/>
      <c r="B347" s="16"/>
      <c r="C347" s="16"/>
      <c r="D347" s="1766"/>
    </row>
    <row r="348" spans="1:4" ht="9" customHeight="1">
      <c r="A348" s="16"/>
      <c r="B348" s="16"/>
      <c r="C348" s="16"/>
      <c r="D348" s="1766"/>
    </row>
    <row r="349" spans="1:4" ht="9" customHeight="1">
      <c r="A349" s="16"/>
      <c r="B349" s="16"/>
      <c r="C349" s="16"/>
      <c r="D349" s="1766"/>
    </row>
    <row r="350" spans="1:4" ht="9" customHeight="1">
      <c r="A350" s="16"/>
      <c r="B350" s="16"/>
      <c r="C350" s="16"/>
      <c r="D350" s="1766"/>
    </row>
    <row r="351" spans="1:4" ht="9" customHeight="1">
      <c r="A351" s="16"/>
      <c r="B351" s="16"/>
      <c r="C351" s="16"/>
      <c r="D351" s="1766"/>
    </row>
    <row r="352" spans="1:4" ht="9" customHeight="1">
      <c r="A352" s="16"/>
      <c r="B352" s="16"/>
      <c r="C352" s="16"/>
      <c r="D352" s="1766"/>
    </row>
    <row r="353" spans="1:4" ht="9" customHeight="1">
      <c r="A353" s="16"/>
      <c r="B353" s="16"/>
      <c r="C353" s="16"/>
      <c r="D353" s="1766"/>
    </row>
    <row r="354" spans="1:4" ht="9" customHeight="1">
      <c r="A354" s="16"/>
      <c r="B354" s="16"/>
      <c r="C354" s="16"/>
      <c r="D354" s="1766"/>
    </row>
    <row r="355" spans="1:4" ht="9" customHeight="1">
      <c r="A355" s="16"/>
      <c r="B355" s="16"/>
      <c r="C355" s="16"/>
      <c r="D355" s="1766"/>
    </row>
    <row r="356" spans="1:4" ht="9" customHeight="1">
      <c r="A356" s="16"/>
      <c r="B356" s="16"/>
      <c r="C356" s="16"/>
      <c r="D356" s="1766"/>
    </row>
    <row r="357" spans="1:4" ht="9" customHeight="1">
      <c r="A357" s="16"/>
      <c r="B357" s="16"/>
      <c r="C357" s="16"/>
      <c r="D357" s="1766"/>
    </row>
    <row r="358" spans="1:4" ht="9" customHeight="1">
      <c r="A358" s="16"/>
      <c r="B358" s="16"/>
      <c r="C358" s="16"/>
      <c r="D358" s="1766"/>
    </row>
    <row r="359" spans="1:4" ht="9" customHeight="1">
      <c r="A359" s="16"/>
      <c r="B359" s="16"/>
      <c r="C359" s="16"/>
      <c r="D359" s="1766"/>
    </row>
    <row r="360" spans="1:4" ht="9" customHeight="1">
      <c r="A360" s="16"/>
      <c r="B360" s="16"/>
      <c r="C360" s="16"/>
      <c r="D360" s="1766"/>
    </row>
    <row r="361" spans="1:4" ht="9" customHeight="1">
      <c r="A361" s="16"/>
      <c r="B361" s="16"/>
      <c r="C361" s="16"/>
      <c r="D361" s="1766"/>
    </row>
    <row r="362" spans="1:4" ht="9" customHeight="1">
      <c r="A362" s="16"/>
      <c r="B362" s="16"/>
      <c r="C362" s="16"/>
      <c r="D362" s="1766"/>
    </row>
    <row r="363" spans="1:4" ht="9" customHeight="1">
      <c r="A363" s="16"/>
      <c r="B363" s="16"/>
      <c r="C363" s="16"/>
      <c r="D363" s="1766"/>
    </row>
    <row r="364" spans="1:4" ht="9" customHeight="1">
      <c r="A364" s="16"/>
      <c r="B364" s="16"/>
      <c r="C364" s="16"/>
      <c r="D364" s="1766"/>
    </row>
    <row r="365" spans="1:4" ht="9" customHeight="1">
      <c r="A365" s="16"/>
      <c r="B365" s="16"/>
      <c r="C365" s="16"/>
      <c r="D365" s="1766"/>
    </row>
    <row r="366" spans="1:4" ht="9" customHeight="1">
      <c r="A366" s="16"/>
      <c r="B366" s="16"/>
      <c r="C366" s="16"/>
      <c r="D366" s="1766"/>
    </row>
    <row r="367" spans="1:4" ht="9" customHeight="1">
      <c r="A367" s="16"/>
      <c r="B367" s="16"/>
      <c r="C367" s="16"/>
      <c r="D367" s="1766"/>
    </row>
    <row r="368" spans="1:4" ht="9" customHeight="1">
      <c r="A368" s="16"/>
      <c r="B368" s="16"/>
      <c r="C368" s="16"/>
      <c r="D368" s="1766"/>
    </row>
    <row r="369" spans="1:4" ht="9" customHeight="1">
      <c r="A369" s="16"/>
      <c r="B369" s="16"/>
      <c r="C369" s="16"/>
      <c r="D369" s="1766"/>
    </row>
    <row r="370" spans="1:4" ht="9" customHeight="1">
      <c r="A370" s="16"/>
      <c r="B370" s="16"/>
      <c r="C370" s="16"/>
      <c r="D370" s="1766"/>
    </row>
    <row r="371" spans="1:4" ht="9" customHeight="1">
      <c r="A371" s="16"/>
      <c r="B371" s="16"/>
      <c r="C371" s="16"/>
      <c r="D371" s="1766"/>
    </row>
    <row r="372" spans="1:4" ht="9" customHeight="1">
      <c r="A372" s="16"/>
      <c r="B372" s="16"/>
      <c r="C372" s="16"/>
      <c r="D372" s="1766"/>
    </row>
    <row r="373" spans="1:4" ht="9" customHeight="1">
      <c r="A373" s="16"/>
      <c r="B373" s="16"/>
      <c r="C373" s="16"/>
      <c r="D373" s="1766"/>
    </row>
    <row r="374" spans="1:4" ht="9" customHeight="1">
      <c r="A374" s="16"/>
      <c r="B374" s="16"/>
      <c r="C374" s="16"/>
      <c r="D374" s="1766"/>
    </row>
    <row r="375" spans="1:4" ht="9" customHeight="1">
      <c r="A375" s="16"/>
      <c r="B375" s="16"/>
      <c r="C375" s="16"/>
      <c r="D375" s="1766"/>
    </row>
    <row r="376" spans="1:4" ht="9" customHeight="1">
      <c r="A376" s="16"/>
      <c r="B376" s="16"/>
      <c r="C376" s="16"/>
      <c r="D376" s="1766"/>
    </row>
    <row r="377" spans="1:4" ht="9" customHeight="1">
      <c r="A377" s="16"/>
      <c r="B377" s="16"/>
      <c r="C377" s="16"/>
      <c r="D377" s="1766"/>
    </row>
    <row r="378" spans="1:4" ht="9" customHeight="1">
      <c r="A378" s="16"/>
      <c r="B378" s="16"/>
      <c r="C378" s="16"/>
      <c r="D378" s="1766"/>
    </row>
    <row r="379" spans="1:4" ht="9" customHeight="1">
      <c r="A379" s="16"/>
      <c r="B379" s="16"/>
      <c r="C379" s="16"/>
      <c r="D379" s="1766"/>
    </row>
    <row r="380" spans="1:4" ht="9" customHeight="1">
      <c r="A380" s="16"/>
      <c r="B380" s="16"/>
      <c r="C380" s="16"/>
      <c r="D380" s="1766"/>
    </row>
    <row r="381" spans="1:4" ht="9" customHeight="1">
      <c r="A381" s="16"/>
      <c r="B381" s="16"/>
      <c r="C381" s="16"/>
      <c r="D381" s="1766"/>
    </row>
    <row r="382" spans="1:4" ht="9" customHeight="1">
      <c r="A382" s="16"/>
      <c r="B382" s="16"/>
      <c r="C382" s="16"/>
      <c r="D382" s="1766"/>
    </row>
    <row r="383" spans="1:4" ht="9" customHeight="1">
      <c r="A383" s="16"/>
      <c r="B383" s="16"/>
      <c r="C383" s="16"/>
      <c r="D383" s="1766"/>
    </row>
    <row r="384" spans="1:4" ht="9" customHeight="1">
      <c r="A384" s="16"/>
      <c r="B384" s="16"/>
      <c r="C384" s="16"/>
      <c r="D384" s="1766"/>
    </row>
    <row r="385" spans="1:4" ht="9" customHeight="1">
      <c r="A385" s="16"/>
      <c r="B385" s="16"/>
      <c r="C385" s="16"/>
      <c r="D385" s="1766"/>
    </row>
    <row r="386" spans="1:4" ht="9" customHeight="1">
      <c r="A386" s="16"/>
      <c r="B386" s="16"/>
      <c r="C386" s="16"/>
      <c r="D386" s="1766"/>
    </row>
    <row r="387" spans="1:4" ht="9" customHeight="1">
      <c r="A387" s="16"/>
      <c r="B387" s="16"/>
      <c r="C387" s="16"/>
      <c r="D387" s="1766"/>
    </row>
    <row r="388" spans="1:4" ht="9" customHeight="1">
      <c r="A388" s="16"/>
      <c r="B388" s="16"/>
      <c r="C388" s="16"/>
      <c r="D388" s="1766"/>
    </row>
    <row r="389" spans="1:4" ht="9" customHeight="1">
      <c r="A389" s="16"/>
      <c r="B389" s="16"/>
      <c r="C389" s="16"/>
      <c r="D389" s="1766"/>
    </row>
    <row r="390" spans="1:4" ht="9" customHeight="1">
      <c r="A390" s="16"/>
      <c r="B390" s="16"/>
      <c r="C390" s="16"/>
      <c r="D390" s="1766"/>
    </row>
    <row r="391" spans="1:4" ht="9" customHeight="1">
      <c r="A391" s="16"/>
      <c r="B391" s="16"/>
      <c r="C391" s="16"/>
      <c r="D391" s="1766"/>
    </row>
    <row r="392" spans="1:4" ht="9" customHeight="1">
      <c r="A392" s="16"/>
      <c r="B392" s="16"/>
      <c r="C392" s="16"/>
      <c r="D392" s="1766"/>
    </row>
    <row r="393" spans="1:4" ht="9" customHeight="1">
      <c r="A393" s="16"/>
      <c r="B393" s="16"/>
      <c r="C393" s="16"/>
      <c r="D393" s="1766"/>
    </row>
    <row r="394" spans="1:4" ht="9" customHeight="1">
      <c r="A394" s="16"/>
      <c r="B394" s="16"/>
      <c r="C394" s="16"/>
      <c r="D394" s="1766"/>
    </row>
    <row r="395" spans="1:4" ht="9" customHeight="1">
      <c r="A395" s="16"/>
      <c r="B395" s="16"/>
      <c r="C395" s="16"/>
      <c r="D395" s="1766"/>
    </row>
    <row r="396" spans="1:4" ht="9" customHeight="1">
      <c r="A396" s="16"/>
      <c r="B396" s="16"/>
      <c r="C396" s="16"/>
      <c r="D396" s="1766"/>
    </row>
    <row r="397" spans="1:4" ht="9" customHeight="1">
      <c r="A397" s="16"/>
      <c r="B397" s="16"/>
      <c r="C397" s="16"/>
      <c r="D397" s="1766"/>
    </row>
    <row r="398" spans="1:4" ht="9" customHeight="1">
      <c r="A398" s="16"/>
      <c r="B398" s="16"/>
      <c r="C398" s="16"/>
      <c r="D398" s="1766"/>
    </row>
    <row r="399" spans="1:4" ht="9" customHeight="1">
      <c r="A399" s="16"/>
      <c r="B399" s="16"/>
      <c r="C399" s="16"/>
      <c r="D399" s="1766"/>
    </row>
    <row r="400" spans="1:4" ht="9" customHeight="1">
      <c r="A400" s="16"/>
      <c r="B400" s="16"/>
      <c r="C400" s="16"/>
      <c r="D400" s="1766"/>
    </row>
    <row r="401" spans="1:4" ht="9" customHeight="1">
      <c r="A401" s="16"/>
      <c r="B401" s="16"/>
      <c r="C401" s="16"/>
      <c r="D401" s="1766"/>
    </row>
    <row r="402" spans="1:4" ht="9" customHeight="1">
      <c r="A402" s="16"/>
      <c r="B402" s="16"/>
      <c r="C402" s="16"/>
      <c r="D402" s="1766"/>
    </row>
    <row r="403" spans="1:4" ht="9" customHeight="1">
      <c r="A403" s="16"/>
      <c r="B403" s="16"/>
      <c r="C403" s="16"/>
      <c r="D403" s="1766"/>
    </row>
    <row r="404" spans="1:4" ht="9" customHeight="1">
      <c r="A404" s="16"/>
      <c r="B404" s="16"/>
      <c r="C404" s="16"/>
      <c r="D404" s="1766"/>
    </row>
    <row r="405" spans="1:4" ht="9" customHeight="1">
      <c r="A405" s="16"/>
      <c r="B405" s="16"/>
      <c r="C405" s="16"/>
      <c r="D405" s="1766"/>
    </row>
    <row r="406" spans="1:4" ht="9" customHeight="1">
      <c r="A406" s="16"/>
      <c r="B406" s="16"/>
      <c r="C406" s="16"/>
      <c r="D406" s="1766"/>
    </row>
    <row r="407" spans="1:4" ht="9" customHeight="1">
      <c r="A407" s="16"/>
      <c r="B407" s="16"/>
      <c r="C407" s="16"/>
      <c r="D407" s="1766"/>
    </row>
    <row r="408" spans="1:4" ht="9" customHeight="1">
      <c r="A408" s="16"/>
      <c r="B408" s="16"/>
      <c r="C408" s="16"/>
      <c r="D408" s="1766"/>
    </row>
    <row r="409" spans="1:4" ht="9" customHeight="1">
      <c r="A409" s="16"/>
      <c r="B409" s="16"/>
      <c r="C409" s="16"/>
      <c r="D409" s="1766"/>
    </row>
    <row r="410" spans="1:4" ht="9" customHeight="1">
      <c r="A410" s="16"/>
      <c r="B410" s="16"/>
      <c r="C410" s="16"/>
      <c r="D410" s="1766"/>
    </row>
    <row r="411" spans="1:4" ht="9" customHeight="1">
      <c r="A411" s="16"/>
      <c r="B411" s="16"/>
      <c r="C411" s="16"/>
      <c r="D411" s="1766"/>
    </row>
    <row r="412" spans="1:4" ht="9" customHeight="1">
      <c r="A412" s="16"/>
      <c r="B412" s="16"/>
      <c r="C412" s="16"/>
      <c r="D412" s="1766"/>
    </row>
    <row r="413" spans="1:4" ht="9" customHeight="1">
      <c r="A413" s="16"/>
      <c r="B413" s="16"/>
      <c r="C413" s="16"/>
      <c r="D413" s="1766"/>
    </row>
    <row r="414" spans="1:4" ht="9" customHeight="1">
      <c r="A414" s="16"/>
      <c r="B414" s="16"/>
      <c r="C414" s="16"/>
      <c r="D414" s="1766"/>
    </row>
    <row r="415" spans="1:4" ht="9" customHeight="1">
      <c r="A415" s="16"/>
      <c r="B415" s="16"/>
      <c r="C415" s="16"/>
      <c r="D415" s="1766"/>
    </row>
    <row r="416" spans="1:4" ht="9" customHeight="1">
      <c r="A416" s="16"/>
      <c r="B416" s="16"/>
      <c r="C416" s="16"/>
      <c r="D416" s="1766"/>
    </row>
    <row r="417" spans="1:4" ht="9" customHeight="1">
      <c r="A417" s="16"/>
      <c r="B417" s="16"/>
      <c r="C417" s="16"/>
      <c r="D417" s="1766"/>
    </row>
    <row r="418" spans="1:4" ht="9" customHeight="1">
      <c r="A418" s="16"/>
      <c r="B418" s="16"/>
      <c r="C418" s="16"/>
      <c r="D418" s="1766"/>
    </row>
    <row r="419" spans="1:4" ht="9" customHeight="1">
      <c r="A419" s="16"/>
      <c r="B419" s="16"/>
      <c r="C419" s="16"/>
      <c r="D419" s="1766"/>
    </row>
    <row r="420" spans="1:4" ht="9" customHeight="1">
      <c r="A420" s="16"/>
      <c r="B420" s="16"/>
      <c r="C420" s="16"/>
      <c r="D420" s="1766"/>
    </row>
    <row r="421" spans="1:4" ht="9" customHeight="1">
      <c r="A421" s="16"/>
      <c r="B421" s="16"/>
      <c r="C421" s="16"/>
      <c r="D421" s="1766"/>
    </row>
    <row r="422" spans="1:4" ht="9" customHeight="1">
      <c r="A422" s="16"/>
      <c r="B422" s="16"/>
      <c r="C422" s="16"/>
      <c r="D422" s="1766"/>
    </row>
    <row r="423" spans="1:4" ht="9" customHeight="1">
      <c r="A423" s="16"/>
      <c r="B423" s="16"/>
      <c r="C423" s="16"/>
      <c r="D423" s="1766"/>
    </row>
    <row r="424" spans="1:4" ht="9" customHeight="1">
      <c r="A424" s="16"/>
      <c r="B424" s="16"/>
      <c r="C424" s="16"/>
      <c r="D424" s="1766"/>
    </row>
    <row r="425" spans="1:4" ht="9" customHeight="1">
      <c r="A425" s="16"/>
      <c r="B425" s="16"/>
      <c r="C425" s="16"/>
      <c r="D425" s="1766"/>
    </row>
    <row r="426" spans="1:4" ht="9" customHeight="1">
      <c r="A426" s="16"/>
      <c r="B426" s="16"/>
      <c r="C426" s="16"/>
      <c r="D426" s="1766"/>
    </row>
    <row r="427" spans="1:4" ht="9" customHeight="1">
      <c r="A427" s="16"/>
      <c r="B427" s="16"/>
      <c r="C427" s="16"/>
      <c r="D427" s="1766"/>
    </row>
    <row r="428" spans="1:4" ht="9" customHeight="1">
      <c r="A428" s="16"/>
      <c r="B428" s="16"/>
      <c r="C428" s="16"/>
      <c r="D428" s="1766"/>
    </row>
    <row r="429" spans="1:4" ht="9" customHeight="1">
      <c r="A429" s="16"/>
      <c r="B429" s="16"/>
      <c r="C429" s="16"/>
      <c r="D429" s="1766"/>
    </row>
    <row r="430" spans="1:4" ht="9" customHeight="1">
      <c r="A430" s="16"/>
      <c r="B430" s="16"/>
      <c r="C430" s="16"/>
      <c r="D430" s="1766"/>
    </row>
    <row r="431" spans="1:4" ht="9" customHeight="1">
      <c r="A431" s="16"/>
      <c r="B431" s="16"/>
      <c r="C431" s="16"/>
      <c r="D431" s="1766"/>
    </row>
    <row r="432" spans="1:4" ht="9" customHeight="1">
      <c r="A432" s="16"/>
      <c r="B432" s="16"/>
      <c r="C432" s="16"/>
      <c r="D432" s="1766"/>
    </row>
    <row r="433" spans="1:4" ht="9" customHeight="1">
      <c r="A433" s="16"/>
      <c r="B433" s="16"/>
      <c r="C433" s="16"/>
      <c r="D433" s="1766"/>
    </row>
    <row r="434" spans="1:4" ht="9" customHeight="1">
      <c r="A434" s="16"/>
      <c r="B434" s="16"/>
      <c r="C434" s="16"/>
      <c r="D434" s="1766"/>
    </row>
    <row r="435" spans="1:4" ht="9" customHeight="1">
      <c r="A435" s="16"/>
      <c r="B435" s="16"/>
      <c r="C435" s="16"/>
      <c r="D435" s="1766"/>
    </row>
    <row r="436" spans="1:4" ht="9" customHeight="1">
      <c r="A436" s="16"/>
      <c r="B436" s="16"/>
      <c r="C436" s="16"/>
      <c r="D436" s="1766"/>
    </row>
    <row r="437" spans="1:4" ht="9" customHeight="1">
      <c r="A437" s="16"/>
      <c r="B437" s="16"/>
      <c r="C437" s="16"/>
      <c r="D437" s="1766"/>
    </row>
    <row r="438" spans="1:4" ht="9" customHeight="1">
      <c r="A438" s="16"/>
      <c r="B438" s="16"/>
      <c r="C438" s="16"/>
      <c r="D438" s="1766"/>
    </row>
    <row r="439" spans="1:4" ht="9" customHeight="1">
      <c r="A439" s="16"/>
      <c r="B439" s="16"/>
      <c r="C439" s="16"/>
      <c r="D439" s="1766"/>
    </row>
    <row r="440" spans="1:4" ht="9" customHeight="1">
      <c r="A440" s="16"/>
      <c r="B440" s="16"/>
      <c r="C440" s="16"/>
      <c r="D440" s="1766"/>
    </row>
    <row r="441" spans="1:4" ht="9" customHeight="1">
      <c r="A441" s="16"/>
      <c r="B441" s="16"/>
      <c r="C441" s="16"/>
      <c r="D441" s="1766"/>
    </row>
    <row r="442" spans="1:4" ht="9" customHeight="1">
      <c r="A442" s="16"/>
      <c r="B442" s="16"/>
      <c r="C442" s="16"/>
      <c r="D442" s="1766"/>
    </row>
    <row r="443" spans="1:4" ht="9" customHeight="1">
      <c r="A443" s="16"/>
      <c r="B443" s="16"/>
      <c r="C443" s="16"/>
      <c r="D443" s="1766"/>
    </row>
    <row r="444" spans="1:4" ht="9" customHeight="1">
      <c r="A444" s="16"/>
      <c r="B444" s="16"/>
      <c r="C444" s="16"/>
      <c r="D444" s="1766"/>
    </row>
    <row r="445" spans="1:4" ht="9" customHeight="1">
      <c r="A445" s="16"/>
      <c r="B445" s="16"/>
      <c r="C445" s="16"/>
      <c r="D445" s="1766"/>
    </row>
    <row r="446" spans="1:4" ht="9" customHeight="1">
      <c r="A446" s="16"/>
      <c r="B446" s="16"/>
      <c r="C446" s="16"/>
      <c r="D446" s="1766"/>
    </row>
    <row r="447" spans="1:4" ht="9" customHeight="1">
      <c r="A447" s="16"/>
      <c r="B447" s="16"/>
      <c r="C447" s="16"/>
      <c r="D447" s="1766"/>
    </row>
    <row r="448" spans="1:4" ht="9" customHeight="1">
      <c r="A448" s="16"/>
      <c r="B448" s="16"/>
      <c r="C448" s="16"/>
      <c r="D448" s="1766"/>
    </row>
    <row r="449" spans="1:4" ht="9" customHeight="1">
      <c r="A449" s="16"/>
      <c r="B449" s="16"/>
      <c r="C449" s="16"/>
      <c r="D449" s="1766"/>
    </row>
    <row r="450" spans="1:4" ht="9" customHeight="1">
      <c r="A450" s="16"/>
      <c r="B450" s="16"/>
      <c r="C450" s="16"/>
      <c r="D450" s="1766"/>
    </row>
    <row r="451" spans="1:4" ht="9" customHeight="1">
      <c r="A451" s="16"/>
      <c r="B451" s="16"/>
      <c r="C451" s="16"/>
      <c r="D451" s="1766"/>
    </row>
    <row r="452" spans="1:4" ht="9" customHeight="1">
      <c r="A452" s="16"/>
      <c r="B452" s="16"/>
      <c r="C452" s="16"/>
      <c r="D452" s="1766"/>
    </row>
    <row r="453" spans="1:4" ht="9" customHeight="1">
      <c r="A453" s="16"/>
      <c r="B453" s="16"/>
      <c r="C453" s="16"/>
      <c r="D453" s="1766"/>
    </row>
    <row r="454" spans="1:4" ht="9" customHeight="1">
      <c r="A454" s="16"/>
      <c r="B454" s="16"/>
      <c r="C454" s="16"/>
      <c r="D454" s="1766"/>
    </row>
    <row r="455" spans="1:4" ht="9" customHeight="1">
      <c r="A455" s="16"/>
      <c r="B455" s="16"/>
      <c r="C455" s="16"/>
      <c r="D455" s="1766"/>
    </row>
    <row r="456" spans="1:4" ht="9" customHeight="1">
      <c r="A456" s="16"/>
      <c r="B456" s="16"/>
      <c r="C456" s="16"/>
      <c r="D456" s="1766"/>
    </row>
    <row r="457" spans="1:4" ht="9" customHeight="1">
      <c r="A457" s="16"/>
      <c r="B457" s="16"/>
      <c r="C457" s="16"/>
      <c r="D457" s="1766"/>
    </row>
    <row r="458" spans="1:4" ht="9" customHeight="1">
      <c r="A458" s="16"/>
      <c r="B458" s="16"/>
      <c r="C458" s="16"/>
      <c r="D458" s="1766"/>
    </row>
    <row r="459" spans="1:4" ht="9" customHeight="1">
      <c r="A459" s="16"/>
      <c r="B459" s="16"/>
      <c r="C459" s="16"/>
      <c r="D459" s="1766"/>
    </row>
    <row r="460" spans="1:4" ht="9" customHeight="1">
      <c r="A460" s="16"/>
      <c r="B460" s="16"/>
      <c r="C460" s="16"/>
      <c r="D460" s="1766"/>
    </row>
    <row r="461" spans="1:4" ht="9" customHeight="1">
      <c r="A461" s="16"/>
      <c r="B461" s="16"/>
      <c r="C461" s="16"/>
      <c r="D461" s="1766"/>
    </row>
    <row r="462" spans="1:4" ht="9" customHeight="1">
      <c r="A462" s="16"/>
      <c r="B462" s="16"/>
      <c r="C462" s="16"/>
      <c r="D462" s="1766"/>
    </row>
    <row r="463" spans="1:4" ht="9" customHeight="1">
      <c r="A463" s="16"/>
      <c r="B463" s="16"/>
      <c r="C463" s="16"/>
      <c r="D463" s="1766"/>
    </row>
    <row r="464" spans="1:4" ht="9" customHeight="1">
      <c r="A464" s="16"/>
      <c r="B464" s="16"/>
      <c r="C464" s="16"/>
      <c r="D464" s="1766"/>
    </row>
    <row r="465" spans="1:4" ht="9" customHeight="1">
      <c r="A465" s="16"/>
      <c r="B465" s="16"/>
      <c r="C465" s="16"/>
      <c r="D465" s="1766"/>
    </row>
    <row r="466" spans="1:4" ht="9" customHeight="1">
      <c r="A466" s="16"/>
      <c r="B466" s="16"/>
      <c r="C466" s="16"/>
      <c r="D466" s="1766"/>
    </row>
    <row r="467" spans="1:4" ht="9" customHeight="1">
      <c r="A467" s="16"/>
      <c r="B467" s="16"/>
      <c r="C467" s="16"/>
      <c r="D467" s="1766"/>
    </row>
    <row r="468" spans="1:4" ht="9" customHeight="1">
      <c r="A468" s="16"/>
      <c r="B468" s="16"/>
      <c r="C468" s="16"/>
      <c r="D468" s="1766"/>
    </row>
    <row r="469" spans="1:4" ht="9" customHeight="1">
      <c r="A469" s="16"/>
      <c r="B469" s="16"/>
      <c r="C469" s="16"/>
      <c r="D469" s="1766"/>
    </row>
    <row r="470" spans="1:4" ht="9" customHeight="1">
      <c r="A470" s="16"/>
      <c r="B470" s="16"/>
      <c r="C470" s="16"/>
      <c r="D470" s="1766"/>
    </row>
    <row r="471" spans="1:4" ht="9" customHeight="1">
      <c r="A471" s="16"/>
      <c r="B471" s="16"/>
      <c r="C471" s="16"/>
      <c r="D471" s="1766"/>
    </row>
    <row r="472" spans="1:4" ht="9" customHeight="1">
      <c r="A472" s="16"/>
      <c r="B472" s="16"/>
      <c r="C472" s="16"/>
      <c r="D472" s="1766"/>
    </row>
    <row r="473" spans="1:4" ht="9" customHeight="1">
      <c r="A473" s="16"/>
      <c r="B473" s="16"/>
      <c r="C473" s="16"/>
      <c r="D473" s="1766"/>
    </row>
    <row r="474" spans="1:4" ht="9" customHeight="1">
      <c r="A474" s="16"/>
      <c r="B474" s="16"/>
      <c r="C474" s="16"/>
      <c r="D474" s="1766"/>
    </row>
    <row r="475" spans="1:4" ht="9" customHeight="1">
      <c r="A475" s="16"/>
      <c r="B475" s="16"/>
      <c r="C475" s="16"/>
      <c r="D475" s="1766"/>
    </row>
    <row r="476" spans="1:4" ht="9" customHeight="1">
      <c r="A476" s="16"/>
      <c r="B476" s="16"/>
      <c r="C476" s="16"/>
      <c r="D476" s="1766"/>
    </row>
    <row r="477" spans="1:4" ht="9" customHeight="1">
      <c r="A477" s="16"/>
      <c r="B477" s="16"/>
      <c r="C477" s="16"/>
      <c r="D477" s="1766"/>
    </row>
    <row r="478" spans="1:4" ht="9" customHeight="1">
      <c r="A478" s="16"/>
      <c r="B478" s="16"/>
      <c r="C478" s="16"/>
      <c r="D478" s="1766"/>
    </row>
    <row r="479" spans="1:4" ht="9" customHeight="1">
      <c r="A479" s="16"/>
      <c r="B479" s="16"/>
      <c r="C479" s="16"/>
      <c r="D479" s="1766"/>
    </row>
    <row r="480" spans="1:4" ht="9" customHeight="1">
      <c r="A480" s="16"/>
      <c r="B480" s="16"/>
      <c r="C480" s="16"/>
      <c r="D480" s="1766"/>
    </row>
    <row r="481" spans="1:4" ht="9" customHeight="1">
      <c r="A481" s="16"/>
      <c r="B481" s="16"/>
      <c r="C481" s="16"/>
      <c r="D481" s="1766"/>
    </row>
    <row r="482" spans="1:4" ht="9" customHeight="1">
      <c r="A482" s="16"/>
      <c r="B482" s="16"/>
      <c r="C482" s="16"/>
      <c r="D482" s="1766"/>
    </row>
    <row r="483" spans="1:4" ht="9" customHeight="1">
      <c r="A483" s="16"/>
      <c r="B483" s="16"/>
      <c r="C483" s="16"/>
      <c r="D483" s="1766"/>
    </row>
    <row r="484" spans="1:4" ht="9" customHeight="1">
      <c r="A484" s="16"/>
      <c r="B484" s="16"/>
      <c r="C484" s="16"/>
      <c r="D484" s="1766"/>
    </row>
    <row r="485" spans="1:4" ht="9" customHeight="1">
      <c r="A485" s="16"/>
      <c r="B485" s="16"/>
      <c r="C485" s="16"/>
      <c r="D485" s="1766"/>
    </row>
    <row r="486" spans="1:4" ht="9" customHeight="1">
      <c r="A486" s="16"/>
      <c r="B486" s="16"/>
      <c r="C486" s="16"/>
      <c r="D486" s="1766"/>
    </row>
    <row r="487" spans="1:4" ht="9" customHeight="1">
      <c r="A487" s="16"/>
      <c r="B487" s="16"/>
      <c r="C487" s="16"/>
      <c r="D487" s="1766"/>
    </row>
    <row r="488" spans="1:4" ht="9" customHeight="1">
      <c r="A488" s="16"/>
      <c r="B488" s="16"/>
      <c r="C488" s="16"/>
      <c r="D488" s="1766"/>
    </row>
    <row r="489" spans="1:4" ht="9" customHeight="1">
      <c r="A489" s="16"/>
      <c r="B489" s="16"/>
      <c r="C489" s="16"/>
      <c r="D489" s="1766"/>
    </row>
    <row r="490" spans="1:4" ht="9" customHeight="1">
      <c r="A490" s="16"/>
      <c r="B490" s="16"/>
      <c r="C490" s="16"/>
      <c r="D490" s="1766"/>
    </row>
    <row r="491" spans="1:4" ht="9" customHeight="1">
      <c r="A491" s="16"/>
      <c r="B491" s="16"/>
      <c r="C491" s="16"/>
      <c r="D491" s="1766"/>
    </row>
    <row r="492" spans="1:4" ht="9" customHeight="1">
      <c r="A492" s="16"/>
      <c r="B492" s="16"/>
      <c r="C492" s="16"/>
      <c r="D492" s="1766"/>
    </row>
    <row r="493" spans="1:4" ht="9" customHeight="1">
      <c r="A493" s="16"/>
      <c r="B493" s="16"/>
      <c r="C493" s="16"/>
      <c r="D493" s="1766"/>
    </row>
    <row r="494" spans="1:4" ht="9" customHeight="1">
      <c r="A494" s="16"/>
      <c r="B494" s="16"/>
      <c r="C494" s="16"/>
      <c r="D494" s="1766"/>
    </row>
    <row r="495" spans="1:4" ht="9" customHeight="1">
      <c r="A495" s="16"/>
      <c r="B495" s="16"/>
      <c r="C495" s="16"/>
      <c r="D495" s="1766"/>
    </row>
    <row r="496" spans="1:4" ht="9" customHeight="1">
      <c r="A496" s="16"/>
      <c r="B496" s="16"/>
      <c r="C496" s="16"/>
      <c r="D496" s="1766"/>
    </row>
    <row r="497" spans="1:4" ht="9" customHeight="1">
      <c r="A497" s="16"/>
      <c r="B497" s="16"/>
      <c r="C497" s="16"/>
      <c r="D497" s="1766"/>
    </row>
    <row r="498" spans="1:4" ht="9" customHeight="1">
      <c r="A498" s="16"/>
      <c r="B498" s="16"/>
      <c r="C498" s="16"/>
      <c r="D498" s="1766"/>
    </row>
    <row r="499" spans="1:4" ht="9" customHeight="1">
      <c r="A499" s="16"/>
      <c r="B499" s="16"/>
      <c r="C499" s="16"/>
      <c r="D499" s="1766"/>
    </row>
    <row r="500" spans="1:4" ht="9" customHeight="1">
      <c r="A500" s="16"/>
      <c r="B500" s="16"/>
      <c r="C500" s="16"/>
      <c r="D500" s="1766"/>
    </row>
    <row r="501" spans="1:4" ht="9" customHeight="1">
      <c r="A501" s="16"/>
      <c r="B501" s="16"/>
      <c r="C501" s="16"/>
      <c r="D501" s="1766"/>
    </row>
    <row r="502" spans="1:4" ht="9" customHeight="1">
      <c r="A502" s="16"/>
      <c r="B502" s="16"/>
      <c r="C502" s="16"/>
      <c r="D502" s="1766"/>
    </row>
    <row r="503" spans="1:4" ht="9" customHeight="1">
      <c r="A503" s="16"/>
      <c r="B503" s="16"/>
      <c r="C503" s="16"/>
      <c r="D503" s="1766"/>
    </row>
    <row r="504" spans="1:4" ht="9" customHeight="1">
      <c r="A504" s="16"/>
      <c r="B504" s="16"/>
      <c r="C504" s="16"/>
      <c r="D504" s="1766"/>
    </row>
    <row r="505" spans="1:4" ht="9" customHeight="1">
      <c r="A505" s="16"/>
      <c r="B505" s="16"/>
      <c r="C505" s="16"/>
      <c r="D505" s="1766"/>
    </row>
    <row r="506" spans="1:4" ht="9" customHeight="1">
      <c r="A506" s="16"/>
      <c r="B506" s="16"/>
      <c r="C506" s="16"/>
      <c r="D506" s="1766"/>
    </row>
    <row r="507" spans="1:4" ht="9" customHeight="1">
      <c r="A507" s="16"/>
      <c r="B507" s="16"/>
      <c r="C507" s="16"/>
      <c r="D507" s="1766"/>
    </row>
    <row r="508" spans="1:4" ht="9" customHeight="1">
      <c r="A508" s="16"/>
      <c r="B508" s="16"/>
      <c r="C508" s="16"/>
      <c r="D508" s="1766"/>
    </row>
    <row r="509" spans="1:4" ht="9" customHeight="1">
      <c r="A509" s="16"/>
      <c r="B509" s="16"/>
      <c r="C509" s="16"/>
      <c r="D509" s="1766"/>
    </row>
    <row r="510" spans="1:4" ht="9" customHeight="1">
      <c r="A510" s="16"/>
      <c r="B510" s="16"/>
      <c r="C510" s="16"/>
      <c r="D510" s="1766"/>
    </row>
    <row r="511" spans="1:4" ht="9" customHeight="1">
      <c r="A511" s="16"/>
      <c r="B511" s="16"/>
      <c r="C511" s="16"/>
      <c r="D511" s="1766"/>
    </row>
    <row r="512" spans="1:4" ht="9" customHeight="1">
      <c r="A512" s="16"/>
      <c r="B512" s="16"/>
      <c r="C512" s="16"/>
      <c r="D512" s="1766"/>
    </row>
    <row r="513" spans="1:4" ht="9" customHeight="1">
      <c r="A513" s="16"/>
      <c r="B513" s="16"/>
      <c r="C513" s="16"/>
      <c r="D513" s="1766"/>
    </row>
    <row r="514" spans="1:4" ht="9" customHeight="1">
      <c r="A514" s="16"/>
      <c r="B514" s="16"/>
      <c r="C514" s="16"/>
      <c r="D514" s="1766"/>
    </row>
    <row r="515" spans="1:4" ht="9" customHeight="1">
      <c r="A515" s="16"/>
      <c r="B515" s="16"/>
      <c r="C515" s="16"/>
      <c r="D515" s="1766"/>
    </row>
  </sheetData>
  <mergeCells count="24">
    <mergeCell ref="E151:E163"/>
    <mergeCell ref="E164:E168"/>
    <mergeCell ref="J99:J100"/>
    <mergeCell ref="J6:J7"/>
    <mergeCell ref="H6:H7"/>
    <mergeCell ref="I6:I7"/>
    <mergeCell ref="H99:H100"/>
    <mergeCell ref="I99:I100"/>
    <mergeCell ref="E5:E7"/>
    <mergeCell ref="E131:E141"/>
    <mergeCell ref="E142:E150"/>
    <mergeCell ref="E109:E130"/>
    <mergeCell ref="E98:E100"/>
    <mergeCell ref="E88:E95"/>
    <mergeCell ref="E42:E87"/>
    <mergeCell ref="E101:E108"/>
    <mergeCell ref="E8:E41"/>
    <mergeCell ref="K6:K7"/>
    <mergeCell ref="K99:K100"/>
    <mergeCell ref="F169:G169"/>
    <mergeCell ref="F172:G172"/>
    <mergeCell ref="N2:AB2"/>
    <mergeCell ref="E3:J3"/>
    <mergeCell ref="E2:J2"/>
  </mergeCells>
  <printOptions horizontalCentered="1"/>
  <pageMargins left="0.51" right="0.43" top="0.52" bottom="0.94488188976377963" header="0.51181102362204722" footer="0.51181102362204722"/>
  <pageSetup scale="66" orientation="portrait" r:id="rId1"/>
  <headerFooter alignWithMargins="0">
    <oddFooter>&amp;F</oddFooter>
  </headerFooter>
  <rowBreaks count="1" manualBreakCount="1">
    <brk id="96" max="18"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5EC4B-5245-4654-A7E9-03255C03B10C}">
  <dimension ref="A1:AE515"/>
  <sheetViews>
    <sheetView view="pageBreakPreview" topLeftCell="D1" zoomScaleNormal="100" zoomScaleSheetLayoutView="100" workbookViewId="0">
      <selection activeCell="R144" sqref="R144"/>
    </sheetView>
  </sheetViews>
  <sheetFormatPr baseColWidth="10" defaultRowHeight="12.75"/>
  <cols>
    <col min="1" max="1" width="1.85546875" style="5" hidden="1" customWidth="1"/>
    <col min="2" max="2" width="1.7109375" style="5" hidden="1" customWidth="1"/>
    <col min="3" max="3" width="2.7109375" style="5" hidden="1" customWidth="1"/>
    <col min="4" max="4" width="1" style="1769" customWidth="1"/>
    <col min="5" max="5" width="6.140625" style="1766" customWidth="1"/>
    <col min="6" max="6" width="1.5703125" style="1766" customWidth="1"/>
    <col min="7" max="7" width="66.140625" style="1768" customWidth="1"/>
    <col min="8" max="9" width="12.7109375" style="1782" customWidth="1"/>
    <col min="10" max="10" width="15.5703125" style="1767" customWidth="1"/>
    <col min="11" max="11" width="9" style="1767" customWidth="1"/>
    <col min="12" max="12" width="7.7109375" style="1" customWidth="1"/>
    <col min="13" max="13" width="6" style="1" customWidth="1"/>
    <col min="14" max="14" width="6.85546875" style="1" customWidth="1"/>
    <col min="15" max="15" width="2.28515625" style="1" customWidth="1"/>
    <col min="16" max="16" width="6.42578125" style="1" customWidth="1"/>
    <col min="17" max="17" width="6" style="1" customWidth="1"/>
    <col min="18" max="18" width="7.28515625" style="1" customWidth="1"/>
    <col min="19" max="19" width="1.5703125" style="1" customWidth="1"/>
    <col min="20" max="21" width="6.7109375" style="1" customWidth="1"/>
    <col min="22" max="22" width="6.85546875"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30" width="6.7109375" style="1" customWidth="1"/>
    <col min="31" max="16384" width="11.42578125" style="1"/>
  </cols>
  <sheetData>
    <row r="1" spans="1:31" ht="3.75" customHeight="1">
      <c r="J1" s="1778"/>
      <c r="K1" s="1778"/>
      <c r="L1" s="389"/>
    </row>
    <row r="2" spans="1:31" ht="12.75" customHeight="1">
      <c r="E2" s="1903" t="s">
        <v>720</v>
      </c>
      <c r="F2" s="1903"/>
      <c r="G2" s="1903"/>
      <c r="H2" s="1903"/>
      <c r="I2" s="1903"/>
      <c r="J2" s="1903"/>
      <c r="K2" s="1778"/>
      <c r="N2" s="1888"/>
      <c r="O2" s="1888"/>
      <c r="P2" s="1888"/>
      <c r="Q2" s="1888"/>
      <c r="R2" s="1888"/>
      <c r="S2" s="1888"/>
      <c r="T2" s="1888"/>
      <c r="U2" s="1888"/>
      <c r="V2" s="1888"/>
      <c r="W2" s="1888"/>
      <c r="X2" s="1888"/>
      <c r="Y2" s="1888"/>
      <c r="Z2" s="1888"/>
      <c r="AA2" s="1888"/>
      <c r="AB2" s="1888"/>
    </row>
    <row r="3" spans="1:31" ht="12.75" customHeight="1">
      <c r="B3" s="719"/>
      <c r="C3" s="719"/>
      <c r="D3" s="1781"/>
      <c r="E3" s="1902" t="s">
        <v>68</v>
      </c>
      <c r="F3" s="1902"/>
      <c r="G3" s="1902"/>
      <c r="H3" s="1902"/>
      <c r="I3" s="1902"/>
      <c r="J3" s="1902"/>
      <c r="K3" s="1778"/>
      <c r="L3" s="414"/>
      <c r="M3" s="414"/>
      <c r="N3" s="413"/>
      <c r="AD3" s="2"/>
      <c r="AE3" s="2"/>
    </row>
    <row r="4" spans="1:31" ht="3" customHeight="1">
      <c r="F4" s="1780"/>
      <c r="G4" s="1779"/>
      <c r="H4" s="1783"/>
      <c r="I4" s="1783"/>
      <c r="J4" s="1778"/>
      <c r="K4" s="1778"/>
      <c r="N4" s="4"/>
    </row>
    <row r="5" spans="1:31" ht="12.75" customHeight="1">
      <c r="D5" s="359"/>
      <c r="E5" s="1889" t="s">
        <v>6</v>
      </c>
      <c r="F5" s="1754"/>
      <c r="G5" s="1754"/>
      <c r="H5" s="1753"/>
      <c r="I5" s="1753"/>
      <c r="J5" s="1753"/>
      <c r="K5" s="1752"/>
      <c r="N5" s="4"/>
    </row>
    <row r="6" spans="1:31" ht="12.75" customHeight="1">
      <c r="A6" s="5" t="s">
        <v>12</v>
      </c>
      <c r="B6" s="5" t="s">
        <v>13</v>
      </c>
      <c r="C6" s="5" t="s">
        <v>14</v>
      </c>
      <c r="D6" s="359"/>
      <c r="E6" s="1890"/>
      <c r="F6" s="1751"/>
      <c r="G6" s="1750" t="s">
        <v>87</v>
      </c>
      <c r="H6" s="1900" t="s">
        <v>719</v>
      </c>
      <c r="I6" s="1900" t="s">
        <v>718</v>
      </c>
      <c r="J6" s="1900" t="s">
        <v>717</v>
      </c>
      <c r="K6" s="1881" t="s">
        <v>0</v>
      </c>
      <c r="L6" s="5"/>
    </row>
    <row r="7" spans="1:31">
      <c r="D7" s="359"/>
      <c r="E7" s="1890"/>
      <c r="F7" s="1361"/>
      <c r="G7" s="1747"/>
      <c r="H7" s="1901"/>
      <c r="I7" s="1901"/>
      <c r="J7" s="1901"/>
      <c r="K7" s="1882"/>
    </row>
    <row r="8" spans="1:31" ht="12" customHeight="1">
      <c r="D8" s="359"/>
      <c r="E8" s="1891">
        <v>1401</v>
      </c>
      <c r="F8" s="392" t="s">
        <v>1</v>
      </c>
      <c r="G8" s="396"/>
      <c r="H8" s="498">
        <f>SUM(H9+H12+H17+H22+H32+H36+H38+H40)</f>
        <v>915</v>
      </c>
      <c r="I8" s="498">
        <f>SUM(I9+I12+I17+I22+I32+I36+I38+I40)</f>
        <v>311</v>
      </c>
      <c r="J8" s="498">
        <f>SUM(J9+J12+J17+J22+J32+J36+J38+J40)</f>
        <v>0</v>
      </c>
      <c r="K8" s="49">
        <f t="shared" ref="K8:K39" si="0">SUM(H8:J8)</f>
        <v>1226</v>
      </c>
    </row>
    <row r="9" spans="1:31" ht="10.5" customHeight="1">
      <c r="D9" s="359"/>
      <c r="E9" s="1892"/>
      <c r="F9" s="1680" t="s">
        <v>33</v>
      </c>
      <c r="G9" s="1759"/>
      <c r="H9" s="1607">
        <f>SUM(H10:H11)</f>
        <v>915</v>
      </c>
      <c r="I9" s="1607">
        <f>SUM(I10:I11)</f>
        <v>0</v>
      </c>
      <c r="J9" s="1244">
        <f>SUM(J10:J11)</f>
        <v>0</v>
      </c>
      <c r="K9" s="1251">
        <f t="shared" si="0"/>
        <v>915</v>
      </c>
      <c r="L9" s="389"/>
    </row>
    <row r="10" spans="1:31" ht="9.9499999999999993" customHeight="1">
      <c r="A10" s="5">
        <v>1</v>
      </c>
      <c r="B10" s="5">
        <v>1</v>
      </c>
      <c r="C10" s="5">
        <v>11</v>
      </c>
      <c r="D10" s="359"/>
      <c r="E10" s="1892"/>
      <c r="F10" s="4"/>
      <c r="G10" s="594" t="s">
        <v>107</v>
      </c>
      <c r="H10" s="1787">
        <v>915</v>
      </c>
      <c r="I10" s="1787">
        <v>0</v>
      </c>
      <c r="J10" s="497">
        <v>0</v>
      </c>
      <c r="K10" s="1785">
        <f t="shared" si="0"/>
        <v>915</v>
      </c>
      <c r="L10" s="389"/>
    </row>
    <row r="11" spans="1:31" ht="9.9499999999999993" customHeight="1">
      <c r="A11" s="5">
        <v>1</v>
      </c>
      <c r="B11" s="5">
        <v>1</v>
      </c>
      <c r="C11" s="5">
        <v>7</v>
      </c>
      <c r="D11" s="359"/>
      <c r="E11" s="1892"/>
      <c r="F11" s="4"/>
      <c r="G11" s="369" t="s">
        <v>66</v>
      </c>
      <c r="H11" s="1787">
        <v>0</v>
      </c>
      <c r="I11" s="1787">
        <v>0</v>
      </c>
      <c r="J11" s="634">
        <v>0</v>
      </c>
      <c r="K11" s="1785">
        <f t="shared" si="0"/>
        <v>0</v>
      </c>
      <c r="L11" s="389"/>
    </row>
    <row r="12" spans="1:31" ht="11.1" customHeight="1">
      <c r="D12" s="359"/>
      <c r="E12" s="1892"/>
      <c r="F12" s="622" t="s">
        <v>34</v>
      </c>
      <c r="G12" s="479"/>
      <c r="H12" s="1607">
        <f>SUM(H13:H16)</f>
        <v>0</v>
      </c>
      <c r="I12" s="1607">
        <f>SUM(I13:I16)</f>
        <v>32</v>
      </c>
      <c r="J12" s="1244">
        <f>SUM(J13:J16)</f>
        <v>0</v>
      </c>
      <c r="K12" s="1251">
        <f t="shared" si="0"/>
        <v>32</v>
      </c>
      <c r="L12" s="389"/>
    </row>
    <row r="13" spans="1:31" ht="11.1" customHeight="1">
      <c r="D13" s="359"/>
      <c r="E13" s="1892"/>
      <c r="F13" s="622"/>
      <c r="G13" s="594" t="s">
        <v>674</v>
      </c>
      <c r="H13" s="1787">
        <v>0</v>
      </c>
      <c r="I13" s="1787">
        <v>0</v>
      </c>
      <c r="J13" s="634">
        <v>0</v>
      </c>
      <c r="K13" s="1785">
        <f t="shared" si="0"/>
        <v>0</v>
      </c>
      <c r="L13" s="389"/>
    </row>
    <row r="14" spans="1:31" ht="11.1" customHeight="1">
      <c r="A14" s="5">
        <v>1</v>
      </c>
      <c r="B14" s="5">
        <v>1</v>
      </c>
      <c r="C14" s="5">
        <v>5</v>
      </c>
      <c r="D14" s="359"/>
      <c r="E14" s="1892"/>
      <c r="F14" s="622"/>
      <c r="G14" s="594" t="s">
        <v>409</v>
      </c>
      <c r="H14" s="1787">
        <v>0</v>
      </c>
      <c r="I14" s="1787">
        <v>0</v>
      </c>
      <c r="J14" s="634">
        <v>0</v>
      </c>
      <c r="K14" s="1785">
        <f t="shared" si="0"/>
        <v>0</v>
      </c>
      <c r="L14" s="389"/>
    </row>
    <row r="15" spans="1:31" ht="9.75" customHeight="1">
      <c r="A15" s="5">
        <v>1</v>
      </c>
      <c r="B15" s="5">
        <v>1</v>
      </c>
      <c r="C15" s="5">
        <v>5</v>
      </c>
      <c r="D15" s="359"/>
      <c r="E15" s="1892"/>
      <c r="F15" s="4"/>
      <c r="G15" s="594" t="s">
        <v>411</v>
      </c>
      <c r="H15" s="1787">
        <v>0</v>
      </c>
      <c r="I15" s="1787">
        <v>0</v>
      </c>
      <c r="J15" s="634">
        <v>0</v>
      </c>
      <c r="K15" s="1785">
        <f t="shared" si="0"/>
        <v>0</v>
      </c>
      <c r="L15" s="389"/>
    </row>
    <row r="16" spans="1:31" ht="9.9499999999999993" customHeight="1">
      <c r="A16" s="5">
        <v>1</v>
      </c>
      <c r="B16" s="5">
        <v>1</v>
      </c>
      <c r="C16" s="5">
        <v>5</v>
      </c>
      <c r="D16" s="359"/>
      <c r="E16" s="1892"/>
      <c r="F16" s="4"/>
      <c r="G16" s="594" t="s">
        <v>410</v>
      </c>
      <c r="H16" s="1787">
        <v>0</v>
      </c>
      <c r="I16" s="1787">
        <v>32</v>
      </c>
      <c r="J16" s="634">
        <v>0</v>
      </c>
      <c r="K16" s="1785">
        <f t="shared" si="0"/>
        <v>32</v>
      </c>
      <c r="L16" s="389"/>
    </row>
    <row r="17" spans="1:12" ht="10.5" customHeight="1">
      <c r="D17" s="359"/>
      <c r="E17" s="1892"/>
      <c r="F17" s="622" t="s">
        <v>35</v>
      </c>
      <c r="G17" s="479"/>
      <c r="H17" s="1607">
        <f>SUM(H18:H21)</f>
        <v>0</v>
      </c>
      <c r="I17" s="1607">
        <f>SUM(I18:I21)</f>
        <v>179</v>
      </c>
      <c r="J17" s="1244">
        <f>SUM(J18:J21)</f>
        <v>0</v>
      </c>
      <c r="K17" s="1251">
        <f t="shared" si="0"/>
        <v>179</v>
      </c>
      <c r="L17" s="389"/>
    </row>
    <row r="18" spans="1:12" ht="9.9499999999999993" customHeight="1">
      <c r="A18" s="5">
        <v>1</v>
      </c>
      <c r="B18" s="5">
        <v>1</v>
      </c>
      <c r="C18" s="5">
        <v>12</v>
      </c>
      <c r="D18" s="359"/>
      <c r="E18" s="1892"/>
      <c r="F18" s="4"/>
      <c r="G18" s="594" t="s">
        <v>713</v>
      </c>
      <c r="H18" s="1787">
        <v>0</v>
      </c>
      <c r="I18" s="1787">
        <v>0</v>
      </c>
      <c r="J18" s="634">
        <v>0</v>
      </c>
      <c r="K18" s="1785">
        <f t="shared" si="0"/>
        <v>0</v>
      </c>
      <c r="L18" s="389"/>
    </row>
    <row r="19" spans="1:12" ht="9.9499999999999993" customHeight="1">
      <c r="A19" s="5">
        <v>1</v>
      </c>
      <c r="B19" s="5">
        <v>1</v>
      </c>
      <c r="C19" s="5">
        <v>12</v>
      </c>
      <c r="D19" s="359"/>
      <c r="E19" s="1892"/>
      <c r="F19" s="4"/>
      <c r="G19" s="594" t="s">
        <v>409</v>
      </c>
      <c r="H19" s="1787">
        <v>0</v>
      </c>
      <c r="I19" s="1787">
        <v>179</v>
      </c>
      <c r="J19" s="634">
        <v>0</v>
      </c>
      <c r="K19" s="1785">
        <f t="shared" si="0"/>
        <v>179</v>
      </c>
      <c r="L19" s="389"/>
    </row>
    <row r="20" spans="1:12" ht="9.9499999999999993" customHeight="1">
      <c r="A20" s="5">
        <v>1</v>
      </c>
      <c r="B20" s="5">
        <v>1</v>
      </c>
      <c r="C20" s="5">
        <v>12</v>
      </c>
      <c r="D20" s="359"/>
      <c r="E20" s="1892"/>
      <c r="F20" s="4"/>
      <c r="G20" s="594" t="s">
        <v>427</v>
      </c>
      <c r="H20" s="1787">
        <v>0</v>
      </c>
      <c r="I20" s="1787">
        <v>0</v>
      </c>
      <c r="J20" s="634">
        <v>0</v>
      </c>
      <c r="K20" s="1785">
        <f t="shared" si="0"/>
        <v>0</v>
      </c>
      <c r="L20" s="389"/>
    </row>
    <row r="21" spans="1:12" ht="9.9499999999999993" customHeight="1">
      <c r="A21" s="5">
        <v>1</v>
      </c>
      <c r="B21" s="5">
        <v>1</v>
      </c>
      <c r="C21" s="5">
        <v>12</v>
      </c>
      <c r="D21" s="359"/>
      <c r="E21" s="1892"/>
      <c r="F21" s="4"/>
      <c r="G21" s="594" t="s">
        <v>426</v>
      </c>
      <c r="H21" s="1787">
        <v>0</v>
      </c>
      <c r="I21" s="1787">
        <v>0</v>
      </c>
      <c r="J21" s="634">
        <v>0</v>
      </c>
      <c r="K21" s="1785">
        <f t="shared" si="0"/>
        <v>0</v>
      </c>
      <c r="L21" s="389"/>
    </row>
    <row r="22" spans="1:12" ht="11.1" customHeight="1">
      <c r="D22" s="359"/>
      <c r="E22" s="1892"/>
      <c r="F22" s="633" t="s">
        <v>27</v>
      </c>
      <c r="G22" s="596"/>
      <c r="H22" s="1797">
        <f>SUM(H23:H31)</f>
        <v>0</v>
      </c>
      <c r="I22" s="1797">
        <f>SUM(I23:I31)</f>
        <v>40</v>
      </c>
      <c r="J22" s="1244">
        <f>SUM(J23:J31)</f>
        <v>0</v>
      </c>
      <c r="K22" s="1251">
        <f t="shared" si="0"/>
        <v>40</v>
      </c>
      <c r="L22" s="389"/>
    </row>
    <row r="23" spans="1:12" ht="9.9499999999999993" customHeight="1">
      <c r="A23" s="5">
        <v>1</v>
      </c>
      <c r="B23" s="5">
        <v>1</v>
      </c>
      <c r="C23" s="5">
        <v>2</v>
      </c>
      <c r="D23" s="359"/>
      <c r="E23" s="1892"/>
      <c r="F23" s="4"/>
      <c r="G23" s="594" t="s">
        <v>405</v>
      </c>
      <c r="H23" s="1787">
        <v>0</v>
      </c>
      <c r="I23" s="1787">
        <v>19</v>
      </c>
      <c r="J23" s="634">
        <v>0</v>
      </c>
      <c r="K23" s="1785">
        <f t="shared" si="0"/>
        <v>19</v>
      </c>
      <c r="L23" s="389"/>
    </row>
    <row r="24" spans="1:12" ht="9.9499999999999993" customHeight="1">
      <c r="A24" s="5">
        <v>1</v>
      </c>
      <c r="B24" s="5">
        <v>1</v>
      </c>
      <c r="C24" s="5">
        <v>2</v>
      </c>
      <c r="D24" s="359"/>
      <c r="E24" s="1892"/>
      <c r="F24" s="4"/>
      <c r="G24" s="594" t="s">
        <v>425</v>
      </c>
      <c r="H24" s="1787">
        <v>0</v>
      </c>
      <c r="I24" s="1787">
        <v>4</v>
      </c>
      <c r="J24" s="634">
        <v>0</v>
      </c>
      <c r="K24" s="1785">
        <f t="shared" si="0"/>
        <v>4</v>
      </c>
      <c r="L24" s="389"/>
    </row>
    <row r="25" spans="1:12" ht="9.9499999999999993" customHeight="1">
      <c r="A25" s="5">
        <v>1</v>
      </c>
      <c r="B25" s="5">
        <v>1</v>
      </c>
      <c r="C25" s="5">
        <v>2</v>
      </c>
      <c r="D25" s="359"/>
      <c r="E25" s="1892"/>
      <c r="F25" s="4"/>
      <c r="G25" s="594" t="s">
        <v>408</v>
      </c>
      <c r="H25" s="1787">
        <v>0</v>
      </c>
      <c r="I25" s="1787">
        <v>6</v>
      </c>
      <c r="J25" s="634">
        <v>0</v>
      </c>
      <c r="K25" s="1785">
        <f t="shared" si="0"/>
        <v>6</v>
      </c>
      <c r="L25" s="389"/>
    </row>
    <row r="26" spans="1:12" ht="9.9499999999999993" customHeight="1">
      <c r="A26" s="5">
        <v>1</v>
      </c>
      <c r="B26" s="5">
        <v>1</v>
      </c>
      <c r="C26" s="5">
        <v>2</v>
      </c>
      <c r="D26" s="359"/>
      <c r="E26" s="1892"/>
      <c r="F26" s="4"/>
      <c r="G26" s="594" t="s">
        <v>407</v>
      </c>
      <c r="H26" s="1787">
        <v>0</v>
      </c>
      <c r="I26" s="1787">
        <v>11</v>
      </c>
      <c r="J26" s="634">
        <v>0</v>
      </c>
      <c r="K26" s="1785">
        <f t="shared" si="0"/>
        <v>11</v>
      </c>
      <c r="L26" s="389"/>
    </row>
    <row r="27" spans="1:12" ht="9.9499999999999993" customHeight="1">
      <c r="D27" s="359"/>
      <c r="E27" s="1892"/>
      <c r="F27" s="4"/>
      <c r="G27" s="594" t="s">
        <v>673</v>
      </c>
      <c r="H27" s="1787">
        <v>0</v>
      </c>
      <c r="I27" s="1787">
        <v>0</v>
      </c>
      <c r="J27" s="634">
        <v>0</v>
      </c>
      <c r="K27" s="1785">
        <f t="shared" si="0"/>
        <v>0</v>
      </c>
      <c r="L27" s="389"/>
    </row>
    <row r="28" spans="1:12" ht="9.9499999999999993" customHeight="1">
      <c r="D28" s="359"/>
      <c r="E28" s="1892"/>
      <c r="F28" s="4"/>
      <c r="G28" s="594" t="s">
        <v>712</v>
      </c>
      <c r="H28" s="1787">
        <v>0</v>
      </c>
      <c r="I28" s="1787">
        <v>0</v>
      </c>
      <c r="J28" s="634">
        <v>0</v>
      </c>
      <c r="K28" s="1785">
        <f t="shared" si="0"/>
        <v>0</v>
      </c>
      <c r="L28" s="389"/>
    </row>
    <row r="29" spans="1:12" ht="9.9499999999999993" customHeight="1">
      <c r="D29" s="359"/>
      <c r="E29" s="1892"/>
      <c r="F29" s="4"/>
      <c r="G29" s="594" t="s">
        <v>410</v>
      </c>
      <c r="H29" s="1787">
        <v>0</v>
      </c>
      <c r="I29" s="1787">
        <v>0</v>
      </c>
      <c r="J29" s="634">
        <v>0</v>
      </c>
      <c r="K29" s="1785">
        <f t="shared" si="0"/>
        <v>0</v>
      </c>
      <c r="L29" s="389"/>
    </row>
    <row r="30" spans="1:12" ht="9.9499999999999993" customHeight="1">
      <c r="A30" s="5">
        <v>1</v>
      </c>
      <c r="B30" s="5">
        <v>1</v>
      </c>
      <c r="C30" s="5">
        <v>2</v>
      </c>
      <c r="D30" s="359"/>
      <c r="E30" s="1892"/>
      <c r="F30" s="4"/>
      <c r="G30" s="594" t="s">
        <v>107</v>
      </c>
      <c r="H30" s="1787">
        <v>0</v>
      </c>
      <c r="I30" s="1787">
        <v>0</v>
      </c>
      <c r="J30" s="634">
        <v>0</v>
      </c>
      <c r="K30" s="1785">
        <f t="shared" si="0"/>
        <v>0</v>
      </c>
      <c r="L30" s="389"/>
    </row>
    <row r="31" spans="1:12" ht="9.9499999999999993" customHeight="1">
      <c r="A31" s="5">
        <v>1</v>
      </c>
      <c r="B31" s="5">
        <v>1</v>
      </c>
      <c r="C31" s="5">
        <v>2</v>
      </c>
      <c r="D31" s="359"/>
      <c r="E31" s="1892"/>
      <c r="F31" s="4"/>
      <c r="G31" s="594" t="s">
        <v>406</v>
      </c>
      <c r="H31" s="1787">
        <v>0</v>
      </c>
      <c r="I31" s="1787">
        <v>0</v>
      </c>
      <c r="J31" s="634">
        <v>0</v>
      </c>
      <c r="K31" s="1785">
        <f t="shared" si="0"/>
        <v>0</v>
      </c>
      <c r="L31" s="389"/>
    </row>
    <row r="32" spans="1:12" ht="11.1" customHeight="1">
      <c r="D32" s="359"/>
      <c r="E32" s="1892"/>
      <c r="F32" s="633" t="s">
        <v>10</v>
      </c>
      <c r="G32" s="594"/>
      <c r="H32" s="1607">
        <f>SUM(H33:H35)</f>
        <v>0</v>
      </c>
      <c r="I32" s="1607">
        <f>SUM(I33:I35)</f>
        <v>16</v>
      </c>
      <c r="J32" s="1244">
        <f>SUM(J33:J35)</f>
        <v>0</v>
      </c>
      <c r="K32" s="1251">
        <f t="shared" si="0"/>
        <v>16</v>
      </c>
      <c r="L32" s="389"/>
    </row>
    <row r="33" spans="1:12" ht="9.9499999999999993" customHeight="1">
      <c r="A33" s="5">
        <v>1</v>
      </c>
      <c r="B33" s="5">
        <v>1</v>
      </c>
      <c r="C33" s="5">
        <v>4</v>
      </c>
      <c r="D33" s="359"/>
      <c r="E33" s="1892"/>
      <c r="F33" s="4"/>
      <c r="G33" s="594" t="s">
        <v>409</v>
      </c>
      <c r="H33" s="1787">
        <v>0</v>
      </c>
      <c r="I33" s="1787">
        <v>0</v>
      </c>
      <c r="J33" s="634">
        <v>0</v>
      </c>
      <c r="K33" s="1785">
        <f t="shared" si="0"/>
        <v>0</v>
      </c>
      <c r="L33" s="389"/>
    </row>
    <row r="34" spans="1:12" ht="9.9499999999999993" customHeight="1">
      <c r="A34" s="5">
        <v>1</v>
      </c>
      <c r="B34" s="5">
        <v>1</v>
      </c>
      <c r="C34" s="5">
        <v>4</v>
      </c>
      <c r="D34" s="359"/>
      <c r="E34" s="1892"/>
      <c r="F34" s="4"/>
      <c r="G34" s="594" t="s">
        <v>405</v>
      </c>
      <c r="H34" s="1787">
        <v>0</v>
      </c>
      <c r="I34" s="1787">
        <v>16</v>
      </c>
      <c r="J34" s="634">
        <v>0</v>
      </c>
      <c r="K34" s="1785">
        <f t="shared" si="0"/>
        <v>16</v>
      </c>
      <c r="L34" s="389"/>
    </row>
    <row r="35" spans="1:12" ht="9.9499999999999993" customHeight="1">
      <c r="A35" s="5">
        <v>1</v>
      </c>
      <c r="B35" s="5">
        <v>1</v>
      </c>
      <c r="C35" s="5">
        <v>4</v>
      </c>
      <c r="D35" s="359"/>
      <c r="E35" s="1892"/>
      <c r="F35" s="4"/>
      <c r="G35" s="594" t="s">
        <v>404</v>
      </c>
      <c r="H35" s="1787">
        <v>0</v>
      </c>
      <c r="I35" s="1787">
        <v>0</v>
      </c>
      <c r="J35" s="634">
        <v>0</v>
      </c>
      <c r="K35" s="1785">
        <f t="shared" si="0"/>
        <v>0</v>
      </c>
      <c r="L35" s="389"/>
    </row>
    <row r="36" spans="1:12" ht="11.1" customHeight="1">
      <c r="D36" s="359"/>
      <c r="E36" s="1892"/>
      <c r="F36" s="622" t="s">
        <v>36</v>
      </c>
      <c r="G36" s="479"/>
      <c r="H36" s="1607">
        <f>SUM(H37)</f>
        <v>0</v>
      </c>
      <c r="I36" s="1607">
        <f>SUM(I37)</f>
        <v>44</v>
      </c>
      <c r="J36" s="1244">
        <f>SUM(J37)</f>
        <v>0</v>
      </c>
      <c r="K36" s="1251">
        <f t="shared" si="0"/>
        <v>44</v>
      </c>
      <c r="L36" s="389"/>
    </row>
    <row r="37" spans="1:12" ht="11.1" customHeight="1">
      <c r="A37" s="5">
        <v>1</v>
      </c>
      <c r="B37" s="5">
        <v>1</v>
      </c>
      <c r="C37" s="5">
        <v>1</v>
      </c>
      <c r="D37" s="359"/>
      <c r="E37" s="1892"/>
      <c r="F37" s="4"/>
      <c r="G37" s="594" t="s">
        <v>712</v>
      </c>
      <c r="H37" s="1787">
        <v>0</v>
      </c>
      <c r="I37" s="1787">
        <v>44</v>
      </c>
      <c r="J37" s="634">
        <v>0</v>
      </c>
      <c r="K37" s="1785">
        <f t="shared" si="0"/>
        <v>44</v>
      </c>
      <c r="L37" s="389"/>
    </row>
    <row r="38" spans="1:12" ht="11.1" customHeight="1">
      <c r="D38" s="359"/>
      <c r="E38" s="1892"/>
      <c r="F38" s="622" t="s">
        <v>24</v>
      </c>
      <c r="G38" s="594"/>
      <c r="H38" s="1607">
        <f>SUM(H39)</f>
        <v>0</v>
      </c>
      <c r="I38" s="1607">
        <f>SUM(I39)</f>
        <v>0</v>
      </c>
      <c r="J38" s="1244">
        <f>SUM(J39)</f>
        <v>0</v>
      </c>
      <c r="K38" s="1251">
        <f t="shared" si="0"/>
        <v>0</v>
      </c>
      <c r="L38" s="389"/>
    </row>
    <row r="39" spans="1:12" ht="11.1" customHeight="1">
      <c r="A39" s="5">
        <v>1</v>
      </c>
      <c r="B39" s="5">
        <v>1</v>
      </c>
      <c r="C39" s="5">
        <v>14</v>
      </c>
      <c r="D39" s="359"/>
      <c r="E39" s="1892"/>
      <c r="F39" s="4"/>
      <c r="G39" s="594" t="s">
        <v>424</v>
      </c>
      <c r="H39" s="1787">
        <v>0</v>
      </c>
      <c r="I39" s="1787">
        <v>0</v>
      </c>
      <c r="J39" s="634">
        <v>0</v>
      </c>
      <c r="K39" s="1785">
        <f t="shared" si="0"/>
        <v>0</v>
      </c>
      <c r="L39" s="389"/>
    </row>
    <row r="40" spans="1:12" ht="11.1" customHeight="1">
      <c r="D40" s="359"/>
      <c r="E40" s="1892"/>
      <c r="F40" s="622" t="s">
        <v>32</v>
      </c>
      <c r="G40" s="479"/>
      <c r="H40" s="1607">
        <f>SUM(H41)</f>
        <v>0</v>
      </c>
      <c r="I40" s="1607">
        <f>SUM(I41)</f>
        <v>0</v>
      </c>
      <c r="J40" s="1790">
        <f>SUM(J41)</f>
        <v>0</v>
      </c>
      <c r="K40" s="1251">
        <f t="shared" ref="K40:K71" si="1">SUM(H40:J40)</f>
        <v>0</v>
      </c>
      <c r="L40" s="389"/>
    </row>
    <row r="41" spans="1:12" ht="11.1" customHeight="1">
      <c r="D41" s="359"/>
      <c r="E41" s="1893"/>
      <c r="F41" s="4"/>
      <c r="G41" s="594" t="s">
        <v>402</v>
      </c>
      <c r="H41" s="1787">
        <v>0</v>
      </c>
      <c r="I41" s="1787">
        <v>0</v>
      </c>
      <c r="J41" s="705">
        <v>0</v>
      </c>
      <c r="K41" s="1785">
        <f t="shared" si="1"/>
        <v>0</v>
      </c>
      <c r="L41" s="389"/>
    </row>
    <row r="42" spans="1:12" ht="12" customHeight="1">
      <c r="D42" s="359"/>
      <c r="E42" s="1891">
        <v>1402</v>
      </c>
      <c r="F42" s="373" t="s">
        <v>2</v>
      </c>
      <c r="G42" s="372"/>
      <c r="H42" s="498">
        <f>SUM(H43+H52+H57+H64+H69+H75+H80+H86)</f>
        <v>669</v>
      </c>
      <c r="I42" s="498">
        <f>SUM(I43+I52+I57+I64+I69+I75+I80+I86)</f>
        <v>6947</v>
      </c>
      <c r="J42" s="498">
        <f>SUM(J43+J52+J57+J64+J69+J75+J80+J86)</f>
        <v>0</v>
      </c>
      <c r="K42" s="49">
        <f t="shared" si="1"/>
        <v>7616</v>
      </c>
      <c r="L42" s="389"/>
    </row>
    <row r="43" spans="1:12">
      <c r="D43" s="359"/>
      <c r="E43" s="1892"/>
      <c r="F43" s="622" t="s">
        <v>37</v>
      </c>
      <c r="G43" s="594"/>
      <c r="H43" s="1607">
        <f>SUM(H44:H51)</f>
        <v>0</v>
      </c>
      <c r="I43" s="1607">
        <f>SUM(I44:I51)</f>
        <v>3526</v>
      </c>
      <c r="J43" s="1244">
        <f>SUM(J44:J51)</f>
        <v>0</v>
      </c>
      <c r="K43" s="1251">
        <f t="shared" si="1"/>
        <v>3526</v>
      </c>
      <c r="L43" s="389"/>
    </row>
    <row r="44" spans="1:12" ht="9.9499999999999993" customHeight="1">
      <c r="A44" s="5">
        <v>2</v>
      </c>
      <c r="B44" s="5">
        <v>4</v>
      </c>
      <c r="C44" s="5">
        <v>11</v>
      </c>
      <c r="D44" s="359"/>
      <c r="E44" s="1892"/>
      <c r="F44" s="4"/>
      <c r="G44" s="594" t="s">
        <v>711</v>
      </c>
      <c r="H44" s="1787">
        <v>0</v>
      </c>
      <c r="I44" s="1787">
        <v>211</v>
      </c>
      <c r="J44" s="634">
        <v>0</v>
      </c>
      <c r="K44" s="1785">
        <f t="shared" si="1"/>
        <v>211</v>
      </c>
      <c r="L44" s="389"/>
    </row>
    <row r="45" spans="1:12" ht="9.9499999999999993" customHeight="1">
      <c r="A45" s="5">
        <v>2</v>
      </c>
      <c r="B45" s="5">
        <v>4</v>
      </c>
      <c r="C45" s="5">
        <v>11</v>
      </c>
      <c r="D45" s="359"/>
      <c r="E45" s="1892"/>
      <c r="F45" s="4"/>
      <c r="G45" s="594" t="s">
        <v>92</v>
      </c>
      <c r="H45" s="1787">
        <v>0</v>
      </c>
      <c r="I45" s="1787">
        <v>910</v>
      </c>
      <c r="J45" s="634">
        <v>0</v>
      </c>
      <c r="K45" s="1785">
        <f t="shared" si="1"/>
        <v>910</v>
      </c>
      <c r="L45" s="389"/>
    </row>
    <row r="46" spans="1:12" ht="9.9499999999999993" customHeight="1">
      <c r="A46" s="5">
        <v>2</v>
      </c>
      <c r="B46" s="5">
        <v>4</v>
      </c>
      <c r="C46" s="5">
        <v>11</v>
      </c>
      <c r="D46" s="359"/>
      <c r="E46" s="1892"/>
      <c r="F46" s="4"/>
      <c r="G46" s="594" t="s">
        <v>710</v>
      </c>
      <c r="H46" s="1787">
        <v>0</v>
      </c>
      <c r="I46" s="1787">
        <v>231</v>
      </c>
      <c r="J46" s="634">
        <v>0</v>
      </c>
      <c r="K46" s="1785">
        <f t="shared" si="1"/>
        <v>231</v>
      </c>
      <c r="L46" s="389"/>
    </row>
    <row r="47" spans="1:12" ht="9.9499999999999993" customHeight="1">
      <c r="A47" s="5">
        <v>2</v>
      </c>
      <c r="B47" s="5">
        <v>4</v>
      </c>
      <c r="C47" s="5">
        <v>11</v>
      </c>
      <c r="D47" s="359"/>
      <c r="E47" s="1892"/>
      <c r="F47" s="4"/>
      <c r="G47" s="594" t="s">
        <v>89</v>
      </c>
      <c r="H47" s="1787">
        <v>0</v>
      </c>
      <c r="I47" s="1787">
        <v>992</v>
      </c>
      <c r="J47" s="634">
        <v>0</v>
      </c>
      <c r="K47" s="1785">
        <f t="shared" si="1"/>
        <v>992</v>
      </c>
      <c r="L47" s="389"/>
    </row>
    <row r="48" spans="1:12" ht="9.9499999999999993" customHeight="1">
      <c r="A48" s="5">
        <v>2</v>
      </c>
      <c r="B48" s="5">
        <v>4</v>
      </c>
      <c r="C48" s="5">
        <v>11</v>
      </c>
      <c r="D48" s="359"/>
      <c r="E48" s="1892"/>
      <c r="F48" s="4"/>
      <c r="G48" s="594" t="s">
        <v>401</v>
      </c>
      <c r="H48" s="1787">
        <v>0</v>
      </c>
      <c r="I48" s="1787">
        <v>0</v>
      </c>
      <c r="J48" s="634">
        <v>0</v>
      </c>
      <c r="K48" s="1785">
        <f t="shared" si="1"/>
        <v>0</v>
      </c>
      <c r="L48" s="389"/>
    </row>
    <row r="49" spans="1:12" ht="9.9499999999999993" customHeight="1">
      <c r="A49" s="5">
        <v>2</v>
      </c>
      <c r="B49" s="5">
        <v>4</v>
      </c>
      <c r="C49" s="5">
        <v>11</v>
      </c>
      <c r="D49" s="359"/>
      <c r="E49" s="1892"/>
      <c r="F49" s="4"/>
      <c r="G49" s="594" t="s">
        <v>400</v>
      </c>
      <c r="H49" s="1787">
        <v>0</v>
      </c>
      <c r="I49" s="1787">
        <v>779</v>
      </c>
      <c r="J49" s="634">
        <v>0</v>
      </c>
      <c r="K49" s="1785">
        <f t="shared" si="1"/>
        <v>779</v>
      </c>
      <c r="L49" s="389"/>
    </row>
    <row r="50" spans="1:12" ht="9.9499999999999993" customHeight="1">
      <c r="A50" s="5">
        <v>2</v>
      </c>
      <c r="B50" s="5">
        <v>6</v>
      </c>
      <c r="C50" s="5">
        <v>11</v>
      </c>
      <c r="D50" s="359"/>
      <c r="E50" s="1892"/>
      <c r="F50" s="4"/>
      <c r="G50" s="594" t="s">
        <v>90</v>
      </c>
      <c r="H50" s="1787">
        <v>0</v>
      </c>
      <c r="I50" s="1787">
        <v>0</v>
      </c>
      <c r="J50" s="634">
        <v>0</v>
      </c>
      <c r="K50" s="1785">
        <f t="shared" si="1"/>
        <v>0</v>
      </c>
      <c r="L50" s="389"/>
    </row>
    <row r="51" spans="1:12" ht="9.9499999999999993" customHeight="1">
      <c r="A51" s="5">
        <v>2</v>
      </c>
      <c r="B51" s="5">
        <v>6</v>
      </c>
      <c r="C51" s="5">
        <v>11</v>
      </c>
      <c r="D51" s="359"/>
      <c r="E51" s="1892"/>
      <c r="F51" s="4"/>
      <c r="G51" s="594" t="s">
        <v>91</v>
      </c>
      <c r="H51" s="1787">
        <v>0</v>
      </c>
      <c r="I51" s="1787">
        <v>403</v>
      </c>
      <c r="J51" s="634">
        <v>0</v>
      </c>
      <c r="K51" s="1785">
        <f t="shared" si="1"/>
        <v>403</v>
      </c>
      <c r="L51" s="389"/>
    </row>
    <row r="52" spans="1:12" ht="11.1" customHeight="1">
      <c r="D52" s="359"/>
      <c r="E52" s="1892"/>
      <c r="F52" s="622" t="s">
        <v>38</v>
      </c>
      <c r="G52" s="594"/>
      <c r="H52" s="1607">
        <f>SUM(H53:H56)</f>
        <v>0</v>
      </c>
      <c r="I52" s="1607">
        <f>SUM(I53:I56)</f>
        <v>795</v>
      </c>
      <c r="J52" s="1244">
        <f>SUM(J53:J56)</f>
        <v>0</v>
      </c>
      <c r="K52" s="1251">
        <f t="shared" si="1"/>
        <v>795</v>
      </c>
      <c r="L52" s="389"/>
    </row>
    <row r="53" spans="1:12" ht="9.9499999999999993" customHeight="1">
      <c r="A53" s="5">
        <v>2</v>
      </c>
      <c r="B53" s="5">
        <v>4</v>
      </c>
      <c r="C53" s="5">
        <v>10</v>
      </c>
      <c r="D53" s="359"/>
      <c r="E53" s="1892"/>
      <c r="F53" s="4"/>
      <c r="G53" s="594" t="s">
        <v>710</v>
      </c>
      <c r="H53" s="1787">
        <v>0</v>
      </c>
      <c r="I53" s="1787">
        <v>149</v>
      </c>
      <c r="J53" s="634">
        <v>0</v>
      </c>
      <c r="K53" s="1785">
        <f t="shared" si="1"/>
        <v>149</v>
      </c>
      <c r="L53" s="389"/>
    </row>
    <row r="54" spans="1:12" ht="9.9499999999999993" customHeight="1">
      <c r="A54" s="5">
        <v>2</v>
      </c>
      <c r="B54" s="5">
        <v>4</v>
      </c>
      <c r="C54" s="5">
        <v>10</v>
      </c>
      <c r="D54" s="359"/>
      <c r="E54" s="1892"/>
      <c r="F54" s="4"/>
      <c r="G54" s="594" t="s">
        <v>89</v>
      </c>
      <c r="H54" s="1787">
        <v>0</v>
      </c>
      <c r="I54" s="1787">
        <v>584</v>
      </c>
      <c r="J54" s="634">
        <v>0</v>
      </c>
      <c r="K54" s="1785">
        <f t="shared" si="1"/>
        <v>584</v>
      </c>
      <c r="L54" s="389"/>
    </row>
    <row r="55" spans="1:12" ht="9.9499999999999993" customHeight="1">
      <c r="A55" s="5">
        <v>2</v>
      </c>
      <c r="B55" s="5">
        <v>6</v>
      </c>
      <c r="C55" s="5">
        <v>10</v>
      </c>
      <c r="D55" s="359"/>
      <c r="E55" s="1892"/>
      <c r="F55" s="4"/>
      <c r="G55" s="594" t="s">
        <v>90</v>
      </c>
      <c r="H55" s="1787">
        <v>0</v>
      </c>
      <c r="I55" s="1787">
        <v>0</v>
      </c>
      <c r="J55" s="634">
        <v>0</v>
      </c>
      <c r="K55" s="1785">
        <f t="shared" si="1"/>
        <v>0</v>
      </c>
      <c r="L55" s="389"/>
    </row>
    <row r="56" spans="1:12" ht="9.9499999999999993" customHeight="1">
      <c r="A56" s="5">
        <v>2</v>
      </c>
      <c r="B56" s="5">
        <v>6</v>
      </c>
      <c r="C56" s="5">
        <v>10</v>
      </c>
      <c r="D56" s="359"/>
      <c r="E56" s="1892"/>
      <c r="F56" s="4"/>
      <c r="G56" s="594" t="s">
        <v>91</v>
      </c>
      <c r="H56" s="1787">
        <v>0</v>
      </c>
      <c r="I56" s="1787">
        <v>62</v>
      </c>
      <c r="J56" s="634">
        <v>0</v>
      </c>
      <c r="K56" s="1785">
        <f t="shared" si="1"/>
        <v>62</v>
      </c>
      <c r="L56" s="389"/>
    </row>
    <row r="57" spans="1:12" ht="11.1" customHeight="1">
      <c r="D57" s="359"/>
      <c r="E57" s="1892"/>
      <c r="F57" s="622" t="s">
        <v>39</v>
      </c>
      <c r="G57" s="594"/>
      <c r="H57" s="1607">
        <f>SUM(H58:H63)</f>
        <v>0</v>
      </c>
      <c r="I57" s="1607">
        <f>SUM(I58:I63)</f>
        <v>1436</v>
      </c>
      <c r="J57" s="1244">
        <f>SUM(J58:J63)</f>
        <v>0</v>
      </c>
      <c r="K57" s="1251">
        <f t="shared" si="1"/>
        <v>1436</v>
      </c>
      <c r="L57" s="389"/>
    </row>
    <row r="58" spans="1:12" ht="9.9499999999999993" customHeight="1">
      <c r="A58" s="5">
        <v>2</v>
      </c>
      <c r="B58" s="5">
        <v>4</v>
      </c>
      <c r="C58" s="5">
        <v>10</v>
      </c>
      <c r="D58" s="359"/>
      <c r="E58" s="1892"/>
      <c r="F58" s="4"/>
      <c r="G58" s="594" t="s">
        <v>711</v>
      </c>
      <c r="H58" s="1787">
        <v>0</v>
      </c>
      <c r="I58" s="1787">
        <v>101</v>
      </c>
      <c r="J58" s="634">
        <v>0</v>
      </c>
      <c r="K58" s="1785">
        <f t="shared" si="1"/>
        <v>101</v>
      </c>
      <c r="L58" s="389"/>
    </row>
    <row r="59" spans="1:12" ht="9.9499999999999993" customHeight="1">
      <c r="A59" s="5">
        <v>2</v>
      </c>
      <c r="B59" s="5">
        <v>4</v>
      </c>
      <c r="C59" s="5">
        <v>10</v>
      </c>
      <c r="D59" s="359"/>
      <c r="E59" s="1892"/>
      <c r="F59" s="4"/>
      <c r="G59" s="594" t="s">
        <v>92</v>
      </c>
      <c r="H59" s="1787">
        <v>0</v>
      </c>
      <c r="I59" s="1787">
        <v>525</v>
      </c>
      <c r="J59" s="634">
        <v>0</v>
      </c>
      <c r="K59" s="1785">
        <f t="shared" si="1"/>
        <v>525</v>
      </c>
      <c r="L59" s="389"/>
    </row>
    <row r="60" spans="1:12" ht="9.9499999999999993" customHeight="1">
      <c r="A60" s="5">
        <v>2</v>
      </c>
      <c r="B60" s="5">
        <v>4</v>
      </c>
      <c r="C60" s="5">
        <v>10</v>
      </c>
      <c r="D60" s="359"/>
      <c r="E60" s="1892"/>
      <c r="F60" s="4"/>
      <c r="G60" s="594" t="s">
        <v>93</v>
      </c>
      <c r="H60" s="1787">
        <v>0</v>
      </c>
      <c r="I60" s="1787">
        <v>110</v>
      </c>
      <c r="J60" s="634">
        <v>0</v>
      </c>
      <c r="K60" s="1785">
        <f t="shared" si="1"/>
        <v>110</v>
      </c>
      <c r="L60" s="389"/>
    </row>
    <row r="61" spans="1:12" ht="9.9499999999999993" customHeight="1">
      <c r="A61" s="5">
        <v>2</v>
      </c>
      <c r="B61" s="5">
        <v>4</v>
      </c>
      <c r="C61" s="5">
        <v>10</v>
      </c>
      <c r="D61" s="359"/>
      <c r="E61" s="1892"/>
      <c r="F61" s="4"/>
      <c r="G61" s="594" t="s">
        <v>398</v>
      </c>
      <c r="H61" s="1787">
        <v>0</v>
      </c>
      <c r="I61" s="1787">
        <v>317</v>
      </c>
      <c r="J61" s="634">
        <v>0</v>
      </c>
      <c r="K61" s="1785">
        <f t="shared" si="1"/>
        <v>317</v>
      </c>
      <c r="L61" s="389"/>
    </row>
    <row r="62" spans="1:12" ht="9.9499999999999993" customHeight="1">
      <c r="A62" s="5">
        <v>2</v>
      </c>
      <c r="B62" s="5">
        <v>4</v>
      </c>
      <c r="C62" s="5">
        <v>10</v>
      </c>
      <c r="D62" s="359"/>
      <c r="E62" s="1892"/>
      <c r="F62" s="4"/>
      <c r="G62" s="594" t="s">
        <v>401</v>
      </c>
      <c r="H62" s="1787">
        <v>0</v>
      </c>
      <c r="I62" s="1787">
        <v>0</v>
      </c>
      <c r="J62" s="634">
        <v>0</v>
      </c>
      <c r="K62" s="1785">
        <f t="shared" si="1"/>
        <v>0</v>
      </c>
      <c r="L62" s="389"/>
    </row>
    <row r="63" spans="1:12" ht="9.9499999999999993" customHeight="1">
      <c r="A63" s="5">
        <v>2</v>
      </c>
      <c r="B63" s="5">
        <v>4</v>
      </c>
      <c r="C63" s="5">
        <v>10</v>
      </c>
      <c r="D63" s="359"/>
      <c r="E63" s="1892"/>
      <c r="F63" s="4"/>
      <c r="G63" s="594" t="s">
        <v>94</v>
      </c>
      <c r="H63" s="1787">
        <v>0</v>
      </c>
      <c r="I63" s="1787">
        <v>383</v>
      </c>
      <c r="J63" s="634">
        <v>0</v>
      </c>
      <c r="K63" s="1785">
        <f t="shared" si="1"/>
        <v>383</v>
      </c>
      <c r="L63" s="389"/>
    </row>
    <row r="64" spans="1:12" ht="11.1" customHeight="1">
      <c r="D64" s="359"/>
      <c r="E64" s="1892"/>
      <c r="F64" s="622" t="s">
        <v>40</v>
      </c>
      <c r="G64" s="594"/>
      <c r="H64" s="1607">
        <f>SUM(H65:H68)</f>
        <v>0</v>
      </c>
      <c r="I64" s="1607">
        <f>SUM(I65:I68)</f>
        <v>793</v>
      </c>
      <c r="J64" s="1244">
        <f>SUM(J65:J68)</f>
        <v>0</v>
      </c>
      <c r="K64" s="1251">
        <f t="shared" si="1"/>
        <v>793</v>
      </c>
      <c r="L64" s="389"/>
    </row>
    <row r="65" spans="1:12" ht="9.9499999999999993" customHeight="1">
      <c r="A65" s="5">
        <v>2</v>
      </c>
      <c r="B65" s="5">
        <v>4</v>
      </c>
      <c r="C65" s="5">
        <v>3</v>
      </c>
      <c r="D65" s="359"/>
      <c r="E65" s="1892"/>
      <c r="F65" s="4"/>
      <c r="G65" s="594" t="s">
        <v>711</v>
      </c>
      <c r="H65" s="1787">
        <v>0</v>
      </c>
      <c r="I65" s="1787">
        <v>63</v>
      </c>
      <c r="J65" s="634">
        <v>0</v>
      </c>
      <c r="K65" s="1785">
        <f t="shared" si="1"/>
        <v>63</v>
      </c>
      <c r="L65" s="389"/>
    </row>
    <row r="66" spans="1:12" ht="9.9499999999999993" customHeight="1">
      <c r="A66" s="5">
        <v>2</v>
      </c>
      <c r="B66" s="5">
        <v>4</v>
      </c>
      <c r="C66" s="5">
        <v>3</v>
      </c>
      <c r="D66" s="359"/>
      <c r="E66" s="1892"/>
      <c r="F66" s="4"/>
      <c r="G66" s="594" t="s">
        <v>92</v>
      </c>
      <c r="H66" s="1787">
        <v>0</v>
      </c>
      <c r="I66" s="1787">
        <v>269</v>
      </c>
      <c r="J66" s="634">
        <v>0</v>
      </c>
      <c r="K66" s="1785">
        <f t="shared" si="1"/>
        <v>269</v>
      </c>
      <c r="L66" s="389"/>
    </row>
    <row r="67" spans="1:12" ht="9.9499999999999993" customHeight="1">
      <c r="A67" s="5">
        <v>2</v>
      </c>
      <c r="B67" s="5">
        <v>4</v>
      </c>
      <c r="C67" s="5">
        <v>3</v>
      </c>
      <c r="D67" s="359"/>
      <c r="E67" s="1892"/>
      <c r="F67" s="4"/>
      <c r="G67" s="594" t="s">
        <v>710</v>
      </c>
      <c r="H67" s="1787">
        <v>0</v>
      </c>
      <c r="I67" s="1787">
        <v>97</v>
      </c>
      <c r="J67" s="634">
        <v>0</v>
      </c>
      <c r="K67" s="1785">
        <f t="shared" si="1"/>
        <v>97</v>
      </c>
      <c r="L67" s="389"/>
    </row>
    <row r="68" spans="1:12" ht="9.9499999999999993" customHeight="1">
      <c r="A68" s="5">
        <v>2</v>
      </c>
      <c r="B68" s="5">
        <v>4</v>
      </c>
      <c r="C68" s="5">
        <v>3</v>
      </c>
      <c r="D68" s="359"/>
      <c r="E68" s="1892"/>
      <c r="F68" s="4"/>
      <c r="G68" s="594" t="s">
        <v>89</v>
      </c>
      <c r="H68" s="1787">
        <v>0</v>
      </c>
      <c r="I68" s="1787">
        <v>364</v>
      </c>
      <c r="J68" s="634">
        <v>0</v>
      </c>
      <c r="K68" s="1785">
        <f t="shared" si="1"/>
        <v>364</v>
      </c>
      <c r="L68" s="389"/>
    </row>
    <row r="69" spans="1:12" ht="11.1" customHeight="1">
      <c r="D69" s="359"/>
      <c r="E69" s="1892"/>
      <c r="F69" s="622" t="s">
        <v>41</v>
      </c>
      <c r="G69" s="594"/>
      <c r="H69" s="1607">
        <f>SUM(H70:H74)</f>
        <v>244</v>
      </c>
      <c r="I69" s="1607">
        <f>SUM(I70:I74)</f>
        <v>0</v>
      </c>
      <c r="J69" s="1244">
        <f>SUM(J70:J74)</f>
        <v>0</v>
      </c>
      <c r="K69" s="1251">
        <f t="shared" si="1"/>
        <v>244</v>
      </c>
      <c r="L69" s="389"/>
    </row>
    <row r="70" spans="1:12" ht="9.9499999999999993" customHeight="1">
      <c r="A70" s="5">
        <v>2</v>
      </c>
      <c r="B70" s="5">
        <v>4</v>
      </c>
      <c r="C70" s="5">
        <v>7</v>
      </c>
      <c r="D70" s="359"/>
      <c r="E70" s="1892"/>
      <c r="F70" s="4"/>
      <c r="G70" s="594" t="s">
        <v>711</v>
      </c>
      <c r="H70" s="1787">
        <v>35</v>
      </c>
      <c r="I70" s="1787">
        <v>0</v>
      </c>
      <c r="J70" s="634">
        <v>0</v>
      </c>
      <c r="K70" s="1785">
        <f t="shared" si="1"/>
        <v>35</v>
      </c>
      <c r="L70" s="389"/>
    </row>
    <row r="71" spans="1:12" ht="9.9499999999999993" customHeight="1">
      <c r="A71" s="5">
        <v>2</v>
      </c>
      <c r="B71" s="5">
        <v>4</v>
      </c>
      <c r="C71" s="5">
        <v>7</v>
      </c>
      <c r="D71" s="359"/>
      <c r="E71" s="1892"/>
      <c r="F71" s="4"/>
      <c r="G71" s="594" t="s">
        <v>92</v>
      </c>
      <c r="H71" s="1787">
        <v>0</v>
      </c>
      <c r="I71" s="1787">
        <v>0</v>
      </c>
      <c r="J71" s="634">
        <v>0</v>
      </c>
      <c r="K71" s="1785">
        <f t="shared" si="1"/>
        <v>0</v>
      </c>
      <c r="L71" s="389"/>
    </row>
    <row r="72" spans="1:12" ht="9.9499999999999993" customHeight="1">
      <c r="A72" s="5">
        <v>2</v>
      </c>
      <c r="B72" s="5">
        <v>4</v>
      </c>
      <c r="C72" s="5">
        <v>7</v>
      </c>
      <c r="D72" s="359"/>
      <c r="E72" s="1892"/>
      <c r="F72" s="4"/>
      <c r="G72" s="594" t="s">
        <v>423</v>
      </c>
      <c r="H72" s="1787">
        <v>0</v>
      </c>
      <c r="I72" s="1787">
        <v>0</v>
      </c>
      <c r="J72" s="634">
        <v>0</v>
      </c>
      <c r="K72" s="1785">
        <f t="shared" ref="K72:K103" si="2">SUM(H72:J72)</f>
        <v>0</v>
      </c>
      <c r="L72" s="389"/>
    </row>
    <row r="73" spans="1:12" ht="9.9499999999999993" customHeight="1">
      <c r="A73" s="5">
        <v>2</v>
      </c>
      <c r="B73" s="5">
        <v>4</v>
      </c>
      <c r="C73" s="5">
        <v>7</v>
      </c>
      <c r="D73" s="359"/>
      <c r="E73" s="1892"/>
      <c r="F73" s="4"/>
      <c r="G73" s="594" t="s">
        <v>710</v>
      </c>
      <c r="H73" s="1787">
        <v>49</v>
      </c>
      <c r="I73" s="1787">
        <v>0</v>
      </c>
      <c r="J73" s="634">
        <v>0</v>
      </c>
      <c r="K73" s="1785">
        <f t="shared" si="2"/>
        <v>49</v>
      </c>
      <c r="L73" s="389"/>
    </row>
    <row r="74" spans="1:12" ht="9.9499999999999993" customHeight="1">
      <c r="A74" s="5">
        <v>2</v>
      </c>
      <c r="B74" s="5">
        <v>4</v>
      </c>
      <c r="C74" s="5">
        <v>7</v>
      </c>
      <c r="D74" s="359"/>
      <c r="E74" s="1892"/>
      <c r="F74" s="4"/>
      <c r="G74" s="594" t="s">
        <v>89</v>
      </c>
      <c r="H74" s="1787">
        <v>160</v>
      </c>
      <c r="I74" s="1787">
        <v>0</v>
      </c>
      <c r="J74" s="634">
        <v>0</v>
      </c>
      <c r="K74" s="1785">
        <f t="shared" si="2"/>
        <v>160</v>
      </c>
      <c r="L74" s="389"/>
    </row>
    <row r="75" spans="1:12" ht="11.1" customHeight="1">
      <c r="D75" s="359"/>
      <c r="E75" s="1892"/>
      <c r="F75" s="622" t="s">
        <v>42</v>
      </c>
      <c r="G75" s="594"/>
      <c r="H75" s="1607">
        <f>SUM(H76:H79)</f>
        <v>0</v>
      </c>
      <c r="I75" s="1607">
        <f>SUM(I76:I79)</f>
        <v>0</v>
      </c>
      <c r="J75" s="1244">
        <f>SUM(J76:J79)</f>
        <v>0</v>
      </c>
      <c r="K75" s="1251">
        <f t="shared" si="2"/>
        <v>0</v>
      </c>
      <c r="L75" s="389"/>
    </row>
    <row r="76" spans="1:12" ht="9.9499999999999993" customHeight="1">
      <c r="A76" s="5">
        <v>2</v>
      </c>
      <c r="B76" s="5">
        <v>4</v>
      </c>
      <c r="C76" s="5">
        <v>1</v>
      </c>
      <c r="D76" s="359"/>
      <c r="E76" s="1892"/>
      <c r="F76" s="4"/>
      <c r="G76" s="594" t="s">
        <v>711</v>
      </c>
      <c r="H76" s="1787">
        <v>0</v>
      </c>
      <c r="I76" s="1787">
        <v>0</v>
      </c>
      <c r="J76" s="634">
        <v>0</v>
      </c>
      <c r="K76" s="1785">
        <f t="shared" si="2"/>
        <v>0</v>
      </c>
      <c r="L76" s="389"/>
    </row>
    <row r="77" spans="1:12" ht="9.9499999999999993" customHeight="1">
      <c r="A77" s="5">
        <v>2</v>
      </c>
      <c r="B77" s="5">
        <v>4</v>
      </c>
      <c r="C77" s="5">
        <v>1</v>
      </c>
      <c r="D77" s="359"/>
      <c r="E77" s="1892"/>
      <c r="F77" s="4"/>
      <c r="G77" s="594" t="s">
        <v>92</v>
      </c>
      <c r="H77" s="1787">
        <v>0</v>
      </c>
      <c r="I77" s="1787">
        <v>0</v>
      </c>
      <c r="J77" s="634">
        <v>0</v>
      </c>
      <c r="K77" s="1785">
        <f t="shared" si="2"/>
        <v>0</v>
      </c>
      <c r="L77" s="389"/>
    </row>
    <row r="78" spans="1:12" ht="9.9499999999999993" customHeight="1">
      <c r="A78" s="5">
        <v>2</v>
      </c>
      <c r="B78" s="5">
        <v>4</v>
      </c>
      <c r="C78" s="5">
        <v>1</v>
      </c>
      <c r="D78" s="359"/>
      <c r="E78" s="1892"/>
      <c r="F78" s="4"/>
      <c r="G78" s="594" t="s">
        <v>710</v>
      </c>
      <c r="H78" s="1787">
        <v>0</v>
      </c>
      <c r="I78" s="1787">
        <v>0</v>
      </c>
      <c r="J78" s="634">
        <v>0</v>
      </c>
      <c r="K78" s="1785">
        <f t="shared" si="2"/>
        <v>0</v>
      </c>
      <c r="L78" s="389"/>
    </row>
    <row r="79" spans="1:12" ht="9.9499999999999993" customHeight="1">
      <c r="A79" s="5">
        <v>2</v>
      </c>
      <c r="B79" s="5">
        <v>4</v>
      </c>
      <c r="C79" s="5">
        <v>1</v>
      </c>
      <c r="D79" s="359"/>
      <c r="E79" s="1892"/>
      <c r="F79" s="4"/>
      <c r="G79" s="594" t="s">
        <v>89</v>
      </c>
      <c r="H79" s="1787">
        <v>0</v>
      </c>
      <c r="I79" s="1787">
        <v>0</v>
      </c>
      <c r="J79" s="634">
        <v>0</v>
      </c>
      <c r="K79" s="1785">
        <f t="shared" si="2"/>
        <v>0</v>
      </c>
      <c r="L79" s="389"/>
    </row>
    <row r="80" spans="1:12" ht="11.1" customHeight="1">
      <c r="D80" s="359"/>
      <c r="E80" s="1892"/>
      <c r="F80" s="622" t="s">
        <v>43</v>
      </c>
      <c r="G80" s="594"/>
      <c r="H80" s="1607">
        <f>SUM(H81:H85)</f>
        <v>0</v>
      </c>
      <c r="I80" s="1607">
        <f>SUM(I81:I85)</f>
        <v>397</v>
      </c>
      <c r="J80" s="1244">
        <f>SUM(J81:J85)</f>
        <v>0</v>
      </c>
      <c r="K80" s="1251">
        <f t="shared" si="2"/>
        <v>397</v>
      </c>
      <c r="L80" s="389"/>
    </row>
    <row r="81" spans="1:12" ht="9.75" customHeight="1">
      <c r="A81" s="5">
        <v>2</v>
      </c>
      <c r="B81" s="5">
        <v>4</v>
      </c>
      <c r="C81" s="5">
        <v>9</v>
      </c>
      <c r="D81" s="359"/>
      <c r="E81" s="1892"/>
      <c r="F81" s="1"/>
      <c r="G81" s="594" t="s">
        <v>711</v>
      </c>
      <c r="H81" s="1787">
        <v>0</v>
      </c>
      <c r="I81" s="1787">
        <v>43</v>
      </c>
      <c r="J81" s="634">
        <v>0</v>
      </c>
      <c r="K81" s="1785">
        <f t="shared" si="2"/>
        <v>43</v>
      </c>
      <c r="L81" s="389"/>
    </row>
    <row r="82" spans="1:12" ht="9.75" customHeight="1">
      <c r="A82" s="5">
        <v>2</v>
      </c>
      <c r="B82" s="5">
        <v>4</v>
      </c>
      <c r="C82" s="5">
        <v>9</v>
      </c>
      <c r="D82" s="359"/>
      <c r="E82" s="1892"/>
      <c r="F82" s="1"/>
      <c r="G82" s="594" t="s">
        <v>92</v>
      </c>
      <c r="H82" s="1787">
        <v>0</v>
      </c>
      <c r="I82" s="1787">
        <v>194</v>
      </c>
      <c r="J82" s="634">
        <v>0</v>
      </c>
      <c r="K82" s="1785">
        <f t="shared" si="2"/>
        <v>194</v>
      </c>
      <c r="L82" s="389"/>
    </row>
    <row r="83" spans="1:12" ht="9.75" customHeight="1">
      <c r="A83" s="5">
        <v>2</v>
      </c>
      <c r="B83" s="5">
        <v>4</v>
      </c>
      <c r="C83" s="5">
        <v>9</v>
      </c>
      <c r="D83" s="359"/>
      <c r="E83" s="1892"/>
      <c r="F83" s="1"/>
      <c r="G83" s="594" t="s">
        <v>710</v>
      </c>
      <c r="H83" s="1787">
        <v>0</v>
      </c>
      <c r="I83" s="1787">
        <v>35</v>
      </c>
      <c r="J83" s="634">
        <v>0</v>
      </c>
      <c r="K83" s="1785">
        <f t="shared" si="2"/>
        <v>35</v>
      </c>
      <c r="L83" s="389"/>
    </row>
    <row r="84" spans="1:12" ht="9.9499999999999993" customHeight="1">
      <c r="A84" s="5">
        <v>2</v>
      </c>
      <c r="B84" s="5">
        <v>4</v>
      </c>
      <c r="C84" s="5">
        <v>9</v>
      </c>
      <c r="D84" s="359"/>
      <c r="E84" s="1892"/>
      <c r="F84" s="1"/>
      <c r="G84" s="594" t="s">
        <v>89</v>
      </c>
      <c r="H84" s="1787">
        <v>0</v>
      </c>
      <c r="I84" s="1787">
        <v>125</v>
      </c>
      <c r="J84" s="634">
        <v>0</v>
      </c>
      <c r="K84" s="1785">
        <f t="shared" si="2"/>
        <v>125</v>
      </c>
      <c r="L84" s="389"/>
    </row>
    <row r="85" spans="1:12" ht="9.9499999999999993" customHeight="1">
      <c r="A85" s="5">
        <v>2</v>
      </c>
      <c r="B85" s="5">
        <v>4</v>
      </c>
      <c r="C85" s="5">
        <v>9</v>
      </c>
      <c r="D85" s="359"/>
      <c r="E85" s="1892"/>
      <c r="F85" s="1"/>
      <c r="G85" s="594" t="s">
        <v>94</v>
      </c>
      <c r="H85" s="1787">
        <v>0</v>
      </c>
      <c r="I85" s="1787">
        <v>0</v>
      </c>
      <c r="J85" s="634">
        <v>0</v>
      </c>
      <c r="K85" s="1785">
        <f t="shared" si="2"/>
        <v>0</v>
      </c>
      <c r="L85" s="389"/>
    </row>
    <row r="86" spans="1:12" ht="11.1" customHeight="1">
      <c r="D86" s="359"/>
      <c r="E86" s="1892"/>
      <c r="F86" s="622" t="s">
        <v>44</v>
      </c>
      <c r="G86" s="479"/>
      <c r="H86" s="1607">
        <f>SUM(H87)</f>
        <v>425</v>
      </c>
      <c r="I86" s="1607">
        <f>SUM(I87)</f>
        <v>0</v>
      </c>
      <c r="J86" s="1244">
        <f>SUM(J87)</f>
        <v>0</v>
      </c>
      <c r="K86" s="1251">
        <f t="shared" si="2"/>
        <v>425</v>
      </c>
      <c r="L86" s="389"/>
    </row>
    <row r="87" spans="1:12" ht="9.9499999999999993" customHeight="1">
      <c r="A87" s="5">
        <v>2</v>
      </c>
      <c r="B87" s="5">
        <v>4</v>
      </c>
      <c r="C87" s="5">
        <v>11</v>
      </c>
      <c r="D87" s="359"/>
      <c r="E87" s="1892"/>
      <c r="F87" s="4"/>
      <c r="G87" s="594" t="s">
        <v>109</v>
      </c>
      <c r="H87" s="1787">
        <v>425</v>
      </c>
      <c r="I87" s="1787">
        <v>0</v>
      </c>
      <c r="J87" s="634">
        <v>0</v>
      </c>
      <c r="K87" s="1785">
        <f t="shared" si="2"/>
        <v>425</v>
      </c>
      <c r="L87" s="389"/>
    </row>
    <row r="88" spans="1:12" ht="12" customHeight="1">
      <c r="D88" s="359"/>
      <c r="E88" s="1891">
        <v>1403</v>
      </c>
      <c r="F88" s="373" t="s">
        <v>3</v>
      </c>
      <c r="G88" s="372"/>
      <c r="H88" s="498">
        <f>SUM(H89+H91+H93)</f>
        <v>0</v>
      </c>
      <c r="I88" s="498">
        <f>SUM(I89+I91+I93)</f>
        <v>304</v>
      </c>
      <c r="J88" s="498">
        <f>SUM(J89+J91+J93)</f>
        <v>0</v>
      </c>
      <c r="K88" s="49">
        <f t="shared" si="2"/>
        <v>304</v>
      </c>
      <c r="L88" s="389"/>
    </row>
    <row r="89" spans="1:12" ht="11.1" customHeight="1">
      <c r="D89" s="359"/>
      <c r="E89" s="1892"/>
      <c r="F89" s="622" t="s">
        <v>45</v>
      </c>
      <c r="G89" s="594"/>
      <c r="H89" s="1607">
        <f>SUM(H90)</f>
        <v>0</v>
      </c>
      <c r="I89" s="1607">
        <f>SUM(I90)</f>
        <v>304</v>
      </c>
      <c r="J89" s="1244">
        <f>SUM(J90)</f>
        <v>0</v>
      </c>
      <c r="K89" s="1251">
        <f t="shared" si="2"/>
        <v>304</v>
      </c>
      <c r="L89" s="389"/>
    </row>
    <row r="90" spans="1:12" ht="9.9499999999999993" customHeight="1">
      <c r="A90" s="5">
        <v>3</v>
      </c>
      <c r="B90" s="5">
        <v>5</v>
      </c>
      <c r="C90" s="5">
        <v>11</v>
      </c>
      <c r="D90" s="359"/>
      <c r="E90" s="1892"/>
      <c r="F90" s="4"/>
      <c r="G90" s="594" t="s">
        <v>96</v>
      </c>
      <c r="H90" s="1787">
        <v>0</v>
      </c>
      <c r="I90" s="1787">
        <v>304</v>
      </c>
      <c r="J90" s="634">
        <v>0</v>
      </c>
      <c r="K90" s="1785">
        <f t="shared" si="2"/>
        <v>304</v>
      </c>
      <c r="L90" s="389"/>
    </row>
    <row r="91" spans="1:12" ht="11.1" customHeight="1">
      <c r="D91" s="359"/>
      <c r="E91" s="1892"/>
      <c r="F91" s="622" t="s">
        <v>46</v>
      </c>
      <c r="G91" s="594"/>
      <c r="H91" s="1607">
        <f>SUM(H92)</f>
        <v>0</v>
      </c>
      <c r="I91" s="1607">
        <f>SUM(I92)</f>
        <v>0</v>
      </c>
      <c r="J91" s="1244">
        <f>SUM(J92)</f>
        <v>0</v>
      </c>
      <c r="K91" s="1251">
        <f t="shared" si="2"/>
        <v>0</v>
      </c>
      <c r="L91" s="389"/>
    </row>
    <row r="92" spans="1:12" ht="9.75" customHeight="1">
      <c r="A92" s="5">
        <v>3</v>
      </c>
      <c r="B92" s="5">
        <v>5</v>
      </c>
      <c r="C92" s="5">
        <v>8</v>
      </c>
      <c r="D92" s="359"/>
      <c r="E92" s="1892"/>
      <c r="F92" s="4"/>
      <c r="G92" s="594" t="s">
        <v>709</v>
      </c>
      <c r="H92" s="1787">
        <v>0</v>
      </c>
      <c r="I92" s="1787">
        <v>0</v>
      </c>
      <c r="J92" s="634">
        <v>0</v>
      </c>
      <c r="K92" s="1785">
        <f t="shared" si="2"/>
        <v>0</v>
      </c>
      <c r="L92" s="389"/>
    </row>
    <row r="93" spans="1:12" ht="11.1" customHeight="1">
      <c r="D93" s="359"/>
      <c r="E93" s="1892"/>
      <c r="F93" s="622" t="s">
        <v>47</v>
      </c>
      <c r="G93" s="594"/>
      <c r="H93" s="1607">
        <f>SUM(H94:H95)</f>
        <v>0</v>
      </c>
      <c r="I93" s="1607">
        <f>SUM(I94:I95)</f>
        <v>0</v>
      </c>
      <c r="J93" s="1244">
        <f>SUM(J94:J95)</f>
        <v>0</v>
      </c>
      <c r="K93" s="1251">
        <f t="shared" si="2"/>
        <v>0</v>
      </c>
      <c r="L93" s="389"/>
    </row>
    <row r="94" spans="1:12" ht="9.9499999999999993" customHeight="1">
      <c r="A94" s="5">
        <v>3</v>
      </c>
      <c r="B94" s="5">
        <v>5</v>
      </c>
      <c r="C94" s="5">
        <v>10</v>
      </c>
      <c r="D94" s="359"/>
      <c r="E94" s="1892"/>
      <c r="F94" s="4"/>
      <c r="G94" s="594" t="s">
        <v>96</v>
      </c>
      <c r="H94" s="1787">
        <v>0</v>
      </c>
      <c r="I94" s="1787">
        <v>0</v>
      </c>
      <c r="J94" s="634">
        <v>0</v>
      </c>
      <c r="K94" s="1785">
        <f t="shared" si="2"/>
        <v>0</v>
      </c>
      <c r="L94" s="389"/>
    </row>
    <row r="95" spans="1:12" ht="9.9499999999999993" customHeight="1">
      <c r="A95" s="5">
        <v>3</v>
      </c>
      <c r="B95" s="5">
        <v>5</v>
      </c>
      <c r="C95" s="5">
        <v>10</v>
      </c>
      <c r="D95" s="359"/>
      <c r="E95" s="1893"/>
      <c r="F95" s="3"/>
      <c r="G95" s="593" t="s">
        <v>397</v>
      </c>
      <c r="H95" s="1792">
        <v>0</v>
      </c>
      <c r="I95" s="1792">
        <v>0</v>
      </c>
      <c r="J95" s="634">
        <v>0</v>
      </c>
      <c r="K95" s="1796">
        <f t="shared" si="2"/>
        <v>0</v>
      </c>
      <c r="L95" s="389"/>
    </row>
    <row r="96" spans="1:12" ht="9.9499999999999993" customHeight="1">
      <c r="D96" s="359"/>
      <c r="E96" s="6"/>
      <c r="F96" s="4"/>
      <c r="G96" s="594"/>
      <c r="H96" s="1787"/>
      <c r="I96" s="1787"/>
      <c r="J96" s="1755"/>
      <c r="K96" s="898" t="s">
        <v>386</v>
      </c>
      <c r="L96" s="389"/>
    </row>
    <row r="97" spans="1:14" ht="9.9499999999999993" customHeight="1">
      <c r="D97" s="359"/>
      <c r="E97" s="6"/>
      <c r="F97" s="4"/>
      <c r="G97" s="594"/>
      <c r="H97" s="1787"/>
      <c r="I97" s="1787"/>
      <c r="J97" s="898"/>
      <c r="K97" s="898" t="s">
        <v>447</v>
      </c>
    </row>
    <row r="98" spans="1:14" ht="12.75" customHeight="1">
      <c r="D98" s="359"/>
      <c r="E98" s="1889" t="s">
        <v>6</v>
      </c>
      <c r="F98" s="1754"/>
      <c r="G98" s="1754"/>
      <c r="H98" s="1795"/>
      <c r="I98" s="1795"/>
      <c r="J98" s="1795"/>
      <c r="K98" s="1794"/>
      <c r="N98" s="4"/>
    </row>
    <row r="99" spans="1:14" ht="12.75" customHeight="1">
      <c r="A99" s="5" t="s">
        <v>12</v>
      </c>
      <c r="B99" s="5" t="s">
        <v>13</v>
      </c>
      <c r="C99" s="5" t="s">
        <v>14</v>
      </c>
      <c r="D99" s="359"/>
      <c r="E99" s="1890"/>
      <c r="F99" s="1751"/>
      <c r="G99" s="1750" t="s">
        <v>87</v>
      </c>
      <c r="H99" s="1898" t="s">
        <v>719</v>
      </c>
      <c r="I99" s="1898" t="s">
        <v>718</v>
      </c>
      <c r="J99" s="1898" t="s">
        <v>717</v>
      </c>
      <c r="K99" s="1883" t="s">
        <v>0</v>
      </c>
      <c r="L99" s="5"/>
    </row>
    <row r="100" spans="1:14">
      <c r="D100" s="359"/>
      <c r="E100" s="1890"/>
      <c r="F100" s="1361"/>
      <c r="G100" s="1747"/>
      <c r="H100" s="1899"/>
      <c r="I100" s="1899"/>
      <c r="J100" s="1899"/>
      <c r="K100" s="1884"/>
    </row>
    <row r="101" spans="1:14" ht="12" customHeight="1">
      <c r="D101" s="359"/>
      <c r="E101" s="1894">
        <v>1404</v>
      </c>
      <c r="F101" s="373" t="s">
        <v>28</v>
      </c>
      <c r="G101" s="372"/>
      <c r="H101" s="498">
        <f>SUM(H102+H104)</f>
        <v>0</v>
      </c>
      <c r="I101" s="498">
        <f>SUM(I102+I104)</f>
        <v>3052</v>
      </c>
      <c r="J101" s="498">
        <f>SUM(J102+J104)</f>
        <v>0</v>
      </c>
      <c r="K101" s="1791">
        <f t="shared" ref="K101:K132" si="3">SUM(H101:J101)</f>
        <v>3052</v>
      </c>
    </row>
    <row r="102" spans="1:14" ht="12" customHeight="1">
      <c r="D102" s="359"/>
      <c r="E102" s="1895"/>
      <c r="F102" s="1680" t="s">
        <v>48</v>
      </c>
      <c r="G102" s="594"/>
      <c r="H102" s="1607">
        <f>SUM(H103)</f>
        <v>0</v>
      </c>
      <c r="I102" s="1607">
        <f>SUM(I103)</f>
        <v>1481</v>
      </c>
      <c r="J102" s="1244">
        <f>SUM(J103)</f>
        <v>0</v>
      </c>
      <c r="K102" s="1251">
        <f t="shared" si="3"/>
        <v>1481</v>
      </c>
    </row>
    <row r="103" spans="1:14" ht="12" customHeight="1">
      <c r="D103" s="359"/>
      <c r="E103" s="1895"/>
      <c r="F103" s="4"/>
      <c r="G103" s="594" t="s">
        <v>706</v>
      </c>
      <c r="H103" s="1787">
        <v>0</v>
      </c>
      <c r="I103" s="1787">
        <v>1481</v>
      </c>
      <c r="J103" s="634">
        <v>0</v>
      </c>
      <c r="K103" s="1785">
        <f t="shared" si="3"/>
        <v>1481</v>
      </c>
    </row>
    <row r="104" spans="1:14" ht="11.1" customHeight="1">
      <c r="D104" s="359"/>
      <c r="E104" s="1895"/>
      <c r="F104" s="622" t="s">
        <v>49</v>
      </c>
      <c r="G104" s="594"/>
      <c r="H104" s="1607">
        <f>SUM(H105:H108)</f>
        <v>0</v>
      </c>
      <c r="I104" s="1607">
        <f>SUM(I105:I108)</f>
        <v>1571</v>
      </c>
      <c r="J104" s="912">
        <f>SUM(J105:J108)</f>
        <v>0</v>
      </c>
      <c r="K104" s="1251">
        <f t="shared" si="3"/>
        <v>1571</v>
      </c>
    </row>
    <row r="105" spans="1:14" ht="11.1" customHeight="1">
      <c r="A105" s="5">
        <v>4</v>
      </c>
      <c r="B105" s="5">
        <v>6</v>
      </c>
      <c r="C105" s="5">
        <v>11</v>
      </c>
      <c r="D105" s="359"/>
      <c r="E105" s="1895"/>
      <c r="F105" s="622"/>
      <c r="G105" s="594" t="s">
        <v>705</v>
      </c>
      <c r="H105" s="1787">
        <v>0</v>
      </c>
      <c r="I105" s="1787">
        <v>176</v>
      </c>
      <c r="J105" s="634">
        <v>0</v>
      </c>
      <c r="K105" s="1785">
        <f t="shared" si="3"/>
        <v>176</v>
      </c>
    </row>
    <row r="106" spans="1:14" ht="9.9499999999999993" customHeight="1">
      <c r="A106" s="5">
        <v>4</v>
      </c>
      <c r="B106" s="5">
        <v>6</v>
      </c>
      <c r="C106" s="5">
        <v>11</v>
      </c>
      <c r="D106" s="359"/>
      <c r="E106" s="1895"/>
      <c r="F106" s="4"/>
      <c r="G106" s="594" t="s">
        <v>112</v>
      </c>
      <c r="H106" s="1787">
        <v>0</v>
      </c>
      <c r="I106" s="1787">
        <v>1395</v>
      </c>
      <c r="J106" s="634">
        <v>0</v>
      </c>
      <c r="K106" s="1785">
        <f t="shared" si="3"/>
        <v>1395</v>
      </c>
    </row>
    <row r="107" spans="1:14" ht="9.9499999999999993" customHeight="1">
      <c r="A107" s="5">
        <v>4</v>
      </c>
      <c r="B107" s="5">
        <v>6</v>
      </c>
      <c r="C107" s="5">
        <v>11</v>
      </c>
      <c r="D107" s="359"/>
      <c r="E107" s="1895"/>
      <c r="F107" s="4"/>
      <c r="G107" s="594" t="s">
        <v>422</v>
      </c>
      <c r="H107" s="1787">
        <v>0</v>
      </c>
      <c r="I107" s="1787">
        <v>0</v>
      </c>
      <c r="J107" s="634">
        <v>0</v>
      </c>
      <c r="K107" s="1785">
        <f t="shared" si="3"/>
        <v>0</v>
      </c>
    </row>
    <row r="108" spans="1:14" ht="9.9499999999999993" customHeight="1">
      <c r="A108" s="5">
        <v>4</v>
      </c>
      <c r="B108" s="5">
        <v>6</v>
      </c>
      <c r="C108" s="5">
        <v>11</v>
      </c>
      <c r="D108" s="359"/>
      <c r="E108" s="1896"/>
      <c r="F108" s="4"/>
      <c r="G108" s="594" t="s">
        <v>421</v>
      </c>
      <c r="H108" s="1787">
        <v>0</v>
      </c>
      <c r="I108" s="1787">
        <v>0</v>
      </c>
      <c r="J108" s="634">
        <v>0</v>
      </c>
      <c r="K108" s="1785">
        <f t="shared" si="3"/>
        <v>0</v>
      </c>
    </row>
    <row r="109" spans="1:14" ht="12" customHeight="1">
      <c r="D109" s="359"/>
      <c r="E109" s="1891">
        <v>1405</v>
      </c>
      <c r="F109" s="373" t="s">
        <v>4</v>
      </c>
      <c r="G109" s="491"/>
      <c r="H109" s="498">
        <f>SUM(H110+H115+H126+H128)</f>
        <v>0</v>
      </c>
      <c r="I109" s="498">
        <f>SUM(I110+I115+I126+I128)</f>
        <v>3428</v>
      </c>
      <c r="J109" s="498">
        <f>SUM(J110+J115+J126+J128)</f>
        <v>0</v>
      </c>
      <c r="K109" s="1791">
        <f t="shared" si="3"/>
        <v>3428</v>
      </c>
    </row>
    <row r="110" spans="1:14" ht="11.1" customHeight="1">
      <c r="D110" s="359"/>
      <c r="E110" s="1892"/>
      <c r="F110" s="622" t="s">
        <v>50</v>
      </c>
      <c r="G110" s="594"/>
      <c r="H110" s="1607">
        <f>SUM(H111:H114)</f>
        <v>0</v>
      </c>
      <c r="I110" s="1607">
        <f>SUM(I111:I114)</f>
        <v>496</v>
      </c>
      <c r="J110" s="1793">
        <f>SUM(J111:J114)</f>
        <v>0</v>
      </c>
      <c r="K110" s="1251">
        <f t="shared" si="3"/>
        <v>496</v>
      </c>
    </row>
    <row r="111" spans="1:14" ht="9.9499999999999993" customHeight="1">
      <c r="A111" s="5">
        <v>5</v>
      </c>
      <c r="B111" s="5">
        <v>4</v>
      </c>
      <c r="C111" s="5">
        <v>8</v>
      </c>
      <c r="D111" s="359"/>
      <c r="E111" s="1892"/>
      <c r="F111" s="4"/>
      <c r="G111" s="594" t="s">
        <v>395</v>
      </c>
      <c r="H111" s="1787">
        <v>0</v>
      </c>
      <c r="I111" s="1787">
        <v>0</v>
      </c>
      <c r="J111" s="497">
        <v>0</v>
      </c>
      <c r="K111" s="1785">
        <f t="shared" si="3"/>
        <v>0</v>
      </c>
    </row>
    <row r="112" spans="1:14" ht="9.9499999999999993" customHeight="1">
      <c r="A112" s="5">
        <v>5</v>
      </c>
      <c r="B112" s="5">
        <v>4</v>
      </c>
      <c r="C112" s="5">
        <v>8</v>
      </c>
      <c r="D112" s="359"/>
      <c r="E112" s="1892"/>
      <c r="F112" s="4"/>
      <c r="G112" s="594" t="s">
        <v>394</v>
      </c>
      <c r="H112" s="1787">
        <v>0</v>
      </c>
      <c r="I112" s="1787">
        <v>308</v>
      </c>
      <c r="J112" s="497">
        <v>0</v>
      </c>
      <c r="K112" s="1785">
        <f t="shared" si="3"/>
        <v>308</v>
      </c>
    </row>
    <row r="113" spans="1:11" ht="9.9499999999999993" customHeight="1">
      <c r="A113" s="5">
        <v>5</v>
      </c>
      <c r="B113" s="5">
        <v>4</v>
      </c>
      <c r="C113" s="5">
        <v>8</v>
      </c>
      <c r="D113" s="359"/>
      <c r="E113" s="1892"/>
      <c r="F113" s="4"/>
      <c r="G113" s="594" t="s">
        <v>393</v>
      </c>
      <c r="H113" s="1787">
        <v>0</v>
      </c>
      <c r="I113" s="1787">
        <v>56</v>
      </c>
      <c r="J113" s="497">
        <v>0</v>
      </c>
      <c r="K113" s="1785">
        <f t="shared" si="3"/>
        <v>56</v>
      </c>
    </row>
    <row r="114" spans="1:11" ht="9.9499999999999993" customHeight="1">
      <c r="A114" s="5">
        <v>5</v>
      </c>
      <c r="B114" s="5">
        <v>4</v>
      </c>
      <c r="C114" s="5">
        <v>8</v>
      </c>
      <c r="D114" s="359"/>
      <c r="E114" s="1892"/>
      <c r="F114" s="4"/>
      <c r="G114" s="594" t="s">
        <v>392</v>
      </c>
      <c r="H114" s="1787">
        <v>0</v>
      </c>
      <c r="I114" s="1787">
        <v>132</v>
      </c>
      <c r="J114" s="497">
        <v>0</v>
      </c>
      <c r="K114" s="1785">
        <f t="shared" si="3"/>
        <v>132</v>
      </c>
    </row>
    <row r="115" spans="1:11" ht="11.1" customHeight="1">
      <c r="D115" s="359"/>
      <c r="E115" s="1892"/>
      <c r="F115" s="622" t="s">
        <v>58</v>
      </c>
      <c r="G115" s="479"/>
      <c r="H115" s="1607">
        <f>SUM(H116:H125)</f>
        <v>0</v>
      </c>
      <c r="I115" s="1607">
        <f>SUM(I116:I125)</f>
        <v>2308</v>
      </c>
      <c r="J115" s="1607">
        <f>SUM(J116:J125)</f>
        <v>0</v>
      </c>
      <c r="K115" s="1251">
        <f t="shared" si="3"/>
        <v>2308</v>
      </c>
    </row>
    <row r="116" spans="1:11" ht="9.9499999999999993" customHeight="1">
      <c r="A116" s="5">
        <v>5</v>
      </c>
      <c r="B116" s="5">
        <v>5</v>
      </c>
      <c r="C116" s="5">
        <v>11</v>
      </c>
      <c r="D116" s="359"/>
      <c r="E116" s="1892"/>
      <c r="F116" s="622"/>
      <c r="G116" s="594" t="s">
        <v>704</v>
      </c>
      <c r="H116" s="1787">
        <v>0</v>
      </c>
      <c r="I116" s="1787">
        <v>0</v>
      </c>
      <c r="J116" s="497">
        <v>0</v>
      </c>
      <c r="K116" s="1785">
        <f t="shared" si="3"/>
        <v>0</v>
      </c>
    </row>
    <row r="117" spans="1:11" ht="9.9499999999999993" customHeight="1">
      <c r="A117" s="5">
        <v>5</v>
      </c>
      <c r="B117" s="5">
        <v>5</v>
      </c>
      <c r="C117" s="5">
        <v>11</v>
      </c>
      <c r="D117" s="359"/>
      <c r="E117" s="1892"/>
      <c r="F117" s="4"/>
      <c r="G117" s="594" t="s">
        <v>113</v>
      </c>
      <c r="H117" s="1787">
        <v>0</v>
      </c>
      <c r="I117" s="1787">
        <v>35</v>
      </c>
      <c r="J117" s="497">
        <v>0</v>
      </c>
      <c r="K117" s="1785">
        <f t="shared" si="3"/>
        <v>35</v>
      </c>
    </row>
    <row r="118" spans="1:11" ht="9.9499999999999993" customHeight="1">
      <c r="A118" s="5">
        <v>5</v>
      </c>
      <c r="B118" s="5">
        <v>5</v>
      </c>
      <c r="C118" s="5">
        <v>11</v>
      </c>
      <c r="D118" s="359"/>
      <c r="E118" s="1892"/>
      <c r="F118" s="4"/>
      <c r="G118" s="594" t="s">
        <v>703</v>
      </c>
      <c r="H118" s="1787">
        <v>0</v>
      </c>
      <c r="I118" s="1787">
        <v>3</v>
      </c>
      <c r="J118" s="497">
        <v>0</v>
      </c>
      <c r="K118" s="1785">
        <f t="shared" si="3"/>
        <v>3</v>
      </c>
    </row>
    <row r="119" spans="1:11" ht="9.9499999999999993" customHeight="1">
      <c r="A119" s="5">
        <v>5</v>
      </c>
      <c r="B119" s="5">
        <v>5</v>
      </c>
      <c r="C119" s="5">
        <v>11</v>
      </c>
      <c r="D119" s="359"/>
      <c r="E119" s="1892"/>
      <c r="F119" s="4"/>
      <c r="G119" s="594" t="s">
        <v>391</v>
      </c>
      <c r="H119" s="1787">
        <v>0</v>
      </c>
      <c r="I119" s="1787">
        <v>759</v>
      </c>
      <c r="J119" s="497">
        <v>0</v>
      </c>
      <c r="K119" s="1785">
        <f t="shared" si="3"/>
        <v>759</v>
      </c>
    </row>
    <row r="120" spans="1:11" ht="9.9499999999999993" customHeight="1">
      <c r="A120" s="5">
        <v>5</v>
      </c>
      <c r="B120" s="5">
        <v>5</v>
      </c>
      <c r="C120" s="5">
        <v>11</v>
      </c>
      <c r="D120" s="359"/>
      <c r="E120" s="1892"/>
      <c r="F120" s="4"/>
      <c r="G120" s="594" t="s">
        <v>390</v>
      </c>
      <c r="H120" s="1787">
        <v>0</v>
      </c>
      <c r="I120" s="1787">
        <v>37</v>
      </c>
      <c r="J120" s="497">
        <v>0</v>
      </c>
      <c r="K120" s="1785">
        <f t="shared" si="3"/>
        <v>37</v>
      </c>
    </row>
    <row r="121" spans="1:11" ht="9.9499999999999993" customHeight="1">
      <c r="A121" s="5">
        <v>5</v>
      </c>
      <c r="B121" s="5">
        <v>5</v>
      </c>
      <c r="C121" s="5">
        <v>11</v>
      </c>
      <c r="D121" s="359"/>
      <c r="E121" s="1892"/>
      <c r="F121" s="4"/>
      <c r="G121" s="594" t="s">
        <v>702</v>
      </c>
      <c r="H121" s="1787">
        <v>0</v>
      </c>
      <c r="I121" s="1787">
        <v>0</v>
      </c>
      <c r="J121" s="497">
        <v>0</v>
      </c>
      <c r="K121" s="1785">
        <f t="shared" si="3"/>
        <v>0</v>
      </c>
    </row>
    <row r="122" spans="1:11" ht="9.9499999999999993" customHeight="1">
      <c r="A122" s="5">
        <v>5</v>
      </c>
      <c r="B122" s="5">
        <v>5</v>
      </c>
      <c r="C122" s="5">
        <v>11</v>
      </c>
      <c r="D122" s="359"/>
      <c r="E122" s="1892"/>
      <c r="F122" s="4"/>
      <c r="G122" s="594" t="s">
        <v>702</v>
      </c>
      <c r="H122" s="1787">
        <v>0</v>
      </c>
      <c r="I122" s="1787">
        <v>0</v>
      </c>
      <c r="J122" s="497">
        <v>0</v>
      </c>
      <c r="K122" s="1785">
        <f t="shared" si="3"/>
        <v>0</v>
      </c>
    </row>
    <row r="123" spans="1:11" ht="9.9499999999999993" customHeight="1">
      <c r="A123" s="5">
        <v>5</v>
      </c>
      <c r="B123" s="5">
        <v>5</v>
      </c>
      <c r="C123" s="5">
        <v>11</v>
      </c>
      <c r="D123" s="359"/>
      <c r="E123" s="1892"/>
      <c r="F123" s="4"/>
      <c r="G123" s="594" t="s">
        <v>701</v>
      </c>
      <c r="H123" s="1787">
        <v>0</v>
      </c>
      <c r="I123" s="1787">
        <v>132</v>
      </c>
      <c r="J123" s="497">
        <v>0</v>
      </c>
      <c r="K123" s="1785">
        <f t="shared" si="3"/>
        <v>132</v>
      </c>
    </row>
    <row r="124" spans="1:11" ht="9.9499999999999993" customHeight="1">
      <c r="A124" s="5">
        <v>5</v>
      </c>
      <c r="B124" s="5">
        <v>5</v>
      </c>
      <c r="C124" s="5">
        <v>11</v>
      </c>
      <c r="D124" s="359"/>
      <c r="E124" s="1892"/>
      <c r="F124" s="4"/>
      <c r="G124" s="594" t="s">
        <v>444</v>
      </c>
      <c r="H124" s="1787">
        <v>0</v>
      </c>
      <c r="I124" s="1787">
        <v>1025</v>
      </c>
      <c r="J124" s="497">
        <v>0</v>
      </c>
      <c r="K124" s="1785">
        <f t="shared" si="3"/>
        <v>1025</v>
      </c>
    </row>
    <row r="125" spans="1:11" ht="9.75" customHeight="1">
      <c r="A125" s="5">
        <v>5</v>
      </c>
      <c r="B125" s="5">
        <v>5</v>
      </c>
      <c r="C125" s="5">
        <v>11</v>
      </c>
      <c r="D125" s="359"/>
      <c r="E125" s="1892"/>
      <c r="F125" s="4"/>
      <c r="G125" s="594" t="s">
        <v>388</v>
      </c>
      <c r="H125" s="1787">
        <v>0</v>
      </c>
      <c r="I125" s="1787">
        <v>317</v>
      </c>
      <c r="J125" s="497">
        <v>0</v>
      </c>
      <c r="K125" s="1785">
        <f t="shared" si="3"/>
        <v>317</v>
      </c>
    </row>
    <row r="126" spans="1:11" ht="9.75" customHeight="1">
      <c r="D126" s="359"/>
      <c r="E126" s="1892"/>
      <c r="F126" s="479" t="s">
        <v>51</v>
      </c>
      <c r="G126" s="457"/>
      <c r="H126" s="1607">
        <f>SUM(H127)</f>
        <v>0</v>
      </c>
      <c r="I126" s="1607">
        <f>SUM(I127)</f>
        <v>624</v>
      </c>
      <c r="J126" s="1607">
        <f>SUM(J127)</f>
        <v>0</v>
      </c>
      <c r="K126" s="1251">
        <f t="shared" si="3"/>
        <v>624</v>
      </c>
    </row>
    <row r="127" spans="1:11" ht="9.9499999999999993" customHeight="1">
      <c r="A127" s="5">
        <v>5</v>
      </c>
      <c r="B127" s="5">
        <v>5</v>
      </c>
      <c r="C127" s="5">
        <v>10</v>
      </c>
      <c r="D127" s="359"/>
      <c r="E127" s="1892"/>
      <c r="F127" s="4"/>
      <c r="G127" s="594" t="s">
        <v>97</v>
      </c>
      <c r="H127" s="1787">
        <v>0</v>
      </c>
      <c r="I127" s="1787">
        <v>624</v>
      </c>
      <c r="J127" s="497">
        <v>0</v>
      </c>
      <c r="K127" s="1785">
        <f t="shared" si="3"/>
        <v>624</v>
      </c>
    </row>
    <row r="128" spans="1:11" ht="9.9499999999999993" customHeight="1">
      <c r="D128" s="359"/>
      <c r="E128" s="1892"/>
      <c r="F128" s="479" t="s">
        <v>52</v>
      </c>
      <c r="G128" s="457"/>
      <c r="H128" s="1607">
        <f>SUM(H129:H130)</f>
        <v>0</v>
      </c>
      <c r="I128" s="1607">
        <f>SUM(I129:I130)</f>
        <v>0</v>
      </c>
      <c r="J128" s="1607">
        <f>SUM(J129:J130)</f>
        <v>0</v>
      </c>
      <c r="K128" s="1251">
        <f t="shared" si="3"/>
        <v>0</v>
      </c>
    </row>
    <row r="129" spans="1:11" ht="9.9499999999999993" customHeight="1">
      <c r="A129" s="5">
        <v>5</v>
      </c>
      <c r="B129" s="5">
        <v>5</v>
      </c>
      <c r="C129" s="5">
        <v>13</v>
      </c>
      <c r="D129" s="359"/>
      <c r="E129" s="1892"/>
      <c r="F129" s="4"/>
      <c r="G129" s="594" t="s">
        <v>444</v>
      </c>
      <c r="H129" s="1787">
        <v>0</v>
      </c>
      <c r="I129" s="1787">
        <v>0</v>
      </c>
      <c r="J129" s="497">
        <v>0</v>
      </c>
      <c r="K129" s="1785">
        <f t="shared" si="3"/>
        <v>0</v>
      </c>
    </row>
    <row r="130" spans="1:11" ht="9.9499999999999993" customHeight="1">
      <c r="A130" s="5">
        <v>5</v>
      </c>
      <c r="B130" s="5">
        <v>5</v>
      </c>
      <c r="C130" s="5">
        <v>13</v>
      </c>
      <c r="D130" s="359"/>
      <c r="E130" s="1893"/>
      <c r="F130" s="3"/>
      <c r="G130" s="593" t="s">
        <v>387</v>
      </c>
      <c r="H130" s="1792">
        <v>0</v>
      </c>
      <c r="I130" s="1792">
        <v>0</v>
      </c>
      <c r="J130" s="586">
        <v>0</v>
      </c>
      <c r="K130" s="1785">
        <f t="shared" si="3"/>
        <v>0</v>
      </c>
    </row>
    <row r="131" spans="1:11" ht="12" customHeight="1">
      <c r="D131" s="359"/>
      <c r="E131" s="1891">
        <v>1406</v>
      </c>
      <c r="F131" s="373" t="s">
        <v>5</v>
      </c>
      <c r="G131" s="372"/>
      <c r="H131" s="498">
        <f>SUM(H132+H136+H138+H140)</f>
        <v>236</v>
      </c>
      <c r="I131" s="498">
        <f>SUM(I132+I136+I138+I140)</f>
        <v>1611</v>
      </c>
      <c r="J131" s="656">
        <f>SUM(J132+J136+J138+J140)</f>
        <v>0</v>
      </c>
      <c r="K131" s="49">
        <f t="shared" si="3"/>
        <v>1847</v>
      </c>
    </row>
    <row r="132" spans="1:11" ht="11.1" customHeight="1">
      <c r="D132" s="359"/>
      <c r="E132" s="1892"/>
      <c r="F132" s="622" t="s">
        <v>53</v>
      </c>
      <c r="G132" s="594"/>
      <c r="H132" s="1607">
        <f>SUM(H133:H135)</f>
        <v>236</v>
      </c>
      <c r="I132" s="1607">
        <f>SUM(I133:I135)</f>
        <v>1150</v>
      </c>
      <c r="J132" s="1790">
        <f>SUM(J133:J135)</f>
        <v>0</v>
      </c>
      <c r="K132" s="1251">
        <f t="shared" si="3"/>
        <v>1386</v>
      </c>
    </row>
    <row r="133" spans="1:11" ht="9.9499999999999993" customHeight="1">
      <c r="A133" s="5">
        <v>6</v>
      </c>
      <c r="B133" s="5">
        <v>2</v>
      </c>
      <c r="C133" s="5">
        <v>11</v>
      </c>
      <c r="D133" s="359"/>
      <c r="E133" s="1892"/>
      <c r="F133" s="720"/>
      <c r="G133" s="594" t="s">
        <v>443</v>
      </c>
      <c r="H133" s="1787">
        <v>236</v>
      </c>
      <c r="I133" s="1787">
        <v>0</v>
      </c>
      <c r="J133" s="705">
        <v>0</v>
      </c>
      <c r="K133" s="1785">
        <f t="shared" ref="K133:K164" si="4">SUM(H133:J133)</f>
        <v>236</v>
      </c>
    </row>
    <row r="134" spans="1:11" ht="9.9499999999999993" customHeight="1">
      <c r="A134" s="5">
        <v>6</v>
      </c>
      <c r="B134" s="5">
        <v>2</v>
      </c>
      <c r="C134" s="5">
        <v>11</v>
      </c>
      <c r="D134" s="359"/>
      <c r="E134" s="1892"/>
      <c r="F134" s="720"/>
      <c r="G134" s="594" t="s">
        <v>700</v>
      </c>
      <c r="H134" s="1787">
        <v>0</v>
      </c>
      <c r="I134" s="1787">
        <v>0</v>
      </c>
      <c r="J134" s="705">
        <v>0</v>
      </c>
      <c r="K134" s="1785">
        <f t="shared" si="4"/>
        <v>0</v>
      </c>
    </row>
    <row r="135" spans="1:11" ht="9.9499999999999993" customHeight="1">
      <c r="A135" s="5">
        <v>6</v>
      </c>
      <c r="B135" s="5">
        <v>2</v>
      </c>
      <c r="C135" s="5">
        <v>11</v>
      </c>
      <c r="D135" s="359"/>
      <c r="E135" s="1892"/>
      <c r="F135" s="720"/>
      <c r="G135" s="594" t="s">
        <v>98</v>
      </c>
      <c r="H135" s="1787">
        <v>0</v>
      </c>
      <c r="I135" s="1787">
        <v>1150</v>
      </c>
      <c r="J135" s="705">
        <v>0</v>
      </c>
      <c r="K135" s="1785">
        <f t="shared" si="4"/>
        <v>1150</v>
      </c>
    </row>
    <row r="136" spans="1:11" ht="9.9499999999999993" customHeight="1">
      <c r="D136" s="359"/>
      <c r="E136" s="1892"/>
      <c r="F136" s="622" t="s">
        <v>54</v>
      </c>
      <c r="G136" s="594"/>
      <c r="H136" s="1607">
        <f>SUM(H137)</f>
        <v>0</v>
      </c>
      <c r="I136" s="1607">
        <f>SUM(I137)</f>
        <v>0</v>
      </c>
      <c r="J136" s="1790">
        <f>SUM(J137)</f>
        <v>0</v>
      </c>
      <c r="K136" s="1251">
        <f t="shared" si="4"/>
        <v>0</v>
      </c>
    </row>
    <row r="137" spans="1:11" ht="9.9499999999999993" customHeight="1">
      <c r="D137" s="359"/>
      <c r="E137" s="1892"/>
      <c r="F137" s="720"/>
      <c r="G137" s="594" t="s">
        <v>118</v>
      </c>
      <c r="H137" s="1787">
        <v>0</v>
      </c>
      <c r="I137" s="1787">
        <v>0</v>
      </c>
      <c r="J137" s="705">
        <v>0</v>
      </c>
      <c r="K137" s="1785">
        <f t="shared" si="4"/>
        <v>0</v>
      </c>
    </row>
    <row r="138" spans="1:11" ht="11.1" customHeight="1">
      <c r="D138" s="359"/>
      <c r="E138" s="1892"/>
      <c r="F138" s="622" t="s">
        <v>55</v>
      </c>
      <c r="G138" s="594"/>
      <c r="H138" s="1607">
        <f>SUM(H139)</f>
        <v>0</v>
      </c>
      <c r="I138" s="1607">
        <f>SUM(I139)</f>
        <v>461</v>
      </c>
      <c r="J138" s="1790">
        <f>SUM(J139)</f>
        <v>0</v>
      </c>
      <c r="K138" s="1251">
        <f t="shared" si="4"/>
        <v>461</v>
      </c>
    </row>
    <row r="139" spans="1:11" ht="9.9499999999999993" customHeight="1">
      <c r="A139" s="5">
        <v>6</v>
      </c>
      <c r="B139" s="5">
        <v>2</v>
      </c>
      <c r="C139" s="5">
        <v>10</v>
      </c>
      <c r="D139" s="359"/>
      <c r="E139" s="1892"/>
      <c r="F139" s="4"/>
      <c r="G139" s="594" t="s">
        <v>99</v>
      </c>
      <c r="H139" s="1787">
        <v>0</v>
      </c>
      <c r="I139" s="1787">
        <v>461</v>
      </c>
      <c r="J139" s="705">
        <v>0</v>
      </c>
      <c r="K139" s="1785">
        <f t="shared" si="4"/>
        <v>461</v>
      </c>
    </row>
    <row r="140" spans="1:11" ht="9.9499999999999993" customHeight="1">
      <c r="D140" s="359"/>
      <c r="E140" s="1892"/>
      <c r="F140" s="622" t="s">
        <v>26</v>
      </c>
      <c r="G140" s="594"/>
      <c r="H140" s="1607">
        <f>SUM(H141)</f>
        <v>0</v>
      </c>
      <c r="I140" s="1607">
        <f>SUM(I141)</f>
        <v>0</v>
      </c>
      <c r="J140" s="1790">
        <f>SUM(J141)</f>
        <v>0</v>
      </c>
      <c r="K140" s="1251">
        <f t="shared" si="4"/>
        <v>0</v>
      </c>
    </row>
    <row r="141" spans="1:11" ht="9.9499999999999993" customHeight="1">
      <c r="A141" s="5">
        <v>6</v>
      </c>
      <c r="B141" s="5">
        <v>2</v>
      </c>
      <c r="C141" s="5">
        <v>6</v>
      </c>
      <c r="D141" s="359"/>
      <c r="E141" s="1892"/>
      <c r="F141" s="4"/>
      <c r="G141" s="594" t="s">
        <v>380</v>
      </c>
      <c r="H141" s="1787">
        <v>0</v>
      </c>
      <c r="I141" s="1787">
        <v>0</v>
      </c>
      <c r="J141" s="705">
        <v>0</v>
      </c>
      <c r="K141" s="1785">
        <f t="shared" si="4"/>
        <v>0</v>
      </c>
    </row>
    <row r="142" spans="1:11" ht="12" customHeight="1">
      <c r="D142" s="359"/>
      <c r="E142" s="1894">
        <v>1407</v>
      </c>
      <c r="F142" s="373" t="s">
        <v>62</v>
      </c>
      <c r="G142" s="372"/>
      <c r="H142" s="498">
        <f>SUM(H146+H143)</f>
        <v>201</v>
      </c>
      <c r="I142" s="498">
        <f>SUM(I146+I143)</f>
        <v>47</v>
      </c>
      <c r="J142" s="656">
        <f>SUM(J146+J143)</f>
        <v>0</v>
      </c>
      <c r="K142" s="1791">
        <f t="shared" si="4"/>
        <v>248</v>
      </c>
    </row>
    <row r="143" spans="1:11" ht="11.1" customHeight="1">
      <c r="D143" s="359"/>
      <c r="E143" s="1895"/>
      <c r="F143" s="622" t="s">
        <v>56</v>
      </c>
      <c r="G143" s="479"/>
      <c r="H143" s="1607">
        <f>SUM(H144:H145)</f>
        <v>201</v>
      </c>
      <c r="I143" s="1607">
        <f>SUM(I144:I145)</f>
        <v>0</v>
      </c>
      <c r="J143" s="1790">
        <f>SUM(J145)</f>
        <v>0</v>
      </c>
      <c r="K143" s="1251">
        <f t="shared" si="4"/>
        <v>201</v>
      </c>
    </row>
    <row r="144" spans="1:11" ht="9.9499999999999993" customHeight="1">
      <c r="A144" s="5">
        <v>7</v>
      </c>
      <c r="B144" s="5">
        <v>6</v>
      </c>
      <c r="C144" s="5">
        <v>10</v>
      </c>
      <c r="D144" s="359"/>
      <c r="E144" s="1895"/>
      <c r="F144" s="4"/>
      <c r="G144" s="594" t="s">
        <v>699</v>
      </c>
      <c r="H144" s="1787">
        <v>71</v>
      </c>
      <c r="I144" s="1787">
        <v>0</v>
      </c>
      <c r="J144" s="705">
        <v>0</v>
      </c>
      <c r="K144" s="1785">
        <f t="shared" si="4"/>
        <v>71</v>
      </c>
    </row>
    <row r="145" spans="1:11" ht="9.9499999999999993" customHeight="1">
      <c r="D145" s="359"/>
      <c r="E145" s="1895"/>
      <c r="F145" s="4"/>
      <c r="G145" s="594" t="s">
        <v>100</v>
      </c>
      <c r="H145" s="1787">
        <v>130</v>
      </c>
      <c r="I145" s="1787">
        <v>0</v>
      </c>
      <c r="J145" s="705">
        <v>0</v>
      </c>
      <c r="K145" s="1785">
        <f t="shared" si="4"/>
        <v>130</v>
      </c>
    </row>
    <row r="146" spans="1:11" ht="9.9499999999999993" customHeight="1">
      <c r="D146" s="359"/>
      <c r="E146" s="1895"/>
      <c r="F146" s="622" t="s">
        <v>25</v>
      </c>
      <c r="G146" s="594"/>
      <c r="H146" s="1607">
        <f>SUM(H147:H150)</f>
        <v>0</v>
      </c>
      <c r="I146" s="1607">
        <f>SUM(I147:I150)</f>
        <v>47</v>
      </c>
      <c r="J146" s="1790">
        <f>SUM(J147:J150)</f>
        <v>0</v>
      </c>
      <c r="K146" s="1251">
        <f t="shared" si="4"/>
        <v>47</v>
      </c>
    </row>
    <row r="147" spans="1:11" ht="9.9499999999999993" customHeight="1">
      <c r="D147" s="359"/>
      <c r="E147" s="1895"/>
      <c r="F147" s="622"/>
      <c r="G147" s="594" t="s">
        <v>119</v>
      </c>
      <c r="H147" s="1787">
        <v>0</v>
      </c>
      <c r="I147" s="1787">
        <v>0</v>
      </c>
      <c r="J147" s="705">
        <v>0</v>
      </c>
      <c r="K147" s="1785">
        <f t="shared" si="4"/>
        <v>0</v>
      </c>
    </row>
    <row r="148" spans="1:11" ht="9.9499999999999993" customHeight="1">
      <c r="D148" s="359"/>
      <c r="E148" s="1895"/>
      <c r="F148" s="622"/>
      <c r="G148" s="594" t="s">
        <v>379</v>
      </c>
      <c r="H148" s="1787">
        <v>0</v>
      </c>
      <c r="I148" s="1787">
        <v>0</v>
      </c>
      <c r="J148" s="705">
        <v>0</v>
      </c>
      <c r="K148" s="1785">
        <f t="shared" si="4"/>
        <v>0</v>
      </c>
    </row>
    <row r="149" spans="1:11" ht="9.9499999999999993" customHeight="1">
      <c r="D149" s="359"/>
      <c r="E149" s="1895"/>
      <c r="F149" s="4"/>
      <c r="G149" s="594" t="s">
        <v>666</v>
      </c>
      <c r="H149" s="1787">
        <v>0</v>
      </c>
      <c r="I149" s="1787">
        <v>47</v>
      </c>
      <c r="J149" s="705">
        <v>0</v>
      </c>
      <c r="K149" s="1785">
        <f t="shared" si="4"/>
        <v>47</v>
      </c>
    </row>
    <row r="150" spans="1:11" ht="9.9499999999999993" customHeight="1">
      <c r="D150" s="359"/>
      <c r="E150" s="1896"/>
      <c r="F150" s="4"/>
      <c r="G150" s="594" t="s">
        <v>415</v>
      </c>
      <c r="H150" s="1787">
        <v>0</v>
      </c>
      <c r="I150" s="1787">
        <v>0</v>
      </c>
      <c r="J150" s="705">
        <v>0</v>
      </c>
      <c r="K150" s="1785">
        <f t="shared" si="4"/>
        <v>0</v>
      </c>
    </row>
    <row r="151" spans="1:11" ht="12" customHeight="1">
      <c r="D151" s="359"/>
      <c r="E151" s="1894">
        <v>1408</v>
      </c>
      <c r="F151" s="373" t="s">
        <v>63</v>
      </c>
      <c r="G151" s="373"/>
      <c r="H151" s="498">
        <f>SUM(H155+H152+H158+H162)</f>
        <v>273</v>
      </c>
      <c r="I151" s="498">
        <f>SUM(I155+I152+I158+I162)</f>
        <v>1278</v>
      </c>
      <c r="J151" s="656">
        <f>SUM(J155+J152+J158+J162)</f>
        <v>0</v>
      </c>
      <c r="K151" s="49">
        <f t="shared" si="4"/>
        <v>1551</v>
      </c>
    </row>
    <row r="152" spans="1:11" ht="12" customHeight="1">
      <c r="D152" s="359"/>
      <c r="E152" s="1895"/>
      <c r="F152" s="622" t="s">
        <v>16</v>
      </c>
      <c r="G152" s="479"/>
      <c r="H152" s="1607">
        <f>SUM(H153:H154)</f>
        <v>0</v>
      </c>
      <c r="I152" s="1607">
        <f>SUM(I153:I154)</f>
        <v>0</v>
      </c>
      <c r="J152" s="1788">
        <f>SUM(J153:J154)</f>
        <v>0</v>
      </c>
      <c r="K152" s="1251">
        <f t="shared" si="4"/>
        <v>0</v>
      </c>
    </row>
    <row r="153" spans="1:11" ht="12" customHeight="1">
      <c r="A153" s="5">
        <v>8</v>
      </c>
      <c r="B153" s="5">
        <v>4</v>
      </c>
      <c r="C153" s="5">
        <v>6</v>
      </c>
      <c r="D153" s="359"/>
      <c r="E153" s="1895"/>
      <c r="F153" s="622"/>
      <c r="G153" s="485" t="s">
        <v>414</v>
      </c>
      <c r="H153" s="497">
        <v>0</v>
      </c>
      <c r="I153" s="497">
        <v>0</v>
      </c>
      <c r="J153" s="1789">
        <v>0</v>
      </c>
      <c r="K153" s="1785">
        <f t="shared" si="4"/>
        <v>0</v>
      </c>
    </row>
    <row r="154" spans="1:11" ht="12" customHeight="1">
      <c r="A154" s="5">
        <v>8</v>
      </c>
      <c r="B154" s="5">
        <v>4</v>
      </c>
      <c r="C154" s="5">
        <v>6</v>
      </c>
      <c r="D154" s="359"/>
      <c r="E154" s="1895"/>
      <c r="F154" s="4"/>
      <c r="G154" s="594" t="s">
        <v>698</v>
      </c>
      <c r="H154" s="1787">
        <v>0</v>
      </c>
      <c r="I154" s="1787">
        <v>0</v>
      </c>
      <c r="J154" s="1789">
        <v>0</v>
      </c>
      <c r="K154" s="1785">
        <f t="shared" si="4"/>
        <v>0</v>
      </c>
    </row>
    <row r="155" spans="1:11" ht="12" customHeight="1">
      <c r="D155" s="359"/>
      <c r="E155" s="1895"/>
      <c r="F155" s="622" t="s">
        <v>57</v>
      </c>
      <c r="G155" s="594"/>
      <c r="H155" s="1607">
        <f>SUM(H156:H157)</f>
        <v>0</v>
      </c>
      <c r="I155" s="1607">
        <f>SUM(I156:I157)</f>
        <v>1278</v>
      </c>
      <c r="J155" s="1788">
        <f>SUM(J156:J157)</f>
        <v>0</v>
      </c>
      <c r="K155" s="1251">
        <f t="shared" si="4"/>
        <v>1278</v>
      </c>
    </row>
    <row r="156" spans="1:11" ht="12" customHeight="1">
      <c r="D156" s="359"/>
      <c r="E156" s="1895"/>
      <c r="F156" s="622"/>
      <c r="G156" s="594" t="s">
        <v>460</v>
      </c>
      <c r="H156" s="1787">
        <v>0</v>
      </c>
      <c r="I156" s="1787">
        <v>442</v>
      </c>
      <c r="J156" s="1789">
        <v>0</v>
      </c>
      <c r="K156" s="1785">
        <f t="shared" si="4"/>
        <v>442</v>
      </c>
    </row>
    <row r="157" spans="1:11" ht="12" customHeight="1">
      <c r="D157" s="359"/>
      <c r="E157" s="1895"/>
      <c r="F157" s="4"/>
      <c r="G157" s="594" t="s">
        <v>121</v>
      </c>
      <c r="H157" s="1787">
        <v>0</v>
      </c>
      <c r="I157" s="1787">
        <v>836</v>
      </c>
      <c r="J157" s="1789">
        <v>0</v>
      </c>
      <c r="K157" s="1785">
        <f t="shared" si="4"/>
        <v>836</v>
      </c>
    </row>
    <row r="158" spans="1:11" ht="11.1" customHeight="1">
      <c r="D158" s="359"/>
      <c r="E158" s="1895"/>
      <c r="F158" s="622" t="s">
        <v>18</v>
      </c>
      <c r="G158" s="594"/>
      <c r="H158" s="1607">
        <f>SUM(H159:H161)</f>
        <v>0</v>
      </c>
      <c r="I158" s="1607">
        <f>SUM(I159:I161)</f>
        <v>0</v>
      </c>
      <c r="J158" s="1788">
        <f>SUM(J159:J161)</f>
        <v>0</v>
      </c>
      <c r="K158" s="1251">
        <f t="shared" si="4"/>
        <v>0</v>
      </c>
    </row>
    <row r="159" spans="1:11" ht="9.9499999999999993" customHeight="1">
      <c r="A159" s="5">
        <v>8</v>
      </c>
      <c r="B159" s="5">
        <v>4</v>
      </c>
      <c r="C159" s="5">
        <v>11</v>
      </c>
      <c r="D159" s="359"/>
      <c r="E159" s="1895"/>
      <c r="F159" s="622"/>
      <c r="G159" s="594" t="s">
        <v>122</v>
      </c>
      <c r="H159" s="1787">
        <v>0</v>
      </c>
      <c r="I159" s="1787">
        <v>0</v>
      </c>
      <c r="J159" s="1789">
        <v>0</v>
      </c>
      <c r="K159" s="1785">
        <f t="shared" si="4"/>
        <v>0</v>
      </c>
    </row>
    <row r="160" spans="1:11" ht="9.9499999999999993" customHeight="1">
      <c r="A160" s="5">
        <v>8</v>
      </c>
      <c r="B160" s="5">
        <v>3</v>
      </c>
      <c r="C160" s="5">
        <v>11</v>
      </c>
      <c r="D160" s="359"/>
      <c r="E160" s="1895"/>
      <c r="F160" s="622"/>
      <c r="G160" s="594" t="s">
        <v>123</v>
      </c>
      <c r="H160" s="1787">
        <v>0</v>
      </c>
      <c r="I160" s="1787">
        <v>0</v>
      </c>
      <c r="J160" s="1789">
        <v>0</v>
      </c>
      <c r="K160" s="1785">
        <f t="shared" si="4"/>
        <v>0</v>
      </c>
    </row>
    <row r="161" spans="1:23" ht="9.9499999999999993" customHeight="1">
      <c r="A161" s="5">
        <v>8</v>
      </c>
      <c r="B161" s="5">
        <v>4</v>
      </c>
      <c r="C161" s="5">
        <v>11</v>
      </c>
      <c r="D161" s="359"/>
      <c r="E161" s="1895"/>
      <c r="F161" s="622"/>
      <c r="G161" s="594" t="s">
        <v>377</v>
      </c>
      <c r="H161" s="1787">
        <v>0</v>
      </c>
      <c r="I161" s="1787">
        <v>0</v>
      </c>
      <c r="J161" s="1789">
        <v>0</v>
      </c>
      <c r="K161" s="1785">
        <f t="shared" si="4"/>
        <v>0</v>
      </c>
    </row>
    <row r="162" spans="1:23" ht="11.1" customHeight="1">
      <c r="D162" s="359"/>
      <c r="E162" s="1895"/>
      <c r="F162" s="622" t="s">
        <v>59</v>
      </c>
      <c r="G162" s="479"/>
      <c r="H162" s="1607">
        <f>SUM(H163)</f>
        <v>273</v>
      </c>
      <c r="I162" s="1607">
        <f>SUM(I163)</f>
        <v>0</v>
      </c>
      <c r="J162" s="1788">
        <f>SUM(J163)</f>
        <v>0</v>
      </c>
      <c r="K162" s="1251">
        <f t="shared" si="4"/>
        <v>273</v>
      </c>
    </row>
    <row r="163" spans="1:23" ht="9.9499999999999993" customHeight="1">
      <c r="A163" s="5">
        <v>8</v>
      </c>
      <c r="B163" s="5">
        <v>4</v>
      </c>
      <c r="C163" s="5">
        <v>11</v>
      </c>
      <c r="D163" s="359"/>
      <c r="E163" s="1896"/>
      <c r="F163" s="4"/>
      <c r="G163" s="594" t="s">
        <v>125</v>
      </c>
      <c r="H163" s="1787">
        <v>273</v>
      </c>
      <c r="I163" s="1787">
        <v>0</v>
      </c>
      <c r="J163" s="1786">
        <v>0</v>
      </c>
      <c r="K163" s="1785">
        <f t="shared" si="4"/>
        <v>273</v>
      </c>
    </row>
    <row r="164" spans="1:23" ht="12" customHeight="1">
      <c r="D164" s="359"/>
      <c r="E164" s="1891">
        <v>1624</v>
      </c>
      <c r="F164" s="373" t="s">
        <v>19</v>
      </c>
      <c r="G164" s="1740"/>
      <c r="H164" s="498">
        <f>SUM(H165+H167)</f>
        <v>22</v>
      </c>
      <c r="I164" s="498">
        <f>SUM(I165+I167)</f>
        <v>0</v>
      </c>
      <c r="J164" s="656">
        <f>SUM(J165+J167)</f>
        <v>0</v>
      </c>
      <c r="K164" s="49">
        <f t="shared" si="4"/>
        <v>22</v>
      </c>
    </row>
    <row r="165" spans="1:23" ht="10.5" customHeight="1">
      <c r="D165" s="359"/>
      <c r="E165" s="1892"/>
      <c r="F165" s="1739" t="s">
        <v>149</v>
      </c>
      <c r="G165" s="594"/>
      <c r="H165" s="1607">
        <f>SUM(H166)</f>
        <v>22</v>
      </c>
      <c r="I165" s="1607">
        <f>SUM(I166)</f>
        <v>0</v>
      </c>
      <c r="J165" s="1788">
        <f>SUM(J166)</f>
        <v>0</v>
      </c>
      <c r="K165" s="1251">
        <f t="shared" ref="K165:K196" si="5">SUM(H165:J165)</f>
        <v>22</v>
      </c>
    </row>
    <row r="166" spans="1:23" ht="10.5" customHeight="1">
      <c r="A166" s="5">
        <v>9</v>
      </c>
      <c r="B166" s="5">
        <v>4</v>
      </c>
      <c r="C166" s="5">
        <v>8</v>
      </c>
      <c r="D166" s="359"/>
      <c r="E166" s="1892"/>
      <c r="F166" s="4"/>
      <c r="G166" s="594" t="s">
        <v>376</v>
      </c>
      <c r="H166" s="1787">
        <v>22</v>
      </c>
      <c r="I166" s="1787">
        <v>0</v>
      </c>
      <c r="J166" s="1789">
        <v>0</v>
      </c>
      <c r="K166" s="1785">
        <f t="shared" si="5"/>
        <v>22</v>
      </c>
      <c r="L166" s="1415"/>
      <c r="M166" s="1415"/>
    </row>
    <row r="167" spans="1:23" ht="10.5" customHeight="1">
      <c r="D167" s="359"/>
      <c r="E167" s="1892"/>
      <c r="F167" s="622" t="s">
        <v>22</v>
      </c>
      <c r="G167" s="594"/>
      <c r="H167" s="1607">
        <f>SUM(H168)</f>
        <v>0</v>
      </c>
      <c r="I167" s="1607">
        <f>SUM(I168)</f>
        <v>0</v>
      </c>
      <c r="J167" s="1788">
        <f>SUM(J168)</f>
        <v>0</v>
      </c>
      <c r="K167" s="1251">
        <f t="shared" si="5"/>
        <v>0</v>
      </c>
    </row>
    <row r="168" spans="1:23" ht="10.5" customHeight="1">
      <c r="A168" s="5">
        <v>9</v>
      </c>
      <c r="B168" s="5">
        <v>5</v>
      </c>
      <c r="C168" s="5">
        <v>11</v>
      </c>
      <c r="D168" s="359"/>
      <c r="E168" s="1897"/>
      <c r="F168" s="3"/>
      <c r="G168" s="594" t="s">
        <v>375</v>
      </c>
      <c r="H168" s="1787">
        <v>0</v>
      </c>
      <c r="I168" s="1787">
        <v>0</v>
      </c>
      <c r="J168" s="1786">
        <v>0</v>
      </c>
      <c r="K168" s="1785">
        <f t="shared" si="5"/>
        <v>0</v>
      </c>
    </row>
    <row r="169" spans="1:23" ht="12" customHeight="1">
      <c r="A169" s="16"/>
      <c r="B169" s="16"/>
      <c r="C169" s="16"/>
      <c r="D169" s="1"/>
      <c r="E169" s="29"/>
      <c r="F169" s="1885" t="s">
        <v>0</v>
      </c>
      <c r="G169" s="1886"/>
      <c r="H169" s="723">
        <f>SUM(H8+H42+H88+H101+H109+H131+H142+H151+H164)</f>
        <v>2316</v>
      </c>
      <c r="I169" s="723">
        <f>SUM(I8+I42+I88+I101+I109+I131+I142+I151+I164)</f>
        <v>16978</v>
      </c>
      <c r="J169" s="723">
        <f>SUM(J8+J42+J88+J101+J109+J131+J142+J151+J164)</f>
        <v>0</v>
      </c>
      <c r="K169" s="723">
        <f>SUM(K8+K42+K88+K101+K109+K131+K142+K151+K164)</f>
        <v>19294</v>
      </c>
      <c r="L169" s="1415"/>
      <c r="M169" s="1415"/>
      <c r="N169" s="1415"/>
      <c r="O169" s="1415"/>
      <c r="P169" s="1415"/>
      <c r="Q169" s="1415"/>
      <c r="R169" s="1415"/>
      <c r="S169" s="1415"/>
      <c r="T169" s="1415"/>
      <c r="U169" s="1415"/>
      <c r="V169" s="1415"/>
      <c r="W169" s="1415"/>
    </row>
    <row r="170" spans="1:23" s="10" customFormat="1" ht="10.5" customHeight="1">
      <c r="A170" s="9"/>
      <c r="B170" s="9"/>
      <c r="C170" s="9"/>
      <c r="F170" s="10" t="s">
        <v>697</v>
      </c>
      <c r="G170" s="1734"/>
      <c r="H170" s="1784"/>
      <c r="I170" s="1784"/>
      <c r="J170" s="1733"/>
      <c r="K170" s="2"/>
    </row>
    <row r="171" spans="1:23" s="10" customFormat="1" ht="9.75">
      <c r="A171" s="9"/>
      <c r="B171" s="9"/>
      <c r="C171" s="9"/>
      <c r="F171" s="10" t="s">
        <v>373</v>
      </c>
      <c r="G171" s="1734"/>
      <c r="H171" s="1784"/>
      <c r="I171" s="1784"/>
      <c r="J171" s="1733"/>
      <c r="K171" s="2"/>
    </row>
    <row r="172" spans="1:23" ht="10.5" customHeight="1">
      <c r="A172" s="16"/>
      <c r="B172" s="16"/>
      <c r="C172" s="16"/>
      <c r="D172" s="1"/>
      <c r="E172" s="1"/>
      <c r="F172" s="1887"/>
      <c r="G172" s="1887"/>
      <c r="H172" s="1732"/>
      <c r="I172" s="1732"/>
      <c r="J172" s="1732"/>
      <c r="K172" s="840"/>
    </row>
    <row r="173" spans="1:23" ht="9" customHeight="1">
      <c r="A173" s="16"/>
      <c r="B173" s="16"/>
      <c r="C173" s="16"/>
      <c r="D173" s="1766"/>
    </row>
    <row r="174" spans="1:23" ht="9" customHeight="1">
      <c r="A174" s="16"/>
      <c r="B174" s="16"/>
      <c r="C174" s="16"/>
      <c r="D174" s="1766"/>
    </row>
    <row r="175" spans="1:23" ht="9" customHeight="1">
      <c r="A175" s="16"/>
      <c r="B175" s="16"/>
      <c r="C175" s="16"/>
      <c r="D175" s="1766"/>
    </row>
    <row r="176" spans="1:23" ht="9" customHeight="1">
      <c r="A176" s="16"/>
      <c r="B176" s="16"/>
      <c r="C176" s="16"/>
      <c r="D176" s="1766"/>
    </row>
    <row r="177" spans="1:4" ht="9" customHeight="1">
      <c r="A177" s="16"/>
      <c r="B177" s="16"/>
      <c r="C177" s="16"/>
      <c r="D177" s="1766"/>
    </row>
    <row r="178" spans="1:4" ht="9" customHeight="1">
      <c r="A178" s="16"/>
      <c r="B178" s="16"/>
      <c r="C178" s="16"/>
      <c r="D178" s="1766"/>
    </row>
    <row r="179" spans="1:4" ht="9" customHeight="1">
      <c r="A179" s="16"/>
      <c r="B179" s="16"/>
      <c r="C179" s="16"/>
      <c r="D179" s="1766"/>
    </row>
    <row r="180" spans="1:4" ht="9" customHeight="1">
      <c r="A180" s="16"/>
      <c r="B180" s="16"/>
      <c r="C180" s="16"/>
      <c r="D180" s="1766"/>
    </row>
    <row r="181" spans="1:4" ht="9" customHeight="1">
      <c r="A181" s="16"/>
      <c r="B181" s="16"/>
      <c r="C181" s="16"/>
      <c r="D181" s="1766"/>
    </row>
    <row r="182" spans="1:4" ht="9" customHeight="1">
      <c r="A182" s="16"/>
      <c r="B182" s="16"/>
      <c r="C182" s="16"/>
      <c r="D182" s="1766"/>
    </row>
    <row r="183" spans="1:4" ht="9" customHeight="1">
      <c r="A183" s="16"/>
      <c r="B183" s="16"/>
      <c r="C183" s="16"/>
      <c r="D183" s="1766"/>
    </row>
    <row r="184" spans="1:4" ht="9" customHeight="1">
      <c r="A184" s="16"/>
      <c r="B184" s="16"/>
      <c r="C184" s="16"/>
      <c r="D184" s="1766"/>
    </row>
    <row r="185" spans="1:4" ht="9" customHeight="1">
      <c r="A185" s="16"/>
      <c r="B185" s="16"/>
      <c r="C185" s="16"/>
      <c r="D185" s="1766"/>
    </row>
    <row r="186" spans="1:4" ht="9" customHeight="1">
      <c r="A186" s="16"/>
      <c r="B186" s="16"/>
      <c r="C186" s="16"/>
      <c r="D186" s="1766"/>
    </row>
    <row r="187" spans="1:4" ht="9" customHeight="1">
      <c r="A187" s="16"/>
      <c r="B187" s="16"/>
      <c r="C187" s="16"/>
      <c r="D187" s="1766"/>
    </row>
    <row r="188" spans="1:4" ht="9" customHeight="1">
      <c r="A188" s="16"/>
      <c r="B188" s="16"/>
      <c r="C188" s="16"/>
      <c r="D188" s="1766"/>
    </row>
    <row r="189" spans="1:4" ht="9" customHeight="1">
      <c r="A189" s="16"/>
      <c r="B189" s="16"/>
      <c r="C189" s="16"/>
      <c r="D189" s="1766"/>
    </row>
    <row r="190" spans="1:4" ht="9" customHeight="1">
      <c r="A190" s="16"/>
      <c r="B190" s="16"/>
      <c r="C190" s="16"/>
      <c r="D190" s="1766"/>
    </row>
    <row r="191" spans="1:4" ht="9" customHeight="1">
      <c r="A191" s="16"/>
      <c r="B191" s="16"/>
      <c r="C191" s="16"/>
      <c r="D191" s="1766"/>
    </row>
    <row r="192" spans="1:4" ht="9" customHeight="1">
      <c r="A192" s="16"/>
      <c r="B192" s="16"/>
      <c r="C192" s="16"/>
      <c r="D192" s="1766"/>
    </row>
    <row r="193" spans="1:4" ht="9" customHeight="1">
      <c r="A193" s="16"/>
      <c r="B193" s="16"/>
      <c r="C193" s="16"/>
      <c r="D193" s="1766"/>
    </row>
    <row r="194" spans="1:4" ht="9" customHeight="1">
      <c r="A194" s="16"/>
      <c r="B194" s="16"/>
      <c r="C194" s="16"/>
      <c r="D194" s="1766"/>
    </row>
    <row r="195" spans="1:4" ht="9" customHeight="1">
      <c r="A195" s="16"/>
      <c r="B195" s="16"/>
      <c r="C195" s="16"/>
      <c r="D195" s="1766"/>
    </row>
    <row r="196" spans="1:4" ht="9" customHeight="1">
      <c r="A196" s="16"/>
      <c r="B196" s="16"/>
      <c r="C196" s="16"/>
      <c r="D196" s="1766"/>
    </row>
    <row r="197" spans="1:4" ht="9" customHeight="1">
      <c r="A197" s="16"/>
      <c r="B197" s="16"/>
      <c r="C197" s="16"/>
      <c r="D197" s="1766"/>
    </row>
    <row r="198" spans="1:4" ht="9" customHeight="1">
      <c r="A198" s="16"/>
      <c r="B198" s="16"/>
      <c r="C198" s="16"/>
      <c r="D198" s="1766"/>
    </row>
    <row r="199" spans="1:4" ht="9" customHeight="1">
      <c r="A199" s="16"/>
      <c r="B199" s="16"/>
      <c r="C199" s="16"/>
      <c r="D199" s="1766"/>
    </row>
    <row r="200" spans="1:4" ht="9" customHeight="1">
      <c r="A200" s="16"/>
      <c r="B200" s="16"/>
      <c r="C200" s="16"/>
      <c r="D200" s="1766"/>
    </row>
    <row r="201" spans="1:4" ht="9" customHeight="1">
      <c r="A201" s="16"/>
      <c r="B201" s="16"/>
      <c r="C201" s="16"/>
      <c r="D201" s="1766"/>
    </row>
    <row r="202" spans="1:4" ht="9" customHeight="1">
      <c r="A202" s="16"/>
      <c r="B202" s="16"/>
      <c r="C202" s="16"/>
      <c r="D202" s="1766"/>
    </row>
    <row r="203" spans="1:4" ht="9" customHeight="1">
      <c r="A203" s="16"/>
      <c r="B203" s="16"/>
      <c r="C203" s="16"/>
      <c r="D203" s="1766"/>
    </row>
    <row r="204" spans="1:4" ht="9" customHeight="1">
      <c r="A204" s="16"/>
      <c r="B204" s="16"/>
      <c r="C204" s="16"/>
      <c r="D204" s="1766"/>
    </row>
    <row r="205" spans="1:4" ht="9" customHeight="1">
      <c r="A205" s="16"/>
      <c r="B205" s="16"/>
      <c r="C205" s="16"/>
      <c r="D205" s="1766"/>
    </row>
    <row r="206" spans="1:4" ht="9" customHeight="1">
      <c r="A206" s="16"/>
      <c r="B206" s="16"/>
      <c r="C206" s="16"/>
      <c r="D206" s="1766"/>
    </row>
    <row r="207" spans="1:4" ht="9" customHeight="1">
      <c r="A207" s="16"/>
      <c r="B207" s="16"/>
      <c r="C207" s="16"/>
      <c r="D207" s="1766"/>
    </row>
    <row r="208" spans="1:4" ht="9" customHeight="1">
      <c r="A208" s="16"/>
      <c r="B208" s="16"/>
      <c r="C208" s="16"/>
      <c r="D208" s="1766"/>
    </row>
    <row r="209" spans="1:4" ht="9" customHeight="1">
      <c r="A209" s="16"/>
      <c r="B209" s="16"/>
      <c r="C209" s="16"/>
      <c r="D209" s="1766"/>
    </row>
    <row r="210" spans="1:4" ht="9" customHeight="1">
      <c r="A210" s="16"/>
      <c r="B210" s="16"/>
      <c r="C210" s="16"/>
      <c r="D210" s="1766"/>
    </row>
    <row r="211" spans="1:4" ht="9" customHeight="1">
      <c r="A211" s="16"/>
      <c r="B211" s="16"/>
      <c r="C211" s="16"/>
      <c r="D211" s="1766"/>
    </row>
    <row r="212" spans="1:4" ht="9" customHeight="1">
      <c r="A212" s="16"/>
      <c r="B212" s="16"/>
      <c r="C212" s="16"/>
      <c r="D212" s="1766"/>
    </row>
    <row r="213" spans="1:4" ht="9" customHeight="1">
      <c r="A213" s="16"/>
      <c r="B213" s="16"/>
      <c r="C213" s="16"/>
      <c r="D213" s="1766"/>
    </row>
    <row r="214" spans="1:4" ht="9" customHeight="1">
      <c r="A214" s="16"/>
      <c r="B214" s="16"/>
      <c r="C214" s="16"/>
      <c r="D214" s="1766"/>
    </row>
    <row r="215" spans="1:4" ht="9" customHeight="1">
      <c r="A215" s="16"/>
      <c r="B215" s="16"/>
      <c r="C215" s="16"/>
      <c r="D215" s="1766"/>
    </row>
    <row r="216" spans="1:4" ht="9" customHeight="1">
      <c r="A216" s="16"/>
      <c r="B216" s="16"/>
      <c r="C216" s="16"/>
      <c r="D216" s="1766"/>
    </row>
    <row r="217" spans="1:4" ht="9" customHeight="1">
      <c r="A217" s="16"/>
      <c r="B217" s="16"/>
      <c r="C217" s="16"/>
      <c r="D217" s="1766"/>
    </row>
    <row r="218" spans="1:4" ht="9" customHeight="1">
      <c r="A218" s="16"/>
      <c r="B218" s="16"/>
      <c r="C218" s="16"/>
      <c r="D218" s="1766"/>
    </row>
    <row r="219" spans="1:4" ht="9" customHeight="1">
      <c r="A219" s="16"/>
      <c r="B219" s="16"/>
      <c r="C219" s="16"/>
      <c r="D219" s="1766"/>
    </row>
    <row r="220" spans="1:4" ht="9" customHeight="1">
      <c r="A220" s="16"/>
      <c r="B220" s="16"/>
      <c r="C220" s="16"/>
      <c r="D220" s="1766"/>
    </row>
    <row r="221" spans="1:4" ht="9" customHeight="1">
      <c r="A221" s="16"/>
      <c r="B221" s="16"/>
      <c r="C221" s="16"/>
      <c r="D221" s="1766"/>
    </row>
    <row r="222" spans="1:4" ht="9" customHeight="1">
      <c r="A222" s="16"/>
      <c r="B222" s="16"/>
      <c r="C222" s="16"/>
      <c r="D222" s="1766"/>
    </row>
    <row r="223" spans="1:4" ht="9" customHeight="1">
      <c r="A223" s="16"/>
      <c r="B223" s="16"/>
      <c r="C223" s="16"/>
      <c r="D223" s="1766"/>
    </row>
    <row r="224" spans="1:4" ht="9" customHeight="1">
      <c r="A224" s="16"/>
      <c r="B224" s="16"/>
      <c r="C224" s="16"/>
      <c r="D224" s="1766"/>
    </row>
    <row r="225" spans="1:4" ht="9" customHeight="1">
      <c r="A225" s="16"/>
      <c r="B225" s="16"/>
      <c r="C225" s="16"/>
      <c r="D225" s="1766"/>
    </row>
    <row r="226" spans="1:4" ht="9" customHeight="1">
      <c r="A226" s="16"/>
      <c r="B226" s="16"/>
      <c r="C226" s="16"/>
      <c r="D226" s="1766"/>
    </row>
    <row r="227" spans="1:4" ht="9" customHeight="1">
      <c r="A227" s="16"/>
      <c r="B227" s="16"/>
      <c r="C227" s="16"/>
      <c r="D227" s="1766"/>
    </row>
    <row r="228" spans="1:4" ht="9" customHeight="1">
      <c r="A228" s="16"/>
      <c r="B228" s="16"/>
      <c r="C228" s="16"/>
      <c r="D228" s="1766"/>
    </row>
    <row r="229" spans="1:4" ht="9" customHeight="1">
      <c r="A229" s="16"/>
      <c r="B229" s="16"/>
      <c r="C229" s="16"/>
      <c r="D229" s="1766"/>
    </row>
    <row r="230" spans="1:4" ht="9" customHeight="1">
      <c r="A230" s="16"/>
      <c r="B230" s="16"/>
      <c r="C230" s="16"/>
      <c r="D230" s="1766"/>
    </row>
    <row r="231" spans="1:4" ht="9" customHeight="1">
      <c r="A231" s="16"/>
      <c r="B231" s="16"/>
      <c r="C231" s="16"/>
      <c r="D231" s="1766"/>
    </row>
    <row r="232" spans="1:4" ht="9" customHeight="1">
      <c r="A232" s="16"/>
      <c r="B232" s="16"/>
      <c r="C232" s="16"/>
      <c r="D232" s="1766"/>
    </row>
    <row r="233" spans="1:4" ht="9" customHeight="1">
      <c r="A233" s="16"/>
      <c r="B233" s="16"/>
      <c r="C233" s="16"/>
      <c r="D233" s="1766"/>
    </row>
    <row r="234" spans="1:4" ht="9" customHeight="1">
      <c r="A234" s="16"/>
      <c r="B234" s="16"/>
      <c r="C234" s="16"/>
      <c r="D234" s="1766"/>
    </row>
    <row r="235" spans="1:4" ht="9" customHeight="1">
      <c r="A235" s="16"/>
      <c r="B235" s="16"/>
      <c r="C235" s="16"/>
      <c r="D235" s="1766"/>
    </row>
    <row r="236" spans="1:4" ht="9" customHeight="1">
      <c r="A236" s="16"/>
      <c r="B236" s="16"/>
      <c r="C236" s="16"/>
      <c r="D236" s="1766"/>
    </row>
    <row r="237" spans="1:4" ht="9" customHeight="1">
      <c r="A237" s="16"/>
      <c r="B237" s="16"/>
      <c r="C237" s="16"/>
      <c r="D237" s="1766"/>
    </row>
    <row r="238" spans="1:4" ht="9" customHeight="1">
      <c r="A238" s="16"/>
      <c r="B238" s="16"/>
      <c r="C238" s="16"/>
      <c r="D238" s="1766"/>
    </row>
    <row r="239" spans="1:4" ht="9" customHeight="1">
      <c r="A239" s="16"/>
      <c r="B239" s="16"/>
      <c r="C239" s="16"/>
      <c r="D239" s="1766"/>
    </row>
    <row r="240" spans="1:4" ht="9" customHeight="1">
      <c r="A240" s="16"/>
      <c r="B240" s="16"/>
      <c r="C240" s="16"/>
      <c r="D240" s="1766"/>
    </row>
    <row r="241" spans="1:9" ht="9" customHeight="1">
      <c r="A241" s="16"/>
      <c r="B241" s="16"/>
      <c r="C241" s="16"/>
      <c r="D241" s="1766"/>
    </row>
    <row r="242" spans="1:9" ht="9" customHeight="1">
      <c r="A242" s="16"/>
      <c r="B242" s="16"/>
      <c r="C242" s="16"/>
      <c r="D242" s="1766"/>
    </row>
    <row r="243" spans="1:9" ht="9" customHeight="1">
      <c r="A243" s="16"/>
      <c r="B243" s="16"/>
      <c r="C243" s="16"/>
      <c r="D243" s="1766"/>
    </row>
    <row r="244" spans="1:9" ht="9" customHeight="1">
      <c r="A244" s="16"/>
      <c r="B244" s="16"/>
      <c r="C244" s="16"/>
      <c r="D244" s="1766"/>
    </row>
    <row r="245" spans="1:9" ht="9" customHeight="1">
      <c r="A245" s="16"/>
      <c r="B245" s="16"/>
      <c r="C245" s="16"/>
      <c r="D245" s="1766"/>
    </row>
    <row r="246" spans="1:9" ht="9" customHeight="1">
      <c r="A246" s="16"/>
      <c r="B246" s="16"/>
      <c r="C246" s="16"/>
      <c r="D246" s="1766"/>
    </row>
    <row r="247" spans="1:9" ht="9" customHeight="1">
      <c r="A247" s="16"/>
      <c r="B247" s="16"/>
      <c r="C247" s="16"/>
      <c r="D247" s="1766"/>
    </row>
    <row r="248" spans="1:9" ht="9" customHeight="1">
      <c r="A248" s="16"/>
      <c r="B248" s="16"/>
      <c r="C248" s="16"/>
      <c r="D248" s="1766"/>
    </row>
    <row r="249" spans="1:9" ht="9" customHeight="1">
      <c r="A249" s="16"/>
      <c r="B249" s="16"/>
      <c r="C249" s="16"/>
      <c r="D249" s="1766"/>
    </row>
    <row r="250" spans="1:9" ht="9" customHeight="1">
      <c r="A250" s="16"/>
      <c r="B250" s="16"/>
      <c r="C250" s="16"/>
      <c r="D250" s="1766"/>
      <c r="F250" s="1771"/>
      <c r="G250" s="1770"/>
      <c r="H250" s="1783"/>
      <c r="I250" s="1783"/>
    </row>
    <row r="251" spans="1:9" ht="9" customHeight="1">
      <c r="A251" s="16"/>
      <c r="B251" s="16"/>
      <c r="C251" s="16"/>
      <c r="D251" s="1766"/>
    </row>
    <row r="252" spans="1:9" ht="9" customHeight="1">
      <c r="A252" s="16"/>
      <c r="B252" s="16"/>
      <c r="C252" s="16"/>
      <c r="D252" s="1766"/>
    </row>
    <row r="253" spans="1:9" ht="9" customHeight="1">
      <c r="A253" s="16"/>
      <c r="B253" s="16"/>
      <c r="C253" s="16"/>
      <c r="D253" s="1766"/>
    </row>
    <row r="254" spans="1:9" ht="9" customHeight="1">
      <c r="A254" s="16"/>
      <c r="B254" s="16"/>
      <c r="C254" s="16"/>
      <c r="D254" s="1766"/>
    </row>
    <row r="255" spans="1:9" ht="9" customHeight="1">
      <c r="A255" s="16"/>
      <c r="B255" s="16"/>
      <c r="C255" s="16"/>
      <c r="D255" s="1766"/>
    </row>
    <row r="256" spans="1:9" ht="9" customHeight="1">
      <c r="A256" s="16"/>
      <c r="B256" s="16"/>
      <c r="C256" s="16"/>
      <c r="D256" s="1766"/>
    </row>
    <row r="257" spans="1:4" ht="9" customHeight="1">
      <c r="A257" s="16"/>
      <c r="B257" s="16"/>
      <c r="C257" s="16"/>
      <c r="D257" s="1766"/>
    </row>
    <row r="258" spans="1:4" ht="9" customHeight="1">
      <c r="A258" s="16"/>
      <c r="B258" s="16"/>
      <c r="C258" s="16"/>
      <c r="D258" s="1766"/>
    </row>
    <row r="259" spans="1:4" ht="9" customHeight="1">
      <c r="A259" s="16"/>
      <c r="B259" s="16"/>
      <c r="C259" s="16"/>
      <c r="D259" s="1766"/>
    </row>
    <row r="260" spans="1:4" ht="9" customHeight="1">
      <c r="A260" s="16"/>
      <c r="B260" s="16"/>
      <c r="C260" s="16"/>
      <c r="D260" s="1766"/>
    </row>
    <row r="261" spans="1:4" ht="9" customHeight="1">
      <c r="A261" s="16"/>
      <c r="B261" s="16"/>
      <c r="C261" s="16"/>
      <c r="D261" s="1766"/>
    </row>
    <row r="262" spans="1:4" ht="9" customHeight="1">
      <c r="A262" s="16"/>
      <c r="B262" s="16"/>
      <c r="C262" s="16"/>
      <c r="D262" s="1766"/>
    </row>
    <row r="263" spans="1:4" ht="9" customHeight="1">
      <c r="A263" s="16"/>
      <c r="B263" s="16"/>
      <c r="C263" s="16"/>
      <c r="D263" s="1766"/>
    </row>
    <row r="264" spans="1:4" ht="9" customHeight="1">
      <c r="A264" s="16"/>
      <c r="B264" s="16"/>
      <c r="C264" s="16"/>
      <c r="D264" s="1766"/>
    </row>
    <row r="265" spans="1:4" ht="9" customHeight="1">
      <c r="A265" s="16"/>
      <c r="B265" s="16"/>
      <c r="C265" s="16"/>
      <c r="D265" s="1766"/>
    </row>
    <row r="266" spans="1:4" ht="9" customHeight="1">
      <c r="A266" s="16"/>
      <c r="B266" s="16"/>
      <c r="C266" s="16"/>
      <c r="D266" s="1766"/>
    </row>
    <row r="267" spans="1:4" ht="9" customHeight="1">
      <c r="A267" s="16"/>
      <c r="B267" s="16"/>
      <c r="C267" s="16"/>
      <c r="D267" s="1766"/>
    </row>
    <row r="268" spans="1:4" ht="9" customHeight="1">
      <c r="A268" s="16"/>
      <c r="B268" s="16"/>
      <c r="C268" s="16"/>
      <c r="D268" s="1766"/>
    </row>
    <row r="269" spans="1:4" ht="9" customHeight="1">
      <c r="A269" s="16"/>
      <c r="B269" s="16"/>
      <c r="C269" s="16"/>
      <c r="D269" s="1766"/>
    </row>
    <row r="270" spans="1:4" ht="9" customHeight="1">
      <c r="A270" s="16"/>
      <c r="B270" s="16"/>
      <c r="C270" s="16"/>
      <c r="D270" s="1766"/>
    </row>
    <row r="271" spans="1:4" ht="9" customHeight="1">
      <c r="A271" s="16"/>
      <c r="B271" s="16"/>
      <c r="C271" s="16"/>
      <c r="D271" s="1766"/>
    </row>
    <row r="272" spans="1:4" ht="9" customHeight="1">
      <c r="A272" s="16"/>
      <c r="B272" s="16"/>
      <c r="C272" s="16"/>
      <c r="D272" s="1766"/>
    </row>
    <row r="273" spans="1:4" ht="9" customHeight="1">
      <c r="A273" s="16"/>
      <c r="B273" s="16"/>
      <c r="C273" s="16"/>
      <c r="D273" s="1766"/>
    </row>
    <row r="274" spans="1:4" ht="9" customHeight="1">
      <c r="A274" s="16"/>
      <c r="B274" s="16"/>
      <c r="C274" s="16"/>
      <c r="D274" s="1766"/>
    </row>
    <row r="275" spans="1:4" ht="9" customHeight="1">
      <c r="A275" s="16"/>
      <c r="B275" s="16"/>
      <c r="C275" s="16"/>
      <c r="D275" s="1766"/>
    </row>
    <row r="276" spans="1:4" ht="9" customHeight="1">
      <c r="A276" s="16"/>
      <c r="B276" s="16"/>
      <c r="C276" s="16"/>
      <c r="D276" s="1766"/>
    </row>
    <row r="277" spans="1:4" ht="9" customHeight="1">
      <c r="A277" s="16"/>
      <c r="B277" s="16"/>
      <c r="C277" s="16"/>
      <c r="D277" s="1766"/>
    </row>
    <row r="278" spans="1:4" ht="9" customHeight="1">
      <c r="A278" s="16"/>
      <c r="B278" s="16"/>
      <c r="C278" s="16"/>
      <c r="D278" s="1766"/>
    </row>
    <row r="279" spans="1:4" ht="9" customHeight="1">
      <c r="A279" s="16"/>
      <c r="B279" s="16"/>
      <c r="C279" s="16"/>
      <c r="D279" s="1766"/>
    </row>
    <row r="280" spans="1:4" ht="9" customHeight="1">
      <c r="A280" s="16"/>
      <c r="B280" s="16"/>
      <c r="C280" s="16"/>
      <c r="D280" s="1766"/>
    </row>
    <row r="281" spans="1:4" ht="9" customHeight="1">
      <c r="A281" s="16"/>
      <c r="B281" s="16"/>
      <c r="C281" s="16"/>
      <c r="D281" s="1766"/>
    </row>
    <row r="282" spans="1:4" ht="9" customHeight="1">
      <c r="A282" s="16"/>
      <c r="B282" s="16"/>
      <c r="C282" s="16"/>
      <c r="D282" s="1766"/>
    </row>
    <row r="283" spans="1:4" ht="9" customHeight="1">
      <c r="A283" s="16"/>
      <c r="B283" s="16"/>
      <c r="C283" s="16"/>
      <c r="D283" s="1766"/>
    </row>
    <row r="284" spans="1:4" ht="9" customHeight="1">
      <c r="A284" s="16"/>
      <c r="B284" s="16"/>
      <c r="C284" s="16"/>
      <c r="D284" s="1766"/>
    </row>
    <row r="285" spans="1:4" ht="9" customHeight="1">
      <c r="A285" s="16"/>
      <c r="B285" s="16"/>
      <c r="C285" s="16"/>
      <c r="D285" s="1766"/>
    </row>
    <row r="286" spans="1:4" ht="9" customHeight="1">
      <c r="A286" s="16"/>
      <c r="B286" s="16"/>
      <c r="C286" s="16"/>
      <c r="D286" s="1766"/>
    </row>
    <row r="287" spans="1:4" ht="9" customHeight="1">
      <c r="A287" s="16"/>
      <c r="B287" s="16"/>
      <c r="C287" s="16"/>
      <c r="D287" s="1766"/>
    </row>
    <row r="288" spans="1:4" ht="9" customHeight="1">
      <c r="A288" s="16"/>
      <c r="B288" s="16"/>
      <c r="C288" s="16"/>
      <c r="D288" s="1766"/>
    </row>
    <row r="289" spans="1:4" ht="9" customHeight="1">
      <c r="A289" s="16"/>
      <c r="B289" s="16"/>
      <c r="C289" s="16"/>
      <c r="D289" s="1766"/>
    </row>
    <row r="290" spans="1:4" ht="9" customHeight="1">
      <c r="A290" s="16"/>
      <c r="B290" s="16"/>
      <c r="C290" s="16"/>
      <c r="D290" s="1766"/>
    </row>
    <row r="291" spans="1:4" ht="9" customHeight="1">
      <c r="A291" s="16"/>
      <c r="B291" s="16"/>
      <c r="C291" s="16"/>
      <c r="D291" s="1766"/>
    </row>
    <row r="292" spans="1:4" ht="9" customHeight="1">
      <c r="A292" s="16"/>
      <c r="B292" s="16"/>
      <c r="C292" s="16"/>
      <c r="D292" s="1766"/>
    </row>
    <row r="293" spans="1:4" ht="9" customHeight="1">
      <c r="A293" s="16"/>
      <c r="B293" s="16"/>
      <c r="C293" s="16"/>
      <c r="D293" s="1766"/>
    </row>
    <row r="294" spans="1:4" ht="9" customHeight="1">
      <c r="A294" s="16"/>
      <c r="B294" s="16"/>
      <c r="C294" s="16"/>
      <c r="D294" s="1766"/>
    </row>
    <row r="295" spans="1:4" ht="9" customHeight="1">
      <c r="A295" s="16"/>
      <c r="B295" s="16"/>
      <c r="C295" s="16"/>
      <c r="D295" s="1766"/>
    </row>
    <row r="296" spans="1:4" ht="9" customHeight="1">
      <c r="A296" s="16"/>
      <c r="B296" s="16"/>
      <c r="C296" s="16"/>
      <c r="D296" s="1766"/>
    </row>
    <row r="297" spans="1:4" ht="9" customHeight="1">
      <c r="A297" s="16"/>
      <c r="B297" s="16"/>
      <c r="C297" s="16"/>
      <c r="D297" s="1766"/>
    </row>
    <row r="298" spans="1:4" ht="9" customHeight="1">
      <c r="A298" s="16"/>
      <c r="B298" s="16"/>
      <c r="C298" s="16"/>
      <c r="D298" s="1766"/>
    </row>
    <row r="299" spans="1:4" ht="9" customHeight="1">
      <c r="A299" s="16"/>
      <c r="B299" s="16"/>
      <c r="C299" s="16"/>
      <c r="D299" s="1766"/>
    </row>
    <row r="300" spans="1:4" ht="9" customHeight="1">
      <c r="A300" s="16"/>
      <c r="B300" s="16"/>
      <c r="C300" s="16"/>
      <c r="D300" s="1766"/>
    </row>
    <row r="301" spans="1:4" ht="9" customHeight="1">
      <c r="A301" s="16"/>
      <c r="B301" s="16"/>
      <c r="C301" s="16"/>
      <c r="D301" s="1766"/>
    </row>
    <row r="302" spans="1:4" ht="9" customHeight="1">
      <c r="A302" s="16"/>
      <c r="B302" s="16"/>
      <c r="C302" s="16"/>
      <c r="D302" s="1766"/>
    </row>
    <row r="303" spans="1:4" ht="9" customHeight="1">
      <c r="A303" s="16"/>
      <c r="B303" s="16"/>
      <c r="C303" s="16"/>
      <c r="D303" s="1766"/>
    </row>
    <row r="304" spans="1:4" ht="9" customHeight="1">
      <c r="A304" s="16"/>
      <c r="B304" s="16"/>
      <c r="C304" s="16"/>
      <c r="D304" s="1766"/>
    </row>
    <row r="305" spans="1:4" ht="9" customHeight="1">
      <c r="A305" s="16"/>
      <c r="B305" s="16"/>
      <c r="C305" s="16"/>
      <c r="D305" s="1766"/>
    </row>
    <row r="306" spans="1:4" ht="9" customHeight="1">
      <c r="A306" s="16"/>
      <c r="B306" s="16"/>
      <c r="C306" s="16"/>
      <c r="D306" s="1766"/>
    </row>
    <row r="307" spans="1:4" ht="9" customHeight="1">
      <c r="A307" s="16"/>
      <c r="B307" s="16"/>
      <c r="C307" s="16"/>
      <c r="D307" s="1766"/>
    </row>
    <row r="308" spans="1:4" ht="9" customHeight="1">
      <c r="A308" s="16"/>
      <c r="B308" s="16"/>
      <c r="C308" s="16"/>
      <c r="D308" s="1766"/>
    </row>
    <row r="309" spans="1:4" ht="9" customHeight="1">
      <c r="A309" s="16"/>
      <c r="B309" s="16"/>
      <c r="C309" s="16"/>
      <c r="D309" s="1766"/>
    </row>
    <row r="310" spans="1:4" ht="9" customHeight="1">
      <c r="A310" s="16"/>
      <c r="B310" s="16"/>
      <c r="C310" s="16"/>
      <c r="D310" s="1766"/>
    </row>
    <row r="311" spans="1:4" ht="9" customHeight="1">
      <c r="A311" s="16"/>
      <c r="B311" s="16"/>
      <c r="C311" s="16"/>
      <c r="D311" s="1766"/>
    </row>
    <row r="312" spans="1:4" ht="9" customHeight="1">
      <c r="A312" s="16"/>
      <c r="B312" s="16"/>
      <c r="C312" s="16"/>
      <c r="D312" s="1766"/>
    </row>
    <row r="313" spans="1:4" ht="9" customHeight="1">
      <c r="A313" s="16"/>
      <c r="B313" s="16"/>
      <c r="C313" s="16"/>
      <c r="D313" s="1766"/>
    </row>
    <row r="314" spans="1:4" ht="9" customHeight="1">
      <c r="A314" s="16"/>
      <c r="B314" s="16"/>
      <c r="C314" s="16"/>
      <c r="D314" s="1766"/>
    </row>
    <row r="315" spans="1:4" ht="9" customHeight="1">
      <c r="A315" s="16"/>
      <c r="B315" s="16"/>
      <c r="C315" s="16"/>
      <c r="D315" s="1766"/>
    </row>
    <row r="316" spans="1:4" ht="9" customHeight="1">
      <c r="A316" s="16"/>
      <c r="B316" s="16"/>
      <c r="C316" s="16"/>
      <c r="D316" s="1766"/>
    </row>
    <row r="317" spans="1:4" ht="9" customHeight="1">
      <c r="A317" s="16"/>
      <c r="B317" s="16"/>
      <c r="C317" s="16"/>
      <c r="D317" s="1766"/>
    </row>
    <row r="318" spans="1:4" ht="9" customHeight="1">
      <c r="A318" s="16"/>
      <c r="B318" s="16"/>
      <c r="C318" s="16"/>
      <c r="D318" s="1766"/>
    </row>
    <row r="319" spans="1:4" ht="9" customHeight="1">
      <c r="A319" s="16"/>
      <c r="B319" s="16"/>
      <c r="C319" s="16"/>
      <c r="D319" s="1766"/>
    </row>
    <row r="320" spans="1:4" ht="9" customHeight="1">
      <c r="A320" s="16"/>
      <c r="B320" s="16"/>
      <c r="C320" s="16"/>
      <c r="D320" s="1766"/>
    </row>
    <row r="321" spans="1:4" ht="9" customHeight="1">
      <c r="A321" s="16"/>
      <c r="B321" s="16"/>
      <c r="C321" s="16"/>
      <c r="D321" s="1766"/>
    </row>
    <row r="322" spans="1:4" ht="9" customHeight="1">
      <c r="A322" s="16"/>
      <c r="B322" s="16"/>
      <c r="C322" s="16"/>
      <c r="D322" s="1766"/>
    </row>
    <row r="323" spans="1:4" ht="9" customHeight="1">
      <c r="A323" s="16"/>
      <c r="B323" s="16"/>
      <c r="C323" s="16"/>
      <c r="D323" s="1766"/>
    </row>
    <row r="324" spans="1:4" ht="9" customHeight="1">
      <c r="A324" s="16"/>
      <c r="B324" s="16"/>
      <c r="C324" s="16"/>
      <c r="D324" s="1766"/>
    </row>
    <row r="325" spans="1:4" ht="9" customHeight="1">
      <c r="A325" s="16"/>
      <c r="B325" s="16"/>
      <c r="C325" s="16"/>
      <c r="D325" s="1766"/>
    </row>
    <row r="326" spans="1:4" ht="9" customHeight="1">
      <c r="A326" s="16"/>
      <c r="B326" s="16"/>
      <c r="C326" s="16"/>
      <c r="D326" s="1766"/>
    </row>
    <row r="327" spans="1:4" ht="9" customHeight="1">
      <c r="A327" s="16"/>
      <c r="B327" s="16"/>
      <c r="C327" s="16"/>
      <c r="D327" s="1766"/>
    </row>
    <row r="328" spans="1:4" ht="9" customHeight="1">
      <c r="A328" s="16"/>
      <c r="B328" s="16"/>
      <c r="C328" s="16"/>
      <c r="D328" s="1766"/>
    </row>
    <row r="329" spans="1:4" ht="9" customHeight="1">
      <c r="A329" s="16"/>
      <c r="B329" s="16"/>
      <c r="C329" s="16"/>
      <c r="D329" s="1766"/>
    </row>
    <row r="330" spans="1:4" ht="9" customHeight="1">
      <c r="A330" s="16"/>
      <c r="B330" s="16"/>
      <c r="C330" s="16"/>
      <c r="D330" s="1766"/>
    </row>
    <row r="331" spans="1:4" ht="9" customHeight="1">
      <c r="A331" s="16"/>
      <c r="B331" s="16"/>
      <c r="C331" s="16"/>
      <c r="D331" s="1766"/>
    </row>
    <row r="332" spans="1:4" ht="9" customHeight="1">
      <c r="A332" s="16"/>
      <c r="B332" s="16"/>
      <c r="C332" s="16"/>
      <c r="D332" s="1766"/>
    </row>
    <row r="333" spans="1:4" ht="9" customHeight="1">
      <c r="A333" s="16"/>
      <c r="B333" s="16"/>
      <c r="C333" s="16"/>
      <c r="D333" s="1766"/>
    </row>
    <row r="334" spans="1:4" ht="9" customHeight="1">
      <c r="A334" s="16"/>
      <c r="B334" s="16"/>
      <c r="C334" s="16"/>
      <c r="D334" s="1766"/>
    </row>
    <row r="335" spans="1:4" ht="9" customHeight="1">
      <c r="A335" s="16"/>
      <c r="B335" s="16"/>
      <c r="C335" s="16"/>
      <c r="D335" s="1766"/>
    </row>
    <row r="336" spans="1:4" ht="9" customHeight="1">
      <c r="A336" s="16"/>
      <c r="B336" s="16"/>
      <c r="C336" s="16"/>
      <c r="D336" s="1766"/>
    </row>
    <row r="337" spans="1:4" ht="9" customHeight="1">
      <c r="A337" s="16"/>
      <c r="B337" s="16"/>
      <c r="C337" s="16"/>
      <c r="D337" s="1766"/>
    </row>
    <row r="338" spans="1:4" ht="9" customHeight="1">
      <c r="A338" s="16"/>
      <c r="B338" s="16"/>
      <c r="C338" s="16"/>
      <c r="D338" s="1766"/>
    </row>
    <row r="339" spans="1:4" ht="9" customHeight="1">
      <c r="A339" s="16"/>
      <c r="B339" s="16"/>
      <c r="C339" s="16"/>
      <c r="D339" s="1766"/>
    </row>
    <row r="340" spans="1:4" ht="9" customHeight="1">
      <c r="A340" s="16"/>
      <c r="B340" s="16"/>
      <c r="C340" s="16"/>
      <c r="D340" s="1766"/>
    </row>
    <row r="341" spans="1:4" ht="9" customHeight="1">
      <c r="A341" s="16"/>
      <c r="B341" s="16"/>
      <c r="C341" s="16"/>
      <c r="D341" s="1766"/>
    </row>
    <row r="342" spans="1:4" ht="9" customHeight="1">
      <c r="A342" s="16"/>
      <c r="B342" s="16"/>
      <c r="C342" s="16"/>
      <c r="D342" s="1766"/>
    </row>
    <row r="343" spans="1:4" ht="9" customHeight="1">
      <c r="A343" s="16"/>
      <c r="B343" s="16"/>
      <c r="C343" s="16"/>
      <c r="D343" s="1766"/>
    </row>
    <row r="344" spans="1:4" ht="9" customHeight="1">
      <c r="A344" s="16"/>
      <c r="B344" s="16"/>
      <c r="C344" s="16"/>
      <c r="D344" s="1766"/>
    </row>
    <row r="345" spans="1:4" ht="9" customHeight="1">
      <c r="A345" s="16"/>
      <c r="B345" s="16"/>
      <c r="C345" s="16"/>
      <c r="D345" s="1766"/>
    </row>
    <row r="346" spans="1:4" ht="9" customHeight="1">
      <c r="A346" s="16"/>
      <c r="B346" s="16"/>
      <c r="C346" s="16"/>
      <c r="D346" s="1766"/>
    </row>
    <row r="347" spans="1:4" ht="9" customHeight="1">
      <c r="A347" s="16"/>
      <c r="B347" s="16"/>
      <c r="C347" s="16"/>
      <c r="D347" s="1766"/>
    </row>
    <row r="348" spans="1:4" ht="9" customHeight="1">
      <c r="A348" s="16"/>
      <c r="B348" s="16"/>
      <c r="C348" s="16"/>
      <c r="D348" s="1766"/>
    </row>
    <row r="349" spans="1:4" ht="9" customHeight="1">
      <c r="A349" s="16"/>
      <c r="B349" s="16"/>
      <c r="C349" s="16"/>
      <c r="D349" s="1766"/>
    </row>
    <row r="350" spans="1:4" ht="9" customHeight="1">
      <c r="A350" s="16"/>
      <c r="B350" s="16"/>
      <c r="C350" s="16"/>
      <c r="D350" s="1766"/>
    </row>
    <row r="351" spans="1:4" ht="9" customHeight="1">
      <c r="A351" s="16"/>
      <c r="B351" s="16"/>
      <c r="C351" s="16"/>
      <c r="D351" s="1766"/>
    </row>
    <row r="352" spans="1:4" ht="9" customHeight="1">
      <c r="A352" s="16"/>
      <c r="B352" s="16"/>
      <c r="C352" s="16"/>
      <c r="D352" s="1766"/>
    </row>
    <row r="353" spans="1:4" ht="9" customHeight="1">
      <c r="A353" s="16"/>
      <c r="B353" s="16"/>
      <c r="C353" s="16"/>
      <c r="D353" s="1766"/>
    </row>
    <row r="354" spans="1:4" ht="9" customHeight="1">
      <c r="A354" s="16"/>
      <c r="B354" s="16"/>
      <c r="C354" s="16"/>
      <c r="D354" s="1766"/>
    </row>
    <row r="355" spans="1:4" ht="9" customHeight="1">
      <c r="A355" s="16"/>
      <c r="B355" s="16"/>
      <c r="C355" s="16"/>
      <c r="D355" s="1766"/>
    </row>
    <row r="356" spans="1:4" ht="9" customHeight="1">
      <c r="A356" s="16"/>
      <c r="B356" s="16"/>
      <c r="C356" s="16"/>
      <c r="D356" s="1766"/>
    </row>
    <row r="357" spans="1:4" ht="9" customHeight="1">
      <c r="A357" s="16"/>
      <c r="B357" s="16"/>
      <c r="C357" s="16"/>
      <c r="D357" s="1766"/>
    </row>
    <row r="358" spans="1:4" ht="9" customHeight="1">
      <c r="A358" s="16"/>
      <c r="B358" s="16"/>
      <c r="C358" s="16"/>
      <c r="D358" s="1766"/>
    </row>
    <row r="359" spans="1:4" ht="9" customHeight="1">
      <c r="A359" s="16"/>
      <c r="B359" s="16"/>
      <c r="C359" s="16"/>
      <c r="D359" s="1766"/>
    </row>
    <row r="360" spans="1:4" ht="9" customHeight="1">
      <c r="A360" s="16"/>
      <c r="B360" s="16"/>
      <c r="C360" s="16"/>
      <c r="D360" s="1766"/>
    </row>
    <row r="361" spans="1:4" ht="9" customHeight="1">
      <c r="A361" s="16"/>
      <c r="B361" s="16"/>
      <c r="C361" s="16"/>
      <c r="D361" s="1766"/>
    </row>
    <row r="362" spans="1:4" ht="9" customHeight="1">
      <c r="A362" s="16"/>
      <c r="B362" s="16"/>
      <c r="C362" s="16"/>
      <c r="D362" s="1766"/>
    </row>
    <row r="363" spans="1:4" ht="9" customHeight="1">
      <c r="A363" s="16"/>
      <c r="B363" s="16"/>
      <c r="C363" s="16"/>
      <c r="D363" s="1766"/>
    </row>
    <row r="364" spans="1:4" ht="9" customHeight="1">
      <c r="A364" s="16"/>
      <c r="B364" s="16"/>
      <c r="C364" s="16"/>
      <c r="D364" s="1766"/>
    </row>
    <row r="365" spans="1:4" ht="9" customHeight="1">
      <c r="A365" s="16"/>
      <c r="B365" s="16"/>
      <c r="C365" s="16"/>
      <c r="D365" s="1766"/>
    </row>
    <row r="366" spans="1:4" ht="9" customHeight="1">
      <c r="A366" s="16"/>
      <c r="B366" s="16"/>
      <c r="C366" s="16"/>
      <c r="D366" s="1766"/>
    </row>
    <row r="367" spans="1:4" ht="9" customHeight="1">
      <c r="A367" s="16"/>
      <c r="B367" s="16"/>
      <c r="C367" s="16"/>
      <c r="D367" s="1766"/>
    </row>
    <row r="368" spans="1:4" ht="9" customHeight="1">
      <c r="A368" s="16"/>
      <c r="B368" s="16"/>
      <c r="C368" s="16"/>
      <c r="D368" s="1766"/>
    </row>
    <row r="369" spans="1:4" ht="9" customHeight="1">
      <c r="A369" s="16"/>
      <c r="B369" s="16"/>
      <c r="C369" s="16"/>
      <c r="D369" s="1766"/>
    </row>
    <row r="370" spans="1:4" ht="9" customHeight="1">
      <c r="A370" s="16"/>
      <c r="B370" s="16"/>
      <c r="C370" s="16"/>
      <c r="D370" s="1766"/>
    </row>
    <row r="371" spans="1:4" ht="9" customHeight="1">
      <c r="A371" s="16"/>
      <c r="B371" s="16"/>
      <c r="C371" s="16"/>
      <c r="D371" s="1766"/>
    </row>
    <row r="372" spans="1:4" ht="9" customHeight="1">
      <c r="A372" s="16"/>
      <c r="B372" s="16"/>
      <c r="C372" s="16"/>
      <c r="D372" s="1766"/>
    </row>
    <row r="373" spans="1:4" ht="9" customHeight="1">
      <c r="A373" s="16"/>
      <c r="B373" s="16"/>
      <c r="C373" s="16"/>
      <c r="D373" s="1766"/>
    </row>
    <row r="374" spans="1:4" ht="9" customHeight="1">
      <c r="A374" s="16"/>
      <c r="B374" s="16"/>
      <c r="C374" s="16"/>
      <c r="D374" s="1766"/>
    </row>
    <row r="375" spans="1:4" ht="9" customHeight="1">
      <c r="A375" s="16"/>
      <c r="B375" s="16"/>
      <c r="C375" s="16"/>
      <c r="D375" s="1766"/>
    </row>
    <row r="376" spans="1:4" ht="9" customHeight="1">
      <c r="A376" s="16"/>
      <c r="B376" s="16"/>
      <c r="C376" s="16"/>
      <c r="D376" s="1766"/>
    </row>
    <row r="377" spans="1:4" ht="9" customHeight="1">
      <c r="A377" s="16"/>
      <c r="B377" s="16"/>
      <c r="C377" s="16"/>
      <c r="D377" s="1766"/>
    </row>
    <row r="378" spans="1:4" ht="9" customHeight="1">
      <c r="A378" s="16"/>
      <c r="B378" s="16"/>
      <c r="C378" s="16"/>
      <c r="D378" s="1766"/>
    </row>
    <row r="379" spans="1:4" ht="9" customHeight="1">
      <c r="A379" s="16"/>
      <c r="B379" s="16"/>
      <c r="C379" s="16"/>
      <c r="D379" s="1766"/>
    </row>
    <row r="380" spans="1:4" ht="9" customHeight="1">
      <c r="A380" s="16"/>
      <c r="B380" s="16"/>
      <c r="C380" s="16"/>
      <c r="D380" s="1766"/>
    </row>
    <row r="381" spans="1:4" ht="9" customHeight="1">
      <c r="A381" s="16"/>
      <c r="B381" s="16"/>
      <c r="C381" s="16"/>
      <c r="D381" s="1766"/>
    </row>
    <row r="382" spans="1:4" ht="9" customHeight="1">
      <c r="A382" s="16"/>
      <c r="B382" s="16"/>
      <c r="C382" s="16"/>
      <c r="D382" s="1766"/>
    </row>
    <row r="383" spans="1:4" ht="9" customHeight="1">
      <c r="A383" s="16"/>
      <c r="B383" s="16"/>
      <c r="C383" s="16"/>
      <c r="D383" s="1766"/>
    </row>
    <row r="384" spans="1:4" ht="9" customHeight="1">
      <c r="A384" s="16"/>
      <c r="B384" s="16"/>
      <c r="C384" s="16"/>
      <c r="D384" s="1766"/>
    </row>
    <row r="385" spans="1:4" ht="9" customHeight="1">
      <c r="A385" s="16"/>
      <c r="B385" s="16"/>
      <c r="C385" s="16"/>
      <c r="D385" s="1766"/>
    </row>
    <row r="386" spans="1:4" ht="9" customHeight="1">
      <c r="A386" s="16"/>
      <c r="B386" s="16"/>
      <c r="C386" s="16"/>
      <c r="D386" s="1766"/>
    </row>
    <row r="387" spans="1:4" ht="9" customHeight="1">
      <c r="A387" s="16"/>
      <c r="B387" s="16"/>
      <c r="C387" s="16"/>
      <c r="D387" s="1766"/>
    </row>
    <row r="388" spans="1:4" ht="9" customHeight="1">
      <c r="A388" s="16"/>
      <c r="B388" s="16"/>
      <c r="C388" s="16"/>
      <c r="D388" s="1766"/>
    </row>
    <row r="389" spans="1:4" ht="9" customHeight="1">
      <c r="A389" s="16"/>
      <c r="B389" s="16"/>
      <c r="C389" s="16"/>
      <c r="D389" s="1766"/>
    </row>
    <row r="390" spans="1:4" ht="9" customHeight="1">
      <c r="A390" s="16"/>
      <c r="B390" s="16"/>
      <c r="C390" s="16"/>
      <c r="D390" s="1766"/>
    </row>
    <row r="391" spans="1:4" ht="9" customHeight="1">
      <c r="A391" s="16"/>
      <c r="B391" s="16"/>
      <c r="C391" s="16"/>
      <c r="D391" s="1766"/>
    </row>
    <row r="392" spans="1:4" ht="9" customHeight="1">
      <c r="A392" s="16"/>
      <c r="B392" s="16"/>
      <c r="C392" s="16"/>
      <c r="D392" s="1766"/>
    </row>
    <row r="393" spans="1:4" ht="9" customHeight="1">
      <c r="A393" s="16"/>
      <c r="B393" s="16"/>
      <c r="C393" s="16"/>
      <c r="D393" s="1766"/>
    </row>
    <row r="394" spans="1:4" ht="9" customHeight="1">
      <c r="A394" s="16"/>
      <c r="B394" s="16"/>
      <c r="C394" s="16"/>
      <c r="D394" s="1766"/>
    </row>
    <row r="395" spans="1:4" ht="9" customHeight="1">
      <c r="A395" s="16"/>
      <c r="B395" s="16"/>
      <c r="C395" s="16"/>
      <c r="D395" s="1766"/>
    </row>
    <row r="396" spans="1:4" ht="9" customHeight="1">
      <c r="A396" s="16"/>
      <c r="B396" s="16"/>
      <c r="C396" s="16"/>
      <c r="D396" s="1766"/>
    </row>
    <row r="397" spans="1:4" ht="9" customHeight="1">
      <c r="A397" s="16"/>
      <c r="B397" s="16"/>
      <c r="C397" s="16"/>
      <c r="D397" s="1766"/>
    </row>
    <row r="398" spans="1:4" ht="9" customHeight="1">
      <c r="A398" s="16"/>
      <c r="B398" s="16"/>
      <c r="C398" s="16"/>
      <c r="D398" s="1766"/>
    </row>
    <row r="399" spans="1:4" ht="9" customHeight="1">
      <c r="A399" s="16"/>
      <c r="B399" s="16"/>
      <c r="C399" s="16"/>
      <c r="D399" s="1766"/>
    </row>
    <row r="400" spans="1:4" ht="9" customHeight="1">
      <c r="A400" s="16"/>
      <c r="B400" s="16"/>
      <c r="C400" s="16"/>
      <c r="D400" s="1766"/>
    </row>
    <row r="401" spans="1:4" ht="9" customHeight="1">
      <c r="A401" s="16"/>
      <c r="B401" s="16"/>
      <c r="C401" s="16"/>
      <c r="D401" s="1766"/>
    </row>
    <row r="402" spans="1:4" ht="9" customHeight="1">
      <c r="A402" s="16"/>
      <c r="B402" s="16"/>
      <c r="C402" s="16"/>
      <c r="D402" s="1766"/>
    </row>
    <row r="403" spans="1:4" ht="9" customHeight="1">
      <c r="A403" s="16"/>
      <c r="B403" s="16"/>
      <c r="C403" s="16"/>
      <c r="D403" s="1766"/>
    </row>
    <row r="404" spans="1:4" ht="9" customHeight="1">
      <c r="A404" s="16"/>
      <c r="B404" s="16"/>
      <c r="C404" s="16"/>
      <c r="D404" s="1766"/>
    </row>
    <row r="405" spans="1:4" ht="9" customHeight="1">
      <c r="A405" s="16"/>
      <c r="B405" s="16"/>
      <c r="C405" s="16"/>
      <c r="D405" s="1766"/>
    </row>
    <row r="406" spans="1:4" ht="9" customHeight="1">
      <c r="A406" s="16"/>
      <c r="B406" s="16"/>
      <c r="C406" s="16"/>
      <c r="D406" s="1766"/>
    </row>
    <row r="407" spans="1:4" ht="9" customHeight="1">
      <c r="A407" s="16"/>
      <c r="B407" s="16"/>
      <c r="C407" s="16"/>
      <c r="D407" s="1766"/>
    </row>
    <row r="408" spans="1:4" ht="9" customHeight="1">
      <c r="A408" s="16"/>
      <c r="B408" s="16"/>
      <c r="C408" s="16"/>
      <c r="D408" s="1766"/>
    </row>
    <row r="409" spans="1:4" ht="9" customHeight="1">
      <c r="A409" s="16"/>
      <c r="B409" s="16"/>
      <c r="C409" s="16"/>
      <c r="D409" s="1766"/>
    </row>
    <row r="410" spans="1:4" ht="9" customHeight="1">
      <c r="A410" s="16"/>
      <c r="B410" s="16"/>
      <c r="C410" s="16"/>
      <c r="D410" s="1766"/>
    </row>
    <row r="411" spans="1:4" ht="9" customHeight="1">
      <c r="A411" s="16"/>
      <c r="B411" s="16"/>
      <c r="C411" s="16"/>
      <c r="D411" s="1766"/>
    </row>
    <row r="412" spans="1:4" ht="9" customHeight="1">
      <c r="A412" s="16"/>
      <c r="B412" s="16"/>
      <c r="C412" s="16"/>
      <c r="D412" s="1766"/>
    </row>
    <row r="413" spans="1:4" ht="9" customHeight="1">
      <c r="A413" s="16"/>
      <c r="B413" s="16"/>
      <c r="C413" s="16"/>
      <c r="D413" s="1766"/>
    </row>
    <row r="414" spans="1:4" ht="9" customHeight="1">
      <c r="A414" s="16"/>
      <c r="B414" s="16"/>
      <c r="C414" s="16"/>
      <c r="D414" s="1766"/>
    </row>
    <row r="415" spans="1:4" ht="9" customHeight="1">
      <c r="A415" s="16"/>
      <c r="B415" s="16"/>
      <c r="C415" s="16"/>
      <c r="D415" s="1766"/>
    </row>
    <row r="416" spans="1:4" ht="9" customHeight="1">
      <c r="A416" s="16"/>
      <c r="B416" s="16"/>
      <c r="C416" s="16"/>
      <c r="D416" s="1766"/>
    </row>
    <row r="417" spans="1:4" ht="9" customHeight="1">
      <c r="A417" s="16"/>
      <c r="B417" s="16"/>
      <c r="C417" s="16"/>
      <c r="D417" s="1766"/>
    </row>
    <row r="418" spans="1:4" ht="9" customHeight="1">
      <c r="A418" s="16"/>
      <c r="B418" s="16"/>
      <c r="C418" s="16"/>
      <c r="D418" s="1766"/>
    </row>
    <row r="419" spans="1:4" ht="9" customHeight="1">
      <c r="A419" s="16"/>
      <c r="B419" s="16"/>
      <c r="C419" s="16"/>
      <c r="D419" s="1766"/>
    </row>
    <row r="420" spans="1:4" ht="9" customHeight="1">
      <c r="A420" s="16"/>
      <c r="B420" s="16"/>
      <c r="C420" s="16"/>
      <c r="D420" s="1766"/>
    </row>
    <row r="421" spans="1:4" ht="9" customHeight="1">
      <c r="A421" s="16"/>
      <c r="B421" s="16"/>
      <c r="C421" s="16"/>
      <c r="D421" s="1766"/>
    </row>
    <row r="422" spans="1:4" ht="9" customHeight="1">
      <c r="A422" s="16"/>
      <c r="B422" s="16"/>
      <c r="C422" s="16"/>
      <c r="D422" s="1766"/>
    </row>
    <row r="423" spans="1:4" ht="9" customHeight="1">
      <c r="A423" s="16"/>
      <c r="B423" s="16"/>
      <c r="C423" s="16"/>
      <c r="D423" s="1766"/>
    </row>
    <row r="424" spans="1:4" ht="9" customHeight="1">
      <c r="A424" s="16"/>
      <c r="B424" s="16"/>
      <c r="C424" s="16"/>
      <c r="D424" s="1766"/>
    </row>
    <row r="425" spans="1:4" ht="9" customHeight="1">
      <c r="A425" s="16"/>
      <c r="B425" s="16"/>
      <c r="C425" s="16"/>
      <c r="D425" s="1766"/>
    </row>
    <row r="426" spans="1:4" ht="9" customHeight="1">
      <c r="A426" s="16"/>
      <c r="B426" s="16"/>
      <c r="C426" s="16"/>
      <c r="D426" s="1766"/>
    </row>
    <row r="427" spans="1:4" ht="9" customHeight="1">
      <c r="A427" s="16"/>
      <c r="B427" s="16"/>
      <c r="C427" s="16"/>
      <c r="D427" s="1766"/>
    </row>
    <row r="428" spans="1:4" ht="9" customHeight="1">
      <c r="A428" s="16"/>
      <c r="B428" s="16"/>
      <c r="C428" s="16"/>
      <c r="D428" s="1766"/>
    </row>
    <row r="429" spans="1:4" ht="9" customHeight="1">
      <c r="A429" s="16"/>
      <c r="B429" s="16"/>
      <c r="C429" s="16"/>
      <c r="D429" s="1766"/>
    </row>
    <row r="430" spans="1:4" ht="9" customHeight="1">
      <c r="A430" s="16"/>
      <c r="B430" s="16"/>
      <c r="C430" s="16"/>
      <c r="D430" s="1766"/>
    </row>
    <row r="431" spans="1:4" ht="9" customHeight="1">
      <c r="A431" s="16"/>
      <c r="B431" s="16"/>
      <c r="C431" s="16"/>
      <c r="D431" s="1766"/>
    </row>
    <row r="432" spans="1:4" ht="9" customHeight="1">
      <c r="A432" s="16"/>
      <c r="B432" s="16"/>
      <c r="C432" s="16"/>
      <c r="D432" s="1766"/>
    </row>
    <row r="433" spans="1:4" ht="9" customHeight="1">
      <c r="A433" s="16"/>
      <c r="B433" s="16"/>
      <c r="C433" s="16"/>
      <c r="D433" s="1766"/>
    </row>
    <row r="434" spans="1:4" ht="9" customHeight="1">
      <c r="A434" s="16"/>
      <c r="B434" s="16"/>
      <c r="C434" s="16"/>
      <c r="D434" s="1766"/>
    </row>
    <row r="435" spans="1:4" ht="9" customHeight="1">
      <c r="A435" s="16"/>
      <c r="B435" s="16"/>
      <c r="C435" s="16"/>
      <c r="D435" s="1766"/>
    </row>
    <row r="436" spans="1:4" ht="9" customHeight="1">
      <c r="A436" s="16"/>
      <c r="B436" s="16"/>
      <c r="C436" s="16"/>
      <c r="D436" s="1766"/>
    </row>
    <row r="437" spans="1:4" ht="9" customHeight="1">
      <c r="A437" s="16"/>
      <c r="B437" s="16"/>
      <c r="C437" s="16"/>
      <c r="D437" s="1766"/>
    </row>
    <row r="438" spans="1:4" ht="9" customHeight="1">
      <c r="A438" s="16"/>
      <c r="B438" s="16"/>
      <c r="C438" s="16"/>
      <c r="D438" s="1766"/>
    </row>
    <row r="439" spans="1:4" ht="9" customHeight="1">
      <c r="A439" s="16"/>
      <c r="B439" s="16"/>
      <c r="C439" s="16"/>
      <c r="D439" s="1766"/>
    </row>
    <row r="440" spans="1:4" ht="9" customHeight="1">
      <c r="A440" s="16"/>
      <c r="B440" s="16"/>
      <c r="C440" s="16"/>
      <c r="D440" s="1766"/>
    </row>
    <row r="441" spans="1:4" ht="9" customHeight="1">
      <c r="A441" s="16"/>
      <c r="B441" s="16"/>
      <c r="C441" s="16"/>
      <c r="D441" s="1766"/>
    </row>
    <row r="442" spans="1:4" ht="9" customHeight="1">
      <c r="A442" s="16"/>
      <c r="B442" s="16"/>
      <c r="C442" s="16"/>
      <c r="D442" s="1766"/>
    </row>
    <row r="443" spans="1:4" ht="9" customHeight="1">
      <c r="A443" s="16"/>
      <c r="B443" s="16"/>
      <c r="C443" s="16"/>
      <c r="D443" s="1766"/>
    </row>
    <row r="444" spans="1:4" ht="9" customHeight="1">
      <c r="A444" s="16"/>
      <c r="B444" s="16"/>
      <c r="C444" s="16"/>
      <c r="D444" s="1766"/>
    </row>
    <row r="445" spans="1:4" ht="9" customHeight="1">
      <c r="A445" s="16"/>
      <c r="B445" s="16"/>
      <c r="C445" s="16"/>
      <c r="D445" s="1766"/>
    </row>
    <row r="446" spans="1:4" ht="9" customHeight="1">
      <c r="A446" s="16"/>
      <c r="B446" s="16"/>
      <c r="C446" s="16"/>
      <c r="D446" s="1766"/>
    </row>
    <row r="447" spans="1:4" ht="9" customHeight="1">
      <c r="A447" s="16"/>
      <c r="B447" s="16"/>
      <c r="C447" s="16"/>
      <c r="D447" s="1766"/>
    </row>
    <row r="448" spans="1:4" ht="9" customHeight="1">
      <c r="A448" s="16"/>
      <c r="B448" s="16"/>
      <c r="C448" s="16"/>
      <c r="D448" s="1766"/>
    </row>
    <row r="449" spans="1:4" ht="9" customHeight="1">
      <c r="A449" s="16"/>
      <c r="B449" s="16"/>
      <c r="C449" s="16"/>
      <c r="D449" s="1766"/>
    </row>
    <row r="450" spans="1:4" ht="9" customHeight="1">
      <c r="A450" s="16"/>
      <c r="B450" s="16"/>
      <c r="C450" s="16"/>
      <c r="D450" s="1766"/>
    </row>
    <row r="451" spans="1:4" ht="9" customHeight="1">
      <c r="A451" s="16"/>
      <c r="B451" s="16"/>
      <c r="C451" s="16"/>
      <c r="D451" s="1766"/>
    </row>
    <row r="452" spans="1:4" ht="9" customHeight="1">
      <c r="A452" s="16"/>
      <c r="B452" s="16"/>
      <c r="C452" s="16"/>
      <c r="D452" s="1766"/>
    </row>
    <row r="453" spans="1:4" ht="9" customHeight="1">
      <c r="A453" s="16"/>
      <c r="B453" s="16"/>
      <c r="C453" s="16"/>
      <c r="D453" s="1766"/>
    </row>
    <row r="454" spans="1:4" ht="9" customHeight="1">
      <c r="A454" s="16"/>
      <c r="B454" s="16"/>
      <c r="C454" s="16"/>
      <c r="D454" s="1766"/>
    </row>
    <row r="455" spans="1:4" ht="9" customHeight="1">
      <c r="A455" s="16"/>
      <c r="B455" s="16"/>
      <c r="C455" s="16"/>
      <c r="D455" s="1766"/>
    </row>
    <row r="456" spans="1:4" ht="9" customHeight="1">
      <c r="A456" s="16"/>
      <c r="B456" s="16"/>
      <c r="C456" s="16"/>
      <c r="D456" s="1766"/>
    </row>
    <row r="457" spans="1:4" ht="9" customHeight="1">
      <c r="A457" s="16"/>
      <c r="B457" s="16"/>
      <c r="C457" s="16"/>
      <c r="D457" s="1766"/>
    </row>
    <row r="458" spans="1:4" ht="9" customHeight="1">
      <c r="A458" s="16"/>
      <c r="B458" s="16"/>
      <c r="C458" s="16"/>
      <c r="D458" s="1766"/>
    </row>
    <row r="459" spans="1:4" ht="9" customHeight="1">
      <c r="A459" s="16"/>
      <c r="B459" s="16"/>
      <c r="C459" s="16"/>
      <c r="D459" s="1766"/>
    </row>
    <row r="460" spans="1:4" ht="9" customHeight="1">
      <c r="A460" s="16"/>
      <c r="B460" s="16"/>
      <c r="C460" s="16"/>
      <c r="D460" s="1766"/>
    </row>
    <row r="461" spans="1:4" ht="9" customHeight="1">
      <c r="A461" s="16"/>
      <c r="B461" s="16"/>
      <c r="C461" s="16"/>
      <c r="D461" s="1766"/>
    </row>
    <row r="462" spans="1:4" ht="9" customHeight="1">
      <c r="A462" s="16"/>
      <c r="B462" s="16"/>
      <c r="C462" s="16"/>
      <c r="D462" s="1766"/>
    </row>
    <row r="463" spans="1:4" ht="9" customHeight="1">
      <c r="A463" s="16"/>
      <c r="B463" s="16"/>
      <c r="C463" s="16"/>
      <c r="D463" s="1766"/>
    </row>
    <row r="464" spans="1:4" ht="9" customHeight="1">
      <c r="A464" s="16"/>
      <c r="B464" s="16"/>
      <c r="C464" s="16"/>
      <c r="D464" s="1766"/>
    </row>
    <row r="465" spans="1:4" ht="9" customHeight="1">
      <c r="A465" s="16"/>
      <c r="B465" s="16"/>
      <c r="C465" s="16"/>
      <c r="D465" s="1766"/>
    </row>
    <row r="466" spans="1:4" ht="9" customHeight="1">
      <c r="A466" s="16"/>
      <c r="B466" s="16"/>
      <c r="C466" s="16"/>
      <c r="D466" s="1766"/>
    </row>
    <row r="467" spans="1:4" ht="9" customHeight="1">
      <c r="A467" s="16"/>
      <c r="B467" s="16"/>
      <c r="C467" s="16"/>
      <c r="D467" s="1766"/>
    </row>
    <row r="468" spans="1:4" ht="9" customHeight="1">
      <c r="A468" s="16"/>
      <c r="B468" s="16"/>
      <c r="C468" s="16"/>
      <c r="D468" s="1766"/>
    </row>
    <row r="469" spans="1:4" ht="9" customHeight="1">
      <c r="A469" s="16"/>
      <c r="B469" s="16"/>
      <c r="C469" s="16"/>
      <c r="D469" s="1766"/>
    </row>
    <row r="470" spans="1:4" ht="9" customHeight="1">
      <c r="A470" s="16"/>
      <c r="B470" s="16"/>
      <c r="C470" s="16"/>
      <c r="D470" s="1766"/>
    </row>
    <row r="471" spans="1:4" ht="9" customHeight="1">
      <c r="A471" s="16"/>
      <c r="B471" s="16"/>
      <c r="C471" s="16"/>
      <c r="D471" s="1766"/>
    </row>
    <row r="472" spans="1:4" ht="9" customHeight="1">
      <c r="A472" s="16"/>
      <c r="B472" s="16"/>
      <c r="C472" s="16"/>
      <c r="D472" s="1766"/>
    </row>
    <row r="473" spans="1:4" ht="9" customHeight="1">
      <c r="A473" s="16"/>
      <c r="B473" s="16"/>
      <c r="C473" s="16"/>
      <c r="D473" s="1766"/>
    </row>
    <row r="474" spans="1:4" ht="9" customHeight="1">
      <c r="A474" s="16"/>
      <c r="B474" s="16"/>
      <c r="C474" s="16"/>
      <c r="D474" s="1766"/>
    </row>
    <row r="475" spans="1:4" ht="9" customHeight="1">
      <c r="A475" s="16"/>
      <c r="B475" s="16"/>
      <c r="C475" s="16"/>
      <c r="D475" s="1766"/>
    </row>
    <row r="476" spans="1:4" ht="9" customHeight="1">
      <c r="A476" s="16"/>
      <c r="B476" s="16"/>
      <c r="C476" s="16"/>
      <c r="D476" s="1766"/>
    </row>
    <row r="477" spans="1:4" ht="9" customHeight="1">
      <c r="A477" s="16"/>
      <c r="B477" s="16"/>
      <c r="C477" s="16"/>
      <c r="D477" s="1766"/>
    </row>
    <row r="478" spans="1:4" ht="9" customHeight="1">
      <c r="A478" s="16"/>
      <c r="B478" s="16"/>
      <c r="C478" s="16"/>
      <c r="D478" s="1766"/>
    </row>
    <row r="479" spans="1:4" ht="9" customHeight="1">
      <c r="A479" s="16"/>
      <c r="B479" s="16"/>
      <c r="C479" s="16"/>
      <c r="D479" s="1766"/>
    </row>
    <row r="480" spans="1:4" ht="9" customHeight="1">
      <c r="A480" s="16"/>
      <c r="B480" s="16"/>
      <c r="C480" s="16"/>
      <c r="D480" s="1766"/>
    </row>
    <row r="481" spans="1:4" ht="9" customHeight="1">
      <c r="A481" s="16"/>
      <c r="B481" s="16"/>
      <c r="C481" s="16"/>
      <c r="D481" s="1766"/>
    </row>
    <row r="482" spans="1:4" ht="9" customHeight="1">
      <c r="A482" s="16"/>
      <c r="B482" s="16"/>
      <c r="C482" s="16"/>
      <c r="D482" s="1766"/>
    </row>
    <row r="483" spans="1:4" ht="9" customHeight="1">
      <c r="A483" s="16"/>
      <c r="B483" s="16"/>
      <c r="C483" s="16"/>
      <c r="D483" s="1766"/>
    </row>
    <row r="484" spans="1:4" ht="9" customHeight="1">
      <c r="A484" s="16"/>
      <c r="B484" s="16"/>
      <c r="C484" s="16"/>
      <c r="D484" s="1766"/>
    </row>
    <row r="485" spans="1:4" ht="9" customHeight="1">
      <c r="A485" s="16"/>
      <c r="B485" s="16"/>
      <c r="C485" s="16"/>
      <c r="D485" s="1766"/>
    </row>
    <row r="486" spans="1:4" ht="9" customHeight="1">
      <c r="A486" s="16"/>
      <c r="B486" s="16"/>
      <c r="C486" s="16"/>
      <c r="D486" s="1766"/>
    </row>
    <row r="487" spans="1:4" ht="9" customHeight="1">
      <c r="A487" s="16"/>
      <c r="B487" s="16"/>
      <c r="C487" s="16"/>
      <c r="D487" s="1766"/>
    </row>
    <row r="488" spans="1:4" ht="9" customHeight="1">
      <c r="A488" s="16"/>
      <c r="B488" s="16"/>
      <c r="C488" s="16"/>
      <c r="D488" s="1766"/>
    </row>
    <row r="489" spans="1:4" ht="9" customHeight="1">
      <c r="A489" s="16"/>
      <c r="B489" s="16"/>
      <c r="C489" s="16"/>
      <c r="D489" s="1766"/>
    </row>
    <row r="490" spans="1:4" ht="9" customHeight="1">
      <c r="A490" s="16"/>
      <c r="B490" s="16"/>
      <c r="C490" s="16"/>
      <c r="D490" s="1766"/>
    </row>
    <row r="491" spans="1:4" ht="9" customHeight="1">
      <c r="A491" s="16"/>
      <c r="B491" s="16"/>
      <c r="C491" s="16"/>
      <c r="D491" s="1766"/>
    </row>
    <row r="492" spans="1:4" ht="9" customHeight="1">
      <c r="A492" s="16"/>
      <c r="B492" s="16"/>
      <c r="C492" s="16"/>
      <c r="D492" s="1766"/>
    </row>
    <row r="493" spans="1:4" ht="9" customHeight="1">
      <c r="A493" s="16"/>
      <c r="B493" s="16"/>
      <c r="C493" s="16"/>
      <c r="D493" s="1766"/>
    </row>
    <row r="494" spans="1:4" ht="9" customHeight="1">
      <c r="A494" s="16"/>
      <c r="B494" s="16"/>
      <c r="C494" s="16"/>
      <c r="D494" s="1766"/>
    </row>
    <row r="495" spans="1:4" ht="9" customHeight="1">
      <c r="A495" s="16"/>
      <c r="B495" s="16"/>
      <c r="C495" s="16"/>
      <c r="D495" s="1766"/>
    </row>
    <row r="496" spans="1:4" ht="9" customHeight="1">
      <c r="A496" s="16"/>
      <c r="B496" s="16"/>
      <c r="C496" s="16"/>
      <c r="D496" s="1766"/>
    </row>
    <row r="497" spans="1:4" ht="9" customHeight="1">
      <c r="A497" s="16"/>
      <c r="B497" s="16"/>
      <c r="C497" s="16"/>
      <c r="D497" s="1766"/>
    </row>
    <row r="498" spans="1:4" ht="9" customHeight="1">
      <c r="A498" s="16"/>
      <c r="B498" s="16"/>
      <c r="C498" s="16"/>
      <c r="D498" s="1766"/>
    </row>
    <row r="499" spans="1:4" ht="9" customHeight="1">
      <c r="A499" s="16"/>
      <c r="B499" s="16"/>
      <c r="C499" s="16"/>
      <c r="D499" s="1766"/>
    </row>
    <row r="500" spans="1:4" ht="9" customHeight="1">
      <c r="A500" s="16"/>
      <c r="B500" s="16"/>
      <c r="C500" s="16"/>
      <c r="D500" s="1766"/>
    </row>
    <row r="501" spans="1:4" ht="9" customHeight="1">
      <c r="A501" s="16"/>
      <c r="B501" s="16"/>
      <c r="C501" s="16"/>
      <c r="D501" s="1766"/>
    </row>
    <row r="502" spans="1:4" ht="9" customHeight="1">
      <c r="A502" s="16"/>
      <c r="B502" s="16"/>
      <c r="C502" s="16"/>
      <c r="D502" s="1766"/>
    </row>
    <row r="503" spans="1:4" ht="9" customHeight="1">
      <c r="A503" s="16"/>
      <c r="B503" s="16"/>
      <c r="C503" s="16"/>
      <c r="D503" s="1766"/>
    </row>
    <row r="504" spans="1:4" ht="9" customHeight="1">
      <c r="A504" s="16"/>
      <c r="B504" s="16"/>
      <c r="C504" s="16"/>
      <c r="D504" s="1766"/>
    </row>
    <row r="505" spans="1:4" ht="9" customHeight="1">
      <c r="A505" s="16"/>
      <c r="B505" s="16"/>
      <c r="C505" s="16"/>
      <c r="D505" s="1766"/>
    </row>
    <row r="506" spans="1:4" ht="9" customHeight="1">
      <c r="A506" s="16"/>
      <c r="B506" s="16"/>
      <c r="C506" s="16"/>
      <c r="D506" s="1766"/>
    </row>
    <row r="507" spans="1:4" ht="9" customHeight="1">
      <c r="A507" s="16"/>
      <c r="B507" s="16"/>
      <c r="C507" s="16"/>
      <c r="D507" s="1766"/>
    </row>
    <row r="508" spans="1:4" ht="9" customHeight="1">
      <c r="A508" s="16"/>
      <c r="B508" s="16"/>
      <c r="C508" s="16"/>
      <c r="D508" s="1766"/>
    </row>
    <row r="509" spans="1:4" ht="9" customHeight="1">
      <c r="A509" s="16"/>
      <c r="B509" s="16"/>
      <c r="C509" s="16"/>
      <c r="D509" s="1766"/>
    </row>
    <row r="510" spans="1:4" ht="9" customHeight="1">
      <c r="A510" s="16"/>
      <c r="B510" s="16"/>
      <c r="C510" s="16"/>
      <c r="D510" s="1766"/>
    </row>
    <row r="511" spans="1:4" ht="9" customHeight="1">
      <c r="A511" s="16"/>
      <c r="B511" s="16"/>
      <c r="C511" s="16"/>
      <c r="D511" s="1766"/>
    </row>
    <row r="512" spans="1:4" ht="9" customHeight="1">
      <c r="A512" s="16"/>
      <c r="B512" s="16"/>
      <c r="C512" s="16"/>
      <c r="D512" s="1766"/>
    </row>
    <row r="513" spans="1:4" ht="9" customHeight="1">
      <c r="A513" s="16"/>
      <c r="B513" s="16"/>
      <c r="C513" s="16"/>
      <c r="D513" s="1766"/>
    </row>
    <row r="514" spans="1:4" ht="9" customHeight="1">
      <c r="A514" s="16"/>
      <c r="B514" s="16"/>
      <c r="C514" s="16"/>
      <c r="D514" s="1766"/>
    </row>
    <row r="515" spans="1:4" ht="9" customHeight="1">
      <c r="A515" s="16"/>
      <c r="B515" s="16"/>
      <c r="C515" s="16"/>
      <c r="D515" s="1766"/>
    </row>
  </sheetData>
  <mergeCells count="24">
    <mergeCell ref="E164:E168"/>
    <mergeCell ref="J99:J100"/>
    <mergeCell ref="J6:J7"/>
    <mergeCell ref="H6:H7"/>
    <mergeCell ref="I6:I7"/>
    <mergeCell ref="H99:H100"/>
    <mergeCell ref="I99:I100"/>
    <mergeCell ref="E142:E150"/>
    <mergeCell ref="E5:E7"/>
    <mergeCell ref="E131:E141"/>
    <mergeCell ref="E109:E130"/>
    <mergeCell ref="E151:E163"/>
    <mergeCell ref="E98:E100"/>
    <mergeCell ref="E88:E95"/>
    <mergeCell ref="E42:E87"/>
    <mergeCell ref="E101:E108"/>
    <mergeCell ref="E8:E41"/>
    <mergeCell ref="K6:K7"/>
    <mergeCell ref="K99:K100"/>
    <mergeCell ref="F169:G169"/>
    <mergeCell ref="F172:G172"/>
    <mergeCell ref="N2:AB2"/>
    <mergeCell ref="E3:J3"/>
    <mergeCell ref="E2:J2"/>
  </mergeCells>
  <printOptions horizontalCentered="1"/>
  <pageMargins left="0.51" right="0.43" top="0.52" bottom="0.94488188976377963" header="0.51181102362204722" footer="0.51181102362204722"/>
  <pageSetup scale="66" orientation="portrait" r:id="rId1"/>
  <headerFooter alignWithMargins="0">
    <oddFooter>&amp;F</oddFooter>
  </headerFooter>
  <rowBreaks count="1" manualBreakCount="1">
    <brk id="96" max="18"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6DC8B-26C9-4320-ADF8-E0CCE1C7DCFC}">
  <dimension ref="A1:AC515"/>
  <sheetViews>
    <sheetView view="pageBreakPreview" topLeftCell="D1" zoomScale="120" zoomScaleNormal="100" zoomScaleSheetLayoutView="120" workbookViewId="0">
      <selection activeCell="L170" sqref="L170"/>
    </sheetView>
  </sheetViews>
  <sheetFormatPr baseColWidth="10" defaultRowHeight="12.75"/>
  <cols>
    <col min="1" max="1" width="1.85546875" style="5" hidden="1" customWidth="1"/>
    <col min="2" max="2" width="1.7109375" style="5" hidden="1" customWidth="1"/>
    <col min="3" max="3" width="2.7109375" style="5" hidden="1" customWidth="1"/>
    <col min="4" max="4" width="1" style="1769" customWidth="1"/>
    <col min="5" max="5" width="6.140625" style="1766" customWidth="1"/>
    <col min="6" max="6" width="1.5703125" style="1766" customWidth="1"/>
    <col min="7" max="7" width="66.140625" style="1768" customWidth="1"/>
    <col min="8" max="8" width="14" style="1767" customWidth="1"/>
    <col min="9" max="9" width="11.42578125" style="1766"/>
    <col min="10" max="10" width="7.7109375" style="1" customWidth="1"/>
    <col min="11" max="11" width="6" style="1" customWidth="1"/>
    <col min="12" max="12" width="6.85546875" style="1" customWidth="1"/>
    <col min="13" max="13" width="2.28515625" style="1" customWidth="1"/>
    <col min="14" max="14" width="6.42578125" style="1" customWidth="1"/>
    <col min="15" max="15" width="6" style="1" customWidth="1"/>
    <col min="16" max="16" width="7.28515625" style="1" customWidth="1"/>
    <col min="17" max="17" width="1.5703125" style="1" customWidth="1"/>
    <col min="18" max="19" width="6.7109375" style="1" customWidth="1"/>
    <col min="20" max="20" width="6.85546875"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8" width="6.7109375" style="1" customWidth="1"/>
    <col min="29" max="16384" width="11.42578125" style="1"/>
  </cols>
  <sheetData>
    <row r="1" spans="1:29" ht="3.75" customHeight="1">
      <c r="H1" s="1778"/>
      <c r="I1" s="1777"/>
      <c r="J1" s="389"/>
    </row>
    <row r="2" spans="1:29" ht="12.75" customHeight="1">
      <c r="E2" s="1903" t="s">
        <v>716</v>
      </c>
      <c r="F2" s="1903"/>
      <c r="G2" s="1903"/>
      <c r="H2" s="1903"/>
      <c r="I2" s="1777"/>
      <c r="L2" s="1888"/>
      <c r="M2" s="1888"/>
      <c r="N2" s="1888"/>
      <c r="O2" s="1888"/>
      <c r="P2" s="1888"/>
      <c r="Q2" s="1888"/>
      <c r="R2" s="1888"/>
      <c r="S2" s="1888"/>
      <c r="T2" s="1888"/>
      <c r="U2" s="1888"/>
      <c r="V2" s="1888"/>
      <c r="W2" s="1888"/>
      <c r="X2" s="1888"/>
      <c r="Y2" s="1888"/>
      <c r="Z2" s="1888"/>
    </row>
    <row r="3" spans="1:29" ht="12.75" customHeight="1">
      <c r="B3" s="719"/>
      <c r="C3" s="719"/>
      <c r="D3" s="1781"/>
      <c r="E3" s="1902" t="s">
        <v>61</v>
      </c>
      <c r="F3" s="1902"/>
      <c r="G3" s="1902"/>
      <c r="H3" s="1902"/>
      <c r="I3" s="1777"/>
      <c r="J3" s="414"/>
      <c r="K3" s="414"/>
      <c r="L3" s="413"/>
      <c r="AB3" s="2"/>
      <c r="AC3" s="2"/>
    </row>
    <row r="4" spans="1:29" ht="3" customHeight="1">
      <c r="F4" s="1780"/>
      <c r="G4" s="1779"/>
      <c r="H4" s="1778"/>
      <c r="I4" s="1777"/>
      <c r="L4" s="4"/>
    </row>
    <row r="5" spans="1:29" ht="12.75" customHeight="1">
      <c r="D5" s="359"/>
      <c r="E5" s="1889" t="s">
        <v>6</v>
      </c>
      <c r="F5" s="1754"/>
      <c r="G5" s="1754"/>
      <c r="H5" s="1752"/>
      <c r="I5" s="389"/>
      <c r="L5" s="4"/>
    </row>
    <row r="6" spans="1:29" ht="12.75" customHeight="1">
      <c r="A6" s="5" t="s">
        <v>12</v>
      </c>
      <c r="B6" s="5" t="s">
        <v>13</v>
      </c>
      <c r="C6" s="5" t="s">
        <v>14</v>
      </c>
      <c r="D6" s="359"/>
      <c r="E6" s="1890"/>
      <c r="F6" s="1751"/>
      <c r="G6" s="1750" t="s">
        <v>87</v>
      </c>
      <c r="H6" s="1881" t="s">
        <v>0</v>
      </c>
      <c r="I6" s="389"/>
      <c r="J6" s="5"/>
    </row>
    <row r="7" spans="1:29">
      <c r="D7" s="359"/>
      <c r="E7" s="1890"/>
      <c r="F7" s="1361"/>
      <c r="G7" s="1747"/>
      <c r="H7" s="1882"/>
      <c r="I7" s="389"/>
    </row>
    <row r="8" spans="1:29" ht="12" customHeight="1">
      <c r="D8" s="359"/>
      <c r="E8" s="1891">
        <v>1401</v>
      </c>
      <c r="F8" s="392" t="s">
        <v>1</v>
      </c>
      <c r="G8" s="396"/>
      <c r="H8" s="371">
        <f>SUM(H9+H12+H17+H22+H32+H36+H38+H40)</f>
        <v>1367</v>
      </c>
      <c r="I8" s="389"/>
    </row>
    <row r="9" spans="1:29" ht="10.5" customHeight="1">
      <c r="D9" s="359"/>
      <c r="E9" s="1892"/>
      <c r="F9" s="1680" t="s">
        <v>33</v>
      </c>
      <c r="G9" s="1759"/>
      <c r="H9" s="1098">
        <f>SUM(H10:H11)</f>
        <v>769</v>
      </c>
      <c r="I9" s="389"/>
      <c r="J9" s="389"/>
    </row>
    <row r="10" spans="1:29" ht="9.9499999999999993" customHeight="1">
      <c r="A10" s="5">
        <v>1</v>
      </c>
      <c r="B10" s="5">
        <v>1</v>
      </c>
      <c r="C10" s="5">
        <v>11</v>
      </c>
      <c r="D10" s="359"/>
      <c r="E10" s="1892"/>
      <c r="F10" s="4"/>
      <c r="G10" s="594" t="s">
        <v>107</v>
      </c>
      <c r="H10" s="1745">
        <v>769</v>
      </c>
      <c r="I10" s="389"/>
      <c r="J10" s="389"/>
    </row>
    <row r="11" spans="1:29" ht="9.9499999999999993" customHeight="1">
      <c r="A11" s="5">
        <v>1</v>
      </c>
      <c r="B11" s="5">
        <v>1</v>
      </c>
      <c r="C11" s="5">
        <v>7</v>
      </c>
      <c r="D11" s="359"/>
      <c r="E11" s="1892"/>
      <c r="F11" s="4"/>
      <c r="G11" s="594" t="s">
        <v>435</v>
      </c>
      <c r="H11" s="374">
        <v>0</v>
      </c>
      <c r="I11" s="389"/>
      <c r="J11" s="389"/>
    </row>
    <row r="12" spans="1:29" ht="11.1" customHeight="1">
      <c r="D12" s="359"/>
      <c r="E12" s="1892"/>
      <c r="F12" s="622" t="s">
        <v>34</v>
      </c>
      <c r="G12" s="479"/>
      <c r="H12" s="1098">
        <f>SUM(H13:H16)</f>
        <v>67</v>
      </c>
      <c r="I12" s="389"/>
      <c r="J12" s="389"/>
    </row>
    <row r="13" spans="1:29" ht="11.1" customHeight="1">
      <c r="D13" s="359"/>
      <c r="E13" s="1892"/>
      <c r="F13" s="622"/>
      <c r="G13" s="594" t="s">
        <v>674</v>
      </c>
      <c r="H13" s="374">
        <v>24</v>
      </c>
      <c r="I13" s="389"/>
      <c r="J13" s="389"/>
    </row>
    <row r="14" spans="1:29" ht="11.1" customHeight="1">
      <c r="A14" s="5">
        <v>1</v>
      </c>
      <c r="B14" s="5">
        <v>1</v>
      </c>
      <c r="C14" s="5">
        <v>5</v>
      </c>
      <c r="D14" s="359"/>
      <c r="E14" s="1892"/>
      <c r="F14" s="622"/>
      <c r="G14" s="594" t="s">
        <v>409</v>
      </c>
      <c r="H14" s="374">
        <v>0</v>
      </c>
      <c r="I14" s="389"/>
      <c r="J14" s="389"/>
    </row>
    <row r="15" spans="1:29" ht="9.75" customHeight="1">
      <c r="A15" s="5">
        <v>1</v>
      </c>
      <c r="B15" s="5">
        <v>1</v>
      </c>
      <c r="C15" s="5">
        <v>5</v>
      </c>
      <c r="D15" s="359"/>
      <c r="E15" s="1892"/>
      <c r="F15" s="4"/>
      <c r="G15" s="594" t="s">
        <v>411</v>
      </c>
      <c r="H15" s="374">
        <v>0</v>
      </c>
      <c r="I15" s="389"/>
      <c r="J15" s="389"/>
    </row>
    <row r="16" spans="1:29" ht="9.9499999999999993" customHeight="1">
      <c r="A16" s="5">
        <v>1</v>
      </c>
      <c r="B16" s="5">
        <v>1</v>
      </c>
      <c r="C16" s="5">
        <v>5</v>
      </c>
      <c r="D16" s="359"/>
      <c r="E16" s="1892"/>
      <c r="F16" s="4"/>
      <c r="G16" s="594" t="s">
        <v>410</v>
      </c>
      <c r="H16" s="374">
        <v>43</v>
      </c>
      <c r="I16" s="389"/>
      <c r="J16" s="389"/>
    </row>
    <row r="17" spans="1:10" ht="10.5" customHeight="1">
      <c r="D17" s="359"/>
      <c r="E17" s="1892"/>
      <c r="F17" s="622" t="s">
        <v>35</v>
      </c>
      <c r="G17" s="479"/>
      <c r="H17" s="1098">
        <f>SUM(H18:H21)</f>
        <v>301</v>
      </c>
      <c r="I17" s="389"/>
      <c r="J17" s="389"/>
    </row>
    <row r="18" spans="1:10" ht="9.9499999999999993" customHeight="1">
      <c r="A18" s="5">
        <v>1</v>
      </c>
      <c r="B18" s="5">
        <v>1</v>
      </c>
      <c r="C18" s="5">
        <v>12</v>
      </c>
      <c r="D18" s="359"/>
      <c r="E18" s="1892"/>
      <c r="F18" s="4"/>
      <c r="G18" s="594" t="s">
        <v>713</v>
      </c>
      <c r="H18" s="374">
        <v>149</v>
      </c>
      <c r="I18" s="389"/>
      <c r="J18" s="389"/>
    </row>
    <row r="19" spans="1:10" ht="9.9499999999999993" customHeight="1">
      <c r="A19" s="5">
        <v>1</v>
      </c>
      <c r="B19" s="5">
        <v>1</v>
      </c>
      <c r="C19" s="5">
        <v>12</v>
      </c>
      <c r="D19" s="359"/>
      <c r="E19" s="1892"/>
      <c r="F19" s="4"/>
      <c r="G19" s="594" t="s">
        <v>409</v>
      </c>
      <c r="H19" s="374">
        <v>152</v>
      </c>
      <c r="I19" s="389"/>
      <c r="J19" s="389"/>
    </row>
    <row r="20" spans="1:10" ht="9.9499999999999993" customHeight="1">
      <c r="A20" s="5">
        <v>1</v>
      </c>
      <c r="B20" s="5">
        <v>1</v>
      </c>
      <c r="C20" s="5">
        <v>12</v>
      </c>
      <c r="D20" s="359"/>
      <c r="E20" s="1892"/>
      <c r="F20" s="4"/>
      <c r="G20" s="594" t="s">
        <v>427</v>
      </c>
      <c r="H20" s="374">
        <v>0</v>
      </c>
      <c r="I20" s="389"/>
      <c r="J20" s="389"/>
    </row>
    <row r="21" spans="1:10" ht="9.9499999999999993" customHeight="1">
      <c r="A21" s="5">
        <v>1</v>
      </c>
      <c r="B21" s="5">
        <v>1</v>
      </c>
      <c r="C21" s="5">
        <v>12</v>
      </c>
      <c r="D21" s="359"/>
      <c r="E21" s="1892"/>
      <c r="F21" s="4"/>
      <c r="G21" s="594" t="s">
        <v>426</v>
      </c>
      <c r="H21" s="374">
        <v>0</v>
      </c>
      <c r="I21" s="389"/>
      <c r="J21" s="389"/>
    </row>
    <row r="22" spans="1:10" ht="11.1" customHeight="1">
      <c r="D22" s="359"/>
      <c r="E22" s="1892"/>
      <c r="F22" s="633" t="s">
        <v>27</v>
      </c>
      <c r="G22" s="596"/>
      <c r="H22" s="1098">
        <f>SUM(H23:H31)</f>
        <v>86</v>
      </c>
      <c r="I22" s="389"/>
      <c r="J22" s="389"/>
    </row>
    <row r="23" spans="1:10" ht="9.9499999999999993" customHeight="1">
      <c r="A23" s="5">
        <v>1</v>
      </c>
      <c r="B23" s="5">
        <v>1</v>
      </c>
      <c r="C23" s="5">
        <v>2</v>
      </c>
      <c r="D23" s="359"/>
      <c r="E23" s="1892"/>
      <c r="F23" s="4"/>
      <c r="G23" s="594" t="s">
        <v>405</v>
      </c>
      <c r="H23" s="374">
        <v>41</v>
      </c>
      <c r="I23" s="389"/>
      <c r="J23" s="389"/>
    </row>
    <row r="24" spans="1:10" ht="9.9499999999999993" customHeight="1">
      <c r="A24" s="5">
        <v>1</v>
      </c>
      <c r="B24" s="5">
        <v>1</v>
      </c>
      <c r="C24" s="5">
        <v>2</v>
      </c>
      <c r="D24" s="359"/>
      <c r="E24" s="1892"/>
      <c r="F24" s="4"/>
      <c r="G24" s="594" t="s">
        <v>425</v>
      </c>
      <c r="H24" s="374">
        <v>4</v>
      </c>
      <c r="I24" s="389"/>
      <c r="J24" s="389"/>
    </row>
    <row r="25" spans="1:10" ht="9.9499999999999993" customHeight="1">
      <c r="A25" s="5">
        <v>1</v>
      </c>
      <c r="B25" s="5">
        <v>1</v>
      </c>
      <c r="C25" s="5">
        <v>2</v>
      </c>
      <c r="D25" s="359"/>
      <c r="E25" s="1892"/>
      <c r="F25" s="4"/>
      <c r="G25" s="594" t="s">
        <v>408</v>
      </c>
      <c r="H25" s="374">
        <v>19</v>
      </c>
      <c r="I25" s="389"/>
      <c r="J25" s="389"/>
    </row>
    <row r="26" spans="1:10" ht="9.9499999999999993" customHeight="1">
      <c r="A26" s="5">
        <v>1</v>
      </c>
      <c r="B26" s="5">
        <v>1</v>
      </c>
      <c r="C26" s="5">
        <v>2</v>
      </c>
      <c r="D26" s="359"/>
      <c r="E26" s="1892"/>
      <c r="F26" s="4"/>
      <c r="G26" s="594" t="s">
        <v>407</v>
      </c>
      <c r="H26" s="374">
        <v>22</v>
      </c>
      <c r="I26" s="389"/>
      <c r="J26" s="389"/>
    </row>
    <row r="27" spans="1:10" ht="9.9499999999999993" customHeight="1">
      <c r="D27" s="359"/>
      <c r="E27" s="1892"/>
      <c r="F27" s="4"/>
      <c r="G27" s="594" t="s">
        <v>673</v>
      </c>
      <c r="H27" s="374">
        <v>0</v>
      </c>
      <c r="I27" s="389"/>
      <c r="J27" s="389"/>
    </row>
    <row r="28" spans="1:10" ht="9.9499999999999993" customHeight="1">
      <c r="D28" s="359"/>
      <c r="E28" s="1892"/>
      <c r="F28" s="4"/>
      <c r="G28" s="594" t="s">
        <v>712</v>
      </c>
      <c r="H28" s="374">
        <v>0</v>
      </c>
      <c r="I28" s="389"/>
      <c r="J28" s="389"/>
    </row>
    <row r="29" spans="1:10" ht="9.9499999999999993" customHeight="1">
      <c r="D29" s="359"/>
      <c r="E29" s="1892"/>
      <c r="F29" s="4"/>
      <c r="G29" s="594" t="s">
        <v>410</v>
      </c>
      <c r="H29" s="374">
        <v>0</v>
      </c>
      <c r="I29" s="389"/>
      <c r="J29" s="389"/>
    </row>
    <row r="30" spans="1:10" ht="9.9499999999999993" customHeight="1">
      <c r="A30" s="5">
        <v>1</v>
      </c>
      <c r="B30" s="5">
        <v>1</v>
      </c>
      <c r="C30" s="5">
        <v>2</v>
      </c>
      <c r="D30" s="359"/>
      <c r="E30" s="1892"/>
      <c r="F30" s="4"/>
      <c r="G30" s="594" t="s">
        <v>107</v>
      </c>
      <c r="H30" s="374">
        <v>0</v>
      </c>
      <c r="I30" s="389"/>
      <c r="J30" s="389"/>
    </row>
    <row r="31" spans="1:10" ht="9.9499999999999993" customHeight="1">
      <c r="A31" s="5">
        <v>1</v>
      </c>
      <c r="B31" s="5">
        <v>1</v>
      </c>
      <c r="C31" s="5">
        <v>2</v>
      </c>
      <c r="D31" s="359"/>
      <c r="E31" s="1892"/>
      <c r="F31" s="4"/>
      <c r="G31" s="594" t="s">
        <v>406</v>
      </c>
      <c r="H31" s="374">
        <v>0</v>
      </c>
      <c r="I31" s="389"/>
      <c r="J31" s="389"/>
    </row>
    <row r="32" spans="1:10" ht="11.1" customHeight="1">
      <c r="D32" s="359"/>
      <c r="E32" s="1892"/>
      <c r="F32" s="633" t="s">
        <v>10</v>
      </c>
      <c r="G32" s="594"/>
      <c r="H32" s="1098">
        <f>SUM(H33:H35)</f>
        <v>31</v>
      </c>
      <c r="I32" s="389"/>
      <c r="J32" s="389"/>
    </row>
    <row r="33" spans="1:10" ht="9.9499999999999993" customHeight="1">
      <c r="A33" s="5">
        <v>1</v>
      </c>
      <c r="B33" s="5">
        <v>1</v>
      </c>
      <c r="C33" s="5">
        <v>4</v>
      </c>
      <c r="D33" s="359"/>
      <c r="E33" s="1892"/>
      <c r="F33" s="4"/>
      <c r="G33" s="594" t="s">
        <v>409</v>
      </c>
      <c r="H33" s="374">
        <v>0</v>
      </c>
      <c r="I33" s="389"/>
      <c r="J33" s="389"/>
    </row>
    <row r="34" spans="1:10" ht="9.9499999999999993" customHeight="1">
      <c r="A34" s="5">
        <v>1</v>
      </c>
      <c r="B34" s="5">
        <v>1</v>
      </c>
      <c r="C34" s="5">
        <v>4</v>
      </c>
      <c r="D34" s="359"/>
      <c r="E34" s="1892"/>
      <c r="F34" s="4"/>
      <c r="G34" s="594" t="s">
        <v>405</v>
      </c>
      <c r="H34" s="374">
        <v>31</v>
      </c>
      <c r="I34" s="389"/>
      <c r="J34" s="389"/>
    </row>
    <row r="35" spans="1:10" ht="9.9499999999999993" customHeight="1">
      <c r="A35" s="5">
        <v>1</v>
      </c>
      <c r="B35" s="5">
        <v>1</v>
      </c>
      <c r="C35" s="5">
        <v>4</v>
      </c>
      <c r="D35" s="359"/>
      <c r="E35" s="1892"/>
      <c r="F35" s="4"/>
      <c r="G35" s="594" t="s">
        <v>404</v>
      </c>
      <c r="H35" s="374">
        <v>0</v>
      </c>
      <c r="I35" s="389"/>
      <c r="J35" s="389"/>
    </row>
    <row r="36" spans="1:10" ht="11.1" customHeight="1">
      <c r="D36" s="359"/>
      <c r="E36" s="1892"/>
      <c r="F36" s="622" t="s">
        <v>36</v>
      </c>
      <c r="G36" s="479"/>
      <c r="H36" s="1098">
        <f>SUM(H37)</f>
        <v>113</v>
      </c>
      <c r="I36" s="389"/>
      <c r="J36" s="389"/>
    </row>
    <row r="37" spans="1:10" ht="11.1" customHeight="1">
      <c r="A37" s="5">
        <v>1</v>
      </c>
      <c r="B37" s="5">
        <v>1</v>
      </c>
      <c r="C37" s="5">
        <v>1</v>
      </c>
      <c r="D37" s="359"/>
      <c r="E37" s="1892"/>
      <c r="F37" s="4"/>
      <c r="G37" s="594" t="s">
        <v>712</v>
      </c>
      <c r="H37" s="374">
        <v>113</v>
      </c>
      <c r="I37" s="389"/>
      <c r="J37" s="389"/>
    </row>
    <row r="38" spans="1:10" ht="11.1" customHeight="1">
      <c r="D38" s="359"/>
      <c r="E38" s="1892"/>
      <c r="F38" s="622" t="s">
        <v>24</v>
      </c>
      <c r="G38" s="594"/>
      <c r="H38" s="1098">
        <f>SUM(H39)</f>
        <v>0</v>
      </c>
      <c r="I38" s="389"/>
      <c r="J38" s="389"/>
    </row>
    <row r="39" spans="1:10" ht="11.1" customHeight="1">
      <c r="A39" s="5">
        <v>1</v>
      </c>
      <c r="B39" s="5">
        <v>1</v>
      </c>
      <c r="C39" s="5">
        <v>14</v>
      </c>
      <c r="D39" s="359"/>
      <c r="E39" s="1892"/>
      <c r="F39" s="4"/>
      <c r="G39" s="594" t="s">
        <v>424</v>
      </c>
      <c r="H39" s="374">
        <v>0</v>
      </c>
      <c r="I39" s="389"/>
      <c r="J39" s="389"/>
    </row>
    <row r="40" spans="1:10" ht="11.1" customHeight="1">
      <c r="D40" s="359"/>
      <c r="E40" s="1892"/>
      <c r="F40" s="622" t="s">
        <v>32</v>
      </c>
      <c r="G40" s="479"/>
      <c r="H40" s="1058">
        <f>SUM(H41)</f>
        <v>0</v>
      </c>
      <c r="I40" s="389"/>
      <c r="J40" s="389"/>
    </row>
    <row r="41" spans="1:10" ht="11.1" customHeight="1">
      <c r="D41" s="359"/>
      <c r="E41" s="1893"/>
      <c r="F41" s="4"/>
      <c r="G41" s="594" t="s">
        <v>402</v>
      </c>
      <c r="H41" s="366">
        <v>0</v>
      </c>
      <c r="I41" s="389"/>
      <c r="J41" s="389"/>
    </row>
    <row r="42" spans="1:10" ht="12" customHeight="1">
      <c r="D42" s="359"/>
      <c r="E42" s="1891">
        <v>1402</v>
      </c>
      <c r="F42" s="373" t="s">
        <v>2</v>
      </c>
      <c r="G42" s="372"/>
      <c r="H42" s="371">
        <f>SUM(H43+H52+H57+H64+H69+H75+H80+H86)</f>
        <v>6680</v>
      </c>
      <c r="I42" s="389"/>
      <c r="J42" s="389"/>
    </row>
    <row r="43" spans="1:10">
      <c r="D43" s="359"/>
      <c r="E43" s="1892"/>
      <c r="F43" s="622" t="s">
        <v>37</v>
      </c>
      <c r="G43" s="594"/>
      <c r="H43" s="1098">
        <f>SUM(H44:H51)</f>
        <v>3118</v>
      </c>
      <c r="I43" s="389"/>
      <c r="J43" s="389"/>
    </row>
    <row r="44" spans="1:10" ht="9.9499999999999993" customHeight="1">
      <c r="A44" s="5">
        <v>2</v>
      </c>
      <c r="B44" s="5">
        <v>4</v>
      </c>
      <c r="C44" s="5">
        <v>11</v>
      </c>
      <c r="D44" s="359"/>
      <c r="E44" s="1892"/>
      <c r="F44" s="4"/>
      <c r="G44" s="594" t="s">
        <v>711</v>
      </c>
      <c r="H44" s="374">
        <v>306</v>
      </c>
      <c r="I44" s="389"/>
      <c r="J44" s="389"/>
    </row>
    <row r="45" spans="1:10" ht="9.9499999999999993" customHeight="1">
      <c r="A45" s="5">
        <v>2</v>
      </c>
      <c r="B45" s="5">
        <v>4</v>
      </c>
      <c r="C45" s="5">
        <v>11</v>
      </c>
      <c r="D45" s="359"/>
      <c r="E45" s="1892"/>
      <c r="F45" s="4"/>
      <c r="G45" s="594" t="s">
        <v>92</v>
      </c>
      <c r="H45" s="374">
        <v>684</v>
      </c>
      <c r="I45" s="389"/>
      <c r="J45" s="389"/>
    </row>
    <row r="46" spans="1:10" ht="9.9499999999999993" customHeight="1">
      <c r="A46" s="5">
        <v>2</v>
      </c>
      <c r="B46" s="5">
        <v>4</v>
      </c>
      <c r="C46" s="5">
        <v>11</v>
      </c>
      <c r="D46" s="359"/>
      <c r="E46" s="1892"/>
      <c r="F46" s="4"/>
      <c r="G46" s="594" t="s">
        <v>710</v>
      </c>
      <c r="H46" s="374">
        <v>340</v>
      </c>
      <c r="I46" s="389"/>
      <c r="J46" s="389"/>
    </row>
    <row r="47" spans="1:10" ht="9.9499999999999993" customHeight="1">
      <c r="A47" s="5">
        <v>2</v>
      </c>
      <c r="B47" s="5">
        <v>4</v>
      </c>
      <c r="C47" s="5">
        <v>11</v>
      </c>
      <c r="D47" s="359"/>
      <c r="E47" s="1892"/>
      <c r="F47" s="4"/>
      <c r="G47" s="594" t="s">
        <v>89</v>
      </c>
      <c r="H47" s="374">
        <v>742</v>
      </c>
      <c r="I47" s="389"/>
      <c r="J47" s="389"/>
    </row>
    <row r="48" spans="1:10" ht="9.9499999999999993" customHeight="1">
      <c r="A48" s="5">
        <v>2</v>
      </c>
      <c r="B48" s="5">
        <v>4</v>
      </c>
      <c r="C48" s="5">
        <v>11</v>
      </c>
      <c r="D48" s="359"/>
      <c r="E48" s="1892"/>
      <c r="F48" s="4"/>
      <c r="G48" s="594" t="s">
        <v>401</v>
      </c>
      <c r="H48" s="374">
        <v>6</v>
      </c>
      <c r="I48" s="389"/>
      <c r="J48" s="389"/>
    </row>
    <row r="49" spans="1:10" ht="9.9499999999999993" customHeight="1">
      <c r="A49" s="5">
        <v>2</v>
      </c>
      <c r="B49" s="5">
        <v>4</v>
      </c>
      <c r="C49" s="5">
        <v>11</v>
      </c>
      <c r="D49" s="359"/>
      <c r="E49" s="1892"/>
      <c r="F49" s="4"/>
      <c r="G49" s="594" t="s">
        <v>400</v>
      </c>
      <c r="H49" s="374">
        <v>674</v>
      </c>
      <c r="I49" s="389"/>
      <c r="J49" s="389"/>
    </row>
    <row r="50" spans="1:10" ht="9.9499999999999993" customHeight="1">
      <c r="A50" s="5">
        <v>2</v>
      </c>
      <c r="B50" s="5">
        <v>6</v>
      </c>
      <c r="C50" s="5">
        <v>11</v>
      </c>
      <c r="D50" s="359"/>
      <c r="E50" s="1892"/>
      <c r="F50" s="4"/>
      <c r="G50" s="594" t="s">
        <v>90</v>
      </c>
      <c r="H50" s="374">
        <v>0</v>
      </c>
      <c r="I50" s="389"/>
      <c r="J50" s="389"/>
    </row>
    <row r="51" spans="1:10" ht="9.9499999999999993" customHeight="1">
      <c r="A51" s="5">
        <v>2</v>
      </c>
      <c r="B51" s="5">
        <v>6</v>
      </c>
      <c r="C51" s="5">
        <v>11</v>
      </c>
      <c r="D51" s="359"/>
      <c r="E51" s="1892"/>
      <c r="F51" s="4"/>
      <c r="G51" s="594" t="s">
        <v>91</v>
      </c>
      <c r="H51" s="374">
        <v>366</v>
      </c>
      <c r="I51" s="389"/>
      <c r="J51" s="389"/>
    </row>
    <row r="52" spans="1:10" ht="11.1" customHeight="1">
      <c r="D52" s="359"/>
      <c r="E52" s="1892"/>
      <c r="F52" s="622" t="s">
        <v>38</v>
      </c>
      <c r="G52" s="594"/>
      <c r="H52" s="1098">
        <f>SUM(H53:H56)</f>
        <v>715</v>
      </c>
      <c r="I52" s="1757"/>
      <c r="J52" s="389"/>
    </row>
    <row r="53" spans="1:10" ht="9.9499999999999993" customHeight="1">
      <c r="A53" s="5">
        <v>2</v>
      </c>
      <c r="B53" s="5">
        <v>4</v>
      </c>
      <c r="C53" s="5">
        <v>10</v>
      </c>
      <c r="D53" s="359"/>
      <c r="E53" s="1892"/>
      <c r="F53" s="4"/>
      <c r="G53" s="594" t="s">
        <v>710</v>
      </c>
      <c r="H53" s="374">
        <v>200</v>
      </c>
      <c r="I53" s="389"/>
      <c r="J53" s="389"/>
    </row>
    <row r="54" spans="1:10" ht="9.9499999999999993" customHeight="1">
      <c r="A54" s="5">
        <v>2</v>
      </c>
      <c r="B54" s="5">
        <v>4</v>
      </c>
      <c r="C54" s="5">
        <v>10</v>
      </c>
      <c r="D54" s="359"/>
      <c r="E54" s="1892"/>
      <c r="F54" s="4"/>
      <c r="G54" s="594" t="s">
        <v>89</v>
      </c>
      <c r="H54" s="374">
        <v>436</v>
      </c>
      <c r="I54" s="389"/>
      <c r="J54" s="389"/>
    </row>
    <row r="55" spans="1:10" ht="9.9499999999999993" customHeight="1">
      <c r="A55" s="5">
        <v>2</v>
      </c>
      <c r="B55" s="5">
        <v>6</v>
      </c>
      <c r="C55" s="5">
        <v>10</v>
      </c>
      <c r="D55" s="359"/>
      <c r="E55" s="1892"/>
      <c r="F55" s="4"/>
      <c r="G55" s="594" t="s">
        <v>90</v>
      </c>
      <c r="H55" s="374">
        <v>0</v>
      </c>
      <c r="I55" s="389"/>
      <c r="J55" s="389"/>
    </row>
    <row r="56" spans="1:10" ht="9.9499999999999993" customHeight="1">
      <c r="A56" s="5">
        <v>2</v>
      </c>
      <c r="B56" s="5">
        <v>6</v>
      </c>
      <c r="C56" s="5">
        <v>10</v>
      </c>
      <c r="D56" s="359"/>
      <c r="E56" s="1892"/>
      <c r="F56" s="4"/>
      <c r="G56" s="594" t="s">
        <v>91</v>
      </c>
      <c r="H56" s="374">
        <v>79</v>
      </c>
      <c r="I56" s="389"/>
      <c r="J56" s="389"/>
    </row>
    <row r="57" spans="1:10" ht="11.1" customHeight="1">
      <c r="D57" s="359"/>
      <c r="E57" s="1892"/>
      <c r="F57" s="622" t="s">
        <v>39</v>
      </c>
      <c r="G57" s="594"/>
      <c r="H57" s="1098">
        <f>SUM(H58:H63)</f>
        <v>1284</v>
      </c>
      <c r="I57" s="389"/>
      <c r="J57" s="389"/>
    </row>
    <row r="58" spans="1:10" ht="9.9499999999999993" customHeight="1">
      <c r="A58" s="5">
        <v>2</v>
      </c>
      <c r="B58" s="5">
        <v>4</v>
      </c>
      <c r="C58" s="5">
        <v>10</v>
      </c>
      <c r="D58" s="359"/>
      <c r="E58" s="1892"/>
      <c r="F58" s="4"/>
      <c r="G58" s="594" t="s">
        <v>711</v>
      </c>
      <c r="H58" s="374">
        <v>130</v>
      </c>
      <c r="I58" s="389"/>
      <c r="J58" s="389"/>
    </row>
    <row r="59" spans="1:10" ht="9.9499999999999993" customHeight="1">
      <c r="A59" s="5">
        <v>2</v>
      </c>
      <c r="B59" s="5">
        <v>4</v>
      </c>
      <c r="C59" s="5">
        <v>10</v>
      </c>
      <c r="D59" s="359"/>
      <c r="E59" s="1892"/>
      <c r="F59" s="4"/>
      <c r="G59" s="594" t="s">
        <v>92</v>
      </c>
      <c r="H59" s="374">
        <v>411</v>
      </c>
      <c r="I59" s="389"/>
      <c r="J59" s="389"/>
    </row>
    <row r="60" spans="1:10" ht="9.9499999999999993" customHeight="1">
      <c r="A60" s="5">
        <v>2</v>
      </c>
      <c r="B60" s="5">
        <v>4</v>
      </c>
      <c r="C60" s="5">
        <v>10</v>
      </c>
      <c r="D60" s="359"/>
      <c r="E60" s="1892"/>
      <c r="F60" s="4"/>
      <c r="G60" s="594" t="s">
        <v>93</v>
      </c>
      <c r="H60" s="374">
        <v>112</v>
      </c>
      <c r="I60" s="389"/>
      <c r="J60" s="389"/>
    </row>
    <row r="61" spans="1:10" ht="9.9499999999999993" customHeight="1">
      <c r="A61" s="5">
        <v>2</v>
      </c>
      <c r="B61" s="5">
        <v>4</v>
      </c>
      <c r="C61" s="5">
        <v>10</v>
      </c>
      <c r="D61" s="359"/>
      <c r="E61" s="1892"/>
      <c r="F61" s="4"/>
      <c r="G61" s="594" t="s">
        <v>398</v>
      </c>
      <c r="H61" s="374">
        <v>270</v>
      </c>
      <c r="I61" s="389"/>
      <c r="J61" s="389"/>
    </row>
    <row r="62" spans="1:10" ht="9.9499999999999993" customHeight="1">
      <c r="A62" s="5">
        <v>2</v>
      </c>
      <c r="B62" s="5">
        <v>4</v>
      </c>
      <c r="C62" s="5">
        <v>10</v>
      </c>
      <c r="D62" s="359"/>
      <c r="E62" s="1892"/>
      <c r="F62" s="4"/>
      <c r="G62" s="594" t="s">
        <v>401</v>
      </c>
      <c r="H62" s="374">
        <v>0</v>
      </c>
      <c r="I62" s="389"/>
      <c r="J62" s="389"/>
    </row>
    <row r="63" spans="1:10" ht="9.9499999999999993" customHeight="1">
      <c r="A63" s="5">
        <v>2</v>
      </c>
      <c r="B63" s="5">
        <v>4</v>
      </c>
      <c r="C63" s="5">
        <v>10</v>
      </c>
      <c r="D63" s="359"/>
      <c r="E63" s="1892"/>
      <c r="F63" s="4"/>
      <c r="G63" s="594" t="s">
        <v>94</v>
      </c>
      <c r="H63" s="374">
        <v>361</v>
      </c>
      <c r="I63" s="389"/>
      <c r="J63" s="389"/>
    </row>
    <row r="64" spans="1:10" ht="11.1" customHeight="1">
      <c r="D64" s="359"/>
      <c r="E64" s="1892"/>
      <c r="F64" s="622" t="s">
        <v>40</v>
      </c>
      <c r="G64" s="594"/>
      <c r="H64" s="1098">
        <f>SUM(H65:H68)</f>
        <v>716</v>
      </c>
      <c r="I64" s="389"/>
      <c r="J64" s="389"/>
    </row>
    <row r="65" spans="1:10" ht="9.9499999999999993" customHeight="1">
      <c r="A65" s="5">
        <v>2</v>
      </c>
      <c r="B65" s="5">
        <v>4</v>
      </c>
      <c r="C65" s="5">
        <v>3</v>
      </c>
      <c r="D65" s="359"/>
      <c r="E65" s="1892"/>
      <c r="F65" s="4"/>
      <c r="G65" s="594" t="s">
        <v>711</v>
      </c>
      <c r="H65" s="374">
        <v>77</v>
      </c>
      <c r="I65" s="389"/>
      <c r="J65" s="389"/>
    </row>
    <row r="66" spans="1:10" ht="9.9499999999999993" customHeight="1">
      <c r="A66" s="5">
        <v>2</v>
      </c>
      <c r="B66" s="5">
        <v>4</v>
      </c>
      <c r="C66" s="5">
        <v>3</v>
      </c>
      <c r="D66" s="359"/>
      <c r="E66" s="1892"/>
      <c r="F66" s="4"/>
      <c r="G66" s="594" t="s">
        <v>92</v>
      </c>
      <c r="H66" s="374">
        <v>211</v>
      </c>
      <c r="I66" s="389"/>
      <c r="J66" s="389"/>
    </row>
    <row r="67" spans="1:10" ht="9.9499999999999993" customHeight="1">
      <c r="A67" s="5">
        <v>2</v>
      </c>
      <c r="B67" s="5">
        <v>4</v>
      </c>
      <c r="C67" s="5">
        <v>3</v>
      </c>
      <c r="D67" s="359"/>
      <c r="E67" s="1892"/>
      <c r="F67" s="4"/>
      <c r="G67" s="594" t="s">
        <v>710</v>
      </c>
      <c r="H67" s="374">
        <v>145</v>
      </c>
      <c r="I67" s="389"/>
      <c r="J67" s="389"/>
    </row>
    <row r="68" spans="1:10" ht="9.9499999999999993" customHeight="1">
      <c r="A68" s="5">
        <v>2</v>
      </c>
      <c r="B68" s="5">
        <v>4</v>
      </c>
      <c r="C68" s="5">
        <v>3</v>
      </c>
      <c r="D68" s="359"/>
      <c r="E68" s="1892"/>
      <c r="F68" s="4"/>
      <c r="G68" s="594" t="s">
        <v>89</v>
      </c>
      <c r="H68" s="374">
        <v>283</v>
      </c>
      <c r="I68" s="389"/>
      <c r="J68" s="389"/>
    </row>
    <row r="69" spans="1:10" ht="11.1" customHeight="1">
      <c r="D69" s="359"/>
      <c r="E69" s="1892"/>
      <c r="F69" s="622" t="s">
        <v>41</v>
      </c>
      <c r="G69" s="594"/>
      <c r="H69" s="1098">
        <f>SUM(H70:H74)</f>
        <v>319</v>
      </c>
      <c r="I69" s="389"/>
      <c r="J69" s="389"/>
    </row>
    <row r="70" spans="1:10" ht="9.9499999999999993" customHeight="1">
      <c r="A70" s="5">
        <v>2</v>
      </c>
      <c r="B70" s="5">
        <v>4</v>
      </c>
      <c r="C70" s="5">
        <v>7</v>
      </c>
      <c r="D70" s="359"/>
      <c r="E70" s="1892"/>
      <c r="F70" s="4"/>
      <c r="G70" s="594" t="s">
        <v>711</v>
      </c>
      <c r="H70" s="374">
        <v>37</v>
      </c>
      <c r="I70" s="389"/>
      <c r="J70" s="389"/>
    </row>
    <row r="71" spans="1:10" ht="9.9499999999999993" customHeight="1">
      <c r="A71" s="5">
        <v>2</v>
      </c>
      <c r="B71" s="5">
        <v>4</v>
      </c>
      <c r="C71" s="5">
        <v>7</v>
      </c>
      <c r="D71" s="359"/>
      <c r="E71" s="1892"/>
      <c r="F71" s="4"/>
      <c r="G71" s="594" t="s">
        <v>92</v>
      </c>
      <c r="H71" s="374">
        <v>96</v>
      </c>
      <c r="I71" s="389"/>
      <c r="J71" s="389"/>
    </row>
    <row r="72" spans="1:10" ht="9.9499999999999993" customHeight="1">
      <c r="A72" s="5">
        <v>2</v>
      </c>
      <c r="B72" s="5">
        <v>4</v>
      </c>
      <c r="C72" s="5">
        <v>7</v>
      </c>
      <c r="D72" s="359"/>
      <c r="E72" s="1892"/>
      <c r="F72" s="4"/>
      <c r="G72" s="594" t="s">
        <v>423</v>
      </c>
      <c r="H72" s="374">
        <v>0</v>
      </c>
      <c r="I72" s="389"/>
      <c r="J72" s="389"/>
    </row>
    <row r="73" spans="1:10" ht="9.9499999999999993" customHeight="1">
      <c r="A73" s="5">
        <v>2</v>
      </c>
      <c r="B73" s="5">
        <v>4</v>
      </c>
      <c r="C73" s="5">
        <v>7</v>
      </c>
      <c r="D73" s="359"/>
      <c r="E73" s="1892"/>
      <c r="F73" s="4"/>
      <c r="G73" s="594" t="s">
        <v>710</v>
      </c>
      <c r="H73" s="374">
        <v>54</v>
      </c>
      <c r="I73" s="389"/>
      <c r="J73" s="389"/>
    </row>
    <row r="74" spans="1:10" ht="9.9499999999999993" customHeight="1">
      <c r="A74" s="5">
        <v>2</v>
      </c>
      <c r="B74" s="5">
        <v>4</v>
      </c>
      <c r="C74" s="5">
        <v>7</v>
      </c>
      <c r="D74" s="359"/>
      <c r="E74" s="1892"/>
      <c r="F74" s="4"/>
      <c r="G74" s="594" t="s">
        <v>89</v>
      </c>
      <c r="H74" s="374">
        <v>132</v>
      </c>
      <c r="I74" s="389"/>
      <c r="J74" s="389"/>
    </row>
    <row r="75" spans="1:10" ht="11.1" customHeight="1">
      <c r="D75" s="359"/>
      <c r="E75" s="1892"/>
      <c r="F75" s="622" t="s">
        <v>42</v>
      </c>
      <c r="G75" s="594"/>
      <c r="H75" s="1098">
        <f>SUM(H76:H79)</f>
        <v>0</v>
      </c>
      <c r="I75" s="389"/>
      <c r="J75" s="389"/>
    </row>
    <row r="76" spans="1:10" ht="9.9499999999999993" customHeight="1">
      <c r="A76" s="5">
        <v>2</v>
      </c>
      <c r="B76" s="5">
        <v>4</v>
      </c>
      <c r="C76" s="5">
        <v>1</v>
      </c>
      <c r="D76" s="359"/>
      <c r="E76" s="1892"/>
      <c r="F76" s="4"/>
      <c r="G76" s="594" t="s">
        <v>711</v>
      </c>
      <c r="H76" s="374">
        <v>0</v>
      </c>
      <c r="I76" s="389"/>
      <c r="J76" s="389"/>
    </row>
    <row r="77" spans="1:10" ht="9.9499999999999993" customHeight="1">
      <c r="A77" s="5">
        <v>2</v>
      </c>
      <c r="B77" s="5">
        <v>4</v>
      </c>
      <c r="C77" s="5">
        <v>1</v>
      </c>
      <c r="D77" s="359"/>
      <c r="E77" s="1892"/>
      <c r="F77" s="4"/>
      <c r="G77" s="594" t="s">
        <v>92</v>
      </c>
      <c r="H77" s="374">
        <v>0</v>
      </c>
      <c r="I77" s="389"/>
      <c r="J77" s="389"/>
    </row>
    <row r="78" spans="1:10" ht="9.9499999999999993" customHeight="1">
      <c r="A78" s="5">
        <v>2</v>
      </c>
      <c r="B78" s="5">
        <v>4</v>
      </c>
      <c r="C78" s="5">
        <v>1</v>
      </c>
      <c r="D78" s="359"/>
      <c r="E78" s="1892"/>
      <c r="F78" s="4"/>
      <c r="G78" s="594" t="s">
        <v>710</v>
      </c>
      <c r="H78" s="374">
        <v>0</v>
      </c>
      <c r="I78" s="389"/>
      <c r="J78" s="389"/>
    </row>
    <row r="79" spans="1:10" ht="9.9499999999999993" customHeight="1">
      <c r="A79" s="5">
        <v>2</v>
      </c>
      <c r="B79" s="5">
        <v>4</v>
      </c>
      <c r="C79" s="5">
        <v>1</v>
      </c>
      <c r="D79" s="359"/>
      <c r="E79" s="1892"/>
      <c r="F79" s="4"/>
      <c r="G79" s="594" t="s">
        <v>89</v>
      </c>
      <c r="H79" s="374">
        <v>0</v>
      </c>
      <c r="I79" s="389"/>
      <c r="J79" s="389"/>
    </row>
    <row r="80" spans="1:10" ht="11.1" customHeight="1">
      <c r="D80" s="359"/>
      <c r="E80" s="1892"/>
      <c r="F80" s="622" t="s">
        <v>43</v>
      </c>
      <c r="G80" s="594"/>
      <c r="H80" s="1098">
        <f>SUM(H81:H85)</f>
        <v>340</v>
      </c>
      <c r="I80" s="389"/>
      <c r="J80" s="389"/>
    </row>
    <row r="81" spans="1:10" ht="9.75" customHeight="1">
      <c r="A81" s="5">
        <v>2</v>
      </c>
      <c r="B81" s="5">
        <v>4</v>
      </c>
      <c r="C81" s="5">
        <v>9</v>
      </c>
      <c r="D81" s="359"/>
      <c r="E81" s="1892"/>
      <c r="F81" s="1"/>
      <c r="G81" s="594" t="s">
        <v>711</v>
      </c>
      <c r="H81" s="374">
        <v>43</v>
      </c>
      <c r="I81" s="389"/>
      <c r="J81" s="389"/>
    </row>
    <row r="82" spans="1:10" ht="9.75" customHeight="1">
      <c r="A82" s="5">
        <v>2</v>
      </c>
      <c r="B82" s="5">
        <v>4</v>
      </c>
      <c r="C82" s="5">
        <v>9</v>
      </c>
      <c r="D82" s="359"/>
      <c r="E82" s="1892"/>
      <c r="F82" s="1"/>
      <c r="G82" s="594" t="s">
        <v>92</v>
      </c>
      <c r="H82" s="374">
        <v>160</v>
      </c>
      <c r="I82" s="389"/>
      <c r="J82" s="389"/>
    </row>
    <row r="83" spans="1:10" ht="9.75" customHeight="1">
      <c r="A83" s="5">
        <v>2</v>
      </c>
      <c r="B83" s="5">
        <v>4</v>
      </c>
      <c r="C83" s="5">
        <v>9</v>
      </c>
      <c r="D83" s="359"/>
      <c r="E83" s="1892"/>
      <c r="F83" s="1"/>
      <c r="G83" s="594" t="s">
        <v>710</v>
      </c>
      <c r="H83" s="374">
        <v>37</v>
      </c>
      <c r="I83" s="389"/>
      <c r="J83" s="389"/>
    </row>
    <row r="84" spans="1:10" ht="9.9499999999999993" customHeight="1">
      <c r="A84" s="5">
        <v>2</v>
      </c>
      <c r="B84" s="5">
        <v>4</v>
      </c>
      <c r="C84" s="5">
        <v>9</v>
      </c>
      <c r="D84" s="359"/>
      <c r="E84" s="1892"/>
      <c r="F84" s="1"/>
      <c r="G84" s="594" t="s">
        <v>89</v>
      </c>
      <c r="H84" s="374">
        <v>100</v>
      </c>
      <c r="I84" s="389"/>
      <c r="J84" s="389"/>
    </row>
    <row r="85" spans="1:10" ht="9.9499999999999993" customHeight="1">
      <c r="A85" s="5">
        <v>2</v>
      </c>
      <c r="B85" s="5">
        <v>4</v>
      </c>
      <c r="C85" s="5">
        <v>9</v>
      </c>
      <c r="D85" s="359"/>
      <c r="E85" s="1892"/>
      <c r="F85" s="1"/>
      <c r="G85" s="594" t="s">
        <v>94</v>
      </c>
      <c r="H85" s="374">
        <v>0</v>
      </c>
      <c r="I85" s="389"/>
      <c r="J85" s="389"/>
    </row>
    <row r="86" spans="1:10" ht="11.1" customHeight="1">
      <c r="D86" s="359"/>
      <c r="E86" s="1892"/>
      <c r="F86" s="622" t="s">
        <v>44</v>
      </c>
      <c r="G86" s="479"/>
      <c r="H86" s="1098">
        <f>SUM(H87)</f>
        <v>188</v>
      </c>
      <c r="I86" s="389"/>
      <c r="J86" s="389"/>
    </row>
    <row r="87" spans="1:10" ht="9.9499999999999993" customHeight="1">
      <c r="A87" s="5">
        <v>2</v>
      </c>
      <c r="B87" s="5">
        <v>4</v>
      </c>
      <c r="C87" s="5">
        <v>11</v>
      </c>
      <c r="D87" s="359"/>
      <c r="E87" s="1892"/>
      <c r="F87" s="4"/>
      <c r="G87" s="594" t="s">
        <v>109</v>
      </c>
      <c r="H87" s="374">
        <v>188</v>
      </c>
      <c r="I87" s="389"/>
      <c r="J87" s="389"/>
    </row>
    <row r="88" spans="1:10" ht="12" customHeight="1">
      <c r="D88" s="359"/>
      <c r="E88" s="1891">
        <v>1403</v>
      </c>
      <c r="F88" s="373" t="s">
        <v>3</v>
      </c>
      <c r="G88" s="372"/>
      <c r="H88" s="371">
        <f>SUM(H89+H91+H93)</f>
        <v>545</v>
      </c>
      <c r="I88" s="389"/>
      <c r="J88" s="389"/>
    </row>
    <row r="89" spans="1:10" ht="11.1" customHeight="1">
      <c r="D89" s="359"/>
      <c r="E89" s="1892"/>
      <c r="F89" s="622" t="s">
        <v>45</v>
      </c>
      <c r="G89" s="594"/>
      <c r="H89" s="1098">
        <f>SUM(H90)</f>
        <v>0</v>
      </c>
      <c r="I89" s="389"/>
      <c r="J89" s="389"/>
    </row>
    <row r="90" spans="1:10" ht="9.9499999999999993" customHeight="1">
      <c r="A90" s="5">
        <v>3</v>
      </c>
      <c r="B90" s="5">
        <v>5</v>
      </c>
      <c r="C90" s="5">
        <v>11</v>
      </c>
      <c r="D90" s="359"/>
      <c r="E90" s="1892"/>
      <c r="F90" s="4"/>
      <c r="G90" s="594" t="s">
        <v>96</v>
      </c>
      <c r="H90" s="374">
        <v>0</v>
      </c>
      <c r="I90" s="389"/>
      <c r="J90" s="389"/>
    </row>
    <row r="91" spans="1:10" ht="11.1" customHeight="1">
      <c r="D91" s="359"/>
      <c r="E91" s="1892"/>
      <c r="F91" s="622" t="s">
        <v>46</v>
      </c>
      <c r="G91" s="594"/>
      <c r="H91" s="1098">
        <f>SUM(H92)</f>
        <v>232</v>
      </c>
      <c r="I91" s="389"/>
      <c r="J91" s="389"/>
    </row>
    <row r="92" spans="1:10" ht="9.75" customHeight="1">
      <c r="A92" s="5">
        <v>3</v>
      </c>
      <c r="B92" s="5">
        <v>5</v>
      </c>
      <c r="C92" s="5">
        <v>8</v>
      </c>
      <c r="D92" s="359"/>
      <c r="E92" s="1892"/>
      <c r="F92" s="4"/>
      <c r="G92" s="594" t="s">
        <v>709</v>
      </c>
      <c r="H92" s="374">
        <v>232</v>
      </c>
      <c r="I92" s="389"/>
      <c r="J92" s="389"/>
    </row>
    <row r="93" spans="1:10" ht="11.1" customHeight="1">
      <c r="D93" s="359"/>
      <c r="E93" s="1892"/>
      <c r="F93" s="622" t="s">
        <v>47</v>
      </c>
      <c r="G93" s="594"/>
      <c r="H93" s="1098">
        <f>SUM(H94:H95)</f>
        <v>313</v>
      </c>
      <c r="I93" s="389"/>
      <c r="J93" s="389"/>
    </row>
    <row r="94" spans="1:10" ht="9.9499999999999993" customHeight="1">
      <c r="A94" s="5">
        <v>3</v>
      </c>
      <c r="B94" s="5">
        <v>5</v>
      </c>
      <c r="C94" s="5">
        <v>10</v>
      </c>
      <c r="D94" s="359"/>
      <c r="E94" s="1892"/>
      <c r="F94" s="4"/>
      <c r="G94" s="594" t="s">
        <v>96</v>
      </c>
      <c r="H94" s="374">
        <v>313</v>
      </c>
      <c r="I94" s="389"/>
      <c r="J94" s="389"/>
    </row>
    <row r="95" spans="1:10" ht="9.9499999999999993" customHeight="1">
      <c r="A95" s="5">
        <v>3</v>
      </c>
      <c r="B95" s="5">
        <v>5</v>
      </c>
      <c r="C95" s="5">
        <v>10</v>
      </c>
      <c r="D95" s="359"/>
      <c r="E95" s="1893"/>
      <c r="F95" s="3"/>
      <c r="G95" s="593" t="s">
        <v>397</v>
      </c>
      <c r="H95" s="374">
        <v>0</v>
      </c>
      <c r="I95" s="389"/>
      <c r="J95" s="389"/>
    </row>
    <row r="96" spans="1:10" ht="9.9499999999999993" customHeight="1">
      <c r="D96" s="359"/>
      <c r="E96" s="6"/>
      <c r="F96" s="4"/>
      <c r="G96" s="594"/>
      <c r="H96" s="1755" t="s">
        <v>386</v>
      </c>
      <c r="I96" s="389"/>
      <c r="J96" s="389"/>
    </row>
    <row r="97" spans="1:12" ht="9.9499999999999993" customHeight="1">
      <c r="D97" s="359"/>
      <c r="E97" s="6"/>
      <c r="F97" s="4"/>
      <c r="G97" s="594"/>
      <c r="H97" s="2" t="s">
        <v>447</v>
      </c>
      <c r="I97" s="1"/>
    </row>
    <row r="98" spans="1:12" ht="12.75" customHeight="1">
      <c r="D98" s="359"/>
      <c r="E98" s="1889" t="s">
        <v>6</v>
      </c>
      <c r="F98" s="1754"/>
      <c r="G98" s="1754"/>
      <c r="H98" s="1752"/>
      <c r="I98" s="389"/>
      <c r="L98" s="4"/>
    </row>
    <row r="99" spans="1:12" ht="12.75" customHeight="1">
      <c r="A99" s="5" t="s">
        <v>12</v>
      </c>
      <c r="B99" s="5" t="s">
        <v>13</v>
      </c>
      <c r="C99" s="5" t="s">
        <v>14</v>
      </c>
      <c r="D99" s="359"/>
      <c r="E99" s="1890"/>
      <c r="F99" s="1751"/>
      <c r="G99" s="1750" t="s">
        <v>87</v>
      </c>
      <c r="H99" s="1881" t="s">
        <v>0</v>
      </c>
      <c r="I99" s="389"/>
      <c r="J99" s="5"/>
    </row>
    <row r="100" spans="1:12">
      <c r="D100" s="359"/>
      <c r="E100" s="1890"/>
      <c r="F100" s="1361"/>
      <c r="G100" s="1747"/>
      <c r="H100" s="1882"/>
      <c r="I100" s="389"/>
    </row>
    <row r="101" spans="1:12" ht="12" customHeight="1">
      <c r="D101" s="359"/>
      <c r="E101" s="1894">
        <v>1404</v>
      </c>
      <c r="F101" s="373" t="s">
        <v>28</v>
      </c>
      <c r="G101" s="372"/>
      <c r="H101" s="371">
        <f>SUM(H102+H104)</f>
        <v>2404</v>
      </c>
      <c r="I101" s="1"/>
    </row>
    <row r="102" spans="1:12" ht="10.5" customHeight="1">
      <c r="D102" s="359"/>
      <c r="E102" s="1895"/>
      <c r="F102" s="1680" t="s">
        <v>48</v>
      </c>
      <c r="G102" s="594"/>
      <c r="H102" s="1098">
        <f>SUM(H103)</f>
        <v>1180</v>
      </c>
      <c r="I102" s="1"/>
    </row>
    <row r="103" spans="1:12" ht="9.75" customHeight="1">
      <c r="D103" s="359"/>
      <c r="E103" s="1895"/>
      <c r="F103" s="4"/>
      <c r="G103" s="594" t="s">
        <v>706</v>
      </c>
      <c r="H103" s="374">
        <v>1180</v>
      </c>
      <c r="I103" s="1"/>
    </row>
    <row r="104" spans="1:12" ht="11.1" customHeight="1">
      <c r="D104" s="359"/>
      <c r="E104" s="1895"/>
      <c r="F104" s="622" t="s">
        <v>49</v>
      </c>
      <c r="G104" s="594"/>
      <c r="H104" s="1104">
        <f>SUM(H105:H108)</f>
        <v>1224</v>
      </c>
      <c r="I104" s="1"/>
    </row>
    <row r="105" spans="1:12" ht="9.75" customHeight="1">
      <c r="A105" s="5">
        <v>4</v>
      </c>
      <c r="B105" s="5">
        <v>6</v>
      </c>
      <c r="C105" s="5">
        <v>11</v>
      </c>
      <c r="D105" s="359"/>
      <c r="E105" s="1895"/>
      <c r="F105" s="622"/>
      <c r="G105" s="594" t="s">
        <v>705</v>
      </c>
      <c r="H105" s="374">
        <v>285</v>
      </c>
      <c r="I105" s="1"/>
    </row>
    <row r="106" spans="1:12" ht="9.75" customHeight="1">
      <c r="A106" s="5">
        <v>4</v>
      </c>
      <c r="B106" s="5">
        <v>6</v>
      </c>
      <c r="C106" s="5">
        <v>11</v>
      </c>
      <c r="D106" s="359"/>
      <c r="E106" s="1895"/>
      <c r="F106" s="4"/>
      <c r="G106" s="594" t="s">
        <v>112</v>
      </c>
      <c r="H106" s="374">
        <v>939</v>
      </c>
      <c r="I106" s="1"/>
    </row>
    <row r="107" spans="1:12" ht="9.75" customHeight="1">
      <c r="A107" s="5">
        <v>4</v>
      </c>
      <c r="B107" s="5">
        <v>6</v>
      </c>
      <c r="C107" s="5">
        <v>11</v>
      </c>
      <c r="D107" s="359"/>
      <c r="E107" s="1895"/>
      <c r="F107" s="4"/>
      <c r="G107" s="594" t="s">
        <v>422</v>
      </c>
      <c r="H107" s="374">
        <v>0</v>
      </c>
      <c r="I107" s="1"/>
    </row>
    <row r="108" spans="1:12" ht="9.75" customHeight="1">
      <c r="A108" s="5">
        <v>4</v>
      </c>
      <c r="B108" s="5">
        <v>6</v>
      </c>
      <c r="C108" s="5">
        <v>11</v>
      </c>
      <c r="D108" s="359"/>
      <c r="E108" s="1896"/>
      <c r="F108" s="4"/>
      <c r="G108" s="594" t="s">
        <v>421</v>
      </c>
      <c r="H108" s="374">
        <v>0</v>
      </c>
      <c r="I108" s="1"/>
    </row>
    <row r="109" spans="1:12" ht="12" customHeight="1">
      <c r="D109" s="359"/>
      <c r="E109" s="1891">
        <v>1405</v>
      </c>
      <c r="F109" s="373" t="s">
        <v>4</v>
      </c>
      <c r="G109" s="491"/>
      <c r="H109" s="371">
        <f>SUM(H110+H115+H126+H128)</f>
        <v>2975</v>
      </c>
      <c r="I109" s="1"/>
    </row>
    <row r="110" spans="1:12" ht="11.1" customHeight="1">
      <c r="D110" s="359"/>
      <c r="E110" s="1892"/>
      <c r="F110" s="622" t="s">
        <v>50</v>
      </c>
      <c r="G110" s="594"/>
      <c r="H110" s="1776">
        <f>SUM(H111:H114)</f>
        <v>480</v>
      </c>
      <c r="I110" s="1"/>
    </row>
    <row r="111" spans="1:12" ht="9.9499999999999993" customHeight="1">
      <c r="A111" s="5">
        <v>5</v>
      </c>
      <c r="B111" s="5">
        <v>4</v>
      </c>
      <c r="C111" s="5">
        <v>8</v>
      </c>
      <c r="D111" s="359"/>
      <c r="E111" s="1892"/>
      <c r="F111" s="4"/>
      <c r="G111" s="594" t="s">
        <v>395</v>
      </c>
      <c r="H111" s="1745">
        <v>0</v>
      </c>
      <c r="I111" s="1"/>
    </row>
    <row r="112" spans="1:12" ht="9.9499999999999993" customHeight="1">
      <c r="A112" s="5">
        <v>5</v>
      </c>
      <c r="B112" s="5">
        <v>4</v>
      </c>
      <c r="C112" s="5">
        <v>8</v>
      </c>
      <c r="D112" s="359"/>
      <c r="E112" s="1892"/>
      <c r="F112" s="4"/>
      <c r="G112" s="594" t="s">
        <v>394</v>
      </c>
      <c r="H112" s="1745">
        <v>309</v>
      </c>
      <c r="I112" s="1"/>
    </row>
    <row r="113" spans="1:9" ht="9.9499999999999993" customHeight="1">
      <c r="A113" s="5">
        <v>5</v>
      </c>
      <c r="B113" s="5">
        <v>4</v>
      </c>
      <c r="C113" s="5">
        <v>8</v>
      </c>
      <c r="D113" s="359"/>
      <c r="E113" s="1892"/>
      <c r="F113" s="4"/>
      <c r="G113" s="594" t="s">
        <v>393</v>
      </c>
      <c r="H113" s="1745">
        <v>57</v>
      </c>
      <c r="I113" s="1"/>
    </row>
    <row r="114" spans="1:9" ht="9.9499999999999993" customHeight="1">
      <c r="A114" s="5">
        <v>5</v>
      </c>
      <c r="B114" s="5">
        <v>4</v>
      </c>
      <c r="C114" s="5">
        <v>8</v>
      </c>
      <c r="D114" s="359"/>
      <c r="E114" s="1892"/>
      <c r="F114" s="4"/>
      <c r="G114" s="594" t="s">
        <v>392</v>
      </c>
      <c r="H114" s="1745">
        <v>114</v>
      </c>
      <c r="I114" s="1"/>
    </row>
    <row r="115" spans="1:9" ht="11.1" customHeight="1">
      <c r="D115" s="359"/>
      <c r="E115" s="1892"/>
      <c r="F115" s="622" t="s">
        <v>58</v>
      </c>
      <c r="G115" s="479"/>
      <c r="H115" s="1775">
        <f>SUM(H116:H125)</f>
        <v>1978</v>
      </c>
      <c r="I115" s="1"/>
    </row>
    <row r="116" spans="1:9" ht="9.9499999999999993" customHeight="1">
      <c r="A116" s="5">
        <v>5</v>
      </c>
      <c r="B116" s="5">
        <v>5</v>
      </c>
      <c r="C116" s="5">
        <v>11</v>
      </c>
      <c r="D116" s="359"/>
      <c r="E116" s="1892"/>
      <c r="F116" s="622"/>
      <c r="G116" s="594" t="s">
        <v>704</v>
      </c>
      <c r="H116" s="1745">
        <v>0</v>
      </c>
      <c r="I116" s="1"/>
    </row>
    <row r="117" spans="1:9" ht="9.9499999999999993" customHeight="1">
      <c r="A117" s="5">
        <v>5</v>
      </c>
      <c r="B117" s="5">
        <v>5</v>
      </c>
      <c r="C117" s="5">
        <v>11</v>
      </c>
      <c r="D117" s="359"/>
      <c r="E117" s="1892"/>
      <c r="F117" s="4"/>
      <c r="G117" s="594" t="s">
        <v>113</v>
      </c>
      <c r="H117" s="1745">
        <v>38</v>
      </c>
      <c r="I117" s="1"/>
    </row>
    <row r="118" spans="1:9" ht="9.9499999999999993" customHeight="1">
      <c r="A118" s="5">
        <v>5</v>
      </c>
      <c r="B118" s="5">
        <v>5</v>
      </c>
      <c r="C118" s="5">
        <v>11</v>
      </c>
      <c r="D118" s="359"/>
      <c r="E118" s="1892"/>
      <c r="F118" s="4"/>
      <c r="G118" s="594" t="s">
        <v>703</v>
      </c>
      <c r="H118" s="1745">
        <v>677</v>
      </c>
      <c r="I118" s="1"/>
    </row>
    <row r="119" spans="1:9" ht="9.9499999999999993" customHeight="1">
      <c r="A119" s="5">
        <v>5</v>
      </c>
      <c r="B119" s="5">
        <v>5</v>
      </c>
      <c r="C119" s="5">
        <v>11</v>
      </c>
      <c r="D119" s="359"/>
      <c r="E119" s="1892"/>
      <c r="F119" s="4"/>
      <c r="G119" s="594" t="s">
        <v>391</v>
      </c>
      <c r="H119" s="1745">
        <v>7</v>
      </c>
      <c r="I119" s="1"/>
    </row>
    <row r="120" spans="1:9" ht="9.9499999999999993" customHeight="1">
      <c r="A120" s="5">
        <v>5</v>
      </c>
      <c r="B120" s="5">
        <v>5</v>
      </c>
      <c r="C120" s="5">
        <v>11</v>
      </c>
      <c r="D120" s="359"/>
      <c r="E120" s="1892"/>
      <c r="F120" s="4"/>
      <c r="G120" s="594" t="s">
        <v>390</v>
      </c>
      <c r="H120" s="1745">
        <v>32</v>
      </c>
      <c r="I120" s="1"/>
    </row>
    <row r="121" spans="1:9" ht="9.9499999999999993" customHeight="1">
      <c r="A121" s="5">
        <v>5</v>
      </c>
      <c r="B121" s="5">
        <v>5</v>
      </c>
      <c r="C121" s="5">
        <v>11</v>
      </c>
      <c r="D121" s="359"/>
      <c r="E121" s="1892"/>
      <c r="F121" s="4"/>
      <c r="G121" s="594" t="s">
        <v>702</v>
      </c>
      <c r="H121" s="1745">
        <v>10</v>
      </c>
      <c r="I121" s="1"/>
    </row>
    <row r="122" spans="1:9" ht="9.9499999999999993" customHeight="1">
      <c r="A122" s="5">
        <v>5</v>
      </c>
      <c r="B122" s="5">
        <v>5</v>
      </c>
      <c r="C122" s="5">
        <v>11</v>
      </c>
      <c r="D122" s="359"/>
      <c r="E122" s="1892"/>
      <c r="F122" s="4"/>
      <c r="G122" s="594" t="s">
        <v>702</v>
      </c>
      <c r="H122" s="1745">
        <v>1</v>
      </c>
      <c r="I122" s="1"/>
    </row>
    <row r="123" spans="1:9" ht="9.9499999999999993" customHeight="1">
      <c r="A123" s="5">
        <v>5</v>
      </c>
      <c r="B123" s="5">
        <v>5</v>
      </c>
      <c r="C123" s="5">
        <v>11</v>
      </c>
      <c r="D123" s="359"/>
      <c r="E123" s="1892"/>
      <c r="F123" s="4"/>
      <c r="G123" s="594" t="s">
        <v>701</v>
      </c>
      <c r="H123" s="1745">
        <v>112</v>
      </c>
      <c r="I123" s="1"/>
    </row>
    <row r="124" spans="1:9" ht="9.9499999999999993" customHeight="1">
      <c r="A124" s="5">
        <v>5</v>
      </c>
      <c r="B124" s="5">
        <v>5</v>
      </c>
      <c r="C124" s="5">
        <v>11</v>
      </c>
      <c r="D124" s="359"/>
      <c r="E124" s="1892"/>
      <c r="F124" s="4"/>
      <c r="G124" s="594" t="s">
        <v>444</v>
      </c>
      <c r="H124" s="1745">
        <v>896</v>
      </c>
      <c r="I124" s="1"/>
    </row>
    <row r="125" spans="1:9" ht="9.75" customHeight="1">
      <c r="A125" s="5">
        <v>5</v>
      </c>
      <c r="B125" s="5">
        <v>5</v>
      </c>
      <c r="C125" s="5">
        <v>11</v>
      </c>
      <c r="D125" s="359"/>
      <c r="E125" s="1892"/>
      <c r="F125" s="4"/>
      <c r="G125" s="594" t="s">
        <v>388</v>
      </c>
      <c r="H125" s="1745">
        <v>205</v>
      </c>
      <c r="I125" s="1"/>
    </row>
    <row r="126" spans="1:9" ht="9.75" customHeight="1">
      <c r="D126" s="359"/>
      <c r="E126" s="1892"/>
      <c r="F126" s="479" t="s">
        <v>51</v>
      </c>
      <c r="G126" s="457"/>
      <c r="H126" s="1775">
        <f>SUM(H127)</f>
        <v>517</v>
      </c>
      <c r="I126" s="1"/>
    </row>
    <row r="127" spans="1:9" ht="9.9499999999999993" customHeight="1">
      <c r="A127" s="5">
        <v>5</v>
      </c>
      <c r="B127" s="5">
        <v>5</v>
      </c>
      <c r="C127" s="5">
        <v>10</v>
      </c>
      <c r="D127" s="359"/>
      <c r="E127" s="1892"/>
      <c r="F127" s="4"/>
      <c r="G127" s="594" t="s">
        <v>97</v>
      </c>
      <c r="H127" s="1745">
        <v>517</v>
      </c>
      <c r="I127" s="1"/>
    </row>
    <row r="128" spans="1:9" ht="9.9499999999999993" customHeight="1">
      <c r="D128" s="359"/>
      <c r="E128" s="1892"/>
      <c r="F128" s="479" t="s">
        <v>52</v>
      </c>
      <c r="G128" s="457"/>
      <c r="H128" s="1775">
        <f>SUM(H129:H130)</f>
        <v>0</v>
      </c>
      <c r="I128" s="1"/>
    </row>
    <row r="129" spans="1:9" ht="9.9499999999999993" customHeight="1">
      <c r="A129" s="5">
        <v>5</v>
      </c>
      <c r="B129" s="5">
        <v>5</v>
      </c>
      <c r="C129" s="5">
        <v>13</v>
      </c>
      <c r="D129" s="359"/>
      <c r="E129" s="1892"/>
      <c r="F129" s="4"/>
      <c r="G129" s="594" t="s">
        <v>444</v>
      </c>
      <c r="H129" s="1745">
        <v>0</v>
      </c>
      <c r="I129" s="1"/>
    </row>
    <row r="130" spans="1:9" ht="9.9499999999999993" customHeight="1">
      <c r="A130" s="5">
        <v>5</v>
      </c>
      <c r="B130" s="5">
        <v>5</v>
      </c>
      <c r="C130" s="5">
        <v>13</v>
      </c>
      <c r="D130" s="359"/>
      <c r="E130" s="1893"/>
      <c r="F130" s="3"/>
      <c r="G130" s="593" t="s">
        <v>387</v>
      </c>
      <c r="H130" s="1744">
        <v>0</v>
      </c>
      <c r="I130" s="1"/>
    </row>
    <row r="131" spans="1:9" ht="12" customHeight="1">
      <c r="D131" s="359"/>
      <c r="E131" s="1891">
        <v>1406</v>
      </c>
      <c r="F131" s="373" t="s">
        <v>5</v>
      </c>
      <c r="G131" s="372"/>
      <c r="H131" s="376">
        <f>SUM(H132+H136+H138+H140)</f>
        <v>1817</v>
      </c>
      <c r="I131" s="1"/>
    </row>
    <row r="132" spans="1:9" ht="11.1" customHeight="1">
      <c r="D132" s="359"/>
      <c r="E132" s="1892"/>
      <c r="F132" s="622" t="s">
        <v>53</v>
      </c>
      <c r="G132" s="594"/>
      <c r="H132" s="1058">
        <f>SUM(H133:H135)</f>
        <v>1363</v>
      </c>
      <c r="I132" s="1"/>
    </row>
    <row r="133" spans="1:9" ht="9.9499999999999993" customHeight="1">
      <c r="A133" s="5">
        <v>6</v>
      </c>
      <c r="B133" s="5">
        <v>2</v>
      </c>
      <c r="C133" s="5">
        <v>11</v>
      </c>
      <c r="D133" s="359"/>
      <c r="E133" s="1892"/>
      <c r="F133" s="720"/>
      <c r="G133" s="594" t="s">
        <v>443</v>
      </c>
      <c r="H133" s="366">
        <v>235</v>
      </c>
      <c r="I133" s="1"/>
    </row>
    <row r="134" spans="1:9" ht="9.9499999999999993" customHeight="1">
      <c r="A134" s="5">
        <v>6</v>
      </c>
      <c r="B134" s="5">
        <v>2</v>
      </c>
      <c r="C134" s="5">
        <v>11</v>
      </c>
      <c r="D134" s="359"/>
      <c r="E134" s="1892"/>
      <c r="F134" s="720"/>
      <c r="G134" s="594" t="s">
        <v>700</v>
      </c>
      <c r="H134" s="366">
        <v>0</v>
      </c>
      <c r="I134" s="1"/>
    </row>
    <row r="135" spans="1:9" ht="9.9499999999999993" customHeight="1">
      <c r="A135" s="5">
        <v>6</v>
      </c>
      <c r="B135" s="5">
        <v>2</v>
      </c>
      <c r="C135" s="5">
        <v>11</v>
      </c>
      <c r="D135" s="359"/>
      <c r="E135" s="1892"/>
      <c r="F135" s="720"/>
      <c r="G135" s="594" t="s">
        <v>98</v>
      </c>
      <c r="H135" s="366">
        <v>1128</v>
      </c>
      <c r="I135" s="1"/>
    </row>
    <row r="136" spans="1:9" ht="9.9499999999999993" customHeight="1">
      <c r="D136" s="359"/>
      <c r="E136" s="1892"/>
      <c r="F136" s="622" t="s">
        <v>54</v>
      </c>
      <c r="G136" s="594"/>
      <c r="H136" s="1058">
        <f>SUM(H137)</f>
        <v>0</v>
      </c>
      <c r="I136" s="1"/>
    </row>
    <row r="137" spans="1:9" ht="9.9499999999999993" customHeight="1">
      <c r="D137" s="359"/>
      <c r="E137" s="1892"/>
      <c r="F137" s="720"/>
      <c r="G137" s="594" t="s">
        <v>118</v>
      </c>
      <c r="H137" s="366">
        <v>0</v>
      </c>
      <c r="I137" s="1"/>
    </row>
    <row r="138" spans="1:9" ht="11.1" customHeight="1">
      <c r="D138" s="359"/>
      <c r="E138" s="1892"/>
      <c r="F138" s="622" t="s">
        <v>55</v>
      </c>
      <c r="G138" s="594"/>
      <c r="H138" s="1058">
        <f>SUM(H139)</f>
        <v>454</v>
      </c>
      <c r="I138" s="1"/>
    </row>
    <row r="139" spans="1:9" ht="9.9499999999999993" customHeight="1">
      <c r="A139" s="5">
        <v>6</v>
      </c>
      <c r="B139" s="5">
        <v>2</v>
      </c>
      <c r="C139" s="5">
        <v>10</v>
      </c>
      <c r="D139" s="359"/>
      <c r="E139" s="1892"/>
      <c r="F139" s="4"/>
      <c r="G139" s="594" t="s">
        <v>99</v>
      </c>
      <c r="H139" s="366">
        <v>454</v>
      </c>
      <c r="I139" s="1"/>
    </row>
    <row r="140" spans="1:9" ht="9.9499999999999993" customHeight="1">
      <c r="D140" s="359"/>
      <c r="E140" s="1892"/>
      <c r="F140" s="622" t="s">
        <v>26</v>
      </c>
      <c r="G140" s="594"/>
      <c r="H140" s="1058">
        <f>SUM(H141)</f>
        <v>0</v>
      </c>
      <c r="I140" s="1"/>
    </row>
    <row r="141" spans="1:9" ht="9.9499999999999993" customHeight="1">
      <c r="A141" s="5">
        <v>6</v>
      </c>
      <c r="B141" s="5">
        <v>2</v>
      </c>
      <c r="C141" s="5">
        <v>6</v>
      </c>
      <c r="D141" s="359"/>
      <c r="E141" s="1892"/>
      <c r="F141" s="4"/>
      <c r="G141" s="594" t="s">
        <v>380</v>
      </c>
      <c r="H141" s="366">
        <v>0</v>
      </c>
      <c r="I141" s="1"/>
    </row>
    <row r="142" spans="1:9" ht="12" customHeight="1">
      <c r="D142" s="359"/>
      <c r="E142" s="1894">
        <v>1407</v>
      </c>
      <c r="F142" s="373" t="s">
        <v>62</v>
      </c>
      <c r="G142" s="372"/>
      <c r="H142" s="376">
        <f>SUM(H146+H143)</f>
        <v>197</v>
      </c>
      <c r="I142" s="1"/>
    </row>
    <row r="143" spans="1:9" ht="9.9499999999999993" customHeight="1">
      <c r="D143" s="359"/>
      <c r="E143" s="1895"/>
      <c r="F143" s="622" t="s">
        <v>56</v>
      </c>
      <c r="G143" s="479"/>
      <c r="H143" s="1058">
        <f>SUM(H144:H145)</f>
        <v>163</v>
      </c>
      <c r="I143" s="1"/>
    </row>
    <row r="144" spans="1:9" ht="9.9499999999999993" customHeight="1">
      <c r="D144" s="359"/>
      <c r="E144" s="1895"/>
      <c r="F144" s="4"/>
      <c r="G144" s="594" t="s">
        <v>699</v>
      </c>
      <c r="H144" s="366">
        <v>81</v>
      </c>
      <c r="I144" s="1"/>
    </row>
    <row r="145" spans="1:9" ht="9.9499999999999993" customHeight="1">
      <c r="D145" s="359"/>
      <c r="E145" s="1895"/>
      <c r="F145" s="4"/>
      <c r="G145" s="594" t="s">
        <v>100</v>
      </c>
      <c r="H145" s="366">
        <v>82</v>
      </c>
      <c r="I145" s="1"/>
    </row>
    <row r="146" spans="1:9" ht="9.9499999999999993" customHeight="1">
      <c r="D146" s="359"/>
      <c r="E146" s="1895"/>
      <c r="F146" s="622" t="s">
        <v>25</v>
      </c>
      <c r="G146" s="594"/>
      <c r="H146" s="1058">
        <f>SUM(H147:H150)</f>
        <v>34</v>
      </c>
      <c r="I146" s="1"/>
    </row>
    <row r="147" spans="1:9" ht="9.9499999999999993" customHeight="1">
      <c r="D147" s="359"/>
      <c r="E147" s="1895"/>
      <c r="F147" s="622"/>
      <c r="G147" s="594" t="s">
        <v>119</v>
      </c>
      <c r="H147" s="366">
        <v>0</v>
      </c>
      <c r="I147" s="1"/>
    </row>
    <row r="148" spans="1:9" ht="9.9499999999999993" customHeight="1">
      <c r="D148" s="359"/>
      <c r="E148" s="1895"/>
      <c r="F148" s="622"/>
      <c r="G148" s="594" t="s">
        <v>379</v>
      </c>
      <c r="H148" s="366">
        <v>0</v>
      </c>
      <c r="I148" s="1"/>
    </row>
    <row r="149" spans="1:9" ht="9.9499999999999993" customHeight="1">
      <c r="D149" s="359"/>
      <c r="E149" s="1895"/>
      <c r="F149" s="4"/>
      <c r="G149" s="594" t="s">
        <v>666</v>
      </c>
      <c r="H149" s="366">
        <v>34</v>
      </c>
      <c r="I149" s="1"/>
    </row>
    <row r="150" spans="1:9" ht="9.9499999999999993" customHeight="1">
      <c r="D150" s="359"/>
      <c r="E150" s="1895"/>
      <c r="F150" s="4"/>
      <c r="G150" s="594" t="s">
        <v>415</v>
      </c>
      <c r="H150" s="366">
        <v>0</v>
      </c>
      <c r="I150" s="1"/>
    </row>
    <row r="151" spans="1:9" ht="12" customHeight="1">
      <c r="D151" s="359"/>
      <c r="E151" s="1894">
        <v>1408</v>
      </c>
      <c r="F151" s="373" t="s">
        <v>63</v>
      </c>
      <c r="G151" s="373"/>
      <c r="H151" s="376">
        <f>SUM(H155+H152+H158+H162)</f>
        <v>1363</v>
      </c>
      <c r="I151" s="1"/>
    </row>
    <row r="152" spans="1:9" ht="12" customHeight="1">
      <c r="D152" s="359"/>
      <c r="E152" s="1895"/>
      <c r="F152" s="622" t="s">
        <v>16</v>
      </c>
      <c r="G152" s="479"/>
      <c r="H152" s="1774">
        <f>SUM(H153:H154)</f>
        <v>0</v>
      </c>
      <c r="I152" s="1"/>
    </row>
    <row r="153" spans="1:9" ht="12" customHeight="1">
      <c r="A153" s="5">
        <v>8</v>
      </c>
      <c r="B153" s="5">
        <v>4</v>
      </c>
      <c r="C153" s="5">
        <v>6</v>
      </c>
      <c r="D153" s="359"/>
      <c r="E153" s="1895"/>
      <c r="F153" s="622"/>
      <c r="G153" s="485" t="s">
        <v>414</v>
      </c>
      <c r="H153" s="1738">
        <v>0</v>
      </c>
      <c r="I153" s="1"/>
    </row>
    <row r="154" spans="1:9" ht="12" customHeight="1">
      <c r="A154" s="5">
        <v>8</v>
      </c>
      <c r="B154" s="5">
        <v>4</v>
      </c>
      <c r="C154" s="5">
        <v>6</v>
      </c>
      <c r="D154" s="359"/>
      <c r="E154" s="1895"/>
      <c r="F154" s="4"/>
      <c r="G154" s="594" t="s">
        <v>698</v>
      </c>
      <c r="H154" s="1738">
        <v>0</v>
      </c>
      <c r="I154" s="1"/>
    </row>
    <row r="155" spans="1:9" ht="12" customHeight="1">
      <c r="D155" s="359"/>
      <c r="E155" s="1895"/>
      <c r="F155" s="622" t="s">
        <v>57</v>
      </c>
      <c r="G155" s="594"/>
      <c r="H155" s="1774">
        <f>SUM(H156:H157)</f>
        <v>1167</v>
      </c>
      <c r="I155" s="1"/>
    </row>
    <row r="156" spans="1:9" ht="12" customHeight="1">
      <c r="D156" s="359"/>
      <c r="E156" s="1895"/>
      <c r="F156" s="622"/>
      <c r="G156" s="594" t="s">
        <v>460</v>
      </c>
      <c r="H156" s="1738">
        <v>556</v>
      </c>
      <c r="I156" s="1"/>
    </row>
    <row r="157" spans="1:9" ht="12" customHeight="1">
      <c r="D157" s="359"/>
      <c r="E157" s="1895"/>
      <c r="F157" s="4"/>
      <c r="G157" s="594" t="s">
        <v>121</v>
      </c>
      <c r="H157" s="1738">
        <v>611</v>
      </c>
      <c r="I157" s="1"/>
    </row>
    <row r="158" spans="1:9" ht="11.1" customHeight="1">
      <c r="D158" s="359"/>
      <c r="E158" s="1895"/>
      <c r="F158" s="622" t="s">
        <v>18</v>
      </c>
      <c r="G158" s="594"/>
      <c r="H158" s="1774">
        <f>SUM(H159:H161)</f>
        <v>0</v>
      </c>
      <c r="I158" s="1"/>
    </row>
    <row r="159" spans="1:9" ht="9.9499999999999993" customHeight="1">
      <c r="A159" s="5">
        <v>8</v>
      </c>
      <c r="B159" s="5">
        <v>4</v>
      </c>
      <c r="C159" s="5">
        <v>11</v>
      </c>
      <c r="D159" s="359"/>
      <c r="E159" s="1895"/>
      <c r="F159" s="622"/>
      <c r="G159" s="594" t="s">
        <v>122</v>
      </c>
      <c r="H159" s="1738">
        <v>0</v>
      </c>
      <c r="I159" s="1"/>
    </row>
    <row r="160" spans="1:9" ht="9.9499999999999993" customHeight="1">
      <c r="A160" s="5">
        <v>8</v>
      </c>
      <c r="B160" s="5">
        <v>3</v>
      </c>
      <c r="C160" s="5">
        <v>11</v>
      </c>
      <c r="D160" s="359"/>
      <c r="E160" s="1895"/>
      <c r="F160" s="622"/>
      <c r="G160" s="594" t="s">
        <v>123</v>
      </c>
      <c r="H160" s="1738">
        <v>0</v>
      </c>
      <c r="I160" s="1"/>
    </row>
    <row r="161" spans="1:21" ht="9.9499999999999993" customHeight="1">
      <c r="A161" s="5">
        <v>8</v>
      </c>
      <c r="B161" s="5">
        <v>4</v>
      </c>
      <c r="C161" s="5">
        <v>11</v>
      </c>
      <c r="D161" s="359"/>
      <c r="E161" s="1895"/>
      <c r="F161" s="622"/>
      <c r="G161" s="594" t="s">
        <v>377</v>
      </c>
      <c r="H161" s="1738">
        <v>0</v>
      </c>
      <c r="I161" s="1"/>
    </row>
    <row r="162" spans="1:21" ht="11.1" customHeight="1">
      <c r="D162" s="359"/>
      <c r="E162" s="1895"/>
      <c r="F162" s="622" t="s">
        <v>59</v>
      </c>
      <c r="G162" s="479"/>
      <c r="H162" s="1774">
        <f>SUM(H163)</f>
        <v>196</v>
      </c>
      <c r="I162" s="1"/>
    </row>
    <row r="163" spans="1:21" ht="9.9499999999999993" customHeight="1">
      <c r="A163" s="5">
        <v>8</v>
      </c>
      <c r="B163" s="5">
        <v>4</v>
      </c>
      <c r="C163" s="5">
        <v>11</v>
      </c>
      <c r="D163" s="359"/>
      <c r="E163" s="1896"/>
      <c r="F163" s="4"/>
      <c r="G163" s="594" t="s">
        <v>125</v>
      </c>
      <c r="H163" s="1736">
        <v>196</v>
      </c>
      <c r="I163" s="1"/>
    </row>
    <row r="164" spans="1:21" ht="12" customHeight="1">
      <c r="D164" s="359"/>
      <c r="E164" s="1891">
        <v>1624</v>
      </c>
      <c r="F164" s="373" t="s">
        <v>19</v>
      </c>
      <c r="G164" s="1740"/>
      <c r="H164" s="376">
        <f>SUM(H165+H167)</f>
        <v>15</v>
      </c>
      <c r="I164" s="1"/>
    </row>
    <row r="165" spans="1:21" ht="10.5" customHeight="1">
      <c r="D165" s="359"/>
      <c r="E165" s="1892"/>
      <c r="F165" s="1739" t="s">
        <v>149</v>
      </c>
      <c r="G165" s="594"/>
      <c r="H165" s="1774">
        <f>SUM(H166)</f>
        <v>15</v>
      </c>
      <c r="I165" s="1"/>
    </row>
    <row r="166" spans="1:21" ht="10.5" customHeight="1">
      <c r="A166" s="5">
        <v>9</v>
      </c>
      <c r="B166" s="5">
        <v>4</v>
      </c>
      <c r="C166" s="5">
        <v>8</v>
      </c>
      <c r="D166" s="359"/>
      <c r="E166" s="1892"/>
      <c r="F166" s="4"/>
      <c r="G166" s="594" t="s">
        <v>376</v>
      </c>
      <c r="H166" s="1738">
        <v>15</v>
      </c>
      <c r="I166" s="1"/>
      <c r="J166" s="1415"/>
      <c r="K166" s="1415"/>
    </row>
    <row r="167" spans="1:21" ht="10.5" customHeight="1">
      <c r="D167" s="359"/>
      <c r="E167" s="1892"/>
      <c r="F167" s="622" t="s">
        <v>22</v>
      </c>
      <c r="G167" s="594"/>
      <c r="H167" s="1774">
        <f>SUM(H168)</f>
        <v>0</v>
      </c>
      <c r="I167" s="1"/>
    </row>
    <row r="168" spans="1:21" ht="10.5" customHeight="1">
      <c r="A168" s="5">
        <v>9</v>
      </c>
      <c r="B168" s="5">
        <v>5</v>
      </c>
      <c r="C168" s="5">
        <v>11</v>
      </c>
      <c r="D168" s="359"/>
      <c r="E168" s="1897"/>
      <c r="F168" s="3"/>
      <c r="G168" s="594" t="s">
        <v>375</v>
      </c>
      <c r="H168" s="1736">
        <v>0</v>
      </c>
      <c r="I168" s="1"/>
    </row>
    <row r="169" spans="1:21" ht="12" customHeight="1">
      <c r="A169" s="16"/>
      <c r="B169" s="16"/>
      <c r="C169" s="16"/>
      <c r="D169" s="1"/>
      <c r="E169" s="29"/>
      <c r="F169" s="1885" t="s">
        <v>0</v>
      </c>
      <c r="G169" s="1886"/>
      <c r="H169" s="362">
        <f>SUM(H8+H42+H88+H101+H109+H131+H142+H151+H164)</f>
        <v>17363</v>
      </c>
      <c r="I169" s="1"/>
      <c r="J169" s="1415"/>
      <c r="K169" s="1415"/>
      <c r="L169" s="1415"/>
      <c r="M169" s="1415"/>
      <c r="N169" s="1415"/>
      <c r="O169" s="1415"/>
      <c r="P169" s="1415"/>
      <c r="Q169" s="1415"/>
      <c r="R169" s="1415"/>
      <c r="S169" s="1415"/>
      <c r="T169" s="1415"/>
      <c r="U169" s="1415"/>
    </row>
    <row r="170" spans="1:21" s="10" customFormat="1" ht="10.5" customHeight="1">
      <c r="A170" s="9"/>
      <c r="B170" s="9"/>
      <c r="C170" s="9"/>
      <c r="F170" s="10" t="s">
        <v>697</v>
      </c>
      <c r="G170" s="1734"/>
      <c r="H170" s="1733"/>
    </row>
    <row r="171" spans="1:21" s="10" customFormat="1" ht="9.75">
      <c r="A171" s="9"/>
      <c r="B171" s="9"/>
      <c r="C171" s="9"/>
      <c r="F171" s="10" t="s">
        <v>373</v>
      </c>
      <c r="G171" s="1734"/>
      <c r="H171" s="1733"/>
    </row>
    <row r="172" spans="1:21" ht="18.75" customHeight="1">
      <c r="A172" s="16"/>
      <c r="B172" s="16"/>
      <c r="C172" s="16"/>
      <c r="D172" s="1"/>
      <c r="E172" s="1"/>
      <c r="F172" s="1904" t="s">
        <v>715</v>
      </c>
      <c r="G172" s="1904"/>
      <c r="H172" s="1904"/>
      <c r="I172" s="1"/>
    </row>
    <row r="173" spans="1:21" ht="9" customHeight="1">
      <c r="A173" s="16"/>
      <c r="B173" s="16"/>
      <c r="C173" s="16"/>
      <c r="D173" s="1766"/>
      <c r="F173" s="1773"/>
      <c r="G173" s="1773"/>
      <c r="H173" s="1772"/>
    </row>
    <row r="174" spans="1:21" ht="9" customHeight="1">
      <c r="A174" s="16"/>
      <c r="B174" s="16"/>
      <c r="C174" s="16"/>
      <c r="D174" s="1766"/>
      <c r="F174" s="1773"/>
      <c r="G174" s="1773"/>
      <c r="H174" s="1772"/>
    </row>
    <row r="175" spans="1:21" ht="9" customHeight="1">
      <c r="A175" s="16"/>
      <c r="B175" s="16"/>
      <c r="C175" s="16"/>
      <c r="D175" s="1766"/>
      <c r="F175" s="1773"/>
      <c r="G175" s="1773"/>
      <c r="H175" s="1772"/>
    </row>
    <row r="176" spans="1:21" ht="9" customHeight="1">
      <c r="A176" s="16"/>
      <c r="B176" s="16"/>
      <c r="C176" s="16"/>
      <c r="D176" s="1766"/>
      <c r="F176" s="1773"/>
      <c r="G176" s="1773"/>
      <c r="H176" s="1772"/>
    </row>
    <row r="177" spans="1:4" ht="9" customHeight="1">
      <c r="A177" s="16"/>
      <c r="B177" s="16"/>
      <c r="C177" s="16"/>
      <c r="D177" s="1766"/>
    </row>
    <row r="178" spans="1:4" ht="9" customHeight="1">
      <c r="A178" s="16"/>
      <c r="B178" s="16"/>
      <c r="C178" s="16"/>
      <c r="D178" s="1766"/>
    </row>
    <row r="179" spans="1:4" ht="9" customHeight="1">
      <c r="A179" s="16"/>
      <c r="B179" s="16"/>
      <c r="C179" s="16"/>
      <c r="D179" s="1766"/>
    </row>
    <row r="180" spans="1:4" ht="9" customHeight="1">
      <c r="A180" s="16"/>
      <c r="B180" s="16"/>
      <c r="C180" s="16"/>
      <c r="D180" s="1766"/>
    </row>
    <row r="181" spans="1:4" ht="9" customHeight="1">
      <c r="A181" s="16"/>
      <c r="B181" s="16"/>
      <c r="C181" s="16"/>
      <c r="D181" s="1766"/>
    </row>
    <row r="182" spans="1:4" ht="9" customHeight="1">
      <c r="A182" s="16"/>
      <c r="B182" s="16"/>
      <c r="C182" s="16"/>
      <c r="D182" s="1766"/>
    </row>
    <row r="183" spans="1:4" ht="9" customHeight="1">
      <c r="A183" s="16"/>
      <c r="B183" s="16"/>
      <c r="C183" s="16"/>
      <c r="D183" s="1766"/>
    </row>
    <row r="184" spans="1:4" ht="9" customHeight="1">
      <c r="A184" s="16"/>
      <c r="B184" s="16"/>
      <c r="C184" s="16"/>
      <c r="D184" s="1766"/>
    </row>
    <row r="185" spans="1:4" ht="9" customHeight="1">
      <c r="A185" s="16"/>
      <c r="B185" s="16"/>
      <c r="C185" s="16"/>
      <c r="D185" s="1766"/>
    </row>
    <row r="186" spans="1:4" ht="9" customHeight="1">
      <c r="A186" s="16"/>
      <c r="B186" s="16"/>
      <c r="C186" s="16"/>
      <c r="D186" s="1766"/>
    </row>
    <row r="187" spans="1:4" ht="9" customHeight="1">
      <c r="A187" s="16"/>
      <c r="B187" s="16"/>
      <c r="C187" s="16"/>
      <c r="D187" s="1766"/>
    </row>
    <row r="188" spans="1:4" ht="9" customHeight="1">
      <c r="A188" s="16"/>
      <c r="B188" s="16"/>
      <c r="C188" s="16"/>
      <c r="D188" s="1766"/>
    </row>
    <row r="189" spans="1:4" ht="9" customHeight="1">
      <c r="A189" s="16"/>
      <c r="B189" s="16"/>
      <c r="C189" s="16"/>
      <c r="D189" s="1766"/>
    </row>
    <row r="190" spans="1:4" ht="9" customHeight="1">
      <c r="A190" s="16"/>
      <c r="B190" s="16"/>
      <c r="C190" s="16"/>
      <c r="D190" s="1766"/>
    </row>
    <row r="191" spans="1:4" ht="9" customHeight="1">
      <c r="A191" s="16"/>
      <c r="B191" s="16"/>
      <c r="C191" s="16"/>
      <c r="D191" s="1766"/>
    </row>
    <row r="192" spans="1:4" ht="9" customHeight="1">
      <c r="A192" s="16"/>
      <c r="B192" s="16"/>
      <c r="C192" s="16"/>
      <c r="D192" s="1766"/>
    </row>
    <row r="193" spans="1:4" ht="9" customHeight="1">
      <c r="A193" s="16"/>
      <c r="B193" s="16"/>
      <c r="C193" s="16"/>
      <c r="D193" s="1766"/>
    </row>
    <row r="194" spans="1:4" ht="9" customHeight="1">
      <c r="A194" s="16"/>
      <c r="B194" s="16"/>
      <c r="C194" s="16"/>
      <c r="D194" s="1766"/>
    </row>
    <row r="195" spans="1:4" ht="9" customHeight="1">
      <c r="A195" s="16"/>
      <c r="B195" s="16"/>
      <c r="C195" s="16"/>
      <c r="D195" s="1766"/>
    </row>
    <row r="196" spans="1:4" ht="9" customHeight="1">
      <c r="A196" s="16"/>
      <c r="B196" s="16"/>
      <c r="C196" s="16"/>
      <c r="D196" s="1766"/>
    </row>
    <row r="197" spans="1:4" ht="9" customHeight="1">
      <c r="A197" s="16"/>
      <c r="B197" s="16"/>
      <c r="C197" s="16"/>
      <c r="D197" s="1766"/>
    </row>
    <row r="198" spans="1:4" ht="9" customHeight="1">
      <c r="A198" s="16"/>
      <c r="B198" s="16"/>
      <c r="C198" s="16"/>
      <c r="D198" s="1766"/>
    </row>
    <row r="199" spans="1:4" ht="9" customHeight="1">
      <c r="A199" s="16"/>
      <c r="B199" s="16"/>
      <c r="C199" s="16"/>
      <c r="D199" s="1766"/>
    </row>
    <row r="200" spans="1:4" ht="9" customHeight="1">
      <c r="A200" s="16"/>
      <c r="B200" s="16"/>
      <c r="C200" s="16"/>
      <c r="D200" s="1766"/>
    </row>
    <row r="201" spans="1:4" ht="9" customHeight="1">
      <c r="A201" s="16"/>
      <c r="B201" s="16"/>
      <c r="C201" s="16"/>
      <c r="D201" s="1766"/>
    </row>
    <row r="202" spans="1:4" ht="9" customHeight="1">
      <c r="A202" s="16"/>
      <c r="B202" s="16"/>
      <c r="C202" s="16"/>
      <c r="D202" s="1766"/>
    </row>
    <row r="203" spans="1:4" ht="9" customHeight="1">
      <c r="A203" s="16"/>
      <c r="B203" s="16"/>
      <c r="C203" s="16"/>
      <c r="D203" s="1766"/>
    </row>
    <row r="204" spans="1:4" ht="9" customHeight="1">
      <c r="A204" s="16"/>
      <c r="B204" s="16"/>
      <c r="C204" s="16"/>
      <c r="D204" s="1766"/>
    </row>
    <row r="205" spans="1:4" ht="9" customHeight="1">
      <c r="A205" s="16"/>
      <c r="B205" s="16"/>
      <c r="C205" s="16"/>
      <c r="D205" s="1766"/>
    </row>
    <row r="206" spans="1:4" ht="9" customHeight="1">
      <c r="A206" s="16"/>
      <c r="B206" s="16"/>
      <c r="C206" s="16"/>
      <c r="D206" s="1766"/>
    </row>
    <row r="207" spans="1:4" ht="9" customHeight="1">
      <c r="A207" s="16"/>
      <c r="B207" s="16"/>
      <c r="C207" s="16"/>
      <c r="D207" s="1766"/>
    </row>
    <row r="208" spans="1:4" ht="9" customHeight="1">
      <c r="A208" s="16"/>
      <c r="B208" s="16"/>
      <c r="C208" s="16"/>
      <c r="D208" s="1766"/>
    </row>
    <row r="209" spans="1:4" ht="9" customHeight="1">
      <c r="A209" s="16"/>
      <c r="B209" s="16"/>
      <c r="C209" s="16"/>
      <c r="D209" s="1766"/>
    </row>
    <row r="210" spans="1:4" ht="9" customHeight="1">
      <c r="A210" s="16"/>
      <c r="B210" s="16"/>
      <c r="C210" s="16"/>
      <c r="D210" s="1766"/>
    </row>
    <row r="211" spans="1:4" ht="9" customHeight="1">
      <c r="A211" s="16"/>
      <c r="B211" s="16"/>
      <c r="C211" s="16"/>
      <c r="D211" s="1766"/>
    </row>
    <row r="212" spans="1:4" ht="9" customHeight="1">
      <c r="A212" s="16"/>
      <c r="B212" s="16"/>
      <c r="C212" s="16"/>
      <c r="D212" s="1766"/>
    </row>
    <row r="213" spans="1:4" ht="9" customHeight="1">
      <c r="A213" s="16"/>
      <c r="B213" s="16"/>
      <c r="C213" s="16"/>
      <c r="D213" s="1766"/>
    </row>
    <row r="214" spans="1:4" ht="9" customHeight="1">
      <c r="A214" s="16"/>
      <c r="B214" s="16"/>
      <c r="C214" s="16"/>
      <c r="D214" s="1766"/>
    </row>
    <row r="215" spans="1:4" ht="9" customHeight="1">
      <c r="A215" s="16"/>
      <c r="B215" s="16"/>
      <c r="C215" s="16"/>
      <c r="D215" s="1766"/>
    </row>
    <row r="216" spans="1:4" ht="9" customHeight="1">
      <c r="A216" s="16"/>
      <c r="B216" s="16"/>
      <c r="C216" s="16"/>
      <c r="D216" s="1766"/>
    </row>
    <row r="217" spans="1:4" ht="9" customHeight="1">
      <c r="A217" s="16"/>
      <c r="B217" s="16"/>
      <c r="C217" s="16"/>
      <c r="D217" s="1766"/>
    </row>
    <row r="218" spans="1:4" ht="9" customHeight="1">
      <c r="A218" s="16"/>
      <c r="B218" s="16"/>
      <c r="C218" s="16"/>
      <c r="D218" s="1766"/>
    </row>
    <row r="219" spans="1:4" ht="9" customHeight="1">
      <c r="A219" s="16"/>
      <c r="B219" s="16"/>
      <c r="C219" s="16"/>
      <c r="D219" s="1766"/>
    </row>
    <row r="220" spans="1:4" ht="9" customHeight="1">
      <c r="A220" s="16"/>
      <c r="B220" s="16"/>
      <c r="C220" s="16"/>
      <c r="D220" s="1766"/>
    </row>
    <row r="221" spans="1:4" ht="9" customHeight="1">
      <c r="A221" s="16"/>
      <c r="B221" s="16"/>
      <c r="C221" s="16"/>
      <c r="D221" s="1766"/>
    </row>
    <row r="222" spans="1:4" ht="9" customHeight="1">
      <c r="A222" s="16"/>
      <c r="B222" s="16"/>
      <c r="C222" s="16"/>
      <c r="D222" s="1766"/>
    </row>
    <row r="223" spans="1:4" ht="9" customHeight="1">
      <c r="A223" s="16"/>
      <c r="B223" s="16"/>
      <c r="C223" s="16"/>
      <c r="D223" s="1766"/>
    </row>
    <row r="224" spans="1:4" ht="9" customHeight="1">
      <c r="A224" s="16"/>
      <c r="B224" s="16"/>
      <c r="C224" s="16"/>
      <c r="D224" s="1766"/>
    </row>
    <row r="225" spans="1:4" ht="9" customHeight="1">
      <c r="A225" s="16"/>
      <c r="B225" s="16"/>
      <c r="C225" s="16"/>
      <c r="D225" s="1766"/>
    </row>
    <row r="226" spans="1:4" ht="9" customHeight="1">
      <c r="A226" s="16"/>
      <c r="B226" s="16"/>
      <c r="C226" s="16"/>
      <c r="D226" s="1766"/>
    </row>
    <row r="227" spans="1:4" ht="9" customHeight="1">
      <c r="A227" s="16"/>
      <c r="B227" s="16"/>
      <c r="C227" s="16"/>
      <c r="D227" s="1766"/>
    </row>
    <row r="228" spans="1:4" ht="9" customHeight="1">
      <c r="A228" s="16"/>
      <c r="B228" s="16"/>
      <c r="C228" s="16"/>
      <c r="D228" s="1766"/>
    </row>
    <row r="229" spans="1:4" ht="9" customHeight="1">
      <c r="A229" s="16"/>
      <c r="B229" s="16"/>
      <c r="C229" s="16"/>
      <c r="D229" s="1766"/>
    </row>
    <row r="230" spans="1:4" ht="9" customHeight="1">
      <c r="A230" s="16"/>
      <c r="B230" s="16"/>
      <c r="C230" s="16"/>
      <c r="D230" s="1766"/>
    </row>
    <row r="231" spans="1:4" ht="9" customHeight="1">
      <c r="A231" s="16"/>
      <c r="B231" s="16"/>
      <c r="C231" s="16"/>
      <c r="D231" s="1766"/>
    </row>
    <row r="232" spans="1:4" ht="9" customHeight="1">
      <c r="A232" s="16"/>
      <c r="B232" s="16"/>
      <c r="C232" s="16"/>
      <c r="D232" s="1766"/>
    </row>
    <row r="233" spans="1:4" ht="9" customHeight="1">
      <c r="A233" s="16"/>
      <c r="B233" s="16"/>
      <c r="C233" s="16"/>
      <c r="D233" s="1766"/>
    </row>
    <row r="234" spans="1:4" ht="9" customHeight="1">
      <c r="A234" s="16"/>
      <c r="B234" s="16"/>
      <c r="C234" s="16"/>
      <c r="D234" s="1766"/>
    </row>
    <row r="235" spans="1:4" ht="9" customHeight="1">
      <c r="A235" s="16"/>
      <c r="B235" s="16"/>
      <c r="C235" s="16"/>
      <c r="D235" s="1766"/>
    </row>
    <row r="236" spans="1:4" ht="9" customHeight="1">
      <c r="A236" s="16"/>
      <c r="B236" s="16"/>
      <c r="C236" s="16"/>
      <c r="D236" s="1766"/>
    </row>
    <row r="237" spans="1:4" ht="9" customHeight="1">
      <c r="A237" s="16"/>
      <c r="B237" s="16"/>
      <c r="C237" s="16"/>
      <c r="D237" s="1766"/>
    </row>
    <row r="238" spans="1:4" ht="9" customHeight="1">
      <c r="A238" s="16"/>
      <c r="B238" s="16"/>
      <c r="C238" s="16"/>
      <c r="D238" s="1766"/>
    </row>
    <row r="239" spans="1:4" ht="9" customHeight="1">
      <c r="A239" s="16"/>
      <c r="B239" s="16"/>
      <c r="C239" s="16"/>
      <c r="D239" s="1766"/>
    </row>
    <row r="240" spans="1:4" ht="9" customHeight="1">
      <c r="A240" s="16"/>
      <c r="B240" s="16"/>
      <c r="C240" s="16"/>
      <c r="D240" s="1766"/>
    </row>
    <row r="241" spans="1:7" ht="9" customHeight="1">
      <c r="A241" s="16"/>
      <c r="B241" s="16"/>
      <c r="C241" s="16"/>
      <c r="D241" s="1766"/>
    </row>
    <row r="242" spans="1:7" ht="9" customHeight="1">
      <c r="A242" s="16"/>
      <c r="B242" s="16"/>
      <c r="C242" s="16"/>
      <c r="D242" s="1766"/>
    </row>
    <row r="243" spans="1:7" ht="9" customHeight="1">
      <c r="A243" s="16"/>
      <c r="B243" s="16"/>
      <c r="C243" s="16"/>
      <c r="D243" s="1766"/>
    </row>
    <row r="244" spans="1:7" ht="9" customHeight="1">
      <c r="A244" s="16"/>
      <c r="B244" s="16"/>
      <c r="C244" s="16"/>
      <c r="D244" s="1766"/>
    </row>
    <row r="245" spans="1:7" ht="9" customHeight="1">
      <c r="A245" s="16"/>
      <c r="B245" s="16"/>
      <c r="C245" s="16"/>
      <c r="D245" s="1766"/>
    </row>
    <row r="246" spans="1:7" ht="9" customHeight="1">
      <c r="A246" s="16"/>
      <c r="B246" s="16"/>
      <c r="C246" s="16"/>
      <c r="D246" s="1766"/>
    </row>
    <row r="247" spans="1:7" ht="9" customHeight="1">
      <c r="A247" s="16"/>
      <c r="B247" s="16"/>
      <c r="C247" s="16"/>
      <c r="D247" s="1766"/>
    </row>
    <row r="248" spans="1:7" ht="9" customHeight="1">
      <c r="A248" s="16"/>
      <c r="B248" s="16"/>
      <c r="C248" s="16"/>
      <c r="D248" s="1766"/>
    </row>
    <row r="249" spans="1:7" ht="9" customHeight="1">
      <c r="A249" s="16"/>
      <c r="B249" s="16"/>
      <c r="C249" s="16"/>
      <c r="D249" s="1766"/>
    </row>
    <row r="250" spans="1:7" ht="9" customHeight="1">
      <c r="A250" s="16"/>
      <c r="B250" s="16"/>
      <c r="C250" s="16"/>
      <c r="D250" s="1766"/>
      <c r="F250" s="1771"/>
      <c r="G250" s="1770"/>
    </row>
    <row r="251" spans="1:7" ht="9" customHeight="1">
      <c r="A251" s="16"/>
      <c r="B251" s="16"/>
      <c r="C251" s="16"/>
      <c r="D251" s="1766"/>
    </row>
    <row r="252" spans="1:7" ht="9" customHeight="1">
      <c r="A252" s="16"/>
      <c r="B252" s="16"/>
      <c r="C252" s="16"/>
      <c r="D252" s="1766"/>
    </row>
    <row r="253" spans="1:7" ht="9" customHeight="1">
      <c r="A253" s="16"/>
      <c r="B253" s="16"/>
      <c r="C253" s="16"/>
      <c r="D253" s="1766"/>
    </row>
    <row r="254" spans="1:7" ht="9" customHeight="1">
      <c r="A254" s="16"/>
      <c r="B254" s="16"/>
      <c r="C254" s="16"/>
      <c r="D254" s="1766"/>
    </row>
    <row r="255" spans="1:7" ht="9" customHeight="1">
      <c r="A255" s="16"/>
      <c r="B255" s="16"/>
      <c r="C255" s="16"/>
      <c r="D255" s="1766"/>
    </row>
    <row r="256" spans="1:7" ht="9" customHeight="1">
      <c r="A256" s="16"/>
      <c r="B256" s="16"/>
      <c r="C256" s="16"/>
      <c r="D256" s="1766"/>
    </row>
    <row r="257" spans="1:4" ht="9" customHeight="1">
      <c r="A257" s="16"/>
      <c r="B257" s="16"/>
      <c r="C257" s="16"/>
      <c r="D257" s="1766"/>
    </row>
    <row r="258" spans="1:4" ht="9" customHeight="1">
      <c r="A258" s="16"/>
      <c r="B258" s="16"/>
      <c r="C258" s="16"/>
      <c r="D258" s="1766"/>
    </row>
    <row r="259" spans="1:4" ht="9" customHeight="1">
      <c r="A259" s="16"/>
      <c r="B259" s="16"/>
      <c r="C259" s="16"/>
      <c r="D259" s="1766"/>
    </row>
    <row r="260" spans="1:4" ht="9" customHeight="1">
      <c r="A260" s="16"/>
      <c r="B260" s="16"/>
      <c r="C260" s="16"/>
      <c r="D260" s="1766"/>
    </row>
    <row r="261" spans="1:4" ht="9" customHeight="1">
      <c r="A261" s="16"/>
      <c r="B261" s="16"/>
      <c r="C261" s="16"/>
      <c r="D261" s="1766"/>
    </row>
    <row r="262" spans="1:4" ht="9" customHeight="1">
      <c r="A262" s="16"/>
      <c r="B262" s="16"/>
      <c r="C262" s="16"/>
      <c r="D262" s="1766"/>
    </row>
    <row r="263" spans="1:4" ht="9" customHeight="1">
      <c r="A263" s="16"/>
      <c r="B263" s="16"/>
      <c r="C263" s="16"/>
      <c r="D263" s="1766"/>
    </row>
    <row r="264" spans="1:4" ht="9" customHeight="1">
      <c r="A264" s="16"/>
      <c r="B264" s="16"/>
      <c r="C264" s="16"/>
      <c r="D264" s="1766"/>
    </row>
    <row r="265" spans="1:4" ht="9" customHeight="1">
      <c r="A265" s="16"/>
      <c r="B265" s="16"/>
      <c r="C265" s="16"/>
      <c r="D265" s="1766"/>
    </row>
    <row r="266" spans="1:4" ht="9" customHeight="1">
      <c r="A266" s="16"/>
      <c r="B266" s="16"/>
      <c r="C266" s="16"/>
      <c r="D266" s="1766"/>
    </row>
    <row r="267" spans="1:4" ht="9" customHeight="1">
      <c r="A267" s="16"/>
      <c r="B267" s="16"/>
      <c r="C267" s="16"/>
      <c r="D267" s="1766"/>
    </row>
    <row r="268" spans="1:4" ht="9" customHeight="1">
      <c r="A268" s="16"/>
      <c r="B268" s="16"/>
      <c r="C268" s="16"/>
      <c r="D268" s="1766"/>
    </row>
    <row r="269" spans="1:4" ht="9" customHeight="1">
      <c r="A269" s="16"/>
      <c r="B269" s="16"/>
      <c r="C269" s="16"/>
      <c r="D269" s="1766"/>
    </row>
    <row r="270" spans="1:4" ht="9" customHeight="1">
      <c r="A270" s="16"/>
      <c r="B270" s="16"/>
      <c r="C270" s="16"/>
      <c r="D270" s="1766"/>
    </row>
    <row r="271" spans="1:4" ht="9" customHeight="1">
      <c r="A271" s="16"/>
      <c r="B271" s="16"/>
      <c r="C271" s="16"/>
      <c r="D271" s="1766"/>
    </row>
    <row r="272" spans="1:4" ht="9" customHeight="1">
      <c r="A272" s="16"/>
      <c r="B272" s="16"/>
      <c r="C272" s="16"/>
      <c r="D272" s="1766"/>
    </row>
    <row r="273" spans="1:4" ht="9" customHeight="1">
      <c r="A273" s="16"/>
      <c r="B273" s="16"/>
      <c r="C273" s="16"/>
      <c r="D273" s="1766"/>
    </row>
    <row r="274" spans="1:4" ht="9" customHeight="1">
      <c r="A274" s="16"/>
      <c r="B274" s="16"/>
      <c r="C274" s="16"/>
      <c r="D274" s="1766"/>
    </row>
    <row r="275" spans="1:4" ht="9" customHeight="1">
      <c r="A275" s="16"/>
      <c r="B275" s="16"/>
      <c r="C275" s="16"/>
      <c r="D275" s="1766"/>
    </row>
    <row r="276" spans="1:4" ht="9" customHeight="1">
      <c r="A276" s="16"/>
      <c r="B276" s="16"/>
      <c r="C276" s="16"/>
      <c r="D276" s="1766"/>
    </row>
    <row r="277" spans="1:4" ht="9" customHeight="1">
      <c r="A277" s="16"/>
      <c r="B277" s="16"/>
      <c r="C277" s="16"/>
      <c r="D277" s="1766"/>
    </row>
    <row r="278" spans="1:4" ht="9" customHeight="1">
      <c r="A278" s="16"/>
      <c r="B278" s="16"/>
      <c r="C278" s="16"/>
      <c r="D278" s="1766"/>
    </row>
    <row r="279" spans="1:4" ht="9" customHeight="1">
      <c r="A279" s="16"/>
      <c r="B279" s="16"/>
      <c r="C279" s="16"/>
      <c r="D279" s="1766"/>
    </row>
    <row r="280" spans="1:4" ht="9" customHeight="1">
      <c r="A280" s="16"/>
      <c r="B280" s="16"/>
      <c r="C280" s="16"/>
      <c r="D280" s="1766"/>
    </row>
    <row r="281" spans="1:4" ht="9" customHeight="1">
      <c r="A281" s="16"/>
      <c r="B281" s="16"/>
      <c r="C281" s="16"/>
      <c r="D281" s="1766"/>
    </row>
    <row r="282" spans="1:4" ht="9" customHeight="1">
      <c r="A282" s="16"/>
      <c r="B282" s="16"/>
      <c r="C282" s="16"/>
      <c r="D282" s="1766"/>
    </row>
    <row r="283" spans="1:4" ht="9" customHeight="1">
      <c r="A283" s="16"/>
      <c r="B283" s="16"/>
      <c r="C283" s="16"/>
      <c r="D283" s="1766"/>
    </row>
    <row r="284" spans="1:4" ht="9" customHeight="1">
      <c r="A284" s="16"/>
      <c r="B284" s="16"/>
      <c r="C284" s="16"/>
      <c r="D284" s="1766"/>
    </row>
    <row r="285" spans="1:4" ht="9" customHeight="1">
      <c r="A285" s="16"/>
      <c r="B285" s="16"/>
      <c r="C285" s="16"/>
      <c r="D285" s="1766"/>
    </row>
    <row r="286" spans="1:4" ht="9" customHeight="1">
      <c r="A286" s="16"/>
      <c r="B286" s="16"/>
      <c r="C286" s="16"/>
      <c r="D286" s="1766"/>
    </row>
    <row r="287" spans="1:4" ht="9" customHeight="1">
      <c r="A287" s="16"/>
      <c r="B287" s="16"/>
      <c r="C287" s="16"/>
      <c r="D287" s="1766"/>
    </row>
    <row r="288" spans="1:4" ht="9" customHeight="1">
      <c r="A288" s="16"/>
      <c r="B288" s="16"/>
      <c r="C288" s="16"/>
      <c r="D288" s="1766"/>
    </row>
    <row r="289" spans="1:4" ht="9" customHeight="1">
      <c r="A289" s="16"/>
      <c r="B289" s="16"/>
      <c r="C289" s="16"/>
      <c r="D289" s="1766"/>
    </row>
    <row r="290" spans="1:4" ht="9" customHeight="1">
      <c r="A290" s="16"/>
      <c r="B290" s="16"/>
      <c r="C290" s="16"/>
      <c r="D290" s="1766"/>
    </row>
    <row r="291" spans="1:4" ht="9" customHeight="1">
      <c r="A291" s="16"/>
      <c r="B291" s="16"/>
      <c r="C291" s="16"/>
      <c r="D291" s="1766"/>
    </row>
    <row r="292" spans="1:4" ht="9" customHeight="1">
      <c r="A292" s="16"/>
      <c r="B292" s="16"/>
      <c r="C292" s="16"/>
      <c r="D292" s="1766"/>
    </row>
    <row r="293" spans="1:4" ht="9" customHeight="1">
      <c r="A293" s="16"/>
      <c r="B293" s="16"/>
      <c r="C293" s="16"/>
      <c r="D293" s="1766"/>
    </row>
    <row r="294" spans="1:4" ht="9" customHeight="1">
      <c r="A294" s="16"/>
      <c r="B294" s="16"/>
      <c r="C294" s="16"/>
      <c r="D294" s="1766"/>
    </row>
    <row r="295" spans="1:4" ht="9" customHeight="1">
      <c r="A295" s="16"/>
      <c r="B295" s="16"/>
      <c r="C295" s="16"/>
      <c r="D295" s="1766"/>
    </row>
    <row r="296" spans="1:4" ht="9" customHeight="1">
      <c r="A296" s="16"/>
      <c r="B296" s="16"/>
      <c r="C296" s="16"/>
      <c r="D296" s="1766"/>
    </row>
    <row r="297" spans="1:4" ht="9" customHeight="1">
      <c r="A297" s="16"/>
      <c r="B297" s="16"/>
      <c r="C297" s="16"/>
      <c r="D297" s="1766"/>
    </row>
    <row r="298" spans="1:4" ht="9" customHeight="1">
      <c r="A298" s="16"/>
      <c r="B298" s="16"/>
      <c r="C298" s="16"/>
      <c r="D298" s="1766"/>
    </row>
    <row r="299" spans="1:4" ht="9" customHeight="1">
      <c r="A299" s="16"/>
      <c r="B299" s="16"/>
      <c r="C299" s="16"/>
      <c r="D299" s="1766"/>
    </row>
    <row r="300" spans="1:4" ht="9" customHeight="1">
      <c r="A300" s="16"/>
      <c r="B300" s="16"/>
      <c r="C300" s="16"/>
      <c r="D300" s="1766"/>
    </row>
    <row r="301" spans="1:4" ht="9" customHeight="1">
      <c r="A301" s="16"/>
      <c r="B301" s="16"/>
      <c r="C301" s="16"/>
      <c r="D301" s="1766"/>
    </row>
    <row r="302" spans="1:4" ht="9" customHeight="1">
      <c r="A302" s="16"/>
      <c r="B302" s="16"/>
      <c r="C302" s="16"/>
      <c r="D302" s="1766"/>
    </row>
    <row r="303" spans="1:4" ht="9" customHeight="1">
      <c r="A303" s="16"/>
      <c r="B303" s="16"/>
      <c r="C303" s="16"/>
      <c r="D303" s="1766"/>
    </row>
    <row r="304" spans="1:4" ht="9" customHeight="1">
      <c r="A304" s="16"/>
      <c r="B304" s="16"/>
      <c r="C304" s="16"/>
      <c r="D304" s="1766"/>
    </row>
    <row r="305" spans="1:4" ht="9" customHeight="1">
      <c r="A305" s="16"/>
      <c r="B305" s="16"/>
      <c r="C305" s="16"/>
      <c r="D305" s="1766"/>
    </row>
    <row r="306" spans="1:4" ht="9" customHeight="1">
      <c r="A306" s="16"/>
      <c r="B306" s="16"/>
      <c r="C306" s="16"/>
      <c r="D306" s="1766"/>
    </row>
    <row r="307" spans="1:4" ht="9" customHeight="1">
      <c r="A307" s="16"/>
      <c r="B307" s="16"/>
      <c r="C307" s="16"/>
      <c r="D307" s="1766"/>
    </row>
    <row r="308" spans="1:4" ht="9" customHeight="1">
      <c r="A308" s="16"/>
      <c r="B308" s="16"/>
      <c r="C308" s="16"/>
      <c r="D308" s="1766"/>
    </row>
    <row r="309" spans="1:4" ht="9" customHeight="1">
      <c r="A309" s="16"/>
      <c r="B309" s="16"/>
      <c r="C309" s="16"/>
      <c r="D309" s="1766"/>
    </row>
    <row r="310" spans="1:4" ht="9" customHeight="1">
      <c r="A310" s="16"/>
      <c r="B310" s="16"/>
      <c r="C310" s="16"/>
      <c r="D310" s="1766"/>
    </row>
    <row r="311" spans="1:4" ht="9" customHeight="1">
      <c r="A311" s="16"/>
      <c r="B311" s="16"/>
      <c r="C311" s="16"/>
      <c r="D311" s="1766"/>
    </row>
    <row r="312" spans="1:4" ht="9" customHeight="1">
      <c r="A312" s="16"/>
      <c r="B312" s="16"/>
      <c r="C312" s="16"/>
      <c r="D312" s="1766"/>
    </row>
    <row r="313" spans="1:4" ht="9" customHeight="1">
      <c r="A313" s="16"/>
      <c r="B313" s="16"/>
      <c r="C313" s="16"/>
      <c r="D313" s="1766"/>
    </row>
    <row r="314" spans="1:4" ht="9" customHeight="1">
      <c r="A314" s="16"/>
      <c r="B314" s="16"/>
      <c r="C314" s="16"/>
      <c r="D314" s="1766"/>
    </row>
    <row r="315" spans="1:4" ht="9" customHeight="1">
      <c r="A315" s="16"/>
      <c r="B315" s="16"/>
      <c r="C315" s="16"/>
      <c r="D315" s="1766"/>
    </row>
    <row r="316" spans="1:4" ht="9" customHeight="1">
      <c r="A316" s="16"/>
      <c r="B316" s="16"/>
      <c r="C316" s="16"/>
      <c r="D316" s="1766"/>
    </row>
    <row r="317" spans="1:4" ht="9" customHeight="1">
      <c r="A317" s="16"/>
      <c r="B317" s="16"/>
      <c r="C317" s="16"/>
      <c r="D317" s="1766"/>
    </row>
    <row r="318" spans="1:4" ht="9" customHeight="1">
      <c r="A318" s="16"/>
      <c r="B318" s="16"/>
      <c r="C318" s="16"/>
      <c r="D318" s="1766"/>
    </row>
    <row r="319" spans="1:4" ht="9" customHeight="1">
      <c r="A319" s="16"/>
      <c r="B319" s="16"/>
      <c r="C319" s="16"/>
      <c r="D319" s="1766"/>
    </row>
    <row r="320" spans="1:4" ht="9" customHeight="1">
      <c r="A320" s="16"/>
      <c r="B320" s="16"/>
      <c r="C320" s="16"/>
      <c r="D320" s="1766"/>
    </row>
    <row r="321" spans="1:4" ht="9" customHeight="1">
      <c r="A321" s="16"/>
      <c r="B321" s="16"/>
      <c r="C321" s="16"/>
      <c r="D321" s="1766"/>
    </row>
    <row r="322" spans="1:4" ht="9" customHeight="1">
      <c r="A322" s="16"/>
      <c r="B322" s="16"/>
      <c r="C322" s="16"/>
      <c r="D322" s="1766"/>
    </row>
    <row r="323" spans="1:4" ht="9" customHeight="1">
      <c r="A323" s="16"/>
      <c r="B323" s="16"/>
      <c r="C323" s="16"/>
      <c r="D323" s="1766"/>
    </row>
    <row r="324" spans="1:4" ht="9" customHeight="1">
      <c r="A324" s="16"/>
      <c r="B324" s="16"/>
      <c r="C324" s="16"/>
      <c r="D324" s="1766"/>
    </row>
    <row r="325" spans="1:4" ht="9" customHeight="1">
      <c r="A325" s="16"/>
      <c r="B325" s="16"/>
      <c r="C325" s="16"/>
      <c r="D325" s="1766"/>
    </row>
    <row r="326" spans="1:4" ht="9" customHeight="1">
      <c r="A326" s="16"/>
      <c r="B326" s="16"/>
      <c r="C326" s="16"/>
      <c r="D326" s="1766"/>
    </row>
    <row r="327" spans="1:4" ht="9" customHeight="1">
      <c r="A327" s="16"/>
      <c r="B327" s="16"/>
      <c r="C327" s="16"/>
      <c r="D327" s="1766"/>
    </row>
    <row r="328" spans="1:4" ht="9" customHeight="1">
      <c r="A328" s="16"/>
      <c r="B328" s="16"/>
      <c r="C328" s="16"/>
      <c r="D328" s="1766"/>
    </row>
    <row r="329" spans="1:4" ht="9" customHeight="1">
      <c r="A329" s="16"/>
      <c r="B329" s="16"/>
      <c r="C329" s="16"/>
      <c r="D329" s="1766"/>
    </row>
    <row r="330" spans="1:4" ht="9" customHeight="1">
      <c r="A330" s="16"/>
      <c r="B330" s="16"/>
      <c r="C330" s="16"/>
      <c r="D330" s="1766"/>
    </row>
    <row r="331" spans="1:4" ht="9" customHeight="1">
      <c r="A331" s="16"/>
      <c r="B331" s="16"/>
      <c r="C331" s="16"/>
      <c r="D331" s="1766"/>
    </row>
    <row r="332" spans="1:4" ht="9" customHeight="1">
      <c r="A332" s="16"/>
      <c r="B332" s="16"/>
      <c r="C332" s="16"/>
      <c r="D332" s="1766"/>
    </row>
    <row r="333" spans="1:4" ht="9" customHeight="1">
      <c r="A333" s="16"/>
      <c r="B333" s="16"/>
      <c r="C333" s="16"/>
      <c r="D333" s="1766"/>
    </row>
    <row r="334" spans="1:4" ht="9" customHeight="1">
      <c r="A334" s="16"/>
      <c r="B334" s="16"/>
      <c r="C334" s="16"/>
      <c r="D334" s="1766"/>
    </row>
    <row r="335" spans="1:4" ht="9" customHeight="1">
      <c r="A335" s="16"/>
      <c r="B335" s="16"/>
      <c r="C335" s="16"/>
      <c r="D335" s="1766"/>
    </row>
    <row r="336" spans="1:4" ht="9" customHeight="1">
      <c r="A336" s="16"/>
      <c r="B336" s="16"/>
      <c r="C336" s="16"/>
      <c r="D336" s="1766"/>
    </row>
    <row r="337" spans="1:4" ht="9" customHeight="1">
      <c r="A337" s="16"/>
      <c r="B337" s="16"/>
      <c r="C337" s="16"/>
      <c r="D337" s="1766"/>
    </row>
    <row r="338" spans="1:4" ht="9" customHeight="1">
      <c r="A338" s="16"/>
      <c r="B338" s="16"/>
      <c r="C338" s="16"/>
      <c r="D338" s="1766"/>
    </row>
    <row r="339" spans="1:4" ht="9" customHeight="1">
      <c r="A339" s="16"/>
      <c r="B339" s="16"/>
      <c r="C339" s="16"/>
      <c r="D339" s="1766"/>
    </row>
    <row r="340" spans="1:4" ht="9" customHeight="1">
      <c r="A340" s="16"/>
      <c r="B340" s="16"/>
      <c r="C340" s="16"/>
      <c r="D340" s="1766"/>
    </row>
    <row r="341" spans="1:4" ht="9" customHeight="1">
      <c r="A341" s="16"/>
      <c r="B341" s="16"/>
      <c r="C341" s="16"/>
      <c r="D341" s="1766"/>
    </row>
    <row r="342" spans="1:4" ht="9" customHeight="1">
      <c r="A342" s="16"/>
      <c r="B342" s="16"/>
      <c r="C342" s="16"/>
      <c r="D342" s="1766"/>
    </row>
    <row r="343" spans="1:4" ht="9" customHeight="1">
      <c r="A343" s="16"/>
      <c r="B343" s="16"/>
      <c r="C343" s="16"/>
      <c r="D343" s="1766"/>
    </row>
    <row r="344" spans="1:4" ht="9" customHeight="1">
      <c r="A344" s="16"/>
      <c r="B344" s="16"/>
      <c r="C344" s="16"/>
      <c r="D344" s="1766"/>
    </row>
    <row r="345" spans="1:4" ht="9" customHeight="1">
      <c r="A345" s="16"/>
      <c r="B345" s="16"/>
      <c r="C345" s="16"/>
      <c r="D345" s="1766"/>
    </row>
    <row r="346" spans="1:4" ht="9" customHeight="1">
      <c r="A346" s="16"/>
      <c r="B346" s="16"/>
      <c r="C346" s="16"/>
      <c r="D346" s="1766"/>
    </row>
    <row r="347" spans="1:4" ht="9" customHeight="1">
      <c r="A347" s="16"/>
      <c r="B347" s="16"/>
      <c r="C347" s="16"/>
      <c r="D347" s="1766"/>
    </row>
    <row r="348" spans="1:4" ht="9" customHeight="1">
      <c r="A348" s="16"/>
      <c r="B348" s="16"/>
      <c r="C348" s="16"/>
      <c r="D348" s="1766"/>
    </row>
    <row r="349" spans="1:4" ht="9" customHeight="1">
      <c r="A349" s="16"/>
      <c r="B349" s="16"/>
      <c r="C349" s="16"/>
      <c r="D349" s="1766"/>
    </row>
    <row r="350" spans="1:4" ht="9" customHeight="1">
      <c r="A350" s="16"/>
      <c r="B350" s="16"/>
      <c r="C350" s="16"/>
      <c r="D350" s="1766"/>
    </row>
    <row r="351" spans="1:4" ht="9" customHeight="1">
      <c r="A351" s="16"/>
      <c r="B351" s="16"/>
      <c r="C351" s="16"/>
      <c r="D351" s="1766"/>
    </row>
    <row r="352" spans="1:4" ht="9" customHeight="1">
      <c r="A352" s="16"/>
      <c r="B352" s="16"/>
      <c r="C352" s="16"/>
      <c r="D352" s="1766"/>
    </row>
    <row r="353" spans="1:4" ht="9" customHeight="1">
      <c r="A353" s="16"/>
      <c r="B353" s="16"/>
      <c r="C353" s="16"/>
      <c r="D353" s="1766"/>
    </row>
    <row r="354" spans="1:4" ht="9" customHeight="1">
      <c r="A354" s="16"/>
      <c r="B354" s="16"/>
      <c r="C354" s="16"/>
      <c r="D354" s="1766"/>
    </row>
    <row r="355" spans="1:4" ht="9" customHeight="1">
      <c r="A355" s="16"/>
      <c r="B355" s="16"/>
      <c r="C355" s="16"/>
      <c r="D355" s="1766"/>
    </row>
    <row r="356" spans="1:4" ht="9" customHeight="1">
      <c r="A356" s="16"/>
      <c r="B356" s="16"/>
      <c r="C356" s="16"/>
      <c r="D356" s="1766"/>
    </row>
    <row r="357" spans="1:4" ht="9" customHeight="1">
      <c r="A357" s="16"/>
      <c r="B357" s="16"/>
      <c r="C357" s="16"/>
      <c r="D357" s="1766"/>
    </row>
    <row r="358" spans="1:4" ht="9" customHeight="1">
      <c r="A358" s="16"/>
      <c r="B358" s="16"/>
      <c r="C358" s="16"/>
      <c r="D358" s="1766"/>
    </row>
    <row r="359" spans="1:4" ht="9" customHeight="1">
      <c r="A359" s="16"/>
      <c r="B359" s="16"/>
      <c r="C359" s="16"/>
      <c r="D359" s="1766"/>
    </row>
    <row r="360" spans="1:4" ht="9" customHeight="1">
      <c r="A360" s="16"/>
      <c r="B360" s="16"/>
      <c r="C360" s="16"/>
      <c r="D360" s="1766"/>
    </row>
    <row r="361" spans="1:4" ht="9" customHeight="1">
      <c r="A361" s="16"/>
      <c r="B361" s="16"/>
      <c r="C361" s="16"/>
      <c r="D361" s="1766"/>
    </row>
    <row r="362" spans="1:4" ht="9" customHeight="1">
      <c r="A362" s="16"/>
      <c r="B362" s="16"/>
      <c r="C362" s="16"/>
      <c r="D362" s="1766"/>
    </row>
    <row r="363" spans="1:4" ht="9" customHeight="1">
      <c r="A363" s="16"/>
      <c r="B363" s="16"/>
      <c r="C363" s="16"/>
      <c r="D363" s="1766"/>
    </row>
    <row r="364" spans="1:4" ht="9" customHeight="1">
      <c r="A364" s="16"/>
      <c r="B364" s="16"/>
      <c r="C364" s="16"/>
      <c r="D364" s="1766"/>
    </row>
    <row r="365" spans="1:4" ht="9" customHeight="1">
      <c r="A365" s="16"/>
      <c r="B365" s="16"/>
      <c r="C365" s="16"/>
      <c r="D365" s="1766"/>
    </row>
    <row r="366" spans="1:4" ht="9" customHeight="1">
      <c r="A366" s="16"/>
      <c r="B366" s="16"/>
      <c r="C366" s="16"/>
      <c r="D366" s="1766"/>
    </row>
    <row r="367" spans="1:4" ht="9" customHeight="1">
      <c r="A367" s="16"/>
      <c r="B367" s="16"/>
      <c r="C367" s="16"/>
      <c r="D367" s="1766"/>
    </row>
    <row r="368" spans="1:4" ht="9" customHeight="1">
      <c r="A368" s="16"/>
      <c r="B368" s="16"/>
      <c r="C368" s="16"/>
      <c r="D368" s="1766"/>
    </row>
    <row r="369" spans="1:4" ht="9" customHeight="1">
      <c r="A369" s="16"/>
      <c r="B369" s="16"/>
      <c r="C369" s="16"/>
      <c r="D369" s="1766"/>
    </row>
    <row r="370" spans="1:4" ht="9" customHeight="1">
      <c r="A370" s="16"/>
      <c r="B370" s="16"/>
      <c r="C370" s="16"/>
      <c r="D370" s="1766"/>
    </row>
    <row r="371" spans="1:4" ht="9" customHeight="1">
      <c r="A371" s="16"/>
      <c r="B371" s="16"/>
      <c r="C371" s="16"/>
      <c r="D371" s="1766"/>
    </row>
    <row r="372" spans="1:4" ht="9" customHeight="1">
      <c r="A372" s="16"/>
      <c r="B372" s="16"/>
      <c r="C372" s="16"/>
      <c r="D372" s="1766"/>
    </row>
    <row r="373" spans="1:4" ht="9" customHeight="1">
      <c r="A373" s="16"/>
      <c r="B373" s="16"/>
      <c r="C373" s="16"/>
      <c r="D373" s="1766"/>
    </row>
    <row r="374" spans="1:4" ht="9" customHeight="1">
      <c r="A374" s="16"/>
      <c r="B374" s="16"/>
      <c r="C374" s="16"/>
      <c r="D374" s="1766"/>
    </row>
    <row r="375" spans="1:4" ht="9" customHeight="1">
      <c r="A375" s="16"/>
      <c r="B375" s="16"/>
      <c r="C375" s="16"/>
      <c r="D375" s="1766"/>
    </row>
    <row r="376" spans="1:4" ht="9" customHeight="1">
      <c r="A376" s="16"/>
      <c r="B376" s="16"/>
      <c r="C376" s="16"/>
      <c r="D376" s="1766"/>
    </row>
    <row r="377" spans="1:4" ht="9" customHeight="1">
      <c r="A377" s="16"/>
      <c r="B377" s="16"/>
      <c r="C377" s="16"/>
      <c r="D377" s="1766"/>
    </row>
    <row r="378" spans="1:4" ht="9" customHeight="1">
      <c r="A378" s="16"/>
      <c r="B378" s="16"/>
      <c r="C378" s="16"/>
      <c r="D378" s="1766"/>
    </row>
    <row r="379" spans="1:4" ht="9" customHeight="1">
      <c r="A379" s="16"/>
      <c r="B379" s="16"/>
      <c r="C379" s="16"/>
      <c r="D379" s="1766"/>
    </row>
    <row r="380" spans="1:4" ht="9" customHeight="1">
      <c r="A380" s="16"/>
      <c r="B380" s="16"/>
      <c r="C380" s="16"/>
      <c r="D380" s="1766"/>
    </row>
    <row r="381" spans="1:4" ht="9" customHeight="1">
      <c r="A381" s="16"/>
      <c r="B381" s="16"/>
      <c r="C381" s="16"/>
      <c r="D381" s="1766"/>
    </row>
    <row r="382" spans="1:4" ht="9" customHeight="1">
      <c r="A382" s="16"/>
      <c r="B382" s="16"/>
      <c r="C382" s="16"/>
      <c r="D382" s="1766"/>
    </row>
    <row r="383" spans="1:4" ht="9" customHeight="1">
      <c r="A383" s="16"/>
      <c r="B383" s="16"/>
      <c r="C383" s="16"/>
      <c r="D383" s="1766"/>
    </row>
    <row r="384" spans="1:4" ht="9" customHeight="1">
      <c r="A384" s="16"/>
      <c r="B384" s="16"/>
      <c r="C384" s="16"/>
      <c r="D384" s="1766"/>
    </row>
    <row r="385" spans="1:4" ht="9" customHeight="1">
      <c r="A385" s="16"/>
      <c r="B385" s="16"/>
      <c r="C385" s="16"/>
      <c r="D385" s="1766"/>
    </row>
    <row r="386" spans="1:4" ht="9" customHeight="1">
      <c r="A386" s="16"/>
      <c r="B386" s="16"/>
      <c r="C386" s="16"/>
      <c r="D386" s="1766"/>
    </row>
    <row r="387" spans="1:4" ht="9" customHeight="1">
      <c r="A387" s="16"/>
      <c r="B387" s="16"/>
      <c r="C387" s="16"/>
      <c r="D387" s="1766"/>
    </row>
    <row r="388" spans="1:4" ht="9" customHeight="1">
      <c r="A388" s="16"/>
      <c r="B388" s="16"/>
      <c r="C388" s="16"/>
      <c r="D388" s="1766"/>
    </row>
    <row r="389" spans="1:4" ht="9" customHeight="1">
      <c r="A389" s="16"/>
      <c r="B389" s="16"/>
      <c r="C389" s="16"/>
      <c r="D389" s="1766"/>
    </row>
    <row r="390" spans="1:4" ht="9" customHeight="1">
      <c r="A390" s="16"/>
      <c r="B390" s="16"/>
      <c r="C390" s="16"/>
      <c r="D390" s="1766"/>
    </row>
    <row r="391" spans="1:4" ht="9" customHeight="1">
      <c r="A391" s="16"/>
      <c r="B391" s="16"/>
      <c r="C391" s="16"/>
      <c r="D391" s="1766"/>
    </row>
    <row r="392" spans="1:4" ht="9" customHeight="1">
      <c r="A392" s="16"/>
      <c r="B392" s="16"/>
      <c r="C392" s="16"/>
      <c r="D392" s="1766"/>
    </row>
    <row r="393" spans="1:4" ht="9" customHeight="1">
      <c r="A393" s="16"/>
      <c r="B393" s="16"/>
      <c r="C393" s="16"/>
      <c r="D393" s="1766"/>
    </row>
    <row r="394" spans="1:4" ht="9" customHeight="1">
      <c r="A394" s="16"/>
      <c r="B394" s="16"/>
      <c r="C394" s="16"/>
      <c r="D394" s="1766"/>
    </row>
    <row r="395" spans="1:4" ht="9" customHeight="1">
      <c r="A395" s="16"/>
      <c r="B395" s="16"/>
      <c r="C395" s="16"/>
      <c r="D395" s="1766"/>
    </row>
    <row r="396" spans="1:4" ht="9" customHeight="1">
      <c r="A396" s="16"/>
      <c r="B396" s="16"/>
      <c r="C396" s="16"/>
      <c r="D396" s="1766"/>
    </row>
    <row r="397" spans="1:4" ht="9" customHeight="1">
      <c r="A397" s="16"/>
      <c r="B397" s="16"/>
      <c r="C397" s="16"/>
      <c r="D397" s="1766"/>
    </row>
    <row r="398" spans="1:4" ht="9" customHeight="1">
      <c r="A398" s="16"/>
      <c r="B398" s="16"/>
      <c r="C398" s="16"/>
      <c r="D398" s="1766"/>
    </row>
    <row r="399" spans="1:4" ht="9" customHeight="1">
      <c r="A399" s="16"/>
      <c r="B399" s="16"/>
      <c r="C399" s="16"/>
      <c r="D399" s="1766"/>
    </row>
    <row r="400" spans="1:4" ht="9" customHeight="1">
      <c r="A400" s="16"/>
      <c r="B400" s="16"/>
      <c r="C400" s="16"/>
      <c r="D400" s="1766"/>
    </row>
    <row r="401" spans="1:4" ht="9" customHeight="1">
      <c r="A401" s="16"/>
      <c r="B401" s="16"/>
      <c r="C401" s="16"/>
      <c r="D401" s="1766"/>
    </row>
    <row r="402" spans="1:4" ht="9" customHeight="1">
      <c r="A402" s="16"/>
      <c r="B402" s="16"/>
      <c r="C402" s="16"/>
      <c r="D402" s="1766"/>
    </row>
    <row r="403" spans="1:4" ht="9" customHeight="1">
      <c r="A403" s="16"/>
      <c r="B403" s="16"/>
      <c r="C403" s="16"/>
      <c r="D403" s="1766"/>
    </row>
    <row r="404" spans="1:4" ht="9" customHeight="1">
      <c r="A404" s="16"/>
      <c r="B404" s="16"/>
      <c r="C404" s="16"/>
      <c r="D404" s="1766"/>
    </row>
    <row r="405" spans="1:4" ht="9" customHeight="1">
      <c r="A405" s="16"/>
      <c r="B405" s="16"/>
      <c r="C405" s="16"/>
      <c r="D405" s="1766"/>
    </row>
    <row r="406" spans="1:4" ht="9" customHeight="1">
      <c r="A406" s="16"/>
      <c r="B406" s="16"/>
      <c r="C406" s="16"/>
      <c r="D406" s="1766"/>
    </row>
    <row r="407" spans="1:4" ht="9" customHeight="1">
      <c r="A407" s="16"/>
      <c r="B407" s="16"/>
      <c r="C407" s="16"/>
      <c r="D407" s="1766"/>
    </row>
    <row r="408" spans="1:4" ht="9" customHeight="1">
      <c r="A408" s="16"/>
      <c r="B408" s="16"/>
      <c r="C408" s="16"/>
      <c r="D408" s="1766"/>
    </row>
    <row r="409" spans="1:4" ht="9" customHeight="1">
      <c r="A409" s="16"/>
      <c r="B409" s="16"/>
      <c r="C409" s="16"/>
      <c r="D409" s="1766"/>
    </row>
    <row r="410" spans="1:4" ht="9" customHeight="1">
      <c r="A410" s="16"/>
      <c r="B410" s="16"/>
      <c r="C410" s="16"/>
      <c r="D410" s="1766"/>
    </row>
    <row r="411" spans="1:4" ht="9" customHeight="1">
      <c r="A411" s="16"/>
      <c r="B411" s="16"/>
      <c r="C411" s="16"/>
      <c r="D411" s="1766"/>
    </row>
    <row r="412" spans="1:4" ht="9" customHeight="1">
      <c r="A412" s="16"/>
      <c r="B412" s="16"/>
      <c r="C412" s="16"/>
      <c r="D412" s="1766"/>
    </row>
    <row r="413" spans="1:4" ht="9" customHeight="1">
      <c r="A413" s="16"/>
      <c r="B413" s="16"/>
      <c r="C413" s="16"/>
      <c r="D413" s="1766"/>
    </row>
    <row r="414" spans="1:4" ht="9" customHeight="1">
      <c r="A414" s="16"/>
      <c r="B414" s="16"/>
      <c r="C414" s="16"/>
      <c r="D414" s="1766"/>
    </row>
    <row r="415" spans="1:4" ht="9" customHeight="1">
      <c r="A415" s="16"/>
      <c r="B415" s="16"/>
      <c r="C415" s="16"/>
      <c r="D415" s="1766"/>
    </row>
    <row r="416" spans="1:4" ht="9" customHeight="1">
      <c r="A416" s="16"/>
      <c r="B416" s="16"/>
      <c r="C416" s="16"/>
      <c r="D416" s="1766"/>
    </row>
    <row r="417" spans="1:4" ht="9" customHeight="1">
      <c r="A417" s="16"/>
      <c r="B417" s="16"/>
      <c r="C417" s="16"/>
      <c r="D417" s="1766"/>
    </row>
    <row r="418" spans="1:4" ht="9" customHeight="1">
      <c r="A418" s="16"/>
      <c r="B418" s="16"/>
      <c r="C418" s="16"/>
      <c r="D418" s="1766"/>
    </row>
    <row r="419" spans="1:4" ht="9" customHeight="1">
      <c r="A419" s="16"/>
      <c r="B419" s="16"/>
      <c r="C419" s="16"/>
      <c r="D419" s="1766"/>
    </row>
    <row r="420" spans="1:4" ht="9" customHeight="1">
      <c r="A420" s="16"/>
      <c r="B420" s="16"/>
      <c r="C420" s="16"/>
      <c r="D420" s="1766"/>
    </row>
    <row r="421" spans="1:4" ht="9" customHeight="1">
      <c r="A421" s="16"/>
      <c r="B421" s="16"/>
      <c r="C421" s="16"/>
      <c r="D421" s="1766"/>
    </row>
    <row r="422" spans="1:4" ht="9" customHeight="1">
      <c r="A422" s="16"/>
      <c r="B422" s="16"/>
      <c r="C422" s="16"/>
      <c r="D422" s="1766"/>
    </row>
    <row r="423" spans="1:4" ht="9" customHeight="1">
      <c r="A423" s="16"/>
      <c r="B423" s="16"/>
      <c r="C423" s="16"/>
      <c r="D423" s="1766"/>
    </row>
    <row r="424" spans="1:4" ht="9" customHeight="1">
      <c r="A424" s="16"/>
      <c r="B424" s="16"/>
      <c r="C424" s="16"/>
      <c r="D424" s="1766"/>
    </row>
    <row r="425" spans="1:4" ht="9" customHeight="1">
      <c r="A425" s="16"/>
      <c r="B425" s="16"/>
      <c r="C425" s="16"/>
      <c r="D425" s="1766"/>
    </row>
    <row r="426" spans="1:4" ht="9" customHeight="1">
      <c r="A426" s="16"/>
      <c r="B426" s="16"/>
      <c r="C426" s="16"/>
      <c r="D426" s="1766"/>
    </row>
    <row r="427" spans="1:4" ht="9" customHeight="1">
      <c r="A427" s="16"/>
      <c r="B427" s="16"/>
      <c r="C427" s="16"/>
      <c r="D427" s="1766"/>
    </row>
    <row r="428" spans="1:4" ht="9" customHeight="1">
      <c r="A428" s="16"/>
      <c r="B428" s="16"/>
      <c r="C428" s="16"/>
      <c r="D428" s="1766"/>
    </row>
    <row r="429" spans="1:4" ht="9" customHeight="1">
      <c r="A429" s="16"/>
      <c r="B429" s="16"/>
      <c r="C429" s="16"/>
      <c r="D429" s="1766"/>
    </row>
    <row r="430" spans="1:4" ht="9" customHeight="1">
      <c r="A430" s="16"/>
      <c r="B430" s="16"/>
      <c r="C430" s="16"/>
      <c r="D430" s="1766"/>
    </row>
    <row r="431" spans="1:4" ht="9" customHeight="1">
      <c r="A431" s="16"/>
      <c r="B431" s="16"/>
      <c r="C431" s="16"/>
      <c r="D431" s="1766"/>
    </row>
    <row r="432" spans="1:4" ht="9" customHeight="1">
      <c r="A432" s="16"/>
      <c r="B432" s="16"/>
      <c r="C432" s="16"/>
      <c r="D432" s="1766"/>
    </row>
    <row r="433" spans="1:4" ht="9" customHeight="1">
      <c r="A433" s="16"/>
      <c r="B433" s="16"/>
      <c r="C433" s="16"/>
      <c r="D433" s="1766"/>
    </row>
    <row r="434" spans="1:4" ht="9" customHeight="1">
      <c r="A434" s="16"/>
      <c r="B434" s="16"/>
      <c r="C434" s="16"/>
      <c r="D434" s="1766"/>
    </row>
    <row r="435" spans="1:4" ht="9" customHeight="1">
      <c r="A435" s="16"/>
      <c r="B435" s="16"/>
      <c r="C435" s="16"/>
      <c r="D435" s="1766"/>
    </row>
    <row r="436" spans="1:4" ht="9" customHeight="1">
      <c r="A436" s="16"/>
      <c r="B436" s="16"/>
      <c r="C436" s="16"/>
      <c r="D436" s="1766"/>
    </row>
    <row r="437" spans="1:4" ht="9" customHeight="1">
      <c r="A437" s="16"/>
      <c r="B437" s="16"/>
      <c r="C437" s="16"/>
      <c r="D437" s="1766"/>
    </row>
    <row r="438" spans="1:4" ht="9" customHeight="1">
      <c r="A438" s="16"/>
      <c r="B438" s="16"/>
      <c r="C438" s="16"/>
      <c r="D438" s="1766"/>
    </row>
    <row r="439" spans="1:4" ht="9" customHeight="1">
      <c r="A439" s="16"/>
      <c r="B439" s="16"/>
      <c r="C439" s="16"/>
      <c r="D439" s="1766"/>
    </row>
    <row r="440" spans="1:4" ht="9" customHeight="1">
      <c r="A440" s="16"/>
      <c r="B440" s="16"/>
      <c r="C440" s="16"/>
      <c r="D440" s="1766"/>
    </row>
    <row r="441" spans="1:4" ht="9" customHeight="1">
      <c r="A441" s="16"/>
      <c r="B441" s="16"/>
      <c r="C441" s="16"/>
      <c r="D441" s="1766"/>
    </row>
    <row r="442" spans="1:4" ht="9" customHeight="1">
      <c r="A442" s="16"/>
      <c r="B442" s="16"/>
      <c r="C442" s="16"/>
      <c r="D442" s="1766"/>
    </row>
    <row r="443" spans="1:4" ht="9" customHeight="1">
      <c r="A443" s="16"/>
      <c r="B443" s="16"/>
      <c r="C443" s="16"/>
      <c r="D443" s="1766"/>
    </row>
    <row r="444" spans="1:4" ht="9" customHeight="1">
      <c r="A444" s="16"/>
      <c r="B444" s="16"/>
      <c r="C444" s="16"/>
      <c r="D444" s="1766"/>
    </row>
    <row r="445" spans="1:4" ht="9" customHeight="1">
      <c r="A445" s="16"/>
      <c r="B445" s="16"/>
      <c r="C445" s="16"/>
      <c r="D445" s="1766"/>
    </row>
    <row r="446" spans="1:4" ht="9" customHeight="1">
      <c r="A446" s="16"/>
      <c r="B446" s="16"/>
      <c r="C446" s="16"/>
      <c r="D446" s="1766"/>
    </row>
    <row r="447" spans="1:4" ht="9" customHeight="1">
      <c r="A447" s="16"/>
      <c r="B447" s="16"/>
      <c r="C447" s="16"/>
      <c r="D447" s="1766"/>
    </row>
    <row r="448" spans="1:4" ht="9" customHeight="1">
      <c r="A448" s="16"/>
      <c r="B448" s="16"/>
      <c r="C448" s="16"/>
      <c r="D448" s="1766"/>
    </row>
    <row r="449" spans="1:4" ht="9" customHeight="1">
      <c r="A449" s="16"/>
      <c r="B449" s="16"/>
      <c r="C449" s="16"/>
      <c r="D449" s="1766"/>
    </row>
    <row r="450" spans="1:4" ht="9" customHeight="1">
      <c r="A450" s="16"/>
      <c r="B450" s="16"/>
      <c r="C450" s="16"/>
      <c r="D450" s="1766"/>
    </row>
    <row r="451" spans="1:4" ht="9" customHeight="1">
      <c r="A451" s="16"/>
      <c r="B451" s="16"/>
      <c r="C451" s="16"/>
      <c r="D451" s="1766"/>
    </row>
    <row r="452" spans="1:4" ht="9" customHeight="1">
      <c r="A452" s="16"/>
      <c r="B452" s="16"/>
      <c r="C452" s="16"/>
      <c r="D452" s="1766"/>
    </row>
    <row r="453" spans="1:4" ht="9" customHeight="1">
      <c r="A453" s="16"/>
      <c r="B453" s="16"/>
      <c r="C453" s="16"/>
      <c r="D453" s="1766"/>
    </row>
    <row r="454" spans="1:4" ht="9" customHeight="1">
      <c r="A454" s="16"/>
      <c r="B454" s="16"/>
      <c r="C454" s="16"/>
      <c r="D454" s="1766"/>
    </row>
    <row r="455" spans="1:4" ht="9" customHeight="1">
      <c r="A455" s="16"/>
      <c r="B455" s="16"/>
      <c r="C455" s="16"/>
      <c r="D455" s="1766"/>
    </row>
    <row r="456" spans="1:4" ht="9" customHeight="1">
      <c r="A456" s="16"/>
      <c r="B456" s="16"/>
      <c r="C456" s="16"/>
      <c r="D456" s="1766"/>
    </row>
    <row r="457" spans="1:4" ht="9" customHeight="1">
      <c r="A457" s="16"/>
      <c r="B457" s="16"/>
      <c r="C457" s="16"/>
      <c r="D457" s="1766"/>
    </row>
    <row r="458" spans="1:4" ht="9" customHeight="1">
      <c r="A458" s="16"/>
      <c r="B458" s="16"/>
      <c r="C458" s="16"/>
      <c r="D458" s="1766"/>
    </row>
    <row r="459" spans="1:4" ht="9" customHeight="1">
      <c r="A459" s="16"/>
      <c r="B459" s="16"/>
      <c r="C459" s="16"/>
      <c r="D459" s="1766"/>
    </row>
    <row r="460" spans="1:4" ht="9" customHeight="1">
      <c r="A460" s="16"/>
      <c r="B460" s="16"/>
      <c r="C460" s="16"/>
      <c r="D460" s="1766"/>
    </row>
    <row r="461" spans="1:4" ht="9" customHeight="1">
      <c r="A461" s="16"/>
      <c r="B461" s="16"/>
      <c r="C461" s="16"/>
      <c r="D461" s="1766"/>
    </row>
    <row r="462" spans="1:4" ht="9" customHeight="1">
      <c r="A462" s="16"/>
      <c r="B462" s="16"/>
      <c r="C462" s="16"/>
      <c r="D462" s="1766"/>
    </row>
    <row r="463" spans="1:4" ht="9" customHeight="1">
      <c r="A463" s="16"/>
      <c r="B463" s="16"/>
      <c r="C463" s="16"/>
      <c r="D463" s="1766"/>
    </row>
    <row r="464" spans="1:4" ht="9" customHeight="1">
      <c r="A464" s="16"/>
      <c r="B464" s="16"/>
      <c r="C464" s="16"/>
      <c r="D464" s="1766"/>
    </row>
    <row r="465" spans="1:4" ht="9" customHeight="1">
      <c r="A465" s="16"/>
      <c r="B465" s="16"/>
      <c r="C465" s="16"/>
      <c r="D465" s="1766"/>
    </row>
    <row r="466" spans="1:4" ht="9" customHeight="1">
      <c r="A466" s="16"/>
      <c r="B466" s="16"/>
      <c r="C466" s="16"/>
      <c r="D466" s="1766"/>
    </row>
    <row r="467" spans="1:4" ht="9" customHeight="1">
      <c r="A467" s="16"/>
      <c r="B467" s="16"/>
      <c r="C467" s="16"/>
      <c r="D467" s="1766"/>
    </row>
    <row r="468" spans="1:4" ht="9" customHeight="1">
      <c r="A468" s="16"/>
      <c r="B468" s="16"/>
      <c r="C468" s="16"/>
      <c r="D468" s="1766"/>
    </row>
    <row r="469" spans="1:4" ht="9" customHeight="1">
      <c r="A469" s="16"/>
      <c r="B469" s="16"/>
      <c r="C469" s="16"/>
      <c r="D469" s="1766"/>
    </row>
    <row r="470" spans="1:4" ht="9" customHeight="1">
      <c r="A470" s="16"/>
      <c r="B470" s="16"/>
      <c r="C470" s="16"/>
      <c r="D470" s="1766"/>
    </row>
    <row r="471" spans="1:4" ht="9" customHeight="1">
      <c r="A471" s="16"/>
      <c r="B471" s="16"/>
      <c r="C471" s="16"/>
      <c r="D471" s="1766"/>
    </row>
    <row r="472" spans="1:4" ht="9" customHeight="1">
      <c r="A472" s="16"/>
      <c r="B472" s="16"/>
      <c r="C472" s="16"/>
      <c r="D472" s="1766"/>
    </row>
    <row r="473" spans="1:4" ht="9" customHeight="1">
      <c r="A473" s="16"/>
      <c r="B473" s="16"/>
      <c r="C473" s="16"/>
      <c r="D473" s="1766"/>
    </row>
    <row r="474" spans="1:4" ht="9" customHeight="1">
      <c r="A474" s="16"/>
      <c r="B474" s="16"/>
      <c r="C474" s="16"/>
      <c r="D474" s="1766"/>
    </row>
    <row r="475" spans="1:4" ht="9" customHeight="1">
      <c r="A475" s="16"/>
      <c r="B475" s="16"/>
      <c r="C475" s="16"/>
      <c r="D475" s="1766"/>
    </row>
    <row r="476" spans="1:4" ht="9" customHeight="1">
      <c r="A476" s="16"/>
      <c r="B476" s="16"/>
      <c r="C476" s="16"/>
      <c r="D476" s="1766"/>
    </row>
    <row r="477" spans="1:4" ht="9" customHeight="1">
      <c r="A477" s="16"/>
      <c r="B477" s="16"/>
      <c r="C477" s="16"/>
      <c r="D477" s="1766"/>
    </row>
    <row r="478" spans="1:4" ht="9" customHeight="1">
      <c r="A478" s="16"/>
      <c r="B478" s="16"/>
      <c r="C478" s="16"/>
      <c r="D478" s="1766"/>
    </row>
    <row r="479" spans="1:4" ht="9" customHeight="1">
      <c r="A479" s="16"/>
      <c r="B479" s="16"/>
      <c r="C479" s="16"/>
      <c r="D479" s="1766"/>
    </row>
    <row r="480" spans="1:4" ht="9" customHeight="1">
      <c r="A480" s="16"/>
      <c r="B480" s="16"/>
      <c r="C480" s="16"/>
      <c r="D480" s="1766"/>
    </row>
    <row r="481" spans="1:4" ht="9" customHeight="1">
      <c r="A481" s="16"/>
      <c r="B481" s="16"/>
      <c r="C481" s="16"/>
      <c r="D481" s="1766"/>
    </row>
    <row r="482" spans="1:4" ht="9" customHeight="1">
      <c r="A482" s="16"/>
      <c r="B482" s="16"/>
      <c r="C482" s="16"/>
      <c r="D482" s="1766"/>
    </row>
    <row r="483" spans="1:4" ht="9" customHeight="1">
      <c r="A483" s="16"/>
      <c r="B483" s="16"/>
      <c r="C483" s="16"/>
      <c r="D483" s="1766"/>
    </row>
    <row r="484" spans="1:4" ht="9" customHeight="1">
      <c r="A484" s="16"/>
      <c r="B484" s="16"/>
      <c r="C484" s="16"/>
      <c r="D484" s="1766"/>
    </row>
    <row r="485" spans="1:4" ht="9" customHeight="1">
      <c r="A485" s="16"/>
      <c r="B485" s="16"/>
      <c r="C485" s="16"/>
      <c r="D485" s="1766"/>
    </row>
    <row r="486" spans="1:4" ht="9" customHeight="1">
      <c r="A486" s="16"/>
      <c r="B486" s="16"/>
      <c r="C486" s="16"/>
      <c r="D486" s="1766"/>
    </row>
    <row r="487" spans="1:4" ht="9" customHeight="1">
      <c r="A487" s="16"/>
      <c r="B487" s="16"/>
      <c r="C487" s="16"/>
      <c r="D487" s="1766"/>
    </row>
    <row r="488" spans="1:4" ht="9" customHeight="1">
      <c r="A488" s="16"/>
      <c r="B488" s="16"/>
      <c r="C488" s="16"/>
      <c r="D488" s="1766"/>
    </row>
    <row r="489" spans="1:4" ht="9" customHeight="1">
      <c r="A489" s="16"/>
      <c r="B489" s="16"/>
      <c r="C489" s="16"/>
      <c r="D489" s="1766"/>
    </row>
    <row r="490" spans="1:4" ht="9" customHeight="1">
      <c r="A490" s="16"/>
      <c r="B490" s="16"/>
      <c r="C490" s="16"/>
      <c r="D490" s="1766"/>
    </row>
    <row r="491" spans="1:4" ht="9" customHeight="1">
      <c r="A491" s="16"/>
      <c r="B491" s="16"/>
      <c r="C491" s="16"/>
      <c r="D491" s="1766"/>
    </row>
    <row r="492" spans="1:4" ht="9" customHeight="1">
      <c r="A492" s="16"/>
      <c r="B492" s="16"/>
      <c r="C492" s="16"/>
      <c r="D492" s="1766"/>
    </row>
    <row r="493" spans="1:4" ht="9" customHeight="1">
      <c r="A493" s="16"/>
      <c r="B493" s="16"/>
      <c r="C493" s="16"/>
      <c r="D493" s="1766"/>
    </row>
    <row r="494" spans="1:4" ht="9" customHeight="1">
      <c r="A494" s="16"/>
      <c r="B494" s="16"/>
      <c r="C494" s="16"/>
      <c r="D494" s="1766"/>
    </row>
    <row r="495" spans="1:4" ht="9" customHeight="1">
      <c r="A495" s="16"/>
      <c r="B495" s="16"/>
      <c r="C495" s="16"/>
      <c r="D495" s="1766"/>
    </row>
    <row r="496" spans="1:4" ht="9" customHeight="1">
      <c r="A496" s="16"/>
      <c r="B496" s="16"/>
      <c r="C496" s="16"/>
      <c r="D496" s="1766"/>
    </row>
    <row r="497" spans="1:4" ht="9" customHeight="1">
      <c r="A497" s="16"/>
      <c r="B497" s="16"/>
      <c r="C497" s="16"/>
      <c r="D497" s="1766"/>
    </row>
    <row r="498" spans="1:4" ht="9" customHeight="1">
      <c r="A498" s="16"/>
      <c r="B498" s="16"/>
      <c r="C498" s="16"/>
      <c r="D498" s="1766"/>
    </row>
    <row r="499" spans="1:4" ht="9" customHeight="1">
      <c r="A499" s="16"/>
      <c r="B499" s="16"/>
      <c r="C499" s="16"/>
      <c r="D499" s="1766"/>
    </row>
    <row r="500" spans="1:4" ht="9" customHeight="1">
      <c r="A500" s="16"/>
      <c r="B500" s="16"/>
      <c r="C500" s="16"/>
      <c r="D500" s="1766"/>
    </row>
    <row r="501" spans="1:4" ht="9" customHeight="1">
      <c r="A501" s="16"/>
      <c r="B501" s="16"/>
      <c r="C501" s="16"/>
      <c r="D501" s="1766"/>
    </row>
    <row r="502" spans="1:4" ht="9" customHeight="1">
      <c r="A502" s="16"/>
      <c r="B502" s="16"/>
      <c r="C502" s="16"/>
      <c r="D502" s="1766"/>
    </row>
    <row r="503" spans="1:4" ht="9" customHeight="1">
      <c r="A503" s="16"/>
      <c r="B503" s="16"/>
      <c r="C503" s="16"/>
      <c r="D503" s="1766"/>
    </row>
    <row r="504" spans="1:4" ht="9" customHeight="1">
      <c r="A504" s="16"/>
      <c r="B504" s="16"/>
      <c r="C504" s="16"/>
      <c r="D504" s="1766"/>
    </row>
    <row r="505" spans="1:4" ht="9" customHeight="1">
      <c r="A505" s="16"/>
      <c r="B505" s="16"/>
      <c r="C505" s="16"/>
      <c r="D505" s="1766"/>
    </row>
    <row r="506" spans="1:4" ht="9" customHeight="1">
      <c r="A506" s="16"/>
      <c r="B506" s="16"/>
      <c r="C506" s="16"/>
      <c r="D506" s="1766"/>
    </row>
    <row r="507" spans="1:4" ht="9" customHeight="1">
      <c r="A507" s="16"/>
      <c r="B507" s="16"/>
      <c r="C507" s="16"/>
      <c r="D507" s="1766"/>
    </row>
    <row r="508" spans="1:4" ht="9" customHeight="1">
      <c r="A508" s="16"/>
      <c r="B508" s="16"/>
      <c r="C508" s="16"/>
      <c r="D508" s="1766"/>
    </row>
    <row r="509" spans="1:4" ht="9" customHeight="1">
      <c r="A509" s="16"/>
      <c r="B509" s="16"/>
      <c r="C509" s="16"/>
      <c r="D509" s="1766"/>
    </row>
    <row r="510" spans="1:4" ht="9" customHeight="1">
      <c r="A510" s="16"/>
      <c r="B510" s="16"/>
      <c r="C510" s="16"/>
      <c r="D510" s="1766"/>
    </row>
    <row r="511" spans="1:4" ht="9" customHeight="1">
      <c r="A511" s="16"/>
      <c r="B511" s="16"/>
      <c r="C511" s="16"/>
      <c r="D511" s="1766"/>
    </row>
    <row r="512" spans="1:4" ht="9" customHeight="1">
      <c r="A512" s="16"/>
      <c r="B512" s="16"/>
      <c r="C512" s="16"/>
      <c r="D512" s="1766"/>
    </row>
    <row r="513" spans="1:4" ht="9" customHeight="1">
      <c r="A513" s="16"/>
      <c r="B513" s="16"/>
      <c r="C513" s="16"/>
      <c r="D513" s="1766"/>
    </row>
    <row r="514" spans="1:4" ht="9" customHeight="1">
      <c r="A514" s="16"/>
      <c r="B514" s="16"/>
      <c r="C514" s="16"/>
      <c r="D514" s="1766"/>
    </row>
    <row r="515" spans="1:4" ht="9" customHeight="1">
      <c r="A515" s="16"/>
      <c r="B515" s="16"/>
      <c r="C515" s="16"/>
      <c r="D515" s="1766"/>
    </row>
  </sheetData>
  <mergeCells count="18">
    <mergeCell ref="L2:Z2"/>
    <mergeCell ref="E98:E100"/>
    <mergeCell ref="E88:E95"/>
    <mergeCell ref="E42:E87"/>
    <mergeCell ref="E101:E108"/>
    <mergeCell ref="E8:E41"/>
    <mergeCell ref="E2:H2"/>
    <mergeCell ref="E164:E168"/>
    <mergeCell ref="H99:H100"/>
    <mergeCell ref="H6:H7"/>
    <mergeCell ref="F172:H172"/>
    <mergeCell ref="F169:G169"/>
    <mergeCell ref="E109:E130"/>
    <mergeCell ref="E3:H3"/>
    <mergeCell ref="E5:E7"/>
    <mergeCell ref="E131:E141"/>
    <mergeCell ref="E142:E150"/>
    <mergeCell ref="E151:E163"/>
  </mergeCells>
  <printOptions horizontalCentered="1"/>
  <pageMargins left="0.51" right="0.43" top="0.52" bottom="0.94488188976377963" header="0.51181102362204722" footer="0.51181102362204722"/>
  <pageSetup scale="66" orientation="portrait" r:id="rId1"/>
  <headerFooter alignWithMargins="0">
    <oddFooter>&amp;F</oddFooter>
  </headerFooter>
  <rowBreaks count="1" manualBreakCount="1">
    <brk id="96" max="7"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F8953-417A-4C3E-A9BC-0B6AFD2E0B6A}">
  <dimension ref="A1:AJ516"/>
  <sheetViews>
    <sheetView view="pageBreakPreview" topLeftCell="D1" zoomScaleNormal="100" zoomScaleSheetLayoutView="100" workbookViewId="0">
      <selection activeCell="K164" sqref="K164"/>
    </sheetView>
  </sheetViews>
  <sheetFormatPr baseColWidth="10" defaultRowHeight="12.75"/>
  <cols>
    <col min="1" max="1" width="1.85546875" style="5" hidden="1" customWidth="1"/>
    <col min="2" max="2" width="1.7109375" style="5" hidden="1" customWidth="1"/>
    <col min="3" max="3" width="2.7109375" style="5" hidden="1" customWidth="1"/>
    <col min="4" max="4" width="1" style="1769" customWidth="1"/>
    <col min="5" max="5" width="6.140625" style="1766" customWidth="1"/>
    <col min="6" max="6" width="1.5703125" style="1766" customWidth="1"/>
    <col min="7" max="7" width="61.140625" style="1768" customWidth="1"/>
    <col min="8" max="8" width="10.140625" style="1767" customWidth="1"/>
    <col min="9" max="10" width="5.42578125" style="1798" customWidth="1"/>
    <col min="11" max="11" width="7.5703125" style="1798" bestFit="1" customWidth="1"/>
    <col min="12" max="12" width="1.5703125" style="1798" customWidth="1"/>
    <col min="13" max="14" width="5.42578125" style="1798" customWidth="1"/>
    <col min="15" max="15" width="7.5703125" style="1798" bestFit="1" customWidth="1"/>
    <col min="16" max="16" width="11.42578125" style="1766"/>
    <col min="17" max="17" width="7.7109375" style="1" customWidth="1"/>
    <col min="18" max="18" width="6" style="1" customWidth="1"/>
    <col min="19" max="19" width="6.85546875" style="1" customWidth="1"/>
    <col min="20" max="20" width="2.28515625" style="1" customWidth="1"/>
    <col min="21" max="21" width="6.42578125" style="1" customWidth="1"/>
    <col min="22" max="22" width="6" style="1" customWidth="1"/>
    <col min="23" max="23" width="7.28515625" style="1" customWidth="1"/>
    <col min="24" max="24" width="1.5703125" style="1" customWidth="1"/>
    <col min="25" max="26" width="6.7109375" style="1" customWidth="1"/>
    <col min="27" max="27" width="6.85546875" style="1" customWidth="1"/>
    <col min="28" max="28" width="6.7109375" style="1" customWidth="1"/>
    <col min="29" max="29" width="1" style="1" customWidth="1"/>
    <col min="30" max="30" width="6.7109375" style="1" customWidth="1"/>
    <col min="31" max="31" width="1" style="1" customWidth="1"/>
    <col min="32" max="32" width="6.7109375" style="1" customWidth="1"/>
    <col min="33" max="33" width="1" style="1" customWidth="1"/>
    <col min="34" max="35" width="6.7109375" style="1" customWidth="1"/>
    <col min="36" max="16384" width="11.42578125" style="1"/>
  </cols>
  <sheetData>
    <row r="1" spans="1:36" ht="3.75" customHeight="1">
      <c r="H1" s="1778"/>
      <c r="I1" s="1805"/>
      <c r="J1" s="1805"/>
      <c r="K1" s="1805"/>
      <c r="L1" s="1805"/>
      <c r="M1" s="1805"/>
      <c r="N1" s="1805"/>
      <c r="O1" s="1805"/>
      <c r="P1" s="1777"/>
      <c r="Q1" s="389"/>
    </row>
    <row r="2" spans="1:36" ht="12.75" customHeight="1">
      <c r="E2" s="1903" t="s">
        <v>716</v>
      </c>
      <c r="F2" s="1903"/>
      <c r="G2" s="1903"/>
      <c r="H2" s="1903"/>
      <c r="I2" s="1808"/>
      <c r="J2" s="1808"/>
      <c r="K2" s="1808"/>
      <c r="L2" s="1808"/>
      <c r="M2" s="1808"/>
      <c r="N2" s="1808"/>
      <c r="O2" s="1808"/>
      <c r="P2" s="1777"/>
      <c r="S2" s="1888"/>
      <c r="T2" s="1888"/>
      <c r="U2" s="1888"/>
      <c r="V2" s="1888"/>
      <c r="W2" s="1888"/>
      <c r="X2" s="1888"/>
      <c r="Y2" s="1888"/>
      <c r="Z2" s="1888"/>
      <c r="AA2" s="1888"/>
      <c r="AB2" s="1888"/>
      <c r="AC2" s="1888"/>
      <c r="AD2" s="1888"/>
      <c r="AE2" s="1888"/>
      <c r="AF2" s="1888"/>
      <c r="AG2" s="1888"/>
    </row>
    <row r="3" spans="1:36" ht="12.75" customHeight="1">
      <c r="B3" s="719"/>
      <c r="C3" s="719"/>
      <c r="D3" s="1781"/>
      <c r="E3" s="1902" t="s">
        <v>68</v>
      </c>
      <c r="F3" s="1902"/>
      <c r="G3" s="1902"/>
      <c r="H3" s="1902"/>
      <c r="I3" s="1808"/>
      <c r="J3" s="1808"/>
      <c r="K3" s="1808"/>
      <c r="L3" s="1808"/>
      <c r="M3" s="1808"/>
      <c r="N3" s="1808"/>
      <c r="O3" s="1808"/>
      <c r="P3" s="1777"/>
      <c r="Q3" s="414"/>
      <c r="R3" s="414"/>
      <c r="S3" s="413"/>
      <c r="AI3" s="2"/>
      <c r="AJ3" s="2"/>
    </row>
    <row r="4" spans="1:36" ht="3" customHeight="1">
      <c r="F4" s="1780"/>
      <c r="G4" s="1779"/>
      <c r="H4" s="1807"/>
      <c r="I4" s="1806"/>
      <c r="J4" s="1806"/>
      <c r="K4" s="1805"/>
      <c r="L4" s="1805"/>
      <c r="M4" s="1806"/>
      <c r="N4" s="1806"/>
      <c r="O4" s="1805"/>
      <c r="P4" s="1777"/>
      <c r="S4" s="4"/>
    </row>
    <row r="5" spans="1:36" ht="12.75" customHeight="1">
      <c r="D5" s="359"/>
      <c r="E5" s="1889" t="s">
        <v>6</v>
      </c>
      <c r="F5" s="1754"/>
      <c r="G5" s="1754"/>
      <c r="H5" s="1752"/>
      <c r="I5" s="389"/>
      <c r="J5" s="1"/>
      <c r="K5" s="1"/>
      <c r="L5" s="4"/>
      <c r="M5" s="1"/>
      <c r="N5" s="1"/>
      <c r="O5" s="1"/>
      <c r="P5" s="1"/>
    </row>
    <row r="6" spans="1:36" ht="12.75" customHeight="1">
      <c r="A6" s="5" t="s">
        <v>12</v>
      </c>
      <c r="B6" s="5" t="s">
        <v>13</v>
      </c>
      <c r="C6" s="5" t="s">
        <v>14</v>
      </c>
      <c r="D6" s="359"/>
      <c r="E6" s="1890"/>
      <c r="F6" s="1751"/>
      <c r="G6" s="1750" t="s">
        <v>87</v>
      </c>
      <c r="H6" s="1881" t="s">
        <v>0</v>
      </c>
      <c r="I6" s="389"/>
      <c r="J6" s="5"/>
      <c r="K6" s="1"/>
      <c r="L6" s="1"/>
      <c r="M6" s="1"/>
      <c r="N6" s="1"/>
      <c r="O6" s="1"/>
      <c r="P6" s="1"/>
    </row>
    <row r="7" spans="1:36">
      <c r="D7" s="359"/>
      <c r="E7" s="1890"/>
      <c r="F7" s="1361"/>
      <c r="G7" s="1747"/>
      <c r="H7" s="1882"/>
      <c r="I7" s="389"/>
      <c r="J7" s="1"/>
      <c r="K7" s="1"/>
      <c r="L7" s="1"/>
      <c r="M7" s="1"/>
      <c r="N7" s="1"/>
      <c r="O7" s="1"/>
      <c r="P7" s="1"/>
    </row>
    <row r="8" spans="1:36" ht="12" customHeight="1">
      <c r="D8" s="359"/>
      <c r="E8" s="1891">
        <v>1401</v>
      </c>
      <c r="F8" s="392" t="s">
        <v>1</v>
      </c>
      <c r="G8" s="396"/>
      <c r="H8" s="371">
        <f>SUM(H9+H12+H17+H22+H32+H36+H38+H40)</f>
        <v>1226</v>
      </c>
      <c r="I8" s="389"/>
      <c r="J8" s="1"/>
      <c r="K8" s="1"/>
      <c r="L8" s="1"/>
      <c r="M8" s="1"/>
      <c r="N8" s="1"/>
      <c r="O8" s="1"/>
      <c r="P8" s="1"/>
    </row>
    <row r="9" spans="1:36" ht="10.5" customHeight="1">
      <c r="D9" s="359"/>
      <c r="E9" s="1892"/>
      <c r="F9" s="1680" t="s">
        <v>33</v>
      </c>
      <c r="G9" s="1759"/>
      <c r="H9" s="1098">
        <f>SUM(H10:H11)</f>
        <v>915</v>
      </c>
      <c r="I9" s="389"/>
      <c r="J9" s="389"/>
      <c r="K9" s="1"/>
      <c r="L9" s="1"/>
      <c r="M9" s="1"/>
      <c r="N9" s="1"/>
      <c r="O9" s="1"/>
      <c r="P9" s="1"/>
    </row>
    <row r="10" spans="1:36" ht="9.9499999999999993" customHeight="1">
      <c r="A10" s="5">
        <v>1</v>
      </c>
      <c r="B10" s="5">
        <v>1</v>
      </c>
      <c r="C10" s="5">
        <v>11</v>
      </c>
      <c r="D10" s="359"/>
      <c r="E10" s="1892"/>
      <c r="F10" s="4"/>
      <c r="G10" s="594" t="s">
        <v>107</v>
      </c>
      <c r="H10" s="1745">
        <v>915</v>
      </c>
      <c r="I10" s="389"/>
      <c r="J10" s="389"/>
      <c r="K10" s="1"/>
      <c r="L10" s="1"/>
      <c r="M10" s="1"/>
      <c r="N10" s="1"/>
      <c r="O10" s="1"/>
      <c r="P10" s="1"/>
    </row>
    <row r="11" spans="1:36" ht="9.9499999999999993" customHeight="1">
      <c r="A11" s="5">
        <v>1</v>
      </c>
      <c r="B11" s="5">
        <v>1</v>
      </c>
      <c r="C11" s="5">
        <v>7</v>
      </c>
      <c r="D11" s="359"/>
      <c r="E11" s="1892"/>
      <c r="F11" s="4"/>
      <c r="G11" s="594" t="s">
        <v>66</v>
      </c>
      <c r="H11" s="374">
        <v>0</v>
      </c>
      <c r="I11" s="389"/>
      <c r="J11" s="389"/>
      <c r="K11" s="1"/>
      <c r="L11" s="1"/>
      <c r="M11" s="1"/>
      <c r="N11" s="1"/>
      <c r="O11" s="1"/>
      <c r="P11" s="1"/>
    </row>
    <row r="12" spans="1:36" ht="11.1" customHeight="1">
      <c r="D12" s="359"/>
      <c r="E12" s="1892"/>
      <c r="F12" s="622" t="s">
        <v>34</v>
      </c>
      <c r="G12" s="479"/>
      <c r="H12" s="1098">
        <f>SUM(H13:H16)</f>
        <v>32</v>
      </c>
      <c r="I12" s="389"/>
      <c r="J12" s="389"/>
      <c r="K12" s="1"/>
      <c r="L12" s="1"/>
      <c r="M12" s="1"/>
      <c r="N12" s="1"/>
      <c r="O12" s="1"/>
      <c r="P12" s="1"/>
    </row>
    <row r="13" spans="1:36" ht="11.1" customHeight="1">
      <c r="D13" s="359"/>
      <c r="E13" s="1892"/>
      <c r="F13" s="622"/>
      <c r="G13" s="594" t="s">
        <v>674</v>
      </c>
      <c r="H13" s="374">
        <v>0</v>
      </c>
      <c r="I13" s="389"/>
      <c r="J13" s="389"/>
      <c r="K13" s="1"/>
      <c r="L13" s="1"/>
      <c r="M13" s="1"/>
      <c r="N13" s="1"/>
      <c r="O13" s="1"/>
      <c r="P13" s="1"/>
    </row>
    <row r="14" spans="1:36" ht="11.1" customHeight="1">
      <c r="A14" s="5">
        <v>1</v>
      </c>
      <c r="B14" s="5">
        <v>1</v>
      </c>
      <c r="C14" s="5">
        <v>5</v>
      </c>
      <c r="D14" s="359"/>
      <c r="E14" s="1892"/>
      <c r="F14" s="622"/>
      <c r="G14" s="594" t="s">
        <v>409</v>
      </c>
      <c r="H14" s="374">
        <v>0</v>
      </c>
      <c r="I14" s="389"/>
      <c r="J14" s="389"/>
      <c r="K14" s="1"/>
      <c r="L14" s="1"/>
      <c r="M14" s="1"/>
      <c r="N14" s="1"/>
      <c r="O14" s="1"/>
      <c r="P14" s="1"/>
    </row>
    <row r="15" spans="1:36" ht="9.75" customHeight="1">
      <c r="A15" s="5">
        <v>1</v>
      </c>
      <c r="B15" s="5">
        <v>1</v>
      </c>
      <c r="C15" s="5">
        <v>5</v>
      </c>
      <c r="D15" s="359"/>
      <c r="E15" s="1892"/>
      <c r="F15" s="4"/>
      <c r="G15" s="594" t="s">
        <v>411</v>
      </c>
      <c r="H15" s="374">
        <v>0</v>
      </c>
      <c r="I15" s="389"/>
      <c r="J15" s="389"/>
      <c r="K15" s="1"/>
      <c r="L15" s="1"/>
      <c r="M15" s="1"/>
      <c r="N15" s="1"/>
      <c r="O15" s="1"/>
      <c r="P15" s="1"/>
    </row>
    <row r="16" spans="1:36" ht="9.9499999999999993" customHeight="1">
      <c r="A16" s="5">
        <v>1</v>
      </c>
      <c r="B16" s="5">
        <v>1</v>
      </c>
      <c r="C16" s="5">
        <v>5</v>
      </c>
      <c r="D16" s="359"/>
      <c r="E16" s="1892"/>
      <c r="F16" s="4"/>
      <c r="G16" s="594" t="s">
        <v>410</v>
      </c>
      <c r="H16" s="374">
        <v>32</v>
      </c>
      <c r="I16" s="389"/>
      <c r="J16" s="389"/>
      <c r="K16" s="1"/>
      <c r="L16" s="1"/>
      <c r="M16" s="1"/>
      <c r="N16" s="1"/>
      <c r="O16" s="1"/>
      <c r="P16" s="1"/>
    </row>
    <row r="17" spans="1:16" ht="10.5" customHeight="1">
      <c r="D17" s="359"/>
      <c r="E17" s="1892"/>
      <c r="F17" s="622" t="s">
        <v>35</v>
      </c>
      <c r="G17" s="479"/>
      <c r="H17" s="1098">
        <f>SUM(H18:H21)</f>
        <v>179</v>
      </c>
      <c r="I17" s="389"/>
      <c r="J17" s="389"/>
      <c r="K17" s="1"/>
      <c r="L17" s="1"/>
      <c r="M17" s="1"/>
      <c r="N17" s="1"/>
      <c r="O17" s="1"/>
      <c r="P17" s="1"/>
    </row>
    <row r="18" spans="1:16" ht="9.9499999999999993" customHeight="1">
      <c r="A18" s="5">
        <v>1</v>
      </c>
      <c r="B18" s="5">
        <v>1</v>
      </c>
      <c r="C18" s="5">
        <v>12</v>
      </c>
      <c r="D18" s="359"/>
      <c r="E18" s="1892"/>
      <c r="F18" s="4"/>
      <c r="G18" s="594" t="s">
        <v>713</v>
      </c>
      <c r="H18" s="374">
        <v>0</v>
      </c>
      <c r="I18" s="389"/>
      <c r="J18" s="389"/>
      <c r="K18" s="1"/>
      <c r="L18" s="1"/>
      <c r="M18" s="1"/>
      <c r="N18" s="1"/>
      <c r="O18" s="1"/>
      <c r="P18" s="1"/>
    </row>
    <row r="19" spans="1:16" ht="9.9499999999999993" customHeight="1">
      <c r="A19" s="5">
        <v>1</v>
      </c>
      <c r="B19" s="5">
        <v>1</v>
      </c>
      <c r="C19" s="5">
        <v>12</v>
      </c>
      <c r="D19" s="359"/>
      <c r="E19" s="1892"/>
      <c r="F19" s="4"/>
      <c r="G19" s="594" t="s">
        <v>409</v>
      </c>
      <c r="H19" s="374">
        <v>179</v>
      </c>
      <c r="I19" s="389"/>
      <c r="J19" s="389"/>
      <c r="K19" s="1"/>
      <c r="L19" s="1"/>
      <c r="M19" s="1"/>
      <c r="N19" s="1"/>
      <c r="O19" s="1"/>
      <c r="P19" s="1"/>
    </row>
    <row r="20" spans="1:16" ht="9.9499999999999993" customHeight="1">
      <c r="A20" s="5">
        <v>1</v>
      </c>
      <c r="B20" s="5">
        <v>1</v>
      </c>
      <c r="C20" s="5">
        <v>12</v>
      </c>
      <c r="D20" s="359"/>
      <c r="E20" s="1892"/>
      <c r="F20" s="4"/>
      <c r="G20" s="594" t="s">
        <v>427</v>
      </c>
      <c r="H20" s="374">
        <v>0</v>
      </c>
      <c r="I20" s="389"/>
      <c r="J20" s="389"/>
      <c r="K20" s="1"/>
      <c r="L20" s="1"/>
      <c r="M20" s="1"/>
      <c r="N20" s="1"/>
      <c r="O20" s="1"/>
      <c r="P20" s="1"/>
    </row>
    <row r="21" spans="1:16" ht="9.9499999999999993" customHeight="1">
      <c r="A21" s="5">
        <v>1</v>
      </c>
      <c r="B21" s="5">
        <v>1</v>
      </c>
      <c r="C21" s="5">
        <v>12</v>
      </c>
      <c r="D21" s="359"/>
      <c r="E21" s="1892"/>
      <c r="F21" s="4"/>
      <c r="G21" s="594" t="s">
        <v>426</v>
      </c>
      <c r="H21" s="374">
        <v>0</v>
      </c>
      <c r="I21" s="389"/>
      <c r="J21" s="389"/>
      <c r="K21" s="1"/>
      <c r="L21" s="1"/>
      <c r="M21" s="1"/>
      <c r="N21" s="1"/>
      <c r="O21" s="1"/>
      <c r="P21" s="1"/>
    </row>
    <row r="22" spans="1:16" ht="11.1" customHeight="1">
      <c r="D22" s="359"/>
      <c r="E22" s="1892"/>
      <c r="F22" s="633" t="s">
        <v>27</v>
      </c>
      <c r="G22" s="596"/>
      <c r="H22" s="1098">
        <f>SUM(H23:H31)</f>
        <v>40</v>
      </c>
      <c r="I22" s="389"/>
      <c r="J22" s="389"/>
      <c r="K22" s="1"/>
      <c r="L22" s="1"/>
      <c r="M22" s="1"/>
      <c r="N22" s="1"/>
      <c r="O22" s="1"/>
      <c r="P22" s="1"/>
    </row>
    <row r="23" spans="1:16" ht="9.9499999999999993" customHeight="1">
      <c r="A23" s="5">
        <v>1</v>
      </c>
      <c r="B23" s="5">
        <v>1</v>
      </c>
      <c r="C23" s="5">
        <v>2</v>
      </c>
      <c r="D23" s="359"/>
      <c r="E23" s="1892"/>
      <c r="F23" s="4"/>
      <c r="G23" s="594" t="s">
        <v>405</v>
      </c>
      <c r="H23" s="374">
        <v>19</v>
      </c>
      <c r="I23" s="389"/>
      <c r="J23" s="389"/>
      <c r="K23" s="1"/>
      <c r="L23" s="1"/>
      <c r="M23" s="1"/>
      <c r="N23" s="1"/>
      <c r="O23" s="1"/>
      <c r="P23" s="1"/>
    </row>
    <row r="24" spans="1:16" ht="9.9499999999999993" customHeight="1">
      <c r="A24" s="5">
        <v>1</v>
      </c>
      <c r="B24" s="5">
        <v>1</v>
      </c>
      <c r="C24" s="5">
        <v>2</v>
      </c>
      <c r="D24" s="359"/>
      <c r="E24" s="1892"/>
      <c r="F24" s="4"/>
      <c r="G24" s="594" t="s">
        <v>425</v>
      </c>
      <c r="H24" s="374">
        <v>4</v>
      </c>
      <c r="I24" s="389"/>
      <c r="J24" s="389"/>
      <c r="K24" s="1"/>
      <c r="L24" s="1"/>
      <c r="M24" s="1"/>
      <c r="N24" s="1"/>
      <c r="O24" s="1"/>
      <c r="P24" s="1"/>
    </row>
    <row r="25" spans="1:16" ht="9.9499999999999993" customHeight="1">
      <c r="A25" s="5">
        <v>1</v>
      </c>
      <c r="B25" s="5">
        <v>1</v>
      </c>
      <c r="C25" s="5">
        <v>2</v>
      </c>
      <c r="D25" s="359"/>
      <c r="E25" s="1892"/>
      <c r="F25" s="4"/>
      <c r="G25" s="594" t="s">
        <v>408</v>
      </c>
      <c r="H25" s="374">
        <v>6</v>
      </c>
      <c r="I25" s="389"/>
      <c r="J25" s="389"/>
      <c r="K25" s="1"/>
      <c r="L25" s="1"/>
      <c r="M25" s="1"/>
      <c r="N25" s="1"/>
      <c r="O25" s="1"/>
      <c r="P25" s="1"/>
    </row>
    <row r="26" spans="1:16" ht="9.9499999999999993" customHeight="1">
      <c r="A26" s="5">
        <v>1</v>
      </c>
      <c r="B26" s="5">
        <v>1</v>
      </c>
      <c r="C26" s="5">
        <v>2</v>
      </c>
      <c r="D26" s="359"/>
      <c r="E26" s="1892"/>
      <c r="F26" s="4"/>
      <c r="G26" s="594" t="s">
        <v>407</v>
      </c>
      <c r="H26" s="374">
        <v>11</v>
      </c>
      <c r="I26" s="389"/>
      <c r="J26" s="389"/>
      <c r="K26" s="1"/>
      <c r="L26" s="1"/>
      <c r="M26" s="1"/>
      <c r="N26" s="1"/>
      <c r="O26" s="1"/>
      <c r="P26" s="1"/>
    </row>
    <row r="27" spans="1:16" ht="9.9499999999999993" customHeight="1">
      <c r="D27" s="359"/>
      <c r="E27" s="1892"/>
      <c r="F27" s="4"/>
      <c r="G27" s="594" t="s">
        <v>673</v>
      </c>
      <c r="H27" s="374">
        <v>0</v>
      </c>
      <c r="I27" s="389"/>
      <c r="J27" s="389"/>
      <c r="K27" s="1"/>
      <c r="L27" s="1"/>
      <c r="M27" s="1"/>
      <c r="N27" s="1"/>
      <c r="O27" s="1"/>
      <c r="P27" s="1"/>
    </row>
    <row r="28" spans="1:16" ht="9.9499999999999993" customHeight="1">
      <c r="D28" s="359"/>
      <c r="E28" s="1892"/>
      <c r="F28" s="4"/>
      <c r="G28" s="594" t="s">
        <v>712</v>
      </c>
      <c r="H28" s="374">
        <v>0</v>
      </c>
      <c r="I28" s="389"/>
      <c r="J28" s="389"/>
      <c r="K28" s="1"/>
      <c r="L28" s="1"/>
      <c r="M28" s="1"/>
      <c r="N28" s="1"/>
      <c r="O28" s="1"/>
      <c r="P28" s="1"/>
    </row>
    <row r="29" spans="1:16" ht="9.9499999999999993" customHeight="1">
      <c r="D29" s="359"/>
      <c r="E29" s="1892"/>
      <c r="F29" s="4"/>
      <c r="G29" s="594" t="s">
        <v>410</v>
      </c>
      <c r="H29" s="374">
        <v>0</v>
      </c>
      <c r="I29" s="389"/>
      <c r="J29" s="389"/>
      <c r="K29" s="1"/>
      <c r="L29" s="1"/>
      <c r="M29" s="1"/>
      <c r="N29" s="1"/>
      <c r="O29" s="1"/>
      <c r="P29" s="1"/>
    </row>
    <row r="30" spans="1:16" ht="9.9499999999999993" customHeight="1">
      <c r="A30" s="5">
        <v>1</v>
      </c>
      <c r="B30" s="5">
        <v>1</v>
      </c>
      <c r="C30" s="5">
        <v>2</v>
      </c>
      <c r="D30" s="359"/>
      <c r="E30" s="1892"/>
      <c r="F30" s="4"/>
      <c r="G30" s="594" t="s">
        <v>107</v>
      </c>
      <c r="H30" s="374">
        <v>0</v>
      </c>
      <c r="I30" s="389"/>
      <c r="J30" s="389"/>
      <c r="K30" s="1"/>
      <c r="L30" s="1"/>
      <c r="M30" s="1"/>
      <c r="N30" s="1"/>
      <c r="O30" s="1"/>
      <c r="P30" s="1"/>
    </row>
    <row r="31" spans="1:16" ht="9.9499999999999993" customHeight="1">
      <c r="A31" s="5">
        <v>1</v>
      </c>
      <c r="B31" s="5">
        <v>1</v>
      </c>
      <c r="C31" s="5">
        <v>2</v>
      </c>
      <c r="D31" s="359"/>
      <c r="E31" s="1892"/>
      <c r="F31" s="4"/>
      <c r="G31" s="594" t="s">
        <v>406</v>
      </c>
      <c r="H31" s="374">
        <v>0</v>
      </c>
      <c r="I31" s="389"/>
      <c r="J31" s="389"/>
      <c r="K31" s="1"/>
      <c r="L31" s="1"/>
      <c r="M31" s="1"/>
      <c r="N31" s="1"/>
      <c r="O31" s="1"/>
      <c r="P31" s="1"/>
    </row>
    <row r="32" spans="1:16" ht="11.1" customHeight="1">
      <c r="D32" s="359"/>
      <c r="E32" s="1892"/>
      <c r="F32" s="633" t="s">
        <v>10</v>
      </c>
      <c r="G32" s="594"/>
      <c r="H32" s="1098">
        <f>SUM(H33:H35)</f>
        <v>16</v>
      </c>
      <c r="I32" s="389"/>
      <c r="J32" s="389"/>
      <c r="K32" s="1"/>
      <c r="L32" s="1"/>
      <c r="M32" s="1"/>
      <c r="N32" s="1"/>
      <c r="O32" s="1"/>
      <c r="P32" s="1"/>
    </row>
    <row r="33" spans="1:16" ht="9.9499999999999993" customHeight="1">
      <c r="A33" s="5">
        <v>1</v>
      </c>
      <c r="B33" s="5">
        <v>1</v>
      </c>
      <c r="C33" s="5">
        <v>4</v>
      </c>
      <c r="D33" s="359"/>
      <c r="E33" s="1892"/>
      <c r="F33" s="4"/>
      <c r="G33" s="594" t="s">
        <v>409</v>
      </c>
      <c r="H33" s="374">
        <v>0</v>
      </c>
      <c r="I33" s="389"/>
      <c r="J33" s="389"/>
      <c r="K33" s="1"/>
      <c r="L33" s="1"/>
      <c r="M33" s="1"/>
      <c r="N33" s="1"/>
      <c r="O33" s="1"/>
      <c r="P33" s="1"/>
    </row>
    <row r="34" spans="1:16" ht="9.9499999999999993" customHeight="1">
      <c r="A34" s="5">
        <v>1</v>
      </c>
      <c r="B34" s="5">
        <v>1</v>
      </c>
      <c r="C34" s="5">
        <v>4</v>
      </c>
      <c r="D34" s="359"/>
      <c r="E34" s="1892"/>
      <c r="F34" s="4"/>
      <c r="G34" s="594" t="s">
        <v>405</v>
      </c>
      <c r="H34" s="374">
        <v>16</v>
      </c>
      <c r="I34" s="389"/>
      <c r="J34" s="389"/>
      <c r="K34" s="1"/>
      <c r="L34" s="1"/>
      <c r="M34" s="1"/>
      <c r="N34" s="1"/>
      <c r="O34" s="1"/>
      <c r="P34" s="1"/>
    </row>
    <row r="35" spans="1:16" ht="9.9499999999999993" customHeight="1">
      <c r="A35" s="5">
        <v>1</v>
      </c>
      <c r="B35" s="5">
        <v>1</v>
      </c>
      <c r="C35" s="5">
        <v>4</v>
      </c>
      <c r="D35" s="359"/>
      <c r="E35" s="1892"/>
      <c r="F35" s="4"/>
      <c r="G35" s="594" t="s">
        <v>404</v>
      </c>
      <c r="H35" s="374">
        <v>0</v>
      </c>
      <c r="I35" s="389"/>
      <c r="J35" s="389"/>
      <c r="K35" s="1"/>
      <c r="L35" s="1"/>
      <c r="M35" s="1"/>
      <c r="N35" s="1"/>
      <c r="O35" s="1"/>
      <c r="P35" s="1"/>
    </row>
    <row r="36" spans="1:16" ht="11.1" customHeight="1">
      <c r="D36" s="359"/>
      <c r="E36" s="1892"/>
      <c r="F36" s="622" t="s">
        <v>36</v>
      </c>
      <c r="G36" s="479"/>
      <c r="H36" s="1098">
        <f>SUM(H37)</f>
        <v>44</v>
      </c>
      <c r="I36" s="389"/>
      <c r="J36" s="389"/>
      <c r="K36" s="1"/>
      <c r="L36" s="1"/>
      <c r="M36" s="1"/>
      <c r="N36" s="1"/>
      <c r="O36" s="1"/>
      <c r="P36" s="1"/>
    </row>
    <row r="37" spans="1:16" ht="11.1" customHeight="1">
      <c r="A37" s="5">
        <v>1</v>
      </c>
      <c r="B37" s="5">
        <v>1</v>
      </c>
      <c r="C37" s="5">
        <v>1</v>
      </c>
      <c r="D37" s="359"/>
      <c r="E37" s="1892"/>
      <c r="F37" s="4"/>
      <c r="G37" s="594" t="s">
        <v>712</v>
      </c>
      <c r="H37" s="374">
        <v>44</v>
      </c>
      <c r="I37" s="389"/>
      <c r="J37" s="389"/>
      <c r="K37" s="1"/>
      <c r="L37" s="1"/>
      <c r="M37" s="1"/>
      <c r="N37" s="1"/>
      <c r="O37" s="1"/>
      <c r="P37" s="1"/>
    </row>
    <row r="38" spans="1:16" ht="11.1" customHeight="1">
      <c r="D38" s="359"/>
      <c r="E38" s="1892"/>
      <c r="F38" s="622" t="s">
        <v>24</v>
      </c>
      <c r="G38" s="594"/>
      <c r="H38" s="1098">
        <f>SUM(H39)</f>
        <v>0</v>
      </c>
      <c r="I38" s="389"/>
      <c r="J38" s="389"/>
      <c r="K38" s="1"/>
      <c r="L38" s="1"/>
      <c r="M38" s="1"/>
      <c r="N38" s="1"/>
      <c r="O38" s="1"/>
      <c r="P38" s="1"/>
    </row>
    <row r="39" spans="1:16" ht="11.1" customHeight="1">
      <c r="A39" s="5">
        <v>1</v>
      </c>
      <c r="B39" s="5">
        <v>1</v>
      </c>
      <c r="C39" s="5">
        <v>14</v>
      </c>
      <c r="D39" s="359"/>
      <c r="E39" s="1892"/>
      <c r="F39" s="4"/>
      <c r="G39" s="594" t="s">
        <v>424</v>
      </c>
      <c r="H39" s="374">
        <v>0</v>
      </c>
      <c r="I39" s="389"/>
      <c r="J39" s="389"/>
      <c r="K39" s="1"/>
      <c r="L39" s="1"/>
      <c r="M39" s="1"/>
      <c r="N39" s="1"/>
      <c r="O39" s="1"/>
      <c r="P39" s="1"/>
    </row>
    <row r="40" spans="1:16" ht="11.1" customHeight="1">
      <c r="D40" s="359"/>
      <c r="E40" s="1892"/>
      <c r="F40" s="622" t="s">
        <v>32</v>
      </c>
      <c r="G40" s="479"/>
      <c r="H40" s="1058">
        <f>SUM(H41)</f>
        <v>0</v>
      </c>
      <c r="I40" s="389"/>
      <c r="J40" s="389"/>
      <c r="K40" s="1"/>
      <c r="L40" s="1"/>
      <c r="M40" s="1"/>
      <c r="N40" s="1"/>
      <c r="O40" s="1"/>
      <c r="P40" s="1"/>
    </row>
    <row r="41" spans="1:16" ht="11.1" customHeight="1">
      <c r="D41" s="359"/>
      <c r="E41" s="1893"/>
      <c r="F41" s="4"/>
      <c r="G41" s="594" t="s">
        <v>402</v>
      </c>
      <c r="H41" s="366">
        <v>0</v>
      </c>
      <c r="I41" s="389"/>
      <c r="J41" s="389"/>
      <c r="K41" s="1"/>
      <c r="L41" s="1"/>
      <c r="M41" s="1"/>
      <c r="N41" s="1"/>
      <c r="O41" s="1"/>
      <c r="P41" s="1"/>
    </row>
    <row r="42" spans="1:16" ht="12" customHeight="1">
      <c r="D42" s="359"/>
      <c r="E42" s="1891">
        <v>1402</v>
      </c>
      <c r="F42" s="373" t="s">
        <v>2</v>
      </c>
      <c r="G42" s="372"/>
      <c r="H42" s="371">
        <f>SUM(H43+H52+H57+H64+H69+H75+H80+H86)</f>
        <v>7616</v>
      </c>
      <c r="I42" s="389"/>
      <c r="J42" s="389"/>
      <c r="K42" s="1"/>
      <c r="L42" s="1"/>
      <c r="M42" s="1"/>
      <c r="N42" s="1"/>
      <c r="O42" s="1"/>
      <c r="P42" s="1"/>
    </row>
    <row r="43" spans="1:16">
      <c r="D43" s="359"/>
      <c r="E43" s="1892"/>
      <c r="F43" s="622" t="s">
        <v>37</v>
      </c>
      <c r="G43" s="594"/>
      <c r="H43" s="1098">
        <f>SUM(H44:H51)</f>
        <v>3526</v>
      </c>
      <c r="I43" s="389"/>
      <c r="J43" s="389"/>
      <c r="K43" s="1"/>
      <c r="L43" s="1"/>
      <c r="M43" s="1"/>
      <c r="N43" s="1"/>
      <c r="O43" s="1"/>
      <c r="P43" s="1"/>
    </row>
    <row r="44" spans="1:16" ht="9.9499999999999993" customHeight="1">
      <c r="A44" s="5">
        <v>2</v>
      </c>
      <c r="B44" s="5">
        <v>4</v>
      </c>
      <c r="C44" s="5">
        <v>11</v>
      </c>
      <c r="D44" s="359"/>
      <c r="E44" s="1892"/>
      <c r="F44" s="4"/>
      <c r="G44" s="594" t="s">
        <v>711</v>
      </c>
      <c r="H44" s="374">
        <v>211</v>
      </c>
      <c r="I44" s="389"/>
      <c r="J44" s="389"/>
      <c r="K44" s="1"/>
      <c r="L44" s="1"/>
      <c r="M44" s="1"/>
      <c r="N44" s="1"/>
      <c r="O44" s="1"/>
      <c r="P44" s="1"/>
    </row>
    <row r="45" spans="1:16" ht="9.9499999999999993" customHeight="1">
      <c r="A45" s="5">
        <v>2</v>
      </c>
      <c r="B45" s="5">
        <v>4</v>
      </c>
      <c r="C45" s="5">
        <v>11</v>
      </c>
      <c r="D45" s="359"/>
      <c r="E45" s="1892"/>
      <c r="F45" s="4"/>
      <c r="G45" s="594" t="s">
        <v>92</v>
      </c>
      <c r="H45" s="374">
        <v>910</v>
      </c>
      <c r="I45" s="389"/>
      <c r="J45" s="389"/>
      <c r="K45" s="1"/>
      <c r="L45" s="1"/>
      <c r="M45" s="1"/>
      <c r="N45" s="1"/>
      <c r="O45" s="1"/>
      <c r="P45" s="1"/>
    </row>
    <row r="46" spans="1:16" ht="9.9499999999999993" customHeight="1">
      <c r="A46" s="5">
        <v>2</v>
      </c>
      <c r="B46" s="5">
        <v>4</v>
      </c>
      <c r="C46" s="5">
        <v>11</v>
      </c>
      <c r="D46" s="359"/>
      <c r="E46" s="1892"/>
      <c r="F46" s="4"/>
      <c r="G46" s="594" t="s">
        <v>710</v>
      </c>
      <c r="H46" s="374">
        <v>231</v>
      </c>
      <c r="I46" s="389"/>
      <c r="J46" s="389"/>
      <c r="K46" s="1"/>
      <c r="L46" s="1"/>
      <c r="M46" s="1"/>
      <c r="N46" s="1"/>
      <c r="O46" s="1"/>
      <c r="P46" s="1"/>
    </row>
    <row r="47" spans="1:16" ht="9.9499999999999993" customHeight="1">
      <c r="A47" s="5">
        <v>2</v>
      </c>
      <c r="B47" s="5">
        <v>4</v>
      </c>
      <c r="C47" s="5">
        <v>11</v>
      </c>
      <c r="D47" s="359"/>
      <c r="E47" s="1892"/>
      <c r="F47" s="4"/>
      <c r="G47" s="594" t="s">
        <v>89</v>
      </c>
      <c r="H47" s="374">
        <v>992</v>
      </c>
      <c r="I47" s="389"/>
      <c r="J47" s="389"/>
      <c r="K47" s="1"/>
      <c r="L47" s="1"/>
      <c r="M47" s="1"/>
      <c r="N47" s="1"/>
      <c r="O47" s="1"/>
      <c r="P47" s="1"/>
    </row>
    <row r="48" spans="1:16" ht="9.9499999999999993" customHeight="1">
      <c r="A48" s="5">
        <v>2</v>
      </c>
      <c r="B48" s="5">
        <v>4</v>
      </c>
      <c r="C48" s="5">
        <v>11</v>
      </c>
      <c r="D48" s="359"/>
      <c r="E48" s="1892"/>
      <c r="F48" s="4"/>
      <c r="G48" s="594" t="s">
        <v>401</v>
      </c>
      <c r="H48" s="374">
        <v>0</v>
      </c>
      <c r="I48" s="389"/>
      <c r="J48" s="389"/>
      <c r="K48" s="1"/>
      <c r="L48" s="1"/>
      <c r="M48" s="1"/>
      <c r="N48" s="1"/>
      <c r="O48" s="1"/>
      <c r="P48" s="1"/>
    </row>
    <row r="49" spans="1:16" ht="9.9499999999999993" customHeight="1">
      <c r="A49" s="5">
        <v>2</v>
      </c>
      <c r="B49" s="5">
        <v>4</v>
      </c>
      <c r="C49" s="5">
        <v>11</v>
      </c>
      <c r="D49" s="359"/>
      <c r="E49" s="1892"/>
      <c r="F49" s="4"/>
      <c r="G49" s="594" t="s">
        <v>400</v>
      </c>
      <c r="H49" s="374">
        <v>779</v>
      </c>
      <c r="I49" s="389"/>
      <c r="J49" s="389"/>
      <c r="K49" s="1"/>
      <c r="L49" s="1"/>
      <c r="M49" s="1"/>
      <c r="N49" s="1"/>
      <c r="O49" s="1"/>
      <c r="P49" s="1"/>
    </row>
    <row r="50" spans="1:16" ht="9.9499999999999993" customHeight="1">
      <c r="A50" s="5">
        <v>2</v>
      </c>
      <c r="B50" s="5">
        <v>6</v>
      </c>
      <c r="C50" s="5">
        <v>11</v>
      </c>
      <c r="D50" s="359"/>
      <c r="E50" s="1892"/>
      <c r="F50" s="4"/>
      <c r="G50" s="594" t="s">
        <v>90</v>
      </c>
      <c r="H50" s="374">
        <v>0</v>
      </c>
      <c r="I50" s="389"/>
      <c r="J50" s="389"/>
      <c r="K50" s="1"/>
      <c r="L50" s="1"/>
      <c r="M50" s="1"/>
      <c r="N50" s="1"/>
      <c r="O50" s="1"/>
      <c r="P50" s="1"/>
    </row>
    <row r="51" spans="1:16" ht="9.9499999999999993" customHeight="1">
      <c r="A51" s="5">
        <v>2</v>
      </c>
      <c r="B51" s="5">
        <v>6</v>
      </c>
      <c r="C51" s="5">
        <v>11</v>
      </c>
      <c r="D51" s="359"/>
      <c r="E51" s="1892"/>
      <c r="F51" s="4"/>
      <c r="G51" s="594" t="s">
        <v>91</v>
      </c>
      <c r="H51" s="374">
        <v>403</v>
      </c>
      <c r="I51" s="389"/>
      <c r="J51" s="389"/>
      <c r="K51" s="1"/>
      <c r="L51" s="1"/>
      <c r="M51" s="1"/>
      <c r="N51" s="1"/>
      <c r="O51" s="1"/>
      <c r="P51" s="1"/>
    </row>
    <row r="52" spans="1:16" ht="11.1" customHeight="1">
      <c r="D52" s="359"/>
      <c r="E52" s="1892"/>
      <c r="F52" s="622" t="s">
        <v>38</v>
      </c>
      <c r="G52" s="594"/>
      <c r="H52" s="1098">
        <f>SUM(H53:H56)</f>
        <v>795</v>
      </c>
      <c r="I52" s="1757"/>
      <c r="J52" s="389"/>
      <c r="K52" s="1"/>
      <c r="L52" s="1"/>
      <c r="M52" s="1"/>
      <c r="N52" s="1"/>
      <c r="O52" s="1"/>
      <c r="P52" s="1"/>
    </row>
    <row r="53" spans="1:16" ht="9.9499999999999993" customHeight="1">
      <c r="A53" s="5">
        <v>2</v>
      </c>
      <c r="B53" s="5">
        <v>4</v>
      </c>
      <c r="C53" s="5">
        <v>10</v>
      </c>
      <c r="D53" s="359"/>
      <c r="E53" s="1892"/>
      <c r="F53" s="4"/>
      <c r="G53" s="594" t="s">
        <v>710</v>
      </c>
      <c r="H53" s="374">
        <v>149</v>
      </c>
      <c r="I53" s="389"/>
      <c r="J53" s="389"/>
      <c r="K53" s="1"/>
      <c r="L53" s="1"/>
      <c r="M53" s="1"/>
      <c r="N53" s="1"/>
      <c r="O53" s="1"/>
      <c r="P53" s="1"/>
    </row>
    <row r="54" spans="1:16" ht="9.9499999999999993" customHeight="1">
      <c r="A54" s="5">
        <v>2</v>
      </c>
      <c r="B54" s="5">
        <v>4</v>
      </c>
      <c r="C54" s="5">
        <v>10</v>
      </c>
      <c r="D54" s="359"/>
      <c r="E54" s="1892"/>
      <c r="F54" s="4"/>
      <c r="G54" s="594" t="s">
        <v>89</v>
      </c>
      <c r="H54" s="374">
        <v>584</v>
      </c>
      <c r="I54" s="389"/>
      <c r="J54" s="389"/>
      <c r="K54" s="1"/>
      <c r="L54" s="1"/>
      <c r="M54" s="1"/>
      <c r="N54" s="1"/>
      <c r="O54" s="1"/>
      <c r="P54" s="1"/>
    </row>
    <row r="55" spans="1:16" ht="9.9499999999999993" customHeight="1">
      <c r="A55" s="5">
        <v>2</v>
      </c>
      <c r="B55" s="5">
        <v>6</v>
      </c>
      <c r="C55" s="5">
        <v>10</v>
      </c>
      <c r="D55" s="359"/>
      <c r="E55" s="1892"/>
      <c r="F55" s="4"/>
      <c r="G55" s="594" t="s">
        <v>90</v>
      </c>
      <c r="H55" s="374">
        <v>0</v>
      </c>
      <c r="I55" s="389"/>
      <c r="J55" s="389"/>
      <c r="K55" s="1"/>
      <c r="L55" s="1"/>
      <c r="M55" s="1"/>
      <c r="N55" s="1"/>
      <c r="O55" s="1"/>
      <c r="P55" s="1"/>
    </row>
    <row r="56" spans="1:16" ht="9.9499999999999993" customHeight="1">
      <c r="A56" s="5">
        <v>2</v>
      </c>
      <c r="B56" s="5">
        <v>6</v>
      </c>
      <c r="C56" s="5">
        <v>10</v>
      </c>
      <c r="D56" s="359"/>
      <c r="E56" s="1892"/>
      <c r="F56" s="4"/>
      <c r="G56" s="594" t="s">
        <v>91</v>
      </c>
      <c r="H56" s="374">
        <v>62</v>
      </c>
      <c r="I56" s="389"/>
      <c r="J56" s="389"/>
      <c r="K56" s="1"/>
      <c r="L56" s="1"/>
      <c r="M56" s="1"/>
      <c r="N56" s="1"/>
      <c r="O56" s="1"/>
      <c r="P56" s="1"/>
    </row>
    <row r="57" spans="1:16" ht="11.1" customHeight="1">
      <c r="D57" s="359"/>
      <c r="E57" s="1892"/>
      <c r="F57" s="622" t="s">
        <v>39</v>
      </c>
      <c r="G57" s="594"/>
      <c r="H57" s="1098">
        <f>SUM(H58:H63)</f>
        <v>1436</v>
      </c>
      <c r="I57" s="389"/>
      <c r="J57" s="389"/>
      <c r="K57" s="1"/>
      <c r="L57" s="1"/>
      <c r="M57" s="1"/>
      <c r="N57" s="1"/>
      <c r="O57" s="1"/>
      <c r="P57" s="1"/>
    </row>
    <row r="58" spans="1:16" ht="9.9499999999999993" customHeight="1">
      <c r="A58" s="5">
        <v>2</v>
      </c>
      <c r="B58" s="5">
        <v>4</v>
      </c>
      <c r="C58" s="5">
        <v>10</v>
      </c>
      <c r="D58" s="359"/>
      <c r="E58" s="1892"/>
      <c r="F58" s="4"/>
      <c r="G58" s="594" t="s">
        <v>711</v>
      </c>
      <c r="H58" s="374">
        <v>101</v>
      </c>
      <c r="I58" s="389"/>
      <c r="J58" s="389"/>
      <c r="K58" s="1"/>
      <c r="L58" s="1"/>
      <c r="M58" s="1"/>
      <c r="N58" s="1"/>
      <c r="O58" s="1"/>
      <c r="P58" s="1"/>
    </row>
    <row r="59" spans="1:16" ht="9.9499999999999993" customHeight="1">
      <c r="A59" s="5">
        <v>2</v>
      </c>
      <c r="B59" s="5">
        <v>4</v>
      </c>
      <c r="C59" s="5">
        <v>10</v>
      </c>
      <c r="D59" s="359"/>
      <c r="E59" s="1892"/>
      <c r="F59" s="4"/>
      <c r="G59" s="594" t="s">
        <v>92</v>
      </c>
      <c r="H59" s="374">
        <v>525</v>
      </c>
      <c r="I59" s="389"/>
      <c r="J59" s="389"/>
      <c r="K59" s="1"/>
      <c r="L59" s="1"/>
      <c r="M59" s="1"/>
      <c r="N59" s="1"/>
      <c r="O59" s="1"/>
      <c r="P59" s="1"/>
    </row>
    <row r="60" spans="1:16" ht="9.9499999999999993" customHeight="1">
      <c r="A60" s="5">
        <v>2</v>
      </c>
      <c r="B60" s="5">
        <v>4</v>
      </c>
      <c r="C60" s="5">
        <v>10</v>
      </c>
      <c r="D60" s="359"/>
      <c r="E60" s="1892"/>
      <c r="F60" s="4"/>
      <c r="G60" s="594" t="s">
        <v>93</v>
      </c>
      <c r="H60" s="374">
        <v>110</v>
      </c>
      <c r="I60" s="389"/>
      <c r="J60" s="389"/>
      <c r="K60" s="1"/>
      <c r="L60" s="1"/>
      <c r="M60" s="1"/>
      <c r="N60" s="1"/>
      <c r="O60" s="1"/>
      <c r="P60" s="1"/>
    </row>
    <row r="61" spans="1:16" ht="9.9499999999999993" customHeight="1">
      <c r="A61" s="5">
        <v>2</v>
      </c>
      <c r="B61" s="5">
        <v>4</v>
      </c>
      <c r="C61" s="5">
        <v>10</v>
      </c>
      <c r="D61" s="359"/>
      <c r="E61" s="1892"/>
      <c r="F61" s="4"/>
      <c r="G61" s="594" t="s">
        <v>398</v>
      </c>
      <c r="H61" s="374">
        <v>317</v>
      </c>
      <c r="I61" s="389"/>
      <c r="J61" s="389"/>
      <c r="K61" s="1"/>
      <c r="L61" s="1"/>
      <c r="M61" s="1"/>
      <c r="N61" s="1"/>
      <c r="O61" s="1"/>
      <c r="P61" s="1"/>
    </row>
    <row r="62" spans="1:16" ht="9.9499999999999993" customHeight="1">
      <c r="A62" s="5">
        <v>2</v>
      </c>
      <c r="B62" s="5">
        <v>4</v>
      </c>
      <c r="C62" s="5">
        <v>10</v>
      </c>
      <c r="D62" s="359"/>
      <c r="E62" s="1892"/>
      <c r="F62" s="4"/>
      <c r="G62" s="594" t="s">
        <v>401</v>
      </c>
      <c r="H62" s="374">
        <v>0</v>
      </c>
      <c r="I62" s="389"/>
      <c r="J62" s="389"/>
      <c r="K62" s="1"/>
      <c r="L62" s="1"/>
      <c r="M62" s="1"/>
      <c r="N62" s="1"/>
      <c r="O62" s="1"/>
      <c r="P62" s="1"/>
    </row>
    <row r="63" spans="1:16" ht="9.9499999999999993" customHeight="1">
      <c r="A63" s="5">
        <v>2</v>
      </c>
      <c r="B63" s="5">
        <v>4</v>
      </c>
      <c r="C63" s="5">
        <v>10</v>
      </c>
      <c r="D63" s="359"/>
      <c r="E63" s="1892"/>
      <c r="F63" s="4"/>
      <c r="G63" s="594" t="s">
        <v>94</v>
      </c>
      <c r="H63" s="374">
        <v>383</v>
      </c>
      <c r="I63" s="389"/>
      <c r="J63" s="389"/>
      <c r="K63" s="1"/>
      <c r="L63" s="1"/>
      <c r="M63" s="1"/>
      <c r="N63" s="1"/>
      <c r="O63" s="1"/>
      <c r="P63" s="1"/>
    </row>
    <row r="64" spans="1:16" ht="11.1" customHeight="1">
      <c r="D64" s="359"/>
      <c r="E64" s="1892"/>
      <c r="F64" s="622" t="s">
        <v>40</v>
      </c>
      <c r="G64" s="594"/>
      <c r="H64" s="1098">
        <f>SUM(H65:H68)</f>
        <v>793</v>
      </c>
      <c r="I64" s="389"/>
      <c r="J64" s="389"/>
      <c r="K64" s="1"/>
      <c r="L64" s="1"/>
      <c r="M64" s="1"/>
      <c r="N64" s="1"/>
      <c r="O64" s="1"/>
      <c r="P64" s="1"/>
    </row>
    <row r="65" spans="1:16" ht="9.9499999999999993" customHeight="1">
      <c r="A65" s="5">
        <v>2</v>
      </c>
      <c r="B65" s="5">
        <v>4</v>
      </c>
      <c r="C65" s="5">
        <v>3</v>
      </c>
      <c r="D65" s="359"/>
      <c r="E65" s="1892"/>
      <c r="F65" s="4"/>
      <c r="G65" s="594" t="s">
        <v>711</v>
      </c>
      <c r="H65" s="374">
        <v>63</v>
      </c>
      <c r="I65" s="389"/>
      <c r="J65" s="389"/>
      <c r="K65" s="1"/>
      <c r="L65" s="1"/>
      <c r="M65" s="1"/>
      <c r="N65" s="1"/>
      <c r="O65" s="1"/>
      <c r="P65" s="1"/>
    </row>
    <row r="66" spans="1:16" ht="9.9499999999999993" customHeight="1">
      <c r="A66" s="5">
        <v>2</v>
      </c>
      <c r="B66" s="5">
        <v>4</v>
      </c>
      <c r="C66" s="5">
        <v>3</v>
      </c>
      <c r="D66" s="359"/>
      <c r="E66" s="1892"/>
      <c r="F66" s="4"/>
      <c r="G66" s="594" t="s">
        <v>92</v>
      </c>
      <c r="H66" s="374">
        <v>269</v>
      </c>
      <c r="I66" s="389"/>
      <c r="J66" s="389"/>
      <c r="K66" s="1"/>
      <c r="L66" s="1"/>
      <c r="M66" s="1"/>
      <c r="N66" s="1"/>
      <c r="O66" s="1"/>
      <c r="P66" s="1"/>
    </row>
    <row r="67" spans="1:16" ht="9.9499999999999993" customHeight="1">
      <c r="A67" s="5">
        <v>2</v>
      </c>
      <c r="B67" s="5">
        <v>4</v>
      </c>
      <c r="C67" s="5">
        <v>3</v>
      </c>
      <c r="D67" s="359"/>
      <c r="E67" s="1892"/>
      <c r="F67" s="4"/>
      <c r="G67" s="594" t="s">
        <v>710</v>
      </c>
      <c r="H67" s="374">
        <v>97</v>
      </c>
      <c r="I67" s="389"/>
      <c r="J67" s="389"/>
      <c r="K67" s="1"/>
      <c r="L67" s="1"/>
      <c r="M67" s="1"/>
      <c r="N67" s="1"/>
      <c r="O67" s="1"/>
      <c r="P67" s="1"/>
    </row>
    <row r="68" spans="1:16" ht="9.9499999999999993" customHeight="1">
      <c r="A68" s="5">
        <v>2</v>
      </c>
      <c r="B68" s="5">
        <v>4</v>
      </c>
      <c r="C68" s="5">
        <v>3</v>
      </c>
      <c r="D68" s="359"/>
      <c r="E68" s="1892"/>
      <c r="F68" s="4"/>
      <c r="G68" s="594" t="s">
        <v>89</v>
      </c>
      <c r="H68" s="374">
        <v>364</v>
      </c>
      <c r="I68" s="389"/>
      <c r="J68" s="389"/>
      <c r="K68" s="1"/>
      <c r="L68" s="1"/>
      <c r="M68" s="1"/>
      <c r="N68" s="1"/>
      <c r="O68" s="1"/>
      <c r="P68" s="1"/>
    </row>
    <row r="69" spans="1:16" ht="11.1" customHeight="1">
      <c r="D69" s="359"/>
      <c r="E69" s="1892"/>
      <c r="F69" s="622" t="s">
        <v>41</v>
      </c>
      <c r="G69" s="594"/>
      <c r="H69" s="1098">
        <f>SUM(H70:H74)</f>
        <v>244</v>
      </c>
      <c r="I69" s="389"/>
      <c r="J69" s="389"/>
      <c r="K69" s="1"/>
      <c r="L69" s="1"/>
      <c r="M69" s="1"/>
      <c r="N69" s="1"/>
      <c r="O69" s="1"/>
      <c r="P69" s="1"/>
    </row>
    <row r="70" spans="1:16" ht="9.9499999999999993" customHeight="1">
      <c r="A70" s="5">
        <v>2</v>
      </c>
      <c r="B70" s="5">
        <v>4</v>
      </c>
      <c r="C70" s="5">
        <v>7</v>
      </c>
      <c r="D70" s="359"/>
      <c r="E70" s="1892"/>
      <c r="F70" s="4"/>
      <c r="G70" s="594" t="s">
        <v>711</v>
      </c>
      <c r="H70" s="374">
        <v>35</v>
      </c>
      <c r="I70" s="389"/>
      <c r="J70" s="389"/>
      <c r="K70" s="1"/>
      <c r="L70" s="1"/>
      <c r="M70" s="1"/>
      <c r="N70" s="1"/>
      <c r="O70" s="1"/>
      <c r="P70" s="1"/>
    </row>
    <row r="71" spans="1:16" ht="9.9499999999999993" customHeight="1">
      <c r="A71" s="5">
        <v>2</v>
      </c>
      <c r="B71" s="5">
        <v>4</v>
      </c>
      <c r="C71" s="5">
        <v>7</v>
      </c>
      <c r="D71" s="359"/>
      <c r="E71" s="1892"/>
      <c r="F71" s="4"/>
      <c r="G71" s="594" t="s">
        <v>92</v>
      </c>
      <c r="H71" s="374">
        <v>0</v>
      </c>
      <c r="I71" s="389"/>
      <c r="J71" s="389"/>
      <c r="K71" s="1"/>
      <c r="L71" s="1"/>
      <c r="M71" s="1"/>
      <c r="N71" s="1"/>
      <c r="O71" s="1"/>
      <c r="P71" s="1"/>
    </row>
    <row r="72" spans="1:16" ht="9.9499999999999993" customHeight="1">
      <c r="A72" s="5">
        <v>2</v>
      </c>
      <c r="B72" s="5">
        <v>4</v>
      </c>
      <c r="C72" s="5">
        <v>7</v>
      </c>
      <c r="D72" s="359"/>
      <c r="E72" s="1892"/>
      <c r="F72" s="4"/>
      <c r="G72" s="594" t="s">
        <v>423</v>
      </c>
      <c r="H72" s="374">
        <v>0</v>
      </c>
      <c r="I72" s="389"/>
      <c r="J72" s="389"/>
      <c r="K72" s="1"/>
      <c r="L72" s="1"/>
      <c r="M72" s="1"/>
      <c r="N72" s="1"/>
      <c r="O72" s="1"/>
      <c r="P72" s="1"/>
    </row>
    <row r="73" spans="1:16" ht="9.9499999999999993" customHeight="1">
      <c r="A73" s="5">
        <v>2</v>
      </c>
      <c r="B73" s="5">
        <v>4</v>
      </c>
      <c r="C73" s="5">
        <v>7</v>
      </c>
      <c r="D73" s="359"/>
      <c r="E73" s="1892"/>
      <c r="F73" s="4"/>
      <c r="G73" s="594" t="s">
        <v>710</v>
      </c>
      <c r="H73" s="374">
        <v>49</v>
      </c>
      <c r="I73" s="389"/>
      <c r="J73" s="389"/>
      <c r="K73" s="1"/>
      <c r="L73" s="1"/>
      <c r="M73" s="1"/>
      <c r="N73" s="1"/>
      <c r="O73" s="1"/>
      <c r="P73" s="1"/>
    </row>
    <row r="74" spans="1:16" ht="9.9499999999999993" customHeight="1">
      <c r="A74" s="5">
        <v>2</v>
      </c>
      <c r="B74" s="5">
        <v>4</v>
      </c>
      <c r="C74" s="5">
        <v>7</v>
      </c>
      <c r="D74" s="359"/>
      <c r="E74" s="1892"/>
      <c r="F74" s="4"/>
      <c r="G74" s="594" t="s">
        <v>89</v>
      </c>
      <c r="H74" s="374">
        <v>160</v>
      </c>
      <c r="I74" s="389"/>
      <c r="J74" s="389"/>
      <c r="K74" s="1"/>
      <c r="L74" s="1"/>
      <c r="M74" s="1"/>
      <c r="N74" s="1"/>
      <c r="O74" s="1"/>
      <c r="P74" s="1"/>
    </row>
    <row r="75" spans="1:16" ht="11.1" customHeight="1">
      <c r="D75" s="359"/>
      <c r="E75" s="1892"/>
      <c r="F75" s="622" t="s">
        <v>42</v>
      </c>
      <c r="G75" s="594"/>
      <c r="H75" s="1098">
        <f>SUM(H76:H79)</f>
        <v>0</v>
      </c>
      <c r="I75" s="389"/>
      <c r="J75" s="389"/>
      <c r="K75" s="1"/>
      <c r="L75" s="1"/>
      <c r="M75" s="1"/>
      <c r="N75" s="1"/>
      <c r="O75" s="1"/>
      <c r="P75" s="1"/>
    </row>
    <row r="76" spans="1:16" ht="9.9499999999999993" customHeight="1">
      <c r="A76" s="5">
        <v>2</v>
      </c>
      <c r="B76" s="5">
        <v>4</v>
      </c>
      <c r="C76" s="5">
        <v>1</v>
      </c>
      <c r="D76" s="359"/>
      <c r="E76" s="1892"/>
      <c r="F76" s="4"/>
      <c r="G76" s="594" t="s">
        <v>711</v>
      </c>
      <c r="H76" s="374">
        <v>0</v>
      </c>
      <c r="I76" s="389"/>
      <c r="J76" s="389"/>
      <c r="K76" s="1"/>
      <c r="L76" s="1"/>
      <c r="M76" s="1"/>
      <c r="N76" s="1"/>
      <c r="O76" s="1"/>
      <c r="P76" s="1"/>
    </row>
    <row r="77" spans="1:16" ht="9.9499999999999993" customHeight="1">
      <c r="A77" s="5">
        <v>2</v>
      </c>
      <c r="B77" s="5">
        <v>4</v>
      </c>
      <c r="C77" s="5">
        <v>1</v>
      </c>
      <c r="D77" s="359"/>
      <c r="E77" s="1892"/>
      <c r="F77" s="4"/>
      <c r="G77" s="594" t="s">
        <v>92</v>
      </c>
      <c r="H77" s="374">
        <v>0</v>
      </c>
      <c r="I77" s="389"/>
      <c r="J77" s="389"/>
      <c r="K77" s="1"/>
      <c r="L77" s="1"/>
      <c r="M77" s="1"/>
      <c r="N77" s="1"/>
      <c r="O77" s="1"/>
      <c r="P77" s="1"/>
    </row>
    <row r="78" spans="1:16" ht="9.9499999999999993" customHeight="1">
      <c r="A78" s="5">
        <v>2</v>
      </c>
      <c r="B78" s="5">
        <v>4</v>
      </c>
      <c r="C78" s="5">
        <v>1</v>
      </c>
      <c r="D78" s="359"/>
      <c r="E78" s="1892"/>
      <c r="F78" s="4"/>
      <c r="G78" s="594" t="s">
        <v>710</v>
      </c>
      <c r="H78" s="374">
        <v>0</v>
      </c>
      <c r="I78" s="389"/>
      <c r="J78" s="389"/>
      <c r="K78" s="1"/>
      <c r="L78" s="1"/>
      <c r="M78" s="1"/>
      <c r="N78" s="1"/>
      <c r="O78" s="1"/>
      <c r="P78" s="1"/>
    </row>
    <row r="79" spans="1:16" ht="9.9499999999999993" customHeight="1">
      <c r="A79" s="5">
        <v>2</v>
      </c>
      <c r="B79" s="5">
        <v>4</v>
      </c>
      <c r="C79" s="5">
        <v>1</v>
      </c>
      <c r="D79" s="359"/>
      <c r="E79" s="1892"/>
      <c r="F79" s="4"/>
      <c r="G79" s="594" t="s">
        <v>89</v>
      </c>
      <c r="H79" s="374">
        <v>0</v>
      </c>
      <c r="I79" s="389"/>
      <c r="J79" s="389"/>
      <c r="K79" s="1"/>
      <c r="L79" s="1"/>
      <c r="M79" s="1"/>
      <c r="N79" s="1"/>
      <c r="O79" s="1"/>
      <c r="P79" s="1"/>
    </row>
    <row r="80" spans="1:16" ht="11.1" customHeight="1">
      <c r="D80" s="359"/>
      <c r="E80" s="1892"/>
      <c r="F80" s="622" t="s">
        <v>43</v>
      </c>
      <c r="G80" s="594"/>
      <c r="H80" s="1098">
        <f>SUM(H81:H85)</f>
        <v>397</v>
      </c>
      <c r="I80" s="389"/>
      <c r="J80" s="389"/>
      <c r="K80" s="1"/>
      <c r="L80" s="1"/>
      <c r="M80" s="1"/>
      <c r="N80" s="1"/>
      <c r="O80" s="1"/>
      <c r="P80" s="1"/>
    </row>
    <row r="81" spans="1:16" ht="9.75" customHeight="1">
      <c r="A81" s="5">
        <v>2</v>
      </c>
      <c r="B81" s="5">
        <v>4</v>
      </c>
      <c r="C81" s="5">
        <v>9</v>
      </c>
      <c r="D81" s="359"/>
      <c r="E81" s="1892"/>
      <c r="F81" s="1"/>
      <c r="G81" s="594" t="s">
        <v>711</v>
      </c>
      <c r="H81" s="374">
        <v>43</v>
      </c>
      <c r="I81" s="389"/>
      <c r="J81" s="389"/>
      <c r="K81" s="1"/>
      <c r="L81" s="1"/>
      <c r="M81" s="1"/>
      <c r="N81" s="1"/>
      <c r="O81" s="1"/>
      <c r="P81" s="1"/>
    </row>
    <row r="82" spans="1:16" ht="9.75" customHeight="1">
      <c r="A82" s="5">
        <v>2</v>
      </c>
      <c r="B82" s="5">
        <v>4</v>
      </c>
      <c r="C82" s="5">
        <v>9</v>
      </c>
      <c r="D82" s="359"/>
      <c r="E82" s="1892"/>
      <c r="F82" s="1"/>
      <c r="G82" s="594" t="s">
        <v>92</v>
      </c>
      <c r="H82" s="374">
        <v>194</v>
      </c>
      <c r="I82" s="389"/>
      <c r="J82" s="389"/>
      <c r="K82" s="1"/>
      <c r="L82" s="1"/>
      <c r="M82" s="1"/>
      <c r="N82" s="1"/>
      <c r="O82" s="1"/>
      <c r="P82" s="1"/>
    </row>
    <row r="83" spans="1:16" ht="9.75" customHeight="1">
      <c r="A83" s="5">
        <v>2</v>
      </c>
      <c r="B83" s="5">
        <v>4</v>
      </c>
      <c r="C83" s="5">
        <v>9</v>
      </c>
      <c r="D83" s="359"/>
      <c r="E83" s="1892"/>
      <c r="F83" s="1"/>
      <c r="G83" s="594" t="s">
        <v>710</v>
      </c>
      <c r="H83" s="374">
        <v>35</v>
      </c>
      <c r="I83" s="389"/>
      <c r="J83" s="389"/>
      <c r="K83" s="1"/>
      <c r="L83" s="1"/>
      <c r="M83" s="1"/>
      <c r="N83" s="1"/>
      <c r="O83" s="1"/>
      <c r="P83" s="1"/>
    </row>
    <row r="84" spans="1:16" ht="9.9499999999999993" customHeight="1">
      <c r="A84" s="5">
        <v>2</v>
      </c>
      <c r="B84" s="5">
        <v>4</v>
      </c>
      <c r="C84" s="5">
        <v>9</v>
      </c>
      <c r="D84" s="359"/>
      <c r="E84" s="1892"/>
      <c r="F84" s="1"/>
      <c r="G84" s="594" t="s">
        <v>89</v>
      </c>
      <c r="H84" s="374">
        <v>125</v>
      </c>
      <c r="I84" s="389"/>
      <c r="J84" s="389"/>
      <c r="K84" s="1"/>
      <c r="L84" s="1"/>
      <c r="M84" s="1"/>
      <c r="N84" s="1"/>
      <c r="O84" s="1"/>
      <c r="P84" s="1"/>
    </row>
    <row r="85" spans="1:16" ht="9.9499999999999993" customHeight="1">
      <c r="A85" s="5">
        <v>2</v>
      </c>
      <c r="B85" s="5">
        <v>4</v>
      </c>
      <c r="C85" s="5">
        <v>9</v>
      </c>
      <c r="D85" s="359"/>
      <c r="E85" s="1892"/>
      <c r="F85" s="1"/>
      <c r="G85" s="594" t="s">
        <v>94</v>
      </c>
      <c r="H85" s="374">
        <v>0</v>
      </c>
      <c r="I85" s="389"/>
      <c r="J85" s="389"/>
      <c r="K85" s="1"/>
      <c r="L85" s="1"/>
      <c r="M85" s="1"/>
      <c r="N85" s="1"/>
      <c r="O85" s="1"/>
      <c r="P85" s="1"/>
    </row>
    <row r="86" spans="1:16" ht="11.1" customHeight="1">
      <c r="D86" s="359"/>
      <c r="E86" s="1892"/>
      <c r="F86" s="622" t="s">
        <v>44</v>
      </c>
      <c r="G86" s="479"/>
      <c r="H86" s="1098">
        <f>SUM(H87)</f>
        <v>425</v>
      </c>
      <c r="I86" s="389"/>
      <c r="J86" s="389"/>
      <c r="K86" s="1"/>
      <c r="L86" s="1"/>
      <c r="M86" s="1"/>
      <c r="N86" s="1"/>
      <c r="O86" s="1"/>
      <c r="P86" s="1"/>
    </row>
    <row r="87" spans="1:16" ht="9.9499999999999993" customHeight="1">
      <c r="A87" s="5">
        <v>2</v>
      </c>
      <c r="B87" s="5">
        <v>4</v>
      </c>
      <c r="C87" s="5">
        <v>11</v>
      </c>
      <c r="D87" s="359"/>
      <c r="E87" s="1892"/>
      <c r="F87" s="4"/>
      <c r="G87" s="594" t="s">
        <v>109</v>
      </c>
      <c r="H87" s="374">
        <v>425</v>
      </c>
      <c r="I87" s="389"/>
      <c r="J87" s="389"/>
      <c r="K87" s="1"/>
      <c r="L87" s="1"/>
      <c r="M87" s="1"/>
      <c r="N87" s="1"/>
      <c r="O87" s="1"/>
      <c r="P87" s="1"/>
    </row>
    <row r="88" spans="1:16" ht="12" customHeight="1">
      <c r="D88" s="359"/>
      <c r="E88" s="1891">
        <v>1403</v>
      </c>
      <c r="F88" s="373" t="s">
        <v>3</v>
      </c>
      <c r="G88" s="372"/>
      <c r="H88" s="371">
        <f>SUM(H89+H91+H93)</f>
        <v>304</v>
      </c>
      <c r="I88" s="389"/>
      <c r="J88" s="389"/>
      <c r="K88" s="1"/>
      <c r="L88" s="1"/>
      <c r="M88" s="1"/>
      <c r="N88" s="1"/>
      <c r="O88" s="1"/>
      <c r="P88" s="1"/>
    </row>
    <row r="89" spans="1:16" ht="11.1" customHeight="1">
      <c r="D89" s="359"/>
      <c r="E89" s="1892"/>
      <c r="F89" s="622" t="s">
        <v>45</v>
      </c>
      <c r="G89" s="594"/>
      <c r="H89" s="1098">
        <f>SUM(H90)</f>
        <v>304</v>
      </c>
      <c r="I89" s="389"/>
      <c r="J89" s="389"/>
      <c r="K89" s="1"/>
      <c r="L89" s="1"/>
      <c r="M89" s="1"/>
      <c r="N89" s="1"/>
      <c r="O89" s="1"/>
      <c r="P89" s="1"/>
    </row>
    <row r="90" spans="1:16" ht="9.9499999999999993" customHeight="1">
      <c r="A90" s="5">
        <v>3</v>
      </c>
      <c r="B90" s="5">
        <v>5</v>
      </c>
      <c r="C90" s="5">
        <v>11</v>
      </c>
      <c r="D90" s="359"/>
      <c r="E90" s="1892"/>
      <c r="F90" s="4"/>
      <c r="G90" s="594" t="s">
        <v>96</v>
      </c>
      <c r="H90" s="374">
        <v>304</v>
      </c>
      <c r="I90" s="389"/>
      <c r="J90" s="389"/>
      <c r="K90" s="1"/>
      <c r="L90" s="1"/>
      <c r="M90" s="1"/>
      <c r="N90" s="1"/>
      <c r="O90" s="1"/>
      <c r="P90" s="1"/>
    </row>
    <row r="91" spans="1:16" ht="11.1" customHeight="1">
      <c r="D91" s="359"/>
      <c r="E91" s="1892"/>
      <c r="F91" s="622" t="s">
        <v>46</v>
      </c>
      <c r="G91" s="594"/>
      <c r="H91" s="1098">
        <f>SUM(H92)</f>
        <v>0</v>
      </c>
      <c r="I91" s="389"/>
      <c r="J91" s="389"/>
      <c r="K91" s="1"/>
      <c r="L91" s="1"/>
      <c r="M91" s="1"/>
      <c r="N91" s="1"/>
      <c r="O91" s="1"/>
      <c r="P91" s="1"/>
    </row>
    <row r="92" spans="1:16" ht="9.75" customHeight="1">
      <c r="A92" s="5">
        <v>3</v>
      </c>
      <c r="B92" s="5">
        <v>5</v>
      </c>
      <c r="C92" s="5">
        <v>8</v>
      </c>
      <c r="D92" s="359"/>
      <c r="E92" s="1892"/>
      <c r="F92" s="4"/>
      <c r="G92" s="594" t="s">
        <v>709</v>
      </c>
      <c r="H92" s="374">
        <v>0</v>
      </c>
      <c r="I92" s="389"/>
      <c r="J92" s="389"/>
      <c r="K92" s="1"/>
      <c r="L92" s="1"/>
      <c r="M92" s="1"/>
      <c r="N92" s="1"/>
      <c r="O92" s="1"/>
      <c r="P92" s="1"/>
    </row>
    <row r="93" spans="1:16" ht="11.1" customHeight="1">
      <c r="D93" s="359"/>
      <c r="E93" s="1892"/>
      <c r="F93" s="622" t="s">
        <v>47</v>
      </c>
      <c r="G93" s="594"/>
      <c r="H93" s="1098">
        <f>SUM(H94:H95)</f>
        <v>0</v>
      </c>
      <c r="I93" s="389"/>
      <c r="J93" s="389"/>
      <c r="K93" s="1"/>
      <c r="L93" s="1"/>
      <c r="M93" s="1"/>
      <c r="N93" s="1"/>
      <c r="O93" s="1"/>
      <c r="P93" s="1"/>
    </row>
    <row r="94" spans="1:16" ht="9.9499999999999993" customHeight="1">
      <c r="A94" s="5">
        <v>3</v>
      </c>
      <c r="B94" s="5">
        <v>5</v>
      </c>
      <c r="C94" s="5">
        <v>10</v>
      </c>
      <c r="D94" s="359"/>
      <c r="E94" s="1892"/>
      <c r="F94" s="4"/>
      <c r="G94" s="594" t="s">
        <v>96</v>
      </c>
      <c r="H94" s="374">
        <v>0</v>
      </c>
      <c r="I94" s="389"/>
      <c r="J94" s="389"/>
      <c r="K94" s="1"/>
      <c r="L94" s="1"/>
      <c r="M94" s="1"/>
      <c r="N94" s="1"/>
      <c r="O94" s="1"/>
      <c r="P94" s="1"/>
    </row>
    <row r="95" spans="1:16" ht="9.9499999999999993" customHeight="1">
      <c r="A95" s="5">
        <v>3</v>
      </c>
      <c r="B95" s="5">
        <v>5</v>
      </c>
      <c r="C95" s="5">
        <v>10</v>
      </c>
      <c r="D95" s="359"/>
      <c r="E95" s="1893"/>
      <c r="F95" s="3"/>
      <c r="G95" s="593" t="s">
        <v>397</v>
      </c>
      <c r="H95" s="374">
        <v>0</v>
      </c>
      <c r="I95" s="389"/>
      <c r="J95" s="389"/>
      <c r="K95" s="1"/>
      <c r="L95" s="1"/>
      <c r="M95" s="1"/>
      <c r="N95" s="1"/>
      <c r="O95" s="1"/>
      <c r="P95" s="1"/>
    </row>
    <row r="96" spans="1:16" ht="9.9499999999999993" customHeight="1">
      <c r="D96" s="359"/>
      <c r="E96" s="6"/>
      <c r="F96" s="4"/>
      <c r="G96" s="594"/>
      <c r="H96" s="1755" t="s">
        <v>386</v>
      </c>
      <c r="I96" s="389"/>
      <c r="J96" s="389"/>
      <c r="K96" s="1"/>
      <c r="L96" s="1"/>
      <c r="M96" s="1"/>
      <c r="N96" s="1"/>
      <c r="O96" s="1"/>
      <c r="P96" s="1"/>
    </row>
    <row r="97" spans="1:16" ht="9.9499999999999993" customHeight="1">
      <c r="D97" s="359"/>
      <c r="E97" s="6"/>
      <c r="F97" s="4"/>
      <c r="G97" s="594"/>
      <c r="H97" s="2" t="s">
        <v>447</v>
      </c>
      <c r="I97" s="1"/>
      <c r="J97" s="1"/>
      <c r="K97" s="1"/>
      <c r="L97" s="1"/>
      <c r="M97" s="1"/>
      <c r="N97" s="1"/>
      <c r="O97" s="1"/>
      <c r="P97" s="1"/>
    </row>
    <row r="98" spans="1:16" ht="12.75" customHeight="1">
      <c r="D98" s="359"/>
      <c r="E98" s="1889" t="s">
        <v>6</v>
      </c>
      <c r="F98" s="1754"/>
      <c r="G98" s="1754"/>
      <c r="H98" s="1752"/>
      <c r="I98" s="389"/>
      <c r="J98" s="1"/>
      <c r="K98" s="1"/>
      <c r="L98" s="4"/>
      <c r="M98" s="1"/>
      <c r="N98" s="1"/>
      <c r="O98" s="1"/>
      <c r="P98" s="1"/>
    </row>
    <row r="99" spans="1:16" ht="12.75" customHeight="1">
      <c r="A99" s="5" t="s">
        <v>12</v>
      </c>
      <c r="B99" s="5" t="s">
        <v>13</v>
      </c>
      <c r="C99" s="5" t="s">
        <v>14</v>
      </c>
      <c r="D99" s="359"/>
      <c r="E99" s="1890"/>
      <c r="F99" s="1751"/>
      <c r="G99" s="1750" t="s">
        <v>87</v>
      </c>
      <c r="H99" s="1881" t="s">
        <v>0</v>
      </c>
      <c r="I99" s="389"/>
      <c r="J99" s="5"/>
      <c r="K99" s="1"/>
      <c r="L99" s="1"/>
      <c r="M99" s="1"/>
      <c r="N99" s="1"/>
      <c r="O99" s="1"/>
      <c r="P99" s="1"/>
    </row>
    <row r="100" spans="1:16">
      <c r="D100" s="359"/>
      <c r="E100" s="1890"/>
      <c r="F100" s="1361"/>
      <c r="G100" s="1747"/>
      <c r="H100" s="1882"/>
      <c r="I100" s="389"/>
      <c r="J100" s="1"/>
      <c r="K100" s="1"/>
      <c r="L100" s="1"/>
      <c r="M100" s="1"/>
      <c r="N100" s="1"/>
      <c r="O100" s="1"/>
      <c r="P100" s="1"/>
    </row>
    <row r="101" spans="1:16" ht="12" customHeight="1">
      <c r="D101" s="359"/>
      <c r="E101" s="1894">
        <v>1404</v>
      </c>
      <c r="F101" s="373" t="s">
        <v>28</v>
      </c>
      <c r="G101" s="372"/>
      <c r="H101" s="371">
        <f>SUM(H102+H104)</f>
        <v>3052</v>
      </c>
      <c r="I101" s="1"/>
      <c r="J101" s="1"/>
      <c r="K101" s="1"/>
      <c r="L101" s="1"/>
      <c r="M101" s="1"/>
      <c r="N101" s="1"/>
      <c r="O101" s="1"/>
      <c r="P101" s="1"/>
    </row>
    <row r="102" spans="1:16" ht="12" customHeight="1">
      <c r="D102" s="359"/>
      <c r="E102" s="1895"/>
      <c r="F102" s="1680" t="s">
        <v>48</v>
      </c>
      <c r="G102" s="594"/>
      <c r="H102" s="1098">
        <f>SUM(H103)</f>
        <v>1481</v>
      </c>
      <c r="I102" s="1"/>
      <c r="J102" s="1"/>
      <c r="K102" s="1"/>
      <c r="L102" s="1"/>
      <c r="M102" s="1"/>
      <c r="N102" s="1"/>
      <c r="O102" s="1"/>
      <c r="P102" s="1"/>
    </row>
    <row r="103" spans="1:16" ht="12" customHeight="1">
      <c r="D103" s="359"/>
      <c r="E103" s="1895"/>
      <c r="F103" s="4"/>
      <c r="G103" s="594" t="s">
        <v>706</v>
      </c>
      <c r="H103" s="374">
        <v>1481</v>
      </c>
      <c r="I103" s="1"/>
      <c r="J103" s="1"/>
      <c r="K103" s="1"/>
      <c r="L103" s="1"/>
      <c r="M103" s="1"/>
      <c r="N103" s="1"/>
      <c r="O103" s="1"/>
      <c r="P103" s="1"/>
    </row>
    <row r="104" spans="1:16" ht="11.1" customHeight="1">
      <c r="D104" s="359"/>
      <c r="E104" s="1895"/>
      <c r="F104" s="622" t="s">
        <v>49</v>
      </c>
      <c r="G104" s="594"/>
      <c r="H104" s="1104">
        <f>SUM(H105:H108)</f>
        <v>1571</v>
      </c>
      <c r="I104" s="1"/>
      <c r="J104" s="1"/>
      <c r="K104" s="1"/>
      <c r="L104" s="1"/>
      <c r="M104" s="1"/>
      <c r="N104" s="1"/>
      <c r="O104" s="1"/>
      <c r="P104" s="1"/>
    </row>
    <row r="105" spans="1:16" ht="11.1" customHeight="1">
      <c r="A105" s="5">
        <v>4</v>
      </c>
      <c r="B105" s="5">
        <v>6</v>
      </c>
      <c r="C105" s="5">
        <v>11</v>
      </c>
      <c r="D105" s="359"/>
      <c r="E105" s="1895"/>
      <c r="F105" s="622"/>
      <c r="G105" s="594" t="s">
        <v>705</v>
      </c>
      <c r="H105" s="374">
        <v>176</v>
      </c>
      <c r="I105" s="1"/>
      <c r="J105" s="1"/>
      <c r="K105" s="1"/>
      <c r="L105" s="1"/>
      <c r="M105" s="1"/>
      <c r="N105" s="1"/>
      <c r="O105" s="1"/>
      <c r="P105" s="1"/>
    </row>
    <row r="106" spans="1:16" ht="9.9499999999999993" customHeight="1">
      <c r="A106" s="5">
        <v>4</v>
      </c>
      <c r="B106" s="5">
        <v>6</v>
      </c>
      <c r="C106" s="5">
        <v>11</v>
      </c>
      <c r="D106" s="359"/>
      <c r="E106" s="1895"/>
      <c r="F106" s="4"/>
      <c r="G106" s="594" t="s">
        <v>112</v>
      </c>
      <c r="H106" s="374">
        <v>1395</v>
      </c>
      <c r="I106" s="1"/>
      <c r="J106" s="1"/>
      <c r="K106" s="1"/>
      <c r="L106" s="1"/>
      <c r="M106" s="1"/>
      <c r="N106" s="1"/>
      <c r="O106" s="1"/>
      <c r="P106" s="1"/>
    </row>
    <row r="107" spans="1:16" ht="9.9499999999999993" customHeight="1">
      <c r="A107" s="5">
        <v>4</v>
      </c>
      <c r="B107" s="5">
        <v>6</v>
      </c>
      <c r="C107" s="5">
        <v>11</v>
      </c>
      <c r="D107" s="359"/>
      <c r="E107" s="1895"/>
      <c r="F107" s="4"/>
      <c r="G107" s="594" t="s">
        <v>422</v>
      </c>
      <c r="H107" s="374">
        <v>0</v>
      </c>
      <c r="I107" s="1"/>
      <c r="J107" s="1"/>
      <c r="K107" s="1"/>
      <c r="L107" s="1"/>
      <c r="M107" s="1"/>
      <c r="N107" s="1"/>
      <c r="O107" s="1"/>
      <c r="P107" s="1"/>
    </row>
    <row r="108" spans="1:16" ht="9.9499999999999993" customHeight="1">
      <c r="A108" s="5">
        <v>4</v>
      </c>
      <c r="B108" s="5">
        <v>6</v>
      </c>
      <c r="C108" s="5">
        <v>11</v>
      </c>
      <c r="D108" s="359"/>
      <c r="E108" s="1896"/>
      <c r="F108" s="4"/>
      <c r="G108" s="594" t="s">
        <v>421</v>
      </c>
      <c r="H108" s="374">
        <v>0</v>
      </c>
      <c r="I108" s="1"/>
      <c r="J108" s="1"/>
      <c r="K108" s="1"/>
      <c r="L108" s="1"/>
      <c r="M108" s="1"/>
      <c r="N108" s="1"/>
      <c r="O108" s="1"/>
      <c r="P108" s="1"/>
    </row>
    <row r="109" spans="1:16" ht="12" customHeight="1">
      <c r="D109" s="359"/>
      <c r="E109" s="1891">
        <v>1405</v>
      </c>
      <c r="F109" s="373" t="s">
        <v>4</v>
      </c>
      <c r="G109" s="491"/>
      <c r="H109" s="371">
        <f>SUM(H110+H115+H126+H128)</f>
        <v>3428</v>
      </c>
      <c r="I109" s="1"/>
      <c r="J109" s="1"/>
      <c r="K109" s="1"/>
      <c r="L109" s="1"/>
      <c r="M109" s="1"/>
      <c r="N109" s="1"/>
      <c r="O109" s="1"/>
      <c r="P109" s="1"/>
    </row>
    <row r="110" spans="1:16" ht="11.1" customHeight="1">
      <c r="D110" s="359"/>
      <c r="E110" s="1892"/>
      <c r="F110" s="622" t="s">
        <v>50</v>
      </c>
      <c r="G110" s="594"/>
      <c r="H110" s="1776">
        <f>SUM(H111:H114)</f>
        <v>496</v>
      </c>
      <c r="I110" s="1"/>
      <c r="J110" s="1"/>
      <c r="K110" s="1"/>
      <c r="L110" s="1"/>
      <c r="M110" s="1"/>
      <c r="N110" s="1"/>
      <c r="O110" s="1"/>
      <c r="P110" s="1"/>
    </row>
    <row r="111" spans="1:16" ht="9.9499999999999993" customHeight="1">
      <c r="A111" s="5">
        <v>5</v>
      </c>
      <c r="B111" s="5">
        <v>4</v>
      </c>
      <c r="C111" s="5">
        <v>8</v>
      </c>
      <c r="D111" s="359"/>
      <c r="E111" s="1892"/>
      <c r="F111" s="4"/>
      <c r="G111" s="594" t="s">
        <v>395</v>
      </c>
      <c r="H111" s="1745">
        <v>0</v>
      </c>
      <c r="I111" s="1"/>
      <c r="J111" s="1"/>
      <c r="K111" s="1"/>
      <c r="L111" s="1"/>
      <c r="M111" s="1"/>
      <c r="N111" s="1"/>
      <c r="O111" s="1"/>
      <c r="P111" s="1"/>
    </row>
    <row r="112" spans="1:16" ht="9.9499999999999993" customHeight="1">
      <c r="A112" s="5">
        <v>5</v>
      </c>
      <c r="B112" s="5">
        <v>4</v>
      </c>
      <c r="C112" s="5">
        <v>8</v>
      </c>
      <c r="D112" s="359"/>
      <c r="E112" s="1892"/>
      <c r="F112" s="4"/>
      <c r="G112" s="594" t="s">
        <v>394</v>
      </c>
      <c r="H112" s="1745">
        <v>308</v>
      </c>
      <c r="I112" s="1"/>
      <c r="J112" s="1"/>
      <c r="K112" s="1"/>
      <c r="L112" s="1"/>
      <c r="M112" s="1"/>
      <c r="N112" s="1"/>
      <c r="O112" s="1"/>
      <c r="P112" s="1"/>
    </row>
    <row r="113" spans="1:16" ht="9.9499999999999993" customHeight="1">
      <c r="A113" s="5">
        <v>5</v>
      </c>
      <c r="B113" s="5">
        <v>4</v>
      </c>
      <c r="C113" s="5">
        <v>8</v>
      </c>
      <c r="D113" s="359"/>
      <c r="E113" s="1892"/>
      <c r="F113" s="4"/>
      <c r="G113" s="594" t="s">
        <v>393</v>
      </c>
      <c r="H113" s="1745">
        <v>56</v>
      </c>
      <c r="I113" s="1"/>
      <c r="J113" s="1"/>
      <c r="K113" s="1"/>
      <c r="L113" s="1"/>
      <c r="M113" s="1"/>
      <c r="N113" s="1"/>
      <c r="O113" s="1"/>
      <c r="P113" s="1"/>
    </row>
    <row r="114" spans="1:16" ht="9.9499999999999993" customHeight="1">
      <c r="A114" s="5">
        <v>5</v>
      </c>
      <c r="B114" s="5">
        <v>4</v>
      </c>
      <c r="C114" s="5">
        <v>8</v>
      </c>
      <c r="D114" s="359"/>
      <c r="E114" s="1892"/>
      <c r="F114" s="4"/>
      <c r="G114" s="594" t="s">
        <v>392</v>
      </c>
      <c r="H114" s="1745">
        <v>132</v>
      </c>
      <c r="I114" s="1"/>
      <c r="J114" s="1"/>
      <c r="K114" s="1"/>
      <c r="L114" s="1"/>
      <c r="M114" s="1"/>
      <c r="N114" s="1"/>
      <c r="O114" s="1"/>
      <c r="P114" s="1"/>
    </row>
    <row r="115" spans="1:16" ht="11.1" customHeight="1">
      <c r="D115" s="359"/>
      <c r="E115" s="1892"/>
      <c r="F115" s="622" t="s">
        <v>58</v>
      </c>
      <c r="G115" s="479"/>
      <c r="H115" s="1775">
        <f>SUM(H116:H125)</f>
        <v>2308</v>
      </c>
      <c r="I115" s="1"/>
      <c r="J115" s="1"/>
      <c r="K115" s="1"/>
      <c r="L115" s="1"/>
      <c r="M115" s="1"/>
      <c r="N115" s="1"/>
      <c r="O115" s="1"/>
      <c r="P115" s="1"/>
    </row>
    <row r="116" spans="1:16" ht="9.9499999999999993" customHeight="1">
      <c r="A116" s="5">
        <v>5</v>
      </c>
      <c r="B116" s="5">
        <v>5</v>
      </c>
      <c r="C116" s="5">
        <v>11</v>
      </c>
      <c r="D116" s="359"/>
      <c r="E116" s="1892"/>
      <c r="F116" s="622"/>
      <c r="G116" s="594" t="s">
        <v>704</v>
      </c>
      <c r="H116" s="1745">
        <v>0</v>
      </c>
      <c r="I116" s="1"/>
      <c r="J116" s="1"/>
      <c r="K116" s="1"/>
      <c r="L116" s="1"/>
      <c r="M116" s="1"/>
      <c r="N116" s="1"/>
      <c r="O116" s="1"/>
      <c r="P116" s="1"/>
    </row>
    <row r="117" spans="1:16" ht="9.9499999999999993" customHeight="1">
      <c r="A117" s="5">
        <v>5</v>
      </c>
      <c r="B117" s="5">
        <v>5</v>
      </c>
      <c r="C117" s="5">
        <v>11</v>
      </c>
      <c r="D117" s="359"/>
      <c r="E117" s="1892"/>
      <c r="F117" s="4"/>
      <c r="G117" s="594" t="s">
        <v>113</v>
      </c>
      <c r="H117" s="1745">
        <v>35</v>
      </c>
      <c r="I117" s="1"/>
      <c r="J117" s="1"/>
      <c r="K117" s="1"/>
      <c r="L117" s="1"/>
      <c r="M117" s="1"/>
      <c r="N117" s="1"/>
      <c r="O117" s="1"/>
      <c r="P117" s="1"/>
    </row>
    <row r="118" spans="1:16" ht="9.9499999999999993" customHeight="1">
      <c r="A118" s="5">
        <v>5</v>
      </c>
      <c r="B118" s="5">
        <v>5</v>
      </c>
      <c r="C118" s="5">
        <v>11</v>
      </c>
      <c r="D118" s="359"/>
      <c r="E118" s="1892"/>
      <c r="F118" s="4"/>
      <c r="G118" s="594" t="s">
        <v>703</v>
      </c>
      <c r="H118" s="1745">
        <v>3</v>
      </c>
      <c r="I118" s="1"/>
      <c r="J118" s="1"/>
      <c r="K118" s="1"/>
      <c r="L118" s="1"/>
      <c r="M118" s="1"/>
      <c r="N118" s="1"/>
      <c r="O118" s="1"/>
      <c r="P118" s="1"/>
    </row>
    <row r="119" spans="1:16" ht="9.9499999999999993" customHeight="1">
      <c r="A119" s="5">
        <v>5</v>
      </c>
      <c r="B119" s="5">
        <v>5</v>
      </c>
      <c r="C119" s="5">
        <v>11</v>
      </c>
      <c r="D119" s="359"/>
      <c r="E119" s="1892"/>
      <c r="F119" s="4"/>
      <c r="G119" s="594" t="s">
        <v>391</v>
      </c>
      <c r="H119" s="1745">
        <v>759</v>
      </c>
      <c r="I119" s="1"/>
      <c r="J119" s="1"/>
      <c r="K119" s="1"/>
      <c r="L119" s="1"/>
      <c r="M119" s="1"/>
      <c r="N119" s="1"/>
      <c r="O119" s="1"/>
      <c r="P119" s="1"/>
    </row>
    <row r="120" spans="1:16" ht="9.9499999999999993" customHeight="1">
      <c r="A120" s="5">
        <v>5</v>
      </c>
      <c r="B120" s="5">
        <v>5</v>
      </c>
      <c r="C120" s="5">
        <v>11</v>
      </c>
      <c r="D120" s="359"/>
      <c r="E120" s="1892"/>
      <c r="F120" s="4"/>
      <c r="G120" s="594" t="s">
        <v>390</v>
      </c>
      <c r="H120" s="1745">
        <v>37</v>
      </c>
      <c r="I120" s="1"/>
      <c r="J120" s="1"/>
      <c r="K120" s="1"/>
      <c r="L120" s="1"/>
      <c r="M120" s="1"/>
      <c r="N120" s="1"/>
      <c r="O120" s="1"/>
      <c r="P120" s="1"/>
    </row>
    <row r="121" spans="1:16" ht="9.9499999999999993" customHeight="1">
      <c r="A121" s="5">
        <v>5</v>
      </c>
      <c r="B121" s="5">
        <v>5</v>
      </c>
      <c r="C121" s="5">
        <v>11</v>
      </c>
      <c r="D121" s="359"/>
      <c r="E121" s="1892"/>
      <c r="F121" s="4"/>
      <c r="G121" s="594" t="s">
        <v>702</v>
      </c>
      <c r="H121" s="1745">
        <v>0</v>
      </c>
      <c r="I121" s="1"/>
      <c r="J121" s="1"/>
      <c r="K121" s="1"/>
      <c r="L121" s="1"/>
      <c r="M121" s="1"/>
      <c r="N121" s="1"/>
      <c r="O121" s="1"/>
      <c r="P121" s="1"/>
    </row>
    <row r="122" spans="1:16" ht="9.9499999999999993" customHeight="1">
      <c r="A122" s="5">
        <v>5</v>
      </c>
      <c r="B122" s="5">
        <v>5</v>
      </c>
      <c r="C122" s="5">
        <v>11</v>
      </c>
      <c r="D122" s="359"/>
      <c r="E122" s="1892"/>
      <c r="F122" s="4"/>
      <c r="G122" s="594" t="s">
        <v>702</v>
      </c>
      <c r="H122" s="1745">
        <v>0</v>
      </c>
      <c r="I122" s="1"/>
      <c r="J122" s="1"/>
      <c r="K122" s="1"/>
      <c r="L122" s="1"/>
      <c r="M122" s="1"/>
      <c r="N122" s="1"/>
      <c r="O122" s="1"/>
      <c r="P122" s="1"/>
    </row>
    <row r="123" spans="1:16" ht="9.9499999999999993" customHeight="1">
      <c r="A123" s="5">
        <v>5</v>
      </c>
      <c r="B123" s="5">
        <v>5</v>
      </c>
      <c r="C123" s="5">
        <v>11</v>
      </c>
      <c r="D123" s="359"/>
      <c r="E123" s="1892"/>
      <c r="F123" s="4"/>
      <c r="G123" s="594" t="s">
        <v>701</v>
      </c>
      <c r="H123" s="1745">
        <v>132</v>
      </c>
      <c r="I123" s="1"/>
      <c r="J123" s="1"/>
      <c r="K123" s="1"/>
      <c r="L123" s="1"/>
      <c r="M123" s="1"/>
      <c r="N123" s="1"/>
      <c r="O123" s="1"/>
      <c r="P123" s="1"/>
    </row>
    <row r="124" spans="1:16" ht="9.9499999999999993" customHeight="1">
      <c r="A124" s="5">
        <v>5</v>
      </c>
      <c r="B124" s="5">
        <v>5</v>
      </c>
      <c r="C124" s="5">
        <v>11</v>
      </c>
      <c r="D124" s="359"/>
      <c r="E124" s="1892"/>
      <c r="F124" s="4"/>
      <c r="G124" s="594" t="s">
        <v>444</v>
      </c>
      <c r="H124" s="1745">
        <v>1025</v>
      </c>
      <c r="I124" s="1"/>
      <c r="J124" s="1"/>
      <c r="K124" s="1"/>
      <c r="L124" s="1"/>
      <c r="M124" s="1"/>
      <c r="N124" s="1"/>
      <c r="O124" s="1"/>
      <c r="P124" s="1"/>
    </row>
    <row r="125" spans="1:16" ht="9.75" customHeight="1">
      <c r="A125" s="5">
        <v>5</v>
      </c>
      <c r="B125" s="5">
        <v>5</v>
      </c>
      <c r="C125" s="5">
        <v>11</v>
      </c>
      <c r="D125" s="359"/>
      <c r="E125" s="1892"/>
      <c r="F125" s="4"/>
      <c r="G125" s="594" t="s">
        <v>388</v>
      </c>
      <c r="H125" s="1745">
        <v>317</v>
      </c>
      <c r="I125" s="1"/>
      <c r="J125" s="1"/>
      <c r="K125" s="1"/>
      <c r="L125" s="1"/>
      <c r="M125" s="1"/>
      <c r="N125" s="1"/>
      <c r="O125" s="1"/>
      <c r="P125" s="1"/>
    </row>
    <row r="126" spans="1:16" ht="9.75" customHeight="1">
      <c r="D126" s="359"/>
      <c r="E126" s="1892"/>
      <c r="F126" s="479" t="s">
        <v>51</v>
      </c>
      <c r="G126" s="457"/>
      <c r="H126" s="1775">
        <f>SUM(H127)</f>
        <v>624</v>
      </c>
      <c r="I126" s="1"/>
      <c r="J126" s="1"/>
      <c r="K126" s="1"/>
      <c r="L126" s="1"/>
      <c r="M126" s="1"/>
      <c r="N126" s="1"/>
      <c r="O126" s="1"/>
      <c r="P126" s="1"/>
    </row>
    <row r="127" spans="1:16" ht="9.9499999999999993" customHeight="1">
      <c r="A127" s="5">
        <v>5</v>
      </c>
      <c r="B127" s="5">
        <v>5</v>
      </c>
      <c r="C127" s="5">
        <v>10</v>
      </c>
      <c r="D127" s="359"/>
      <c r="E127" s="1892"/>
      <c r="F127" s="4"/>
      <c r="G127" s="594" t="s">
        <v>97</v>
      </c>
      <c r="H127" s="1745">
        <v>624</v>
      </c>
      <c r="I127" s="1"/>
      <c r="J127" s="1"/>
      <c r="K127" s="1"/>
      <c r="L127" s="1"/>
      <c r="M127" s="1"/>
      <c r="N127" s="1"/>
      <c r="O127" s="1"/>
      <c r="P127" s="1"/>
    </row>
    <row r="128" spans="1:16" ht="9.9499999999999993" customHeight="1">
      <c r="D128" s="359"/>
      <c r="E128" s="1892"/>
      <c r="F128" s="479" t="s">
        <v>52</v>
      </c>
      <c r="G128" s="457"/>
      <c r="H128" s="1775">
        <f>SUM(H129:H130)</f>
        <v>0</v>
      </c>
      <c r="I128" s="1"/>
      <c r="J128" s="1"/>
      <c r="K128" s="1"/>
      <c r="L128" s="1"/>
      <c r="M128" s="1"/>
      <c r="N128" s="1"/>
      <c r="O128" s="1"/>
      <c r="P128" s="1"/>
    </row>
    <row r="129" spans="1:16" ht="9.9499999999999993" customHeight="1">
      <c r="A129" s="5">
        <v>5</v>
      </c>
      <c r="B129" s="5">
        <v>5</v>
      </c>
      <c r="C129" s="5">
        <v>13</v>
      </c>
      <c r="D129" s="359"/>
      <c r="E129" s="1892"/>
      <c r="F129" s="4"/>
      <c r="G129" s="594" t="s">
        <v>444</v>
      </c>
      <c r="H129" s="1745">
        <v>0</v>
      </c>
      <c r="I129" s="1"/>
      <c r="J129" s="1"/>
      <c r="K129" s="1"/>
      <c r="L129" s="1"/>
      <c r="M129" s="1"/>
      <c r="N129" s="1"/>
      <c r="O129" s="1"/>
      <c r="P129" s="1"/>
    </row>
    <row r="130" spans="1:16" ht="9.9499999999999993" customHeight="1">
      <c r="A130" s="5">
        <v>5</v>
      </c>
      <c r="B130" s="5">
        <v>5</v>
      </c>
      <c r="C130" s="5">
        <v>13</v>
      </c>
      <c r="D130" s="359"/>
      <c r="E130" s="1893"/>
      <c r="F130" s="3"/>
      <c r="G130" s="593" t="s">
        <v>387</v>
      </c>
      <c r="H130" s="1744">
        <v>0</v>
      </c>
      <c r="I130" s="1"/>
      <c r="J130" s="1"/>
      <c r="K130" s="1"/>
      <c r="L130" s="1"/>
      <c r="M130" s="1"/>
      <c r="N130" s="1"/>
      <c r="O130" s="1"/>
      <c r="P130" s="1"/>
    </row>
    <row r="131" spans="1:16" ht="12" customHeight="1">
      <c r="D131" s="359"/>
      <c r="E131" s="1891">
        <v>1406</v>
      </c>
      <c r="F131" s="373" t="s">
        <v>5</v>
      </c>
      <c r="G131" s="372"/>
      <c r="H131" s="376">
        <f>SUM(H132+H136+H138+H140)</f>
        <v>1847</v>
      </c>
      <c r="I131" s="1"/>
      <c r="J131" s="1"/>
      <c r="K131" s="1"/>
      <c r="L131" s="1"/>
      <c r="M131" s="1"/>
      <c r="N131" s="1"/>
      <c r="O131" s="1"/>
      <c r="P131" s="1"/>
    </row>
    <row r="132" spans="1:16" ht="11.1" customHeight="1">
      <c r="D132" s="359"/>
      <c r="E132" s="1892"/>
      <c r="F132" s="622" t="s">
        <v>53</v>
      </c>
      <c r="G132" s="594"/>
      <c r="H132" s="1058">
        <f>SUM(H133:H135)</f>
        <v>1386</v>
      </c>
      <c r="I132" s="1"/>
      <c r="J132" s="1"/>
      <c r="K132" s="1"/>
      <c r="L132" s="1"/>
      <c r="M132" s="1"/>
      <c r="N132" s="1"/>
      <c r="O132" s="1"/>
      <c r="P132" s="1"/>
    </row>
    <row r="133" spans="1:16" ht="9.9499999999999993" customHeight="1">
      <c r="A133" s="5">
        <v>6</v>
      </c>
      <c r="B133" s="5">
        <v>2</v>
      </c>
      <c r="C133" s="5">
        <v>11</v>
      </c>
      <c r="D133" s="359"/>
      <c r="E133" s="1892"/>
      <c r="F133" s="559"/>
      <c r="G133" s="594" t="s">
        <v>443</v>
      </c>
      <c r="H133" s="366">
        <v>236</v>
      </c>
      <c r="I133" s="1"/>
      <c r="J133" s="1"/>
      <c r="K133" s="1"/>
      <c r="L133" s="1"/>
      <c r="M133" s="1"/>
      <c r="N133" s="1"/>
      <c r="O133" s="1"/>
      <c r="P133" s="1"/>
    </row>
    <row r="134" spans="1:16" ht="9.9499999999999993" customHeight="1">
      <c r="A134" s="5">
        <v>6</v>
      </c>
      <c r="B134" s="5">
        <v>2</v>
      </c>
      <c r="C134" s="5">
        <v>11</v>
      </c>
      <c r="D134" s="359"/>
      <c r="E134" s="1892"/>
      <c r="F134" s="559"/>
      <c r="G134" s="594" t="s">
        <v>700</v>
      </c>
      <c r="H134" s="366">
        <v>0</v>
      </c>
      <c r="I134" s="1"/>
      <c r="J134" s="1"/>
      <c r="K134" s="1"/>
      <c r="L134" s="1"/>
      <c r="M134" s="1"/>
      <c r="N134" s="1"/>
      <c r="O134" s="1"/>
      <c r="P134" s="1"/>
    </row>
    <row r="135" spans="1:16" ht="9.9499999999999993" customHeight="1">
      <c r="A135" s="5">
        <v>6</v>
      </c>
      <c r="B135" s="5">
        <v>2</v>
      </c>
      <c r="C135" s="5">
        <v>11</v>
      </c>
      <c r="D135" s="359"/>
      <c r="E135" s="1892"/>
      <c r="F135" s="559"/>
      <c r="G135" s="594" t="s">
        <v>98</v>
      </c>
      <c r="H135" s="366">
        <v>1150</v>
      </c>
      <c r="I135" s="1"/>
      <c r="J135" s="1"/>
      <c r="K135" s="1"/>
      <c r="L135" s="1"/>
      <c r="M135" s="1"/>
      <c r="N135" s="1"/>
      <c r="O135" s="1"/>
      <c r="P135" s="1"/>
    </row>
    <row r="136" spans="1:16" ht="9.9499999999999993" customHeight="1">
      <c r="D136" s="359"/>
      <c r="E136" s="1892"/>
      <c r="F136" s="622" t="s">
        <v>54</v>
      </c>
      <c r="G136" s="594"/>
      <c r="H136" s="1058">
        <f>SUM(H137)</f>
        <v>0</v>
      </c>
      <c r="I136" s="1"/>
      <c r="J136" s="1"/>
      <c r="K136" s="1"/>
      <c r="L136" s="1"/>
      <c r="M136" s="1"/>
      <c r="N136" s="1"/>
      <c r="O136" s="1"/>
      <c r="P136" s="1"/>
    </row>
    <row r="137" spans="1:16" ht="9.9499999999999993" customHeight="1">
      <c r="D137" s="359"/>
      <c r="E137" s="1892"/>
      <c r="F137" s="559"/>
      <c r="G137" s="594" t="s">
        <v>118</v>
      </c>
      <c r="H137" s="366">
        <v>0</v>
      </c>
      <c r="I137" s="1"/>
      <c r="J137" s="1"/>
      <c r="K137" s="1"/>
      <c r="L137" s="1"/>
      <c r="M137" s="1"/>
      <c r="N137" s="1"/>
      <c r="O137" s="1"/>
      <c r="P137" s="1"/>
    </row>
    <row r="138" spans="1:16" ht="11.1" customHeight="1">
      <c r="D138" s="359"/>
      <c r="E138" s="1892"/>
      <c r="F138" s="622" t="s">
        <v>55</v>
      </c>
      <c r="G138" s="594"/>
      <c r="H138" s="1058">
        <f>SUM(H139)</f>
        <v>461</v>
      </c>
      <c r="I138" s="1"/>
      <c r="J138" s="1"/>
      <c r="K138" s="1"/>
      <c r="L138" s="1"/>
      <c r="M138" s="1"/>
      <c r="N138" s="1"/>
      <c r="O138" s="1"/>
      <c r="P138" s="1"/>
    </row>
    <row r="139" spans="1:16" ht="9.9499999999999993" customHeight="1">
      <c r="A139" s="5">
        <v>6</v>
      </c>
      <c r="B139" s="5">
        <v>2</v>
      </c>
      <c r="C139" s="5">
        <v>10</v>
      </c>
      <c r="D139" s="359"/>
      <c r="E139" s="1892"/>
      <c r="F139" s="4"/>
      <c r="G139" s="594" t="s">
        <v>99</v>
      </c>
      <c r="H139" s="366">
        <v>461</v>
      </c>
      <c r="I139" s="1"/>
      <c r="J139" s="1"/>
      <c r="K139" s="1"/>
      <c r="L139" s="1"/>
      <c r="M139" s="1"/>
      <c r="N139" s="1"/>
      <c r="O139" s="1"/>
      <c r="P139" s="1"/>
    </row>
    <row r="140" spans="1:16" ht="9.9499999999999993" customHeight="1">
      <c r="D140" s="359"/>
      <c r="E140" s="1892"/>
      <c r="F140" s="622" t="s">
        <v>26</v>
      </c>
      <c r="G140" s="594"/>
      <c r="H140" s="1058">
        <f>SUM(H141)</f>
        <v>0</v>
      </c>
      <c r="I140" s="1"/>
      <c r="J140" s="1"/>
      <c r="K140" s="1"/>
      <c r="L140" s="1"/>
      <c r="M140" s="1"/>
      <c r="N140" s="1"/>
      <c r="O140" s="1"/>
      <c r="P140" s="1"/>
    </row>
    <row r="141" spans="1:16" ht="9.9499999999999993" customHeight="1">
      <c r="A141" s="5">
        <v>6</v>
      </c>
      <c r="B141" s="5">
        <v>2</v>
      </c>
      <c r="C141" s="5">
        <v>6</v>
      </c>
      <c r="D141" s="359"/>
      <c r="E141" s="1892"/>
      <c r="F141" s="4"/>
      <c r="G141" s="594" t="s">
        <v>380</v>
      </c>
      <c r="H141" s="366">
        <v>0</v>
      </c>
      <c r="I141" s="1"/>
      <c r="J141" s="1"/>
      <c r="K141" s="1"/>
      <c r="L141" s="1"/>
      <c r="M141" s="1"/>
      <c r="N141" s="1"/>
      <c r="O141" s="1"/>
      <c r="P141" s="1"/>
    </row>
    <row r="142" spans="1:16" ht="12" customHeight="1">
      <c r="D142" s="359"/>
      <c r="E142" s="1894">
        <v>1407</v>
      </c>
      <c r="F142" s="373" t="s">
        <v>62</v>
      </c>
      <c r="G142" s="372"/>
      <c r="H142" s="376">
        <f>SUM(H146+H143)</f>
        <v>248</v>
      </c>
      <c r="I142" s="1"/>
      <c r="J142" s="1"/>
      <c r="K142" s="1"/>
      <c r="L142" s="1"/>
      <c r="M142" s="1"/>
      <c r="N142" s="1"/>
      <c r="O142" s="1"/>
      <c r="P142" s="1"/>
    </row>
    <row r="143" spans="1:16" ht="11.1" customHeight="1">
      <c r="D143" s="359"/>
      <c r="E143" s="1895"/>
      <c r="F143" s="622" t="s">
        <v>56</v>
      </c>
      <c r="G143" s="479"/>
      <c r="H143" s="1058">
        <f>SUM(H144:H145)</f>
        <v>201</v>
      </c>
      <c r="I143" s="1"/>
      <c r="J143" s="1"/>
      <c r="K143" s="1"/>
      <c r="L143" s="1"/>
      <c r="M143" s="1"/>
      <c r="N143" s="1"/>
      <c r="O143" s="1"/>
      <c r="P143" s="1"/>
    </row>
    <row r="144" spans="1:16" ht="9.9499999999999993" customHeight="1">
      <c r="A144" s="5">
        <v>7</v>
      </c>
      <c r="B144" s="5">
        <v>6</v>
      </c>
      <c r="C144" s="5">
        <v>10</v>
      </c>
      <c r="D144" s="359"/>
      <c r="E144" s="1895"/>
      <c r="F144" s="4"/>
      <c r="G144" s="594" t="s">
        <v>699</v>
      </c>
      <c r="H144" s="366">
        <v>71</v>
      </c>
      <c r="I144" s="1"/>
      <c r="J144" s="1"/>
      <c r="K144" s="1"/>
      <c r="L144" s="1"/>
      <c r="M144" s="1"/>
      <c r="N144" s="1"/>
      <c r="O144" s="1"/>
      <c r="P144" s="1"/>
    </row>
    <row r="145" spans="1:16" ht="9.9499999999999993" customHeight="1">
      <c r="D145" s="359"/>
      <c r="E145" s="1895"/>
      <c r="F145" s="4"/>
      <c r="G145" s="594" t="s">
        <v>100</v>
      </c>
      <c r="H145" s="366">
        <v>130</v>
      </c>
      <c r="I145" s="1"/>
      <c r="J145" s="1"/>
      <c r="K145" s="1"/>
      <c r="L145" s="1"/>
      <c r="M145" s="1"/>
      <c r="N145" s="1"/>
      <c r="O145" s="1"/>
      <c r="P145" s="1"/>
    </row>
    <row r="146" spans="1:16" ht="9.9499999999999993" customHeight="1">
      <c r="D146" s="359"/>
      <c r="E146" s="1895"/>
      <c r="F146" s="622" t="s">
        <v>25</v>
      </c>
      <c r="G146" s="594"/>
      <c r="H146" s="1058">
        <f>SUM(H147:H150)</f>
        <v>47</v>
      </c>
      <c r="I146" s="1"/>
      <c r="J146" s="1"/>
      <c r="K146" s="1"/>
      <c r="L146" s="1"/>
      <c r="M146" s="1"/>
      <c r="N146" s="1"/>
      <c r="O146" s="1"/>
      <c r="P146" s="1"/>
    </row>
    <row r="147" spans="1:16" ht="9.9499999999999993" customHeight="1">
      <c r="D147" s="359"/>
      <c r="E147" s="1895"/>
      <c r="F147" s="622"/>
      <c r="G147" s="594" t="s">
        <v>119</v>
      </c>
      <c r="H147" s="366">
        <v>0</v>
      </c>
      <c r="I147" s="1"/>
      <c r="J147" s="1"/>
      <c r="K147" s="1"/>
      <c r="L147" s="1"/>
      <c r="M147" s="1"/>
      <c r="N147" s="1"/>
      <c r="O147" s="1"/>
      <c r="P147" s="1"/>
    </row>
    <row r="148" spans="1:16" ht="9.9499999999999993" customHeight="1">
      <c r="D148" s="359"/>
      <c r="E148" s="1895"/>
      <c r="F148" s="622"/>
      <c r="G148" s="594" t="s">
        <v>379</v>
      </c>
      <c r="H148" s="366">
        <v>0</v>
      </c>
      <c r="I148" s="1"/>
      <c r="J148" s="1"/>
      <c r="K148" s="1"/>
      <c r="L148" s="1"/>
      <c r="M148" s="1"/>
      <c r="N148" s="1"/>
      <c r="O148" s="1"/>
      <c r="P148" s="1"/>
    </row>
    <row r="149" spans="1:16" ht="9.9499999999999993" customHeight="1">
      <c r="D149" s="359"/>
      <c r="E149" s="1895"/>
      <c r="F149" s="4"/>
      <c r="G149" s="594" t="s">
        <v>666</v>
      </c>
      <c r="H149" s="366">
        <v>47</v>
      </c>
      <c r="I149" s="1"/>
      <c r="J149" s="1"/>
      <c r="K149" s="1"/>
      <c r="L149" s="1"/>
      <c r="M149" s="1"/>
      <c r="N149" s="1"/>
      <c r="O149" s="1"/>
      <c r="P149" s="1"/>
    </row>
    <row r="150" spans="1:16" ht="9.9499999999999993" customHeight="1">
      <c r="D150" s="359"/>
      <c r="E150" s="1896"/>
      <c r="F150" s="4"/>
      <c r="G150" s="594" t="s">
        <v>415</v>
      </c>
      <c r="H150" s="366">
        <v>0</v>
      </c>
      <c r="I150" s="1"/>
      <c r="J150" s="1"/>
      <c r="K150" s="1"/>
      <c r="L150" s="1"/>
      <c r="M150" s="1"/>
      <c r="N150" s="1"/>
      <c r="O150" s="1"/>
      <c r="P150" s="1"/>
    </row>
    <row r="151" spans="1:16" ht="12" customHeight="1">
      <c r="D151" s="359"/>
      <c r="E151" s="1894">
        <v>1408</v>
      </c>
      <c r="F151" s="373" t="s">
        <v>63</v>
      </c>
      <c r="G151" s="373"/>
      <c r="H151" s="376">
        <f>SUM(H155+H152+H158+H162)</f>
        <v>1551</v>
      </c>
      <c r="I151" s="1"/>
      <c r="J151" s="1"/>
      <c r="K151" s="1"/>
      <c r="L151" s="1"/>
      <c r="M151" s="1"/>
      <c r="N151" s="1"/>
      <c r="O151" s="1"/>
      <c r="P151" s="1"/>
    </row>
    <row r="152" spans="1:16" ht="10.5" customHeight="1">
      <c r="D152" s="359"/>
      <c r="E152" s="1895"/>
      <c r="F152" s="622" t="s">
        <v>16</v>
      </c>
      <c r="G152" s="479"/>
      <c r="H152" s="1774">
        <f>SUM(H153:H154)</f>
        <v>0</v>
      </c>
      <c r="I152" s="1"/>
      <c r="J152" s="1"/>
      <c r="K152" s="1"/>
      <c r="L152" s="1"/>
      <c r="M152" s="1"/>
      <c r="N152" s="1"/>
      <c r="O152" s="1"/>
      <c r="P152" s="1"/>
    </row>
    <row r="153" spans="1:16" ht="9.75" customHeight="1">
      <c r="A153" s="5">
        <v>8</v>
      </c>
      <c r="B153" s="5">
        <v>4</v>
      </c>
      <c r="C153" s="5">
        <v>6</v>
      </c>
      <c r="D153" s="359"/>
      <c r="E153" s="1895"/>
      <c r="F153" s="622"/>
      <c r="G153" s="485" t="s">
        <v>414</v>
      </c>
      <c r="H153" s="1738">
        <v>0</v>
      </c>
      <c r="I153" s="1"/>
      <c r="J153" s="1"/>
      <c r="K153" s="1"/>
      <c r="L153" s="1"/>
      <c r="M153" s="1"/>
      <c r="N153" s="1"/>
      <c r="O153" s="1"/>
      <c r="P153" s="1"/>
    </row>
    <row r="154" spans="1:16" ht="9.75" customHeight="1">
      <c r="A154" s="5">
        <v>8</v>
      </c>
      <c r="B154" s="5">
        <v>4</v>
      </c>
      <c r="C154" s="5">
        <v>6</v>
      </c>
      <c r="D154" s="359"/>
      <c r="E154" s="1895"/>
      <c r="F154" s="4"/>
      <c r="G154" s="594" t="s">
        <v>698</v>
      </c>
      <c r="H154" s="1738">
        <v>0</v>
      </c>
      <c r="I154" s="1"/>
      <c r="J154" s="1"/>
      <c r="K154" s="1"/>
      <c r="L154" s="1"/>
      <c r="M154" s="1"/>
      <c r="N154" s="1"/>
      <c r="O154" s="1"/>
      <c r="P154" s="1"/>
    </row>
    <row r="155" spans="1:16" ht="10.5" customHeight="1">
      <c r="D155" s="359"/>
      <c r="E155" s="1895"/>
      <c r="F155" s="622" t="s">
        <v>57</v>
      </c>
      <c r="G155" s="594"/>
      <c r="H155" s="1774">
        <f>SUM(H156:H157)</f>
        <v>1278</v>
      </c>
      <c r="I155" s="1"/>
      <c r="J155" s="1"/>
      <c r="K155" s="1"/>
      <c r="L155" s="1"/>
      <c r="M155" s="1"/>
      <c r="N155" s="1"/>
      <c r="O155" s="1"/>
      <c r="P155" s="1"/>
    </row>
    <row r="156" spans="1:16" ht="9.75" customHeight="1">
      <c r="D156" s="359"/>
      <c r="E156" s="1895"/>
      <c r="F156" s="622"/>
      <c r="G156" s="594" t="s">
        <v>460</v>
      </c>
      <c r="H156" s="1738">
        <v>442</v>
      </c>
      <c r="I156" s="1"/>
      <c r="J156" s="1"/>
      <c r="K156" s="1"/>
      <c r="L156" s="1"/>
      <c r="M156" s="1"/>
      <c r="N156" s="1"/>
      <c r="O156" s="1"/>
      <c r="P156" s="1"/>
    </row>
    <row r="157" spans="1:16" ht="9.75" customHeight="1">
      <c r="D157" s="359"/>
      <c r="E157" s="1895"/>
      <c r="F157" s="4"/>
      <c r="G157" s="594" t="s">
        <v>121</v>
      </c>
      <c r="H157" s="1738">
        <v>836</v>
      </c>
      <c r="I157" s="1"/>
      <c r="J157" s="1"/>
      <c r="K157" s="1"/>
      <c r="L157" s="1"/>
      <c r="M157" s="1"/>
      <c r="N157" s="1"/>
      <c r="O157" s="1"/>
      <c r="P157" s="1"/>
    </row>
    <row r="158" spans="1:16" ht="11.1" customHeight="1">
      <c r="D158" s="359"/>
      <c r="E158" s="1895"/>
      <c r="F158" s="622" t="s">
        <v>18</v>
      </c>
      <c r="G158" s="594"/>
      <c r="H158" s="1774">
        <f>SUM(H159:H161)</f>
        <v>0</v>
      </c>
      <c r="I158" s="1"/>
      <c r="J158" s="1"/>
      <c r="K158" s="1"/>
      <c r="L158" s="1"/>
      <c r="M158" s="1"/>
      <c r="N158" s="1"/>
      <c r="O158" s="1"/>
      <c r="P158" s="1"/>
    </row>
    <row r="159" spans="1:16" ht="9.9499999999999993" customHeight="1">
      <c r="A159" s="5">
        <v>8</v>
      </c>
      <c r="B159" s="5">
        <v>4</v>
      </c>
      <c r="C159" s="5">
        <v>11</v>
      </c>
      <c r="D159" s="359"/>
      <c r="E159" s="1895"/>
      <c r="F159" s="622"/>
      <c r="G159" s="594" t="s">
        <v>122</v>
      </c>
      <c r="H159" s="1738">
        <v>0</v>
      </c>
      <c r="I159" s="1"/>
      <c r="J159" s="1"/>
      <c r="K159" s="1"/>
      <c r="L159" s="1"/>
      <c r="M159" s="1"/>
      <c r="N159" s="1"/>
      <c r="O159" s="1"/>
      <c r="P159" s="1"/>
    </row>
    <row r="160" spans="1:16" ht="9.9499999999999993" customHeight="1">
      <c r="A160" s="5">
        <v>8</v>
      </c>
      <c r="B160" s="5">
        <v>3</v>
      </c>
      <c r="C160" s="5">
        <v>11</v>
      </c>
      <c r="D160" s="359"/>
      <c r="E160" s="1895"/>
      <c r="F160" s="622"/>
      <c r="G160" s="594" t="s">
        <v>123</v>
      </c>
      <c r="H160" s="1738">
        <v>0</v>
      </c>
      <c r="I160" s="1"/>
      <c r="J160" s="1"/>
      <c r="K160" s="1"/>
      <c r="L160" s="1"/>
      <c r="M160" s="1"/>
      <c r="N160" s="1"/>
      <c r="O160" s="1"/>
      <c r="P160" s="1"/>
    </row>
    <row r="161" spans="1:21" ht="9.9499999999999993" customHeight="1">
      <c r="A161" s="5">
        <v>8</v>
      </c>
      <c r="B161" s="5">
        <v>4</v>
      </c>
      <c r="C161" s="5">
        <v>11</v>
      </c>
      <c r="D161" s="359"/>
      <c r="E161" s="1895"/>
      <c r="F161" s="622"/>
      <c r="G161" s="594" t="s">
        <v>377</v>
      </c>
      <c r="H161" s="1738">
        <v>0</v>
      </c>
      <c r="I161" s="1"/>
      <c r="J161" s="1"/>
      <c r="K161" s="1"/>
      <c r="L161" s="1"/>
      <c r="M161" s="1"/>
      <c r="N161" s="1"/>
      <c r="O161" s="1"/>
      <c r="P161" s="1"/>
    </row>
    <row r="162" spans="1:21" ht="11.1" customHeight="1">
      <c r="D162" s="359"/>
      <c r="E162" s="1895"/>
      <c r="F162" s="622" t="s">
        <v>59</v>
      </c>
      <c r="G162" s="479"/>
      <c r="H162" s="1774">
        <f>SUM(H163)</f>
        <v>273</v>
      </c>
      <c r="I162" s="1"/>
      <c r="J162" s="1"/>
      <c r="K162" s="1"/>
      <c r="L162" s="1"/>
      <c r="M162" s="1"/>
      <c r="N162" s="1"/>
      <c r="O162" s="1"/>
      <c r="P162" s="1"/>
    </row>
    <row r="163" spans="1:21" ht="9.9499999999999993" customHeight="1">
      <c r="A163" s="5">
        <v>8</v>
      </c>
      <c r="B163" s="5">
        <v>4</v>
      </c>
      <c r="C163" s="5">
        <v>11</v>
      </c>
      <c r="D163" s="359"/>
      <c r="E163" s="1896"/>
      <c r="F163" s="4"/>
      <c r="G163" s="594" t="s">
        <v>125</v>
      </c>
      <c r="H163" s="1736">
        <v>273</v>
      </c>
      <c r="I163" s="1"/>
      <c r="J163" s="1"/>
      <c r="K163" s="1"/>
      <c r="L163" s="1"/>
      <c r="M163" s="1"/>
      <c r="N163" s="1"/>
      <c r="O163" s="1"/>
      <c r="P163" s="1"/>
    </row>
    <row r="164" spans="1:21" ht="12" customHeight="1">
      <c r="D164" s="359"/>
      <c r="E164" s="1891">
        <v>1624</v>
      </c>
      <c r="F164" s="373" t="s">
        <v>19</v>
      </c>
      <c r="G164" s="1740"/>
      <c r="H164" s="376">
        <f>SUM(H165+H167)</f>
        <v>22</v>
      </c>
      <c r="I164" s="1"/>
      <c r="J164" s="1"/>
      <c r="K164" s="1"/>
      <c r="L164" s="1"/>
      <c r="M164" s="1"/>
      <c r="N164" s="1"/>
      <c r="O164" s="1"/>
      <c r="P164" s="1"/>
    </row>
    <row r="165" spans="1:21" ht="10.5" customHeight="1">
      <c r="D165" s="359"/>
      <c r="E165" s="1892"/>
      <c r="F165" s="1739" t="s">
        <v>149</v>
      </c>
      <c r="G165" s="594"/>
      <c r="H165" s="1774">
        <f>SUM(H166)</f>
        <v>22</v>
      </c>
      <c r="I165" s="1"/>
      <c r="J165" s="1"/>
      <c r="K165" s="1"/>
      <c r="L165" s="1"/>
      <c r="M165" s="1"/>
      <c r="N165" s="1"/>
      <c r="O165" s="1"/>
      <c r="P165" s="1"/>
    </row>
    <row r="166" spans="1:21" ht="9.75" customHeight="1">
      <c r="A166" s="5">
        <v>9</v>
      </c>
      <c r="B166" s="5">
        <v>4</v>
      </c>
      <c r="C166" s="5">
        <v>8</v>
      </c>
      <c r="D166" s="359"/>
      <c r="E166" s="1892"/>
      <c r="F166" s="4"/>
      <c r="G166" s="594" t="s">
        <v>376</v>
      </c>
      <c r="H166" s="1738">
        <v>22</v>
      </c>
      <c r="I166" s="1"/>
      <c r="J166" s="1415"/>
      <c r="K166" s="1415"/>
      <c r="L166" s="1"/>
      <c r="M166" s="1"/>
      <c r="N166" s="1"/>
      <c r="O166" s="1"/>
      <c r="P166" s="1"/>
    </row>
    <row r="167" spans="1:21" ht="10.5" customHeight="1">
      <c r="D167" s="359"/>
      <c r="E167" s="1892"/>
      <c r="F167" s="622" t="s">
        <v>22</v>
      </c>
      <c r="G167" s="594"/>
      <c r="H167" s="1774">
        <f>SUM(H168)</f>
        <v>0</v>
      </c>
      <c r="I167" s="1"/>
      <c r="J167" s="1"/>
      <c r="K167" s="1"/>
      <c r="L167" s="1"/>
      <c r="M167" s="1"/>
      <c r="N167" s="1"/>
      <c r="O167" s="1"/>
      <c r="P167" s="1"/>
    </row>
    <row r="168" spans="1:21" ht="9.75" customHeight="1">
      <c r="A168" s="5">
        <v>9</v>
      </c>
      <c r="B168" s="5">
        <v>5</v>
      </c>
      <c r="C168" s="5">
        <v>11</v>
      </c>
      <c r="D168" s="359"/>
      <c r="E168" s="1897"/>
      <c r="F168" s="3"/>
      <c r="G168" s="594" t="s">
        <v>375</v>
      </c>
      <c r="H168" s="1736">
        <v>0</v>
      </c>
      <c r="I168" s="1"/>
      <c r="J168" s="1"/>
      <c r="K168" s="1"/>
      <c r="L168" s="1"/>
      <c r="M168" s="1"/>
      <c r="N168" s="1"/>
      <c r="O168" s="1"/>
      <c r="P168" s="1"/>
    </row>
    <row r="169" spans="1:21" ht="12" customHeight="1">
      <c r="A169" s="16"/>
      <c r="B169" s="16"/>
      <c r="C169" s="16"/>
      <c r="D169" s="1"/>
      <c r="E169" s="29"/>
      <c r="F169" s="1885" t="s">
        <v>0</v>
      </c>
      <c r="G169" s="1886"/>
      <c r="H169" s="362">
        <f>SUM(H8+H42+H88+H101+H109+H131+H142+H151+H164)</f>
        <v>19294</v>
      </c>
      <c r="I169" s="1"/>
      <c r="J169" s="1415"/>
      <c r="K169" s="1415"/>
      <c r="L169" s="1415"/>
      <c r="M169" s="1415"/>
      <c r="N169" s="1415"/>
      <c r="O169" s="1415"/>
      <c r="P169" s="1415"/>
      <c r="Q169" s="1415"/>
      <c r="R169" s="1415"/>
      <c r="S169" s="1415"/>
      <c r="T169" s="1415"/>
      <c r="U169" s="1415"/>
    </row>
    <row r="170" spans="1:21" s="10" customFormat="1" ht="10.5" customHeight="1">
      <c r="A170" s="9"/>
      <c r="B170" s="9"/>
      <c r="C170" s="9"/>
      <c r="F170" s="10" t="s">
        <v>697</v>
      </c>
      <c r="G170" s="1734"/>
      <c r="H170" s="1733"/>
    </row>
    <row r="171" spans="1:21" s="10" customFormat="1" ht="11.25" customHeight="1">
      <c r="A171" s="9"/>
      <c r="B171" s="9"/>
      <c r="C171" s="9"/>
      <c r="F171" s="10" t="s">
        <v>373</v>
      </c>
      <c r="G171" s="1734"/>
      <c r="H171" s="1733"/>
    </row>
    <row r="172" spans="1:21" ht="30" customHeight="1">
      <c r="A172" s="16"/>
      <c r="B172" s="16"/>
      <c r="C172" s="16"/>
      <c r="D172" s="1"/>
      <c r="E172" s="1"/>
      <c r="F172" s="1906" t="s">
        <v>721</v>
      </c>
      <c r="G172" s="1907"/>
      <c r="H172" s="1907"/>
      <c r="I172" s="1"/>
      <c r="J172" s="1"/>
      <c r="K172" s="1"/>
      <c r="L172" s="1"/>
      <c r="M172" s="1"/>
      <c r="N172" s="1"/>
      <c r="O172" s="1"/>
      <c r="P172" s="1"/>
    </row>
    <row r="173" spans="1:21" ht="9" customHeight="1">
      <c r="A173" s="16"/>
      <c r="B173" s="16"/>
      <c r="C173" s="16"/>
      <c r="D173" s="1766"/>
      <c r="F173" s="1804"/>
      <c r="G173" s="1804"/>
      <c r="H173" s="1803"/>
    </row>
    <row r="174" spans="1:21" ht="9" customHeight="1">
      <c r="A174" s="16"/>
      <c r="B174" s="16"/>
      <c r="C174" s="16"/>
      <c r="D174" s="1766"/>
      <c r="F174" s="1804"/>
      <c r="G174" s="1804"/>
      <c r="H174" s="1803"/>
    </row>
    <row r="175" spans="1:21" ht="9" customHeight="1">
      <c r="A175" s="16"/>
      <c r="B175" s="16"/>
      <c r="C175" s="16"/>
      <c r="D175" s="1766"/>
      <c r="F175" s="1804"/>
      <c r="G175" s="1804"/>
      <c r="H175" s="1803"/>
    </row>
    <row r="176" spans="1:21" ht="9" customHeight="1">
      <c r="A176" s="16"/>
      <c r="B176" s="16"/>
      <c r="C176" s="16"/>
      <c r="D176" s="1766"/>
      <c r="F176" s="1802"/>
      <c r="H176" s="1801"/>
    </row>
    <row r="177" spans="1:8" ht="9" customHeight="1">
      <c r="A177" s="16"/>
      <c r="B177" s="16"/>
      <c r="C177" s="16"/>
      <c r="D177" s="1766"/>
      <c r="F177" s="1905"/>
      <c r="G177" s="1905"/>
      <c r="H177" s="1905"/>
    </row>
    <row r="178" spans="1:8" ht="9" customHeight="1">
      <c r="A178" s="16"/>
      <c r="B178" s="16"/>
      <c r="C178" s="16"/>
      <c r="D178" s="1766"/>
      <c r="F178" s="1905"/>
      <c r="G178" s="1905"/>
      <c r="H178" s="1905"/>
    </row>
    <row r="179" spans="1:8" ht="9" customHeight="1">
      <c r="A179" s="16"/>
      <c r="B179" s="16"/>
      <c r="C179" s="16"/>
      <c r="D179" s="1766"/>
      <c r="F179" s="1905"/>
      <c r="G179" s="1905"/>
      <c r="H179" s="1905"/>
    </row>
    <row r="180" spans="1:8" ht="8.25" customHeight="1">
      <c r="A180" s="16"/>
      <c r="B180" s="16"/>
      <c r="C180" s="16"/>
      <c r="D180" s="1766"/>
      <c r="F180" s="1905"/>
      <c r="G180" s="1905"/>
      <c r="H180" s="1905"/>
    </row>
    <row r="181" spans="1:8" ht="9" customHeight="1">
      <c r="A181" s="16"/>
      <c r="B181" s="16"/>
      <c r="C181" s="16"/>
      <c r="D181" s="1766"/>
    </row>
    <row r="182" spans="1:8" ht="9" customHeight="1">
      <c r="A182" s="16"/>
      <c r="B182" s="16"/>
      <c r="C182" s="16"/>
      <c r="D182" s="1766"/>
    </row>
    <row r="183" spans="1:8" ht="9" customHeight="1">
      <c r="A183" s="16"/>
      <c r="B183" s="16"/>
      <c r="C183" s="16"/>
      <c r="D183" s="1766"/>
    </row>
    <row r="184" spans="1:8" ht="9" customHeight="1">
      <c r="A184" s="16"/>
      <c r="B184" s="16"/>
      <c r="C184" s="16"/>
      <c r="D184" s="1766"/>
    </row>
    <row r="185" spans="1:8" ht="9" customHeight="1">
      <c r="A185" s="16"/>
      <c r="B185" s="16"/>
      <c r="C185" s="16"/>
      <c r="D185" s="1766"/>
    </row>
    <row r="186" spans="1:8" ht="9" customHeight="1">
      <c r="A186" s="16"/>
      <c r="B186" s="16"/>
      <c r="C186" s="16"/>
      <c r="D186" s="1766"/>
    </row>
    <row r="187" spans="1:8" ht="9" customHeight="1">
      <c r="A187" s="16"/>
      <c r="B187" s="16"/>
      <c r="C187" s="16"/>
      <c r="D187" s="1766"/>
    </row>
    <row r="188" spans="1:8" ht="9" customHeight="1">
      <c r="A188" s="16"/>
      <c r="B188" s="16"/>
      <c r="C188" s="16"/>
      <c r="D188" s="1766"/>
    </row>
    <row r="189" spans="1:8" ht="9" customHeight="1">
      <c r="A189" s="16"/>
      <c r="B189" s="16"/>
      <c r="C189" s="16"/>
      <c r="D189" s="1766"/>
    </row>
    <row r="190" spans="1:8" ht="9" customHeight="1">
      <c r="A190" s="16"/>
      <c r="B190" s="16"/>
      <c r="C190" s="16"/>
      <c r="D190" s="1766"/>
    </row>
    <row r="191" spans="1:8" ht="9" customHeight="1">
      <c r="A191" s="16"/>
      <c r="B191" s="16"/>
      <c r="C191" s="16"/>
      <c r="D191" s="1766"/>
    </row>
    <row r="192" spans="1:8" ht="9" customHeight="1">
      <c r="A192" s="16"/>
      <c r="B192" s="16"/>
      <c r="C192" s="16"/>
      <c r="D192" s="1766"/>
    </row>
    <row r="193" spans="1:4" ht="9" customHeight="1">
      <c r="A193" s="16"/>
      <c r="B193" s="16"/>
      <c r="C193" s="16"/>
      <c r="D193" s="1766"/>
    </row>
    <row r="194" spans="1:4" ht="9" customHeight="1">
      <c r="A194" s="16"/>
      <c r="B194" s="16"/>
      <c r="C194" s="16"/>
      <c r="D194" s="1766"/>
    </row>
    <row r="195" spans="1:4" ht="9" customHeight="1">
      <c r="A195" s="16"/>
      <c r="B195" s="16"/>
      <c r="C195" s="16"/>
      <c r="D195" s="1766"/>
    </row>
    <row r="196" spans="1:4" ht="9" customHeight="1">
      <c r="A196" s="16"/>
      <c r="B196" s="16"/>
      <c r="C196" s="16"/>
      <c r="D196" s="1766"/>
    </row>
    <row r="197" spans="1:4" ht="9" customHeight="1">
      <c r="A197" s="16"/>
      <c r="B197" s="16"/>
      <c r="C197" s="16"/>
      <c r="D197" s="1766"/>
    </row>
    <row r="198" spans="1:4" ht="9" customHeight="1">
      <c r="A198" s="16"/>
      <c r="B198" s="16"/>
      <c r="C198" s="16"/>
      <c r="D198" s="1766"/>
    </row>
    <row r="199" spans="1:4" ht="9" customHeight="1">
      <c r="A199" s="16"/>
      <c r="B199" s="16"/>
      <c r="C199" s="16"/>
      <c r="D199" s="1766"/>
    </row>
    <row r="200" spans="1:4" ht="9" customHeight="1">
      <c r="A200" s="16"/>
      <c r="B200" s="16"/>
      <c r="C200" s="16"/>
      <c r="D200" s="1766"/>
    </row>
    <row r="201" spans="1:4" ht="9" customHeight="1">
      <c r="A201" s="16"/>
      <c r="B201" s="16"/>
      <c r="C201" s="16"/>
      <c r="D201" s="1766"/>
    </row>
    <row r="202" spans="1:4" ht="9" customHeight="1">
      <c r="A202" s="16"/>
      <c r="B202" s="16"/>
      <c r="C202" s="16"/>
      <c r="D202" s="1766"/>
    </row>
    <row r="203" spans="1:4" ht="9" customHeight="1">
      <c r="A203" s="16"/>
      <c r="B203" s="16"/>
      <c r="C203" s="16"/>
      <c r="D203" s="1766"/>
    </row>
    <row r="204" spans="1:4" ht="9" customHeight="1">
      <c r="A204" s="16"/>
      <c r="B204" s="16"/>
      <c r="C204" s="16"/>
      <c r="D204" s="1766"/>
    </row>
    <row r="205" spans="1:4" ht="9" customHeight="1">
      <c r="A205" s="16"/>
      <c r="B205" s="16"/>
      <c r="C205" s="16"/>
      <c r="D205" s="1766"/>
    </row>
    <row r="206" spans="1:4" ht="9" customHeight="1">
      <c r="A206" s="16"/>
      <c r="B206" s="16"/>
      <c r="C206" s="16"/>
      <c r="D206" s="1766"/>
    </row>
    <row r="207" spans="1:4" ht="9" customHeight="1">
      <c r="A207" s="16"/>
      <c r="B207" s="16"/>
      <c r="C207" s="16"/>
      <c r="D207" s="1766"/>
    </row>
    <row r="208" spans="1:4" ht="9" customHeight="1">
      <c r="A208" s="16"/>
      <c r="B208" s="16"/>
      <c r="C208" s="16"/>
      <c r="D208" s="1766"/>
    </row>
    <row r="209" spans="1:4" ht="9" customHeight="1">
      <c r="A209" s="16"/>
      <c r="B209" s="16"/>
      <c r="C209" s="16"/>
      <c r="D209" s="1766"/>
    </row>
    <row r="210" spans="1:4" ht="9" customHeight="1">
      <c r="A210" s="16"/>
      <c r="B210" s="16"/>
      <c r="C210" s="16"/>
      <c r="D210" s="1766"/>
    </row>
    <row r="211" spans="1:4" ht="9" customHeight="1">
      <c r="A211" s="16"/>
      <c r="B211" s="16"/>
      <c r="C211" s="16"/>
      <c r="D211" s="1766"/>
    </row>
    <row r="212" spans="1:4" ht="9" customHeight="1">
      <c r="A212" s="16"/>
      <c r="B212" s="16"/>
      <c r="C212" s="16"/>
      <c r="D212" s="1766"/>
    </row>
    <row r="213" spans="1:4" ht="9" customHeight="1">
      <c r="A213" s="16"/>
      <c r="B213" s="16"/>
      <c r="C213" s="16"/>
      <c r="D213" s="1766"/>
    </row>
    <row r="214" spans="1:4" ht="9" customHeight="1">
      <c r="A214" s="16"/>
      <c r="B214" s="16"/>
      <c r="C214" s="16"/>
      <c r="D214" s="1766"/>
    </row>
    <row r="215" spans="1:4" ht="9" customHeight="1">
      <c r="A215" s="16"/>
      <c r="B215" s="16"/>
      <c r="C215" s="16"/>
      <c r="D215" s="1766"/>
    </row>
    <row r="216" spans="1:4" ht="9" customHeight="1">
      <c r="A216" s="16"/>
      <c r="B216" s="16"/>
      <c r="C216" s="16"/>
      <c r="D216" s="1766"/>
    </row>
    <row r="217" spans="1:4" ht="9" customHeight="1">
      <c r="A217" s="16"/>
      <c r="B217" s="16"/>
      <c r="C217" s="16"/>
      <c r="D217" s="1766"/>
    </row>
    <row r="218" spans="1:4" ht="9" customHeight="1">
      <c r="A218" s="16"/>
      <c r="B218" s="16"/>
      <c r="C218" s="16"/>
      <c r="D218" s="1766"/>
    </row>
    <row r="219" spans="1:4" ht="9" customHeight="1">
      <c r="A219" s="16"/>
      <c r="B219" s="16"/>
      <c r="C219" s="16"/>
      <c r="D219" s="1766"/>
    </row>
    <row r="220" spans="1:4" ht="9" customHeight="1">
      <c r="A220" s="16"/>
      <c r="B220" s="16"/>
      <c r="C220" s="16"/>
      <c r="D220" s="1766"/>
    </row>
    <row r="221" spans="1:4" ht="9" customHeight="1">
      <c r="A221" s="16"/>
      <c r="B221" s="16"/>
      <c r="C221" s="16"/>
      <c r="D221" s="1766"/>
    </row>
    <row r="222" spans="1:4" ht="9" customHeight="1">
      <c r="A222" s="16"/>
      <c r="B222" s="16"/>
      <c r="C222" s="16"/>
      <c r="D222" s="1766"/>
    </row>
    <row r="223" spans="1:4" ht="9" customHeight="1">
      <c r="A223" s="16"/>
      <c r="B223" s="16"/>
      <c r="C223" s="16"/>
      <c r="D223" s="1766"/>
    </row>
    <row r="224" spans="1:4" ht="9" customHeight="1">
      <c r="A224" s="16"/>
      <c r="B224" s="16"/>
      <c r="C224" s="16"/>
      <c r="D224" s="1766"/>
    </row>
    <row r="225" spans="1:4" ht="9" customHeight="1">
      <c r="A225" s="16"/>
      <c r="B225" s="16"/>
      <c r="C225" s="16"/>
      <c r="D225" s="1766"/>
    </row>
    <row r="226" spans="1:4" ht="9" customHeight="1">
      <c r="A226" s="16"/>
      <c r="B226" s="16"/>
      <c r="C226" s="16"/>
      <c r="D226" s="1766"/>
    </row>
    <row r="227" spans="1:4" ht="9" customHeight="1">
      <c r="A227" s="16"/>
      <c r="B227" s="16"/>
      <c r="C227" s="16"/>
      <c r="D227" s="1766"/>
    </row>
    <row r="228" spans="1:4" ht="9" customHeight="1">
      <c r="A228" s="16"/>
      <c r="B228" s="16"/>
      <c r="C228" s="16"/>
      <c r="D228" s="1766"/>
    </row>
    <row r="229" spans="1:4" ht="9" customHeight="1">
      <c r="A229" s="16"/>
      <c r="B229" s="16"/>
      <c r="C229" s="16"/>
      <c r="D229" s="1766"/>
    </row>
    <row r="230" spans="1:4" ht="9" customHeight="1">
      <c r="A230" s="16"/>
      <c r="B230" s="16"/>
      <c r="C230" s="16"/>
      <c r="D230" s="1766"/>
    </row>
    <row r="231" spans="1:4" ht="9" customHeight="1">
      <c r="A231" s="16"/>
      <c r="B231" s="16"/>
      <c r="C231" s="16"/>
      <c r="D231" s="1766"/>
    </row>
    <row r="232" spans="1:4" ht="9" customHeight="1">
      <c r="A232" s="16"/>
      <c r="B232" s="16"/>
      <c r="C232" s="16"/>
      <c r="D232" s="1766"/>
    </row>
    <row r="233" spans="1:4" ht="9" customHeight="1">
      <c r="A233" s="16"/>
      <c r="B233" s="16"/>
      <c r="C233" s="16"/>
      <c r="D233" s="1766"/>
    </row>
    <row r="234" spans="1:4" ht="9" customHeight="1">
      <c r="A234" s="16"/>
      <c r="B234" s="16"/>
      <c r="C234" s="16"/>
      <c r="D234" s="1766"/>
    </row>
    <row r="235" spans="1:4" ht="9" customHeight="1">
      <c r="A235" s="16"/>
      <c r="B235" s="16"/>
      <c r="C235" s="16"/>
      <c r="D235" s="1766"/>
    </row>
    <row r="236" spans="1:4" ht="9" customHeight="1">
      <c r="A236" s="16"/>
      <c r="B236" s="16"/>
      <c r="C236" s="16"/>
      <c r="D236" s="1766"/>
    </row>
    <row r="237" spans="1:4" ht="9" customHeight="1">
      <c r="A237" s="16"/>
      <c r="B237" s="16"/>
      <c r="C237" s="16"/>
      <c r="D237" s="1766"/>
    </row>
    <row r="238" spans="1:4" ht="9" customHeight="1">
      <c r="A238" s="16"/>
      <c r="B238" s="16"/>
      <c r="C238" s="16"/>
      <c r="D238" s="1766"/>
    </row>
    <row r="239" spans="1:4" ht="9" customHeight="1">
      <c r="A239" s="16"/>
      <c r="B239" s="16"/>
      <c r="C239" s="16"/>
      <c r="D239" s="1766"/>
    </row>
    <row r="240" spans="1:4" ht="9" customHeight="1">
      <c r="A240" s="16"/>
      <c r="B240" s="16"/>
      <c r="C240" s="16"/>
      <c r="D240" s="1766"/>
    </row>
    <row r="241" spans="1:14" ht="9" customHeight="1">
      <c r="A241" s="16"/>
      <c r="B241" s="16"/>
      <c r="C241" s="16"/>
      <c r="D241" s="1766"/>
    </row>
    <row r="242" spans="1:14" ht="9" customHeight="1">
      <c r="A242" s="16"/>
      <c r="B242" s="16"/>
      <c r="C242" s="16"/>
      <c r="D242" s="1766"/>
    </row>
    <row r="243" spans="1:14" ht="9" customHeight="1">
      <c r="A243" s="16"/>
      <c r="B243" s="16"/>
      <c r="C243" s="16"/>
      <c r="D243" s="1766"/>
    </row>
    <row r="244" spans="1:14" ht="9" customHeight="1">
      <c r="A244" s="16"/>
      <c r="B244" s="16"/>
      <c r="C244" s="16"/>
      <c r="D244" s="1766"/>
    </row>
    <row r="245" spans="1:14" ht="9" customHeight="1">
      <c r="A245" s="16"/>
      <c r="B245" s="16"/>
      <c r="C245" s="16"/>
      <c r="D245" s="1766"/>
    </row>
    <row r="246" spans="1:14" ht="9" customHeight="1">
      <c r="A246" s="16"/>
      <c r="B246" s="16"/>
      <c r="C246" s="16"/>
      <c r="D246" s="1766"/>
    </row>
    <row r="247" spans="1:14" ht="9" customHeight="1">
      <c r="A247" s="16"/>
      <c r="B247" s="16"/>
      <c r="C247" s="16"/>
      <c r="D247" s="1766"/>
    </row>
    <row r="248" spans="1:14" ht="9" customHeight="1">
      <c r="A248" s="16"/>
      <c r="B248" s="16"/>
      <c r="C248" s="16"/>
      <c r="D248" s="1766"/>
    </row>
    <row r="249" spans="1:14" ht="9" customHeight="1">
      <c r="A249" s="16"/>
      <c r="B249" s="16"/>
      <c r="C249" s="16"/>
      <c r="D249" s="1766"/>
    </row>
    <row r="250" spans="1:14" ht="9" customHeight="1">
      <c r="A250" s="16"/>
      <c r="B250" s="16"/>
      <c r="C250" s="16"/>
      <c r="D250" s="1766"/>
    </row>
    <row r="251" spans="1:14" ht="9" customHeight="1">
      <c r="A251" s="16"/>
      <c r="B251" s="16"/>
      <c r="C251" s="16"/>
      <c r="D251" s="1766"/>
      <c r="F251" s="1771"/>
      <c r="G251" s="1770"/>
      <c r="H251" s="1800"/>
      <c r="I251" s="1799"/>
      <c r="J251" s="1799"/>
      <c r="M251" s="1799"/>
      <c r="N251" s="1799"/>
    </row>
    <row r="252" spans="1:14" ht="9" customHeight="1">
      <c r="A252" s="16"/>
      <c r="B252" s="16"/>
      <c r="C252" s="16"/>
      <c r="D252" s="1766"/>
    </row>
    <row r="253" spans="1:14" ht="9" customHeight="1">
      <c r="A253" s="16"/>
      <c r="B253" s="16"/>
      <c r="C253" s="16"/>
      <c r="D253" s="1766"/>
    </row>
    <row r="254" spans="1:14" ht="9" customHeight="1">
      <c r="A254" s="16"/>
      <c r="B254" s="16"/>
      <c r="C254" s="16"/>
      <c r="D254" s="1766"/>
    </row>
    <row r="255" spans="1:14" ht="9" customHeight="1">
      <c r="A255" s="16"/>
      <c r="B255" s="16"/>
      <c r="C255" s="16"/>
      <c r="D255" s="1766"/>
    </row>
    <row r="256" spans="1:14" ht="9" customHeight="1">
      <c r="A256" s="16"/>
      <c r="B256" s="16"/>
      <c r="C256" s="16"/>
      <c r="D256" s="1766"/>
    </row>
    <row r="257" spans="1:4" ht="9" customHeight="1">
      <c r="A257" s="16"/>
      <c r="B257" s="16"/>
      <c r="C257" s="16"/>
      <c r="D257" s="1766"/>
    </row>
    <row r="258" spans="1:4" ht="9" customHeight="1">
      <c r="A258" s="16"/>
      <c r="B258" s="16"/>
      <c r="C258" s="16"/>
      <c r="D258" s="1766"/>
    </row>
    <row r="259" spans="1:4" ht="9" customHeight="1">
      <c r="A259" s="16"/>
      <c r="B259" s="16"/>
      <c r="C259" s="16"/>
      <c r="D259" s="1766"/>
    </row>
    <row r="260" spans="1:4" ht="9" customHeight="1">
      <c r="A260" s="16"/>
      <c r="B260" s="16"/>
      <c r="C260" s="16"/>
      <c r="D260" s="1766"/>
    </row>
    <row r="261" spans="1:4" ht="9" customHeight="1">
      <c r="A261" s="16"/>
      <c r="B261" s="16"/>
      <c r="C261" s="16"/>
      <c r="D261" s="1766"/>
    </row>
    <row r="262" spans="1:4" ht="9" customHeight="1">
      <c r="A262" s="16"/>
      <c r="B262" s="16"/>
      <c r="C262" s="16"/>
      <c r="D262" s="1766"/>
    </row>
    <row r="263" spans="1:4" ht="9" customHeight="1">
      <c r="A263" s="16"/>
      <c r="B263" s="16"/>
      <c r="C263" s="16"/>
      <c r="D263" s="1766"/>
    </row>
    <row r="264" spans="1:4" ht="9" customHeight="1">
      <c r="A264" s="16"/>
      <c r="B264" s="16"/>
      <c r="C264" s="16"/>
      <c r="D264" s="1766"/>
    </row>
    <row r="265" spans="1:4" ht="9" customHeight="1">
      <c r="A265" s="16"/>
      <c r="B265" s="16"/>
      <c r="C265" s="16"/>
      <c r="D265" s="1766"/>
    </row>
    <row r="266" spans="1:4" ht="9" customHeight="1">
      <c r="A266" s="16"/>
      <c r="B266" s="16"/>
      <c r="C266" s="16"/>
      <c r="D266" s="1766"/>
    </row>
    <row r="267" spans="1:4" ht="9" customHeight="1">
      <c r="A267" s="16"/>
      <c r="B267" s="16"/>
      <c r="C267" s="16"/>
      <c r="D267" s="1766"/>
    </row>
    <row r="268" spans="1:4" ht="9" customHeight="1">
      <c r="A268" s="16"/>
      <c r="B268" s="16"/>
      <c r="C268" s="16"/>
      <c r="D268" s="1766"/>
    </row>
    <row r="269" spans="1:4" ht="9" customHeight="1">
      <c r="A269" s="16"/>
      <c r="B269" s="16"/>
      <c r="C269" s="16"/>
      <c r="D269" s="1766"/>
    </row>
    <row r="270" spans="1:4" ht="9" customHeight="1">
      <c r="A270" s="16"/>
      <c r="B270" s="16"/>
      <c r="C270" s="16"/>
      <c r="D270" s="1766"/>
    </row>
    <row r="271" spans="1:4" ht="9" customHeight="1">
      <c r="A271" s="16"/>
      <c r="B271" s="16"/>
      <c r="C271" s="16"/>
      <c r="D271" s="1766"/>
    </row>
    <row r="272" spans="1:4" ht="9" customHeight="1">
      <c r="A272" s="16"/>
      <c r="B272" s="16"/>
      <c r="C272" s="16"/>
      <c r="D272" s="1766"/>
    </row>
    <row r="273" spans="1:4" ht="9" customHeight="1">
      <c r="A273" s="16"/>
      <c r="B273" s="16"/>
      <c r="C273" s="16"/>
      <c r="D273" s="1766"/>
    </row>
    <row r="274" spans="1:4" ht="9" customHeight="1">
      <c r="A274" s="16"/>
      <c r="B274" s="16"/>
      <c r="C274" s="16"/>
      <c r="D274" s="1766"/>
    </row>
    <row r="275" spans="1:4" ht="9" customHeight="1">
      <c r="A275" s="16"/>
      <c r="B275" s="16"/>
      <c r="C275" s="16"/>
      <c r="D275" s="1766"/>
    </row>
    <row r="276" spans="1:4" ht="9" customHeight="1">
      <c r="A276" s="16"/>
      <c r="B276" s="16"/>
      <c r="C276" s="16"/>
      <c r="D276" s="1766"/>
    </row>
    <row r="277" spans="1:4" ht="9" customHeight="1">
      <c r="A277" s="16"/>
      <c r="B277" s="16"/>
      <c r="C277" s="16"/>
      <c r="D277" s="1766"/>
    </row>
    <row r="278" spans="1:4" ht="9" customHeight="1">
      <c r="A278" s="16"/>
      <c r="B278" s="16"/>
      <c r="C278" s="16"/>
      <c r="D278" s="1766"/>
    </row>
    <row r="279" spans="1:4" ht="9" customHeight="1">
      <c r="A279" s="16"/>
      <c r="B279" s="16"/>
      <c r="C279" s="16"/>
      <c r="D279" s="1766"/>
    </row>
    <row r="280" spans="1:4" ht="9" customHeight="1">
      <c r="A280" s="16"/>
      <c r="B280" s="16"/>
      <c r="C280" s="16"/>
      <c r="D280" s="1766"/>
    </row>
    <row r="281" spans="1:4" ht="9" customHeight="1">
      <c r="A281" s="16"/>
      <c r="B281" s="16"/>
      <c r="C281" s="16"/>
      <c r="D281" s="1766"/>
    </row>
    <row r="282" spans="1:4" ht="9" customHeight="1">
      <c r="A282" s="16"/>
      <c r="B282" s="16"/>
      <c r="C282" s="16"/>
      <c r="D282" s="1766"/>
    </row>
    <row r="283" spans="1:4" ht="9" customHeight="1">
      <c r="A283" s="16"/>
      <c r="B283" s="16"/>
      <c r="C283" s="16"/>
      <c r="D283" s="1766"/>
    </row>
    <row r="284" spans="1:4" ht="9" customHeight="1">
      <c r="A284" s="16"/>
      <c r="B284" s="16"/>
      <c r="C284" s="16"/>
      <c r="D284" s="1766"/>
    </row>
    <row r="285" spans="1:4" ht="9" customHeight="1">
      <c r="A285" s="16"/>
      <c r="B285" s="16"/>
      <c r="C285" s="16"/>
      <c r="D285" s="1766"/>
    </row>
    <row r="286" spans="1:4" ht="9" customHeight="1">
      <c r="A286" s="16"/>
      <c r="B286" s="16"/>
      <c r="C286" s="16"/>
      <c r="D286" s="1766"/>
    </row>
    <row r="287" spans="1:4" ht="9" customHeight="1">
      <c r="A287" s="16"/>
      <c r="B287" s="16"/>
      <c r="C287" s="16"/>
      <c r="D287" s="1766"/>
    </row>
    <row r="288" spans="1:4" ht="9" customHeight="1">
      <c r="A288" s="16"/>
      <c r="B288" s="16"/>
      <c r="C288" s="16"/>
      <c r="D288" s="1766"/>
    </row>
    <row r="289" spans="1:4" ht="9" customHeight="1">
      <c r="A289" s="16"/>
      <c r="B289" s="16"/>
      <c r="C289" s="16"/>
      <c r="D289" s="1766"/>
    </row>
    <row r="290" spans="1:4" ht="9" customHeight="1">
      <c r="A290" s="16"/>
      <c r="B290" s="16"/>
      <c r="C290" s="16"/>
      <c r="D290" s="1766"/>
    </row>
    <row r="291" spans="1:4" ht="9" customHeight="1">
      <c r="A291" s="16"/>
      <c r="B291" s="16"/>
      <c r="C291" s="16"/>
      <c r="D291" s="1766"/>
    </row>
    <row r="292" spans="1:4" ht="9" customHeight="1">
      <c r="A292" s="16"/>
      <c r="B292" s="16"/>
      <c r="C292" s="16"/>
      <c r="D292" s="1766"/>
    </row>
    <row r="293" spans="1:4" ht="9" customHeight="1">
      <c r="A293" s="16"/>
      <c r="B293" s="16"/>
      <c r="C293" s="16"/>
      <c r="D293" s="1766"/>
    </row>
    <row r="294" spans="1:4" ht="9" customHeight="1">
      <c r="A294" s="16"/>
      <c r="B294" s="16"/>
      <c r="C294" s="16"/>
      <c r="D294" s="1766"/>
    </row>
    <row r="295" spans="1:4" ht="9" customHeight="1">
      <c r="A295" s="16"/>
      <c r="B295" s="16"/>
      <c r="C295" s="16"/>
      <c r="D295" s="1766"/>
    </row>
    <row r="296" spans="1:4" ht="9" customHeight="1">
      <c r="A296" s="16"/>
      <c r="B296" s="16"/>
      <c r="C296" s="16"/>
      <c r="D296" s="1766"/>
    </row>
    <row r="297" spans="1:4" ht="9" customHeight="1">
      <c r="A297" s="16"/>
      <c r="B297" s="16"/>
      <c r="C297" s="16"/>
      <c r="D297" s="1766"/>
    </row>
    <row r="298" spans="1:4" ht="9" customHeight="1">
      <c r="A298" s="16"/>
      <c r="B298" s="16"/>
      <c r="C298" s="16"/>
      <c r="D298" s="1766"/>
    </row>
    <row r="299" spans="1:4" ht="9" customHeight="1">
      <c r="A299" s="16"/>
      <c r="B299" s="16"/>
      <c r="C299" s="16"/>
      <c r="D299" s="1766"/>
    </row>
    <row r="300" spans="1:4" ht="9" customHeight="1">
      <c r="A300" s="16"/>
      <c r="B300" s="16"/>
      <c r="C300" s="16"/>
      <c r="D300" s="1766"/>
    </row>
    <row r="301" spans="1:4" ht="9" customHeight="1">
      <c r="A301" s="16"/>
      <c r="B301" s="16"/>
      <c r="C301" s="16"/>
      <c r="D301" s="1766"/>
    </row>
    <row r="302" spans="1:4" ht="9" customHeight="1">
      <c r="A302" s="16"/>
      <c r="B302" s="16"/>
      <c r="C302" s="16"/>
      <c r="D302" s="1766"/>
    </row>
    <row r="303" spans="1:4" ht="9" customHeight="1">
      <c r="A303" s="16"/>
      <c r="B303" s="16"/>
      <c r="C303" s="16"/>
      <c r="D303" s="1766"/>
    </row>
    <row r="304" spans="1:4" ht="9" customHeight="1">
      <c r="A304" s="16"/>
      <c r="B304" s="16"/>
      <c r="C304" s="16"/>
      <c r="D304" s="1766"/>
    </row>
    <row r="305" spans="1:4" ht="9" customHeight="1">
      <c r="A305" s="16"/>
      <c r="B305" s="16"/>
      <c r="C305" s="16"/>
      <c r="D305" s="1766"/>
    </row>
    <row r="306" spans="1:4" ht="9" customHeight="1">
      <c r="A306" s="16"/>
      <c r="B306" s="16"/>
      <c r="C306" s="16"/>
      <c r="D306" s="1766"/>
    </row>
    <row r="307" spans="1:4" ht="9" customHeight="1">
      <c r="A307" s="16"/>
      <c r="B307" s="16"/>
      <c r="C307" s="16"/>
      <c r="D307" s="1766"/>
    </row>
    <row r="308" spans="1:4" ht="9" customHeight="1">
      <c r="A308" s="16"/>
      <c r="B308" s="16"/>
      <c r="C308" s="16"/>
      <c r="D308" s="1766"/>
    </row>
    <row r="309" spans="1:4" ht="9" customHeight="1">
      <c r="A309" s="16"/>
      <c r="B309" s="16"/>
      <c r="C309" s="16"/>
      <c r="D309" s="1766"/>
    </row>
    <row r="310" spans="1:4" ht="9" customHeight="1">
      <c r="A310" s="16"/>
      <c r="B310" s="16"/>
      <c r="C310" s="16"/>
      <c r="D310" s="1766"/>
    </row>
    <row r="311" spans="1:4" ht="9" customHeight="1">
      <c r="A311" s="16"/>
      <c r="B311" s="16"/>
      <c r="C311" s="16"/>
      <c r="D311" s="1766"/>
    </row>
    <row r="312" spans="1:4" ht="9" customHeight="1">
      <c r="A312" s="16"/>
      <c r="B312" s="16"/>
      <c r="C312" s="16"/>
      <c r="D312" s="1766"/>
    </row>
    <row r="313" spans="1:4" ht="9" customHeight="1">
      <c r="A313" s="16"/>
      <c r="B313" s="16"/>
      <c r="C313" s="16"/>
      <c r="D313" s="1766"/>
    </row>
    <row r="314" spans="1:4" ht="9" customHeight="1">
      <c r="A314" s="16"/>
      <c r="B314" s="16"/>
      <c r="C314" s="16"/>
      <c r="D314" s="1766"/>
    </row>
    <row r="315" spans="1:4" ht="9" customHeight="1">
      <c r="A315" s="16"/>
      <c r="B315" s="16"/>
      <c r="C315" s="16"/>
      <c r="D315" s="1766"/>
    </row>
    <row r="316" spans="1:4" ht="9" customHeight="1">
      <c r="A316" s="16"/>
      <c r="B316" s="16"/>
      <c r="C316" s="16"/>
      <c r="D316" s="1766"/>
    </row>
    <row r="317" spans="1:4" ht="9" customHeight="1">
      <c r="A317" s="16"/>
      <c r="B317" s="16"/>
      <c r="C317" s="16"/>
      <c r="D317" s="1766"/>
    </row>
    <row r="318" spans="1:4" ht="9" customHeight="1">
      <c r="A318" s="16"/>
      <c r="B318" s="16"/>
      <c r="C318" s="16"/>
      <c r="D318" s="1766"/>
    </row>
    <row r="319" spans="1:4" ht="9" customHeight="1">
      <c r="A319" s="16"/>
      <c r="B319" s="16"/>
      <c r="C319" s="16"/>
      <c r="D319" s="1766"/>
    </row>
    <row r="320" spans="1:4" ht="9" customHeight="1">
      <c r="A320" s="16"/>
      <c r="B320" s="16"/>
      <c r="C320" s="16"/>
      <c r="D320" s="1766"/>
    </row>
    <row r="321" spans="1:4" ht="9" customHeight="1">
      <c r="A321" s="16"/>
      <c r="B321" s="16"/>
      <c r="C321" s="16"/>
      <c r="D321" s="1766"/>
    </row>
    <row r="322" spans="1:4" ht="9" customHeight="1">
      <c r="A322" s="16"/>
      <c r="B322" s="16"/>
      <c r="C322" s="16"/>
      <c r="D322" s="1766"/>
    </row>
    <row r="323" spans="1:4" ht="9" customHeight="1">
      <c r="A323" s="16"/>
      <c r="B323" s="16"/>
      <c r="C323" s="16"/>
      <c r="D323" s="1766"/>
    </row>
    <row r="324" spans="1:4" ht="9" customHeight="1">
      <c r="A324" s="16"/>
      <c r="B324" s="16"/>
      <c r="C324" s="16"/>
      <c r="D324" s="1766"/>
    </row>
    <row r="325" spans="1:4" ht="9" customHeight="1">
      <c r="A325" s="16"/>
      <c r="B325" s="16"/>
      <c r="C325" s="16"/>
      <c r="D325" s="1766"/>
    </row>
    <row r="326" spans="1:4" ht="9" customHeight="1">
      <c r="A326" s="16"/>
      <c r="B326" s="16"/>
      <c r="C326" s="16"/>
      <c r="D326" s="1766"/>
    </row>
    <row r="327" spans="1:4" ht="9" customHeight="1">
      <c r="A327" s="16"/>
      <c r="B327" s="16"/>
      <c r="C327" s="16"/>
      <c r="D327" s="1766"/>
    </row>
    <row r="328" spans="1:4" ht="9" customHeight="1">
      <c r="A328" s="16"/>
      <c r="B328" s="16"/>
      <c r="C328" s="16"/>
      <c r="D328" s="1766"/>
    </row>
    <row r="329" spans="1:4" ht="9" customHeight="1">
      <c r="A329" s="16"/>
      <c r="B329" s="16"/>
      <c r="C329" s="16"/>
      <c r="D329" s="1766"/>
    </row>
    <row r="330" spans="1:4" ht="9" customHeight="1">
      <c r="A330" s="16"/>
      <c r="B330" s="16"/>
      <c r="C330" s="16"/>
      <c r="D330" s="1766"/>
    </row>
    <row r="331" spans="1:4" ht="9" customHeight="1">
      <c r="A331" s="16"/>
      <c r="B331" s="16"/>
      <c r="C331" s="16"/>
      <c r="D331" s="1766"/>
    </row>
    <row r="332" spans="1:4" ht="9" customHeight="1">
      <c r="A332" s="16"/>
      <c r="B332" s="16"/>
      <c r="C332" s="16"/>
      <c r="D332" s="1766"/>
    </row>
    <row r="333" spans="1:4" ht="9" customHeight="1">
      <c r="A333" s="16"/>
      <c r="B333" s="16"/>
      <c r="C333" s="16"/>
      <c r="D333" s="1766"/>
    </row>
    <row r="334" spans="1:4" ht="9" customHeight="1">
      <c r="A334" s="16"/>
      <c r="B334" s="16"/>
      <c r="C334" s="16"/>
      <c r="D334" s="1766"/>
    </row>
    <row r="335" spans="1:4" ht="9" customHeight="1">
      <c r="A335" s="16"/>
      <c r="B335" s="16"/>
      <c r="C335" s="16"/>
      <c r="D335" s="1766"/>
    </row>
    <row r="336" spans="1:4" ht="9" customHeight="1">
      <c r="A336" s="16"/>
      <c r="B336" s="16"/>
      <c r="C336" s="16"/>
      <c r="D336" s="1766"/>
    </row>
    <row r="337" spans="1:4" ht="9" customHeight="1">
      <c r="A337" s="16"/>
      <c r="B337" s="16"/>
      <c r="C337" s="16"/>
      <c r="D337" s="1766"/>
    </row>
    <row r="338" spans="1:4" ht="9" customHeight="1">
      <c r="A338" s="16"/>
      <c r="B338" s="16"/>
      <c r="C338" s="16"/>
      <c r="D338" s="1766"/>
    </row>
    <row r="339" spans="1:4" ht="9" customHeight="1">
      <c r="A339" s="16"/>
      <c r="B339" s="16"/>
      <c r="C339" s="16"/>
      <c r="D339" s="1766"/>
    </row>
    <row r="340" spans="1:4" ht="9" customHeight="1">
      <c r="A340" s="16"/>
      <c r="B340" s="16"/>
      <c r="C340" s="16"/>
      <c r="D340" s="1766"/>
    </row>
    <row r="341" spans="1:4" ht="9" customHeight="1">
      <c r="A341" s="16"/>
      <c r="B341" s="16"/>
      <c r="C341" s="16"/>
      <c r="D341" s="1766"/>
    </row>
    <row r="342" spans="1:4" ht="9" customHeight="1">
      <c r="A342" s="16"/>
      <c r="B342" s="16"/>
      <c r="C342" s="16"/>
      <c r="D342" s="1766"/>
    </row>
    <row r="343" spans="1:4" ht="9" customHeight="1">
      <c r="A343" s="16"/>
      <c r="B343" s="16"/>
      <c r="C343" s="16"/>
      <c r="D343" s="1766"/>
    </row>
    <row r="344" spans="1:4" ht="9" customHeight="1">
      <c r="A344" s="16"/>
      <c r="B344" s="16"/>
      <c r="C344" s="16"/>
      <c r="D344" s="1766"/>
    </row>
    <row r="345" spans="1:4" ht="9" customHeight="1">
      <c r="A345" s="16"/>
      <c r="B345" s="16"/>
      <c r="C345" s="16"/>
      <c r="D345" s="1766"/>
    </row>
    <row r="346" spans="1:4" ht="9" customHeight="1">
      <c r="A346" s="16"/>
      <c r="B346" s="16"/>
      <c r="C346" s="16"/>
      <c r="D346" s="1766"/>
    </row>
    <row r="347" spans="1:4" ht="9" customHeight="1">
      <c r="A347" s="16"/>
      <c r="B347" s="16"/>
      <c r="C347" s="16"/>
      <c r="D347" s="1766"/>
    </row>
    <row r="348" spans="1:4" ht="9" customHeight="1">
      <c r="A348" s="16"/>
      <c r="B348" s="16"/>
      <c r="C348" s="16"/>
      <c r="D348" s="1766"/>
    </row>
    <row r="349" spans="1:4" ht="9" customHeight="1">
      <c r="A349" s="16"/>
      <c r="B349" s="16"/>
      <c r="C349" s="16"/>
      <c r="D349" s="1766"/>
    </row>
    <row r="350" spans="1:4" ht="9" customHeight="1">
      <c r="A350" s="16"/>
      <c r="B350" s="16"/>
      <c r="C350" s="16"/>
      <c r="D350" s="1766"/>
    </row>
    <row r="351" spans="1:4" ht="9" customHeight="1">
      <c r="A351" s="16"/>
      <c r="B351" s="16"/>
      <c r="C351" s="16"/>
      <c r="D351" s="1766"/>
    </row>
    <row r="352" spans="1:4" ht="9" customHeight="1">
      <c r="A352" s="16"/>
      <c r="B352" s="16"/>
      <c r="C352" s="16"/>
      <c r="D352" s="1766"/>
    </row>
    <row r="353" spans="1:4" ht="9" customHeight="1">
      <c r="A353" s="16"/>
      <c r="B353" s="16"/>
      <c r="C353" s="16"/>
      <c r="D353" s="1766"/>
    </row>
    <row r="354" spans="1:4" ht="9" customHeight="1">
      <c r="A354" s="16"/>
      <c r="B354" s="16"/>
      <c r="C354" s="16"/>
      <c r="D354" s="1766"/>
    </row>
    <row r="355" spans="1:4" ht="9" customHeight="1">
      <c r="A355" s="16"/>
      <c r="B355" s="16"/>
      <c r="C355" s="16"/>
      <c r="D355" s="1766"/>
    </row>
    <row r="356" spans="1:4" ht="9" customHeight="1">
      <c r="A356" s="16"/>
      <c r="B356" s="16"/>
      <c r="C356" s="16"/>
      <c r="D356" s="1766"/>
    </row>
    <row r="357" spans="1:4" ht="9" customHeight="1">
      <c r="A357" s="16"/>
      <c r="B357" s="16"/>
      <c r="C357" s="16"/>
      <c r="D357" s="1766"/>
    </row>
    <row r="358" spans="1:4" ht="9" customHeight="1">
      <c r="A358" s="16"/>
      <c r="B358" s="16"/>
      <c r="C358" s="16"/>
      <c r="D358" s="1766"/>
    </row>
    <row r="359" spans="1:4" ht="9" customHeight="1">
      <c r="A359" s="16"/>
      <c r="B359" s="16"/>
      <c r="C359" s="16"/>
      <c r="D359" s="1766"/>
    </row>
    <row r="360" spans="1:4" ht="9" customHeight="1">
      <c r="A360" s="16"/>
      <c r="B360" s="16"/>
      <c r="C360" s="16"/>
      <c r="D360" s="1766"/>
    </row>
    <row r="361" spans="1:4" ht="9" customHeight="1">
      <c r="A361" s="16"/>
      <c r="B361" s="16"/>
      <c r="C361" s="16"/>
      <c r="D361" s="1766"/>
    </row>
    <row r="362" spans="1:4" ht="9" customHeight="1">
      <c r="A362" s="16"/>
      <c r="B362" s="16"/>
      <c r="C362" s="16"/>
      <c r="D362" s="1766"/>
    </row>
    <row r="363" spans="1:4" ht="9" customHeight="1">
      <c r="A363" s="16"/>
      <c r="B363" s="16"/>
      <c r="C363" s="16"/>
      <c r="D363" s="1766"/>
    </row>
    <row r="364" spans="1:4" ht="9" customHeight="1">
      <c r="A364" s="16"/>
      <c r="B364" s="16"/>
      <c r="C364" s="16"/>
      <c r="D364" s="1766"/>
    </row>
    <row r="365" spans="1:4" ht="9" customHeight="1">
      <c r="A365" s="16"/>
      <c r="B365" s="16"/>
      <c r="C365" s="16"/>
      <c r="D365" s="1766"/>
    </row>
    <row r="366" spans="1:4" ht="9" customHeight="1">
      <c r="A366" s="16"/>
      <c r="B366" s="16"/>
      <c r="C366" s="16"/>
      <c r="D366" s="1766"/>
    </row>
    <row r="367" spans="1:4" ht="9" customHeight="1">
      <c r="A367" s="16"/>
      <c r="B367" s="16"/>
      <c r="C367" s="16"/>
      <c r="D367" s="1766"/>
    </row>
    <row r="368" spans="1:4" ht="9" customHeight="1">
      <c r="A368" s="16"/>
      <c r="B368" s="16"/>
      <c r="C368" s="16"/>
      <c r="D368" s="1766"/>
    </row>
    <row r="369" spans="1:4" ht="9" customHeight="1">
      <c r="A369" s="16"/>
      <c r="B369" s="16"/>
      <c r="C369" s="16"/>
      <c r="D369" s="1766"/>
    </row>
    <row r="370" spans="1:4" ht="9" customHeight="1">
      <c r="A370" s="16"/>
      <c r="B370" s="16"/>
      <c r="C370" s="16"/>
      <c r="D370" s="1766"/>
    </row>
    <row r="371" spans="1:4" ht="9" customHeight="1">
      <c r="A371" s="16"/>
      <c r="B371" s="16"/>
      <c r="C371" s="16"/>
      <c r="D371" s="1766"/>
    </row>
    <row r="372" spans="1:4" ht="9" customHeight="1">
      <c r="A372" s="16"/>
      <c r="B372" s="16"/>
      <c r="C372" s="16"/>
      <c r="D372" s="1766"/>
    </row>
    <row r="373" spans="1:4" ht="9" customHeight="1">
      <c r="A373" s="16"/>
      <c r="B373" s="16"/>
      <c r="C373" s="16"/>
      <c r="D373" s="1766"/>
    </row>
    <row r="374" spans="1:4" ht="9" customHeight="1">
      <c r="A374" s="16"/>
      <c r="B374" s="16"/>
      <c r="C374" s="16"/>
      <c r="D374" s="1766"/>
    </row>
    <row r="375" spans="1:4" ht="9" customHeight="1">
      <c r="A375" s="16"/>
      <c r="B375" s="16"/>
      <c r="C375" s="16"/>
      <c r="D375" s="1766"/>
    </row>
    <row r="376" spans="1:4" ht="9" customHeight="1">
      <c r="A376" s="16"/>
      <c r="B376" s="16"/>
      <c r="C376" s="16"/>
      <c r="D376" s="1766"/>
    </row>
    <row r="377" spans="1:4" ht="9" customHeight="1">
      <c r="A377" s="16"/>
      <c r="B377" s="16"/>
      <c r="C377" s="16"/>
      <c r="D377" s="1766"/>
    </row>
    <row r="378" spans="1:4" ht="9" customHeight="1">
      <c r="A378" s="16"/>
      <c r="B378" s="16"/>
      <c r="C378" s="16"/>
      <c r="D378" s="1766"/>
    </row>
    <row r="379" spans="1:4" ht="9" customHeight="1">
      <c r="A379" s="16"/>
      <c r="B379" s="16"/>
      <c r="C379" s="16"/>
      <c r="D379" s="1766"/>
    </row>
    <row r="380" spans="1:4" ht="9" customHeight="1">
      <c r="A380" s="16"/>
      <c r="B380" s="16"/>
      <c r="C380" s="16"/>
      <c r="D380" s="1766"/>
    </row>
    <row r="381" spans="1:4" ht="9" customHeight="1">
      <c r="A381" s="16"/>
      <c r="B381" s="16"/>
      <c r="C381" s="16"/>
      <c r="D381" s="1766"/>
    </row>
    <row r="382" spans="1:4" ht="9" customHeight="1">
      <c r="A382" s="16"/>
      <c r="B382" s="16"/>
      <c r="C382" s="16"/>
      <c r="D382" s="1766"/>
    </row>
    <row r="383" spans="1:4" ht="9" customHeight="1">
      <c r="A383" s="16"/>
      <c r="B383" s="16"/>
      <c r="C383" s="16"/>
      <c r="D383" s="1766"/>
    </row>
    <row r="384" spans="1:4" ht="9" customHeight="1">
      <c r="A384" s="16"/>
      <c r="B384" s="16"/>
      <c r="C384" s="16"/>
      <c r="D384" s="1766"/>
    </row>
    <row r="385" spans="1:4" ht="9" customHeight="1">
      <c r="A385" s="16"/>
      <c r="B385" s="16"/>
      <c r="C385" s="16"/>
      <c r="D385" s="1766"/>
    </row>
    <row r="386" spans="1:4" ht="9" customHeight="1">
      <c r="A386" s="16"/>
      <c r="B386" s="16"/>
      <c r="C386" s="16"/>
      <c r="D386" s="1766"/>
    </row>
    <row r="387" spans="1:4" ht="9" customHeight="1">
      <c r="A387" s="16"/>
      <c r="B387" s="16"/>
      <c r="C387" s="16"/>
      <c r="D387" s="1766"/>
    </row>
    <row r="388" spans="1:4" ht="9" customHeight="1">
      <c r="A388" s="16"/>
      <c r="B388" s="16"/>
      <c r="C388" s="16"/>
      <c r="D388" s="1766"/>
    </row>
    <row r="389" spans="1:4" ht="9" customHeight="1">
      <c r="A389" s="16"/>
      <c r="B389" s="16"/>
      <c r="C389" s="16"/>
      <c r="D389" s="1766"/>
    </row>
    <row r="390" spans="1:4" ht="9" customHeight="1">
      <c r="A390" s="16"/>
      <c r="B390" s="16"/>
      <c r="C390" s="16"/>
      <c r="D390" s="1766"/>
    </row>
    <row r="391" spans="1:4" ht="9" customHeight="1">
      <c r="A391" s="16"/>
      <c r="B391" s="16"/>
      <c r="C391" s="16"/>
      <c r="D391" s="1766"/>
    </row>
    <row r="392" spans="1:4" ht="9" customHeight="1">
      <c r="A392" s="16"/>
      <c r="B392" s="16"/>
      <c r="C392" s="16"/>
      <c r="D392" s="1766"/>
    </row>
    <row r="393" spans="1:4" ht="9" customHeight="1">
      <c r="A393" s="16"/>
      <c r="B393" s="16"/>
      <c r="C393" s="16"/>
      <c r="D393" s="1766"/>
    </row>
    <row r="394" spans="1:4" ht="9" customHeight="1">
      <c r="A394" s="16"/>
      <c r="B394" s="16"/>
      <c r="C394" s="16"/>
      <c r="D394" s="1766"/>
    </row>
    <row r="395" spans="1:4" ht="9" customHeight="1">
      <c r="A395" s="16"/>
      <c r="B395" s="16"/>
      <c r="C395" s="16"/>
      <c r="D395" s="1766"/>
    </row>
    <row r="396" spans="1:4" ht="9" customHeight="1">
      <c r="A396" s="16"/>
      <c r="B396" s="16"/>
      <c r="C396" s="16"/>
      <c r="D396" s="1766"/>
    </row>
    <row r="397" spans="1:4" ht="9" customHeight="1">
      <c r="A397" s="16"/>
      <c r="B397" s="16"/>
      <c r="C397" s="16"/>
      <c r="D397" s="1766"/>
    </row>
    <row r="398" spans="1:4" ht="9" customHeight="1">
      <c r="A398" s="16"/>
      <c r="B398" s="16"/>
      <c r="C398" s="16"/>
      <c r="D398" s="1766"/>
    </row>
    <row r="399" spans="1:4" ht="9" customHeight="1">
      <c r="A399" s="16"/>
      <c r="B399" s="16"/>
      <c r="C399" s="16"/>
      <c r="D399" s="1766"/>
    </row>
    <row r="400" spans="1:4" ht="9" customHeight="1">
      <c r="A400" s="16"/>
      <c r="B400" s="16"/>
      <c r="C400" s="16"/>
      <c r="D400" s="1766"/>
    </row>
    <row r="401" spans="1:4" ht="9" customHeight="1">
      <c r="A401" s="16"/>
      <c r="B401" s="16"/>
      <c r="C401" s="16"/>
      <c r="D401" s="1766"/>
    </row>
    <row r="402" spans="1:4" ht="9" customHeight="1">
      <c r="A402" s="16"/>
      <c r="B402" s="16"/>
      <c r="C402" s="16"/>
      <c r="D402" s="1766"/>
    </row>
    <row r="403" spans="1:4" ht="9" customHeight="1">
      <c r="A403" s="16"/>
      <c r="B403" s="16"/>
      <c r="C403" s="16"/>
      <c r="D403" s="1766"/>
    </row>
    <row r="404" spans="1:4" ht="9" customHeight="1">
      <c r="A404" s="16"/>
      <c r="B404" s="16"/>
      <c r="C404" s="16"/>
      <c r="D404" s="1766"/>
    </row>
    <row r="405" spans="1:4" ht="9" customHeight="1">
      <c r="A405" s="16"/>
      <c r="B405" s="16"/>
      <c r="C405" s="16"/>
      <c r="D405" s="1766"/>
    </row>
    <row r="406" spans="1:4" ht="9" customHeight="1">
      <c r="A406" s="16"/>
      <c r="B406" s="16"/>
      <c r="C406" s="16"/>
      <c r="D406" s="1766"/>
    </row>
    <row r="407" spans="1:4" ht="9" customHeight="1">
      <c r="A407" s="16"/>
      <c r="B407" s="16"/>
      <c r="C407" s="16"/>
      <c r="D407" s="1766"/>
    </row>
    <row r="408" spans="1:4" ht="9" customHeight="1">
      <c r="A408" s="16"/>
      <c r="B408" s="16"/>
      <c r="C408" s="16"/>
      <c r="D408" s="1766"/>
    </row>
    <row r="409" spans="1:4" ht="9" customHeight="1">
      <c r="A409" s="16"/>
      <c r="B409" s="16"/>
      <c r="C409" s="16"/>
      <c r="D409" s="1766"/>
    </row>
    <row r="410" spans="1:4" ht="9" customHeight="1">
      <c r="A410" s="16"/>
      <c r="B410" s="16"/>
      <c r="C410" s="16"/>
      <c r="D410" s="1766"/>
    </row>
    <row r="411" spans="1:4" ht="9" customHeight="1">
      <c r="A411" s="16"/>
      <c r="B411" s="16"/>
      <c r="C411" s="16"/>
      <c r="D411" s="1766"/>
    </row>
    <row r="412" spans="1:4" ht="9" customHeight="1">
      <c r="A412" s="16"/>
      <c r="B412" s="16"/>
      <c r="C412" s="16"/>
      <c r="D412" s="1766"/>
    </row>
    <row r="413" spans="1:4" ht="9" customHeight="1">
      <c r="A413" s="16"/>
      <c r="B413" s="16"/>
      <c r="C413" s="16"/>
      <c r="D413" s="1766"/>
    </row>
    <row r="414" spans="1:4" ht="9" customHeight="1">
      <c r="A414" s="16"/>
      <c r="B414" s="16"/>
      <c r="C414" s="16"/>
      <c r="D414" s="1766"/>
    </row>
    <row r="415" spans="1:4" ht="9" customHeight="1">
      <c r="A415" s="16"/>
      <c r="B415" s="16"/>
      <c r="C415" s="16"/>
      <c r="D415" s="1766"/>
    </row>
    <row r="416" spans="1:4" ht="9" customHeight="1">
      <c r="A416" s="16"/>
      <c r="B416" s="16"/>
      <c r="C416" s="16"/>
      <c r="D416" s="1766"/>
    </row>
    <row r="417" spans="1:4" ht="9" customHeight="1">
      <c r="A417" s="16"/>
      <c r="B417" s="16"/>
      <c r="C417" s="16"/>
      <c r="D417" s="1766"/>
    </row>
    <row r="418" spans="1:4" ht="9" customHeight="1">
      <c r="A418" s="16"/>
      <c r="B418" s="16"/>
      <c r="C418" s="16"/>
      <c r="D418" s="1766"/>
    </row>
    <row r="419" spans="1:4" ht="9" customHeight="1">
      <c r="A419" s="16"/>
      <c r="B419" s="16"/>
      <c r="C419" s="16"/>
      <c r="D419" s="1766"/>
    </row>
    <row r="420" spans="1:4" ht="9" customHeight="1">
      <c r="A420" s="16"/>
      <c r="B420" s="16"/>
      <c r="C420" s="16"/>
      <c r="D420" s="1766"/>
    </row>
    <row r="421" spans="1:4" ht="9" customHeight="1">
      <c r="A421" s="16"/>
      <c r="B421" s="16"/>
      <c r="C421" s="16"/>
      <c r="D421" s="1766"/>
    </row>
    <row r="422" spans="1:4" ht="9" customHeight="1">
      <c r="A422" s="16"/>
      <c r="B422" s="16"/>
      <c r="C422" s="16"/>
      <c r="D422" s="1766"/>
    </row>
    <row r="423" spans="1:4" ht="9" customHeight="1">
      <c r="A423" s="16"/>
      <c r="B423" s="16"/>
      <c r="C423" s="16"/>
      <c r="D423" s="1766"/>
    </row>
    <row r="424" spans="1:4" ht="9" customHeight="1">
      <c r="A424" s="16"/>
      <c r="B424" s="16"/>
      <c r="C424" s="16"/>
      <c r="D424" s="1766"/>
    </row>
    <row r="425" spans="1:4" ht="9" customHeight="1">
      <c r="A425" s="16"/>
      <c r="B425" s="16"/>
      <c r="C425" s="16"/>
      <c r="D425" s="1766"/>
    </row>
    <row r="426" spans="1:4" ht="9" customHeight="1">
      <c r="A426" s="16"/>
      <c r="B426" s="16"/>
      <c r="C426" s="16"/>
      <c r="D426" s="1766"/>
    </row>
    <row r="427" spans="1:4" ht="9" customHeight="1">
      <c r="A427" s="16"/>
      <c r="B427" s="16"/>
      <c r="C427" s="16"/>
      <c r="D427" s="1766"/>
    </row>
    <row r="428" spans="1:4" ht="9" customHeight="1">
      <c r="A428" s="16"/>
      <c r="B428" s="16"/>
      <c r="C428" s="16"/>
      <c r="D428" s="1766"/>
    </row>
    <row r="429" spans="1:4" ht="9" customHeight="1">
      <c r="A429" s="16"/>
      <c r="B429" s="16"/>
      <c r="C429" s="16"/>
      <c r="D429" s="1766"/>
    </row>
    <row r="430" spans="1:4" ht="9" customHeight="1">
      <c r="A430" s="16"/>
      <c r="B430" s="16"/>
      <c r="C430" s="16"/>
      <c r="D430" s="1766"/>
    </row>
    <row r="431" spans="1:4" ht="9" customHeight="1">
      <c r="A431" s="16"/>
      <c r="B431" s="16"/>
      <c r="C431" s="16"/>
      <c r="D431" s="1766"/>
    </row>
    <row r="432" spans="1:4" ht="9" customHeight="1">
      <c r="A432" s="16"/>
      <c r="B432" s="16"/>
      <c r="C432" s="16"/>
      <c r="D432" s="1766"/>
    </row>
    <row r="433" spans="1:4" ht="9" customHeight="1">
      <c r="A433" s="16"/>
      <c r="B433" s="16"/>
      <c r="C433" s="16"/>
      <c r="D433" s="1766"/>
    </row>
    <row r="434" spans="1:4" ht="9" customHeight="1">
      <c r="A434" s="16"/>
      <c r="B434" s="16"/>
      <c r="C434" s="16"/>
      <c r="D434" s="1766"/>
    </row>
    <row r="435" spans="1:4" ht="9" customHeight="1">
      <c r="A435" s="16"/>
      <c r="B435" s="16"/>
      <c r="C435" s="16"/>
      <c r="D435" s="1766"/>
    </row>
    <row r="436" spans="1:4" ht="9" customHeight="1">
      <c r="A436" s="16"/>
      <c r="B436" s="16"/>
      <c r="C436" s="16"/>
      <c r="D436" s="1766"/>
    </row>
    <row r="437" spans="1:4" ht="9" customHeight="1">
      <c r="A437" s="16"/>
      <c r="B437" s="16"/>
      <c r="C437" s="16"/>
      <c r="D437" s="1766"/>
    </row>
    <row r="438" spans="1:4" ht="9" customHeight="1">
      <c r="A438" s="16"/>
      <c r="B438" s="16"/>
      <c r="C438" s="16"/>
      <c r="D438" s="1766"/>
    </row>
    <row r="439" spans="1:4" ht="9" customHeight="1">
      <c r="A439" s="16"/>
      <c r="B439" s="16"/>
      <c r="C439" s="16"/>
      <c r="D439" s="1766"/>
    </row>
    <row r="440" spans="1:4" ht="9" customHeight="1">
      <c r="A440" s="16"/>
      <c r="B440" s="16"/>
      <c r="C440" s="16"/>
      <c r="D440" s="1766"/>
    </row>
    <row r="441" spans="1:4" ht="9" customHeight="1">
      <c r="A441" s="16"/>
      <c r="B441" s="16"/>
      <c r="C441" s="16"/>
      <c r="D441" s="1766"/>
    </row>
    <row r="442" spans="1:4" ht="9" customHeight="1">
      <c r="A442" s="16"/>
      <c r="B442" s="16"/>
      <c r="C442" s="16"/>
      <c r="D442" s="1766"/>
    </row>
    <row r="443" spans="1:4" ht="9" customHeight="1">
      <c r="A443" s="16"/>
      <c r="B443" s="16"/>
      <c r="C443" s="16"/>
      <c r="D443" s="1766"/>
    </row>
    <row r="444" spans="1:4" ht="9" customHeight="1">
      <c r="A444" s="16"/>
      <c r="B444" s="16"/>
      <c r="C444" s="16"/>
      <c r="D444" s="1766"/>
    </row>
    <row r="445" spans="1:4" ht="9" customHeight="1">
      <c r="A445" s="16"/>
      <c r="B445" s="16"/>
      <c r="C445" s="16"/>
      <c r="D445" s="1766"/>
    </row>
    <row r="446" spans="1:4" ht="9" customHeight="1">
      <c r="A446" s="16"/>
      <c r="B446" s="16"/>
      <c r="C446" s="16"/>
      <c r="D446" s="1766"/>
    </row>
    <row r="447" spans="1:4" ht="9" customHeight="1">
      <c r="A447" s="16"/>
      <c r="B447" s="16"/>
      <c r="C447" s="16"/>
      <c r="D447" s="1766"/>
    </row>
    <row r="448" spans="1:4" ht="9" customHeight="1">
      <c r="A448" s="16"/>
      <c r="B448" s="16"/>
      <c r="C448" s="16"/>
      <c r="D448" s="1766"/>
    </row>
    <row r="449" spans="1:4" ht="9" customHeight="1">
      <c r="A449" s="16"/>
      <c r="B449" s="16"/>
      <c r="C449" s="16"/>
      <c r="D449" s="1766"/>
    </row>
    <row r="450" spans="1:4" ht="9" customHeight="1">
      <c r="A450" s="16"/>
      <c r="B450" s="16"/>
      <c r="C450" s="16"/>
      <c r="D450" s="1766"/>
    </row>
    <row r="451" spans="1:4" ht="9" customHeight="1">
      <c r="A451" s="16"/>
      <c r="B451" s="16"/>
      <c r="C451" s="16"/>
      <c r="D451" s="1766"/>
    </row>
    <row r="452" spans="1:4" ht="9" customHeight="1">
      <c r="A452" s="16"/>
      <c r="B452" s="16"/>
      <c r="C452" s="16"/>
      <c r="D452" s="1766"/>
    </row>
    <row r="453" spans="1:4" ht="9" customHeight="1">
      <c r="A453" s="16"/>
      <c r="B453" s="16"/>
      <c r="C453" s="16"/>
      <c r="D453" s="1766"/>
    </row>
    <row r="454" spans="1:4" ht="9" customHeight="1">
      <c r="A454" s="16"/>
      <c r="B454" s="16"/>
      <c r="C454" s="16"/>
      <c r="D454" s="1766"/>
    </row>
    <row r="455" spans="1:4" ht="9" customHeight="1">
      <c r="A455" s="16"/>
      <c r="B455" s="16"/>
      <c r="C455" s="16"/>
      <c r="D455" s="1766"/>
    </row>
    <row r="456" spans="1:4" ht="9" customHeight="1">
      <c r="A456" s="16"/>
      <c r="B456" s="16"/>
      <c r="C456" s="16"/>
      <c r="D456" s="1766"/>
    </row>
    <row r="457" spans="1:4" ht="9" customHeight="1">
      <c r="A457" s="16"/>
      <c r="B457" s="16"/>
      <c r="C457" s="16"/>
      <c r="D457" s="1766"/>
    </row>
    <row r="458" spans="1:4" ht="9" customHeight="1">
      <c r="A458" s="16"/>
      <c r="B458" s="16"/>
      <c r="C458" s="16"/>
      <c r="D458" s="1766"/>
    </row>
    <row r="459" spans="1:4" ht="9" customHeight="1">
      <c r="A459" s="16"/>
      <c r="B459" s="16"/>
      <c r="C459" s="16"/>
      <c r="D459" s="1766"/>
    </row>
    <row r="460" spans="1:4" ht="9" customHeight="1">
      <c r="A460" s="16"/>
      <c r="B460" s="16"/>
      <c r="C460" s="16"/>
      <c r="D460" s="1766"/>
    </row>
    <row r="461" spans="1:4" ht="9" customHeight="1">
      <c r="A461" s="16"/>
      <c r="B461" s="16"/>
      <c r="C461" s="16"/>
      <c r="D461" s="1766"/>
    </row>
    <row r="462" spans="1:4" ht="9" customHeight="1">
      <c r="A462" s="16"/>
      <c r="B462" s="16"/>
      <c r="C462" s="16"/>
      <c r="D462" s="1766"/>
    </row>
    <row r="463" spans="1:4" ht="9" customHeight="1">
      <c r="A463" s="16"/>
      <c r="B463" s="16"/>
      <c r="C463" s="16"/>
      <c r="D463" s="1766"/>
    </row>
    <row r="464" spans="1:4" ht="9" customHeight="1">
      <c r="A464" s="16"/>
      <c r="B464" s="16"/>
      <c r="C464" s="16"/>
      <c r="D464" s="1766"/>
    </row>
    <row r="465" spans="1:4" ht="9" customHeight="1">
      <c r="A465" s="16"/>
      <c r="B465" s="16"/>
      <c r="C465" s="16"/>
      <c r="D465" s="1766"/>
    </row>
    <row r="466" spans="1:4" ht="9" customHeight="1">
      <c r="A466" s="16"/>
      <c r="B466" s="16"/>
      <c r="C466" s="16"/>
      <c r="D466" s="1766"/>
    </row>
    <row r="467" spans="1:4" ht="9" customHeight="1">
      <c r="A467" s="16"/>
      <c r="B467" s="16"/>
      <c r="C467" s="16"/>
      <c r="D467" s="1766"/>
    </row>
    <row r="468" spans="1:4" ht="9" customHeight="1">
      <c r="A468" s="16"/>
      <c r="B468" s="16"/>
      <c r="C468" s="16"/>
      <c r="D468" s="1766"/>
    </row>
    <row r="469" spans="1:4" ht="9" customHeight="1">
      <c r="A469" s="16"/>
      <c r="B469" s="16"/>
      <c r="C469" s="16"/>
      <c r="D469" s="1766"/>
    </row>
    <row r="470" spans="1:4" ht="9" customHeight="1">
      <c r="A470" s="16"/>
      <c r="B470" s="16"/>
      <c r="C470" s="16"/>
      <c r="D470" s="1766"/>
    </row>
    <row r="471" spans="1:4" ht="9" customHeight="1">
      <c r="A471" s="16"/>
      <c r="B471" s="16"/>
      <c r="C471" s="16"/>
      <c r="D471" s="1766"/>
    </row>
    <row r="472" spans="1:4" ht="9" customHeight="1">
      <c r="A472" s="16"/>
      <c r="B472" s="16"/>
      <c r="C472" s="16"/>
      <c r="D472" s="1766"/>
    </row>
    <row r="473" spans="1:4" ht="9" customHeight="1">
      <c r="A473" s="16"/>
      <c r="B473" s="16"/>
      <c r="C473" s="16"/>
      <c r="D473" s="1766"/>
    </row>
    <row r="474" spans="1:4" ht="9" customHeight="1">
      <c r="A474" s="16"/>
      <c r="B474" s="16"/>
      <c r="C474" s="16"/>
      <c r="D474" s="1766"/>
    </row>
    <row r="475" spans="1:4" ht="9" customHeight="1">
      <c r="A475" s="16"/>
      <c r="B475" s="16"/>
      <c r="C475" s="16"/>
      <c r="D475" s="1766"/>
    </row>
    <row r="476" spans="1:4" ht="9" customHeight="1">
      <c r="A476" s="16"/>
      <c r="B476" s="16"/>
      <c r="C476" s="16"/>
      <c r="D476" s="1766"/>
    </row>
    <row r="477" spans="1:4" ht="9" customHeight="1">
      <c r="A477" s="16"/>
      <c r="B477" s="16"/>
      <c r="C477" s="16"/>
      <c r="D477" s="1766"/>
    </row>
    <row r="478" spans="1:4" ht="9" customHeight="1">
      <c r="A478" s="16"/>
      <c r="B478" s="16"/>
      <c r="C478" s="16"/>
      <c r="D478" s="1766"/>
    </row>
    <row r="479" spans="1:4" ht="9" customHeight="1">
      <c r="A479" s="16"/>
      <c r="B479" s="16"/>
      <c r="C479" s="16"/>
      <c r="D479" s="1766"/>
    </row>
    <row r="480" spans="1:4" ht="9" customHeight="1">
      <c r="A480" s="16"/>
      <c r="B480" s="16"/>
      <c r="C480" s="16"/>
      <c r="D480" s="1766"/>
    </row>
    <row r="481" spans="1:4" ht="9" customHeight="1">
      <c r="A481" s="16"/>
      <c r="B481" s="16"/>
      <c r="C481" s="16"/>
      <c r="D481" s="1766"/>
    </row>
    <row r="482" spans="1:4" ht="9" customHeight="1">
      <c r="A482" s="16"/>
      <c r="B482" s="16"/>
      <c r="C482" s="16"/>
      <c r="D482" s="1766"/>
    </row>
    <row r="483" spans="1:4" ht="9" customHeight="1">
      <c r="A483" s="16"/>
      <c r="B483" s="16"/>
      <c r="C483" s="16"/>
      <c r="D483" s="1766"/>
    </row>
    <row r="484" spans="1:4" ht="9" customHeight="1">
      <c r="A484" s="16"/>
      <c r="B484" s="16"/>
      <c r="C484" s="16"/>
      <c r="D484" s="1766"/>
    </row>
    <row r="485" spans="1:4" ht="9" customHeight="1">
      <c r="A485" s="16"/>
      <c r="B485" s="16"/>
      <c r="C485" s="16"/>
      <c r="D485" s="1766"/>
    </row>
    <row r="486" spans="1:4" ht="9" customHeight="1">
      <c r="A486" s="16"/>
      <c r="B486" s="16"/>
      <c r="C486" s="16"/>
      <c r="D486" s="1766"/>
    </row>
    <row r="487" spans="1:4" ht="9" customHeight="1">
      <c r="A487" s="16"/>
      <c r="B487" s="16"/>
      <c r="C487" s="16"/>
      <c r="D487" s="1766"/>
    </row>
    <row r="488" spans="1:4" ht="9" customHeight="1">
      <c r="A488" s="16"/>
      <c r="B488" s="16"/>
      <c r="C488" s="16"/>
      <c r="D488" s="1766"/>
    </row>
    <row r="489" spans="1:4" ht="9" customHeight="1">
      <c r="A489" s="16"/>
      <c r="B489" s="16"/>
      <c r="C489" s="16"/>
      <c r="D489" s="1766"/>
    </row>
    <row r="490" spans="1:4" ht="9" customHeight="1">
      <c r="A490" s="16"/>
      <c r="B490" s="16"/>
      <c r="C490" s="16"/>
      <c r="D490" s="1766"/>
    </row>
    <row r="491" spans="1:4" ht="9" customHeight="1">
      <c r="A491" s="16"/>
      <c r="B491" s="16"/>
      <c r="C491" s="16"/>
      <c r="D491" s="1766"/>
    </row>
    <row r="492" spans="1:4" ht="9" customHeight="1">
      <c r="A492" s="16"/>
      <c r="B492" s="16"/>
      <c r="C492" s="16"/>
      <c r="D492" s="1766"/>
    </row>
    <row r="493" spans="1:4" ht="9" customHeight="1">
      <c r="A493" s="16"/>
      <c r="B493" s="16"/>
      <c r="C493" s="16"/>
      <c r="D493" s="1766"/>
    </row>
    <row r="494" spans="1:4" ht="9" customHeight="1">
      <c r="A494" s="16"/>
      <c r="B494" s="16"/>
      <c r="C494" s="16"/>
      <c r="D494" s="1766"/>
    </row>
    <row r="495" spans="1:4" ht="9" customHeight="1">
      <c r="A495" s="16"/>
      <c r="B495" s="16"/>
      <c r="C495" s="16"/>
      <c r="D495" s="1766"/>
    </row>
    <row r="496" spans="1:4" ht="9" customHeight="1">
      <c r="A496" s="16"/>
      <c r="B496" s="16"/>
      <c r="C496" s="16"/>
      <c r="D496" s="1766"/>
    </row>
    <row r="497" spans="1:4" ht="9" customHeight="1">
      <c r="A497" s="16"/>
      <c r="B497" s="16"/>
      <c r="C497" s="16"/>
      <c r="D497" s="1766"/>
    </row>
    <row r="498" spans="1:4" ht="9" customHeight="1">
      <c r="A498" s="16"/>
      <c r="B498" s="16"/>
      <c r="C498" s="16"/>
      <c r="D498" s="1766"/>
    </row>
    <row r="499" spans="1:4" ht="9" customHeight="1">
      <c r="A499" s="16"/>
      <c r="B499" s="16"/>
      <c r="C499" s="16"/>
      <c r="D499" s="1766"/>
    </row>
    <row r="500" spans="1:4" ht="9" customHeight="1">
      <c r="A500" s="16"/>
      <c r="B500" s="16"/>
      <c r="C500" s="16"/>
      <c r="D500" s="1766"/>
    </row>
    <row r="501" spans="1:4" ht="9" customHeight="1">
      <c r="A501" s="16"/>
      <c r="B501" s="16"/>
      <c r="C501" s="16"/>
      <c r="D501" s="1766"/>
    </row>
    <row r="502" spans="1:4" ht="9" customHeight="1">
      <c r="A502" s="16"/>
      <c r="B502" s="16"/>
      <c r="C502" s="16"/>
      <c r="D502" s="1766"/>
    </row>
    <row r="503" spans="1:4" ht="9" customHeight="1">
      <c r="A503" s="16"/>
      <c r="B503" s="16"/>
      <c r="C503" s="16"/>
      <c r="D503" s="1766"/>
    </row>
    <row r="504" spans="1:4" ht="9" customHeight="1">
      <c r="A504" s="16"/>
      <c r="B504" s="16"/>
      <c r="C504" s="16"/>
      <c r="D504" s="1766"/>
    </row>
    <row r="505" spans="1:4" ht="9" customHeight="1">
      <c r="A505" s="16"/>
      <c r="B505" s="16"/>
      <c r="C505" s="16"/>
      <c r="D505" s="1766"/>
    </row>
    <row r="506" spans="1:4" ht="9" customHeight="1">
      <c r="A506" s="16"/>
      <c r="B506" s="16"/>
      <c r="C506" s="16"/>
      <c r="D506" s="1766"/>
    </row>
    <row r="507" spans="1:4" ht="9" customHeight="1">
      <c r="A507" s="16"/>
      <c r="B507" s="16"/>
      <c r="C507" s="16"/>
      <c r="D507" s="1766"/>
    </row>
    <row r="508" spans="1:4" ht="9" customHeight="1">
      <c r="A508" s="16"/>
      <c r="B508" s="16"/>
      <c r="C508" s="16"/>
      <c r="D508" s="1766"/>
    </row>
    <row r="509" spans="1:4" ht="9" customHeight="1">
      <c r="A509" s="16"/>
      <c r="B509" s="16"/>
      <c r="C509" s="16"/>
      <c r="D509" s="1766"/>
    </row>
    <row r="510" spans="1:4" ht="9" customHeight="1">
      <c r="A510" s="16"/>
      <c r="B510" s="16"/>
      <c r="C510" s="16"/>
      <c r="D510" s="1766"/>
    </row>
    <row r="511" spans="1:4" ht="9" customHeight="1">
      <c r="A511" s="16"/>
      <c r="B511" s="16"/>
      <c r="C511" s="16"/>
      <c r="D511" s="1766"/>
    </row>
    <row r="512" spans="1:4" ht="9" customHeight="1">
      <c r="A512" s="16"/>
      <c r="B512" s="16"/>
      <c r="C512" s="16"/>
      <c r="D512" s="1766"/>
    </row>
    <row r="513" spans="1:4" ht="9" customHeight="1">
      <c r="A513" s="16"/>
      <c r="B513" s="16"/>
      <c r="C513" s="16"/>
      <c r="D513" s="1766"/>
    </row>
    <row r="514" spans="1:4" ht="9" customHeight="1">
      <c r="A514" s="16"/>
      <c r="B514" s="16"/>
      <c r="C514" s="16"/>
      <c r="D514" s="1766"/>
    </row>
    <row r="515" spans="1:4" ht="9" customHeight="1">
      <c r="A515" s="16"/>
      <c r="B515" s="16"/>
      <c r="C515" s="16"/>
      <c r="D515" s="1766"/>
    </row>
    <row r="516" spans="1:4" ht="9" customHeight="1">
      <c r="A516" s="16"/>
      <c r="B516" s="16"/>
      <c r="C516" s="16"/>
      <c r="D516" s="1766"/>
    </row>
  </sheetData>
  <mergeCells count="19">
    <mergeCell ref="F177:H180"/>
    <mergeCell ref="F172:H172"/>
    <mergeCell ref="E5:E7"/>
    <mergeCell ref="S2:AG2"/>
    <mergeCell ref="E164:E168"/>
    <mergeCell ref="H6:H7"/>
    <mergeCell ref="H99:H100"/>
    <mergeCell ref="E131:E141"/>
    <mergeCell ref="E2:H2"/>
    <mergeCell ref="E3:H3"/>
    <mergeCell ref="E8:E41"/>
    <mergeCell ref="E42:E87"/>
    <mergeCell ref="F169:G169"/>
    <mergeCell ref="E98:E100"/>
    <mergeCell ref="E88:E95"/>
    <mergeCell ref="E151:E163"/>
    <mergeCell ref="E101:E108"/>
    <mergeCell ref="E109:E130"/>
    <mergeCell ref="E142:E150"/>
  </mergeCells>
  <printOptions horizontalCentered="1"/>
  <pageMargins left="0.51" right="0.43" top="0.52" bottom="0.94488188976377963" header="0.51181102362204722" footer="0.51181102362204722"/>
  <pageSetup scale="66" orientation="portrait" r:id="rId1"/>
  <headerFooter alignWithMargins="0">
    <oddFooter>&amp;F</oddFooter>
  </headerFooter>
  <rowBreaks count="1" manualBreakCount="1">
    <brk id="96" max="7"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E56E4-2B12-4BE9-8B24-C7CF0BCC1D80}">
  <dimension ref="A1:AI519"/>
  <sheetViews>
    <sheetView view="pageBreakPreview" topLeftCell="D1" zoomScaleNormal="115" zoomScaleSheetLayoutView="100" workbookViewId="0">
      <selection activeCell="Q9" sqref="Q9"/>
    </sheetView>
  </sheetViews>
  <sheetFormatPr baseColWidth="10" defaultRowHeight="12.75"/>
  <cols>
    <col min="1" max="1" width="1.85546875" style="5" hidden="1" customWidth="1"/>
    <col min="2" max="2" width="1.7109375" style="5" hidden="1" customWidth="1"/>
    <col min="3" max="3" width="2.7109375" style="5" hidden="1" customWidth="1"/>
    <col min="4" max="4" width="1" style="359" customWidth="1"/>
    <col min="5" max="5" width="6.140625" style="1" customWidth="1"/>
    <col min="6" max="6" width="1.5703125" style="1" customWidth="1"/>
    <col min="7" max="7" width="62.85546875" style="457" customWidth="1"/>
    <col min="8" max="9" width="10.7109375" style="840" customWidth="1"/>
    <col min="10" max="10" width="6.85546875" style="16" customWidth="1"/>
    <col min="11" max="11" width="0.85546875" style="16" customWidth="1"/>
    <col min="12" max="13" width="5.7109375" style="16" customWidth="1"/>
    <col min="14" max="14" width="6.85546875" style="16" customWidth="1"/>
    <col min="15" max="15" width="10.28515625" style="1" customWidth="1"/>
    <col min="16" max="16" width="5.5703125" style="1" customWidth="1"/>
    <col min="17" max="17" width="8.28515625" style="1" customWidth="1"/>
    <col min="18" max="18" width="6.85546875" style="1" customWidth="1"/>
    <col min="19" max="19" width="2.28515625" style="1" customWidth="1"/>
    <col min="20" max="20" width="6.42578125" style="1" customWidth="1"/>
    <col min="21" max="21" width="6" style="1" customWidth="1"/>
    <col min="22" max="22" width="7.28515625" style="1" customWidth="1"/>
    <col min="23" max="23" width="1.5703125" style="1" customWidth="1"/>
    <col min="24" max="25" width="6.7109375" style="1" customWidth="1"/>
    <col min="26" max="26" width="6.85546875" style="1" customWidth="1"/>
    <col min="27" max="27" width="6.7109375" style="1" customWidth="1"/>
    <col min="28" max="28" width="1" style="1" customWidth="1"/>
    <col min="29" max="29" width="6.7109375" style="1" customWidth="1"/>
    <col min="30" max="30" width="1" style="1" customWidth="1"/>
    <col min="31" max="31" width="6.7109375" style="1" customWidth="1"/>
    <col min="32" max="32" width="1" style="1" customWidth="1"/>
    <col min="33" max="34" width="6.7109375" style="1" customWidth="1"/>
    <col min="35" max="16384" width="11.42578125" style="1"/>
  </cols>
  <sheetData>
    <row r="1" spans="1:35" ht="3.75" customHeight="1">
      <c r="H1" s="1287"/>
      <c r="I1" s="1287"/>
      <c r="J1" s="15"/>
      <c r="K1" s="15"/>
      <c r="L1" s="15"/>
      <c r="M1" s="15"/>
      <c r="N1" s="15"/>
      <c r="O1" s="389"/>
      <c r="P1" s="389"/>
    </row>
    <row r="2" spans="1:35" ht="12.75" customHeight="1">
      <c r="E2" s="1908" t="s">
        <v>714</v>
      </c>
      <c r="F2" s="1908"/>
      <c r="G2" s="1908"/>
      <c r="H2" s="1908"/>
      <c r="I2" s="1908"/>
      <c r="J2" s="788"/>
      <c r="K2" s="788"/>
      <c r="L2" s="788"/>
      <c r="M2" s="788"/>
      <c r="N2" s="788"/>
      <c r="O2" s="389"/>
      <c r="R2" s="1888"/>
      <c r="S2" s="1888"/>
      <c r="T2" s="1888"/>
      <c r="U2" s="1888"/>
      <c r="V2" s="1888"/>
      <c r="W2" s="1888"/>
      <c r="X2" s="1888"/>
      <c r="Y2" s="1888"/>
      <c r="Z2" s="1888"/>
      <c r="AA2" s="1888"/>
      <c r="AB2" s="1888"/>
      <c r="AC2" s="1888"/>
      <c r="AD2" s="1888"/>
      <c r="AE2" s="1888"/>
      <c r="AF2" s="1888"/>
    </row>
    <row r="3" spans="1:35" ht="12.75" customHeight="1">
      <c r="B3" s="719"/>
      <c r="C3" s="719"/>
      <c r="D3" s="415"/>
      <c r="E3" s="1908" t="s">
        <v>68</v>
      </c>
      <c r="F3" s="1908"/>
      <c r="G3" s="1908"/>
      <c r="H3" s="1908"/>
      <c r="I3" s="1908"/>
      <c r="J3" s="1765"/>
      <c r="K3" s="1765"/>
      <c r="L3" s="1765"/>
      <c r="M3" s="1765"/>
      <c r="N3" s="1765"/>
      <c r="O3" s="389"/>
      <c r="P3" s="414"/>
      <c r="Q3" s="414"/>
      <c r="R3" s="413"/>
      <c r="AH3" s="2"/>
      <c r="AI3" s="2"/>
    </row>
    <row r="4" spans="1:35" ht="3" customHeight="1">
      <c r="F4" s="3"/>
      <c r="G4" s="593"/>
      <c r="H4" s="868"/>
      <c r="I4" s="868"/>
      <c r="J4" s="15"/>
      <c r="K4" s="15"/>
      <c r="L4" s="15"/>
      <c r="M4" s="15"/>
      <c r="N4" s="15"/>
      <c r="O4" s="389"/>
      <c r="R4" s="4"/>
    </row>
    <row r="5" spans="1:35" ht="12.75" customHeight="1">
      <c r="E5" s="1889" t="s">
        <v>6</v>
      </c>
      <c r="F5" s="1754"/>
      <c r="G5" s="1754"/>
      <c r="H5" s="1753"/>
      <c r="I5" s="1752"/>
      <c r="J5" s="389"/>
      <c r="K5" s="1"/>
      <c r="L5" s="1"/>
      <c r="M5" s="4"/>
      <c r="N5" s="1"/>
    </row>
    <row r="6" spans="1:35" ht="15.75" customHeight="1">
      <c r="A6" s="5" t="s">
        <v>12</v>
      </c>
      <c r="B6" s="5" t="s">
        <v>13</v>
      </c>
      <c r="C6" s="5" t="s">
        <v>14</v>
      </c>
      <c r="E6" s="1890"/>
      <c r="F6" s="1751"/>
      <c r="G6" s="1764" t="s">
        <v>87</v>
      </c>
      <c r="H6" s="1749" t="s">
        <v>708</v>
      </c>
      <c r="I6" s="1748" t="s">
        <v>707</v>
      </c>
      <c r="J6" s="389"/>
      <c r="K6" s="5"/>
      <c r="L6" s="1"/>
      <c r="M6" s="1"/>
      <c r="N6" s="1"/>
    </row>
    <row r="7" spans="1:35">
      <c r="E7" s="1890"/>
      <c r="F7" s="1361"/>
      <c r="G7" s="1747"/>
      <c r="H7" s="1084" t="s">
        <v>0</v>
      </c>
      <c r="I7" s="1143" t="s">
        <v>0</v>
      </c>
      <c r="J7" s="389"/>
      <c r="K7" s="1"/>
      <c r="L7" s="1"/>
      <c r="M7" s="1"/>
      <c r="N7" s="1"/>
    </row>
    <row r="8" spans="1:35" ht="12" customHeight="1">
      <c r="E8" s="1891">
        <v>1401</v>
      </c>
      <c r="F8" s="392" t="s">
        <v>1</v>
      </c>
      <c r="G8" s="396"/>
      <c r="H8" s="48">
        <f>SUM(H9+H12+H17+H22+H32+H36+H39+H41)</f>
        <v>1499</v>
      </c>
      <c r="I8" s="371">
        <f>SUM(I9+I12+I17+I22+I32+I36+I39+I41)</f>
        <v>1619</v>
      </c>
      <c r="J8" s="389"/>
      <c r="K8" s="1"/>
      <c r="L8" s="1"/>
      <c r="M8" s="1"/>
      <c r="N8" s="1"/>
    </row>
    <row r="9" spans="1:35" ht="10.5" customHeight="1">
      <c r="E9" s="1892"/>
      <c r="F9" s="1680" t="s">
        <v>33</v>
      </c>
      <c r="G9" s="1759"/>
      <c r="H9" s="1746">
        <f>SUM(H10:H11)</f>
        <v>915</v>
      </c>
      <c r="I9" s="1104">
        <f>SUM(I10:I11)</f>
        <v>234</v>
      </c>
      <c r="J9" s="389"/>
      <c r="K9" s="389"/>
      <c r="L9" s="1"/>
      <c r="M9" s="1"/>
      <c r="N9" s="1"/>
    </row>
    <row r="10" spans="1:35" ht="9.9499999999999993" customHeight="1">
      <c r="A10" s="5">
        <v>1</v>
      </c>
      <c r="B10" s="5">
        <v>1</v>
      </c>
      <c r="C10" s="5">
        <v>11</v>
      </c>
      <c r="E10" s="1892"/>
      <c r="F10" s="4"/>
      <c r="G10" s="594" t="s">
        <v>107</v>
      </c>
      <c r="H10" s="1763">
        <v>915</v>
      </c>
      <c r="I10" s="1745">
        <v>0</v>
      </c>
      <c r="J10" s="389"/>
      <c r="K10" s="389"/>
      <c r="L10" s="1"/>
      <c r="M10" s="1"/>
      <c r="N10" s="1"/>
    </row>
    <row r="11" spans="1:35" ht="9.9499999999999993" customHeight="1">
      <c r="A11" s="5">
        <v>1</v>
      </c>
      <c r="B11" s="5">
        <v>1</v>
      </c>
      <c r="C11" s="5">
        <v>7</v>
      </c>
      <c r="E11" s="1892"/>
      <c r="F11" s="4"/>
      <c r="G11" s="594" t="s">
        <v>66</v>
      </c>
      <c r="H11" s="368">
        <v>0</v>
      </c>
      <c r="I11" s="1723">
        <v>234</v>
      </c>
      <c r="J11" s="389"/>
      <c r="K11" s="389"/>
      <c r="L11" s="1"/>
      <c r="M11" s="1"/>
      <c r="N11" s="1"/>
    </row>
    <row r="12" spans="1:35" ht="11.1" customHeight="1">
      <c r="E12" s="1892"/>
      <c r="F12" s="622" t="s">
        <v>34</v>
      </c>
      <c r="G12" s="479"/>
      <c r="H12" s="1061">
        <f>SUM(H13:H16)</f>
        <v>32</v>
      </c>
      <c r="I12" s="1756">
        <f>SUM(I13:I16)</f>
        <v>670</v>
      </c>
      <c r="J12" s="389"/>
      <c r="K12" s="389"/>
      <c r="L12" s="1"/>
      <c r="M12" s="1"/>
      <c r="N12" s="1"/>
    </row>
    <row r="13" spans="1:35" ht="11.1" customHeight="1">
      <c r="E13" s="1892"/>
      <c r="F13" s="622"/>
      <c r="G13" s="594" t="s">
        <v>674</v>
      </c>
      <c r="H13" s="368">
        <v>0</v>
      </c>
      <c r="I13" s="1723">
        <v>16</v>
      </c>
      <c r="J13" s="389"/>
      <c r="K13" s="389"/>
      <c r="L13" s="1"/>
      <c r="M13" s="1"/>
      <c r="N13" s="1"/>
    </row>
    <row r="14" spans="1:35" ht="11.1" customHeight="1">
      <c r="A14" s="5">
        <v>1</v>
      </c>
      <c r="B14" s="5">
        <v>1</v>
      </c>
      <c r="C14" s="5">
        <v>5</v>
      </c>
      <c r="E14" s="1892"/>
      <c r="F14" s="622"/>
      <c r="G14" s="594" t="s">
        <v>409</v>
      </c>
      <c r="H14" s="368">
        <v>0</v>
      </c>
      <c r="I14" s="1723">
        <v>432</v>
      </c>
      <c r="J14" s="389"/>
      <c r="K14" s="389"/>
      <c r="L14" s="1"/>
      <c r="M14" s="1"/>
      <c r="N14" s="1"/>
    </row>
    <row r="15" spans="1:35" ht="9.75" customHeight="1">
      <c r="A15" s="5">
        <v>1</v>
      </c>
      <c r="B15" s="5">
        <v>1</v>
      </c>
      <c r="C15" s="5">
        <v>5</v>
      </c>
      <c r="E15" s="1892"/>
      <c r="F15" s="4"/>
      <c r="G15" s="594" t="s">
        <v>411</v>
      </c>
      <c r="H15" s="368">
        <v>0</v>
      </c>
      <c r="I15" s="1723">
        <v>222</v>
      </c>
      <c r="J15" s="389"/>
      <c r="K15" s="389"/>
      <c r="L15" s="1"/>
      <c r="M15" s="1"/>
      <c r="N15" s="1"/>
    </row>
    <row r="16" spans="1:35" ht="9.9499999999999993" customHeight="1">
      <c r="A16" s="5">
        <v>1</v>
      </c>
      <c r="B16" s="5">
        <v>1</v>
      </c>
      <c r="C16" s="5">
        <v>5</v>
      </c>
      <c r="E16" s="1892"/>
      <c r="F16" s="4"/>
      <c r="G16" s="594" t="s">
        <v>410</v>
      </c>
      <c r="H16" s="368">
        <v>32</v>
      </c>
      <c r="I16" s="1723">
        <v>0</v>
      </c>
      <c r="J16" s="389"/>
      <c r="K16" s="389"/>
      <c r="L16" s="1"/>
      <c r="M16" s="1"/>
      <c r="N16" s="1"/>
    </row>
    <row r="17" spans="1:14" ht="10.5" customHeight="1">
      <c r="E17" s="1892"/>
      <c r="F17" s="622" t="s">
        <v>35</v>
      </c>
      <c r="G17" s="479"/>
      <c r="H17" s="1061">
        <f>SUM(H18:H21)</f>
        <v>307</v>
      </c>
      <c r="I17" s="1756">
        <f>SUM(I18:I21)</f>
        <v>85</v>
      </c>
      <c r="J17" s="389"/>
      <c r="K17" s="389"/>
      <c r="L17" s="1"/>
      <c r="M17" s="1"/>
      <c r="N17" s="1"/>
    </row>
    <row r="18" spans="1:14" ht="9.9499999999999993" customHeight="1">
      <c r="A18" s="5">
        <v>1</v>
      </c>
      <c r="B18" s="5">
        <v>1</v>
      </c>
      <c r="C18" s="5">
        <v>12</v>
      </c>
      <c r="E18" s="1892"/>
      <c r="F18" s="4"/>
      <c r="G18" s="594" t="s">
        <v>713</v>
      </c>
      <c r="H18" s="368">
        <v>128</v>
      </c>
      <c r="I18" s="1723">
        <v>0</v>
      </c>
      <c r="J18" s="389"/>
      <c r="K18" s="389"/>
      <c r="L18" s="1"/>
      <c r="M18" s="1"/>
      <c r="N18" s="1"/>
    </row>
    <row r="19" spans="1:14" ht="9.9499999999999993" customHeight="1">
      <c r="A19" s="5">
        <v>1</v>
      </c>
      <c r="B19" s="5">
        <v>1</v>
      </c>
      <c r="C19" s="5">
        <v>12</v>
      </c>
      <c r="E19" s="1892"/>
      <c r="F19" s="4"/>
      <c r="G19" s="594" t="s">
        <v>409</v>
      </c>
      <c r="H19" s="368">
        <v>179</v>
      </c>
      <c r="I19" s="1723">
        <v>0</v>
      </c>
      <c r="J19" s="389"/>
      <c r="K19" s="389"/>
      <c r="L19" s="1"/>
      <c r="M19" s="1"/>
      <c r="N19" s="1"/>
    </row>
    <row r="20" spans="1:14" ht="9.9499999999999993" customHeight="1">
      <c r="A20" s="5">
        <v>1</v>
      </c>
      <c r="B20" s="5">
        <v>1</v>
      </c>
      <c r="C20" s="5">
        <v>12</v>
      </c>
      <c r="E20" s="1892"/>
      <c r="F20" s="4"/>
      <c r="G20" s="594" t="s">
        <v>427</v>
      </c>
      <c r="H20" s="368">
        <v>0</v>
      </c>
      <c r="I20" s="1723">
        <v>81</v>
      </c>
      <c r="J20" s="389"/>
      <c r="K20" s="389"/>
      <c r="L20" s="1"/>
      <c r="M20" s="1"/>
      <c r="N20" s="1"/>
    </row>
    <row r="21" spans="1:14" ht="9.9499999999999993" customHeight="1">
      <c r="A21" s="5">
        <v>1</v>
      </c>
      <c r="B21" s="5">
        <v>1</v>
      </c>
      <c r="C21" s="5">
        <v>12</v>
      </c>
      <c r="E21" s="1892"/>
      <c r="F21" s="4"/>
      <c r="G21" s="594" t="s">
        <v>426</v>
      </c>
      <c r="H21" s="368">
        <v>0</v>
      </c>
      <c r="I21" s="1723">
        <v>4</v>
      </c>
      <c r="J21" s="389"/>
      <c r="K21" s="389"/>
      <c r="L21" s="1"/>
      <c r="M21" s="1"/>
      <c r="N21" s="1"/>
    </row>
    <row r="22" spans="1:14" ht="11.1" customHeight="1">
      <c r="E22" s="1892"/>
      <c r="F22" s="633" t="s">
        <v>27</v>
      </c>
      <c r="G22" s="596"/>
      <c r="H22" s="1061">
        <f>SUM(H23:H31)</f>
        <v>40</v>
      </c>
      <c r="I22" s="1756">
        <f>SUM(I23:I31)</f>
        <v>404</v>
      </c>
      <c r="J22" s="389"/>
      <c r="K22" s="389"/>
      <c r="L22" s="1"/>
      <c r="M22" s="1"/>
      <c r="N22" s="1"/>
    </row>
    <row r="23" spans="1:14" ht="9.9499999999999993" customHeight="1">
      <c r="A23" s="5">
        <v>1</v>
      </c>
      <c r="B23" s="5">
        <v>1</v>
      </c>
      <c r="C23" s="5">
        <v>2</v>
      </c>
      <c r="E23" s="1892"/>
      <c r="F23" s="4"/>
      <c r="G23" s="594" t="s">
        <v>405</v>
      </c>
      <c r="H23" s="368">
        <v>19</v>
      </c>
      <c r="I23" s="1723">
        <v>0</v>
      </c>
      <c r="J23" s="389"/>
      <c r="K23" s="389"/>
      <c r="L23" s="1"/>
      <c r="M23" s="1"/>
      <c r="N23" s="1"/>
    </row>
    <row r="24" spans="1:14" ht="9.9499999999999993" customHeight="1">
      <c r="A24" s="5">
        <v>1</v>
      </c>
      <c r="B24" s="5">
        <v>1</v>
      </c>
      <c r="C24" s="5">
        <v>2</v>
      </c>
      <c r="E24" s="1892"/>
      <c r="F24" s="4"/>
      <c r="G24" s="594" t="s">
        <v>425</v>
      </c>
      <c r="H24" s="368">
        <v>4</v>
      </c>
      <c r="I24" s="1723">
        <v>0</v>
      </c>
      <c r="J24" s="389"/>
      <c r="K24" s="389"/>
      <c r="L24" s="1"/>
      <c r="M24" s="1"/>
      <c r="N24" s="1"/>
    </row>
    <row r="25" spans="1:14" ht="9.9499999999999993" customHeight="1">
      <c r="A25" s="5">
        <v>1</v>
      </c>
      <c r="B25" s="5">
        <v>1</v>
      </c>
      <c r="C25" s="5">
        <v>2</v>
      </c>
      <c r="E25" s="1892"/>
      <c r="F25" s="4"/>
      <c r="G25" s="594" t="s">
        <v>408</v>
      </c>
      <c r="H25" s="368">
        <v>6</v>
      </c>
      <c r="I25" s="1723">
        <v>0</v>
      </c>
      <c r="J25" s="389"/>
      <c r="K25" s="389"/>
      <c r="L25" s="1"/>
      <c r="M25" s="1"/>
      <c r="N25" s="1"/>
    </row>
    <row r="26" spans="1:14" ht="9.9499999999999993" customHeight="1">
      <c r="A26" s="5">
        <v>1</v>
      </c>
      <c r="B26" s="5">
        <v>1</v>
      </c>
      <c r="C26" s="5">
        <v>2</v>
      </c>
      <c r="E26" s="1892"/>
      <c r="F26" s="4"/>
      <c r="G26" s="594" t="s">
        <v>407</v>
      </c>
      <c r="H26" s="368">
        <v>11</v>
      </c>
      <c r="I26" s="1723">
        <v>0</v>
      </c>
      <c r="J26" s="389"/>
      <c r="K26" s="389"/>
      <c r="L26" s="1"/>
      <c r="M26" s="1"/>
      <c r="N26" s="1"/>
    </row>
    <row r="27" spans="1:14" ht="9.9499999999999993" customHeight="1">
      <c r="E27" s="1892"/>
      <c r="F27" s="4"/>
      <c r="G27" s="594" t="s">
        <v>673</v>
      </c>
      <c r="H27" s="368">
        <v>0</v>
      </c>
      <c r="I27" s="1723">
        <v>63</v>
      </c>
      <c r="J27" s="389"/>
      <c r="K27" s="389"/>
      <c r="L27" s="1"/>
      <c r="M27" s="1"/>
      <c r="N27" s="1"/>
    </row>
    <row r="28" spans="1:14" ht="9.9499999999999993" customHeight="1">
      <c r="E28" s="1892"/>
      <c r="F28" s="4"/>
      <c r="G28" s="594" t="s">
        <v>712</v>
      </c>
      <c r="H28" s="368">
        <v>0</v>
      </c>
      <c r="I28" s="1723">
        <v>29</v>
      </c>
      <c r="J28" s="389"/>
      <c r="K28" s="389"/>
      <c r="L28" s="1"/>
      <c r="M28" s="1"/>
      <c r="N28" s="1"/>
    </row>
    <row r="29" spans="1:14" ht="9.9499999999999993" customHeight="1">
      <c r="E29" s="1892"/>
      <c r="F29" s="4"/>
      <c r="G29" s="594" t="s">
        <v>410</v>
      </c>
      <c r="H29" s="368">
        <v>0</v>
      </c>
      <c r="I29" s="1723">
        <v>38</v>
      </c>
      <c r="J29" s="389"/>
      <c r="K29" s="389"/>
      <c r="L29" s="1"/>
      <c r="M29" s="1"/>
      <c r="N29" s="1"/>
    </row>
    <row r="30" spans="1:14" ht="9.9499999999999993" customHeight="1">
      <c r="A30" s="5">
        <v>1</v>
      </c>
      <c r="B30" s="5">
        <v>1</v>
      </c>
      <c r="C30" s="5">
        <v>2</v>
      </c>
      <c r="E30" s="1892"/>
      <c r="F30" s="4"/>
      <c r="G30" s="594" t="s">
        <v>107</v>
      </c>
      <c r="H30" s="368">
        <v>0</v>
      </c>
      <c r="I30" s="1723">
        <v>249</v>
      </c>
      <c r="J30" s="389"/>
      <c r="K30" s="389"/>
      <c r="L30" s="1"/>
      <c r="M30" s="1"/>
      <c r="N30" s="1"/>
    </row>
    <row r="31" spans="1:14" ht="9.9499999999999993" customHeight="1">
      <c r="A31" s="5">
        <v>1</v>
      </c>
      <c r="B31" s="5">
        <v>1</v>
      </c>
      <c r="C31" s="5">
        <v>2</v>
      </c>
      <c r="E31" s="1892"/>
      <c r="F31" s="4"/>
      <c r="G31" s="594" t="s">
        <v>406</v>
      </c>
      <c r="H31" s="368">
        <v>0</v>
      </c>
      <c r="I31" s="1723">
        <v>25</v>
      </c>
      <c r="J31" s="389"/>
      <c r="K31" s="389"/>
      <c r="L31" s="1"/>
      <c r="M31" s="1"/>
      <c r="N31" s="1"/>
    </row>
    <row r="32" spans="1:14" ht="11.1" customHeight="1">
      <c r="E32" s="1892"/>
      <c r="F32" s="633" t="s">
        <v>10</v>
      </c>
      <c r="G32" s="594"/>
      <c r="H32" s="1061">
        <f>SUM(H33:H35)</f>
        <v>16</v>
      </c>
      <c r="I32" s="1756">
        <f>SUM(I33:I35)</f>
        <v>161</v>
      </c>
      <c r="J32" s="389"/>
      <c r="K32" s="389"/>
      <c r="L32" s="1"/>
      <c r="M32" s="1"/>
      <c r="N32" s="1"/>
    </row>
    <row r="33" spans="1:14" ht="9.9499999999999993" customHeight="1">
      <c r="A33" s="5">
        <v>1</v>
      </c>
      <c r="B33" s="5">
        <v>1</v>
      </c>
      <c r="C33" s="5">
        <v>4</v>
      </c>
      <c r="E33" s="1892"/>
      <c r="F33" s="4"/>
      <c r="G33" s="594" t="s">
        <v>409</v>
      </c>
      <c r="H33" s="368">
        <v>0</v>
      </c>
      <c r="I33" s="1723">
        <v>53</v>
      </c>
      <c r="J33" s="389"/>
      <c r="K33" s="389"/>
      <c r="L33" s="1"/>
      <c r="M33" s="1"/>
      <c r="N33" s="1"/>
    </row>
    <row r="34" spans="1:14" ht="9.9499999999999993" customHeight="1">
      <c r="A34" s="5">
        <v>1</v>
      </c>
      <c r="B34" s="5">
        <v>1</v>
      </c>
      <c r="C34" s="5">
        <v>4</v>
      </c>
      <c r="E34" s="1892"/>
      <c r="F34" s="4"/>
      <c r="G34" s="594" t="s">
        <v>405</v>
      </c>
      <c r="H34" s="368">
        <v>16</v>
      </c>
      <c r="I34" s="1723">
        <v>0</v>
      </c>
      <c r="J34" s="389"/>
      <c r="K34" s="389"/>
      <c r="L34" s="1"/>
      <c r="M34" s="1"/>
      <c r="N34" s="1"/>
    </row>
    <row r="35" spans="1:14" ht="9.9499999999999993" customHeight="1">
      <c r="A35" s="5">
        <v>1</v>
      </c>
      <c r="B35" s="5">
        <v>1</v>
      </c>
      <c r="C35" s="5">
        <v>4</v>
      </c>
      <c r="E35" s="1892"/>
      <c r="F35" s="4"/>
      <c r="G35" s="594" t="s">
        <v>404</v>
      </c>
      <c r="H35" s="368">
        <v>0</v>
      </c>
      <c r="I35" s="1723">
        <v>108</v>
      </c>
      <c r="J35" s="389"/>
      <c r="K35" s="389"/>
      <c r="L35" s="1"/>
      <c r="M35" s="1"/>
      <c r="N35" s="1"/>
    </row>
    <row r="36" spans="1:14" ht="11.1" customHeight="1">
      <c r="E36" s="1892"/>
      <c r="F36" s="622" t="s">
        <v>36</v>
      </c>
      <c r="G36" s="479"/>
      <c r="H36" s="1061">
        <f>SUM(H37:H38)</f>
        <v>44</v>
      </c>
      <c r="I36" s="1098">
        <f>SUM(I37:I38)</f>
        <v>65</v>
      </c>
      <c r="J36" s="389"/>
      <c r="K36" s="389"/>
      <c r="L36" s="1"/>
      <c r="M36" s="1"/>
      <c r="N36" s="1"/>
    </row>
    <row r="37" spans="1:14" ht="11.1" customHeight="1">
      <c r="E37" s="1892"/>
      <c r="F37" s="622"/>
      <c r="G37" s="485" t="s">
        <v>450</v>
      </c>
      <c r="H37" s="1061">
        <v>0</v>
      </c>
      <c r="I37" s="374">
        <v>65</v>
      </c>
      <c r="J37" s="389"/>
      <c r="K37" s="389"/>
      <c r="L37" s="1"/>
      <c r="M37" s="1"/>
      <c r="N37" s="1"/>
    </row>
    <row r="38" spans="1:14" ht="11.1" customHeight="1">
      <c r="A38" s="5">
        <v>1</v>
      </c>
      <c r="B38" s="5">
        <v>1</v>
      </c>
      <c r="C38" s="5">
        <v>1</v>
      </c>
      <c r="E38" s="1892"/>
      <c r="F38" s="4"/>
      <c r="G38" s="594" t="s">
        <v>712</v>
      </c>
      <c r="H38" s="368">
        <v>44</v>
      </c>
      <c r="I38" s="374">
        <v>0</v>
      </c>
      <c r="J38" s="389"/>
      <c r="K38" s="389"/>
      <c r="L38" s="1"/>
      <c r="M38" s="1"/>
      <c r="N38" s="1"/>
    </row>
    <row r="39" spans="1:14" ht="11.1" customHeight="1">
      <c r="E39" s="1892"/>
      <c r="F39" s="622" t="s">
        <v>24</v>
      </c>
      <c r="G39" s="594"/>
      <c r="H39" s="1061">
        <f>SUM(H40)</f>
        <v>66</v>
      </c>
      <c r="I39" s="1098">
        <f>SUM(I40)</f>
        <v>0</v>
      </c>
      <c r="J39" s="389"/>
      <c r="K39" s="389"/>
      <c r="L39" s="1"/>
      <c r="M39" s="1"/>
      <c r="N39" s="1"/>
    </row>
    <row r="40" spans="1:14" ht="11.1" customHeight="1">
      <c r="A40" s="5">
        <v>1</v>
      </c>
      <c r="B40" s="5">
        <v>1</v>
      </c>
      <c r="C40" s="5">
        <v>14</v>
      </c>
      <c r="E40" s="1892"/>
      <c r="F40" s="4"/>
      <c r="G40" s="594" t="s">
        <v>424</v>
      </c>
      <c r="H40" s="368">
        <v>66</v>
      </c>
      <c r="I40" s="374">
        <v>0</v>
      </c>
      <c r="J40" s="389"/>
      <c r="K40" s="389"/>
      <c r="L40" s="1"/>
      <c r="M40" s="1"/>
      <c r="N40" s="1"/>
    </row>
    <row r="41" spans="1:14" ht="11.1" customHeight="1">
      <c r="E41" s="1892"/>
      <c r="F41" s="622" t="s">
        <v>32</v>
      </c>
      <c r="G41" s="479"/>
      <c r="H41" s="1737">
        <f>SUM(H42)</f>
        <v>79</v>
      </c>
      <c r="I41" s="1058">
        <f>SUM(I42)</f>
        <v>0</v>
      </c>
      <c r="J41" s="389"/>
      <c r="K41" s="389"/>
      <c r="L41" s="1"/>
      <c r="M41" s="1"/>
      <c r="N41" s="1"/>
    </row>
    <row r="42" spans="1:14" ht="11.1" customHeight="1">
      <c r="E42" s="1893"/>
      <c r="F42" s="4"/>
      <c r="G42" s="594" t="s">
        <v>402</v>
      </c>
      <c r="H42" s="39">
        <v>79</v>
      </c>
      <c r="I42" s="366">
        <v>0</v>
      </c>
      <c r="J42" s="389"/>
      <c r="K42" s="389"/>
      <c r="L42" s="1"/>
      <c r="M42" s="1"/>
      <c r="N42" s="1"/>
    </row>
    <row r="43" spans="1:14" ht="12" customHeight="1">
      <c r="E43" s="1891">
        <v>1402</v>
      </c>
      <c r="F43" s="373" t="s">
        <v>2</v>
      </c>
      <c r="G43" s="372"/>
      <c r="H43" s="48">
        <f>SUM(H44+H53+H58+H65+H70+H76+H81+H87)</f>
        <v>7995</v>
      </c>
      <c r="I43" s="371">
        <f>SUM(I44+I53+I58+I65+I70+I76+I81+I87)</f>
        <v>473</v>
      </c>
      <c r="J43" s="389"/>
      <c r="K43" s="389"/>
      <c r="L43" s="1"/>
      <c r="M43" s="1"/>
      <c r="N43" s="1"/>
    </row>
    <row r="44" spans="1:14">
      <c r="E44" s="1892"/>
      <c r="F44" s="622" t="s">
        <v>37</v>
      </c>
      <c r="G44" s="594"/>
      <c r="H44" s="1746">
        <f>SUM(H45:H52)</f>
        <v>3526</v>
      </c>
      <c r="I44" s="1104">
        <f>SUM(I45:I52)</f>
        <v>306</v>
      </c>
      <c r="J44" s="389"/>
      <c r="K44" s="389"/>
      <c r="L44" s="1"/>
      <c r="M44" s="1"/>
      <c r="N44" s="1"/>
    </row>
    <row r="45" spans="1:14" ht="9.9499999999999993" customHeight="1">
      <c r="A45" s="5">
        <v>2</v>
      </c>
      <c r="B45" s="5">
        <v>4</v>
      </c>
      <c r="C45" s="5">
        <v>11</v>
      </c>
      <c r="E45" s="1892"/>
      <c r="F45" s="4"/>
      <c r="G45" s="594" t="s">
        <v>711</v>
      </c>
      <c r="H45" s="368">
        <v>211</v>
      </c>
      <c r="I45" s="1723">
        <v>0</v>
      </c>
      <c r="J45" s="389"/>
      <c r="K45" s="389"/>
      <c r="L45" s="1"/>
      <c r="M45" s="1"/>
      <c r="N45" s="1"/>
    </row>
    <row r="46" spans="1:14" ht="9.9499999999999993" customHeight="1">
      <c r="A46" s="5">
        <v>2</v>
      </c>
      <c r="B46" s="5">
        <v>4</v>
      </c>
      <c r="C46" s="5">
        <v>11</v>
      </c>
      <c r="E46" s="1892"/>
      <c r="F46" s="4"/>
      <c r="G46" s="594" t="s">
        <v>92</v>
      </c>
      <c r="H46" s="368">
        <v>910</v>
      </c>
      <c r="I46" s="1723">
        <v>0</v>
      </c>
      <c r="J46" s="389"/>
      <c r="K46" s="389"/>
      <c r="L46" s="1"/>
      <c r="M46" s="1"/>
      <c r="N46" s="1"/>
    </row>
    <row r="47" spans="1:14" ht="9.9499999999999993" customHeight="1">
      <c r="A47" s="5">
        <v>2</v>
      </c>
      <c r="B47" s="5">
        <v>4</v>
      </c>
      <c r="C47" s="5">
        <v>11</v>
      </c>
      <c r="E47" s="1892"/>
      <c r="F47" s="4"/>
      <c r="G47" s="594" t="s">
        <v>710</v>
      </c>
      <c r="H47" s="368">
        <v>231</v>
      </c>
      <c r="I47" s="1723">
        <v>0</v>
      </c>
      <c r="J47" s="389"/>
      <c r="K47" s="389"/>
      <c r="L47" s="1"/>
      <c r="M47" s="1"/>
      <c r="N47" s="1"/>
    </row>
    <row r="48" spans="1:14" ht="9.9499999999999993" customHeight="1">
      <c r="A48" s="5">
        <v>2</v>
      </c>
      <c r="B48" s="5">
        <v>4</v>
      </c>
      <c r="C48" s="5">
        <v>11</v>
      </c>
      <c r="E48" s="1892"/>
      <c r="F48" s="4"/>
      <c r="G48" s="594" t="s">
        <v>89</v>
      </c>
      <c r="H48" s="368">
        <v>992</v>
      </c>
      <c r="I48" s="1723">
        <v>0</v>
      </c>
      <c r="J48" s="389"/>
      <c r="K48" s="389"/>
      <c r="L48" s="1"/>
      <c r="M48" s="1"/>
      <c r="N48" s="1"/>
    </row>
    <row r="49" spans="1:14" ht="9.9499999999999993" customHeight="1">
      <c r="A49" s="5">
        <v>2</v>
      </c>
      <c r="B49" s="5">
        <v>4</v>
      </c>
      <c r="C49" s="5">
        <v>11</v>
      </c>
      <c r="E49" s="1892"/>
      <c r="F49" s="4"/>
      <c r="G49" s="594" t="s">
        <v>401</v>
      </c>
      <c r="H49" s="368">
        <v>0</v>
      </c>
      <c r="I49" s="1723">
        <v>0</v>
      </c>
      <c r="J49" s="389"/>
      <c r="K49" s="389"/>
      <c r="L49" s="1"/>
      <c r="M49" s="1"/>
      <c r="N49" s="1"/>
    </row>
    <row r="50" spans="1:14" ht="9.9499999999999993" customHeight="1">
      <c r="A50" s="5">
        <v>2</v>
      </c>
      <c r="B50" s="5">
        <v>4</v>
      </c>
      <c r="C50" s="5">
        <v>11</v>
      </c>
      <c r="E50" s="1892"/>
      <c r="F50" s="4"/>
      <c r="G50" s="594" t="s">
        <v>400</v>
      </c>
      <c r="H50" s="368">
        <v>779</v>
      </c>
      <c r="I50" s="1723">
        <v>0</v>
      </c>
      <c r="J50" s="389"/>
      <c r="K50" s="389"/>
      <c r="L50" s="1"/>
      <c r="M50" s="1"/>
      <c r="N50" s="1"/>
    </row>
    <row r="51" spans="1:14" ht="9.9499999999999993" customHeight="1">
      <c r="A51" s="5">
        <v>2</v>
      </c>
      <c r="B51" s="5">
        <v>6</v>
      </c>
      <c r="C51" s="5">
        <v>11</v>
      </c>
      <c r="E51" s="1892"/>
      <c r="F51" s="4"/>
      <c r="G51" s="594" t="s">
        <v>90</v>
      </c>
      <c r="H51" s="368">
        <v>0</v>
      </c>
      <c r="I51" s="1723">
        <v>306</v>
      </c>
      <c r="J51" s="389"/>
      <c r="K51" s="389"/>
      <c r="L51" s="1"/>
      <c r="M51" s="1"/>
      <c r="N51" s="1"/>
    </row>
    <row r="52" spans="1:14" ht="9.9499999999999993" customHeight="1">
      <c r="A52" s="5">
        <v>2</v>
      </c>
      <c r="B52" s="5">
        <v>6</v>
      </c>
      <c r="C52" s="5">
        <v>11</v>
      </c>
      <c r="E52" s="1892"/>
      <c r="F52" s="4"/>
      <c r="G52" s="594" t="s">
        <v>91</v>
      </c>
      <c r="H52" s="368">
        <v>403</v>
      </c>
      <c r="I52" s="1723">
        <v>0</v>
      </c>
      <c r="J52" s="389"/>
      <c r="K52" s="389"/>
      <c r="L52" s="1"/>
      <c r="M52" s="1"/>
      <c r="N52" s="1"/>
    </row>
    <row r="53" spans="1:14" ht="11.1" customHeight="1">
      <c r="E53" s="1892"/>
      <c r="F53" s="622" t="s">
        <v>38</v>
      </c>
      <c r="G53" s="594"/>
      <c r="H53" s="1061">
        <f>SUM(H54:H57)</f>
        <v>795</v>
      </c>
      <c r="I53" s="1756">
        <f>SUM(I54:I57)</f>
        <v>167</v>
      </c>
      <c r="J53" s="1757"/>
      <c r="K53" s="389"/>
      <c r="L53" s="1"/>
      <c r="M53" s="1"/>
      <c r="N53" s="1"/>
    </row>
    <row r="54" spans="1:14" ht="9.9499999999999993" customHeight="1">
      <c r="A54" s="5">
        <v>2</v>
      </c>
      <c r="B54" s="5">
        <v>4</v>
      </c>
      <c r="C54" s="5">
        <v>10</v>
      </c>
      <c r="E54" s="1892"/>
      <c r="F54" s="4"/>
      <c r="G54" s="594" t="s">
        <v>710</v>
      </c>
      <c r="H54" s="368">
        <v>149</v>
      </c>
      <c r="I54" s="1723">
        <v>0</v>
      </c>
      <c r="J54" s="389"/>
      <c r="K54" s="389"/>
      <c r="L54" s="1"/>
      <c r="M54" s="1"/>
      <c r="N54" s="1"/>
    </row>
    <row r="55" spans="1:14" ht="9.9499999999999993" customHeight="1">
      <c r="A55" s="5">
        <v>2</v>
      </c>
      <c r="B55" s="5">
        <v>4</v>
      </c>
      <c r="C55" s="5">
        <v>10</v>
      </c>
      <c r="E55" s="1892"/>
      <c r="F55" s="4"/>
      <c r="G55" s="594" t="s">
        <v>89</v>
      </c>
      <c r="H55" s="368">
        <v>584</v>
      </c>
      <c r="I55" s="1723">
        <v>0</v>
      </c>
      <c r="J55" s="389"/>
      <c r="K55" s="389"/>
      <c r="L55" s="1"/>
      <c r="M55" s="1"/>
      <c r="N55" s="1"/>
    </row>
    <row r="56" spans="1:14" ht="9.9499999999999993" customHeight="1">
      <c r="A56" s="5">
        <v>2</v>
      </c>
      <c r="B56" s="5">
        <v>6</v>
      </c>
      <c r="C56" s="5">
        <v>10</v>
      </c>
      <c r="E56" s="1892"/>
      <c r="F56" s="4"/>
      <c r="G56" s="594" t="s">
        <v>90</v>
      </c>
      <c r="H56" s="368">
        <v>0</v>
      </c>
      <c r="I56" s="1723">
        <v>167</v>
      </c>
      <c r="J56" s="389"/>
      <c r="K56" s="389"/>
      <c r="L56" s="1"/>
      <c r="M56" s="1"/>
      <c r="N56" s="1"/>
    </row>
    <row r="57" spans="1:14" ht="9.9499999999999993" customHeight="1">
      <c r="A57" s="5">
        <v>2</v>
      </c>
      <c r="B57" s="5">
        <v>6</v>
      </c>
      <c r="C57" s="5">
        <v>10</v>
      </c>
      <c r="E57" s="1892"/>
      <c r="F57" s="4"/>
      <c r="G57" s="594" t="s">
        <v>91</v>
      </c>
      <c r="H57" s="368">
        <v>62</v>
      </c>
      <c r="I57" s="1723">
        <v>0</v>
      </c>
      <c r="J57" s="389"/>
      <c r="K57" s="389"/>
      <c r="L57" s="1"/>
      <c r="M57" s="1"/>
      <c r="N57" s="1"/>
    </row>
    <row r="58" spans="1:14" ht="11.1" customHeight="1">
      <c r="E58" s="1892"/>
      <c r="F58" s="622" t="s">
        <v>39</v>
      </c>
      <c r="G58" s="594"/>
      <c r="H58" s="1061">
        <f>SUM(H59:H64)</f>
        <v>1436</v>
      </c>
      <c r="I58" s="1756">
        <f>SUM(I59:I64)</f>
        <v>0</v>
      </c>
      <c r="J58" s="389"/>
      <c r="K58" s="389"/>
      <c r="L58" s="1"/>
      <c r="M58" s="1"/>
      <c r="N58" s="1"/>
    </row>
    <row r="59" spans="1:14" ht="9.9499999999999993" customHeight="1">
      <c r="A59" s="5">
        <v>2</v>
      </c>
      <c r="B59" s="5">
        <v>4</v>
      </c>
      <c r="C59" s="5">
        <v>10</v>
      </c>
      <c r="E59" s="1892"/>
      <c r="F59" s="4"/>
      <c r="G59" s="594" t="s">
        <v>711</v>
      </c>
      <c r="H59" s="368">
        <v>101</v>
      </c>
      <c r="I59" s="1723">
        <v>0</v>
      </c>
      <c r="J59" s="389"/>
      <c r="K59" s="389"/>
      <c r="L59" s="1"/>
      <c r="M59" s="1"/>
      <c r="N59" s="1"/>
    </row>
    <row r="60" spans="1:14" ht="9.9499999999999993" customHeight="1">
      <c r="A60" s="5">
        <v>2</v>
      </c>
      <c r="B60" s="5">
        <v>4</v>
      </c>
      <c r="C60" s="5">
        <v>10</v>
      </c>
      <c r="E60" s="1892"/>
      <c r="F60" s="4"/>
      <c r="G60" s="594" t="s">
        <v>92</v>
      </c>
      <c r="H60" s="368">
        <v>525</v>
      </c>
      <c r="I60" s="1723">
        <v>0</v>
      </c>
      <c r="J60" s="389"/>
      <c r="K60" s="389"/>
      <c r="L60" s="1"/>
      <c r="M60" s="1"/>
      <c r="N60" s="1"/>
    </row>
    <row r="61" spans="1:14" ht="9.9499999999999993" customHeight="1">
      <c r="A61" s="5">
        <v>2</v>
      </c>
      <c r="B61" s="5">
        <v>4</v>
      </c>
      <c r="C61" s="5">
        <v>10</v>
      </c>
      <c r="E61" s="1892"/>
      <c r="F61" s="4"/>
      <c r="G61" s="594" t="s">
        <v>93</v>
      </c>
      <c r="H61" s="368">
        <v>110</v>
      </c>
      <c r="I61" s="1723">
        <v>0</v>
      </c>
      <c r="J61" s="389"/>
      <c r="K61" s="389"/>
      <c r="L61" s="1"/>
      <c r="M61" s="1"/>
      <c r="N61" s="1"/>
    </row>
    <row r="62" spans="1:14" ht="9.9499999999999993" customHeight="1">
      <c r="A62" s="5">
        <v>2</v>
      </c>
      <c r="B62" s="5">
        <v>4</v>
      </c>
      <c r="C62" s="5">
        <v>10</v>
      </c>
      <c r="E62" s="1892"/>
      <c r="F62" s="4"/>
      <c r="G62" s="594" t="s">
        <v>398</v>
      </c>
      <c r="H62" s="368">
        <v>317</v>
      </c>
      <c r="I62" s="1723">
        <v>0</v>
      </c>
      <c r="J62" s="389"/>
      <c r="K62" s="389"/>
      <c r="L62" s="1"/>
      <c r="M62" s="1"/>
      <c r="N62" s="1"/>
    </row>
    <row r="63" spans="1:14" ht="9.9499999999999993" customHeight="1">
      <c r="A63" s="5">
        <v>2</v>
      </c>
      <c r="B63" s="5">
        <v>4</v>
      </c>
      <c r="C63" s="5">
        <v>10</v>
      </c>
      <c r="E63" s="1892"/>
      <c r="F63" s="4"/>
      <c r="G63" s="594" t="s">
        <v>401</v>
      </c>
      <c r="H63" s="368">
        <v>0</v>
      </c>
      <c r="I63" s="1723">
        <v>0</v>
      </c>
      <c r="J63" s="389"/>
      <c r="K63" s="389"/>
      <c r="L63" s="1"/>
      <c r="M63" s="1"/>
      <c r="N63" s="1"/>
    </row>
    <row r="64" spans="1:14" ht="9.9499999999999993" customHeight="1">
      <c r="A64" s="5">
        <v>2</v>
      </c>
      <c r="B64" s="5">
        <v>4</v>
      </c>
      <c r="C64" s="5">
        <v>10</v>
      </c>
      <c r="E64" s="1892"/>
      <c r="F64" s="4"/>
      <c r="G64" s="594" t="s">
        <v>94</v>
      </c>
      <c r="H64" s="368">
        <v>383</v>
      </c>
      <c r="I64" s="1723">
        <v>0</v>
      </c>
      <c r="J64" s="389"/>
      <c r="K64" s="389"/>
      <c r="L64" s="1"/>
      <c r="M64" s="1"/>
      <c r="N64" s="1"/>
    </row>
    <row r="65" spans="1:14" ht="11.1" customHeight="1">
      <c r="E65" s="1892"/>
      <c r="F65" s="622" t="s">
        <v>40</v>
      </c>
      <c r="G65" s="594"/>
      <c r="H65" s="1061">
        <f>SUM(H66:H69)</f>
        <v>793</v>
      </c>
      <c r="I65" s="1756">
        <f>SUM(I66:I69)</f>
        <v>0</v>
      </c>
      <c r="J65" s="389"/>
      <c r="K65" s="389"/>
      <c r="L65" s="1"/>
      <c r="M65" s="1"/>
      <c r="N65" s="1"/>
    </row>
    <row r="66" spans="1:14" ht="9.9499999999999993" customHeight="1">
      <c r="A66" s="5">
        <v>2</v>
      </c>
      <c r="B66" s="5">
        <v>4</v>
      </c>
      <c r="C66" s="5">
        <v>3</v>
      </c>
      <c r="E66" s="1892"/>
      <c r="F66" s="4"/>
      <c r="G66" s="594" t="s">
        <v>711</v>
      </c>
      <c r="H66" s="368">
        <v>63</v>
      </c>
      <c r="I66" s="1723">
        <v>0</v>
      </c>
      <c r="J66" s="389"/>
      <c r="K66" s="389"/>
      <c r="L66" s="1"/>
      <c r="M66" s="1"/>
      <c r="N66" s="1"/>
    </row>
    <row r="67" spans="1:14" ht="9.9499999999999993" customHeight="1">
      <c r="A67" s="5">
        <v>2</v>
      </c>
      <c r="B67" s="5">
        <v>4</v>
      </c>
      <c r="C67" s="5">
        <v>3</v>
      </c>
      <c r="E67" s="1892"/>
      <c r="F67" s="4"/>
      <c r="G67" s="594" t="s">
        <v>92</v>
      </c>
      <c r="H67" s="368">
        <v>269</v>
      </c>
      <c r="I67" s="1723">
        <v>0</v>
      </c>
      <c r="J67" s="389"/>
      <c r="K67" s="389"/>
      <c r="L67" s="1"/>
      <c r="M67" s="1"/>
      <c r="N67" s="1"/>
    </row>
    <row r="68" spans="1:14" ht="9.9499999999999993" customHeight="1">
      <c r="A68" s="5">
        <v>2</v>
      </c>
      <c r="B68" s="5">
        <v>4</v>
      </c>
      <c r="C68" s="5">
        <v>3</v>
      </c>
      <c r="E68" s="1892"/>
      <c r="F68" s="4"/>
      <c r="G68" s="594" t="s">
        <v>710</v>
      </c>
      <c r="H68" s="368">
        <v>97</v>
      </c>
      <c r="I68" s="1723">
        <v>0</v>
      </c>
      <c r="J68" s="389"/>
      <c r="K68" s="389"/>
      <c r="L68" s="1"/>
      <c r="M68" s="1"/>
      <c r="N68" s="1"/>
    </row>
    <row r="69" spans="1:14" ht="9.9499999999999993" customHeight="1">
      <c r="A69" s="5">
        <v>2</v>
      </c>
      <c r="B69" s="5">
        <v>4</v>
      </c>
      <c r="C69" s="5">
        <v>3</v>
      </c>
      <c r="E69" s="1892"/>
      <c r="F69" s="4"/>
      <c r="G69" s="594" t="s">
        <v>89</v>
      </c>
      <c r="H69" s="368">
        <v>364</v>
      </c>
      <c r="I69" s="1723">
        <v>0</v>
      </c>
      <c r="J69" s="389"/>
      <c r="K69" s="389"/>
      <c r="L69" s="1"/>
      <c r="M69" s="1"/>
      <c r="N69" s="1"/>
    </row>
    <row r="70" spans="1:14" ht="11.1" customHeight="1">
      <c r="E70" s="1892"/>
      <c r="F70" s="622" t="s">
        <v>41</v>
      </c>
      <c r="G70" s="594"/>
      <c r="H70" s="1061">
        <f>SUM(H71:H75)</f>
        <v>356</v>
      </c>
      <c r="I70" s="1756">
        <f>SUM(I71:I75)</f>
        <v>0</v>
      </c>
      <c r="J70" s="389"/>
      <c r="K70" s="389"/>
      <c r="L70" s="1"/>
      <c r="M70" s="1"/>
      <c r="N70" s="1"/>
    </row>
    <row r="71" spans="1:14" ht="9.9499999999999993" customHeight="1">
      <c r="A71" s="5">
        <v>2</v>
      </c>
      <c r="B71" s="5">
        <v>4</v>
      </c>
      <c r="C71" s="5">
        <v>7</v>
      </c>
      <c r="E71" s="1892"/>
      <c r="F71" s="4"/>
      <c r="G71" s="594" t="s">
        <v>711</v>
      </c>
      <c r="H71" s="368">
        <v>35</v>
      </c>
      <c r="I71" s="1723">
        <v>0</v>
      </c>
      <c r="J71" s="389"/>
      <c r="K71" s="389"/>
      <c r="L71" s="1"/>
      <c r="M71" s="1"/>
      <c r="N71" s="1"/>
    </row>
    <row r="72" spans="1:14" ht="9.9499999999999993" customHeight="1">
      <c r="A72" s="5">
        <v>2</v>
      </c>
      <c r="B72" s="5">
        <v>4</v>
      </c>
      <c r="C72" s="5">
        <v>7</v>
      </c>
      <c r="E72" s="1892"/>
      <c r="F72" s="4"/>
      <c r="G72" s="594" t="s">
        <v>92</v>
      </c>
      <c r="H72" s="368">
        <v>112</v>
      </c>
      <c r="I72" s="1723">
        <v>0</v>
      </c>
      <c r="J72" s="389"/>
      <c r="K72" s="389"/>
      <c r="L72" s="1"/>
      <c r="M72" s="1"/>
      <c r="N72" s="1"/>
    </row>
    <row r="73" spans="1:14" ht="9.9499999999999993" customHeight="1">
      <c r="A73" s="5">
        <v>2</v>
      </c>
      <c r="B73" s="5">
        <v>4</v>
      </c>
      <c r="C73" s="5">
        <v>7</v>
      </c>
      <c r="E73" s="1892"/>
      <c r="F73" s="4"/>
      <c r="G73" s="594" t="s">
        <v>423</v>
      </c>
      <c r="H73" s="368">
        <v>0</v>
      </c>
      <c r="I73" s="1723">
        <v>0</v>
      </c>
      <c r="J73" s="389"/>
      <c r="K73" s="389"/>
      <c r="L73" s="1"/>
      <c r="M73" s="1"/>
      <c r="N73" s="1"/>
    </row>
    <row r="74" spans="1:14" ht="9.9499999999999993" customHeight="1">
      <c r="A74" s="5">
        <v>2</v>
      </c>
      <c r="B74" s="5">
        <v>4</v>
      </c>
      <c r="C74" s="5">
        <v>7</v>
      </c>
      <c r="E74" s="1892"/>
      <c r="F74" s="4"/>
      <c r="G74" s="594" t="s">
        <v>710</v>
      </c>
      <c r="H74" s="368">
        <v>49</v>
      </c>
      <c r="I74" s="1723">
        <v>0</v>
      </c>
      <c r="J74" s="389"/>
      <c r="K74" s="389"/>
      <c r="L74" s="1"/>
      <c r="M74" s="1"/>
      <c r="N74" s="1"/>
    </row>
    <row r="75" spans="1:14" ht="9.9499999999999993" customHeight="1">
      <c r="A75" s="5">
        <v>2</v>
      </c>
      <c r="B75" s="5">
        <v>4</v>
      </c>
      <c r="C75" s="5">
        <v>7</v>
      </c>
      <c r="E75" s="1892"/>
      <c r="F75" s="4"/>
      <c r="G75" s="594" t="s">
        <v>89</v>
      </c>
      <c r="H75" s="368">
        <v>160</v>
      </c>
      <c r="I75" s="1723">
        <v>0</v>
      </c>
      <c r="J75" s="389"/>
      <c r="K75" s="389"/>
      <c r="L75" s="1"/>
      <c r="M75" s="1"/>
      <c r="N75" s="1"/>
    </row>
    <row r="76" spans="1:14" ht="11.1" customHeight="1">
      <c r="E76" s="1892"/>
      <c r="F76" s="622" t="s">
        <v>42</v>
      </c>
      <c r="G76" s="594"/>
      <c r="H76" s="1061">
        <f>SUM(H77:H80)</f>
        <v>252</v>
      </c>
      <c r="I76" s="1756">
        <f>SUM(I77:I80)</f>
        <v>0</v>
      </c>
      <c r="J76" s="389"/>
      <c r="K76" s="389"/>
      <c r="L76" s="1"/>
      <c r="M76" s="1"/>
      <c r="N76" s="1"/>
    </row>
    <row r="77" spans="1:14" ht="9.9499999999999993" customHeight="1">
      <c r="A77" s="5">
        <v>2</v>
      </c>
      <c r="B77" s="5">
        <v>4</v>
      </c>
      <c r="C77" s="5">
        <v>1</v>
      </c>
      <c r="E77" s="1892"/>
      <c r="F77" s="4"/>
      <c r="G77" s="594" t="s">
        <v>711</v>
      </c>
      <c r="H77" s="368">
        <v>29</v>
      </c>
      <c r="I77" s="1723">
        <v>0</v>
      </c>
      <c r="J77" s="389"/>
      <c r="K77" s="389"/>
      <c r="L77" s="1"/>
      <c r="M77" s="1"/>
      <c r="N77" s="1"/>
    </row>
    <row r="78" spans="1:14" ht="9.9499999999999993" customHeight="1">
      <c r="A78" s="5">
        <v>2</v>
      </c>
      <c r="B78" s="5">
        <v>4</v>
      </c>
      <c r="C78" s="5">
        <v>1</v>
      </c>
      <c r="E78" s="1892"/>
      <c r="F78" s="4"/>
      <c r="G78" s="594" t="s">
        <v>92</v>
      </c>
      <c r="H78" s="368">
        <v>114</v>
      </c>
      <c r="I78" s="1723">
        <v>0</v>
      </c>
      <c r="J78" s="389"/>
      <c r="K78" s="389"/>
      <c r="L78" s="1"/>
      <c r="M78" s="1"/>
      <c r="N78" s="1"/>
    </row>
    <row r="79" spans="1:14" ht="9.9499999999999993" customHeight="1">
      <c r="A79" s="5">
        <v>2</v>
      </c>
      <c r="B79" s="5">
        <v>4</v>
      </c>
      <c r="C79" s="5">
        <v>1</v>
      </c>
      <c r="E79" s="1892"/>
      <c r="F79" s="4"/>
      <c r="G79" s="594" t="s">
        <v>710</v>
      </c>
      <c r="H79" s="368">
        <v>21</v>
      </c>
      <c r="I79" s="1723">
        <v>0</v>
      </c>
      <c r="J79" s="389"/>
      <c r="K79" s="389"/>
      <c r="L79" s="1"/>
      <c r="M79" s="1"/>
      <c r="N79" s="1"/>
    </row>
    <row r="80" spans="1:14" ht="9.9499999999999993" customHeight="1">
      <c r="A80" s="5">
        <v>2</v>
      </c>
      <c r="B80" s="5">
        <v>4</v>
      </c>
      <c r="C80" s="5">
        <v>1</v>
      </c>
      <c r="E80" s="1892"/>
      <c r="F80" s="4"/>
      <c r="G80" s="594" t="s">
        <v>89</v>
      </c>
      <c r="H80" s="368">
        <v>88</v>
      </c>
      <c r="I80" s="1723">
        <v>0</v>
      </c>
      <c r="J80" s="389"/>
      <c r="K80" s="389"/>
      <c r="L80" s="1"/>
      <c r="M80" s="1"/>
      <c r="N80" s="1"/>
    </row>
    <row r="81" spans="1:14" ht="11.1" customHeight="1">
      <c r="E81" s="1892"/>
      <c r="F81" s="622" t="s">
        <v>43</v>
      </c>
      <c r="G81" s="594"/>
      <c r="H81" s="1061">
        <f>SUM(H82:H86)</f>
        <v>412</v>
      </c>
      <c r="I81" s="1756">
        <f>SUM(I82:I86)</f>
        <v>0</v>
      </c>
      <c r="J81" s="389"/>
      <c r="K81" s="389"/>
      <c r="L81" s="1"/>
      <c r="M81" s="1"/>
      <c r="N81" s="1"/>
    </row>
    <row r="82" spans="1:14" ht="9.75" customHeight="1">
      <c r="A82" s="5">
        <v>2</v>
      </c>
      <c r="B82" s="5">
        <v>4</v>
      </c>
      <c r="C82" s="5">
        <v>9</v>
      </c>
      <c r="E82" s="1892"/>
      <c r="G82" s="594" t="s">
        <v>711</v>
      </c>
      <c r="H82" s="368">
        <v>43</v>
      </c>
      <c r="I82" s="1723">
        <v>0</v>
      </c>
      <c r="J82" s="389"/>
      <c r="K82" s="389"/>
      <c r="L82" s="1"/>
      <c r="M82" s="1"/>
      <c r="N82" s="1"/>
    </row>
    <row r="83" spans="1:14" ht="9.75" customHeight="1">
      <c r="A83" s="5">
        <v>2</v>
      </c>
      <c r="B83" s="5">
        <v>4</v>
      </c>
      <c r="C83" s="5">
        <v>9</v>
      </c>
      <c r="E83" s="1892"/>
      <c r="G83" s="594" t="s">
        <v>92</v>
      </c>
      <c r="H83" s="368">
        <v>194</v>
      </c>
      <c r="I83" s="1723">
        <v>0</v>
      </c>
      <c r="J83" s="389"/>
      <c r="K83" s="389"/>
      <c r="L83" s="1"/>
      <c r="M83" s="1"/>
      <c r="N83" s="1"/>
    </row>
    <row r="84" spans="1:14" ht="9.75" customHeight="1">
      <c r="A84" s="5">
        <v>2</v>
      </c>
      <c r="B84" s="5">
        <v>4</v>
      </c>
      <c r="C84" s="5">
        <v>9</v>
      </c>
      <c r="E84" s="1892"/>
      <c r="G84" s="594" t="s">
        <v>710</v>
      </c>
      <c r="H84" s="368">
        <v>35</v>
      </c>
      <c r="I84" s="1723">
        <v>0</v>
      </c>
      <c r="J84" s="389"/>
      <c r="K84" s="389"/>
      <c r="L84" s="1"/>
      <c r="M84" s="1"/>
      <c r="N84" s="1"/>
    </row>
    <row r="85" spans="1:14" ht="9.9499999999999993" customHeight="1">
      <c r="A85" s="5">
        <v>2</v>
      </c>
      <c r="B85" s="5">
        <v>4</v>
      </c>
      <c r="C85" s="5">
        <v>9</v>
      </c>
      <c r="E85" s="1892"/>
      <c r="G85" s="594" t="s">
        <v>89</v>
      </c>
      <c r="H85" s="368">
        <v>125</v>
      </c>
      <c r="I85" s="1723">
        <v>0</v>
      </c>
      <c r="J85" s="389"/>
      <c r="K85" s="389"/>
      <c r="L85" s="1"/>
      <c r="M85" s="1"/>
      <c r="N85" s="1"/>
    </row>
    <row r="86" spans="1:14" ht="9.9499999999999993" customHeight="1">
      <c r="A86" s="5">
        <v>2</v>
      </c>
      <c r="B86" s="5">
        <v>4</v>
      </c>
      <c r="C86" s="5">
        <v>9</v>
      </c>
      <c r="E86" s="1892"/>
      <c r="G86" s="594" t="s">
        <v>94</v>
      </c>
      <c r="H86" s="368">
        <v>15</v>
      </c>
      <c r="I86" s="1723">
        <v>0</v>
      </c>
      <c r="J86" s="389"/>
      <c r="K86" s="389"/>
      <c r="L86" s="1"/>
      <c r="M86" s="1"/>
      <c r="N86" s="1"/>
    </row>
    <row r="87" spans="1:14" ht="11.1" customHeight="1">
      <c r="E87" s="1892"/>
      <c r="F87" s="622" t="s">
        <v>44</v>
      </c>
      <c r="G87" s="479"/>
      <c r="H87" s="1061">
        <f>SUM(H88)</f>
        <v>425</v>
      </c>
      <c r="I87" s="1098">
        <f>SUM(I88)</f>
        <v>0</v>
      </c>
      <c r="J87" s="389"/>
      <c r="K87" s="389"/>
      <c r="L87" s="1"/>
      <c r="M87" s="1"/>
      <c r="N87" s="1"/>
    </row>
    <row r="88" spans="1:14" ht="9.9499999999999993" customHeight="1">
      <c r="A88" s="5">
        <v>2</v>
      </c>
      <c r="B88" s="5">
        <v>4</v>
      </c>
      <c r="C88" s="5">
        <v>11</v>
      </c>
      <c r="E88" s="1892"/>
      <c r="F88" s="4"/>
      <c r="G88" s="594" t="s">
        <v>109</v>
      </c>
      <c r="H88" s="368">
        <v>425</v>
      </c>
      <c r="I88" s="374">
        <v>0</v>
      </c>
      <c r="J88" s="389"/>
      <c r="K88" s="389"/>
      <c r="L88" s="1"/>
      <c r="M88" s="1"/>
      <c r="N88" s="1"/>
    </row>
    <row r="89" spans="1:14" ht="12" customHeight="1">
      <c r="E89" s="1891">
        <v>1403</v>
      </c>
      <c r="F89" s="373" t="s">
        <v>3</v>
      </c>
      <c r="G89" s="372"/>
      <c r="H89" s="48">
        <f>SUM(H90+H92+H94)</f>
        <v>1094</v>
      </c>
      <c r="I89" s="371">
        <f>SUM(I90+I92+I94)</f>
        <v>0</v>
      </c>
      <c r="J89" s="389"/>
      <c r="K89" s="389"/>
      <c r="L89" s="1"/>
      <c r="M89" s="1"/>
      <c r="N89" s="1"/>
    </row>
    <row r="90" spans="1:14" ht="11.1" customHeight="1">
      <c r="E90" s="1892"/>
      <c r="F90" s="622" t="s">
        <v>45</v>
      </c>
      <c r="G90" s="594"/>
      <c r="H90" s="1061">
        <f>SUM(H91)</f>
        <v>304</v>
      </c>
      <c r="I90" s="1098">
        <f>SUM(I91)</f>
        <v>0</v>
      </c>
      <c r="J90" s="389"/>
      <c r="K90" s="389"/>
      <c r="L90" s="1"/>
      <c r="M90" s="1"/>
      <c r="N90" s="1"/>
    </row>
    <row r="91" spans="1:14" ht="9.9499999999999993" customHeight="1">
      <c r="A91" s="5">
        <v>3</v>
      </c>
      <c r="B91" s="5">
        <v>5</v>
      </c>
      <c r="C91" s="5">
        <v>11</v>
      </c>
      <c r="E91" s="1892"/>
      <c r="F91" s="4"/>
      <c r="G91" s="594" t="s">
        <v>96</v>
      </c>
      <c r="H91" s="368">
        <v>304</v>
      </c>
      <c r="I91" s="374">
        <v>0</v>
      </c>
      <c r="J91" s="389"/>
      <c r="K91" s="389"/>
      <c r="L91" s="1"/>
      <c r="M91" s="1"/>
      <c r="N91" s="1"/>
    </row>
    <row r="92" spans="1:14" ht="11.1" customHeight="1">
      <c r="E92" s="1892"/>
      <c r="F92" s="622" t="s">
        <v>46</v>
      </c>
      <c r="G92" s="594"/>
      <c r="H92" s="1061">
        <f>SUM(H93)</f>
        <v>267</v>
      </c>
      <c r="I92" s="1098">
        <f>SUM(I93)</f>
        <v>0</v>
      </c>
      <c r="J92" s="389"/>
      <c r="K92" s="389"/>
      <c r="L92" s="1"/>
      <c r="M92" s="1"/>
      <c r="N92" s="1"/>
    </row>
    <row r="93" spans="1:14" ht="9.75" customHeight="1">
      <c r="A93" s="5">
        <v>3</v>
      </c>
      <c r="B93" s="5">
        <v>5</v>
      </c>
      <c r="C93" s="5">
        <v>8</v>
      </c>
      <c r="E93" s="1892"/>
      <c r="F93" s="4"/>
      <c r="G93" s="594" t="s">
        <v>709</v>
      </c>
      <c r="H93" s="368">
        <v>267</v>
      </c>
      <c r="I93" s="374">
        <v>0</v>
      </c>
      <c r="J93" s="389"/>
      <c r="K93" s="389"/>
      <c r="L93" s="1"/>
      <c r="M93" s="1"/>
      <c r="N93" s="1"/>
    </row>
    <row r="94" spans="1:14" ht="11.1" customHeight="1">
      <c r="E94" s="1892"/>
      <c r="F94" s="622" t="s">
        <v>47</v>
      </c>
      <c r="G94" s="594"/>
      <c r="H94" s="1061">
        <f>SUM(H95:H96)</f>
        <v>523</v>
      </c>
      <c r="I94" s="1098">
        <f>SUM(I95:I96)</f>
        <v>0</v>
      </c>
      <c r="J94" s="389"/>
      <c r="K94" s="389"/>
      <c r="L94" s="1"/>
      <c r="M94" s="1"/>
      <c r="N94" s="1"/>
    </row>
    <row r="95" spans="1:14" ht="9.9499999999999993" customHeight="1">
      <c r="A95" s="5">
        <v>3</v>
      </c>
      <c r="B95" s="5">
        <v>5</v>
      </c>
      <c r="C95" s="5">
        <v>10</v>
      </c>
      <c r="E95" s="1892"/>
      <c r="F95" s="4"/>
      <c r="G95" s="594" t="s">
        <v>96</v>
      </c>
      <c r="H95" s="368">
        <v>390</v>
      </c>
      <c r="I95" s="374">
        <v>0</v>
      </c>
      <c r="J95" s="389"/>
      <c r="K95" s="389"/>
      <c r="L95" s="1"/>
      <c r="M95" s="1"/>
      <c r="N95" s="1"/>
    </row>
    <row r="96" spans="1:14" ht="9.9499999999999993" customHeight="1">
      <c r="A96" s="5">
        <v>3</v>
      </c>
      <c r="B96" s="5">
        <v>5</v>
      </c>
      <c r="C96" s="5">
        <v>10</v>
      </c>
      <c r="E96" s="1893"/>
      <c r="F96" s="3"/>
      <c r="G96" s="593" t="s">
        <v>397</v>
      </c>
      <c r="H96" s="40">
        <v>133</v>
      </c>
      <c r="I96" s="382">
        <v>0</v>
      </c>
      <c r="J96" s="389"/>
      <c r="K96" s="389"/>
      <c r="L96" s="1"/>
      <c r="M96" s="1"/>
      <c r="N96" s="1"/>
    </row>
    <row r="97" spans="1:14" ht="9.9499999999999993" customHeight="1">
      <c r="E97" s="6"/>
      <c r="F97" s="4"/>
      <c r="G97" s="594"/>
      <c r="I97" s="1755" t="s">
        <v>386</v>
      </c>
      <c r="J97" s="389"/>
      <c r="K97" s="389"/>
      <c r="L97" s="1"/>
      <c r="M97" s="1"/>
      <c r="N97" s="1"/>
    </row>
    <row r="98" spans="1:14" ht="9.9499999999999993" customHeight="1">
      <c r="E98" s="6"/>
      <c r="F98" s="4"/>
      <c r="G98" s="594"/>
      <c r="H98" s="2"/>
      <c r="I98" s="2" t="s">
        <v>447</v>
      </c>
      <c r="J98" s="1"/>
      <c r="K98" s="1"/>
      <c r="L98" s="1"/>
      <c r="M98" s="1"/>
      <c r="N98" s="1"/>
    </row>
    <row r="99" spans="1:14" ht="12.75" customHeight="1">
      <c r="E99" s="1889" t="s">
        <v>6</v>
      </c>
      <c r="F99" s="1754"/>
      <c r="G99" s="1754"/>
      <c r="H99" s="1753"/>
      <c r="I99" s="1752"/>
      <c r="J99" s="389"/>
      <c r="K99" s="1"/>
      <c r="L99" s="1"/>
      <c r="M99" s="4"/>
      <c r="N99" s="1"/>
    </row>
    <row r="100" spans="1:14" ht="15" customHeight="1">
      <c r="A100" s="5" t="s">
        <v>12</v>
      </c>
      <c r="B100" s="5" t="s">
        <v>13</v>
      </c>
      <c r="C100" s="5" t="s">
        <v>14</v>
      </c>
      <c r="E100" s="1890"/>
      <c r="F100" s="1751"/>
      <c r="G100" s="1750" t="s">
        <v>87</v>
      </c>
      <c r="H100" s="1749" t="s">
        <v>708</v>
      </c>
      <c r="I100" s="1748" t="s">
        <v>707</v>
      </c>
      <c r="J100" s="389"/>
      <c r="K100" s="5"/>
      <c r="L100" s="1"/>
      <c r="M100" s="1"/>
      <c r="N100" s="1"/>
    </row>
    <row r="101" spans="1:14">
      <c r="E101" s="1890"/>
      <c r="F101" s="1361"/>
      <c r="G101" s="1747"/>
      <c r="H101" s="1305" t="s">
        <v>0</v>
      </c>
      <c r="I101" s="1143" t="s">
        <v>0</v>
      </c>
      <c r="J101" s="389"/>
      <c r="K101" s="1"/>
      <c r="L101" s="1"/>
      <c r="M101" s="1"/>
      <c r="N101" s="1"/>
    </row>
    <row r="102" spans="1:14" ht="12" customHeight="1">
      <c r="E102" s="1894">
        <v>1404</v>
      </c>
      <c r="F102" s="373" t="s">
        <v>28</v>
      </c>
      <c r="G102" s="372"/>
      <c r="H102" s="48">
        <f>SUM(H103+H105)</f>
        <v>3052</v>
      </c>
      <c r="I102" s="371">
        <f>SUM(I103+I105)</f>
        <v>0</v>
      </c>
      <c r="J102" s="1"/>
      <c r="K102" s="1"/>
      <c r="L102" s="1"/>
      <c r="M102" s="1"/>
      <c r="N102" s="1"/>
    </row>
    <row r="103" spans="1:14" ht="12" customHeight="1">
      <c r="E103" s="1895"/>
      <c r="F103" s="1680" t="s">
        <v>48</v>
      </c>
      <c r="G103" s="594"/>
      <c r="H103" s="1061">
        <f>SUM(H104)</f>
        <v>1481</v>
      </c>
      <c r="I103" s="1098">
        <f>SUM(I104)</f>
        <v>0</v>
      </c>
      <c r="J103" s="1"/>
      <c r="K103" s="1"/>
      <c r="L103" s="1"/>
      <c r="M103" s="1"/>
      <c r="N103" s="1"/>
    </row>
    <row r="104" spans="1:14" ht="12" customHeight="1">
      <c r="E104" s="1895"/>
      <c r="F104" s="4"/>
      <c r="G104" s="594" t="s">
        <v>706</v>
      </c>
      <c r="H104" s="368">
        <v>1481</v>
      </c>
      <c r="I104" s="374">
        <v>0</v>
      </c>
      <c r="J104" s="1"/>
      <c r="K104" s="1"/>
      <c r="L104" s="1"/>
      <c r="M104" s="1"/>
      <c r="N104" s="1"/>
    </row>
    <row r="105" spans="1:14" ht="11.1" customHeight="1">
      <c r="E105" s="1895"/>
      <c r="F105" s="622" t="s">
        <v>49</v>
      </c>
      <c r="G105" s="594"/>
      <c r="H105" s="1746">
        <f>SUM(H106:H109)</f>
        <v>1571</v>
      </c>
      <c r="I105" s="1104">
        <f>SUM(I106:I109)</f>
        <v>0</v>
      </c>
      <c r="J105" s="1"/>
      <c r="K105" s="1"/>
      <c r="L105" s="1"/>
      <c r="M105" s="1"/>
      <c r="N105" s="1"/>
    </row>
    <row r="106" spans="1:14" ht="11.1" customHeight="1">
      <c r="A106" s="5">
        <v>4</v>
      </c>
      <c r="B106" s="5">
        <v>6</v>
      </c>
      <c r="C106" s="5">
        <v>11</v>
      </c>
      <c r="E106" s="1895"/>
      <c r="F106" s="622"/>
      <c r="G106" s="594" t="s">
        <v>705</v>
      </c>
      <c r="H106" s="368">
        <v>176</v>
      </c>
      <c r="I106" s="374">
        <v>0</v>
      </c>
      <c r="J106" s="1"/>
      <c r="K106" s="1"/>
      <c r="L106" s="1"/>
      <c r="M106" s="1"/>
      <c r="N106" s="1"/>
    </row>
    <row r="107" spans="1:14" ht="9.9499999999999993" customHeight="1">
      <c r="A107" s="5">
        <v>4</v>
      </c>
      <c r="B107" s="5">
        <v>6</v>
      </c>
      <c r="C107" s="5">
        <v>11</v>
      </c>
      <c r="E107" s="1895"/>
      <c r="F107" s="4"/>
      <c r="G107" s="594" t="s">
        <v>112</v>
      </c>
      <c r="H107" s="368">
        <v>1395</v>
      </c>
      <c r="I107" s="374">
        <v>0</v>
      </c>
      <c r="J107" s="1"/>
      <c r="K107" s="1"/>
      <c r="L107" s="1"/>
      <c r="M107" s="1"/>
      <c r="N107" s="1"/>
    </row>
    <row r="108" spans="1:14" ht="9.9499999999999993" customHeight="1">
      <c r="A108" s="5">
        <v>4</v>
      </c>
      <c r="B108" s="5">
        <v>6</v>
      </c>
      <c r="C108" s="5">
        <v>11</v>
      </c>
      <c r="E108" s="1895"/>
      <c r="F108" s="4"/>
      <c r="G108" s="594" t="s">
        <v>422</v>
      </c>
      <c r="H108" s="368">
        <v>0</v>
      </c>
      <c r="I108" s="374">
        <v>0</v>
      </c>
      <c r="J108" s="1"/>
      <c r="K108" s="1"/>
      <c r="L108" s="1"/>
      <c r="M108" s="1"/>
      <c r="N108" s="1"/>
    </row>
    <row r="109" spans="1:14" ht="9.9499999999999993" customHeight="1">
      <c r="A109" s="5">
        <v>4</v>
      </c>
      <c r="B109" s="5">
        <v>6</v>
      </c>
      <c r="C109" s="5">
        <v>11</v>
      </c>
      <c r="E109" s="1896"/>
      <c r="F109" s="4"/>
      <c r="G109" s="594" t="s">
        <v>421</v>
      </c>
      <c r="H109" s="368">
        <v>0</v>
      </c>
      <c r="I109" s="374">
        <v>0</v>
      </c>
      <c r="J109" s="1"/>
      <c r="K109" s="1"/>
      <c r="L109" s="1"/>
      <c r="M109" s="1"/>
      <c r="N109" s="1"/>
    </row>
    <row r="110" spans="1:14" ht="12" customHeight="1">
      <c r="E110" s="1891">
        <v>1405</v>
      </c>
      <c r="F110" s="373" t="s">
        <v>4</v>
      </c>
      <c r="G110" s="491"/>
      <c r="H110" s="48">
        <f>SUM(H111+H116+H127+H129)</f>
        <v>3630</v>
      </c>
      <c r="I110" s="371">
        <f>SUM(I111+I116+I127+I129)</f>
        <v>66</v>
      </c>
      <c r="J110" s="1"/>
      <c r="K110" s="1"/>
      <c r="L110" s="1"/>
      <c r="M110" s="1"/>
      <c r="N110" s="1"/>
    </row>
    <row r="111" spans="1:14" ht="11.1" customHeight="1">
      <c r="E111" s="1892"/>
      <c r="F111" s="622" t="s">
        <v>50</v>
      </c>
      <c r="G111" s="594"/>
      <c r="H111" s="1742">
        <f>SUM(H112:H115)</f>
        <v>561</v>
      </c>
      <c r="I111" s="1741">
        <f>SUM(I112:I115)</f>
        <v>0</v>
      </c>
      <c r="J111" s="1"/>
      <c r="K111" s="1"/>
      <c r="L111" s="1"/>
      <c r="M111" s="1"/>
      <c r="N111" s="1"/>
    </row>
    <row r="112" spans="1:14" ht="9.9499999999999993" customHeight="1">
      <c r="A112" s="5">
        <v>5</v>
      </c>
      <c r="B112" s="5">
        <v>4</v>
      </c>
      <c r="C112" s="5">
        <v>8</v>
      </c>
      <c r="E112" s="1892"/>
      <c r="F112" s="4"/>
      <c r="G112" s="594" t="s">
        <v>395</v>
      </c>
      <c r="H112" s="1763">
        <v>65</v>
      </c>
      <c r="I112" s="1745">
        <v>0</v>
      </c>
      <c r="J112" s="1"/>
      <c r="K112" s="1"/>
      <c r="L112" s="1"/>
      <c r="M112" s="1"/>
      <c r="N112" s="1"/>
    </row>
    <row r="113" spans="1:14" ht="9.9499999999999993" customHeight="1">
      <c r="A113" s="5">
        <v>5</v>
      </c>
      <c r="B113" s="5">
        <v>4</v>
      </c>
      <c r="C113" s="5">
        <v>8</v>
      </c>
      <c r="E113" s="1892"/>
      <c r="F113" s="4"/>
      <c r="G113" s="594" t="s">
        <v>394</v>
      </c>
      <c r="H113" s="1763">
        <v>308</v>
      </c>
      <c r="I113" s="1745">
        <v>0</v>
      </c>
      <c r="J113" s="1"/>
      <c r="K113" s="1"/>
      <c r="L113" s="1"/>
      <c r="M113" s="1"/>
      <c r="N113" s="1"/>
    </row>
    <row r="114" spans="1:14" ht="9.9499999999999993" customHeight="1">
      <c r="A114" s="5">
        <v>5</v>
      </c>
      <c r="B114" s="5">
        <v>4</v>
      </c>
      <c r="C114" s="5">
        <v>8</v>
      </c>
      <c r="E114" s="1892"/>
      <c r="F114" s="4"/>
      <c r="G114" s="594" t="s">
        <v>393</v>
      </c>
      <c r="H114" s="1763">
        <v>56</v>
      </c>
      <c r="I114" s="1745">
        <v>0</v>
      </c>
      <c r="J114" s="1"/>
      <c r="K114" s="1"/>
      <c r="L114" s="1"/>
      <c r="M114" s="1"/>
      <c r="N114" s="1"/>
    </row>
    <row r="115" spans="1:14" ht="9.9499999999999993" customHeight="1">
      <c r="A115" s="5">
        <v>5</v>
      </c>
      <c r="B115" s="5">
        <v>4</v>
      </c>
      <c r="C115" s="5">
        <v>8</v>
      </c>
      <c r="E115" s="1892"/>
      <c r="F115" s="4"/>
      <c r="G115" s="594" t="s">
        <v>392</v>
      </c>
      <c r="H115" s="1763">
        <v>132</v>
      </c>
      <c r="I115" s="1745">
        <v>0</v>
      </c>
      <c r="J115" s="1"/>
      <c r="K115" s="1"/>
      <c r="L115" s="1"/>
      <c r="M115" s="1"/>
      <c r="N115" s="1"/>
    </row>
    <row r="116" spans="1:14" ht="11.1" customHeight="1">
      <c r="E116" s="1892"/>
      <c r="F116" s="622" t="s">
        <v>58</v>
      </c>
      <c r="G116" s="479"/>
      <c r="H116" s="1737">
        <f>SUM(H117:H126)</f>
        <v>2308</v>
      </c>
      <c r="I116" s="1058">
        <f>SUM(I117:I126)</f>
        <v>0</v>
      </c>
      <c r="J116" s="1"/>
      <c r="K116" s="1"/>
      <c r="L116" s="1"/>
      <c r="M116" s="1"/>
      <c r="N116" s="1"/>
    </row>
    <row r="117" spans="1:14" ht="9.9499999999999993" customHeight="1">
      <c r="A117" s="5">
        <v>5</v>
      </c>
      <c r="B117" s="5">
        <v>5</v>
      </c>
      <c r="C117" s="5">
        <v>11</v>
      </c>
      <c r="E117" s="1892"/>
      <c r="F117" s="622"/>
      <c r="G117" s="594" t="s">
        <v>704</v>
      </c>
      <c r="H117" s="1763">
        <v>0</v>
      </c>
      <c r="I117" s="1745">
        <v>0</v>
      </c>
      <c r="J117" s="1"/>
      <c r="K117" s="1"/>
      <c r="L117" s="1"/>
      <c r="M117" s="1"/>
      <c r="N117" s="1"/>
    </row>
    <row r="118" spans="1:14" ht="9.9499999999999993" customHeight="1">
      <c r="A118" s="5">
        <v>5</v>
      </c>
      <c r="B118" s="5">
        <v>5</v>
      </c>
      <c r="C118" s="5">
        <v>11</v>
      </c>
      <c r="E118" s="1892"/>
      <c r="F118" s="4"/>
      <c r="G118" s="594" t="s">
        <v>113</v>
      </c>
      <c r="H118" s="1763">
        <v>35</v>
      </c>
      <c r="I118" s="1745">
        <v>0</v>
      </c>
      <c r="J118" s="1"/>
      <c r="K118" s="1"/>
      <c r="L118" s="1"/>
      <c r="M118" s="1"/>
      <c r="N118" s="1"/>
    </row>
    <row r="119" spans="1:14" ht="9.9499999999999993" customHeight="1">
      <c r="A119" s="5">
        <v>5</v>
      </c>
      <c r="B119" s="5">
        <v>5</v>
      </c>
      <c r="C119" s="5">
        <v>11</v>
      </c>
      <c r="E119" s="1892"/>
      <c r="F119" s="4"/>
      <c r="G119" s="594" t="s">
        <v>703</v>
      </c>
      <c r="H119" s="1763">
        <v>3</v>
      </c>
      <c r="I119" s="1745">
        <v>0</v>
      </c>
      <c r="J119" s="1"/>
      <c r="K119" s="1"/>
      <c r="L119" s="1"/>
      <c r="M119" s="1"/>
      <c r="N119" s="1"/>
    </row>
    <row r="120" spans="1:14" ht="9.9499999999999993" customHeight="1">
      <c r="A120" s="5">
        <v>5</v>
      </c>
      <c r="B120" s="5">
        <v>5</v>
      </c>
      <c r="C120" s="5">
        <v>11</v>
      </c>
      <c r="E120" s="1892"/>
      <c r="F120" s="4"/>
      <c r="G120" s="594" t="s">
        <v>391</v>
      </c>
      <c r="H120" s="1763">
        <v>759</v>
      </c>
      <c r="I120" s="1745">
        <v>0</v>
      </c>
      <c r="J120" s="1"/>
      <c r="K120" s="1"/>
      <c r="L120" s="1"/>
      <c r="M120" s="1"/>
      <c r="N120" s="1"/>
    </row>
    <row r="121" spans="1:14" ht="9.9499999999999993" customHeight="1">
      <c r="A121" s="5">
        <v>5</v>
      </c>
      <c r="B121" s="5">
        <v>5</v>
      </c>
      <c r="C121" s="5">
        <v>11</v>
      </c>
      <c r="E121" s="1892"/>
      <c r="F121" s="4"/>
      <c r="G121" s="594" t="s">
        <v>390</v>
      </c>
      <c r="H121" s="1763">
        <v>37</v>
      </c>
      <c r="I121" s="1745">
        <v>0</v>
      </c>
      <c r="J121" s="1"/>
      <c r="K121" s="1"/>
      <c r="L121" s="1"/>
      <c r="M121" s="1"/>
      <c r="N121" s="1"/>
    </row>
    <row r="122" spans="1:14" ht="9.9499999999999993" customHeight="1">
      <c r="A122" s="5">
        <v>5</v>
      </c>
      <c r="B122" s="5">
        <v>5</v>
      </c>
      <c r="C122" s="5">
        <v>11</v>
      </c>
      <c r="E122" s="1892"/>
      <c r="F122" s="4"/>
      <c r="G122" s="594" t="s">
        <v>702</v>
      </c>
      <c r="H122" s="1763">
        <v>0</v>
      </c>
      <c r="I122" s="1745">
        <v>0</v>
      </c>
      <c r="J122" s="1"/>
      <c r="K122" s="1"/>
      <c r="L122" s="1"/>
      <c r="M122" s="1"/>
      <c r="N122" s="1"/>
    </row>
    <row r="123" spans="1:14" ht="9.9499999999999993" customHeight="1">
      <c r="A123" s="5">
        <v>5</v>
      </c>
      <c r="B123" s="5">
        <v>5</v>
      </c>
      <c r="C123" s="5">
        <v>11</v>
      </c>
      <c r="E123" s="1892"/>
      <c r="F123" s="4"/>
      <c r="G123" s="594" t="s">
        <v>702</v>
      </c>
      <c r="H123" s="1763">
        <v>0</v>
      </c>
      <c r="I123" s="1745">
        <v>0</v>
      </c>
      <c r="J123" s="1"/>
      <c r="K123" s="1"/>
      <c r="L123" s="1"/>
      <c r="M123" s="1"/>
      <c r="N123" s="1"/>
    </row>
    <row r="124" spans="1:14" ht="9.9499999999999993" customHeight="1">
      <c r="A124" s="5">
        <v>5</v>
      </c>
      <c r="B124" s="5">
        <v>5</v>
      </c>
      <c r="C124" s="5">
        <v>11</v>
      </c>
      <c r="E124" s="1892"/>
      <c r="F124" s="4"/>
      <c r="G124" s="594" t="s">
        <v>701</v>
      </c>
      <c r="H124" s="1763">
        <v>132</v>
      </c>
      <c r="I124" s="1745">
        <v>0</v>
      </c>
      <c r="J124" s="1"/>
      <c r="K124" s="1"/>
      <c r="L124" s="1"/>
      <c r="M124" s="1"/>
      <c r="N124" s="1"/>
    </row>
    <row r="125" spans="1:14" ht="9.9499999999999993" customHeight="1">
      <c r="A125" s="5">
        <v>5</v>
      </c>
      <c r="B125" s="5">
        <v>5</v>
      </c>
      <c r="C125" s="5">
        <v>11</v>
      </c>
      <c r="E125" s="1892"/>
      <c r="F125" s="4"/>
      <c r="G125" s="594" t="s">
        <v>444</v>
      </c>
      <c r="H125" s="1763">
        <v>1025</v>
      </c>
      <c r="I125" s="1745">
        <v>0</v>
      </c>
      <c r="J125" s="1"/>
      <c r="K125" s="1"/>
      <c r="L125" s="1"/>
      <c r="M125" s="1"/>
      <c r="N125" s="1"/>
    </row>
    <row r="126" spans="1:14" ht="9.75" customHeight="1">
      <c r="A126" s="5">
        <v>5</v>
      </c>
      <c r="B126" s="5">
        <v>5</v>
      </c>
      <c r="C126" s="5">
        <v>11</v>
      </c>
      <c r="E126" s="1892"/>
      <c r="F126" s="4"/>
      <c r="G126" s="594" t="s">
        <v>388</v>
      </c>
      <c r="H126" s="1763">
        <v>317</v>
      </c>
      <c r="I126" s="1745">
        <v>0</v>
      </c>
      <c r="J126" s="1"/>
      <c r="K126" s="1"/>
      <c r="L126" s="1"/>
      <c r="M126" s="1"/>
      <c r="N126" s="1"/>
    </row>
    <row r="127" spans="1:14" ht="9.75" customHeight="1">
      <c r="E127" s="1892"/>
      <c r="F127" s="479" t="s">
        <v>51</v>
      </c>
      <c r="H127" s="1737">
        <f>SUM(H128)</f>
        <v>624</v>
      </c>
      <c r="I127" s="1058">
        <f>SUM(I128)</f>
        <v>0</v>
      </c>
      <c r="J127" s="1"/>
      <c r="K127" s="1"/>
      <c r="L127" s="1"/>
      <c r="M127" s="1"/>
      <c r="N127" s="1"/>
    </row>
    <row r="128" spans="1:14" ht="9.9499999999999993" customHeight="1">
      <c r="A128" s="5">
        <v>5</v>
      </c>
      <c r="B128" s="5">
        <v>5</v>
      </c>
      <c r="C128" s="5">
        <v>10</v>
      </c>
      <c r="E128" s="1892"/>
      <c r="F128" s="4"/>
      <c r="G128" s="594" t="s">
        <v>97</v>
      </c>
      <c r="H128" s="39">
        <v>624</v>
      </c>
      <c r="I128" s="1745">
        <v>0</v>
      </c>
      <c r="J128" s="1"/>
      <c r="K128" s="1"/>
      <c r="L128" s="1"/>
      <c r="M128" s="1"/>
      <c r="N128" s="1"/>
    </row>
    <row r="129" spans="1:14" ht="9.9499999999999993" customHeight="1">
      <c r="E129" s="1892"/>
      <c r="F129" s="479" t="s">
        <v>52</v>
      </c>
      <c r="H129" s="1737">
        <f>SUM(H130:H131)</f>
        <v>137</v>
      </c>
      <c r="I129" s="1058">
        <f>SUM(I130:I131)</f>
        <v>66</v>
      </c>
      <c r="J129" s="1"/>
      <c r="K129" s="1"/>
      <c r="L129" s="1"/>
      <c r="M129" s="1"/>
      <c r="N129" s="1"/>
    </row>
    <row r="130" spans="1:14" ht="9.9499999999999993" customHeight="1">
      <c r="A130" s="5">
        <v>5</v>
      </c>
      <c r="B130" s="5">
        <v>5</v>
      </c>
      <c r="C130" s="5">
        <v>13</v>
      </c>
      <c r="E130" s="1892"/>
      <c r="F130" s="4"/>
      <c r="G130" s="594" t="s">
        <v>444</v>
      </c>
      <c r="H130" s="39">
        <v>137</v>
      </c>
      <c r="I130" s="1745">
        <v>0</v>
      </c>
      <c r="J130" s="1"/>
      <c r="K130" s="1"/>
      <c r="L130" s="1"/>
      <c r="M130" s="1"/>
      <c r="N130" s="1"/>
    </row>
    <row r="131" spans="1:14" ht="9.9499999999999993" customHeight="1">
      <c r="A131" s="5">
        <v>5</v>
      </c>
      <c r="B131" s="5">
        <v>5</v>
      </c>
      <c r="C131" s="5">
        <v>13</v>
      </c>
      <c r="E131" s="1893"/>
      <c r="F131" s="3"/>
      <c r="G131" s="593" t="s">
        <v>387</v>
      </c>
      <c r="H131" s="39">
        <v>0</v>
      </c>
      <c r="I131" s="1744">
        <v>66</v>
      </c>
      <c r="J131" s="1"/>
      <c r="K131" s="1"/>
      <c r="L131" s="1"/>
      <c r="M131" s="1"/>
      <c r="N131" s="1"/>
    </row>
    <row r="132" spans="1:14" ht="12" customHeight="1">
      <c r="E132" s="1891">
        <v>1406</v>
      </c>
      <c r="F132" s="373" t="s">
        <v>5</v>
      </c>
      <c r="G132" s="372"/>
      <c r="H132" s="377">
        <f>SUM(H133+H137+H139+H141+H143)</f>
        <v>2352</v>
      </c>
      <c r="I132" s="376">
        <f>SUM(I133+I137+I139+I141+I143)</f>
        <v>451</v>
      </c>
      <c r="J132" s="1"/>
      <c r="K132" s="1"/>
      <c r="L132" s="1"/>
      <c r="M132" s="1"/>
      <c r="N132" s="1"/>
    </row>
    <row r="133" spans="1:14" ht="11.1" customHeight="1">
      <c r="E133" s="1892"/>
      <c r="F133" s="622" t="s">
        <v>53</v>
      </c>
      <c r="G133" s="594"/>
      <c r="H133" s="1737">
        <f>SUM(H134:H136)</f>
        <v>1386</v>
      </c>
      <c r="I133" s="1058">
        <f>SUM(I134:I136)</f>
        <v>0</v>
      </c>
      <c r="J133" s="1"/>
      <c r="K133" s="1"/>
      <c r="L133" s="1"/>
      <c r="M133" s="1"/>
      <c r="N133" s="1"/>
    </row>
    <row r="134" spans="1:14" ht="9.9499999999999993" customHeight="1">
      <c r="A134" s="5">
        <v>6</v>
      </c>
      <c r="B134" s="5">
        <v>2</v>
      </c>
      <c r="C134" s="5">
        <v>11</v>
      </c>
      <c r="E134" s="1892"/>
      <c r="F134" s="559"/>
      <c r="G134" s="594" t="s">
        <v>443</v>
      </c>
      <c r="H134" s="39">
        <v>236</v>
      </c>
      <c r="I134" s="366">
        <v>0</v>
      </c>
      <c r="J134" s="1"/>
      <c r="K134" s="1"/>
      <c r="L134" s="1"/>
      <c r="M134" s="1"/>
      <c r="N134" s="1"/>
    </row>
    <row r="135" spans="1:14" ht="9.9499999999999993" customHeight="1">
      <c r="A135" s="5">
        <v>6</v>
      </c>
      <c r="B135" s="5">
        <v>2</v>
      </c>
      <c r="C135" s="5">
        <v>11</v>
      </c>
      <c r="E135" s="1892"/>
      <c r="F135" s="559"/>
      <c r="G135" s="594" t="s">
        <v>700</v>
      </c>
      <c r="H135" s="39">
        <v>0</v>
      </c>
      <c r="I135" s="366">
        <v>0</v>
      </c>
      <c r="J135" s="1"/>
      <c r="K135" s="1"/>
      <c r="L135" s="1"/>
      <c r="M135" s="1"/>
      <c r="N135" s="1"/>
    </row>
    <row r="136" spans="1:14" ht="9.9499999999999993" customHeight="1">
      <c r="A136" s="5">
        <v>6</v>
      </c>
      <c r="B136" s="5">
        <v>2</v>
      </c>
      <c r="C136" s="5">
        <v>11</v>
      </c>
      <c r="E136" s="1892"/>
      <c r="F136" s="559"/>
      <c r="G136" s="594" t="s">
        <v>98</v>
      </c>
      <c r="H136" s="39">
        <v>1150</v>
      </c>
      <c r="I136" s="366">
        <v>0</v>
      </c>
      <c r="J136" s="1"/>
      <c r="K136" s="1"/>
      <c r="L136" s="1"/>
      <c r="M136" s="1"/>
      <c r="N136" s="1"/>
    </row>
    <row r="137" spans="1:14" ht="9.9499999999999993" customHeight="1">
      <c r="E137" s="1892"/>
      <c r="F137" s="622" t="s">
        <v>54</v>
      </c>
      <c r="G137" s="594"/>
      <c r="H137" s="1737">
        <f>SUM(H138)</f>
        <v>505</v>
      </c>
      <c r="I137" s="1058">
        <f>SUM(I138)</f>
        <v>0</v>
      </c>
      <c r="J137" s="1"/>
      <c r="K137" s="1"/>
      <c r="L137" s="1"/>
      <c r="M137" s="1"/>
      <c r="N137" s="1"/>
    </row>
    <row r="138" spans="1:14" ht="9.9499999999999993" customHeight="1">
      <c r="E138" s="1892"/>
      <c r="F138" s="559"/>
      <c r="G138" s="594" t="s">
        <v>118</v>
      </c>
      <c r="H138" s="39">
        <v>505</v>
      </c>
      <c r="I138" s="366">
        <v>0</v>
      </c>
      <c r="J138" s="1"/>
      <c r="K138" s="1"/>
      <c r="L138" s="1"/>
      <c r="M138" s="1"/>
      <c r="N138" s="1"/>
    </row>
    <row r="139" spans="1:14" ht="11.1" customHeight="1">
      <c r="E139" s="1892"/>
      <c r="F139" s="622" t="s">
        <v>55</v>
      </c>
      <c r="G139" s="594"/>
      <c r="H139" s="1737">
        <f>SUM(H140)</f>
        <v>461</v>
      </c>
      <c r="I139" s="1058">
        <f>SUM(I140)</f>
        <v>0</v>
      </c>
      <c r="J139" s="1"/>
      <c r="K139" s="1"/>
      <c r="L139" s="1"/>
      <c r="M139" s="1"/>
      <c r="N139" s="1"/>
    </row>
    <row r="140" spans="1:14" ht="9.9499999999999993" customHeight="1">
      <c r="A140" s="5">
        <v>6</v>
      </c>
      <c r="B140" s="5">
        <v>2</v>
      </c>
      <c r="C140" s="5">
        <v>10</v>
      </c>
      <c r="E140" s="1892"/>
      <c r="F140" s="4"/>
      <c r="G140" s="594" t="s">
        <v>99</v>
      </c>
      <c r="H140" s="39">
        <v>461</v>
      </c>
      <c r="I140" s="366">
        <v>0</v>
      </c>
      <c r="J140" s="1"/>
      <c r="K140" s="1"/>
      <c r="L140" s="1"/>
      <c r="M140" s="1"/>
      <c r="N140" s="1"/>
    </row>
    <row r="141" spans="1:14" ht="9.9499999999999993" customHeight="1">
      <c r="E141" s="1892"/>
      <c r="F141" s="622" t="s">
        <v>26</v>
      </c>
      <c r="G141" s="594"/>
      <c r="H141" s="1737">
        <f>SUM(H142)</f>
        <v>0</v>
      </c>
      <c r="I141" s="1058">
        <f>SUM(I142)</f>
        <v>451</v>
      </c>
      <c r="J141" s="1"/>
      <c r="K141" s="1"/>
      <c r="L141" s="1"/>
      <c r="M141" s="1"/>
      <c r="N141" s="1"/>
    </row>
    <row r="142" spans="1:14" ht="9.9499999999999993" customHeight="1">
      <c r="A142" s="5">
        <v>6</v>
      </c>
      <c r="B142" s="5">
        <v>2</v>
      </c>
      <c r="C142" s="5">
        <v>6</v>
      </c>
      <c r="E142" s="1892"/>
      <c r="F142" s="4"/>
      <c r="G142" s="594" t="s">
        <v>380</v>
      </c>
      <c r="H142" s="39">
        <v>0</v>
      </c>
      <c r="I142" s="366">
        <v>451</v>
      </c>
      <c r="J142" s="1"/>
      <c r="K142" s="1"/>
      <c r="L142" s="1"/>
      <c r="M142" s="1"/>
      <c r="N142" s="1"/>
    </row>
    <row r="143" spans="1:14" ht="11.1" customHeight="1">
      <c r="E143" s="1892"/>
      <c r="F143" s="622" t="s">
        <v>15</v>
      </c>
      <c r="G143" s="594"/>
      <c r="H143" s="1737">
        <f>SUM(H144)</f>
        <v>0</v>
      </c>
      <c r="I143" s="1058">
        <f>SUM(I144)</f>
        <v>0</v>
      </c>
      <c r="J143" s="1"/>
      <c r="K143" s="1"/>
      <c r="L143" s="1"/>
      <c r="M143" s="1"/>
      <c r="N143" s="1"/>
    </row>
    <row r="144" spans="1:14" ht="9.9499999999999993" customHeight="1">
      <c r="A144" s="5">
        <v>6</v>
      </c>
      <c r="B144" s="5">
        <v>4</v>
      </c>
      <c r="C144" s="5">
        <v>11</v>
      </c>
      <c r="E144" s="1892"/>
      <c r="F144" s="4"/>
      <c r="G144" s="594" t="s">
        <v>416</v>
      </c>
      <c r="H144" s="39">
        <v>0</v>
      </c>
      <c r="I144" s="366">
        <v>0</v>
      </c>
      <c r="J144" s="1"/>
      <c r="K144" s="1"/>
      <c r="L144" s="1"/>
      <c r="M144" s="1"/>
      <c r="N144" s="1"/>
    </row>
    <row r="145" spans="1:14" ht="12" customHeight="1">
      <c r="E145" s="1894">
        <v>1407</v>
      </c>
      <c r="F145" s="373" t="s">
        <v>62</v>
      </c>
      <c r="G145" s="372"/>
      <c r="H145" s="377">
        <f>SUM(H146+H149)</f>
        <v>366</v>
      </c>
      <c r="I145" s="376">
        <f>SUM(I146+I149)</f>
        <v>144</v>
      </c>
      <c r="J145" s="1"/>
      <c r="K145" s="1"/>
      <c r="L145" s="1"/>
      <c r="M145" s="1"/>
      <c r="N145" s="1"/>
    </row>
    <row r="146" spans="1:14" ht="12" customHeight="1">
      <c r="B146" s="717"/>
      <c r="C146" s="717"/>
      <c r="E146" s="1895"/>
      <c r="F146" s="622" t="s">
        <v>56</v>
      </c>
      <c r="G146" s="479"/>
      <c r="H146" s="1737">
        <f>SUM(H147:H148)</f>
        <v>201</v>
      </c>
      <c r="I146" s="1058">
        <f>SUM(I147:I148)</f>
        <v>0</v>
      </c>
      <c r="J146" s="1"/>
      <c r="K146" s="1"/>
      <c r="L146" s="1"/>
      <c r="M146" s="1"/>
      <c r="N146" s="1"/>
    </row>
    <row r="147" spans="1:14" ht="12" customHeight="1">
      <c r="B147" s="717"/>
      <c r="C147" s="717"/>
      <c r="E147" s="1895"/>
      <c r="F147" s="4"/>
      <c r="G147" s="594" t="s">
        <v>699</v>
      </c>
      <c r="H147" s="39">
        <v>71</v>
      </c>
      <c r="I147" s="366">
        <v>0</v>
      </c>
      <c r="J147" s="1"/>
      <c r="K147" s="1"/>
      <c r="L147" s="1"/>
      <c r="M147" s="1"/>
      <c r="N147" s="1"/>
    </row>
    <row r="148" spans="1:14" ht="12" customHeight="1">
      <c r="B148" s="717"/>
      <c r="C148" s="717"/>
      <c r="E148" s="1895"/>
      <c r="F148" s="4"/>
      <c r="G148" s="594" t="s">
        <v>100</v>
      </c>
      <c r="H148" s="39">
        <v>130</v>
      </c>
      <c r="I148" s="366">
        <v>0</v>
      </c>
      <c r="J148" s="1"/>
      <c r="K148" s="1"/>
      <c r="L148" s="1"/>
      <c r="M148" s="1"/>
      <c r="N148" s="1"/>
    </row>
    <row r="149" spans="1:14" ht="11.1" customHeight="1">
      <c r="E149" s="1895"/>
      <c r="F149" s="622" t="s">
        <v>25</v>
      </c>
      <c r="G149" s="594"/>
      <c r="H149" s="1737">
        <f>SUM(H150:H153)</f>
        <v>165</v>
      </c>
      <c r="I149" s="1058">
        <f>SUM(I150:I153)</f>
        <v>144</v>
      </c>
      <c r="J149" s="1"/>
      <c r="K149" s="1"/>
      <c r="L149" s="1"/>
      <c r="M149" s="1"/>
      <c r="N149" s="1"/>
    </row>
    <row r="150" spans="1:14" ht="9.9499999999999993" customHeight="1">
      <c r="A150" s="5">
        <v>7</v>
      </c>
      <c r="B150" s="5">
        <v>3</v>
      </c>
      <c r="C150" s="5">
        <v>11</v>
      </c>
      <c r="E150" s="1895"/>
      <c r="F150" s="622"/>
      <c r="G150" s="594" t="s">
        <v>119</v>
      </c>
      <c r="H150" s="39">
        <v>118</v>
      </c>
      <c r="I150" s="1743">
        <v>0</v>
      </c>
      <c r="J150" s="1"/>
      <c r="K150" s="1"/>
      <c r="L150" s="1"/>
      <c r="M150" s="1"/>
      <c r="N150" s="1"/>
    </row>
    <row r="151" spans="1:14" ht="9.9499999999999993" customHeight="1">
      <c r="A151" s="5">
        <v>7</v>
      </c>
      <c r="B151" s="5">
        <v>3</v>
      </c>
      <c r="C151" s="5">
        <v>11</v>
      </c>
      <c r="E151" s="1895"/>
      <c r="F151" s="622"/>
      <c r="G151" s="594" t="s">
        <v>379</v>
      </c>
      <c r="H151" s="1762">
        <v>0</v>
      </c>
      <c r="I151" s="1743">
        <v>98</v>
      </c>
      <c r="J151" s="1"/>
      <c r="K151" s="1"/>
      <c r="L151" s="1"/>
      <c r="M151" s="1"/>
      <c r="N151" s="1"/>
    </row>
    <row r="152" spans="1:14" ht="9.9499999999999993" customHeight="1">
      <c r="A152" s="5">
        <v>7</v>
      </c>
      <c r="B152" s="5">
        <v>3</v>
      </c>
      <c r="C152" s="5">
        <v>11</v>
      </c>
      <c r="E152" s="1895"/>
      <c r="F152" s="4"/>
      <c r="G152" s="594" t="s">
        <v>666</v>
      </c>
      <c r="H152" s="39">
        <v>47</v>
      </c>
      <c r="I152" s="1743">
        <v>0</v>
      </c>
      <c r="J152" s="1"/>
      <c r="K152" s="1"/>
      <c r="L152" s="1"/>
      <c r="M152" s="1"/>
      <c r="N152" s="1"/>
    </row>
    <row r="153" spans="1:14" ht="9.9499999999999993" customHeight="1">
      <c r="A153" s="5">
        <v>7</v>
      </c>
      <c r="B153" s="5">
        <v>3</v>
      </c>
      <c r="C153" s="5">
        <v>11</v>
      </c>
      <c r="E153" s="1895"/>
      <c r="F153" s="4"/>
      <c r="G153" s="594" t="s">
        <v>415</v>
      </c>
      <c r="H153" s="1762">
        <v>0</v>
      </c>
      <c r="I153" s="1761">
        <v>46</v>
      </c>
      <c r="J153" s="1"/>
      <c r="K153" s="1"/>
      <c r="L153" s="1"/>
      <c r="M153" s="1"/>
      <c r="N153" s="1"/>
    </row>
    <row r="154" spans="1:14" ht="12" customHeight="1">
      <c r="E154" s="1894">
        <v>1408</v>
      </c>
      <c r="F154" s="373" t="s">
        <v>63</v>
      </c>
      <c r="G154" s="373"/>
      <c r="H154" s="377">
        <f>SUM(H155+H158+H161+H163+H165+H169)</f>
        <v>1509</v>
      </c>
      <c r="I154" s="376">
        <f>SUM(I155+I158+I161+I163+I165+I169)</f>
        <v>764</v>
      </c>
      <c r="J154" s="1"/>
      <c r="K154" s="1"/>
      <c r="L154" s="1"/>
      <c r="M154" s="1"/>
      <c r="N154" s="1"/>
    </row>
    <row r="155" spans="1:14" ht="12" customHeight="1">
      <c r="B155" s="717"/>
      <c r="C155" s="717"/>
      <c r="E155" s="1895"/>
      <c r="F155" s="622" t="s">
        <v>16</v>
      </c>
      <c r="G155" s="479"/>
      <c r="H155" s="1737">
        <f>SUM(H156:H157)</f>
        <v>0</v>
      </c>
      <c r="I155" s="1058">
        <f>SUM(I156:I157)</f>
        <v>277</v>
      </c>
      <c r="J155" s="1"/>
      <c r="K155" s="1"/>
      <c r="L155" s="1"/>
      <c r="M155" s="1"/>
      <c r="N155" s="1"/>
    </row>
    <row r="156" spans="1:14" ht="12" customHeight="1">
      <c r="B156" s="717"/>
      <c r="C156" s="717"/>
      <c r="E156" s="1895"/>
      <c r="F156" s="622"/>
      <c r="G156" s="485" t="s">
        <v>414</v>
      </c>
      <c r="H156" s="39">
        <v>0</v>
      </c>
      <c r="I156" s="1738">
        <v>277</v>
      </c>
      <c r="J156" s="1"/>
      <c r="K156" s="1"/>
      <c r="L156" s="1"/>
      <c r="M156" s="1"/>
      <c r="N156" s="1"/>
    </row>
    <row r="157" spans="1:14" ht="12" customHeight="1">
      <c r="B157" s="717"/>
      <c r="C157" s="717"/>
      <c r="E157" s="1895"/>
      <c r="F157" s="4"/>
      <c r="G157" s="594" t="s">
        <v>698</v>
      </c>
      <c r="H157" s="39">
        <v>0</v>
      </c>
      <c r="I157" s="1738">
        <v>0</v>
      </c>
      <c r="J157" s="1"/>
      <c r="K157" s="1"/>
      <c r="L157" s="1"/>
      <c r="M157" s="1"/>
      <c r="N157" s="1"/>
    </row>
    <row r="158" spans="1:14" ht="12" customHeight="1">
      <c r="E158" s="1895"/>
      <c r="F158" s="622" t="s">
        <v>57</v>
      </c>
      <c r="G158" s="594"/>
      <c r="H158" s="1742">
        <f>SUM(H159:H160)</f>
        <v>1278</v>
      </c>
      <c r="I158" s="1741">
        <f>SUM(I159:I160)</f>
        <v>0</v>
      </c>
      <c r="J158" s="1"/>
      <c r="K158" s="1"/>
      <c r="L158" s="1"/>
      <c r="M158" s="1"/>
      <c r="N158" s="1"/>
    </row>
    <row r="159" spans="1:14" ht="12" customHeight="1">
      <c r="A159" s="5">
        <v>8</v>
      </c>
      <c r="B159" s="5">
        <v>4</v>
      </c>
      <c r="C159" s="5">
        <v>8</v>
      </c>
      <c r="E159" s="1895"/>
      <c r="F159" s="622"/>
      <c r="G159" s="594" t="s">
        <v>460</v>
      </c>
      <c r="H159" s="1760">
        <v>442</v>
      </c>
      <c r="I159" s="1738">
        <v>0</v>
      </c>
      <c r="J159" s="1"/>
      <c r="K159" s="1"/>
      <c r="L159" s="1"/>
      <c r="M159" s="1"/>
      <c r="N159" s="1"/>
    </row>
    <row r="160" spans="1:14" ht="10.5" customHeight="1">
      <c r="A160" s="5">
        <v>8</v>
      </c>
      <c r="B160" s="5">
        <v>4</v>
      </c>
      <c r="C160" s="5">
        <v>8</v>
      </c>
      <c r="E160" s="1895"/>
      <c r="F160" s="4"/>
      <c r="G160" s="594" t="s">
        <v>121</v>
      </c>
      <c r="H160" s="1760">
        <v>836</v>
      </c>
      <c r="I160" s="1738">
        <v>0</v>
      </c>
      <c r="J160" s="1"/>
      <c r="K160" s="1"/>
      <c r="L160" s="1"/>
      <c r="M160" s="1"/>
      <c r="N160" s="1"/>
    </row>
    <row r="161" spans="1:22" ht="10.5" customHeight="1">
      <c r="B161" s="717"/>
      <c r="C161" s="717"/>
      <c r="E161" s="1895"/>
      <c r="F161" s="622" t="s">
        <v>65</v>
      </c>
      <c r="G161" s="594"/>
      <c r="H161" s="1737">
        <f>SUM(H162)</f>
        <v>0</v>
      </c>
      <c r="I161" s="1058">
        <f>SUM(I162)</f>
        <v>21</v>
      </c>
      <c r="J161" s="1"/>
      <c r="K161" s="1"/>
      <c r="L161" s="1"/>
      <c r="M161" s="1"/>
      <c r="N161" s="1"/>
    </row>
    <row r="162" spans="1:22" ht="10.5" customHeight="1">
      <c r="B162" s="717"/>
      <c r="C162" s="717"/>
      <c r="E162" s="1895"/>
      <c r="F162" s="20"/>
      <c r="G162" s="594" t="s">
        <v>121</v>
      </c>
      <c r="H162" s="39">
        <v>0</v>
      </c>
      <c r="I162" s="1738">
        <v>21</v>
      </c>
      <c r="J162" s="1"/>
      <c r="K162" s="1"/>
      <c r="L162" s="1"/>
      <c r="M162" s="1"/>
      <c r="N162" s="1"/>
    </row>
    <row r="163" spans="1:22" ht="10.5" customHeight="1">
      <c r="B163" s="717"/>
      <c r="C163" s="717"/>
      <c r="E163" s="1895"/>
      <c r="F163" s="622" t="s">
        <v>64</v>
      </c>
      <c r="G163" s="594"/>
      <c r="H163" s="1737">
        <f>SUM(H164)</f>
        <v>0</v>
      </c>
      <c r="I163" s="1058">
        <f>SUM(I164)</f>
        <v>193</v>
      </c>
      <c r="J163" s="1"/>
      <c r="K163" s="1"/>
      <c r="L163" s="1"/>
      <c r="M163" s="1"/>
      <c r="N163" s="1"/>
    </row>
    <row r="164" spans="1:22" ht="10.5" customHeight="1">
      <c r="B164" s="717"/>
      <c r="C164" s="717"/>
      <c r="E164" s="1895"/>
      <c r="F164" s="20"/>
      <c r="G164" s="594" t="s">
        <v>121</v>
      </c>
      <c r="H164" s="39">
        <v>0</v>
      </c>
      <c r="I164" s="1738">
        <v>193</v>
      </c>
      <c r="J164" s="1"/>
      <c r="K164" s="1"/>
      <c r="L164" s="1"/>
      <c r="M164" s="1"/>
      <c r="N164" s="1"/>
    </row>
    <row r="165" spans="1:22" ht="11.1" customHeight="1">
      <c r="E165" s="1895"/>
      <c r="F165" s="622" t="s">
        <v>18</v>
      </c>
      <c r="G165" s="594"/>
      <c r="H165" s="1737">
        <f>SUM(H166:H168)</f>
        <v>231</v>
      </c>
      <c r="I165" s="1058">
        <f>SUM(I166:I168)</f>
        <v>0</v>
      </c>
      <c r="J165" s="1"/>
      <c r="K165" s="1"/>
      <c r="L165" s="1"/>
      <c r="M165" s="1"/>
      <c r="N165" s="1"/>
    </row>
    <row r="166" spans="1:22" ht="9.9499999999999993" customHeight="1">
      <c r="A166" s="5">
        <v>8</v>
      </c>
      <c r="B166" s="5">
        <v>4</v>
      </c>
      <c r="C166" s="5">
        <v>11</v>
      </c>
      <c r="E166" s="1895"/>
      <c r="F166" s="622"/>
      <c r="G166" s="594" t="s">
        <v>122</v>
      </c>
      <c r="H166" s="386">
        <v>63</v>
      </c>
      <c r="I166" s="1738">
        <v>0</v>
      </c>
      <c r="J166" s="1"/>
      <c r="K166" s="1"/>
      <c r="L166" s="1"/>
      <c r="M166" s="1"/>
      <c r="N166" s="1"/>
    </row>
    <row r="167" spans="1:22" ht="9.9499999999999993" customHeight="1">
      <c r="A167" s="5">
        <v>8</v>
      </c>
      <c r="B167" s="5">
        <v>3</v>
      </c>
      <c r="C167" s="5">
        <v>11</v>
      </c>
      <c r="E167" s="1895"/>
      <c r="F167" s="622"/>
      <c r="G167" s="594" t="s">
        <v>123</v>
      </c>
      <c r="H167" s="386">
        <v>140</v>
      </c>
      <c r="I167" s="1738">
        <v>0</v>
      </c>
      <c r="J167" s="1"/>
      <c r="K167" s="1"/>
      <c r="L167" s="1"/>
      <c r="M167" s="1"/>
      <c r="N167" s="1"/>
    </row>
    <row r="168" spans="1:22" ht="9.9499999999999993" customHeight="1">
      <c r="A168" s="5">
        <v>8</v>
      </c>
      <c r="B168" s="5">
        <v>4</v>
      </c>
      <c r="C168" s="5">
        <v>11</v>
      </c>
      <c r="E168" s="1895"/>
      <c r="F168" s="622"/>
      <c r="G168" s="594" t="s">
        <v>377</v>
      </c>
      <c r="H168" s="386">
        <v>28</v>
      </c>
      <c r="I168" s="1738">
        <v>0</v>
      </c>
      <c r="J168" s="1"/>
      <c r="K168" s="1"/>
      <c r="L168" s="1"/>
      <c r="M168" s="1"/>
      <c r="N168" s="1"/>
    </row>
    <row r="169" spans="1:22" ht="11.1" customHeight="1">
      <c r="E169" s="1895"/>
      <c r="F169" s="622" t="s">
        <v>59</v>
      </c>
      <c r="G169" s="479"/>
      <c r="H169" s="1737">
        <f>SUM(H170)</f>
        <v>0</v>
      </c>
      <c r="I169" s="1058">
        <f>SUM(I170)</f>
        <v>273</v>
      </c>
      <c r="J169" s="1"/>
      <c r="K169" s="1"/>
      <c r="L169" s="1"/>
      <c r="M169" s="1"/>
      <c r="N169" s="1"/>
    </row>
    <row r="170" spans="1:22" ht="9.9499999999999993" customHeight="1">
      <c r="A170" s="5">
        <v>8</v>
      </c>
      <c r="B170" s="5">
        <v>4</v>
      </c>
      <c r="C170" s="5">
        <v>11</v>
      </c>
      <c r="E170" s="1896"/>
      <c r="F170" s="4"/>
      <c r="G170" s="594" t="s">
        <v>125</v>
      </c>
      <c r="H170" s="39">
        <v>0</v>
      </c>
      <c r="I170" s="1736">
        <v>273</v>
      </c>
      <c r="J170" s="1"/>
      <c r="K170" s="1"/>
      <c r="L170" s="1"/>
      <c r="M170" s="1"/>
      <c r="N170" s="1"/>
    </row>
    <row r="171" spans="1:22" ht="12" customHeight="1">
      <c r="E171" s="1891">
        <v>1624</v>
      </c>
      <c r="F171" s="373" t="s">
        <v>19</v>
      </c>
      <c r="G171" s="1740"/>
      <c r="H171" s="377">
        <f>SUM(H172+H174)</f>
        <v>22</v>
      </c>
      <c r="I171" s="376">
        <f>SUM(I172+I174)</f>
        <v>77</v>
      </c>
      <c r="J171" s="1"/>
      <c r="K171" s="1"/>
      <c r="L171" s="1"/>
      <c r="M171" s="1"/>
      <c r="N171" s="1"/>
    </row>
    <row r="172" spans="1:22" ht="10.5" customHeight="1">
      <c r="E172" s="1892"/>
      <c r="F172" s="1739" t="s">
        <v>149</v>
      </c>
      <c r="G172" s="594"/>
      <c r="H172" s="1737">
        <f>SUM(H173)</f>
        <v>22</v>
      </c>
      <c r="I172" s="1058">
        <f>SUM(I173)</f>
        <v>0</v>
      </c>
      <c r="J172" s="1"/>
      <c r="K172" s="1"/>
      <c r="L172" s="1"/>
      <c r="M172" s="1"/>
      <c r="N172" s="1"/>
    </row>
    <row r="173" spans="1:22" ht="10.5" customHeight="1">
      <c r="A173" s="5">
        <v>9</v>
      </c>
      <c r="B173" s="5">
        <v>4</v>
      </c>
      <c r="C173" s="5">
        <v>8</v>
      </c>
      <c r="E173" s="1892"/>
      <c r="F173" s="4"/>
      <c r="G173" s="594" t="s">
        <v>376</v>
      </c>
      <c r="H173" s="39">
        <v>22</v>
      </c>
      <c r="I173" s="1738">
        <v>0</v>
      </c>
      <c r="J173" s="1"/>
      <c r="K173" s="1415"/>
      <c r="L173" s="1415"/>
      <c r="M173" s="1"/>
      <c r="N173" s="1"/>
    </row>
    <row r="174" spans="1:22" ht="10.5" customHeight="1">
      <c r="E174" s="1892"/>
      <c r="F174" s="622" t="s">
        <v>22</v>
      </c>
      <c r="G174" s="594"/>
      <c r="H174" s="1737">
        <f>SUM(H175)</f>
        <v>0</v>
      </c>
      <c r="I174" s="1058">
        <f>SUM(I175)</f>
        <v>77</v>
      </c>
      <c r="J174" s="1"/>
      <c r="K174" s="1"/>
      <c r="L174" s="1"/>
      <c r="M174" s="1"/>
      <c r="N174" s="1"/>
    </row>
    <row r="175" spans="1:22" ht="10.5" customHeight="1">
      <c r="A175" s="5">
        <v>9</v>
      </c>
      <c r="B175" s="5">
        <v>5</v>
      </c>
      <c r="C175" s="5">
        <v>11</v>
      </c>
      <c r="E175" s="1897"/>
      <c r="F175" s="3"/>
      <c r="G175" s="594" t="s">
        <v>375</v>
      </c>
      <c r="H175" s="39">
        <v>0</v>
      </c>
      <c r="I175" s="1736">
        <v>77</v>
      </c>
      <c r="J175" s="1"/>
      <c r="K175" s="1"/>
      <c r="L175" s="1"/>
      <c r="M175" s="1"/>
      <c r="N175" s="1"/>
    </row>
    <row r="176" spans="1:22" ht="12" customHeight="1">
      <c r="A176" s="16"/>
      <c r="B176" s="16"/>
      <c r="C176" s="16"/>
      <c r="D176" s="1"/>
      <c r="E176" s="29"/>
      <c r="F176" s="1885" t="s">
        <v>0</v>
      </c>
      <c r="G176" s="1886"/>
      <c r="H176" s="363">
        <f>SUM(H8+H43+H89+H102+H110+H132+H145+H154+H171)</f>
        <v>21519</v>
      </c>
      <c r="I176" s="363">
        <f>SUM(I8+I43+I89+I102+I110+I132+I145+I154+I171)</f>
        <v>3594</v>
      </c>
      <c r="J176" s="1"/>
      <c r="K176" s="1415"/>
      <c r="L176" s="1415"/>
      <c r="M176" s="1415"/>
      <c r="N176" s="1415"/>
      <c r="O176" s="1415"/>
      <c r="P176" s="1415"/>
      <c r="Q176" s="1415"/>
      <c r="R176" s="1415"/>
      <c r="S176" s="1415"/>
      <c r="T176" s="1415"/>
      <c r="U176" s="1415"/>
      <c r="V176" s="1415"/>
    </row>
    <row r="177" spans="1:14" s="10" customFormat="1" ht="10.5" customHeight="1">
      <c r="A177" s="9"/>
      <c r="B177" s="9"/>
      <c r="C177" s="9"/>
      <c r="F177" s="10" t="s">
        <v>697</v>
      </c>
      <c r="G177" s="1734"/>
      <c r="H177" s="1733"/>
      <c r="I177" s="1733"/>
    </row>
    <row r="178" spans="1:14" s="10" customFormat="1" ht="10.5" customHeight="1">
      <c r="A178" s="9"/>
      <c r="B178" s="9"/>
      <c r="C178" s="9"/>
      <c r="F178" s="1735" t="s">
        <v>373</v>
      </c>
      <c r="G178" s="1734"/>
      <c r="H178" s="1733"/>
      <c r="I178" s="1733"/>
    </row>
    <row r="179" spans="1:14" ht="10.5" customHeight="1">
      <c r="A179" s="16"/>
      <c r="B179" s="16"/>
      <c r="C179" s="16"/>
      <c r="D179" s="1"/>
      <c r="F179" s="1887"/>
      <c r="G179" s="1887"/>
      <c r="H179" s="1887"/>
      <c r="I179" s="1732"/>
      <c r="J179" s="1"/>
      <c r="K179" s="1"/>
      <c r="L179" s="1"/>
      <c r="M179" s="1"/>
      <c r="N179" s="1"/>
    </row>
    <row r="180" spans="1:14" ht="9" customHeight="1">
      <c r="A180" s="16"/>
      <c r="B180" s="16"/>
      <c r="C180" s="16"/>
      <c r="D180" s="1"/>
    </row>
    <row r="181" spans="1:14" ht="9" customHeight="1">
      <c r="A181" s="16"/>
      <c r="B181" s="16"/>
      <c r="C181" s="16"/>
      <c r="D181" s="1"/>
    </row>
    <row r="182" spans="1:14" ht="9" customHeight="1">
      <c r="A182" s="16"/>
      <c r="B182" s="16"/>
      <c r="C182" s="16"/>
      <c r="D182" s="1"/>
    </row>
    <row r="183" spans="1:14" ht="9" customHeight="1">
      <c r="A183" s="16"/>
      <c r="B183" s="16"/>
      <c r="C183" s="16"/>
      <c r="D183" s="1"/>
    </row>
    <row r="184" spans="1:14" ht="9" customHeight="1">
      <c r="A184" s="16"/>
      <c r="B184" s="16"/>
      <c r="C184" s="16"/>
      <c r="D184" s="1"/>
    </row>
    <row r="185" spans="1:14" ht="9" customHeight="1">
      <c r="A185" s="16"/>
      <c r="B185" s="16"/>
      <c r="C185" s="16"/>
      <c r="D185" s="1"/>
    </row>
    <row r="186" spans="1:14" ht="9" customHeight="1">
      <c r="A186" s="16"/>
      <c r="B186" s="16"/>
      <c r="C186" s="16"/>
      <c r="D186" s="1"/>
    </row>
    <row r="187" spans="1:14" ht="9" customHeight="1">
      <c r="A187" s="16"/>
      <c r="B187" s="16"/>
      <c r="C187" s="16"/>
      <c r="D187" s="1"/>
    </row>
    <row r="188" spans="1:14" ht="9" customHeight="1">
      <c r="A188" s="16"/>
      <c r="B188" s="16"/>
      <c r="C188" s="16"/>
      <c r="D188" s="1"/>
    </row>
    <row r="189" spans="1:14" ht="9" customHeight="1">
      <c r="A189" s="16"/>
      <c r="B189" s="16"/>
      <c r="C189" s="16"/>
      <c r="D189" s="1"/>
    </row>
    <row r="190" spans="1:14" ht="9" customHeight="1">
      <c r="A190" s="16"/>
      <c r="B190" s="16"/>
      <c r="C190" s="16"/>
      <c r="D190" s="1"/>
    </row>
    <row r="191" spans="1:14" ht="9" customHeight="1">
      <c r="A191" s="16"/>
      <c r="B191" s="16"/>
      <c r="C191" s="16"/>
      <c r="D191" s="1"/>
    </row>
    <row r="192" spans="1:14" ht="9" customHeight="1">
      <c r="A192" s="16"/>
      <c r="B192" s="16"/>
      <c r="C192" s="16"/>
      <c r="D192" s="1"/>
    </row>
    <row r="193" spans="1:4" ht="9" customHeight="1">
      <c r="A193" s="16"/>
      <c r="B193" s="16"/>
      <c r="C193" s="16"/>
      <c r="D193" s="1"/>
    </row>
    <row r="194" spans="1:4" ht="9" customHeight="1">
      <c r="A194" s="16"/>
      <c r="B194" s="16"/>
      <c r="C194" s="16"/>
      <c r="D194" s="1"/>
    </row>
    <row r="195" spans="1:4" ht="9" customHeight="1">
      <c r="A195" s="16"/>
      <c r="B195" s="16"/>
      <c r="C195" s="16"/>
      <c r="D195" s="1"/>
    </row>
    <row r="196" spans="1:4" ht="9" customHeight="1">
      <c r="A196" s="16"/>
      <c r="B196" s="16"/>
      <c r="C196" s="16"/>
      <c r="D196" s="1"/>
    </row>
    <row r="197" spans="1:4" ht="9" customHeight="1">
      <c r="A197" s="16"/>
      <c r="B197" s="16"/>
      <c r="C197" s="16"/>
      <c r="D197" s="1"/>
    </row>
    <row r="198" spans="1:4" ht="9" customHeight="1">
      <c r="A198" s="16"/>
      <c r="B198" s="16"/>
      <c r="C198" s="16"/>
      <c r="D198" s="1"/>
    </row>
    <row r="199" spans="1:4" ht="9" customHeight="1">
      <c r="A199" s="16"/>
      <c r="B199" s="16"/>
      <c r="C199" s="16"/>
      <c r="D199" s="1"/>
    </row>
    <row r="200" spans="1:4" ht="9" customHeight="1">
      <c r="A200" s="16"/>
      <c r="B200" s="16"/>
      <c r="C200" s="16"/>
      <c r="D200" s="1"/>
    </row>
    <row r="201" spans="1:4" ht="9" customHeight="1">
      <c r="A201" s="16"/>
      <c r="B201" s="16"/>
      <c r="C201" s="16"/>
      <c r="D201" s="1"/>
    </row>
    <row r="202" spans="1:4" ht="9" customHeight="1">
      <c r="A202" s="16"/>
      <c r="B202" s="16"/>
      <c r="C202" s="16"/>
      <c r="D202" s="1"/>
    </row>
    <row r="203" spans="1:4" ht="9" customHeight="1">
      <c r="A203" s="16"/>
      <c r="B203" s="16"/>
      <c r="C203" s="16"/>
      <c r="D203" s="1"/>
    </row>
    <row r="204" spans="1:4" ht="9" customHeight="1">
      <c r="A204" s="16"/>
      <c r="B204" s="16"/>
      <c r="C204" s="16"/>
      <c r="D204" s="1"/>
    </row>
    <row r="205" spans="1:4" ht="9" customHeight="1">
      <c r="A205" s="16"/>
      <c r="B205" s="16"/>
      <c r="C205" s="16"/>
      <c r="D205" s="1"/>
    </row>
    <row r="206" spans="1:4" ht="9" customHeight="1">
      <c r="A206" s="16"/>
      <c r="B206" s="16"/>
      <c r="C206" s="16"/>
      <c r="D206" s="1"/>
    </row>
    <row r="207" spans="1:4" ht="9" customHeight="1">
      <c r="A207" s="16"/>
      <c r="B207" s="16"/>
      <c r="C207" s="16"/>
      <c r="D207" s="1"/>
    </row>
    <row r="208" spans="1:4" ht="9" customHeight="1">
      <c r="A208" s="16"/>
      <c r="B208" s="16"/>
      <c r="C208" s="16"/>
      <c r="D208" s="1"/>
    </row>
    <row r="209" spans="1:4" ht="9" customHeight="1">
      <c r="A209" s="16"/>
      <c r="B209" s="16"/>
      <c r="C209" s="16"/>
      <c r="D209" s="1"/>
    </row>
    <row r="210" spans="1:4" ht="9" customHeight="1">
      <c r="A210" s="16"/>
      <c r="B210" s="16"/>
      <c r="C210" s="16"/>
      <c r="D210" s="1"/>
    </row>
    <row r="211" spans="1:4" ht="9" customHeight="1">
      <c r="A211" s="16"/>
      <c r="B211" s="16"/>
      <c r="C211" s="16"/>
      <c r="D211" s="1"/>
    </row>
    <row r="212" spans="1:4" ht="9" customHeight="1">
      <c r="A212" s="16"/>
      <c r="B212" s="16"/>
      <c r="C212" s="16"/>
      <c r="D212" s="1"/>
    </row>
    <row r="213" spans="1:4" ht="9" customHeight="1">
      <c r="A213" s="16"/>
      <c r="B213" s="16"/>
      <c r="C213" s="16"/>
      <c r="D213" s="1"/>
    </row>
    <row r="214" spans="1:4" ht="9" customHeight="1">
      <c r="A214" s="16"/>
      <c r="B214" s="16"/>
      <c r="C214" s="16"/>
      <c r="D214" s="1"/>
    </row>
    <row r="215" spans="1:4" ht="9" customHeight="1">
      <c r="A215" s="16"/>
      <c r="B215" s="16"/>
      <c r="C215" s="16"/>
      <c r="D215" s="1"/>
    </row>
    <row r="216" spans="1:4" ht="9" customHeight="1">
      <c r="A216" s="16"/>
      <c r="B216" s="16"/>
      <c r="C216" s="16"/>
      <c r="D216" s="1"/>
    </row>
    <row r="217" spans="1:4" ht="9" customHeight="1">
      <c r="A217" s="16"/>
      <c r="B217" s="16"/>
      <c r="C217" s="16"/>
      <c r="D217" s="1"/>
    </row>
    <row r="218" spans="1:4" ht="9" customHeight="1">
      <c r="A218" s="16"/>
      <c r="B218" s="16"/>
      <c r="C218" s="16"/>
      <c r="D218" s="1"/>
    </row>
    <row r="219" spans="1:4" ht="9" customHeight="1">
      <c r="A219" s="16"/>
      <c r="B219" s="16"/>
      <c r="C219" s="16"/>
      <c r="D219" s="1"/>
    </row>
    <row r="220" spans="1:4" ht="9" customHeight="1">
      <c r="A220" s="16"/>
      <c r="B220" s="16"/>
      <c r="C220" s="16"/>
      <c r="D220" s="1"/>
    </row>
    <row r="221" spans="1:4" ht="9" customHeight="1">
      <c r="A221" s="16"/>
      <c r="B221" s="16"/>
      <c r="C221" s="16"/>
      <c r="D221" s="1"/>
    </row>
    <row r="222" spans="1:4" ht="9" customHeight="1">
      <c r="A222" s="16"/>
      <c r="B222" s="16"/>
      <c r="C222" s="16"/>
      <c r="D222" s="1"/>
    </row>
    <row r="223" spans="1:4" ht="9" customHeight="1">
      <c r="A223" s="16"/>
      <c r="B223" s="16"/>
      <c r="C223" s="16"/>
      <c r="D223" s="1"/>
    </row>
    <row r="224" spans="1:4" ht="9" customHeight="1">
      <c r="A224" s="16"/>
      <c r="B224" s="16"/>
      <c r="C224" s="16"/>
      <c r="D224" s="1"/>
    </row>
    <row r="225" spans="1:4" ht="9" customHeight="1">
      <c r="A225" s="16"/>
      <c r="B225" s="16"/>
      <c r="C225" s="16"/>
      <c r="D225" s="1"/>
    </row>
    <row r="226" spans="1:4" ht="9" customHeight="1">
      <c r="A226" s="16"/>
      <c r="B226" s="16"/>
      <c r="C226" s="16"/>
      <c r="D226" s="1"/>
    </row>
    <row r="227" spans="1:4" ht="9" customHeight="1">
      <c r="A227" s="16"/>
      <c r="B227" s="16"/>
      <c r="C227" s="16"/>
      <c r="D227" s="1"/>
    </row>
    <row r="228" spans="1:4" ht="9" customHeight="1">
      <c r="A228" s="16"/>
      <c r="B228" s="16"/>
      <c r="C228" s="16"/>
      <c r="D228" s="1"/>
    </row>
    <row r="229" spans="1:4" ht="9" customHeight="1">
      <c r="A229" s="16"/>
      <c r="B229" s="16"/>
      <c r="C229" s="16"/>
      <c r="D229" s="1"/>
    </row>
    <row r="230" spans="1:4" ht="9" customHeight="1">
      <c r="A230" s="16"/>
      <c r="B230" s="16"/>
      <c r="C230" s="16"/>
      <c r="D230" s="1"/>
    </row>
    <row r="231" spans="1:4" ht="9" customHeight="1">
      <c r="A231" s="16"/>
      <c r="B231" s="16"/>
      <c r="C231" s="16"/>
      <c r="D231" s="1"/>
    </row>
    <row r="232" spans="1:4" ht="9" customHeight="1">
      <c r="A232" s="16"/>
      <c r="B232" s="16"/>
      <c r="C232" s="16"/>
      <c r="D232" s="1"/>
    </row>
    <row r="233" spans="1:4" ht="9" customHeight="1">
      <c r="A233" s="16"/>
      <c r="B233" s="16"/>
      <c r="C233" s="16"/>
      <c r="D233" s="1"/>
    </row>
    <row r="234" spans="1:4" ht="9" customHeight="1">
      <c r="A234" s="16"/>
      <c r="B234" s="16"/>
      <c r="C234" s="16"/>
      <c r="D234" s="1"/>
    </row>
    <row r="235" spans="1:4" ht="9" customHeight="1">
      <c r="A235" s="16"/>
      <c r="B235" s="16"/>
      <c r="C235" s="16"/>
      <c r="D235" s="1"/>
    </row>
    <row r="236" spans="1:4" ht="9" customHeight="1">
      <c r="A236" s="16"/>
      <c r="B236" s="16"/>
      <c r="C236" s="16"/>
      <c r="D236" s="1"/>
    </row>
    <row r="237" spans="1:4" ht="9" customHeight="1">
      <c r="A237" s="16"/>
      <c r="B237" s="16"/>
      <c r="C237" s="16"/>
      <c r="D237" s="1"/>
    </row>
    <row r="238" spans="1:4" ht="9" customHeight="1">
      <c r="A238" s="16"/>
      <c r="B238" s="16"/>
      <c r="C238" s="16"/>
      <c r="D238" s="1"/>
    </row>
    <row r="239" spans="1:4" ht="9" customHeight="1">
      <c r="A239" s="16"/>
      <c r="B239" s="16"/>
      <c r="C239" s="16"/>
      <c r="D239" s="1"/>
    </row>
    <row r="240" spans="1:4" ht="9" customHeight="1">
      <c r="A240" s="16"/>
      <c r="B240" s="16"/>
      <c r="C240" s="16"/>
      <c r="D240" s="1"/>
    </row>
    <row r="241" spans="1:9" ht="9" customHeight="1">
      <c r="A241" s="16"/>
      <c r="B241" s="16"/>
      <c r="C241" s="16"/>
      <c r="D241" s="1"/>
    </row>
    <row r="242" spans="1:9" ht="9" customHeight="1">
      <c r="A242" s="16"/>
      <c r="B242" s="16"/>
      <c r="C242" s="16"/>
      <c r="D242" s="1"/>
    </row>
    <row r="243" spans="1:9" ht="9" customHeight="1">
      <c r="A243" s="16"/>
      <c r="B243" s="16"/>
      <c r="C243" s="16"/>
      <c r="D243" s="1"/>
    </row>
    <row r="244" spans="1:9" ht="9" customHeight="1">
      <c r="A244" s="16"/>
      <c r="B244" s="16"/>
      <c r="C244" s="16"/>
      <c r="D244" s="1"/>
    </row>
    <row r="245" spans="1:9" ht="9" customHeight="1">
      <c r="A245" s="16"/>
      <c r="B245" s="16"/>
      <c r="C245" s="16"/>
      <c r="D245" s="1"/>
    </row>
    <row r="246" spans="1:9" ht="9" customHeight="1">
      <c r="A246" s="16"/>
      <c r="B246" s="16"/>
      <c r="C246" s="16"/>
      <c r="D246" s="1"/>
    </row>
    <row r="247" spans="1:9" ht="9" customHeight="1">
      <c r="A247" s="16"/>
      <c r="B247" s="16"/>
      <c r="C247" s="16"/>
      <c r="D247" s="1"/>
    </row>
    <row r="248" spans="1:9" ht="9" customHeight="1">
      <c r="A248" s="16"/>
      <c r="B248" s="16"/>
      <c r="C248" s="16"/>
      <c r="D248" s="1"/>
    </row>
    <row r="249" spans="1:9" ht="9" customHeight="1">
      <c r="A249" s="16"/>
      <c r="B249" s="16"/>
      <c r="C249" s="16"/>
      <c r="D249" s="1"/>
    </row>
    <row r="250" spans="1:9" ht="9" customHeight="1">
      <c r="A250" s="16"/>
      <c r="B250" s="16"/>
      <c r="C250" s="16"/>
      <c r="D250" s="1"/>
    </row>
    <row r="251" spans="1:9" ht="9" customHeight="1">
      <c r="A251" s="16"/>
      <c r="B251" s="16"/>
      <c r="C251" s="16"/>
      <c r="D251" s="1"/>
    </row>
    <row r="252" spans="1:9" ht="9" customHeight="1">
      <c r="A252" s="16"/>
      <c r="B252" s="16"/>
      <c r="C252" s="16"/>
      <c r="D252" s="1"/>
    </row>
    <row r="253" spans="1:9" ht="9" customHeight="1">
      <c r="A253" s="16"/>
      <c r="B253" s="16"/>
      <c r="C253" s="16"/>
      <c r="D253" s="1"/>
    </row>
    <row r="254" spans="1:9" ht="9" customHeight="1">
      <c r="A254" s="16"/>
      <c r="B254" s="16"/>
      <c r="C254" s="16"/>
      <c r="D254" s="1"/>
      <c r="F254" s="4"/>
      <c r="G254" s="594"/>
      <c r="H254" s="361"/>
      <c r="I254" s="361"/>
    </row>
    <row r="255" spans="1:9" ht="9" customHeight="1">
      <c r="A255" s="16"/>
      <c r="B255" s="16"/>
      <c r="C255" s="16"/>
      <c r="D255" s="1"/>
    </row>
    <row r="256" spans="1:9" ht="9" customHeight="1">
      <c r="A256" s="16"/>
      <c r="B256" s="16"/>
      <c r="C256" s="16"/>
      <c r="D256" s="1"/>
    </row>
    <row r="257" spans="1:4" ht="9" customHeight="1">
      <c r="A257" s="16"/>
      <c r="B257" s="16"/>
      <c r="C257" s="16"/>
      <c r="D257" s="1"/>
    </row>
    <row r="258" spans="1:4" ht="9" customHeight="1">
      <c r="A258" s="16"/>
      <c r="B258" s="16"/>
      <c r="C258" s="16"/>
      <c r="D258" s="1"/>
    </row>
    <row r="259" spans="1:4" ht="9" customHeight="1">
      <c r="A259" s="16"/>
      <c r="B259" s="16"/>
      <c r="C259" s="16"/>
      <c r="D259" s="1"/>
    </row>
    <row r="260" spans="1:4" ht="9" customHeight="1">
      <c r="A260" s="16"/>
      <c r="B260" s="16"/>
      <c r="C260" s="16"/>
      <c r="D260" s="1"/>
    </row>
    <row r="261" spans="1:4" ht="9" customHeight="1">
      <c r="A261" s="16"/>
      <c r="B261" s="16"/>
      <c r="C261" s="16"/>
      <c r="D261" s="1"/>
    </row>
    <row r="262" spans="1:4" ht="9" customHeight="1">
      <c r="A262" s="16"/>
      <c r="B262" s="16"/>
      <c r="C262" s="16"/>
      <c r="D262" s="1"/>
    </row>
    <row r="263" spans="1:4" ht="9" customHeight="1">
      <c r="A263" s="16"/>
      <c r="B263" s="16"/>
      <c r="C263" s="16"/>
      <c r="D263" s="1"/>
    </row>
    <row r="264" spans="1:4" ht="9" customHeight="1">
      <c r="A264" s="16"/>
      <c r="B264" s="16"/>
      <c r="C264" s="16"/>
      <c r="D264" s="1"/>
    </row>
    <row r="265" spans="1:4" ht="9" customHeight="1">
      <c r="A265" s="16"/>
      <c r="B265" s="16"/>
      <c r="C265" s="16"/>
      <c r="D265" s="1"/>
    </row>
    <row r="266" spans="1:4" ht="9" customHeight="1">
      <c r="A266" s="16"/>
      <c r="B266" s="16"/>
      <c r="C266" s="16"/>
      <c r="D266" s="1"/>
    </row>
    <row r="267" spans="1:4" ht="9" customHeight="1">
      <c r="A267" s="16"/>
      <c r="B267" s="16"/>
      <c r="C267" s="16"/>
      <c r="D267" s="1"/>
    </row>
    <row r="268" spans="1:4" ht="9" customHeight="1">
      <c r="A268" s="16"/>
      <c r="B268" s="16"/>
      <c r="C268" s="16"/>
      <c r="D268" s="1"/>
    </row>
    <row r="269" spans="1:4" ht="9" customHeight="1">
      <c r="A269" s="16"/>
      <c r="B269" s="16"/>
      <c r="C269" s="16"/>
      <c r="D269" s="1"/>
    </row>
    <row r="270" spans="1:4" ht="9" customHeight="1">
      <c r="A270" s="16"/>
      <c r="B270" s="16"/>
      <c r="C270" s="16"/>
      <c r="D270" s="1"/>
    </row>
    <row r="271" spans="1:4" ht="9" customHeight="1">
      <c r="A271" s="16"/>
      <c r="B271" s="16"/>
      <c r="C271" s="16"/>
      <c r="D271" s="1"/>
    </row>
    <row r="272" spans="1:4" ht="9" customHeight="1">
      <c r="A272" s="16"/>
      <c r="B272" s="16"/>
      <c r="C272" s="16"/>
      <c r="D272" s="1"/>
    </row>
    <row r="273" spans="1:4" ht="9" customHeight="1">
      <c r="A273" s="16"/>
      <c r="B273" s="16"/>
      <c r="C273" s="16"/>
      <c r="D273" s="1"/>
    </row>
    <row r="274" spans="1:4" ht="9" customHeight="1">
      <c r="A274" s="16"/>
      <c r="B274" s="16"/>
      <c r="C274" s="16"/>
      <c r="D274" s="1"/>
    </row>
    <row r="275" spans="1:4" ht="9" customHeight="1">
      <c r="A275" s="16"/>
      <c r="B275" s="16"/>
      <c r="C275" s="16"/>
      <c r="D275" s="1"/>
    </row>
    <row r="276" spans="1:4" ht="9" customHeight="1">
      <c r="A276" s="16"/>
      <c r="B276" s="16"/>
      <c r="C276" s="16"/>
      <c r="D276" s="1"/>
    </row>
    <row r="277" spans="1:4" ht="9" customHeight="1">
      <c r="A277" s="16"/>
      <c r="B277" s="16"/>
      <c r="C277" s="16"/>
      <c r="D277" s="1"/>
    </row>
    <row r="278" spans="1:4" ht="9" customHeight="1">
      <c r="A278" s="16"/>
      <c r="B278" s="16"/>
      <c r="C278" s="16"/>
      <c r="D278" s="1"/>
    </row>
    <row r="279" spans="1:4" ht="9" customHeight="1">
      <c r="A279" s="16"/>
      <c r="B279" s="16"/>
      <c r="C279" s="16"/>
      <c r="D279" s="1"/>
    </row>
    <row r="280" spans="1:4" ht="9" customHeight="1">
      <c r="A280" s="16"/>
      <c r="B280" s="16"/>
      <c r="C280" s="16"/>
      <c r="D280" s="1"/>
    </row>
    <row r="281" spans="1:4" ht="9" customHeight="1">
      <c r="A281" s="16"/>
      <c r="B281" s="16"/>
      <c r="C281" s="16"/>
      <c r="D281" s="1"/>
    </row>
    <row r="282" spans="1:4" ht="9" customHeight="1">
      <c r="A282" s="16"/>
      <c r="B282" s="16"/>
      <c r="C282" s="16"/>
      <c r="D282" s="1"/>
    </row>
    <row r="283" spans="1:4" ht="9" customHeight="1">
      <c r="A283" s="16"/>
      <c r="B283" s="16"/>
      <c r="C283" s="16"/>
      <c r="D283" s="1"/>
    </row>
    <row r="284" spans="1:4" ht="9" customHeight="1">
      <c r="A284" s="16"/>
      <c r="B284" s="16"/>
      <c r="C284" s="16"/>
      <c r="D284" s="1"/>
    </row>
    <row r="285" spans="1:4" ht="9" customHeight="1">
      <c r="A285" s="16"/>
      <c r="B285" s="16"/>
      <c r="C285" s="16"/>
      <c r="D285" s="1"/>
    </row>
    <row r="286" spans="1:4" ht="9" customHeight="1">
      <c r="A286" s="16"/>
      <c r="B286" s="16"/>
      <c r="C286" s="16"/>
      <c r="D286" s="1"/>
    </row>
    <row r="287" spans="1:4" ht="9" customHeight="1">
      <c r="A287" s="16"/>
      <c r="B287" s="16"/>
      <c r="C287" s="16"/>
      <c r="D287" s="1"/>
    </row>
    <row r="288" spans="1:4" ht="9" customHeight="1">
      <c r="A288" s="16"/>
      <c r="B288" s="16"/>
      <c r="C288" s="16"/>
      <c r="D288" s="1"/>
    </row>
    <row r="289" spans="1:4" ht="9" customHeight="1">
      <c r="A289" s="16"/>
      <c r="B289" s="16"/>
      <c r="C289" s="16"/>
      <c r="D289" s="1"/>
    </row>
    <row r="290" spans="1:4" ht="9" customHeight="1">
      <c r="A290" s="16"/>
      <c r="B290" s="16"/>
      <c r="C290" s="16"/>
      <c r="D290" s="1"/>
    </row>
    <row r="291" spans="1:4" ht="9" customHeight="1">
      <c r="A291" s="16"/>
      <c r="B291" s="16"/>
      <c r="C291" s="16"/>
      <c r="D291" s="1"/>
    </row>
    <row r="292" spans="1:4" ht="9" customHeight="1">
      <c r="A292" s="16"/>
      <c r="B292" s="16"/>
      <c r="C292" s="16"/>
      <c r="D292" s="1"/>
    </row>
    <row r="293" spans="1:4" ht="9" customHeight="1">
      <c r="A293" s="16"/>
      <c r="B293" s="16"/>
      <c r="C293" s="16"/>
      <c r="D293" s="1"/>
    </row>
    <row r="294" spans="1:4" ht="9" customHeight="1">
      <c r="A294" s="16"/>
      <c r="B294" s="16"/>
      <c r="C294" s="16"/>
      <c r="D294" s="1"/>
    </row>
    <row r="295" spans="1:4" ht="9" customHeight="1">
      <c r="A295" s="16"/>
      <c r="B295" s="16"/>
      <c r="C295" s="16"/>
      <c r="D295" s="1"/>
    </row>
    <row r="296" spans="1:4" ht="9" customHeight="1">
      <c r="A296" s="16"/>
      <c r="B296" s="16"/>
      <c r="C296" s="16"/>
      <c r="D296" s="1"/>
    </row>
    <row r="297" spans="1:4" ht="9" customHeight="1">
      <c r="A297" s="16"/>
      <c r="B297" s="16"/>
      <c r="C297" s="16"/>
      <c r="D297" s="1"/>
    </row>
    <row r="298" spans="1:4" ht="9" customHeight="1">
      <c r="A298" s="16"/>
      <c r="B298" s="16"/>
      <c r="C298" s="16"/>
      <c r="D298" s="1"/>
    </row>
    <row r="299" spans="1:4" ht="9" customHeight="1">
      <c r="A299" s="16"/>
      <c r="B299" s="16"/>
      <c r="C299" s="16"/>
      <c r="D299" s="1"/>
    </row>
    <row r="300" spans="1:4" ht="9" customHeight="1">
      <c r="A300" s="16"/>
      <c r="B300" s="16"/>
      <c r="C300" s="16"/>
      <c r="D300" s="1"/>
    </row>
    <row r="301" spans="1:4" ht="9" customHeight="1">
      <c r="A301" s="16"/>
      <c r="B301" s="16"/>
      <c r="C301" s="16"/>
      <c r="D301" s="1"/>
    </row>
    <row r="302" spans="1:4" ht="9" customHeight="1">
      <c r="A302" s="16"/>
      <c r="B302" s="16"/>
      <c r="C302" s="16"/>
      <c r="D302" s="1"/>
    </row>
    <row r="303" spans="1:4" ht="9" customHeight="1">
      <c r="A303" s="16"/>
      <c r="B303" s="16"/>
      <c r="C303" s="16"/>
      <c r="D303" s="1"/>
    </row>
    <row r="304" spans="1:4" ht="9" customHeight="1">
      <c r="A304" s="16"/>
      <c r="B304" s="16"/>
      <c r="C304" s="16"/>
      <c r="D304" s="1"/>
    </row>
    <row r="305" spans="1:4" ht="9" customHeight="1">
      <c r="A305" s="16"/>
      <c r="B305" s="16"/>
      <c r="C305" s="16"/>
      <c r="D305" s="1"/>
    </row>
    <row r="306" spans="1:4" ht="9" customHeight="1">
      <c r="A306" s="16"/>
      <c r="B306" s="16"/>
      <c r="C306" s="16"/>
      <c r="D306" s="1"/>
    </row>
    <row r="307" spans="1:4" ht="9" customHeight="1">
      <c r="A307" s="16"/>
      <c r="B307" s="16"/>
      <c r="C307" s="16"/>
      <c r="D307" s="1"/>
    </row>
    <row r="308" spans="1:4" ht="9" customHeight="1">
      <c r="A308" s="16"/>
      <c r="B308" s="16"/>
      <c r="C308" s="16"/>
      <c r="D308" s="1"/>
    </row>
    <row r="309" spans="1:4" ht="9" customHeight="1">
      <c r="A309" s="16"/>
      <c r="B309" s="16"/>
      <c r="C309" s="16"/>
      <c r="D309" s="1"/>
    </row>
    <row r="310" spans="1:4" ht="9" customHeight="1">
      <c r="A310" s="16"/>
      <c r="B310" s="16"/>
      <c r="C310" s="16"/>
      <c r="D310" s="1"/>
    </row>
    <row r="311" spans="1:4" ht="9" customHeight="1">
      <c r="A311" s="16"/>
      <c r="B311" s="16"/>
      <c r="C311" s="16"/>
      <c r="D311" s="1"/>
    </row>
    <row r="312" spans="1:4" ht="9" customHeight="1">
      <c r="A312" s="16"/>
      <c r="B312" s="16"/>
      <c r="C312" s="16"/>
      <c r="D312" s="1"/>
    </row>
    <row r="313" spans="1:4" ht="9" customHeight="1">
      <c r="A313" s="16"/>
      <c r="B313" s="16"/>
      <c r="C313" s="16"/>
      <c r="D313" s="1"/>
    </row>
    <row r="314" spans="1:4" ht="9" customHeight="1">
      <c r="A314" s="16"/>
      <c r="B314" s="16"/>
      <c r="C314" s="16"/>
      <c r="D314" s="1"/>
    </row>
    <row r="315" spans="1:4" ht="9" customHeight="1">
      <c r="A315" s="16"/>
      <c r="B315" s="16"/>
      <c r="C315" s="16"/>
      <c r="D315" s="1"/>
    </row>
    <row r="316" spans="1:4" ht="9" customHeight="1">
      <c r="A316" s="16"/>
      <c r="B316" s="16"/>
      <c r="C316" s="16"/>
      <c r="D316" s="1"/>
    </row>
    <row r="317" spans="1:4" ht="9" customHeight="1">
      <c r="A317" s="16"/>
      <c r="B317" s="16"/>
      <c r="C317" s="16"/>
      <c r="D317" s="1"/>
    </row>
    <row r="318" spans="1:4" ht="9" customHeight="1">
      <c r="A318" s="16"/>
      <c r="B318" s="16"/>
      <c r="C318" s="16"/>
      <c r="D318" s="1"/>
    </row>
    <row r="319" spans="1:4" ht="9" customHeight="1">
      <c r="A319" s="16"/>
      <c r="B319" s="16"/>
      <c r="C319" s="16"/>
      <c r="D319" s="1"/>
    </row>
    <row r="320" spans="1:4" ht="9" customHeight="1">
      <c r="A320" s="16"/>
      <c r="B320" s="16"/>
      <c r="C320" s="16"/>
      <c r="D320" s="1"/>
    </row>
    <row r="321" spans="1:4" ht="9" customHeight="1">
      <c r="A321" s="16"/>
      <c r="B321" s="16"/>
      <c r="C321" s="16"/>
      <c r="D321" s="1"/>
    </row>
    <row r="322" spans="1:4" ht="9" customHeight="1">
      <c r="A322" s="16"/>
      <c r="B322" s="16"/>
      <c r="C322" s="16"/>
      <c r="D322" s="1"/>
    </row>
    <row r="323" spans="1:4" ht="9" customHeight="1">
      <c r="A323" s="16"/>
      <c r="B323" s="16"/>
      <c r="C323" s="16"/>
      <c r="D323" s="1"/>
    </row>
    <row r="324" spans="1:4" ht="9" customHeight="1">
      <c r="A324" s="16"/>
      <c r="B324" s="16"/>
      <c r="C324" s="16"/>
      <c r="D324" s="1"/>
    </row>
    <row r="325" spans="1:4" ht="9" customHeight="1">
      <c r="A325" s="16"/>
      <c r="B325" s="16"/>
      <c r="C325" s="16"/>
      <c r="D325" s="1"/>
    </row>
    <row r="326" spans="1:4" ht="9" customHeight="1">
      <c r="A326" s="16"/>
      <c r="B326" s="16"/>
      <c r="C326" s="16"/>
      <c r="D326" s="1"/>
    </row>
    <row r="327" spans="1:4" ht="9" customHeight="1">
      <c r="A327" s="16"/>
      <c r="B327" s="16"/>
      <c r="C327" s="16"/>
      <c r="D327" s="1"/>
    </row>
    <row r="328" spans="1:4" ht="9" customHeight="1">
      <c r="A328" s="16"/>
      <c r="B328" s="16"/>
      <c r="C328" s="16"/>
      <c r="D328" s="1"/>
    </row>
    <row r="329" spans="1:4" ht="9" customHeight="1">
      <c r="A329" s="16"/>
      <c r="B329" s="16"/>
      <c r="C329" s="16"/>
      <c r="D329" s="1"/>
    </row>
    <row r="330" spans="1:4" ht="9" customHeight="1">
      <c r="A330" s="16"/>
      <c r="B330" s="16"/>
      <c r="C330" s="16"/>
      <c r="D330" s="1"/>
    </row>
    <row r="331" spans="1:4" ht="9" customHeight="1">
      <c r="A331" s="16"/>
      <c r="B331" s="16"/>
      <c r="C331" s="16"/>
      <c r="D331" s="1"/>
    </row>
    <row r="332" spans="1:4" ht="9" customHeight="1">
      <c r="A332" s="16"/>
      <c r="B332" s="16"/>
      <c r="C332" s="16"/>
      <c r="D332" s="1"/>
    </row>
    <row r="333" spans="1:4" ht="9" customHeight="1">
      <c r="A333" s="16"/>
      <c r="B333" s="16"/>
      <c r="C333" s="16"/>
      <c r="D333" s="1"/>
    </row>
    <row r="334" spans="1:4" ht="9" customHeight="1">
      <c r="A334" s="16"/>
      <c r="B334" s="16"/>
      <c r="C334" s="16"/>
      <c r="D334" s="1"/>
    </row>
    <row r="335" spans="1:4" ht="9" customHeight="1">
      <c r="A335" s="16"/>
      <c r="B335" s="16"/>
      <c r="C335" s="16"/>
      <c r="D335" s="1"/>
    </row>
    <row r="336" spans="1:4" ht="9" customHeight="1">
      <c r="A336" s="16"/>
      <c r="B336" s="16"/>
      <c r="C336" s="16"/>
      <c r="D336" s="1"/>
    </row>
    <row r="337" spans="1:4" ht="9" customHeight="1">
      <c r="A337" s="16"/>
      <c r="B337" s="16"/>
      <c r="C337" s="16"/>
      <c r="D337" s="1"/>
    </row>
    <row r="338" spans="1:4" ht="9" customHeight="1">
      <c r="A338" s="16"/>
      <c r="B338" s="16"/>
      <c r="C338" s="16"/>
      <c r="D338" s="1"/>
    </row>
    <row r="339" spans="1:4" ht="9" customHeight="1">
      <c r="A339" s="16"/>
      <c r="B339" s="16"/>
      <c r="C339" s="16"/>
      <c r="D339" s="1"/>
    </row>
    <row r="340" spans="1:4" ht="9" customHeight="1">
      <c r="A340" s="16"/>
      <c r="B340" s="16"/>
      <c r="C340" s="16"/>
      <c r="D340" s="1"/>
    </row>
    <row r="341" spans="1:4" ht="9" customHeight="1">
      <c r="A341" s="16"/>
      <c r="B341" s="16"/>
      <c r="C341" s="16"/>
      <c r="D341" s="1"/>
    </row>
    <row r="342" spans="1:4" ht="9" customHeight="1">
      <c r="A342" s="16"/>
      <c r="B342" s="16"/>
      <c r="C342" s="16"/>
      <c r="D342" s="1"/>
    </row>
    <row r="343" spans="1:4" ht="9" customHeight="1">
      <c r="A343" s="16"/>
      <c r="B343" s="16"/>
      <c r="C343" s="16"/>
      <c r="D343" s="1"/>
    </row>
    <row r="344" spans="1:4" ht="9" customHeight="1">
      <c r="A344" s="16"/>
      <c r="B344" s="16"/>
      <c r="C344" s="16"/>
      <c r="D344" s="1"/>
    </row>
    <row r="345" spans="1:4" ht="9" customHeight="1">
      <c r="A345" s="16"/>
      <c r="B345" s="16"/>
      <c r="C345" s="16"/>
      <c r="D345" s="1"/>
    </row>
    <row r="346" spans="1:4" ht="9" customHeight="1">
      <c r="A346" s="16"/>
      <c r="B346" s="16"/>
      <c r="C346" s="16"/>
      <c r="D346" s="1"/>
    </row>
    <row r="347" spans="1:4" ht="9" customHeight="1">
      <c r="A347" s="16"/>
      <c r="B347" s="16"/>
      <c r="C347" s="16"/>
      <c r="D347" s="1"/>
    </row>
    <row r="348" spans="1:4" ht="9" customHeight="1">
      <c r="A348" s="16"/>
      <c r="B348" s="16"/>
      <c r="C348" s="16"/>
      <c r="D348" s="1"/>
    </row>
    <row r="349" spans="1:4" ht="9" customHeight="1">
      <c r="A349" s="16"/>
      <c r="B349" s="16"/>
      <c r="C349" s="16"/>
      <c r="D349" s="1"/>
    </row>
    <row r="350" spans="1:4" ht="9" customHeight="1">
      <c r="A350" s="16"/>
      <c r="B350" s="16"/>
      <c r="C350" s="16"/>
      <c r="D350" s="1"/>
    </row>
    <row r="351" spans="1:4" ht="9" customHeight="1">
      <c r="A351" s="16"/>
      <c r="B351" s="16"/>
      <c r="C351" s="16"/>
      <c r="D351" s="1"/>
    </row>
    <row r="352" spans="1:4" ht="9" customHeight="1">
      <c r="A352" s="16"/>
      <c r="B352" s="16"/>
      <c r="C352" s="16"/>
      <c r="D352" s="1"/>
    </row>
    <row r="353" spans="1:4" ht="9" customHeight="1">
      <c r="A353" s="16"/>
      <c r="B353" s="16"/>
      <c r="C353" s="16"/>
      <c r="D353" s="1"/>
    </row>
    <row r="354" spans="1:4" ht="9" customHeight="1">
      <c r="A354" s="16"/>
      <c r="B354" s="16"/>
      <c r="C354" s="16"/>
      <c r="D354" s="1"/>
    </row>
    <row r="355" spans="1:4" ht="9" customHeight="1">
      <c r="A355" s="16"/>
      <c r="B355" s="16"/>
      <c r="C355" s="16"/>
      <c r="D355" s="1"/>
    </row>
    <row r="356" spans="1:4" ht="9" customHeight="1">
      <c r="A356" s="16"/>
      <c r="B356" s="16"/>
      <c r="C356" s="16"/>
      <c r="D356" s="1"/>
    </row>
    <row r="357" spans="1:4" ht="9" customHeight="1">
      <c r="A357" s="16"/>
      <c r="B357" s="16"/>
      <c r="C357" s="16"/>
      <c r="D357" s="1"/>
    </row>
    <row r="358" spans="1:4" ht="9" customHeight="1">
      <c r="A358" s="16"/>
      <c r="B358" s="16"/>
      <c r="C358" s="16"/>
      <c r="D358" s="1"/>
    </row>
    <row r="359" spans="1:4" ht="9" customHeight="1">
      <c r="A359" s="16"/>
      <c r="B359" s="16"/>
      <c r="C359" s="16"/>
      <c r="D359" s="1"/>
    </row>
    <row r="360" spans="1:4" ht="9" customHeight="1">
      <c r="A360" s="16"/>
      <c r="B360" s="16"/>
      <c r="C360" s="16"/>
      <c r="D360" s="1"/>
    </row>
    <row r="361" spans="1:4" ht="9" customHeight="1">
      <c r="A361" s="16"/>
      <c r="B361" s="16"/>
      <c r="C361" s="16"/>
      <c r="D361" s="1"/>
    </row>
    <row r="362" spans="1:4" ht="9" customHeight="1">
      <c r="A362" s="16"/>
      <c r="B362" s="16"/>
      <c r="C362" s="16"/>
      <c r="D362" s="1"/>
    </row>
    <row r="363" spans="1:4" ht="9" customHeight="1">
      <c r="A363" s="16"/>
      <c r="B363" s="16"/>
      <c r="C363" s="16"/>
      <c r="D363" s="1"/>
    </row>
    <row r="364" spans="1:4" ht="9" customHeight="1">
      <c r="A364" s="16"/>
      <c r="B364" s="16"/>
      <c r="C364" s="16"/>
      <c r="D364" s="1"/>
    </row>
    <row r="365" spans="1:4" ht="9" customHeight="1">
      <c r="A365" s="16"/>
      <c r="B365" s="16"/>
      <c r="C365" s="16"/>
      <c r="D365" s="1"/>
    </row>
    <row r="366" spans="1:4" ht="9" customHeight="1">
      <c r="A366" s="16"/>
      <c r="B366" s="16"/>
      <c r="C366" s="16"/>
      <c r="D366" s="1"/>
    </row>
    <row r="367" spans="1:4" ht="9" customHeight="1">
      <c r="A367" s="16"/>
      <c r="B367" s="16"/>
      <c r="C367" s="16"/>
      <c r="D367" s="1"/>
    </row>
    <row r="368" spans="1:4" ht="9" customHeight="1">
      <c r="A368" s="16"/>
      <c r="B368" s="16"/>
      <c r="C368" s="16"/>
      <c r="D368" s="1"/>
    </row>
    <row r="369" spans="1:4" ht="9" customHeight="1">
      <c r="A369" s="16"/>
      <c r="B369" s="16"/>
      <c r="C369" s="16"/>
      <c r="D369" s="1"/>
    </row>
    <row r="370" spans="1:4" ht="9" customHeight="1">
      <c r="A370" s="16"/>
      <c r="B370" s="16"/>
      <c r="C370" s="16"/>
      <c r="D370" s="1"/>
    </row>
    <row r="371" spans="1:4" ht="9" customHeight="1">
      <c r="A371" s="16"/>
      <c r="B371" s="16"/>
      <c r="C371" s="16"/>
      <c r="D371" s="1"/>
    </row>
    <row r="372" spans="1:4" ht="9" customHeight="1">
      <c r="A372" s="16"/>
      <c r="B372" s="16"/>
      <c r="C372" s="16"/>
      <c r="D372" s="1"/>
    </row>
    <row r="373" spans="1:4" ht="9" customHeight="1">
      <c r="A373" s="16"/>
      <c r="B373" s="16"/>
      <c r="C373" s="16"/>
      <c r="D373" s="1"/>
    </row>
    <row r="374" spans="1:4" ht="9" customHeight="1">
      <c r="A374" s="16"/>
      <c r="B374" s="16"/>
      <c r="C374" s="16"/>
      <c r="D374" s="1"/>
    </row>
    <row r="375" spans="1:4" ht="9" customHeight="1">
      <c r="A375" s="16"/>
      <c r="B375" s="16"/>
      <c r="C375" s="16"/>
      <c r="D375" s="1"/>
    </row>
    <row r="376" spans="1:4" ht="9" customHeight="1">
      <c r="A376" s="16"/>
      <c r="B376" s="16"/>
      <c r="C376" s="16"/>
      <c r="D376" s="1"/>
    </row>
    <row r="377" spans="1:4" ht="9" customHeight="1">
      <c r="A377" s="16"/>
      <c r="B377" s="16"/>
      <c r="C377" s="16"/>
      <c r="D377" s="1"/>
    </row>
    <row r="378" spans="1:4" ht="9" customHeight="1">
      <c r="A378" s="16"/>
      <c r="B378" s="16"/>
      <c r="C378" s="16"/>
      <c r="D378" s="1"/>
    </row>
    <row r="379" spans="1:4" ht="9" customHeight="1">
      <c r="A379" s="16"/>
      <c r="B379" s="16"/>
      <c r="C379" s="16"/>
      <c r="D379" s="1"/>
    </row>
    <row r="380" spans="1:4" ht="9" customHeight="1">
      <c r="A380" s="16"/>
      <c r="B380" s="16"/>
      <c r="C380" s="16"/>
      <c r="D380" s="1"/>
    </row>
    <row r="381" spans="1:4" ht="9" customHeight="1">
      <c r="A381" s="16"/>
      <c r="B381" s="16"/>
      <c r="C381" s="16"/>
      <c r="D381" s="1"/>
    </row>
    <row r="382" spans="1:4" ht="9" customHeight="1">
      <c r="A382" s="16"/>
      <c r="B382" s="16"/>
      <c r="C382" s="16"/>
      <c r="D382" s="1"/>
    </row>
    <row r="383" spans="1:4" ht="9" customHeight="1">
      <c r="A383" s="16"/>
      <c r="B383" s="16"/>
      <c r="C383" s="16"/>
      <c r="D383" s="1"/>
    </row>
    <row r="384" spans="1:4" ht="9" customHeight="1">
      <c r="A384" s="16"/>
      <c r="B384" s="16"/>
      <c r="C384" s="16"/>
      <c r="D384" s="1"/>
    </row>
    <row r="385" spans="1:4" ht="9" customHeight="1">
      <c r="A385" s="16"/>
      <c r="B385" s="16"/>
      <c r="C385" s="16"/>
      <c r="D385" s="1"/>
    </row>
    <row r="386" spans="1:4" ht="9" customHeight="1">
      <c r="A386" s="16"/>
      <c r="B386" s="16"/>
      <c r="C386" s="16"/>
      <c r="D386" s="1"/>
    </row>
    <row r="387" spans="1:4" ht="9" customHeight="1">
      <c r="A387" s="16"/>
      <c r="B387" s="16"/>
      <c r="C387" s="16"/>
      <c r="D387" s="1"/>
    </row>
    <row r="388" spans="1:4" ht="9" customHeight="1">
      <c r="A388" s="16"/>
      <c r="B388" s="16"/>
      <c r="C388" s="16"/>
      <c r="D388" s="1"/>
    </row>
    <row r="389" spans="1:4" ht="9" customHeight="1">
      <c r="A389" s="16"/>
      <c r="B389" s="16"/>
      <c r="C389" s="16"/>
      <c r="D389" s="1"/>
    </row>
    <row r="390" spans="1:4" ht="9" customHeight="1">
      <c r="A390" s="16"/>
      <c r="B390" s="16"/>
      <c r="C390" s="16"/>
      <c r="D390" s="1"/>
    </row>
    <row r="391" spans="1:4" ht="9" customHeight="1">
      <c r="A391" s="16"/>
      <c r="B391" s="16"/>
      <c r="C391" s="16"/>
      <c r="D391" s="1"/>
    </row>
    <row r="392" spans="1:4" ht="9" customHeight="1">
      <c r="A392" s="16"/>
      <c r="B392" s="16"/>
      <c r="C392" s="16"/>
      <c r="D392" s="1"/>
    </row>
    <row r="393" spans="1:4" ht="9" customHeight="1">
      <c r="A393" s="16"/>
      <c r="B393" s="16"/>
      <c r="C393" s="16"/>
      <c r="D393" s="1"/>
    </row>
    <row r="394" spans="1:4" ht="9" customHeight="1">
      <c r="A394" s="16"/>
      <c r="B394" s="16"/>
      <c r="C394" s="16"/>
      <c r="D394" s="1"/>
    </row>
    <row r="395" spans="1:4" ht="9" customHeight="1">
      <c r="A395" s="16"/>
      <c r="B395" s="16"/>
      <c r="C395" s="16"/>
      <c r="D395" s="1"/>
    </row>
    <row r="396" spans="1:4" ht="9" customHeight="1">
      <c r="A396" s="16"/>
      <c r="B396" s="16"/>
      <c r="C396" s="16"/>
      <c r="D396" s="1"/>
    </row>
    <row r="397" spans="1:4" ht="9" customHeight="1">
      <c r="A397" s="16"/>
      <c r="B397" s="16"/>
      <c r="C397" s="16"/>
      <c r="D397" s="1"/>
    </row>
    <row r="398" spans="1:4" ht="9" customHeight="1">
      <c r="A398" s="16"/>
      <c r="B398" s="16"/>
      <c r="C398" s="16"/>
      <c r="D398" s="1"/>
    </row>
    <row r="399" spans="1:4" ht="9" customHeight="1">
      <c r="A399" s="16"/>
      <c r="B399" s="16"/>
      <c r="C399" s="16"/>
      <c r="D399" s="1"/>
    </row>
    <row r="400" spans="1:4" ht="9" customHeight="1">
      <c r="A400" s="16"/>
      <c r="B400" s="16"/>
      <c r="C400" s="16"/>
      <c r="D400" s="1"/>
    </row>
    <row r="401" spans="1:4" ht="9" customHeight="1">
      <c r="A401" s="16"/>
      <c r="B401" s="16"/>
      <c r="C401" s="16"/>
      <c r="D401" s="1"/>
    </row>
    <row r="402" spans="1:4" ht="9" customHeight="1">
      <c r="A402" s="16"/>
      <c r="B402" s="16"/>
      <c r="C402" s="16"/>
      <c r="D402" s="1"/>
    </row>
    <row r="403" spans="1:4" ht="9" customHeight="1">
      <c r="A403" s="16"/>
      <c r="B403" s="16"/>
      <c r="C403" s="16"/>
      <c r="D403" s="1"/>
    </row>
    <row r="404" spans="1:4" ht="9" customHeight="1">
      <c r="A404" s="16"/>
      <c r="B404" s="16"/>
      <c r="C404" s="16"/>
      <c r="D404" s="1"/>
    </row>
    <row r="405" spans="1:4" ht="9" customHeight="1">
      <c r="A405" s="16"/>
      <c r="B405" s="16"/>
      <c r="C405" s="16"/>
      <c r="D405" s="1"/>
    </row>
    <row r="406" spans="1:4" ht="9" customHeight="1">
      <c r="A406" s="16"/>
      <c r="B406" s="16"/>
      <c r="C406" s="16"/>
      <c r="D406" s="1"/>
    </row>
    <row r="407" spans="1:4" ht="9" customHeight="1">
      <c r="A407" s="16"/>
      <c r="B407" s="16"/>
      <c r="C407" s="16"/>
      <c r="D407" s="1"/>
    </row>
    <row r="408" spans="1:4" ht="9" customHeight="1">
      <c r="A408" s="16"/>
      <c r="B408" s="16"/>
      <c r="C408" s="16"/>
      <c r="D408" s="1"/>
    </row>
    <row r="409" spans="1:4" ht="9" customHeight="1">
      <c r="A409" s="16"/>
      <c r="B409" s="16"/>
      <c r="C409" s="16"/>
      <c r="D409" s="1"/>
    </row>
    <row r="410" spans="1:4" ht="9" customHeight="1">
      <c r="A410" s="16"/>
      <c r="B410" s="16"/>
      <c r="C410" s="16"/>
      <c r="D410" s="1"/>
    </row>
    <row r="411" spans="1:4" ht="9" customHeight="1">
      <c r="A411" s="16"/>
      <c r="B411" s="16"/>
      <c r="C411" s="16"/>
      <c r="D411" s="1"/>
    </row>
    <row r="412" spans="1:4" ht="9" customHeight="1">
      <c r="A412" s="16"/>
      <c r="B412" s="16"/>
      <c r="C412" s="16"/>
      <c r="D412" s="1"/>
    </row>
    <row r="413" spans="1:4" ht="9" customHeight="1">
      <c r="A413" s="16"/>
      <c r="B413" s="16"/>
      <c r="C413" s="16"/>
      <c r="D413" s="1"/>
    </row>
    <row r="414" spans="1:4" ht="9" customHeight="1">
      <c r="A414" s="16"/>
      <c r="B414" s="16"/>
      <c r="C414" s="16"/>
      <c r="D414" s="1"/>
    </row>
    <row r="415" spans="1:4" ht="9" customHeight="1">
      <c r="A415" s="16"/>
      <c r="B415" s="16"/>
      <c r="C415" s="16"/>
      <c r="D415" s="1"/>
    </row>
    <row r="416" spans="1:4" ht="9" customHeight="1">
      <c r="A416" s="16"/>
      <c r="B416" s="16"/>
      <c r="C416" s="16"/>
      <c r="D416" s="1"/>
    </row>
    <row r="417" spans="1:4" ht="9" customHeight="1">
      <c r="A417" s="16"/>
      <c r="B417" s="16"/>
      <c r="C417" s="16"/>
      <c r="D417" s="1"/>
    </row>
    <row r="418" spans="1:4" ht="9" customHeight="1">
      <c r="A418" s="16"/>
      <c r="B418" s="16"/>
      <c r="C418" s="16"/>
      <c r="D418" s="1"/>
    </row>
    <row r="419" spans="1:4" ht="9" customHeight="1">
      <c r="A419" s="16"/>
      <c r="B419" s="16"/>
      <c r="C419" s="16"/>
      <c r="D419" s="1"/>
    </row>
    <row r="420" spans="1:4" ht="9" customHeight="1">
      <c r="A420" s="16"/>
      <c r="B420" s="16"/>
      <c r="C420" s="16"/>
      <c r="D420" s="1"/>
    </row>
    <row r="421" spans="1:4" ht="9" customHeight="1">
      <c r="A421" s="16"/>
      <c r="B421" s="16"/>
      <c r="C421" s="16"/>
      <c r="D421" s="1"/>
    </row>
    <row r="422" spans="1:4" ht="9" customHeight="1">
      <c r="A422" s="16"/>
      <c r="B422" s="16"/>
      <c r="C422" s="16"/>
      <c r="D422" s="1"/>
    </row>
    <row r="423" spans="1:4" ht="9" customHeight="1">
      <c r="A423" s="16"/>
      <c r="B423" s="16"/>
      <c r="C423" s="16"/>
      <c r="D423" s="1"/>
    </row>
    <row r="424" spans="1:4" ht="9" customHeight="1">
      <c r="A424" s="16"/>
      <c r="B424" s="16"/>
      <c r="C424" s="16"/>
      <c r="D424" s="1"/>
    </row>
    <row r="425" spans="1:4" ht="9" customHeight="1">
      <c r="A425" s="16"/>
      <c r="B425" s="16"/>
      <c r="C425" s="16"/>
      <c r="D425" s="1"/>
    </row>
    <row r="426" spans="1:4" ht="9" customHeight="1">
      <c r="A426" s="16"/>
      <c r="B426" s="16"/>
      <c r="C426" s="16"/>
      <c r="D426" s="1"/>
    </row>
    <row r="427" spans="1:4" ht="9" customHeight="1">
      <c r="A427" s="16"/>
      <c r="B427" s="16"/>
      <c r="C427" s="16"/>
      <c r="D427" s="1"/>
    </row>
    <row r="428" spans="1:4" ht="9" customHeight="1">
      <c r="A428" s="16"/>
      <c r="B428" s="16"/>
      <c r="C428" s="16"/>
      <c r="D428" s="1"/>
    </row>
    <row r="429" spans="1:4" ht="9" customHeight="1">
      <c r="A429" s="16"/>
      <c r="B429" s="16"/>
      <c r="C429" s="16"/>
      <c r="D429" s="1"/>
    </row>
    <row r="430" spans="1:4" ht="9" customHeight="1">
      <c r="A430" s="16"/>
      <c r="B430" s="16"/>
      <c r="C430" s="16"/>
      <c r="D430" s="1"/>
    </row>
    <row r="431" spans="1:4" ht="9" customHeight="1">
      <c r="A431" s="16"/>
      <c r="B431" s="16"/>
      <c r="C431" s="16"/>
      <c r="D431" s="1"/>
    </row>
    <row r="432" spans="1:4" ht="9" customHeight="1">
      <c r="A432" s="16"/>
      <c r="B432" s="16"/>
      <c r="C432" s="16"/>
      <c r="D432" s="1"/>
    </row>
    <row r="433" spans="1:4" ht="9" customHeight="1">
      <c r="A433" s="16"/>
      <c r="B433" s="16"/>
      <c r="C433" s="16"/>
      <c r="D433" s="1"/>
    </row>
    <row r="434" spans="1:4" ht="9" customHeight="1">
      <c r="A434" s="16"/>
      <c r="B434" s="16"/>
      <c r="C434" s="16"/>
      <c r="D434" s="1"/>
    </row>
    <row r="435" spans="1:4" ht="9" customHeight="1">
      <c r="A435" s="16"/>
      <c r="B435" s="16"/>
      <c r="C435" s="16"/>
      <c r="D435" s="1"/>
    </row>
    <row r="436" spans="1:4" ht="9" customHeight="1">
      <c r="A436" s="16"/>
      <c r="B436" s="16"/>
      <c r="C436" s="16"/>
      <c r="D436" s="1"/>
    </row>
    <row r="437" spans="1:4" ht="9" customHeight="1">
      <c r="A437" s="16"/>
      <c r="B437" s="16"/>
      <c r="C437" s="16"/>
      <c r="D437" s="1"/>
    </row>
    <row r="438" spans="1:4" ht="9" customHeight="1">
      <c r="A438" s="16"/>
      <c r="B438" s="16"/>
      <c r="C438" s="16"/>
      <c r="D438" s="1"/>
    </row>
    <row r="439" spans="1:4" ht="9" customHeight="1">
      <c r="A439" s="16"/>
      <c r="B439" s="16"/>
      <c r="C439" s="16"/>
      <c r="D439" s="1"/>
    </row>
    <row r="440" spans="1:4" ht="9" customHeight="1">
      <c r="A440" s="16"/>
      <c r="B440" s="16"/>
      <c r="C440" s="16"/>
      <c r="D440" s="1"/>
    </row>
    <row r="441" spans="1:4" ht="9" customHeight="1">
      <c r="A441" s="16"/>
      <c r="B441" s="16"/>
      <c r="C441" s="16"/>
      <c r="D441" s="1"/>
    </row>
    <row r="442" spans="1:4" ht="9" customHeight="1">
      <c r="A442" s="16"/>
      <c r="B442" s="16"/>
      <c r="C442" s="16"/>
      <c r="D442" s="1"/>
    </row>
    <row r="443" spans="1:4" ht="9" customHeight="1">
      <c r="A443" s="16"/>
      <c r="B443" s="16"/>
      <c r="C443" s="16"/>
      <c r="D443" s="1"/>
    </row>
    <row r="444" spans="1:4" ht="9" customHeight="1">
      <c r="A444" s="16"/>
      <c r="B444" s="16"/>
      <c r="C444" s="16"/>
      <c r="D444" s="1"/>
    </row>
    <row r="445" spans="1:4" ht="9" customHeight="1">
      <c r="A445" s="16"/>
      <c r="B445" s="16"/>
      <c r="C445" s="16"/>
      <c r="D445" s="1"/>
    </row>
    <row r="446" spans="1:4" ht="9" customHeight="1">
      <c r="A446" s="16"/>
      <c r="B446" s="16"/>
      <c r="C446" s="16"/>
      <c r="D446" s="1"/>
    </row>
    <row r="447" spans="1:4" ht="9" customHeight="1">
      <c r="A447" s="16"/>
      <c r="B447" s="16"/>
      <c r="C447" s="16"/>
      <c r="D447" s="1"/>
    </row>
    <row r="448" spans="1:4" ht="9" customHeight="1">
      <c r="A448" s="16"/>
      <c r="B448" s="16"/>
      <c r="C448" s="16"/>
      <c r="D448" s="1"/>
    </row>
    <row r="449" spans="1:4" ht="9" customHeight="1">
      <c r="A449" s="16"/>
      <c r="B449" s="16"/>
      <c r="C449" s="16"/>
      <c r="D449" s="1"/>
    </row>
    <row r="450" spans="1:4" ht="9" customHeight="1">
      <c r="A450" s="16"/>
      <c r="B450" s="16"/>
      <c r="C450" s="16"/>
      <c r="D450" s="1"/>
    </row>
    <row r="451" spans="1:4" ht="9" customHeight="1">
      <c r="A451" s="16"/>
      <c r="B451" s="16"/>
      <c r="C451" s="16"/>
      <c r="D451" s="1"/>
    </row>
    <row r="452" spans="1:4" ht="9" customHeight="1">
      <c r="A452" s="16"/>
      <c r="B452" s="16"/>
      <c r="C452" s="16"/>
      <c r="D452" s="1"/>
    </row>
    <row r="453" spans="1:4" ht="9" customHeight="1">
      <c r="A453" s="16"/>
      <c r="B453" s="16"/>
      <c r="C453" s="16"/>
      <c r="D453" s="1"/>
    </row>
    <row r="454" spans="1:4" ht="9" customHeight="1">
      <c r="A454" s="16"/>
      <c r="B454" s="16"/>
      <c r="C454" s="16"/>
      <c r="D454" s="1"/>
    </row>
    <row r="455" spans="1:4" ht="9" customHeight="1">
      <c r="A455" s="16"/>
      <c r="B455" s="16"/>
      <c r="C455" s="16"/>
      <c r="D455" s="1"/>
    </row>
    <row r="456" spans="1:4" ht="9" customHeight="1">
      <c r="A456" s="16"/>
      <c r="B456" s="16"/>
      <c r="C456" s="16"/>
      <c r="D456" s="1"/>
    </row>
    <row r="457" spans="1:4" ht="9" customHeight="1">
      <c r="A457" s="16"/>
      <c r="B457" s="16"/>
      <c r="C457" s="16"/>
      <c r="D457" s="1"/>
    </row>
    <row r="458" spans="1:4" ht="9" customHeight="1">
      <c r="A458" s="16"/>
      <c r="B458" s="16"/>
      <c r="C458" s="16"/>
      <c r="D458" s="1"/>
    </row>
    <row r="459" spans="1:4" ht="9" customHeight="1">
      <c r="A459" s="16"/>
      <c r="B459" s="16"/>
      <c r="C459" s="16"/>
      <c r="D459" s="1"/>
    </row>
    <row r="460" spans="1:4" ht="9" customHeight="1">
      <c r="A460" s="16"/>
      <c r="B460" s="16"/>
      <c r="C460" s="16"/>
      <c r="D460" s="1"/>
    </row>
    <row r="461" spans="1:4" ht="9" customHeight="1">
      <c r="A461" s="16"/>
      <c r="B461" s="16"/>
      <c r="C461" s="16"/>
      <c r="D461" s="1"/>
    </row>
    <row r="462" spans="1:4" ht="9" customHeight="1">
      <c r="A462" s="16"/>
      <c r="B462" s="16"/>
      <c r="C462" s="16"/>
      <c r="D462" s="1"/>
    </row>
    <row r="463" spans="1:4" ht="9" customHeight="1">
      <c r="A463" s="16"/>
      <c r="B463" s="16"/>
      <c r="C463" s="16"/>
      <c r="D463" s="1"/>
    </row>
    <row r="464" spans="1:4" ht="9" customHeight="1">
      <c r="A464" s="16"/>
      <c r="B464" s="16"/>
      <c r="C464" s="16"/>
      <c r="D464" s="1"/>
    </row>
    <row r="465" spans="1:4" ht="9" customHeight="1">
      <c r="A465" s="16"/>
      <c r="B465" s="16"/>
      <c r="C465" s="16"/>
      <c r="D465" s="1"/>
    </row>
    <row r="466" spans="1:4" ht="9" customHeight="1">
      <c r="A466" s="16"/>
      <c r="B466" s="16"/>
      <c r="C466" s="16"/>
      <c r="D466" s="1"/>
    </row>
    <row r="467" spans="1:4" ht="9" customHeight="1">
      <c r="A467" s="16"/>
      <c r="B467" s="16"/>
      <c r="C467" s="16"/>
      <c r="D467" s="1"/>
    </row>
    <row r="468" spans="1:4" ht="9" customHeight="1">
      <c r="A468" s="16"/>
      <c r="B468" s="16"/>
      <c r="C468" s="16"/>
      <c r="D468" s="1"/>
    </row>
    <row r="469" spans="1:4" ht="9" customHeight="1">
      <c r="A469" s="16"/>
      <c r="B469" s="16"/>
      <c r="C469" s="16"/>
      <c r="D469" s="1"/>
    </row>
    <row r="470" spans="1:4" ht="9" customHeight="1">
      <c r="A470" s="16"/>
      <c r="B470" s="16"/>
      <c r="C470" s="16"/>
      <c r="D470" s="1"/>
    </row>
    <row r="471" spans="1:4" ht="9" customHeight="1">
      <c r="A471" s="16"/>
      <c r="B471" s="16"/>
      <c r="C471" s="16"/>
      <c r="D471" s="1"/>
    </row>
    <row r="472" spans="1:4" ht="9" customHeight="1">
      <c r="A472" s="16"/>
      <c r="B472" s="16"/>
      <c r="C472" s="16"/>
      <c r="D472" s="1"/>
    </row>
    <row r="473" spans="1:4" ht="9" customHeight="1">
      <c r="A473" s="16"/>
      <c r="B473" s="16"/>
      <c r="C473" s="16"/>
      <c r="D473" s="1"/>
    </row>
    <row r="474" spans="1:4" ht="9" customHeight="1">
      <c r="A474" s="16"/>
      <c r="B474" s="16"/>
      <c r="C474" s="16"/>
      <c r="D474" s="1"/>
    </row>
    <row r="475" spans="1:4" ht="9" customHeight="1">
      <c r="A475" s="16"/>
      <c r="B475" s="16"/>
      <c r="C475" s="16"/>
      <c r="D475" s="1"/>
    </row>
    <row r="476" spans="1:4" ht="9" customHeight="1">
      <c r="A476" s="16"/>
      <c r="B476" s="16"/>
      <c r="C476" s="16"/>
      <c r="D476" s="1"/>
    </row>
    <row r="477" spans="1:4" ht="9" customHeight="1">
      <c r="A477" s="16"/>
      <c r="B477" s="16"/>
      <c r="C477" s="16"/>
      <c r="D477" s="1"/>
    </row>
    <row r="478" spans="1:4" ht="9" customHeight="1">
      <c r="A478" s="16"/>
      <c r="B478" s="16"/>
      <c r="C478" s="16"/>
      <c r="D478" s="1"/>
    </row>
    <row r="479" spans="1:4" ht="9" customHeight="1">
      <c r="A479" s="16"/>
      <c r="B479" s="16"/>
      <c r="C479" s="16"/>
      <c r="D479" s="1"/>
    </row>
    <row r="480" spans="1:4" ht="9" customHeight="1">
      <c r="A480" s="16"/>
      <c r="B480" s="16"/>
      <c r="C480" s="16"/>
      <c r="D480" s="1"/>
    </row>
    <row r="481" spans="1:4" ht="9" customHeight="1">
      <c r="A481" s="16"/>
      <c r="B481" s="16"/>
      <c r="C481" s="16"/>
      <c r="D481" s="1"/>
    </row>
    <row r="482" spans="1:4" ht="9" customHeight="1">
      <c r="A482" s="16"/>
      <c r="B482" s="16"/>
      <c r="C482" s="16"/>
      <c r="D482" s="1"/>
    </row>
    <row r="483" spans="1:4" ht="9" customHeight="1">
      <c r="A483" s="16"/>
      <c r="B483" s="16"/>
      <c r="C483" s="16"/>
      <c r="D483" s="1"/>
    </row>
    <row r="484" spans="1:4" ht="9" customHeight="1">
      <c r="A484" s="16"/>
      <c r="B484" s="16"/>
      <c r="C484" s="16"/>
      <c r="D484" s="1"/>
    </row>
    <row r="485" spans="1:4" ht="9" customHeight="1">
      <c r="A485" s="16"/>
      <c r="B485" s="16"/>
      <c r="C485" s="16"/>
      <c r="D485" s="1"/>
    </row>
    <row r="486" spans="1:4" ht="9" customHeight="1">
      <c r="A486" s="16"/>
      <c r="B486" s="16"/>
      <c r="C486" s="16"/>
      <c r="D486" s="1"/>
    </row>
    <row r="487" spans="1:4" ht="9" customHeight="1">
      <c r="A487" s="16"/>
      <c r="B487" s="16"/>
      <c r="C487" s="16"/>
      <c r="D487" s="1"/>
    </row>
    <row r="488" spans="1:4" ht="9" customHeight="1">
      <c r="A488" s="16"/>
      <c r="B488" s="16"/>
      <c r="C488" s="16"/>
      <c r="D488" s="1"/>
    </row>
    <row r="489" spans="1:4" ht="9" customHeight="1">
      <c r="A489" s="16"/>
      <c r="B489" s="16"/>
      <c r="C489" s="16"/>
      <c r="D489" s="1"/>
    </row>
    <row r="490" spans="1:4" ht="9" customHeight="1">
      <c r="A490" s="16"/>
      <c r="B490" s="16"/>
      <c r="C490" s="16"/>
      <c r="D490" s="1"/>
    </row>
    <row r="491" spans="1:4" ht="9" customHeight="1">
      <c r="A491" s="16"/>
      <c r="B491" s="16"/>
      <c r="C491" s="16"/>
      <c r="D491" s="1"/>
    </row>
    <row r="492" spans="1:4" ht="9" customHeight="1">
      <c r="A492" s="16"/>
      <c r="B492" s="16"/>
      <c r="C492" s="16"/>
      <c r="D492" s="1"/>
    </row>
    <row r="493" spans="1:4" ht="9" customHeight="1">
      <c r="A493" s="16"/>
      <c r="B493" s="16"/>
      <c r="C493" s="16"/>
      <c r="D493" s="1"/>
    </row>
    <row r="494" spans="1:4" ht="9" customHeight="1">
      <c r="A494" s="16"/>
      <c r="B494" s="16"/>
      <c r="C494" s="16"/>
      <c r="D494" s="1"/>
    </row>
    <row r="495" spans="1:4" ht="9" customHeight="1">
      <c r="A495" s="16"/>
      <c r="B495" s="16"/>
      <c r="C495" s="16"/>
      <c r="D495" s="1"/>
    </row>
    <row r="496" spans="1:4" ht="9" customHeight="1">
      <c r="A496" s="16"/>
      <c r="B496" s="16"/>
      <c r="C496" s="16"/>
      <c r="D496" s="1"/>
    </row>
    <row r="497" spans="1:4" ht="9" customHeight="1">
      <c r="A497" s="16"/>
      <c r="B497" s="16"/>
      <c r="C497" s="16"/>
      <c r="D497" s="1"/>
    </row>
    <row r="498" spans="1:4" ht="9" customHeight="1">
      <c r="A498" s="16"/>
      <c r="B498" s="16"/>
      <c r="C498" s="16"/>
      <c r="D498" s="1"/>
    </row>
    <row r="499" spans="1:4" ht="9" customHeight="1">
      <c r="A499" s="16"/>
      <c r="B499" s="16"/>
      <c r="C499" s="16"/>
      <c r="D499" s="1"/>
    </row>
    <row r="500" spans="1:4" ht="9" customHeight="1">
      <c r="A500" s="16"/>
      <c r="B500" s="16"/>
      <c r="C500" s="16"/>
      <c r="D500" s="1"/>
    </row>
    <row r="501" spans="1:4" ht="9" customHeight="1">
      <c r="A501" s="16"/>
      <c r="B501" s="16"/>
      <c r="C501" s="16"/>
      <c r="D501" s="1"/>
    </row>
    <row r="502" spans="1:4" ht="9" customHeight="1">
      <c r="A502" s="16"/>
      <c r="B502" s="16"/>
      <c r="C502" s="16"/>
      <c r="D502" s="1"/>
    </row>
    <row r="503" spans="1:4" ht="9" customHeight="1">
      <c r="A503" s="16"/>
      <c r="B503" s="16"/>
      <c r="C503" s="16"/>
      <c r="D503" s="1"/>
    </row>
    <row r="504" spans="1:4" ht="9" customHeight="1">
      <c r="A504" s="16"/>
      <c r="B504" s="16"/>
      <c r="C504" s="16"/>
      <c r="D504" s="1"/>
    </row>
    <row r="505" spans="1:4" ht="9" customHeight="1">
      <c r="A505" s="16"/>
      <c r="B505" s="16"/>
      <c r="C505" s="16"/>
      <c r="D505" s="1"/>
    </row>
    <row r="506" spans="1:4" ht="9" customHeight="1">
      <c r="A506" s="16"/>
      <c r="B506" s="16"/>
      <c r="C506" s="16"/>
      <c r="D506" s="1"/>
    </row>
    <row r="507" spans="1:4" ht="9" customHeight="1">
      <c r="A507" s="16"/>
      <c r="B507" s="16"/>
      <c r="C507" s="16"/>
      <c r="D507" s="1"/>
    </row>
    <row r="508" spans="1:4" ht="9" customHeight="1">
      <c r="A508" s="16"/>
      <c r="B508" s="16"/>
      <c r="C508" s="16"/>
      <c r="D508" s="1"/>
    </row>
    <row r="509" spans="1:4" ht="9" customHeight="1">
      <c r="A509" s="16"/>
      <c r="B509" s="16"/>
      <c r="C509" s="16"/>
      <c r="D509" s="1"/>
    </row>
    <row r="510" spans="1:4" ht="9" customHeight="1">
      <c r="A510" s="16"/>
      <c r="B510" s="16"/>
      <c r="C510" s="16"/>
      <c r="D510" s="1"/>
    </row>
    <row r="511" spans="1:4" ht="9" customHeight="1">
      <c r="A511" s="16"/>
      <c r="B511" s="16"/>
      <c r="C511" s="16"/>
      <c r="D511" s="1"/>
    </row>
    <row r="512" spans="1:4" ht="9" customHeight="1">
      <c r="A512" s="16"/>
      <c r="B512" s="16"/>
      <c r="C512" s="16"/>
      <c r="D512" s="1"/>
    </row>
    <row r="513" spans="1:4" ht="9" customHeight="1">
      <c r="A513" s="16"/>
      <c r="B513" s="16"/>
      <c r="C513" s="16"/>
      <c r="D513" s="1"/>
    </row>
    <row r="514" spans="1:4" ht="9" customHeight="1">
      <c r="A514" s="16"/>
      <c r="B514" s="16"/>
      <c r="C514" s="16"/>
      <c r="D514" s="1"/>
    </row>
    <row r="515" spans="1:4" ht="9" customHeight="1">
      <c r="A515" s="16"/>
      <c r="B515" s="16"/>
      <c r="C515" s="16"/>
      <c r="D515" s="1"/>
    </row>
    <row r="516" spans="1:4" ht="9" customHeight="1">
      <c r="A516" s="16"/>
      <c r="B516" s="16"/>
      <c r="C516" s="16"/>
      <c r="D516" s="1"/>
    </row>
    <row r="517" spans="1:4" ht="9" customHeight="1">
      <c r="A517" s="16"/>
      <c r="B517" s="16"/>
      <c r="C517" s="16"/>
      <c r="D517" s="1"/>
    </row>
    <row r="518" spans="1:4" ht="9" customHeight="1">
      <c r="A518" s="16"/>
      <c r="B518" s="16"/>
      <c r="C518" s="16"/>
      <c r="D518" s="1"/>
    </row>
    <row r="519" spans="1:4" ht="9" customHeight="1">
      <c r="A519" s="16"/>
      <c r="B519" s="16"/>
      <c r="C519" s="16"/>
      <c r="D519" s="1"/>
    </row>
  </sheetData>
  <mergeCells count="16">
    <mergeCell ref="F176:G176"/>
    <mergeCell ref="F179:H179"/>
    <mergeCell ref="E2:I2"/>
    <mergeCell ref="E3:I3"/>
    <mergeCell ref="E102:E109"/>
    <mergeCell ref="E110:E131"/>
    <mergeCell ref="E132:E144"/>
    <mergeCell ref="E145:E153"/>
    <mergeCell ref="E154:E170"/>
    <mergeCell ref="E171:E175"/>
    <mergeCell ref="E5:E7"/>
    <mergeCell ref="E89:E96"/>
    <mergeCell ref="R2:AF2"/>
    <mergeCell ref="E8:E42"/>
    <mergeCell ref="E99:E101"/>
    <mergeCell ref="E43:E88"/>
  </mergeCells>
  <printOptions horizontalCentered="1"/>
  <pageMargins left="0.51181102362204722" right="0.43307086614173229" top="0.51181102362204722" bottom="0.94488188976377963" header="0.51181102362204722" footer="0.51181102362204722"/>
  <pageSetup scale="65" orientation="portrait" r:id="rId1"/>
  <headerFooter alignWithMargins="0">
    <oddFooter>&amp;F</oddFooter>
  </headerFooter>
  <rowBreaks count="1" manualBreakCount="1">
    <brk id="97" max="8"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9B386-3D38-4B16-ADB0-3A434D7F8576}">
  <dimension ref="A1:AD518"/>
  <sheetViews>
    <sheetView view="pageBreakPreview" topLeftCell="D1" zoomScale="120" zoomScaleNormal="100" zoomScaleSheetLayoutView="120" workbookViewId="0">
      <selection activeCell="L152" sqref="L152"/>
    </sheetView>
  </sheetViews>
  <sheetFormatPr baseColWidth="10" defaultRowHeight="12.75"/>
  <cols>
    <col min="1" max="1" width="1.85546875" style="5" hidden="1" customWidth="1"/>
    <col min="2" max="2" width="1.7109375" style="5" hidden="1" customWidth="1"/>
    <col min="3" max="3" width="2.7109375" style="5" hidden="1" customWidth="1"/>
    <col min="4" max="4" width="1" style="359" customWidth="1"/>
    <col min="5" max="5" width="6.140625" style="1" customWidth="1"/>
    <col min="6" max="6" width="1.5703125" style="1" customWidth="1"/>
    <col min="7" max="7" width="63" style="457" bestFit="1" customWidth="1"/>
    <col min="8" max="9" width="10.7109375" style="840" customWidth="1"/>
    <col min="10" max="10" width="10.28515625" style="1" customWidth="1"/>
    <col min="11" max="11" width="5.5703125" style="1" customWidth="1"/>
    <col min="12" max="12" width="8.28515625" style="1" customWidth="1"/>
    <col min="13" max="13" width="6.85546875" style="1" customWidth="1"/>
    <col min="14" max="14" width="2.28515625" style="1" customWidth="1"/>
    <col min="15" max="15" width="6.42578125" style="1" customWidth="1"/>
    <col min="16" max="16" width="6" style="1" customWidth="1"/>
    <col min="17" max="17" width="7.28515625" style="1" customWidth="1"/>
    <col min="18" max="18" width="1.5703125" style="1" customWidth="1"/>
    <col min="19" max="20" width="6.7109375" style="1" customWidth="1"/>
    <col min="21" max="21" width="6.85546875" style="1" customWidth="1"/>
    <col min="22" max="22" width="6.7109375" style="1" customWidth="1"/>
    <col min="23" max="23" width="1" style="1" customWidth="1"/>
    <col min="24" max="24" width="6.7109375" style="1" customWidth="1"/>
    <col min="25" max="25" width="1" style="1" customWidth="1"/>
    <col min="26" max="26" width="6.7109375" style="1" customWidth="1"/>
    <col min="27" max="27" width="1" style="1" customWidth="1"/>
    <col min="28" max="29" width="6.7109375" style="1" customWidth="1"/>
    <col min="30" max="16384" width="11.42578125" style="1"/>
  </cols>
  <sheetData>
    <row r="1" spans="1:30" ht="3.75" customHeight="1">
      <c r="H1" s="1287"/>
      <c r="I1" s="1287"/>
      <c r="J1" s="389"/>
      <c r="K1" s="389"/>
    </row>
    <row r="2" spans="1:30" ht="12.75" customHeight="1">
      <c r="E2" s="1908" t="s">
        <v>714</v>
      </c>
      <c r="F2" s="1908"/>
      <c r="G2" s="1908"/>
      <c r="H2" s="1908"/>
      <c r="I2" s="1908"/>
      <c r="J2" s="389"/>
      <c r="M2" s="1888"/>
      <c r="N2" s="1888"/>
      <c r="O2" s="1888"/>
      <c r="P2" s="1888"/>
      <c r="Q2" s="1888"/>
      <c r="R2" s="1888"/>
      <c r="S2" s="1888"/>
      <c r="T2" s="1888"/>
      <c r="U2" s="1888"/>
      <c r="V2" s="1888"/>
      <c r="W2" s="1888"/>
      <c r="X2" s="1888"/>
      <c r="Y2" s="1888"/>
      <c r="Z2" s="1888"/>
      <c r="AA2" s="1888"/>
    </row>
    <row r="3" spans="1:30" ht="12.75" customHeight="1">
      <c r="B3" s="719"/>
      <c r="C3" s="719"/>
      <c r="D3" s="415"/>
      <c r="E3" s="1888" t="s">
        <v>61</v>
      </c>
      <c r="F3" s="1888"/>
      <c r="G3" s="1888"/>
      <c r="H3" s="1888"/>
      <c r="I3" s="1888"/>
      <c r="J3" s="389"/>
      <c r="K3" s="414"/>
      <c r="L3" s="414"/>
      <c r="M3" s="413"/>
      <c r="AC3" s="2"/>
      <c r="AD3" s="2"/>
    </row>
    <row r="4" spans="1:30" ht="3" customHeight="1">
      <c r="F4" s="3"/>
      <c r="G4" s="593"/>
      <c r="H4" s="1287"/>
      <c r="I4" s="1287"/>
      <c r="J4" s="389"/>
      <c r="M4" s="4"/>
    </row>
    <row r="5" spans="1:30" ht="12.75" customHeight="1">
      <c r="E5" s="1889" t="s">
        <v>6</v>
      </c>
      <c r="F5" s="1754"/>
      <c r="G5" s="1754"/>
      <c r="H5" s="1753"/>
      <c r="I5" s="1752"/>
      <c r="J5" s="389"/>
      <c r="M5" s="4"/>
    </row>
    <row r="6" spans="1:30" ht="15" customHeight="1">
      <c r="A6" s="5" t="s">
        <v>12</v>
      </c>
      <c r="B6" s="5" t="s">
        <v>13</v>
      </c>
      <c r="C6" s="5" t="s">
        <v>14</v>
      </c>
      <c r="E6" s="1890"/>
      <c r="F6" s="1751"/>
      <c r="G6" s="1750" t="s">
        <v>87</v>
      </c>
      <c r="H6" s="1749" t="s">
        <v>708</v>
      </c>
      <c r="I6" s="1748" t="s">
        <v>707</v>
      </c>
      <c r="J6" s="389"/>
      <c r="K6" s="5"/>
    </row>
    <row r="7" spans="1:30">
      <c r="E7" s="1890"/>
      <c r="F7" s="1361"/>
      <c r="G7" s="1747"/>
      <c r="H7" s="1084" t="s">
        <v>0</v>
      </c>
      <c r="I7" s="1143" t="s">
        <v>0</v>
      </c>
      <c r="J7" s="389"/>
    </row>
    <row r="8" spans="1:30" ht="12" customHeight="1">
      <c r="E8" s="1891">
        <v>1401</v>
      </c>
      <c r="F8" s="392" t="s">
        <v>1</v>
      </c>
      <c r="G8" s="396"/>
      <c r="H8" s="48">
        <f>SUM(H9+H12+H17+H22+H32+H36+H38+H40)</f>
        <v>1458</v>
      </c>
      <c r="I8" s="371">
        <f>SUM(I9+I12+I17+I22+I32+I36+I38+I40)</f>
        <v>1424</v>
      </c>
      <c r="J8" s="389"/>
    </row>
    <row r="9" spans="1:30" ht="10.5" customHeight="1">
      <c r="E9" s="1892"/>
      <c r="F9" s="1680" t="s">
        <v>33</v>
      </c>
      <c r="G9" s="1759"/>
      <c r="H9" s="1746">
        <f>SUM(H10:H11)</f>
        <v>769</v>
      </c>
      <c r="I9" s="1104">
        <f>SUM(I10:I11)</f>
        <v>232</v>
      </c>
      <c r="J9" s="389"/>
      <c r="K9" s="389"/>
    </row>
    <row r="10" spans="1:30" ht="9.9499999999999993" customHeight="1">
      <c r="A10" s="5">
        <v>1</v>
      </c>
      <c r="B10" s="5">
        <v>1</v>
      </c>
      <c r="C10" s="5">
        <v>11</v>
      </c>
      <c r="E10" s="1892"/>
      <c r="F10" s="4"/>
      <c r="G10" s="594" t="s">
        <v>107</v>
      </c>
      <c r="H10" s="35">
        <v>769</v>
      </c>
      <c r="I10" s="1745">
        <v>0</v>
      </c>
      <c r="J10" s="389"/>
      <c r="K10" s="389"/>
    </row>
    <row r="11" spans="1:30" ht="9.9499999999999993" customHeight="1">
      <c r="A11" s="5">
        <v>1</v>
      </c>
      <c r="B11" s="5">
        <v>1</v>
      </c>
      <c r="C11" s="5">
        <v>7</v>
      </c>
      <c r="E11" s="1892"/>
      <c r="F11" s="4"/>
      <c r="G11" s="594" t="s">
        <v>435</v>
      </c>
      <c r="H11" s="35">
        <v>0</v>
      </c>
      <c r="I11" s="374">
        <v>232</v>
      </c>
      <c r="J11" s="389"/>
      <c r="K11" s="389"/>
    </row>
    <row r="12" spans="1:30" ht="11.1" customHeight="1">
      <c r="E12" s="1892"/>
      <c r="F12" s="622" t="s">
        <v>34</v>
      </c>
      <c r="G12" s="479"/>
      <c r="H12" s="1061">
        <f>SUM(H13:H16)</f>
        <v>67</v>
      </c>
      <c r="I12" s="1098">
        <f>SUM(I13:I16)</f>
        <v>604</v>
      </c>
      <c r="J12" s="389"/>
      <c r="K12" s="389"/>
    </row>
    <row r="13" spans="1:30" ht="11.1" customHeight="1">
      <c r="E13" s="1892"/>
      <c r="F13" s="622"/>
      <c r="G13" s="594" t="s">
        <v>674</v>
      </c>
      <c r="H13" s="35">
        <v>24</v>
      </c>
      <c r="I13" s="374">
        <v>0</v>
      </c>
      <c r="J13" s="389"/>
      <c r="K13" s="389"/>
    </row>
    <row r="14" spans="1:30" ht="11.1" customHeight="1">
      <c r="A14" s="5">
        <v>1</v>
      </c>
      <c r="B14" s="5">
        <v>1</v>
      </c>
      <c r="C14" s="5">
        <v>5</v>
      </c>
      <c r="E14" s="1892"/>
      <c r="F14" s="622"/>
      <c r="G14" s="594" t="s">
        <v>409</v>
      </c>
      <c r="H14" s="35">
        <v>0</v>
      </c>
      <c r="I14" s="374">
        <v>326</v>
      </c>
      <c r="J14" s="389"/>
      <c r="K14" s="389"/>
    </row>
    <row r="15" spans="1:30" ht="9.75" customHeight="1">
      <c r="A15" s="5">
        <v>1</v>
      </c>
      <c r="B15" s="5">
        <v>1</v>
      </c>
      <c r="C15" s="5">
        <v>5</v>
      </c>
      <c r="E15" s="1892"/>
      <c r="F15" s="4"/>
      <c r="G15" s="594" t="s">
        <v>411</v>
      </c>
      <c r="H15" s="35">
        <v>0</v>
      </c>
      <c r="I15" s="374">
        <v>278</v>
      </c>
      <c r="J15" s="389"/>
      <c r="K15" s="389"/>
    </row>
    <row r="16" spans="1:30" ht="9.9499999999999993" customHeight="1">
      <c r="A16" s="5">
        <v>1</v>
      </c>
      <c r="B16" s="5">
        <v>1</v>
      </c>
      <c r="C16" s="5">
        <v>5</v>
      </c>
      <c r="E16" s="1892"/>
      <c r="F16" s="4"/>
      <c r="G16" s="594" t="s">
        <v>410</v>
      </c>
      <c r="H16" s="35">
        <v>43</v>
      </c>
      <c r="I16" s="374">
        <v>0</v>
      </c>
      <c r="J16" s="389"/>
      <c r="K16" s="389"/>
    </row>
    <row r="17" spans="1:11" ht="10.5" customHeight="1">
      <c r="E17" s="1892"/>
      <c r="F17" s="622" t="s">
        <v>35</v>
      </c>
      <c r="G17" s="479"/>
      <c r="H17" s="1061">
        <f>SUM(H18:H21)</f>
        <v>301</v>
      </c>
      <c r="I17" s="1098">
        <f>SUM(I18:I21)</f>
        <v>56</v>
      </c>
      <c r="J17" s="389"/>
      <c r="K17" s="389"/>
    </row>
    <row r="18" spans="1:11" ht="9.9499999999999993" customHeight="1">
      <c r="A18" s="5">
        <v>1</v>
      </c>
      <c r="B18" s="5">
        <v>1</v>
      </c>
      <c r="C18" s="5">
        <v>12</v>
      </c>
      <c r="E18" s="1892"/>
      <c r="F18" s="4"/>
      <c r="G18" s="594" t="s">
        <v>713</v>
      </c>
      <c r="H18" s="35">
        <v>152</v>
      </c>
      <c r="I18" s="374">
        <v>0</v>
      </c>
      <c r="J18" s="389"/>
      <c r="K18" s="389"/>
    </row>
    <row r="19" spans="1:11" ht="9.9499999999999993" customHeight="1">
      <c r="A19" s="5">
        <v>1</v>
      </c>
      <c r="B19" s="5">
        <v>1</v>
      </c>
      <c r="C19" s="5">
        <v>12</v>
      </c>
      <c r="E19" s="1892"/>
      <c r="F19" s="4"/>
      <c r="G19" s="594" t="s">
        <v>409</v>
      </c>
      <c r="H19" s="35">
        <v>149</v>
      </c>
      <c r="I19" s="374">
        <v>0</v>
      </c>
      <c r="J19" s="389"/>
      <c r="K19" s="389"/>
    </row>
    <row r="20" spans="1:11" ht="9.9499999999999993" customHeight="1">
      <c r="A20" s="5">
        <v>1</v>
      </c>
      <c r="B20" s="5">
        <v>1</v>
      </c>
      <c r="C20" s="5">
        <v>12</v>
      </c>
      <c r="E20" s="1892"/>
      <c r="F20" s="4"/>
      <c r="G20" s="594" t="s">
        <v>427</v>
      </c>
      <c r="H20" s="35">
        <v>0</v>
      </c>
      <c r="I20" s="374">
        <v>52</v>
      </c>
      <c r="J20" s="389"/>
      <c r="K20" s="389"/>
    </row>
    <row r="21" spans="1:11" ht="9.9499999999999993" customHeight="1">
      <c r="A21" s="5">
        <v>1</v>
      </c>
      <c r="B21" s="5">
        <v>1</v>
      </c>
      <c r="C21" s="5">
        <v>12</v>
      </c>
      <c r="E21" s="1892"/>
      <c r="F21" s="4"/>
      <c r="G21" s="594" t="s">
        <v>426</v>
      </c>
      <c r="H21" s="35">
        <v>0</v>
      </c>
      <c r="I21" s="374">
        <v>4</v>
      </c>
      <c r="J21" s="389"/>
      <c r="K21" s="389"/>
    </row>
    <row r="22" spans="1:11" ht="11.1" customHeight="1">
      <c r="E22" s="1892"/>
      <c r="F22" s="633" t="s">
        <v>27</v>
      </c>
      <c r="G22" s="596"/>
      <c r="H22" s="1061">
        <f>SUM(H23:H31)</f>
        <v>86</v>
      </c>
      <c r="I22" s="1098">
        <f>SUM(I23:I31)</f>
        <v>341</v>
      </c>
      <c r="J22" s="389"/>
      <c r="K22" s="389"/>
    </row>
    <row r="23" spans="1:11" ht="9.9499999999999993" customHeight="1">
      <c r="A23" s="5">
        <v>1</v>
      </c>
      <c r="B23" s="5">
        <v>1</v>
      </c>
      <c r="C23" s="5">
        <v>2</v>
      </c>
      <c r="E23" s="1892"/>
      <c r="F23" s="4"/>
      <c r="G23" s="594" t="s">
        <v>405</v>
      </c>
      <c r="H23" s="35">
        <v>41</v>
      </c>
      <c r="I23" s="374">
        <v>0</v>
      </c>
      <c r="J23" s="389"/>
      <c r="K23" s="389"/>
    </row>
    <row r="24" spans="1:11" ht="9.9499999999999993" customHeight="1">
      <c r="A24" s="5">
        <v>1</v>
      </c>
      <c r="B24" s="5">
        <v>1</v>
      </c>
      <c r="C24" s="5">
        <v>2</v>
      </c>
      <c r="E24" s="1892"/>
      <c r="F24" s="4"/>
      <c r="G24" s="594" t="s">
        <v>425</v>
      </c>
      <c r="H24" s="35">
        <v>4</v>
      </c>
      <c r="I24" s="374">
        <v>0</v>
      </c>
      <c r="J24" s="389"/>
      <c r="K24" s="389"/>
    </row>
    <row r="25" spans="1:11" ht="9.9499999999999993" customHeight="1">
      <c r="A25" s="5">
        <v>1</v>
      </c>
      <c r="B25" s="5">
        <v>1</v>
      </c>
      <c r="C25" s="5">
        <v>2</v>
      </c>
      <c r="E25" s="1892"/>
      <c r="F25" s="4"/>
      <c r="G25" s="594" t="s">
        <v>408</v>
      </c>
      <c r="H25" s="35">
        <v>19</v>
      </c>
      <c r="I25" s="374">
        <v>0</v>
      </c>
      <c r="J25" s="389"/>
      <c r="K25" s="389"/>
    </row>
    <row r="26" spans="1:11" ht="9.9499999999999993" customHeight="1">
      <c r="A26" s="5">
        <v>1</v>
      </c>
      <c r="B26" s="5">
        <v>1</v>
      </c>
      <c r="C26" s="5">
        <v>2</v>
      </c>
      <c r="E26" s="1892"/>
      <c r="F26" s="4"/>
      <c r="G26" s="594" t="s">
        <v>407</v>
      </c>
      <c r="H26" s="35">
        <v>22</v>
      </c>
      <c r="I26" s="374">
        <v>0</v>
      </c>
      <c r="J26" s="389"/>
      <c r="K26" s="389"/>
    </row>
    <row r="27" spans="1:11" ht="9.9499999999999993" customHeight="1">
      <c r="E27" s="1892"/>
      <c r="F27" s="4"/>
      <c r="G27" s="594" t="s">
        <v>673</v>
      </c>
      <c r="H27" s="35">
        <v>0</v>
      </c>
      <c r="I27" s="374">
        <v>48</v>
      </c>
      <c r="J27" s="389"/>
      <c r="K27" s="389"/>
    </row>
    <row r="28" spans="1:11" ht="9.9499999999999993" customHeight="1">
      <c r="E28" s="1892"/>
      <c r="F28" s="4"/>
      <c r="G28" s="594" t="s">
        <v>712</v>
      </c>
      <c r="H28" s="35">
        <v>0</v>
      </c>
      <c r="I28" s="374">
        <v>19</v>
      </c>
      <c r="J28" s="389"/>
      <c r="K28" s="389"/>
    </row>
    <row r="29" spans="1:11" ht="9.9499999999999993" customHeight="1">
      <c r="E29" s="1892"/>
      <c r="F29" s="4"/>
      <c r="G29" s="594" t="s">
        <v>410</v>
      </c>
      <c r="H29" s="35">
        <v>0</v>
      </c>
      <c r="I29" s="374">
        <v>35</v>
      </c>
      <c r="J29" s="389"/>
      <c r="K29" s="389"/>
    </row>
    <row r="30" spans="1:11" ht="9.9499999999999993" customHeight="1">
      <c r="A30" s="5">
        <v>1</v>
      </c>
      <c r="B30" s="5">
        <v>1</v>
      </c>
      <c r="C30" s="5">
        <v>2</v>
      </c>
      <c r="E30" s="1892"/>
      <c r="F30" s="4"/>
      <c r="G30" s="594" t="s">
        <v>107</v>
      </c>
      <c r="H30" s="35">
        <v>0</v>
      </c>
      <c r="I30" s="374">
        <v>216</v>
      </c>
      <c r="J30" s="389"/>
      <c r="K30" s="389"/>
    </row>
    <row r="31" spans="1:11" ht="9.9499999999999993" customHeight="1">
      <c r="A31" s="5">
        <v>1</v>
      </c>
      <c r="B31" s="5">
        <v>1</v>
      </c>
      <c r="C31" s="5">
        <v>2</v>
      </c>
      <c r="E31" s="1892"/>
      <c r="F31" s="4"/>
      <c r="G31" s="594" t="s">
        <v>406</v>
      </c>
      <c r="H31" s="35">
        <v>0</v>
      </c>
      <c r="I31" s="374">
        <v>23</v>
      </c>
      <c r="J31" s="389"/>
      <c r="K31" s="389"/>
    </row>
    <row r="32" spans="1:11" ht="11.1" customHeight="1">
      <c r="E32" s="1892"/>
      <c r="F32" s="633" t="s">
        <v>10</v>
      </c>
      <c r="G32" s="594"/>
      <c r="H32" s="1061">
        <f>SUM(H33:H35)</f>
        <v>31</v>
      </c>
      <c r="I32" s="1098">
        <f>SUM(I33:I35)</f>
        <v>121</v>
      </c>
      <c r="J32" s="389"/>
      <c r="K32" s="389"/>
    </row>
    <row r="33" spans="1:11" ht="9.9499999999999993" customHeight="1">
      <c r="A33" s="5">
        <v>1</v>
      </c>
      <c r="B33" s="5">
        <v>1</v>
      </c>
      <c r="C33" s="5">
        <v>4</v>
      </c>
      <c r="E33" s="1892"/>
      <c r="F33" s="4"/>
      <c r="G33" s="594" t="s">
        <v>409</v>
      </c>
      <c r="H33" s="35">
        <v>0</v>
      </c>
      <c r="I33" s="374">
        <v>37</v>
      </c>
      <c r="J33" s="389"/>
      <c r="K33" s="389"/>
    </row>
    <row r="34" spans="1:11" ht="9.9499999999999993" customHeight="1">
      <c r="A34" s="5">
        <v>1</v>
      </c>
      <c r="B34" s="5">
        <v>1</v>
      </c>
      <c r="C34" s="5">
        <v>4</v>
      </c>
      <c r="E34" s="1892"/>
      <c r="F34" s="4"/>
      <c r="G34" s="594" t="s">
        <v>405</v>
      </c>
      <c r="H34" s="35">
        <v>31</v>
      </c>
      <c r="I34" s="374">
        <v>0</v>
      </c>
      <c r="J34" s="389"/>
      <c r="K34" s="389"/>
    </row>
    <row r="35" spans="1:11" ht="9.9499999999999993" customHeight="1">
      <c r="A35" s="5">
        <v>1</v>
      </c>
      <c r="B35" s="5">
        <v>1</v>
      </c>
      <c r="C35" s="5">
        <v>4</v>
      </c>
      <c r="E35" s="1892"/>
      <c r="F35" s="4"/>
      <c r="G35" s="594" t="s">
        <v>404</v>
      </c>
      <c r="H35" s="35">
        <v>0</v>
      </c>
      <c r="I35" s="374">
        <v>84</v>
      </c>
      <c r="J35" s="389"/>
      <c r="K35" s="389"/>
    </row>
    <row r="36" spans="1:11" ht="11.1" customHeight="1">
      <c r="E36" s="1892"/>
      <c r="F36" s="622" t="s">
        <v>36</v>
      </c>
      <c r="G36" s="479"/>
      <c r="H36" s="1061">
        <f>SUM(H37)</f>
        <v>113</v>
      </c>
      <c r="I36" s="1098">
        <f>SUM(I37)</f>
        <v>0</v>
      </c>
      <c r="J36" s="389"/>
      <c r="K36" s="389"/>
    </row>
    <row r="37" spans="1:11" ht="11.1" customHeight="1">
      <c r="A37" s="5">
        <v>1</v>
      </c>
      <c r="B37" s="5">
        <v>1</v>
      </c>
      <c r="C37" s="5">
        <v>1</v>
      </c>
      <c r="E37" s="1892"/>
      <c r="F37" s="4"/>
      <c r="G37" s="594" t="s">
        <v>712</v>
      </c>
      <c r="H37" s="35">
        <v>113</v>
      </c>
      <c r="I37" s="374">
        <v>0</v>
      </c>
      <c r="J37" s="389"/>
      <c r="K37" s="389"/>
    </row>
    <row r="38" spans="1:11" ht="11.1" customHeight="1">
      <c r="E38" s="1892"/>
      <c r="F38" s="622" t="s">
        <v>24</v>
      </c>
      <c r="G38" s="594"/>
      <c r="H38" s="1061">
        <f>SUM(H39)</f>
        <v>0</v>
      </c>
      <c r="I38" s="1098">
        <f>SUM(I39)</f>
        <v>70</v>
      </c>
      <c r="J38" s="389"/>
      <c r="K38" s="389"/>
    </row>
    <row r="39" spans="1:11" ht="11.1" customHeight="1">
      <c r="A39" s="5">
        <v>1</v>
      </c>
      <c r="B39" s="5">
        <v>1</v>
      </c>
      <c r="C39" s="5">
        <v>14</v>
      </c>
      <c r="E39" s="1892"/>
      <c r="F39" s="4"/>
      <c r="G39" s="594" t="s">
        <v>424</v>
      </c>
      <c r="H39" s="35">
        <v>0</v>
      </c>
      <c r="I39" s="374">
        <v>70</v>
      </c>
      <c r="J39" s="389"/>
      <c r="K39" s="389"/>
    </row>
    <row r="40" spans="1:11" ht="11.1" customHeight="1">
      <c r="E40" s="1892"/>
      <c r="F40" s="622" t="s">
        <v>32</v>
      </c>
      <c r="G40" s="479"/>
      <c r="H40" s="1737">
        <f>SUM(H41)</f>
        <v>91</v>
      </c>
      <c r="I40" s="1058">
        <f>SUM(I41)</f>
        <v>0</v>
      </c>
      <c r="J40" s="389"/>
      <c r="K40" s="389"/>
    </row>
    <row r="41" spans="1:11" ht="11.1" customHeight="1">
      <c r="E41" s="1893"/>
      <c r="F41" s="4"/>
      <c r="G41" s="594" t="s">
        <v>402</v>
      </c>
      <c r="H41" s="39">
        <v>91</v>
      </c>
      <c r="I41" s="366">
        <v>0</v>
      </c>
      <c r="J41" s="389"/>
      <c r="K41" s="389"/>
    </row>
    <row r="42" spans="1:11" ht="12" customHeight="1">
      <c r="E42" s="1891">
        <v>1402</v>
      </c>
      <c r="F42" s="373" t="s">
        <v>2</v>
      </c>
      <c r="G42" s="372"/>
      <c r="H42" s="48">
        <f>SUM(H43+H52+H57+H64+H69+H75+H80+H86)</f>
        <v>6887</v>
      </c>
      <c r="I42" s="371">
        <f>SUM(I43+I52+I57+I64+I69+I75+I80+I86)</f>
        <v>378</v>
      </c>
      <c r="J42" s="389"/>
      <c r="K42" s="389"/>
    </row>
    <row r="43" spans="1:11">
      <c r="E43" s="1892"/>
      <c r="F43" s="622" t="s">
        <v>37</v>
      </c>
      <c r="G43" s="594"/>
      <c r="H43" s="1746">
        <f>SUM(H44:H51)</f>
        <v>3118</v>
      </c>
      <c r="I43" s="1104">
        <f>SUM(I44:I51)</f>
        <v>233</v>
      </c>
      <c r="J43" s="389"/>
      <c r="K43" s="389"/>
    </row>
    <row r="44" spans="1:11" ht="9.9499999999999993" customHeight="1">
      <c r="A44" s="5">
        <v>2</v>
      </c>
      <c r="B44" s="5">
        <v>4</v>
      </c>
      <c r="C44" s="5">
        <v>11</v>
      </c>
      <c r="E44" s="1892"/>
      <c r="F44" s="4"/>
      <c r="G44" s="594" t="s">
        <v>711</v>
      </c>
      <c r="H44" s="368">
        <v>306</v>
      </c>
      <c r="I44" s="1758">
        <v>0</v>
      </c>
      <c r="J44" s="389"/>
      <c r="K44" s="389"/>
    </row>
    <row r="45" spans="1:11" ht="9.9499999999999993" customHeight="1">
      <c r="A45" s="5">
        <v>2</v>
      </c>
      <c r="B45" s="5">
        <v>4</v>
      </c>
      <c r="C45" s="5">
        <v>11</v>
      </c>
      <c r="E45" s="1892"/>
      <c r="F45" s="4"/>
      <c r="G45" s="594" t="s">
        <v>92</v>
      </c>
      <c r="H45" s="368">
        <v>684</v>
      </c>
      <c r="I45" s="1758">
        <v>0</v>
      </c>
      <c r="J45" s="389"/>
      <c r="K45" s="389"/>
    </row>
    <row r="46" spans="1:11" ht="9.9499999999999993" customHeight="1">
      <c r="A46" s="5">
        <v>2</v>
      </c>
      <c r="B46" s="5">
        <v>4</v>
      </c>
      <c r="C46" s="5">
        <v>11</v>
      </c>
      <c r="E46" s="1892"/>
      <c r="F46" s="4"/>
      <c r="G46" s="594" t="s">
        <v>710</v>
      </c>
      <c r="H46" s="368">
        <v>340</v>
      </c>
      <c r="I46" s="1758">
        <v>0</v>
      </c>
      <c r="J46" s="389"/>
      <c r="K46" s="389"/>
    </row>
    <row r="47" spans="1:11" ht="9.9499999999999993" customHeight="1">
      <c r="A47" s="5">
        <v>2</v>
      </c>
      <c r="B47" s="5">
        <v>4</v>
      </c>
      <c r="C47" s="5">
        <v>11</v>
      </c>
      <c r="E47" s="1892"/>
      <c r="F47" s="4"/>
      <c r="G47" s="594" t="s">
        <v>89</v>
      </c>
      <c r="H47" s="368">
        <v>742</v>
      </c>
      <c r="I47" s="1758">
        <v>0</v>
      </c>
      <c r="J47" s="389"/>
      <c r="K47" s="389"/>
    </row>
    <row r="48" spans="1:11" ht="9.9499999999999993" customHeight="1">
      <c r="A48" s="5">
        <v>2</v>
      </c>
      <c r="B48" s="5">
        <v>4</v>
      </c>
      <c r="C48" s="5">
        <v>11</v>
      </c>
      <c r="E48" s="1892"/>
      <c r="F48" s="4"/>
      <c r="G48" s="594" t="s">
        <v>401</v>
      </c>
      <c r="H48" s="368">
        <v>6</v>
      </c>
      <c r="I48" s="1758">
        <v>0</v>
      </c>
      <c r="J48" s="389"/>
      <c r="K48" s="389"/>
    </row>
    <row r="49" spans="1:11" ht="9.9499999999999993" customHeight="1">
      <c r="A49" s="5">
        <v>2</v>
      </c>
      <c r="B49" s="5">
        <v>4</v>
      </c>
      <c r="C49" s="5">
        <v>11</v>
      </c>
      <c r="E49" s="1892"/>
      <c r="F49" s="4"/>
      <c r="G49" s="594" t="s">
        <v>400</v>
      </c>
      <c r="H49" s="368">
        <v>674</v>
      </c>
      <c r="I49" s="1758">
        <v>0</v>
      </c>
      <c r="J49" s="389"/>
      <c r="K49" s="389"/>
    </row>
    <row r="50" spans="1:11" ht="9.9499999999999993" customHeight="1">
      <c r="A50" s="5">
        <v>2</v>
      </c>
      <c r="B50" s="5">
        <v>6</v>
      </c>
      <c r="C50" s="5">
        <v>11</v>
      </c>
      <c r="E50" s="1892"/>
      <c r="F50" s="4"/>
      <c r="G50" s="594" t="s">
        <v>90</v>
      </c>
      <c r="H50" s="1724">
        <v>0</v>
      </c>
      <c r="I50" s="1723">
        <v>233</v>
      </c>
      <c r="J50" s="389"/>
      <c r="K50" s="389"/>
    </row>
    <row r="51" spans="1:11" ht="9.9499999999999993" customHeight="1">
      <c r="A51" s="5">
        <v>2</v>
      </c>
      <c r="B51" s="5">
        <v>6</v>
      </c>
      <c r="C51" s="5">
        <v>11</v>
      </c>
      <c r="E51" s="1892"/>
      <c r="F51" s="4"/>
      <c r="G51" s="594" t="s">
        <v>91</v>
      </c>
      <c r="H51" s="368">
        <v>366</v>
      </c>
      <c r="I51" s="1723">
        <v>0</v>
      </c>
      <c r="J51" s="389"/>
      <c r="K51" s="389"/>
    </row>
    <row r="52" spans="1:11" ht="11.1" customHeight="1">
      <c r="E52" s="1892"/>
      <c r="F52" s="622" t="s">
        <v>38</v>
      </c>
      <c r="G52" s="594"/>
      <c r="H52" s="1061">
        <f>SUM(H53:H56)</f>
        <v>715</v>
      </c>
      <c r="I52" s="1756">
        <f>SUM(I53:I56)</f>
        <v>132</v>
      </c>
      <c r="J52" s="1757"/>
      <c r="K52" s="389"/>
    </row>
    <row r="53" spans="1:11" ht="9.9499999999999993" customHeight="1">
      <c r="A53" s="5">
        <v>2</v>
      </c>
      <c r="B53" s="5">
        <v>4</v>
      </c>
      <c r="C53" s="5">
        <v>10</v>
      </c>
      <c r="E53" s="1892"/>
      <c r="F53" s="4"/>
      <c r="G53" s="594" t="s">
        <v>710</v>
      </c>
      <c r="H53" s="368">
        <v>200</v>
      </c>
      <c r="I53" s="1723">
        <v>0</v>
      </c>
      <c r="J53" s="389"/>
      <c r="K53" s="389"/>
    </row>
    <row r="54" spans="1:11" ht="9.9499999999999993" customHeight="1">
      <c r="A54" s="5">
        <v>2</v>
      </c>
      <c r="B54" s="5">
        <v>4</v>
      </c>
      <c r="C54" s="5">
        <v>10</v>
      </c>
      <c r="E54" s="1892"/>
      <c r="F54" s="4"/>
      <c r="G54" s="594" t="s">
        <v>89</v>
      </c>
      <c r="H54" s="368">
        <v>436</v>
      </c>
      <c r="I54" s="1723">
        <v>0</v>
      </c>
      <c r="J54" s="389"/>
      <c r="K54" s="389"/>
    </row>
    <row r="55" spans="1:11" ht="9.9499999999999993" customHeight="1">
      <c r="A55" s="5">
        <v>2</v>
      </c>
      <c r="B55" s="5">
        <v>6</v>
      </c>
      <c r="C55" s="5">
        <v>10</v>
      </c>
      <c r="E55" s="1892"/>
      <c r="F55" s="4"/>
      <c r="G55" s="594" t="s">
        <v>90</v>
      </c>
      <c r="H55" s="1724">
        <v>0</v>
      </c>
      <c r="I55" s="1723">
        <v>132</v>
      </c>
      <c r="J55" s="389"/>
      <c r="K55" s="389"/>
    </row>
    <row r="56" spans="1:11" ht="9.9499999999999993" customHeight="1">
      <c r="A56" s="5">
        <v>2</v>
      </c>
      <c r="B56" s="5">
        <v>6</v>
      </c>
      <c r="C56" s="5">
        <v>10</v>
      </c>
      <c r="E56" s="1892"/>
      <c r="F56" s="4"/>
      <c r="G56" s="594" t="s">
        <v>91</v>
      </c>
      <c r="H56" s="368">
        <v>79</v>
      </c>
      <c r="I56" s="1723">
        <v>0</v>
      </c>
      <c r="J56" s="389"/>
      <c r="K56" s="389"/>
    </row>
    <row r="57" spans="1:11" ht="11.1" customHeight="1">
      <c r="E57" s="1892"/>
      <c r="F57" s="622" t="s">
        <v>39</v>
      </c>
      <c r="G57" s="594"/>
      <c r="H57" s="1061">
        <f>SUM(H58:H63)</f>
        <v>1284</v>
      </c>
      <c r="I57" s="1756">
        <f>SUM(I58:I63)</f>
        <v>0</v>
      </c>
      <c r="J57" s="389"/>
      <c r="K57" s="389"/>
    </row>
    <row r="58" spans="1:11" ht="9.9499999999999993" customHeight="1">
      <c r="A58" s="5">
        <v>2</v>
      </c>
      <c r="B58" s="5">
        <v>4</v>
      </c>
      <c r="C58" s="5">
        <v>10</v>
      </c>
      <c r="E58" s="1892"/>
      <c r="F58" s="4"/>
      <c r="G58" s="594" t="s">
        <v>711</v>
      </c>
      <c r="H58" s="368">
        <v>130</v>
      </c>
      <c r="I58" s="1723">
        <v>0</v>
      </c>
      <c r="J58" s="389"/>
      <c r="K58" s="389"/>
    </row>
    <row r="59" spans="1:11" ht="9.9499999999999993" customHeight="1">
      <c r="A59" s="5">
        <v>2</v>
      </c>
      <c r="B59" s="5">
        <v>4</v>
      </c>
      <c r="C59" s="5">
        <v>10</v>
      </c>
      <c r="E59" s="1892"/>
      <c r="F59" s="4"/>
      <c r="G59" s="594" t="s">
        <v>92</v>
      </c>
      <c r="H59" s="368">
        <v>411</v>
      </c>
      <c r="I59" s="1723">
        <v>0</v>
      </c>
      <c r="J59" s="389"/>
      <c r="K59" s="389"/>
    </row>
    <row r="60" spans="1:11" ht="9.9499999999999993" customHeight="1">
      <c r="A60" s="5">
        <v>2</v>
      </c>
      <c r="B60" s="5">
        <v>4</v>
      </c>
      <c r="C60" s="5">
        <v>10</v>
      </c>
      <c r="E60" s="1892"/>
      <c r="F60" s="4"/>
      <c r="G60" s="594" t="s">
        <v>93</v>
      </c>
      <c r="H60" s="368">
        <v>112</v>
      </c>
      <c r="I60" s="1723">
        <v>0</v>
      </c>
      <c r="J60" s="389"/>
      <c r="K60" s="389"/>
    </row>
    <row r="61" spans="1:11" ht="9.9499999999999993" customHeight="1">
      <c r="A61" s="5">
        <v>2</v>
      </c>
      <c r="B61" s="5">
        <v>4</v>
      </c>
      <c r="C61" s="5">
        <v>10</v>
      </c>
      <c r="E61" s="1892"/>
      <c r="F61" s="4"/>
      <c r="G61" s="594" t="s">
        <v>398</v>
      </c>
      <c r="H61" s="368">
        <v>270</v>
      </c>
      <c r="I61" s="1723">
        <v>0</v>
      </c>
      <c r="J61" s="389"/>
      <c r="K61" s="389"/>
    </row>
    <row r="62" spans="1:11" ht="9.9499999999999993" customHeight="1">
      <c r="A62" s="5">
        <v>2</v>
      </c>
      <c r="B62" s="5">
        <v>4</v>
      </c>
      <c r="C62" s="5">
        <v>10</v>
      </c>
      <c r="E62" s="1892"/>
      <c r="F62" s="4"/>
      <c r="G62" s="594" t="s">
        <v>401</v>
      </c>
      <c r="H62" s="368">
        <v>0</v>
      </c>
      <c r="I62" s="1723">
        <v>0</v>
      </c>
      <c r="J62" s="389"/>
      <c r="K62" s="389"/>
    </row>
    <row r="63" spans="1:11" ht="9.9499999999999993" customHeight="1">
      <c r="A63" s="5">
        <v>2</v>
      </c>
      <c r="B63" s="5">
        <v>4</v>
      </c>
      <c r="C63" s="5">
        <v>10</v>
      </c>
      <c r="E63" s="1892"/>
      <c r="F63" s="4"/>
      <c r="G63" s="594" t="s">
        <v>94</v>
      </c>
      <c r="H63" s="368">
        <v>361</v>
      </c>
      <c r="I63" s="1723">
        <v>0</v>
      </c>
      <c r="J63" s="389"/>
      <c r="K63" s="389"/>
    </row>
    <row r="64" spans="1:11" ht="11.1" customHeight="1">
      <c r="E64" s="1892"/>
      <c r="F64" s="622" t="s">
        <v>40</v>
      </c>
      <c r="G64" s="594"/>
      <c r="H64" s="1061">
        <f>SUM(H65:H68)</f>
        <v>716</v>
      </c>
      <c r="I64" s="1756">
        <f>SUM(I65:I68)</f>
        <v>0</v>
      </c>
      <c r="J64" s="389"/>
      <c r="K64" s="389"/>
    </row>
    <row r="65" spans="1:11" ht="9.9499999999999993" customHeight="1">
      <c r="A65" s="5">
        <v>2</v>
      </c>
      <c r="B65" s="5">
        <v>4</v>
      </c>
      <c r="C65" s="5">
        <v>3</v>
      </c>
      <c r="E65" s="1892"/>
      <c r="F65" s="4"/>
      <c r="G65" s="594" t="s">
        <v>711</v>
      </c>
      <c r="H65" s="368">
        <v>77</v>
      </c>
      <c r="I65" s="1723">
        <v>0</v>
      </c>
      <c r="J65" s="389"/>
      <c r="K65" s="389"/>
    </row>
    <row r="66" spans="1:11" ht="9.9499999999999993" customHeight="1">
      <c r="A66" s="5">
        <v>2</v>
      </c>
      <c r="B66" s="5">
        <v>4</v>
      </c>
      <c r="C66" s="5">
        <v>3</v>
      </c>
      <c r="E66" s="1892"/>
      <c r="F66" s="4"/>
      <c r="G66" s="594" t="s">
        <v>92</v>
      </c>
      <c r="H66" s="368">
        <v>211</v>
      </c>
      <c r="I66" s="1723">
        <v>0</v>
      </c>
      <c r="J66" s="389"/>
      <c r="K66" s="389"/>
    </row>
    <row r="67" spans="1:11" ht="9.9499999999999993" customHeight="1">
      <c r="A67" s="5">
        <v>2</v>
      </c>
      <c r="B67" s="5">
        <v>4</v>
      </c>
      <c r="C67" s="5">
        <v>3</v>
      </c>
      <c r="E67" s="1892"/>
      <c r="F67" s="4"/>
      <c r="G67" s="594" t="s">
        <v>710</v>
      </c>
      <c r="H67" s="368">
        <v>145</v>
      </c>
      <c r="I67" s="1723">
        <v>0</v>
      </c>
      <c r="J67" s="389"/>
      <c r="K67" s="389"/>
    </row>
    <row r="68" spans="1:11" ht="9.9499999999999993" customHeight="1">
      <c r="A68" s="5">
        <v>2</v>
      </c>
      <c r="B68" s="5">
        <v>4</v>
      </c>
      <c r="C68" s="5">
        <v>3</v>
      </c>
      <c r="E68" s="1892"/>
      <c r="F68" s="4"/>
      <c r="G68" s="594" t="s">
        <v>89</v>
      </c>
      <c r="H68" s="368">
        <v>283</v>
      </c>
      <c r="I68" s="1723">
        <v>0</v>
      </c>
      <c r="J68" s="389"/>
      <c r="K68" s="389"/>
    </row>
    <row r="69" spans="1:11" ht="11.1" customHeight="1">
      <c r="E69" s="1892"/>
      <c r="F69" s="622" t="s">
        <v>41</v>
      </c>
      <c r="G69" s="594"/>
      <c r="H69" s="1061">
        <f>SUM(H70:H74)</f>
        <v>319</v>
      </c>
      <c r="I69" s="1756">
        <f>SUM(I70:I74)</f>
        <v>0</v>
      </c>
      <c r="J69" s="389"/>
      <c r="K69" s="389"/>
    </row>
    <row r="70" spans="1:11" ht="9.9499999999999993" customHeight="1">
      <c r="A70" s="5">
        <v>2</v>
      </c>
      <c r="B70" s="5">
        <v>4</v>
      </c>
      <c r="C70" s="5">
        <v>7</v>
      </c>
      <c r="E70" s="1892"/>
      <c r="F70" s="4"/>
      <c r="G70" s="594" t="s">
        <v>711</v>
      </c>
      <c r="H70" s="368">
        <v>37</v>
      </c>
      <c r="I70" s="1723">
        <v>0</v>
      </c>
      <c r="J70" s="389"/>
      <c r="K70" s="389"/>
    </row>
    <row r="71" spans="1:11" ht="9.9499999999999993" customHeight="1">
      <c r="A71" s="5">
        <v>2</v>
      </c>
      <c r="B71" s="5">
        <v>4</v>
      </c>
      <c r="C71" s="5">
        <v>7</v>
      </c>
      <c r="E71" s="1892"/>
      <c r="F71" s="4"/>
      <c r="G71" s="594" t="s">
        <v>92</v>
      </c>
      <c r="H71" s="368">
        <v>96</v>
      </c>
      <c r="I71" s="1723">
        <v>0</v>
      </c>
      <c r="J71" s="389"/>
      <c r="K71" s="389"/>
    </row>
    <row r="72" spans="1:11" ht="9.9499999999999993" customHeight="1">
      <c r="A72" s="5">
        <v>2</v>
      </c>
      <c r="B72" s="5">
        <v>4</v>
      </c>
      <c r="C72" s="5">
        <v>7</v>
      </c>
      <c r="E72" s="1892"/>
      <c r="F72" s="4"/>
      <c r="G72" s="594" t="s">
        <v>423</v>
      </c>
      <c r="H72" s="368">
        <v>0</v>
      </c>
      <c r="I72" s="1723">
        <v>0</v>
      </c>
      <c r="J72" s="389"/>
      <c r="K72" s="389"/>
    </row>
    <row r="73" spans="1:11" ht="9.9499999999999993" customHeight="1">
      <c r="A73" s="5">
        <v>2</v>
      </c>
      <c r="B73" s="5">
        <v>4</v>
      </c>
      <c r="C73" s="5">
        <v>7</v>
      </c>
      <c r="E73" s="1892"/>
      <c r="F73" s="4"/>
      <c r="G73" s="594" t="s">
        <v>710</v>
      </c>
      <c r="H73" s="368">
        <v>54</v>
      </c>
      <c r="I73" s="1723">
        <v>0</v>
      </c>
      <c r="J73" s="389"/>
      <c r="K73" s="389"/>
    </row>
    <row r="74" spans="1:11" ht="9.9499999999999993" customHeight="1">
      <c r="A74" s="5">
        <v>2</v>
      </c>
      <c r="B74" s="5">
        <v>4</v>
      </c>
      <c r="C74" s="5">
        <v>7</v>
      </c>
      <c r="E74" s="1892"/>
      <c r="F74" s="4"/>
      <c r="G74" s="594" t="s">
        <v>89</v>
      </c>
      <c r="H74" s="368">
        <v>132</v>
      </c>
      <c r="I74" s="1723">
        <v>0</v>
      </c>
      <c r="J74" s="389"/>
      <c r="K74" s="389"/>
    </row>
    <row r="75" spans="1:11" ht="11.1" customHeight="1">
      <c r="E75" s="1892"/>
      <c r="F75" s="622" t="s">
        <v>42</v>
      </c>
      <c r="G75" s="594"/>
      <c r="H75" s="1061">
        <f>SUM(H76:H79)</f>
        <v>207</v>
      </c>
      <c r="I75" s="1756">
        <f>SUM(I76:I79)</f>
        <v>0</v>
      </c>
      <c r="J75" s="389"/>
      <c r="K75" s="389"/>
    </row>
    <row r="76" spans="1:11" ht="9.9499999999999993" customHeight="1">
      <c r="A76" s="5">
        <v>2</v>
      </c>
      <c r="B76" s="5">
        <v>4</v>
      </c>
      <c r="C76" s="5">
        <v>1</v>
      </c>
      <c r="E76" s="1892"/>
      <c r="F76" s="4"/>
      <c r="G76" s="594" t="s">
        <v>711</v>
      </c>
      <c r="H76" s="368">
        <v>30</v>
      </c>
      <c r="I76" s="1723">
        <v>0</v>
      </c>
      <c r="J76" s="389"/>
      <c r="K76" s="389"/>
    </row>
    <row r="77" spans="1:11" ht="9.9499999999999993" customHeight="1">
      <c r="A77" s="5">
        <v>2</v>
      </c>
      <c r="B77" s="5">
        <v>4</v>
      </c>
      <c r="C77" s="5">
        <v>1</v>
      </c>
      <c r="E77" s="1892"/>
      <c r="F77" s="4"/>
      <c r="G77" s="594" t="s">
        <v>92</v>
      </c>
      <c r="H77" s="368">
        <v>86</v>
      </c>
      <c r="I77" s="1723">
        <v>0</v>
      </c>
      <c r="J77" s="389"/>
      <c r="K77" s="389"/>
    </row>
    <row r="78" spans="1:11" ht="9.9499999999999993" customHeight="1">
      <c r="A78" s="5">
        <v>2</v>
      </c>
      <c r="B78" s="5">
        <v>4</v>
      </c>
      <c r="C78" s="5">
        <v>1</v>
      </c>
      <c r="E78" s="1892"/>
      <c r="F78" s="4"/>
      <c r="G78" s="594" t="s">
        <v>710</v>
      </c>
      <c r="H78" s="368">
        <v>24</v>
      </c>
      <c r="I78" s="1723">
        <v>0</v>
      </c>
      <c r="J78" s="389"/>
      <c r="K78" s="389"/>
    </row>
    <row r="79" spans="1:11" ht="9.9499999999999993" customHeight="1">
      <c r="A79" s="5">
        <v>2</v>
      </c>
      <c r="B79" s="5">
        <v>4</v>
      </c>
      <c r="C79" s="5">
        <v>1</v>
      </c>
      <c r="E79" s="1892"/>
      <c r="F79" s="4"/>
      <c r="G79" s="594" t="s">
        <v>89</v>
      </c>
      <c r="H79" s="368">
        <v>67</v>
      </c>
      <c r="I79" s="1723">
        <v>0</v>
      </c>
      <c r="J79" s="389"/>
      <c r="K79" s="389"/>
    </row>
    <row r="80" spans="1:11" ht="11.1" customHeight="1">
      <c r="E80" s="1892"/>
      <c r="F80" s="622" t="s">
        <v>43</v>
      </c>
      <c r="G80" s="594"/>
      <c r="H80" s="1061">
        <f>SUM(H81:H85)</f>
        <v>340</v>
      </c>
      <c r="I80" s="1756">
        <f>SUM(I81:I85)</f>
        <v>13</v>
      </c>
      <c r="J80" s="389"/>
      <c r="K80" s="389"/>
    </row>
    <row r="81" spans="1:11" ht="9.75" customHeight="1">
      <c r="A81" s="5">
        <v>2</v>
      </c>
      <c r="B81" s="5">
        <v>4</v>
      </c>
      <c r="C81" s="5">
        <v>9</v>
      </c>
      <c r="E81" s="1892"/>
      <c r="G81" s="594" t="s">
        <v>711</v>
      </c>
      <c r="H81" s="368">
        <v>43</v>
      </c>
      <c r="I81" s="1723">
        <v>0</v>
      </c>
      <c r="J81" s="389"/>
      <c r="K81" s="389"/>
    </row>
    <row r="82" spans="1:11" ht="9.75" customHeight="1">
      <c r="A82" s="5">
        <v>2</v>
      </c>
      <c r="B82" s="5">
        <v>4</v>
      </c>
      <c r="C82" s="5">
        <v>9</v>
      </c>
      <c r="E82" s="1892"/>
      <c r="G82" s="594" t="s">
        <v>92</v>
      </c>
      <c r="H82" s="368">
        <v>160</v>
      </c>
      <c r="I82" s="1723">
        <v>0</v>
      </c>
      <c r="J82" s="389"/>
      <c r="K82" s="389"/>
    </row>
    <row r="83" spans="1:11" ht="9.75" customHeight="1">
      <c r="A83" s="5">
        <v>2</v>
      </c>
      <c r="B83" s="5">
        <v>4</v>
      </c>
      <c r="C83" s="5">
        <v>9</v>
      </c>
      <c r="E83" s="1892"/>
      <c r="G83" s="594" t="s">
        <v>710</v>
      </c>
      <c r="H83" s="368">
        <v>37</v>
      </c>
      <c r="I83" s="1723">
        <v>0</v>
      </c>
      <c r="J83" s="389"/>
      <c r="K83" s="389"/>
    </row>
    <row r="84" spans="1:11" ht="9.9499999999999993" customHeight="1">
      <c r="A84" s="5">
        <v>2</v>
      </c>
      <c r="B84" s="5">
        <v>4</v>
      </c>
      <c r="C84" s="5">
        <v>9</v>
      </c>
      <c r="E84" s="1892"/>
      <c r="G84" s="594" t="s">
        <v>89</v>
      </c>
      <c r="H84" s="368">
        <v>100</v>
      </c>
      <c r="I84" s="1723">
        <v>0</v>
      </c>
      <c r="J84" s="389"/>
      <c r="K84" s="389"/>
    </row>
    <row r="85" spans="1:11" ht="9.9499999999999993" customHeight="1">
      <c r="A85" s="5">
        <v>2</v>
      </c>
      <c r="B85" s="5">
        <v>4</v>
      </c>
      <c r="C85" s="5">
        <v>9</v>
      </c>
      <c r="E85" s="1892"/>
      <c r="G85" s="594" t="s">
        <v>94</v>
      </c>
      <c r="H85" s="1724">
        <v>0</v>
      </c>
      <c r="I85" s="1723">
        <v>13</v>
      </c>
      <c r="J85" s="389"/>
      <c r="K85" s="389"/>
    </row>
    <row r="86" spans="1:11" ht="11.1" customHeight="1">
      <c r="E86" s="1892"/>
      <c r="F86" s="622" t="s">
        <v>44</v>
      </c>
      <c r="G86" s="479"/>
      <c r="H86" s="1061">
        <f>SUM(H87)</f>
        <v>188</v>
      </c>
      <c r="I86" s="1098">
        <f>SUM(I87)</f>
        <v>0</v>
      </c>
      <c r="J86" s="389"/>
      <c r="K86" s="389"/>
    </row>
    <row r="87" spans="1:11" ht="9.9499999999999993" customHeight="1">
      <c r="A87" s="5">
        <v>2</v>
      </c>
      <c r="B87" s="5">
        <v>4</v>
      </c>
      <c r="C87" s="5">
        <v>11</v>
      </c>
      <c r="E87" s="1892"/>
      <c r="F87" s="4"/>
      <c r="G87" s="594" t="s">
        <v>109</v>
      </c>
      <c r="H87" s="35">
        <v>188</v>
      </c>
      <c r="I87" s="374">
        <v>0</v>
      </c>
      <c r="J87" s="389"/>
      <c r="K87" s="389"/>
    </row>
    <row r="88" spans="1:11" ht="12" customHeight="1">
      <c r="E88" s="1891">
        <v>1403</v>
      </c>
      <c r="F88" s="373" t="s">
        <v>3</v>
      </c>
      <c r="G88" s="372"/>
      <c r="H88" s="48">
        <f>SUM(H89+H91+H93)</f>
        <v>875</v>
      </c>
      <c r="I88" s="371">
        <f>SUM(I89+I91+I93)</f>
        <v>0</v>
      </c>
      <c r="J88" s="389"/>
      <c r="K88" s="389"/>
    </row>
    <row r="89" spans="1:11" ht="11.1" customHeight="1">
      <c r="E89" s="1892"/>
      <c r="F89" s="622" t="s">
        <v>45</v>
      </c>
      <c r="G89" s="594"/>
      <c r="H89" s="1061">
        <f>SUM(H90)</f>
        <v>240</v>
      </c>
      <c r="I89" s="1098">
        <f>SUM(I90)</f>
        <v>0</v>
      </c>
      <c r="J89" s="389"/>
      <c r="K89" s="389"/>
    </row>
    <row r="90" spans="1:11" ht="9.9499999999999993" customHeight="1">
      <c r="A90" s="5">
        <v>3</v>
      </c>
      <c r="B90" s="5">
        <v>5</v>
      </c>
      <c r="C90" s="5">
        <v>11</v>
      </c>
      <c r="E90" s="1892"/>
      <c r="F90" s="4"/>
      <c r="G90" s="594" t="s">
        <v>96</v>
      </c>
      <c r="H90" s="35">
        <v>240</v>
      </c>
      <c r="I90" s="374">
        <v>0</v>
      </c>
      <c r="J90" s="389"/>
      <c r="K90" s="389"/>
    </row>
    <row r="91" spans="1:11" ht="11.1" customHeight="1">
      <c r="E91" s="1892"/>
      <c r="F91" s="622" t="s">
        <v>46</v>
      </c>
      <c r="G91" s="594"/>
      <c r="H91" s="1061">
        <f>SUM(H92)</f>
        <v>232</v>
      </c>
      <c r="I91" s="1098">
        <f>SUM(I92)</f>
        <v>0</v>
      </c>
      <c r="J91" s="389"/>
      <c r="K91" s="389"/>
    </row>
    <row r="92" spans="1:11" ht="9.75" customHeight="1">
      <c r="A92" s="5">
        <v>3</v>
      </c>
      <c r="B92" s="5">
        <v>5</v>
      </c>
      <c r="C92" s="5">
        <v>8</v>
      </c>
      <c r="E92" s="1892"/>
      <c r="F92" s="4"/>
      <c r="G92" s="594" t="s">
        <v>709</v>
      </c>
      <c r="H92" s="35">
        <v>232</v>
      </c>
      <c r="I92" s="374">
        <v>0</v>
      </c>
      <c r="J92" s="389"/>
      <c r="K92" s="389"/>
    </row>
    <row r="93" spans="1:11" ht="11.1" customHeight="1">
      <c r="E93" s="1892"/>
      <c r="F93" s="622" t="s">
        <v>47</v>
      </c>
      <c r="G93" s="594"/>
      <c r="H93" s="1061">
        <f>SUM(H94:H95)</f>
        <v>403</v>
      </c>
      <c r="I93" s="1098">
        <f>SUM(I94:I95)</f>
        <v>0</v>
      </c>
      <c r="J93" s="389"/>
      <c r="K93" s="389"/>
    </row>
    <row r="94" spans="1:11" ht="9.9499999999999993" customHeight="1">
      <c r="A94" s="5">
        <v>3</v>
      </c>
      <c r="B94" s="5">
        <v>5</v>
      </c>
      <c r="C94" s="5">
        <v>10</v>
      </c>
      <c r="E94" s="1892"/>
      <c r="F94" s="4"/>
      <c r="G94" s="594" t="s">
        <v>96</v>
      </c>
      <c r="H94" s="35">
        <v>313</v>
      </c>
      <c r="I94" s="374">
        <v>0</v>
      </c>
      <c r="J94" s="389"/>
      <c r="K94" s="389"/>
    </row>
    <row r="95" spans="1:11" ht="9.9499999999999993" customHeight="1">
      <c r="A95" s="5">
        <v>3</v>
      </c>
      <c r="B95" s="5">
        <v>5</v>
      </c>
      <c r="C95" s="5">
        <v>10</v>
      </c>
      <c r="E95" s="1893"/>
      <c r="F95" s="3"/>
      <c r="G95" s="593" t="s">
        <v>397</v>
      </c>
      <c r="H95" s="40">
        <v>90</v>
      </c>
      <c r="I95" s="382">
        <v>0</v>
      </c>
      <c r="J95" s="389"/>
      <c r="K95" s="389"/>
    </row>
    <row r="96" spans="1:11" ht="9.9499999999999993" customHeight="1">
      <c r="E96" s="6"/>
      <c r="F96" s="4"/>
      <c r="G96" s="594"/>
      <c r="I96" s="1755" t="s">
        <v>386</v>
      </c>
      <c r="J96" s="389"/>
      <c r="K96" s="389"/>
    </row>
    <row r="97" spans="1:13" ht="9.9499999999999993" customHeight="1">
      <c r="E97" s="6"/>
      <c r="F97" s="4"/>
      <c r="G97" s="594"/>
      <c r="H97" s="2"/>
      <c r="I97" s="2" t="s">
        <v>447</v>
      </c>
    </row>
    <row r="98" spans="1:13" ht="12.75" customHeight="1">
      <c r="E98" s="1889" t="s">
        <v>6</v>
      </c>
      <c r="F98" s="1754"/>
      <c r="G98" s="1754"/>
      <c r="H98" s="1753"/>
      <c r="I98" s="1752"/>
      <c r="J98" s="389"/>
      <c r="M98" s="4"/>
    </row>
    <row r="99" spans="1:13" ht="15" customHeight="1">
      <c r="A99" s="5" t="s">
        <v>12</v>
      </c>
      <c r="B99" s="5" t="s">
        <v>13</v>
      </c>
      <c r="C99" s="5" t="s">
        <v>14</v>
      </c>
      <c r="E99" s="1890"/>
      <c r="F99" s="1751"/>
      <c r="G99" s="1750" t="s">
        <v>87</v>
      </c>
      <c r="H99" s="1749" t="s">
        <v>708</v>
      </c>
      <c r="I99" s="1748" t="s">
        <v>707</v>
      </c>
      <c r="J99" s="389"/>
      <c r="K99" s="5"/>
    </row>
    <row r="100" spans="1:13">
      <c r="E100" s="1890"/>
      <c r="F100" s="1361"/>
      <c r="G100" s="1747"/>
      <c r="H100" s="1305" t="s">
        <v>0</v>
      </c>
      <c r="I100" s="1143" t="s">
        <v>0</v>
      </c>
      <c r="J100" s="389"/>
    </row>
    <row r="101" spans="1:13" ht="12" customHeight="1">
      <c r="E101" s="1894">
        <v>1404</v>
      </c>
      <c r="F101" s="373" t="s">
        <v>28</v>
      </c>
      <c r="G101" s="372"/>
      <c r="H101" s="48">
        <f>SUM(H102+H104)</f>
        <v>2404</v>
      </c>
      <c r="I101" s="371">
        <f>SUM(I102+I104)</f>
        <v>0</v>
      </c>
    </row>
    <row r="102" spans="1:13" ht="12" customHeight="1">
      <c r="E102" s="1895"/>
      <c r="F102" s="1680" t="s">
        <v>48</v>
      </c>
      <c r="G102" s="594"/>
      <c r="H102" s="1061">
        <f>SUM(H103)</f>
        <v>1180</v>
      </c>
      <c r="I102" s="1098">
        <f>SUM(I103)</f>
        <v>0</v>
      </c>
    </row>
    <row r="103" spans="1:13" ht="12" customHeight="1">
      <c r="E103" s="1895"/>
      <c r="F103" s="4"/>
      <c r="G103" s="594" t="s">
        <v>706</v>
      </c>
      <c r="H103" s="35">
        <v>1180</v>
      </c>
      <c r="I103" s="374">
        <v>0</v>
      </c>
    </row>
    <row r="104" spans="1:13" ht="11.1" customHeight="1">
      <c r="E104" s="1895"/>
      <c r="F104" s="622" t="s">
        <v>49</v>
      </c>
      <c r="G104" s="594"/>
      <c r="H104" s="1746">
        <f>SUM(H105:H108)</f>
        <v>1224</v>
      </c>
      <c r="I104" s="1104">
        <f>SUM(I105:I108)</f>
        <v>0</v>
      </c>
    </row>
    <row r="105" spans="1:13" ht="11.1" customHeight="1">
      <c r="A105" s="5">
        <v>4</v>
      </c>
      <c r="B105" s="5">
        <v>6</v>
      </c>
      <c r="C105" s="5">
        <v>11</v>
      </c>
      <c r="E105" s="1895"/>
      <c r="F105" s="622"/>
      <c r="G105" s="594" t="s">
        <v>705</v>
      </c>
      <c r="H105" s="35">
        <v>285</v>
      </c>
      <c r="I105" s="374">
        <v>0</v>
      </c>
    </row>
    <row r="106" spans="1:13" ht="9.9499999999999993" customHeight="1">
      <c r="A106" s="5">
        <v>4</v>
      </c>
      <c r="B106" s="5">
        <v>6</v>
      </c>
      <c r="C106" s="5">
        <v>11</v>
      </c>
      <c r="E106" s="1895"/>
      <c r="F106" s="4"/>
      <c r="G106" s="594" t="s">
        <v>112</v>
      </c>
      <c r="H106" s="35">
        <v>939</v>
      </c>
      <c r="I106" s="374">
        <v>0</v>
      </c>
    </row>
    <row r="107" spans="1:13" ht="9.9499999999999993" customHeight="1">
      <c r="A107" s="5">
        <v>4</v>
      </c>
      <c r="B107" s="5">
        <v>6</v>
      </c>
      <c r="C107" s="5">
        <v>11</v>
      </c>
      <c r="E107" s="1895"/>
      <c r="F107" s="4"/>
      <c r="G107" s="594" t="s">
        <v>422</v>
      </c>
      <c r="H107" s="35">
        <v>0</v>
      </c>
      <c r="I107" s="374">
        <v>0</v>
      </c>
    </row>
    <row r="108" spans="1:13" ht="9.9499999999999993" customHeight="1">
      <c r="A108" s="5">
        <v>4</v>
      </c>
      <c r="B108" s="5">
        <v>6</v>
      </c>
      <c r="C108" s="5">
        <v>11</v>
      </c>
      <c r="E108" s="1896"/>
      <c r="F108" s="4"/>
      <c r="G108" s="594" t="s">
        <v>421</v>
      </c>
      <c r="H108" s="35">
        <v>0</v>
      </c>
      <c r="I108" s="374">
        <v>0</v>
      </c>
    </row>
    <row r="109" spans="1:13" ht="12" customHeight="1">
      <c r="E109" s="1891">
        <v>1405</v>
      </c>
      <c r="F109" s="373" t="s">
        <v>4</v>
      </c>
      <c r="G109" s="491"/>
      <c r="H109" s="48">
        <f>SUM(H110+H115+H126+H128)</f>
        <v>3174</v>
      </c>
      <c r="I109" s="371">
        <f>SUM(I110+I115+I126+I128)</f>
        <v>81</v>
      </c>
    </row>
    <row r="110" spans="1:13" ht="11.1" customHeight="1">
      <c r="E110" s="1892"/>
      <c r="F110" s="622" t="s">
        <v>50</v>
      </c>
      <c r="G110" s="594"/>
      <c r="H110" s="1742">
        <f>SUM(H111:H114)</f>
        <v>548</v>
      </c>
      <c r="I110" s="1741">
        <f>SUM(I111:I114)</f>
        <v>0</v>
      </c>
    </row>
    <row r="111" spans="1:13" ht="9.9499999999999993" customHeight="1">
      <c r="A111" s="5">
        <v>5</v>
      </c>
      <c r="B111" s="5">
        <v>4</v>
      </c>
      <c r="C111" s="5">
        <v>8</v>
      </c>
      <c r="E111" s="1892"/>
      <c r="F111" s="4"/>
      <c r="G111" s="594" t="s">
        <v>395</v>
      </c>
      <c r="H111" s="368">
        <v>68</v>
      </c>
      <c r="I111" s="1745">
        <v>0</v>
      </c>
    </row>
    <row r="112" spans="1:13" ht="9.9499999999999993" customHeight="1">
      <c r="A112" s="5">
        <v>5</v>
      </c>
      <c r="B112" s="5">
        <v>4</v>
      </c>
      <c r="C112" s="5">
        <v>8</v>
      </c>
      <c r="E112" s="1892"/>
      <c r="F112" s="4"/>
      <c r="G112" s="594" t="s">
        <v>394</v>
      </c>
      <c r="H112" s="368">
        <v>309</v>
      </c>
      <c r="I112" s="1745">
        <v>0</v>
      </c>
    </row>
    <row r="113" spans="1:9" ht="9.9499999999999993" customHeight="1">
      <c r="A113" s="5">
        <v>5</v>
      </c>
      <c r="B113" s="5">
        <v>4</v>
      </c>
      <c r="C113" s="5">
        <v>8</v>
      </c>
      <c r="E113" s="1892"/>
      <c r="F113" s="4"/>
      <c r="G113" s="594" t="s">
        <v>393</v>
      </c>
      <c r="H113" s="368">
        <v>57</v>
      </c>
      <c r="I113" s="1745">
        <v>0</v>
      </c>
    </row>
    <row r="114" spans="1:9" ht="9.9499999999999993" customHeight="1">
      <c r="A114" s="5">
        <v>5</v>
      </c>
      <c r="B114" s="5">
        <v>4</v>
      </c>
      <c r="C114" s="5">
        <v>8</v>
      </c>
      <c r="E114" s="1892"/>
      <c r="F114" s="4"/>
      <c r="G114" s="594" t="s">
        <v>392</v>
      </c>
      <c r="H114" s="368">
        <v>114</v>
      </c>
      <c r="I114" s="1745">
        <v>0</v>
      </c>
    </row>
    <row r="115" spans="1:9" ht="11.1" customHeight="1">
      <c r="E115" s="1892"/>
      <c r="F115" s="622" t="s">
        <v>58</v>
      </c>
      <c r="G115" s="479"/>
      <c r="H115" s="1737">
        <f>SUM(H116:H125)</f>
        <v>1978</v>
      </c>
      <c r="I115" s="1058">
        <f>SUM(I116:I125)</f>
        <v>0</v>
      </c>
    </row>
    <row r="116" spans="1:9" ht="9.9499999999999993" customHeight="1">
      <c r="A116" s="5">
        <v>5</v>
      </c>
      <c r="B116" s="5">
        <v>5</v>
      </c>
      <c r="C116" s="5">
        <v>11</v>
      </c>
      <c r="E116" s="1892"/>
      <c r="F116" s="622"/>
      <c r="G116" s="594" t="s">
        <v>704</v>
      </c>
      <c r="H116" s="368">
        <v>0</v>
      </c>
      <c r="I116" s="1745">
        <v>0</v>
      </c>
    </row>
    <row r="117" spans="1:9" ht="9.9499999999999993" customHeight="1">
      <c r="A117" s="5">
        <v>5</v>
      </c>
      <c r="B117" s="5">
        <v>5</v>
      </c>
      <c r="C117" s="5">
        <v>11</v>
      </c>
      <c r="E117" s="1892"/>
      <c r="F117" s="4"/>
      <c r="G117" s="594" t="s">
        <v>113</v>
      </c>
      <c r="H117" s="368">
        <v>38</v>
      </c>
      <c r="I117" s="1745">
        <v>0</v>
      </c>
    </row>
    <row r="118" spans="1:9" ht="9.9499999999999993" customHeight="1">
      <c r="A118" s="5">
        <v>5</v>
      </c>
      <c r="B118" s="5">
        <v>5</v>
      </c>
      <c r="C118" s="5">
        <v>11</v>
      </c>
      <c r="E118" s="1892"/>
      <c r="F118" s="4"/>
      <c r="G118" s="594" t="s">
        <v>703</v>
      </c>
      <c r="H118" s="368">
        <v>677</v>
      </c>
      <c r="I118" s="1745">
        <v>0</v>
      </c>
    </row>
    <row r="119" spans="1:9" ht="9.9499999999999993" customHeight="1">
      <c r="A119" s="5">
        <v>5</v>
      </c>
      <c r="B119" s="5">
        <v>5</v>
      </c>
      <c r="C119" s="5">
        <v>11</v>
      </c>
      <c r="E119" s="1892"/>
      <c r="F119" s="4"/>
      <c r="G119" s="594" t="s">
        <v>391</v>
      </c>
      <c r="H119" s="368">
        <v>7</v>
      </c>
      <c r="I119" s="1745">
        <v>0</v>
      </c>
    </row>
    <row r="120" spans="1:9" ht="9.9499999999999993" customHeight="1">
      <c r="A120" s="5">
        <v>5</v>
      </c>
      <c r="B120" s="5">
        <v>5</v>
      </c>
      <c r="C120" s="5">
        <v>11</v>
      </c>
      <c r="E120" s="1892"/>
      <c r="F120" s="4"/>
      <c r="G120" s="594" t="s">
        <v>390</v>
      </c>
      <c r="H120" s="368">
        <v>32</v>
      </c>
      <c r="I120" s="1745">
        <v>0</v>
      </c>
    </row>
    <row r="121" spans="1:9" ht="9.9499999999999993" customHeight="1">
      <c r="A121" s="5">
        <v>5</v>
      </c>
      <c r="B121" s="5">
        <v>5</v>
      </c>
      <c r="C121" s="5">
        <v>11</v>
      </c>
      <c r="E121" s="1892"/>
      <c r="F121" s="4"/>
      <c r="G121" s="594" t="s">
        <v>702</v>
      </c>
      <c r="H121" s="368">
        <v>10</v>
      </c>
      <c r="I121" s="1745">
        <v>0</v>
      </c>
    </row>
    <row r="122" spans="1:9" ht="9.9499999999999993" customHeight="1">
      <c r="A122" s="5">
        <v>5</v>
      </c>
      <c r="B122" s="5">
        <v>5</v>
      </c>
      <c r="C122" s="5">
        <v>11</v>
      </c>
      <c r="E122" s="1892"/>
      <c r="F122" s="4"/>
      <c r="G122" s="594" t="s">
        <v>702</v>
      </c>
      <c r="H122" s="368">
        <v>1</v>
      </c>
      <c r="I122" s="1745">
        <v>0</v>
      </c>
    </row>
    <row r="123" spans="1:9" ht="9.9499999999999993" customHeight="1">
      <c r="A123" s="5">
        <v>5</v>
      </c>
      <c r="B123" s="5">
        <v>5</v>
      </c>
      <c r="C123" s="5">
        <v>11</v>
      </c>
      <c r="E123" s="1892"/>
      <c r="F123" s="4"/>
      <c r="G123" s="594" t="s">
        <v>701</v>
      </c>
      <c r="H123" s="368">
        <v>112</v>
      </c>
      <c r="I123" s="1745">
        <v>0</v>
      </c>
    </row>
    <row r="124" spans="1:9" ht="9.9499999999999993" customHeight="1">
      <c r="A124" s="5">
        <v>5</v>
      </c>
      <c r="B124" s="5">
        <v>5</v>
      </c>
      <c r="C124" s="5">
        <v>11</v>
      </c>
      <c r="E124" s="1892"/>
      <c r="F124" s="4"/>
      <c r="G124" s="594" t="s">
        <v>444</v>
      </c>
      <c r="H124" s="368">
        <v>896</v>
      </c>
      <c r="I124" s="1745">
        <v>0</v>
      </c>
    </row>
    <row r="125" spans="1:9" ht="9.75" customHeight="1">
      <c r="A125" s="5">
        <v>5</v>
      </c>
      <c r="B125" s="5">
        <v>5</v>
      </c>
      <c r="C125" s="5">
        <v>11</v>
      </c>
      <c r="E125" s="1892"/>
      <c r="F125" s="4"/>
      <c r="G125" s="594" t="s">
        <v>388</v>
      </c>
      <c r="H125" s="368">
        <v>205</v>
      </c>
      <c r="I125" s="1745">
        <v>0</v>
      </c>
    </row>
    <row r="126" spans="1:9" ht="9.75" customHeight="1">
      <c r="E126" s="1892"/>
      <c r="F126" s="479" t="s">
        <v>51</v>
      </c>
      <c r="H126" s="1737">
        <f>SUM(H127)</f>
        <v>517</v>
      </c>
      <c r="I126" s="1058">
        <f>SUM(I127)</f>
        <v>0</v>
      </c>
    </row>
    <row r="127" spans="1:9" ht="9.9499999999999993" customHeight="1">
      <c r="A127" s="5">
        <v>5</v>
      </c>
      <c r="B127" s="5">
        <v>5</v>
      </c>
      <c r="C127" s="5">
        <v>10</v>
      </c>
      <c r="E127" s="1892"/>
      <c r="F127" s="4"/>
      <c r="G127" s="594" t="s">
        <v>97</v>
      </c>
      <c r="H127" s="39">
        <v>517</v>
      </c>
      <c r="I127" s="1745">
        <v>0</v>
      </c>
    </row>
    <row r="128" spans="1:9" ht="9.9499999999999993" customHeight="1">
      <c r="E128" s="1892"/>
      <c r="F128" s="479" t="s">
        <v>52</v>
      </c>
      <c r="H128" s="1737">
        <f>SUM(H129:H130)</f>
        <v>131</v>
      </c>
      <c r="I128" s="1058">
        <f>SUM(I129:I130)</f>
        <v>81</v>
      </c>
    </row>
    <row r="129" spans="1:9" ht="9.9499999999999993" customHeight="1">
      <c r="A129" s="5">
        <v>5</v>
      </c>
      <c r="B129" s="5">
        <v>5</v>
      </c>
      <c r="C129" s="5">
        <v>13</v>
      </c>
      <c r="E129" s="1892"/>
      <c r="F129" s="4"/>
      <c r="G129" s="594" t="s">
        <v>444</v>
      </c>
      <c r="H129" s="39">
        <v>131</v>
      </c>
      <c r="I129" s="1745">
        <v>0</v>
      </c>
    </row>
    <row r="130" spans="1:9" ht="9.9499999999999993" customHeight="1">
      <c r="A130" s="5">
        <v>5</v>
      </c>
      <c r="B130" s="5">
        <v>5</v>
      </c>
      <c r="C130" s="5">
        <v>13</v>
      </c>
      <c r="E130" s="1893"/>
      <c r="F130" s="3"/>
      <c r="G130" s="593" t="s">
        <v>387</v>
      </c>
      <c r="H130" s="39">
        <v>0</v>
      </c>
      <c r="I130" s="1744">
        <v>81</v>
      </c>
    </row>
    <row r="131" spans="1:9" ht="12" customHeight="1">
      <c r="E131" s="1891">
        <v>1406</v>
      </c>
      <c r="F131" s="373" t="s">
        <v>5</v>
      </c>
      <c r="G131" s="372"/>
      <c r="H131" s="377">
        <f>SUM(H132+H136+H138+H140+H142)</f>
        <v>2338</v>
      </c>
      <c r="I131" s="376">
        <f>SUM(I132+I136+I138+I140+I142)</f>
        <v>449</v>
      </c>
    </row>
    <row r="132" spans="1:9" ht="11.1" customHeight="1">
      <c r="E132" s="1892"/>
      <c r="F132" s="622" t="s">
        <v>53</v>
      </c>
      <c r="G132" s="594"/>
      <c r="H132" s="1737">
        <f>SUM(H133:H135)</f>
        <v>1363</v>
      </c>
      <c r="I132" s="1058">
        <f>SUM(I133:I135)</f>
        <v>0</v>
      </c>
    </row>
    <row r="133" spans="1:9" ht="9.9499999999999993" customHeight="1">
      <c r="A133" s="5">
        <v>6</v>
      </c>
      <c r="B133" s="5">
        <v>2</v>
      </c>
      <c r="C133" s="5">
        <v>11</v>
      </c>
      <c r="E133" s="1892"/>
      <c r="F133" s="720"/>
      <c r="G133" s="594" t="s">
        <v>443</v>
      </c>
      <c r="H133" s="386">
        <v>235</v>
      </c>
      <c r="I133" s="366">
        <v>0</v>
      </c>
    </row>
    <row r="134" spans="1:9" ht="9.9499999999999993" customHeight="1">
      <c r="A134" s="5">
        <v>6</v>
      </c>
      <c r="B134" s="5">
        <v>2</v>
      </c>
      <c r="C134" s="5">
        <v>11</v>
      </c>
      <c r="E134" s="1892"/>
      <c r="F134" s="720"/>
      <c r="G134" s="594" t="s">
        <v>700</v>
      </c>
      <c r="H134" s="386">
        <v>0</v>
      </c>
      <c r="I134" s="366">
        <v>0</v>
      </c>
    </row>
    <row r="135" spans="1:9" ht="9.9499999999999993" customHeight="1">
      <c r="A135" s="5">
        <v>6</v>
      </c>
      <c r="B135" s="5">
        <v>2</v>
      </c>
      <c r="C135" s="5">
        <v>11</v>
      </c>
      <c r="E135" s="1892"/>
      <c r="F135" s="720"/>
      <c r="G135" s="594" t="s">
        <v>98</v>
      </c>
      <c r="H135" s="386">
        <v>1128</v>
      </c>
      <c r="I135" s="366">
        <v>0</v>
      </c>
    </row>
    <row r="136" spans="1:9" ht="9.9499999999999993" customHeight="1">
      <c r="E136" s="1892"/>
      <c r="F136" s="622" t="s">
        <v>54</v>
      </c>
      <c r="G136" s="594"/>
      <c r="H136" s="1737">
        <f>SUM(H137)</f>
        <v>521</v>
      </c>
      <c r="I136" s="1058">
        <f>SUM(I137)</f>
        <v>0</v>
      </c>
    </row>
    <row r="137" spans="1:9" ht="9.9499999999999993" customHeight="1">
      <c r="E137" s="1892"/>
      <c r="F137" s="720"/>
      <c r="G137" s="594" t="s">
        <v>118</v>
      </c>
      <c r="H137" s="39">
        <v>521</v>
      </c>
      <c r="I137" s="366">
        <v>0</v>
      </c>
    </row>
    <row r="138" spans="1:9" ht="11.1" customHeight="1">
      <c r="E138" s="1892"/>
      <c r="F138" s="622" t="s">
        <v>55</v>
      </c>
      <c r="G138" s="594"/>
      <c r="H138" s="1737">
        <f>SUM(H139)</f>
        <v>454</v>
      </c>
      <c r="I138" s="1058">
        <f>SUM(I139)</f>
        <v>0</v>
      </c>
    </row>
    <row r="139" spans="1:9" ht="9.9499999999999993" customHeight="1">
      <c r="A139" s="5">
        <v>6</v>
      </c>
      <c r="B139" s="5">
        <v>2</v>
      </c>
      <c r="C139" s="5">
        <v>10</v>
      </c>
      <c r="E139" s="1892"/>
      <c r="F139" s="4"/>
      <c r="G139" s="594" t="s">
        <v>99</v>
      </c>
      <c r="H139" s="39">
        <v>454</v>
      </c>
      <c r="I139" s="366">
        <v>0</v>
      </c>
    </row>
    <row r="140" spans="1:9" ht="9.9499999999999993" customHeight="1">
      <c r="E140" s="1892"/>
      <c r="F140" s="622" t="s">
        <v>26</v>
      </c>
      <c r="G140" s="594"/>
      <c r="H140" s="1737">
        <f>SUM(H141)</f>
        <v>0</v>
      </c>
      <c r="I140" s="1058">
        <f>SUM(I141)</f>
        <v>449</v>
      </c>
    </row>
    <row r="141" spans="1:9" ht="9.9499999999999993" customHeight="1">
      <c r="A141" s="5">
        <v>6</v>
      </c>
      <c r="B141" s="5">
        <v>2</v>
      </c>
      <c r="C141" s="5">
        <v>6</v>
      </c>
      <c r="E141" s="1892"/>
      <c r="F141" s="4"/>
      <c r="G141" s="594" t="s">
        <v>380</v>
      </c>
      <c r="H141" s="39">
        <v>0</v>
      </c>
      <c r="I141" s="366">
        <v>449</v>
      </c>
    </row>
    <row r="142" spans="1:9" ht="11.1" customHeight="1">
      <c r="E142" s="1892"/>
      <c r="F142" s="622" t="s">
        <v>15</v>
      </c>
      <c r="G142" s="594"/>
      <c r="H142" s="1737">
        <f>SUM(H143)</f>
        <v>0</v>
      </c>
      <c r="I142" s="1058">
        <f>SUM(I143)</f>
        <v>0</v>
      </c>
    </row>
    <row r="143" spans="1:9" ht="9.9499999999999993" customHeight="1">
      <c r="A143" s="5">
        <v>6</v>
      </c>
      <c r="B143" s="5">
        <v>4</v>
      </c>
      <c r="C143" s="5">
        <v>11</v>
      </c>
      <c r="E143" s="1892"/>
      <c r="F143" s="4"/>
      <c r="G143" s="594" t="s">
        <v>416</v>
      </c>
      <c r="H143" s="39">
        <v>0</v>
      </c>
      <c r="I143" s="366">
        <v>0</v>
      </c>
    </row>
    <row r="144" spans="1:9" ht="12" customHeight="1">
      <c r="E144" s="1894">
        <v>1407</v>
      </c>
      <c r="F144" s="373" t="s">
        <v>62</v>
      </c>
      <c r="G144" s="372"/>
      <c r="H144" s="377">
        <f>SUM(H148+H145)</f>
        <v>247</v>
      </c>
      <c r="I144" s="376">
        <f>SUM(I148+I145)</f>
        <v>89</v>
      </c>
    </row>
    <row r="145" spans="1:9" ht="12" customHeight="1">
      <c r="E145" s="1895"/>
      <c r="F145" s="622" t="s">
        <v>56</v>
      </c>
      <c r="G145" s="479"/>
      <c r="H145" s="1737">
        <f>SUM(H146:H147)</f>
        <v>163</v>
      </c>
      <c r="I145" s="1058">
        <f>SUM(I146:I147)</f>
        <v>0</v>
      </c>
    </row>
    <row r="146" spans="1:9" ht="12" customHeight="1">
      <c r="E146" s="1895"/>
      <c r="F146" s="4"/>
      <c r="G146" s="594" t="s">
        <v>699</v>
      </c>
      <c r="H146" s="39">
        <v>82</v>
      </c>
      <c r="I146" s="366">
        <v>0</v>
      </c>
    </row>
    <row r="147" spans="1:9" ht="12" customHeight="1">
      <c r="E147" s="1895"/>
      <c r="F147" s="4"/>
      <c r="G147" s="594" t="s">
        <v>100</v>
      </c>
      <c r="H147" s="39">
        <v>81</v>
      </c>
      <c r="I147" s="366">
        <v>0</v>
      </c>
    </row>
    <row r="148" spans="1:9" ht="11.1" customHeight="1">
      <c r="E148" s="1895"/>
      <c r="F148" s="622" t="s">
        <v>25</v>
      </c>
      <c r="G148" s="594"/>
      <c r="H148" s="1737">
        <f>SUM(H149:H152)</f>
        <v>84</v>
      </c>
      <c r="I148" s="1058">
        <f>SUM(I149:I152)</f>
        <v>89</v>
      </c>
    </row>
    <row r="149" spans="1:9" ht="9.9499999999999993" customHeight="1">
      <c r="A149" s="5">
        <v>7</v>
      </c>
      <c r="B149" s="5">
        <v>3</v>
      </c>
      <c r="C149" s="5">
        <v>11</v>
      </c>
      <c r="E149" s="1895"/>
      <c r="F149" s="622"/>
      <c r="G149" s="594" t="s">
        <v>119</v>
      </c>
      <c r="H149" s="386">
        <v>50</v>
      </c>
      <c r="I149" s="1743">
        <v>0</v>
      </c>
    </row>
    <row r="150" spans="1:9" ht="9.9499999999999993" customHeight="1">
      <c r="A150" s="5">
        <v>7</v>
      </c>
      <c r="B150" s="5">
        <v>3</v>
      </c>
      <c r="C150" s="5">
        <v>11</v>
      </c>
      <c r="E150" s="1895"/>
      <c r="F150" s="622"/>
      <c r="G150" s="594" t="s">
        <v>379</v>
      </c>
      <c r="H150" s="386">
        <v>0</v>
      </c>
      <c r="I150" s="1743">
        <v>67</v>
      </c>
    </row>
    <row r="151" spans="1:9" ht="9.9499999999999993" customHeight="1">
      <c r="A151" s="5">
        <v>7</v>
      </c>
      <c r="B151" s="5">
        <v>3</v>
      </c>
      <c r="C151" s="5">
        <v>11</v>
      </c>
      <c r="E151" s="1895"/>
      <c r="F151" s="4"/>
      <c r="G151" s="594" t="s">
        <v>666</v>
      </c>
      <c r="H151" s="386">
        <v>34</v>
      </c>
      <c r="I151" s="1743">
        <v>0</v>
      </c>
    </row>
    <row r="152" spans="1:9" ht="9.9499999999999993" customHeight="1">
      <c r="A152" s="5">
        <v>7</v>
      </c>
      <c r="B152" s="5">
        <v>3</v>
      </c>
      <c r="C152" s="5">
        <v>11</v>
      </c>
      <c r="E152" s="1895"/>
      <c r="F152" s="4"/>
      <c r="G152" s="594" t="s">
        <v>415</v>
      </c>
      <c r="H152" s="386">
        <v>0</v>
      </c>
      <c r="I152" s="1743">
        <v>22</v>
      </c>
    </row>
    <row r="153" spans="1:9" ht="12" customHeight="1">
      <c r="E153" s="1894">
        <v>1408</v>
      </c>
      <c r="F153" s="373" t="s">
        <v>63</v>
      </c>
      <c r="G153" s="373"/>
      <c r="H153" s="377">
        <f>SUM(H157+H154+H160+H164)</f>
        <v>1587</v>
      </c>
      <c r="I153" s="376">
        <f>SUM(I157+I154+I160+I164)</f>
        <v>184</v>
      </c>
    </row>
    <row r="154" spans="1:9" ht="12" customHeight="1">
      <c r="E154" s="1895"/>
      <c r="F154" s="622" t="s">
        <v>16</v>
      </c>
      <c r="G154" s="479"/>
      <c r="H154" s="1737">
        <f>SUM(H155:H156)</f>
        <v>0</v>
      </c>
      <c r="I154" s="1058">
        <f>SUM(I155:I156)</f>
        <v>184</v>
      </c>
    </row>
    <row r="155" spans="1:9" ht="12" customHeight="1">
      <c r="E155" s="1895"/>
      <c r="F155" s="622"/>
      <c r="G155" s="485" t="s">
        <v>414</v>
      </c>
      <c r="H155" s="39">
        <v>0</v>
      </c>
      <c r="I155" s="1738">
        <v>184</v>
      </c>
    </row>
    <row r="156" spans="1:9" ht="12" customHeight="1">
      <c r="E156" s="1895"/>
      <c r="F156" s="4"/>
      <c r="G156" s="594" t="s">
        <v>698</v>
      </c>
      <c r="H156" s="39">
        <v>0</v>
      </c>
      <c r="I156" s="1738">
        <v>0</v>
      </c>
    </row>
    <row r="157" spans="1:9" ht="12" customHeight="1">
      <c r="E157" s="1895"/>
      <c r="F157" s="622" t="s">
        <v>57</v>
      </c>
      <c r="G157" s="594"/>
      <c r="H157" s="1742">
        <f>SUM(H158:H159)</f>
        <v>1167</v>
      </c>
      <c r="I157" s="1741">
        <f>SUM(I158:I159)</f>
        <v>0</v>
      </c>
    </row>
    <row r="158" spans="1:9" ht="12" customHeight="1">
      <c r="A158" s="5">
        <v>8</v>
      </c>
      <c r="B158" s="5">
        <v>4</v>
      </c>
      <c r="C158" s="5">
        <v>8</v>
      </c>
      <c r="E158" s="1895"/>
      <c r="F158" s="622"/>
      <c r="G158" s="594" t="s">
        <v>460</v>
      </c>
      <c r="H158" s="386">
        <v>556</v>
      </c>
      <c r="I158" s="1738">
        <v>0</v>
      </c>
    </row>
    <row r="159" spans="1:9" ht="10.5" customHeight="1">
      <c r="A159" s="5">
        <v>8</v>
      </c>
      <c r="B159" s="5">
        <v>4</v>
      </c>
      <c r="C159" s="5">
        <v>8</v>
      </c>
      <c r="E159" s="1895"/>
      <c r="F159" s="4"/>
      <c r="G159" s="594" t="s">
        <v>121</v>
      </c>
      <c r="H159" s="386">
        <v>611</v>
      </c>
      <c r="I159" s="1738">
        <v>0</v>
      </c>
    </row>
    <row r="160" spans="1:9" ht="11.1" customHeight="1">
      <c r="E160" s="1895"/>
      <c r="F160" s="622" t="s">
        <v>18</v>
      </c>
      <c r="G160" s="594"/>
      <c r="H160" s="1737">
        <f>SUM(H161:H163)</f>
        <v>224</v>
      </c>
      <c r="I160" s="1058">
        <f>SUM(I161:I163)</f>
        <v>0</v>
      </c>
    </row>
    <row r="161" spans="1:22" ht="9.9499999999999993" customHeight="1">
      <c r="A161" s="5">
        <v>8</v>
      </c>
      <c r="B161" s="5">
        <v>4</v>
      </c>
      <c r="C161" s="5">
        <v>11</v>
      </c>
      <c r="E161" s="1895"/>
      <c r="F161" s="622"/>
      <c r="G161" s="594" t="s">
        <v>122</v>
      </c>
      <c r="H161" s="386">
        <v>94</v>
      </c>
      <c r="I161" s="1738">
        <v>0</v>
      </c>
    </row>
    <row r="162" spans="1:22" ht="9.9499999999999993" customHeight="1">
      <c r="A162" s="5">
        <v>8</v>
      </c>
      <c r="B162" s="5">
        <v>3</v>
      </c>
      <c r="C162" s="5">
        <v>11</v>
      </c>
      <c r="E162" s="1895"/>
      <c r="F162" s="622"/>
      <c r="G162" s="594" t="s">
        <v>123</v>
      </c>
      <c r="H162" s="386">
        <v>85</v>
      </c>
      <c r="I162" s="1738">
        <v>0</v>
      </c>
    </row>
    <row r="163" spans="1:22" ht="9.9499999999999993" customHeight="1">
      <c r="A163" s="5">
        <v>8</v>
      </c>
      <c r="B163" s="5">
        <v>4</v>
      </c>
      <c r="C163" s="5">
        <v>11</v>
      </c>
      <c r="E163" s="1895"/>
      <c r="F163" s="622"/>
      <c r="G163" s="594" t="s">
        <v>377</v>
      </c>
      <c r="H163" s="386">
        <v>45</v>
      </c>
      <c r="I163" s="1738">
        <v>0</v>
      </c>
    </row>
    <row r="164" spans="1:22" ht="11.1" customHeight="1">
      <c r="E164" s="1895"/>
      <c r="F164" s="622" t="s">
        <v>59</v>
      </c>
      <c r="G164" s="479"/>
      <c r="H164" s="1737">
        <f>SUM(H165)</f>
        <v>196</v>
      </c>
      <c r="I164" s="1058">
        <f>SUM(I165)</f>
        <v>0</v>
      </c>
    </row>
    <row r="165" spans="1:22" ht="9.9499999999999993" customHeight="1">
      <c r="A165" s="5">
        <v>8</v>
      </c>
      <c r="B165" s="5">
        <v>4</v>
      </c>
      <c r="C165" s="5">
        <v>11</v>
      </c>
      <c r="E165" s="1896"/>
      <c r="F165" s="4"/>
      <c r="G165" s="594" t="s">
        <v>125</v>
      </c>
      <c r="H165" s="39">
        <v>196</v>
      </c>
      <c r="I165" s="1736">
        <v>0</v>
      </c>
    </row>
    <row r="166" spans="1:22" ht="12" customHeight="1">
      <c r="E166" s="1891">
        <v>1624</v>
      </c>
      <c r="F166" s="373" t="s">
        <v>19</v>
      </c>
      <c r="G166" s="1740"/>
      <c r="H166" s="377">
        <f>SUM(H167+H169)</f>
        <v>67</v>
      </c>
      <c r="I166" s="376">
        <f>SUM(I167+I169)</f>
        <v>0</v>
      </c>
    </row>
    <row r="167" spans="1:22" ht="10.5" customHeight="1">
      <c r="E167" s="1892"/>
      <c r="F167" s="1739" t="s">
        <v>149</v>
      </c>
      <c r="G167" s="594"/>
      <c r="H167" s="1737">
        <f>SUM(H168)</f>
        <v>15</v>
      </c>
      <c r="I167" s="1058">
        <f>SUM(I168)</f>
        <v>0</v>
      </c>
    </row>
    <row r="168" spans="1:22" ht="10.5" customHeight="1">
      <c r="A168" s="5">
        <v>9</v>
      </c>
      <c r="B168" s="5">
        <v>4</v>
      </c>
      <c r="C168" s="5">
        <v>8</v>
      </c>
      <c r="E168" s="1892"/>
      <c r="F168" s="4"/>
      <c r="G168" s="594" t="s">
        <v>376</v>
      </c>
      <c r="H168" s="39">
        <v>15</v>
      </c>
      <c r="I168" s="1738">
        <v>0</v>
      </c>
      <c r="K168" s="1415"/>
      <c r="L168" s="1415"/>
    </row>
    <row r="169" spans="1:22" ht="10.5" customHeight="1">
      <c r="E169" s="1892"/>
      <c r="F169" s="622" t="s">
        <v>22</v>
      </c>
      <c r="G169" s="594"/>
      <c r="H169" s="1737">
        <f>SUM(H170)</f>
        <v>52</v>
      </c>
      <c r="I169" s="1058">
        <f>SUM(I170)</f>
        <v>0</v>
      </c>
    </row>
    <row r="170" spans="1:22" ht="10.5" customHeight="1">
      <c r="A170" s="5">
        <v>9</v>
      </c>
      <c r="B170" s="5">
        <v>5</v>
      </c>
      <c r="C170" s="5">
        <v>11</v>
      </c>
      <c r="E170" s="1897"/>
      <c r="F170" s="3"/>
      <c r="G170" s="594" t="s">
        <v>375</v>
      </c>
      <c r="H170" s="39">
        <v>52</v>
      </c>
      <c r="I170" s="1736">
        <v>0</v>
      </c>
    </row>
    <row r="171" spans="1:22" ht="12" customHeight="1">
      <c r="A171" s="16"/>
      <c r="B171" s="16"/>
      <c r="C171" s="16"/>
      <c r="D171" s="1"/>
      <c r="E171" s="29"/>
      <c r="F171" s="1885" t="s">
        <v>0</v>
      </c>
      <c r="G171" s="1886"/>
      <c r="H171" s="363">
        <f>SUM(H8+H42+H88+H101+H109+H131+H144+H153+H166)</f>
        <v>19037</v>
      </c>
      <c r="I171" s="362">
        <f>SUM(I8+I42+I88+I101+I109+I131+I144+I153+I166)</f>
        <v>2605</v>
      </c>
      <c r="K171" s="1415"/>
      <c r="L171" s="1415"/>
      <c r="M171" s="1415"/>
      <c r="N171" s="1415"/>
      <c r="O171" s="1415"/>
      <c r="P171" s="1415"/>
      <c r="Q171" s="1415"/>
      <c r="R171" s="1415"/>
      <c r="S171" s="1415"/>
      <c r="T171" s="1415"/>
      <c r="U171" s="1415"/>
      <c r="V171" s="1415"/>
    </row>
    <row r="172" spans="1:22" s="10" customFormat="1" ht="10.5" customHeight="1">
      <c r="A172" s="9"/>
      <c r="B172" s="9"/>
      <c r="C172" s="9"/>
      <c r="F172" s="10" t="s">
        <v>697</v>
      </c>
      <c r="G172" s="1734"/>
      <c r="H172" s="1733"/>
      <c r="I172" s="1733"/>
    </row>
    <row r="173" spans="1:22" s="10" customFormat="1" ht="10.5" customHeight="1">
      <c r="A173" s="9"/>
      <c r="B173" s="9"/>
      <c r="C173" s="9"/>
      <c r="F173" s="1735" t="s">
        <v>373</v>
      </c>
      <c r="G173" s="1734"/>
      <c r="H173" s="1733"/>
      <c r="I173" s="1733"/>
    </row>
    <row r="174" spans="1:22" ht="10.5" customHeight="1">
      <c r="A174" s="16"/>
      <c r="B174" s="16"/>
      <c r="C174" s="16"/>
      <c r="D174" s="1"/>
      <c r="F174" s="1887"/>
      <c r="G174" s="1887"/>
      <c r="H174" s="1887"/>
      <c r="I174" s="1732"/>
    </row>
    <row r="175" spans="1:22" ht="9" customHeight="1">
      <c r="A175" s="16"/>
      <c r="B175" s="16"/>
      <c r="C175" s="16"/>
      <c r="D175" s="1"/>
    </row>
    <row r="176" spans="1:22" ht="21" customHeight="1">
      <c r="A176" s="16"/>
      <c r="B176" s="16"/>
      <c r="C176" s="16"/>
      <c r="D176" s="1"/>
      <c r="H176" s="1731"/>
      <c r="I176" s="868"/>
    </row>
    <row r="177" spans="1:8" ht="9" customHeight="1">
      <c r="A177" s="16"/>
      <c r="B177" s="16"/>
      <c r="C177" s="16"/>
      <c r="D177" s="1"/>
    </row>
    <row r="178" spans="1:8" ht="17.25" customHeight="1">
      <c r="A178" s="16"/>
      <c r="B178" s="16"/>
      <c r="C178" s="16"/>
      <c r="D178" s="1"/>
      <c r="H178" s="1730"/>
    </row>
    <row r="179" spans="1:8" ht="9" customHeight="1">
      <c r="A179" s="16"/>
      <c r="B179" s="16"/>
      <c r="C179" s="16"/>
      <c r="D179" s="1"/>
    </row>
    <row r="180" spans="1:8" ht="9" customHeight="1">
      <c r="A180" s="16"/>
      <c r="B180" s="16"/>
      <c r="C180" s="16"/>
      <c r="D180" s="1"/>
    </row>
    <row r="181" spans="1:8" ht="9" customHeight="1">
      <c r="A181" s="16"/>
      <c r="B181" s="16"/>
      <c r="C181" s="16"/>
      <c r="D181" s="1"/>
    </row>
    <row r="182" spans="1:8" ht="9" customHeight="1">
      <c r="A182" s="16"/>
      <c r="B182" s="16"/>
      <c r="C182" s="16"/>
      <c r="D182" s="1"/>
    </row>
    <row r="183" spans="1:8" ht="9" customHeight="1">
      <c r="A183" s="16"/>
      <c r="B183" s="16"/>
      <c r="C183" s="16"/>
      <c r="D183" s="1"/>
    </row>
    <row r="184" spans="1:8" ht="9" customHeight="1">
      <c r="A184" s="16"/>
      <c r="B184" s="16"/>
      <c r="C184" s="16"/>
      <c r="D184" s="1"/>
    </row>
    <row r="185" spans="1:8" ht="9" customHeight="1">
      <c r="A185" s="16"/>
      <c r="B185" s="16"/>
      <c r="C185" s="16"/>
      <c r="D185" s="1"/>
    </row>
    <row r="186" spans="1:8" ht="9" customHeight="1">
      <c r="A186" s="16"/>
      <c r="B186" s="16"/>
      <c r="C186" s="16"/>
      <c r="D186" s="1"/>
    </row>
    <row r="187" spans="1:8" ht="9" customHeight="1">
      <c r="A187" s="16"/>
      <c r="B187" s="16"/>
      <c r="C187" s="16"/>
      <c r="D187" s="1"/>
    </row>
    <row r="188" spans="1:8" ht="9" customHeight="1">
      <c r="A188" s="16"/>
      <c r="B188" s="16"/>
      <c r="C188" s="16"/>
      <c r="D188" s="1"/>
    </row>
    <row r="189" spans="1:8" ht="9" customHeight="1">
      <c r="A189" s="16"/>
      <c r="B189" s="16"/>
      <c r="C189" s="16"/>
      <c r="D189" s="1"/>
    </row>
    <row r="190" spans="1:8" ht="9" customHeight="1">
      <c r="A190" s="16"/>
      <c r="B190" s="16"/>
      <c r="C190" s="16"/>
      <c r="D190" s="1"/>
    </row>
    <row r="191" spans="1:8" ht="9" customHeight="1">
      <c r="A191" s="16"/>
      <c r="B191" s="16"/>
      <c r="C191" s="16"/>
      <c r="D191" s="1"/>
    </row>
    <row r="192" spans="1:8" ht="9" customHeight="1">
      <c r="A192" s="16"/>
      <c r="B192" s="16"/>
      <c r="C192" s="16"/>
      <c r="D192" s="1"/>
    </row>
    <row r="193" spans="1:4" ht="9" customHeight="1">
      <c r="A193" s="16"/>
      <c r="B193" s="16"/>
      <c r="C193" s="16"/>
      <c r="D193" s="1"/>
    </row>
    <row r="194" spans="1:4" ht="9" customHeight="1">
      <c r="A194" s="16"/>
      <c r="B194" s="16"/>
      <c r="C194" s="16"/>
      <c r="D194" s="1"/>
    </row>
    <row r="195" spans="1:4" ht="9" customHeight="1">
      <c r="A195" s="16"/>
      <c r="B195" s="16"/>
      <c r="C195" s="16"/>
      <c r="D195" s="1"/>
    </row>
    <row r="196" spans="1:4" ht="9" customHeight="1">
      <c r="A196" s="16"/>
      <c r="B196" s="16"/>
      <c r="C196" s="16"/>
      <c r="D196" s="1"/>
    </row>
    <row r="197" spans="1:4" ht="9" customHeight="1">
      <c r="A197" s="16"/>
      <c r="B197" s="16"/>
      <c r="C197" s="16"/>
      <c r="D197" s="1"/>
    </row>
    <row r="198" spans="1:4" ht="9" customHeight="1">
      <c r="A198" s="16"/>
      <c r="B198" s="16"/>
      <c r="C198" s="16"/>
      <c r="D198" s="1"/>
    </row>
    <row r="199" spans="1:4" ht="9" customHeight="1">
      <c r="A199" s="16"/>
      <c r="B199" s="16"/>
      <c r="C199" s="16"/>
      <c r="D199" s="1"/>
    </row>
    <row r="200" spans="1:4" ht="9" customHeight="1">
      <c r="A200" s="16"/>
      <c r="B200" s="16"/>
      <c r="C200" s="16"/>
      <c r="D200" s="1"/>
    </row>
    <row r="201" spans="1:4" ht="9" customHeight="1">
      <c r="A201" s="16"/>
      <c r="B201" s="16"/>
      <c r="C201" s="16"/>
      <c r="D201" s="1"/>
    </row>
    <row r="202" spans="1:4" ht="9" customHeight="1">
      <c r="A202" s="16"/>
      <c r="B202" s="16"/>
      <c r="C202" s="16"/>
      <c r="D202" s="1"/>
    </row>
    <row r="203" spans="1:4" ht="9" customHeight="1">
      <c r="A203" s="16"/>
      <c r="B203" s="16"/>
      <c r="C203" s="16"/>
      <c r="D203" s="1"/>
    </row>
    <row r="204" spans="1:4" ht="9" customHeight="1">
      <c r="A204" s="16"/>
      <c r="B204" s="16"/>
      <c r="C204" s="16"/>
      <c r="D204" s="1"/>
    </row>
    <row r="205" spans="1:4" ht="9" customHeight="1">
      <c r="A205" s="16"/>
      <c r="B205" s="16"/>
      <c r="C205" s="16"/>
      <c r="D205" s="1"/>
    </row>
    <row r="206" spans="1:4" ht="9" customHeight="1">
      <c r="A206" s="16"/>
      <c r="B206" s="16"/>
      <c r="C206" s="16"/>
      <c r="D206" s="1"/>
    </row>
    <row r="207" spans="1:4" ht="9" customHeight="1">
      <c r="A207" s="16"/>
      <c r="B207" s="16"/>
      <c r="C207" s="16"/>
      <c r="D207" s="1"/>
    </row>
    <row r="208" spans="1:4" ht="9" customHeight="1">
      <c r="A208" s="16"/>
      <c r="B208" s="16"/>
      <c r="C208" s="16"/>
      <c r="D208" s="1"/>
    </row>
    <row r="209" spans="1:4" ht="9" customHeight="1">
      <c r="A209" s="16"/>
      <c r="B209" s="16"/>
      <c r="C209" s="16"/>
      <c r="D209" s="1"/>
    </row>
    <row r="210" spans="1:4" ht="9" customHeight="1">
      <c r="A210" s="16"/>
      <c r="B210" s="16"/>
      <c r="C210" s="16"/>
      <c r="D210" s="1"/>
    </row>
    <row r="211" spans="1:4" ht="9" customHeight="1">
      <c r="A211" s="16"/>
      <c r="B211" s="16"/>
      <c r="C211" s="16"/>
      <c r="D211" s="1"/>
    </row>
    <row r="212" spans="1:4" ht="9" customHeight="1">
      <c r="A212" s="16"/>
      <c r="B212" s="16"/>
      <c r="C212" s="16"/>
      <c r="D212" s="1"/>
    </row>
    <row r="213" spans="1:4" ht="9" customHeight="1">
      <c r="A213" s="16"/>
      <c r="B213" s="16"/>
      <c r="C213" s="16"/>
      <c r="D213" s="1"/>
    </row>
    <row r="214" spans="1:4" ht="9" customHeight="1">
      <c r="A214" s="16"/>
      <c r="B214" s="16"/>
      <c r="C214" s="16"/>
      <c r="D214" s="1"/>
    </row>
    <row r="215" spans="1:4" ht="9" customHeight="1">
      <c r="A215" s="16"/>
      <c r="B215" s="16"/>
      <c r="C215" s="16"/>
      <c r="D215" s="1"/>
    </row>
    <row r="216" spans="1:4" ht="9" customHeight="1">
      <c r="A216" s="16"/>
      <c r="B216" s="16"/>
      <c r="C216" s="16"/>
      <c r="D216" s="1"/>
    </row>
    <row r="217" spans="1:4" ht="9" customHeight="1">
      <c r="A217" s="16"/>
      <c r="B217" s="16"/>
      <c r="C217" s="16"/>
      <c r="D217" s="1"/>
    </row>
    <row r="218" spans="1:4" ht="9" customHeight="1">
      <c r="A218" s="16"/>
      <c r="B218" s="16"/>
      <c r="C218" s="16"/>
      <c r="D218" s="1"/>
    </row>
    <row r="219" spans="1:4" ht="9" customHeight="1">
      <c r="A219" s="16"/>
      <c r="B219" s="16"/>
      <c r="C219" s="16"/>
      <c r="D219" s="1"/>
    </row>
    <row r="220" spans="1:4" ht="9" customHeight="1">
      <c r="A220" s="16"/>
      <c r="B220" s="16"/>
      <c r="C220" s="16"/>
      <c r="D220" s="1"/>
    </row>
    <row r="221" spans="1:4" ht="9" customHeight="1">
      <c r="A221" s="16"/>
      <c r="B221" s="16"/>
      <c r="C221" s="16"/>
      <c r="D221" s="1"/>
    </row>
    <row r="222" spans="1:4" ht="9" customHeight="1">
      <c r="A222" s="16"/>
      <c r="B222" s="16"/>
      <c r="C222" s="16"/>
      <c r="D222" s="1"/>
    </row>
    <row r="223" spans="1:4" ht="9" customHeight="1">
      <c r="A223" s="16"/>
      <c r="B223" s="16"/>
      <c r="C223" s="16"/>
      <c r="D223" s="1"/>
    </row>
    <row r="224" spans="1:4" ht="9" customHeight="1">
      <c r="A224" s="16"/>
      <c r="B224" s="16"/>
      <c r="C224" s="16"/>
      <c r="D224" s="1"/>
    </row>
    <row r="225" spans="1:4" ht="9" customHeight="1">
      <c r="A225" s="16"/>
      <c r="B225" s="16"/>
      <c r="C225" s="16"/>
      <c r="D225" s="1"/>
    </row>
    <row r="226" spans="1:4" ht="9" customHeight="1">
      <c r="A226" s="16"/>
      <c r="B226" s="16"/>
      <c r="C226" s="16"/>
      <c r="D226" s="1"/>
    </row>
    <row r="227" spans="1:4" ht="9" customHeight="1">
      <c r="A227" s="16"/>
      <c r="B227" s="16"/>
      <c r="C227" s="16"/>
      <c r="D227" s="1"/>
    </row>
    <row r="228" spans="1:4" ht="9" customHeight="1">
      <c r="A228" s="16"/>
      <c r="B228" s="16"/>
      <c r="C228" s="16"/>
      <c r="D228" s="1"/>
    </row>
    <row r="229" spans="1:4" ht="9" customHeight="1">
      <c r="A229" s="16"/>
      <c r="B229" s="16"/>
      <c r="C229" s="16"/>
      <c r="D229" s="1"/>
    </row>
    <row r="230" spans="1:4" ht="9" customHeight="1">
      <c r="A230" s="16"/>
      <c r="B230" s="16"/>
      <c r="C230" s="16"/>
      <c r="D230" s="1"/>
    </row>
    <row r="231" spans="1:4" ht="9" customHeight="1">
      <c r="A231" s="16"/>
      <c r="B231" s="16"/>
      <c r="C231" s="16"/>
      <c r="D231" s="1"/>
    </row>
    <row r="232" spans="1:4" ht="9" customHeight="1">
      <c r="A232" s="16"/>
      <c r="B232" s="16"/>
      <c r="C232" s="16"/>
      <c r="D232" s="1"/>
    </row>
    <row r="233" spans="1:4" ht="9" customHeight="1">
      <c r="A233" s="16"/>
      <c r="B233" s="16"/>
      <c r="C233" s="16"/>
      <c r="D233" s="1"/>
    </row>
    <row r="234" spans="1:4" ht="9" customHeight="1">
      <c r="A234" s="16"/>
      <c r="B234" s="16"/>
      <c r="C234" s="16"/>
      <c r="D234" s="1"/>
    </row>
    <row r="235" spans="1:4" ht="9" customHeight="1">
      <c r="A235" s="16"/>
      <c r="B235" s="16"/>
      <c r="C235" s="16"/>
      <c r="D235" s="1"/>
    </row>
    <row r="236" spans="1:4" ht="9" customHeight="1">
      <c r="A236" s="16"/>
      <c r="B236" s="16"/>
      <c r="C236" s="16"/>
      <c r="D236" s="1"/>
    </row>
    <row r="237" spans="1:4" ht="9" customHeight="1">
      <c r="A237" s="16"/>
      <c r="B237" s="16"/>
      <c r="C237" s="16"/>
      <c r="D237" s="1"/>
    </row>
    <row r="238" spans="1:4" ht="9" customHeight="1">
      <c r="A238" s="16"/>
      <c r="B238" s="16"/>
      <c r="C238" s="16"/>
      <c r="D238" s="1"/>
    </row>
    <row r="239" spans="1:4" ht="9" customHeight="1">
      <c r="A239" s="16"/>
      <c r="B239" s="16"/>
      <c r="C239" s="16"/>
      <c r="D239" s="1"/>
    </row>
    <row r="240" spans="1:4" ht="9" customHeight="1">
      <c r="A240" s="16"/>
      <c r="B240" s="16"/>
      <c r="C240" s="16"/>
      <c r="D240" s="1"/>
    </row>
    <row r="241" spans="1:7" ht="9" customHeight="1">
      <c r="A241" s="16"/>
      <c r="B241" s="16"/>
      <c r="C241" s="16"/>
      <c r="D241" s="1"/>
    </row>
    <row r="242" spans="1:7" ht="9" customHeight="1">
      <c r="A242" s="16"/>
      <c r="B242" s="16"/>
      <c r="C242" s="16"/>
      <c r="D242" s="1"/>
    </row>
    <row r="243" spans="1:7" ht="9" customHeight="1">
      <c r="A243" s="16"/>
      <c r="B243" s="16"/>
      <c r="C243" s="16"/>
      <c r="D243" s="1"/>
    </row>
    <row r="244" spans="1:7" ht="9" customHeight="1">
      <c r="A244" s="16"/>
      <c r="B244" s="16"/>
      <c r="C244" s="16"/>
      <c r="D244" s="1"/>
    </row>
    <row r="245" spans="1:7" ht="9" customHeight="1">
      <c r="A245" s="16"/>
      <c r="B245" s="16"/>
      <c r="C245" s="16"/>
      <c r="D245" s="1"/>
    </row>
    <row r="246" spans="1:7" ht="9" customHeight="1">
      <c r="A246" s="16"/>
      <c r="B246" s="16"/>
      <c r="C246" s="16"/>
      <c r="D246" s="1"/>
    </row>
    <row r="247" spans="1:7" ht="9" customHeight="1">
      <c r="A247" s="16"/>
      <c r="B247" s="16"/>
      <c r="C247" s="16"/>
      <c r="D247" s="1"/>
    </row>
    <row r="248" spans="1:7" ht="9" customHeight="1">
      <c r="A248" s="16"/>
      <c r="B248" s="16"/>
      <c r="C248" s="16"/>
      <c r="D248" s="1"/>
    </row>
    <row r="249" spans="1:7" ht="9" customHeight="1">
      <c r="A249" s="16"/>
      <c r="B249" s="16"/>
      <c r="C249" s="16"/>
      <c r="D249" s="1"/>
    </row>
    <row r="250" spans="1:7" ht="9" customHeight="1">
      <c r="A250" s="16"/>
      <c r="B250" s="16"/>
      <c r="C250" s="16"/>
      <c r="D250" s="1"/>
    </row>
    <row r="251" spans="1:7" ht="9" customHeight="1">
      <c r="A251" s="16"/>
      <c r="B251" s="16"/>
      <c r="C251" s="16"/>
      <c r="D251" s="1"/>
    </row>
    <row r="252" spans="1:7" ht="9" customHeight="1">
      <c r="A252" s="16"/>
      <c r="B252" s="16"/>
      <c r="C252" s="16"/>
      <c r="D252" s="1"/>
    </row>
    <row r="253" spans="1:7" ht="9" customHeight="1">
      <c r="A253" s="16"/>
      <c r="B253" s="16"/>
      <c r="C253" s="16"/>
      <c r="D253" s="1"/>
      <c r="F253" s="4"/>
      <c r="G253" s="594"/>
    </row>
    <row r="254" spans="1:7" ht="9" customHeight="1">
      <c r="A254" s="16"/>
      <c r="B254" s="16"/>
      <c r="C254" s="16"/>
      <c r="D254" s="1"/>
    </row>
    <row r="255" spans="1:7" ht="9" customHeight="1">
      <c r="A255" s="16"/>
      <c r="B255" s="16"/>
      <c r="C255" s="16"/>
      <c r="D255" s="1"/>
    </row>
    <row r="256" spans="1:7" ht="9" customHeight="1">
      <c r="A256" s="16"/>
      <c r="B256" s="16"/>
      <c r="C256" s="16"/>
      <c r="D256" s="1"/>
    </row>
    <row r="257" spans="1:4" ht="9" customHeight="1">
      <c r="A257" s="16"/>
      <c r="B257" s="16"/>
      <c r="C257" s="16"/>
      <c r="D257" s="1"/>
    </row>
    <row r="258" spans="1:4" ht="9" customHeight="1">
      <c r="A258" s="16"/>
      <c r="B258" s="16"/>
      <c r="C258" s="16"/>
      <c r="D258" s="1"/>
    </row>
    <row r="259" spans="1:4" ht="9" customHeight="1">
      <c r="A259" s="16"/>
      <c r="B259" s="16"/>
      <c r="C259" s="16"/>
      <c r="D259" s="1"/>
    </row>
    <row r="260" spans="1:4" ht="9" customHeight="1">
      <c r="A260" s="16"/>
      <c r="B260" s="16"/>
      <c r="C260" s="16"/>
      <c r="D260" s="1"/>
    </row>
    <row r="261" spans="1:4" ht="9" customHeight="1">
      <c r="A261" s="16"/>
      <c r="B261" s="16"/>
      <c r="C261" s="16"/>
      <c r="D261" s="1"/>
    </row>
    <row r="262" spans="1:4" ht="9" customHeight="1">
      <c r="A262" s="16"/>
      <c r="B262" s="16"/>
      <c r="C262" s="16"/>
      <c r="D262" s="1"/>
    </row>
    <row r="263" spans="1:4" ht="9" customHeight="1">
      <c r="A263" s="16"/>
      <c r="B263" s="16"/>
      <c r="C263" s="16"/>
      <c r="D263" s="1"/>
    </row>
    <row r="264" spans="1:4" ht="9" customHeight="1">
      <c r="A264" s="16"/>
      <c r="B264" s="16"/>
      <c r="C264" s="16"/>
      <c r="D264" s="1"/>
    </row>
    <row r="265" spans="1:4" ht="9" customHeight="1">
      <c r="A265" s="16"/>
      <c r="B265" s="16"/>
      <c r="C265" s="16"/>
      <c r="D265" s="1"/>
    </row>
    <row r="266" spans="1:4" ht="9" customHeight="1">
      <c r="A266" s="16"/>
      <c r="B266" s="16"/>
      <c r="C266" s="16"/>
      <c r="D266" s="1"/>
    </row>
    <row r="267" spans="1:4" ht="9" customHeight="1">
      <c r="A267" s="16"/>
      <c r="B267" s="16"/>
      <c r="C267" s="16"/>
      <c r="D267" s="1"/>
    </row>
    <row r="268" spans="1:4" ht="9" customHeight="1">
      <c r="A268" s="16"/>
      <c r="B268" s="16"/>
      <c r="C268" s="16"/>
      <c r="D268" s="1"/>
    </row>
    <row r="269" spans="1:4" ht="9" customHeight="1">
      <c r="A269" s="16"/>
      <c r="B269" s="16"/>
      <c r="C269" s="16"/>
      <c r="D269" s="1"/>
    </row>
    <row r="270" spans="1:4" ht="9" customHeight="1">
      <c r="A270" s="16"/>
      <c r="B270" s="16"/>
      <c r="C270" s="16"/>
      <c r="D270" s="1"/>
    </row>
    <row r="271" spans="1:4" ht="9" customHeight="1">
      <c r="A271" s="16"/>
      <c r="B271" s="16"/>
      <c r="C271" s="16"/>
      <c r="D271" s="1"/>
    </row>
    <row r="272" spans="1:4" ht="9" customHeight="1">
      <c r="A272" s="16"/>
      <c r="B272" s="16"/>
      <c r="C272" s="16"/>
      <c r="D272" s="1"/>
    </row>
    <row r="273" spans="1:4" ht="9" customHeight="1">
      <c r="A273" s="16"/>
      <c r="B273" s="16"/>
      <c r="C273" s="16"/>
      <c r="D273" s="1"/>
    </row>
    <row r="274" spans="1:4" ht="9" customHeight="1">
      <c r="A274" s="16"/>
      <c r="B274" s="16"/>
      <c r="C274" s="16"/>
      <c r="D274" s="1"/>
    </row>
    <row r="275" spans="1:4" ht="9" customHeight="1">
      <c r="A275" s="16"/>
      <c r="B275" s="16"/>
      <c r="C275" s="16"/>
      <c r="D275" s="1"/>
    </row>
    <row r="276" spans="1:4" ht="9" customHeight="1">
      <c r="A276" s="16"/>
      <c r="B276" s="16"/>
      <c r="C276" s="16"/>
      <c r="D276" s="1"/>
    </row>
    <row r="277" spans="1:4" ht="9" customHeight="1">
      <c r="A277" s="16"/>
      <c r="B277" s="16"/>
      <c r="C277" s="16"/>
      <c r="D277" s="1"/>
    </row>
    <row r="278" spans="1:4" ht="9" customHeight="1">
      <c r="A278" s="16"/>
      <c r="B278" s="16"/>
      <c r="C278" s="16"/>
      <c r="D278" s="1"/>
    </row>
    <row r="279" spans="1:4" ht="9" customHeight="1">
      <c r="A279" s="16"/>
      <c r="B279" s="16"/>
      <c r="C279" s="16"/>
      <c r="D279" s="1"/>
    </row>
    <row r="280" spans="1:4" ht="9" customHeight="1">
      <c r="A280" s="16"/>
      <c r="B280" s="16"/>
      <c r="C280" s="16"/>
      <c r="D280" s="1"/>
    </row>
    <row r="281" spans="1:4" ht="9" customHeight="1">
      <c r="A281" s="16"/>
      <c r="B281" s="16"/>
      <c r="C281" s="16"/>
      <c r="D281" s="1"/>
    </row>
    <row r="282" spans="1:4" ht="9" customHeight="1">
      <c r="A282" s="16"/>
      <c r="B282" s="16"/>
      <c r="C282" s="16"/>
      <c r="D282" s="1"/>
    </row>
    <row r="283" spans="1:4" ht="9" customHeight="1">
      <c r="A283" s="16"/>
      <c r="B283" s="16"/>
      <c r="C283" s="16"/>
      <c r="D283" s="1"/>
    </row>
    <row r="284" spans="1:4" ht="9" customHeight="1">
      <c r="A284" s="16"/>
      <c r="B284" s="16"/>
      <c r="C284" s="16"/>
      <c r="D284" s="1"/>
    </row>
    <row r="285" spans="1:4" ht="9" customHeight="1">
      <c r="A285" s="16"/>
      <c r="B285" s="16"/>
      <c r="C285" s="16"/>
      <c r="D285" s="1"/>
    </row>
    <row r="286" spans="1:4" ht="9" customHeight="1">
      <c r="A286" s="16"/>
      <c r="B286" s="16"/>
      <c r="C286" s="16"/>
      <c r="D286" s="1"/>
    </row>
    <row r="287" spans="1:4" ht="9" customHeight="1">
      <c r="A287" s="16"/>
      <c r="B287" s="16"/>
      <c r="C287" s="16"/>
      <c r="D287" s="1"/>
    </row>
    <row r="288" spans="1:4" ht="9" customHeight="1">
      <c r="A288" s="16"/>
      <c r="B288" s="16"/>
      <c r="C288" s="16"/>
      <c r="D288" s="1"/>
    </row>
    <row r="289" spans="1:4" ht="9" customHeight="1">
      <c r="A289" s="16"/>
      <c r="B289" s="16"/>
      <c r="C289" s="16"/>
      <c r="D289" s="1"/>
    </row>
    <row r="290" spans="1:4" ht="9" customHeight="1">
      <c r="A290" s="16"/>
      <c r="B290" s="16"/>
      <c r="C290" s="16"/>
      <c r="D290" s="1"/>
    </row>
    <row r="291" spans="1:4" ht="9" customHeight="1">
      <c r="A291" s="16"/>
      <c r="B291" s="16"/>
      <c r="C291" s="16"/>
      <c r="D291" s="1"/>
    </row>
    <row r="292" spans="1:4" ht="9" customHeight="1">
      <c r="A292" s="16"/>
      <c r="B292" s="16"/>
      <c r="C292" s="16"/>
      <c r="D292" s="1"/>
    </row>
    <row r="293" spans="1:4" ht="9" customHeight="1">
      <c r="A293" s="16"/>
      <c r="B293" s="16"/>
      <c r="C293" s="16"/>
      <c r="D293" s="1"/>
    </row>
    <row r="294" spans="1:4" ht="9" customHeight="1">
      <c r="A294" s="16"/>
      <c r="B294" s="16"/>
      <c r="C294" s="16"/>
      <c r="D294" s="1"/>
    </row>
    <row r="295" spans="1:4" ht="9" customHeight="1">
      <c r="A295" s="16"/>
      <c r="B295" s="16"/>
      <c r="C295" s="16"/>
      <c r="D295" s="1"/>
    </row>
    <row r="296" spans="1:4" ht="9" customHeight="1">
      <c r="A296" s="16"/>
      <c r="B296" s="16"/>
      <c r="C296" s="16"/>
      <c r="D296" s="1"/>
    </row>
    <row r="297" spans="1:4" ht="9" customHeight="1">
      <c r="A297" s="16"/>
      <c r="B297" s="16"/>
      <c r="C297" s="16"/>
      <c r="D297" s="1"/>
    </row>
    <row r="298" spans="1:4" ht="9" customHeight="1">
      <c r="A298" s="16"/>
      <c r="B298" s="16"/>
      <c r="C298" s="16"/>
      <c r="D298" s="1"/>
    </row>
    <row r="299" spans="1:4" ht="9" customHeight="1">
      <c r="A299" s="16"/>
      <c r="B299" s="16"/>
      <c r="C299" s="16"/>
      <c r="D299" s="1"/>
    </row>
    <row r="300" spans="1:4" ht="9" customHeight="1">
      <c r="A300" s="16"/>
      <c r="B300" s="16"/>
      <c r="C300" s="16"/>
      <c r="D300" s="1"/>
    </row>
    <row r="301" spans="1:4" ht="9" customHeight="1">
      <c r="A301" s="16"/>
      <c r="B301" s="16"/>
      <c r="C301" s="16"/>
      <c r="D301" s="1"/>
    </row>
    <row r="302" spans="1:4" ht="9" customHeight="1">
      <c r="A302" s="16"/>
      <c r="B302" s="16"/>
      <c r="C302" s="16"/>
      <c r="D302" s="1"/>
    </row>
    <row r="303" spans="1:4" ht="9" customHeight="1">
      <c r="A303" s="16"/>
      <c r="B303" s="16"/>
      <c r="C303" s="16"/>
      <c r="D303" s="1"/>
    </row>
    <row r="304" spans="1:4" ht="9" customHeight="1">
      <c r="A304" s="16"/>
      <c r="B304" s="16"/>
      <c r="C304" s="16"/>
      <c r="D304" s="1"/>
    </row>
    <row r="305" spans="1:4" ht="9" customHeight="1">
      <c r="A305" s="16"/>
      <c r="B305" s="16"/>
      <c r="C305" s="16"/>
      <c r="D305" s="1"/>
    </row>
    <row r="306" spans="1:4" ht="9" customHeight="1">
      <c r="A306" s="16"/>
      <c r="B306" s="16"/>
      <c r="C306" s="16"/>
      <c r="D306" s="1"/>
    </row>
    <row r="307" spans="1:4" ht="9" customHeight="1">
      <c r="A307" s="16"/>
      <c r="B307" s="16"/>
      <c r="C307" s="16"/>
      <c r="D307" s="1"/>
    </row>
    <row r="308" spans="1:4" ht="9" customHeight="1">
      <c r="A308" s="16"/>
      <c r="B308" s="16"/>
      <c r="C308" s="16"/>
      <c r="D308" s="1"/>
    </row>
    <row r="309" spans="1:4" ht="9" customHeight="1">
      <c r="A309" s="16"/>
      <c r="B309" s="16"/>
      <c r="C309" s="16"/>
      <c r="D309" s="1"/>
    </row>
    <row r="310" spans="1:4" ht="9" customHeight="1">
      <c r="A310" s="16"/>
      <c r="B310" s="16"/>
      <c r="C310" s="16"/>
      <c r="D310" s="1"/>
    </row>
    <row r="311" spans="1:4" ht="9" customHeight="1">
      <c r="A311" s="16"/>
      <c r="B311" s="16"/>
      <c r="C311" s="16"/>
      <c r="D311" s="1"/>
    </row>
    <row r="312" spans="1:4" ht="9" customHeight="1">
      <c r="A312" s="16"/>
      <c r="B312" s="16"/>
      <c r="C312" s="16"/>
      <c r="D312" s="1"/>
    </row>
    <row r="313" spans="1:4" ht="9" customHeight="1">
      <c r="A313" s="16"/>
      <c r="B313" s="16"/>
      <c r="C313" s="16"/>
      <c r="D313" s="1"/>
    </row>
    <row r="314" spans="1:4" ht="9" customHeight="1">
      <c r="A314" s="16"/>
      <c r="B314" s="16"/>
      <c r="C314" s="16"/>
      <c r="D314" s="1"/>
    </row>
    <row r="315" spans="1:4" ht="9" customHeight="1">
      <c r="A315" s="16"/>
      <c r="B315" s="16"/>
      <c r="C315" s="16"/>
      <c r="D315" s="1"/>
    </row>
    <row r="316" spans="1:4" ht="9" customHeight="1">
      <c r="A316" s="16"/>
      <c r="B316" s="16"/>
      <c r="C316" s="16"/>
      <c r="D316" s="1"/>
    </row>
    <row r="317" spans="1:4" ht="9" customHeight="1">
      <c r="A317" s="16"/>
      <c r="B317" s="16"/>
      <c r="C317" s="16"/>
      <c r="D317" s="1"/>
    </row>
    <row r="318" spans="1:4" ht="9" customHeight="1">
      <c r="A318" s="16"/>
      <c r="B318" s="16"/>
      <c r="C318" s="16"/>
      <c r="D318" s="1"/>
    </row>
    <row r="319" spans="1:4" ht="9" customHeight="1">
      <c r="A319" s="16"/>
      <c r="B319" s="16"/>
      <c r="C319" s="16"/>
      <c r="D319" s="1"/>
    </row>
    <row r="320" spans="1:4" ht="9" customHeight="1">
      <c r="A320" s="16"/>
      <c r="B320" s="16"/>
      <c r="C320" s="16"/>
      <c r="D320" s="1"/>
    </row>
    <row r="321" spans="1:4" ht="9" customHeight="1">
      <c r="A321" s="16"/>
      <c r="B321" s="16"/>
      <c r="C321" s="16"/>
      <c r="D321" s="1"/>
    </row>
    <row r="322" spans="1:4" ht="9" customHeight="1">
      <c r="A322" s="16"/>
      <c r="B322" s="16"/>
      <c r="C322" s="16"/>
      <c r="D322" s="1"/>
    </row>
    <row r="323" spans="1:4" ht="9" customHeight="1">
      <c r="A323" s="16"/>
      <c r="B323" s="16"/>
      <c r="C323" s="16"/>
      <c r="D323" s="1"/>
    </row>
    <row r="324" spans="1:4" ht="9" customHeight="1">
      <c r="A324" s="16"/>
      <c r="B324" s="16"/>
      <c r="C324" s="16"/>
      <c r="D324" s="1"/>
    </row>
    <row r="325" spans="1:4" ht="9" customHeight="1">
      <c r="A325" s="16"/>
      <c r="B325" s="16"/>
      <c r="C325" s="16"/>
      <c r="D325" s="1"/>
    </row>
    <row r="326" spans="1:4" ht="9" customHeight="1">
      <c r="A326" s="16"/>
      <c r="B326" s="16"/>
      <c r="C326" s="16"/>
      <c r="D326" s="1"/>
    </row>
    <row r="327" spans="1:4" ht="9" customHeight="1">
      <c r="A327" s="16"/>
      <c r="B327" s="16"/>
      <c r="C327" s="16"/>
      <c r="D327" s="1"/>
    </row>
    <row r="328" spans="1:4" ht="9" customHeight="1">
      <c r="A328" s="16"/>
      <c r="B328" s="16"/>
      <c r="C328" s="16"/>
      <c r="D328" s="1"/>
    </row>
    <row r="329" spans="1:4" ht="9" customHeight="1">
      <c r="A329" s="16"/>
      <c r="B329" s="16"/>
      <c r="C329" s="16"/>
      <c r="D329" s="1"/>
    </row>
    <row r="330" spans="1:4" ht="9" customHeight="1">
      <c r="A330" s="16"/>
      <c r="B330" s="16"/>
      <c r="C330" s="16"/>
      <c r="D330" s="1"/>
    </row>
    <row r="331" spans="1:4" ht="9" customHeight="1">
      <c r="A331" s="16"/>
      <c r="B331" s="16"/>
      <c r="C331" s="16"/>
      <c r="D331" s="1"/>
    </row>
    <row r="332" spans="1:4" ht="9" customHeight="1">
      <c r="A332" s="16"/>
      <c r="B332" s="16"/>
      <c r="C332" s="16"/>
      <c r="D332" s="1"/>
    </row>
    <row r="333" spans="1:4" ht="9" customHeight="1">
      <c r="A333" s="16"/>
      <c r="B333" s="16"/>
      <c r="C333" s="16"/>
      <c r="D333" s="1"/>
    </row>
    <row r="334" spans="1:4" ht="9" customHeight="1">
      <c r="A334" s="16"/>
      <c r="B334" s="16"/>
      <c r="C334" s="16"/>
      <c r="D334" s="1"/>
    </row>
    <row r="335" spans="1:4" ht="9" customHeight="1">
      <c r="A335" s="16"/>
      <c r="B335" s="16"/>
      <c r="C335" s="16"/>
      <c r="D335" s="1"/>
    </row>
    <row r="336" spans="1:4" ht="9" customHeight="1">
      <c r="A336" s="16"/>
      <c r="B336" s="16"/>
      <c r="C336" s="16"/>
      <c r="D336" s="1"/>
    </row>
    <row r="337" spans="1:4" ht="9" customHeight="1">
      <c r="A337" s="16"/>
      <c r="B337" s="16"/>
      <c r="C337" s="16"/>
      <c r="D337" s="1"/>
    </row>
    <row r="338" spans="1:4" ht="9" customHeight="1">
      <c r="A338" s="16"/>
      <c r="B338" s="16"/>
      <c r="C338" s="16"/>
      <c r="D338" s="1"/>
    </row>
    <row r="339" spans="1:4" ht="9" customHeight="1">
      <c r="A339" s="16"/>
      <c r="B339" s="16"/>
      <c r="C339" s="16"/>
      <c r="D339" s="1"/>
    </row>
    <row r="340" spans="1:4" ht="9" customHeight="1">
      <c r="A340" s="16"/>
      <c r="B340" s="16"/>
      <c r="C340" s="16"/>
      <c r="D340" s="1"/>
    </row>
    <row r="341" spans="1:4" ht="9" customHeight="1">
      <c r="A341" s="16"/>
      <c r="B341" s="16"/>
      <c r="C341" s="16"/>
      <c r="D341" s="1"/>
    </row>
    <row r="342" spans="1:4" ht="9" customHeight="1">
      <c r="A342" s="16"/>
      <c r="B342" s="16"/>
      <c r="C342" s="16"/>
      <c r="D342" s="1"/>
    </row>
    <row r="343" spans="1:4" ht="9" customHeight="1">
      <c r="A343" s="16"/>
      <c r="B343" s="16"/>
      <c r="C343" s="16"/>
      <c r="D343" s="1"/>
    </row>
    <row r="344" spans="1:4" ht="9" customHeight="1">
      <c r="A344" s="16"/>
      <c r="B344" s="16"/>
      <c r="C344" s="16"/>
      <c r="D344" s="1"/>
    </row>
    <row r="345" spans="1:4" ht="9" customHeight="1">
      <c r="A345" s="16"/>
      <c r="B345" s="16"/>
      <c r="C345" s="16"/>
      <c r="D345" s="1"/>
    </row>
    <row r="346" spans="1:4" ht="9" customHeight="1">
      <c r="A346" s="16"/>
      <c r="B346" s="16"/>
      <c r="C346" s="16"/>
      <c r="D346" s="1"/>
    </row>
    <row r="347" spans="1:4" ht="9" customHeight="1">
      <c r="A347" s="16"/>
      <c r="B347" s="16"/>
      <c r="C347" s="16"/>
      <c r="D347" s="1"/>
    </row>
    <row r="348" spans="1:4" ht="9" customHeight="1">
      <c r="A348" s="16"/>
      <c r="B348" s="16"/>
      <c r="C348" s="16"/>
      <c r="D348" s="1"/>
    </row>
    <row r="349" spans="1:4" ht="9" customHeight="1">
      <c r="A349" s="16"/>
      <c r="B349" s="16"/>
      <c r="C349" s="16"/>
      <c r="D349" s="1"/>
    </row>
    <row r="350" spans="1:4" ht="9" customHeight="1">
      <c r="A350" s="16"/>
      <c r="B350" s="16"/>
      <c r="C350" s="16"/>
      <c r="D350" s="1"/>
    </row>
    <row r="351" spans="1:4" ht="9" customHeight="1">
      <c r="A351" s="16"/>
      <c r="B351" s="16"/>
      <c r="C351" s="16"/>
      <c r="D351" s="1"/>
    </row>
    <row r="352" spans="1:4" ht="9" customHeight="1">
      <c r="A352" s="16"/>
      <c r="B352" s="16"/>
      <c r="C352" s="16"/>
      <c r="D352" s="1"/>
    </row>
    <row r="353" spans="1:4" ht="9" customHeight="1">
      <c r="A353" s="16"/>
      <c r="B353" s="16"/>
      <c r="C353" s="16"/>
      <c r="D353" s="1"/>
    </row>
    <row r="354" spans="1:4" ht="9" customHeight="1">
      <c r="A354" s="16"/>
      <c r="B354" s="16"/>
      <c r="C354" s="16"/>
      <c r="D354" s="1"/>
    </row>
    <row r="355" spans="1:4" ht="9" customHeight="1">
      <c r="A355" s="16"/>
      <c r="B355" s="16"/>
      <c r="C355" s="16"/>
      <c r="D355" s="1"/>
    </row>
    <row r="356" spans="1:4" ht="9" customHeight="1">
      <c r="A356" s="16"/>
      <c r="B356" s="16"/>
      <c r="C356" s="16"/>
      <c r="D356" s="1"/>
    </row>
    <row r="357" spans="1:4" ht="9" customHeight="1">
      <c r="A357" s="16"/>
      <c r="B357" s="16"/>
      <c r="C357" s="16"/>
      <c r="D357" s="1"/>
    </row>
    <row r="358" spans="1:4" ht="9" customHeight="1">
      <c r="A358" s="16"/>
      <c r="B358" s="16"/>
      <c r="C358" s="16"/>
      <c r="D358" s="1"/>
    </row>
    <row r="359" spans="1:4" ht="9" customHeight="1">
      <c r="A359" s="16"/>
      <c r="B359" s="16"/>
      <c r="C359" s="16"/>
      <c r="D359" s="1"/>
    </row>
    <row r="360" spans="1:4" ht="9" customHeight="1">
      <c r="A360" s="16"/>
      <c r="B360" s="16"/>
      <c r="C360" s="16"/>
      <c r="D360" s="1"/>
    </row>
    <row r="361" spans="1:4" ht="9" customHeight="1">
      <c r="A361" s="16"/>
      <c r="B361" s="16"/>
      <c r="C361" s="16"/>
      <c r="D361" s="1"/>
    </row>
    <row r="362" spans="1:4" ht="9" customHeight="1">
      <c r="A362" s="16"/>
      <c r="B362" s="16"/>
      <c r="C362" s="16"/>
      <c r="D362" s="1"/>
    </row>
    <row r="363" spans="1:4" ht="9" customHeight="1">
      <c r="A363" s="16"/>
      <c r="B363" s="16"/>
      <c r="C363" s="16"/>
      <c r="D363" s="1"/>
    </row>
    <row r="364" spans="1:4" ht="9" customHeight="1">
      <c r="A364" s="16"/>
      <c r="B364" s="16"/>
      <c r="C364" s="16"/>
      <c r="D364" s="1"/>
    </row>
    <row r="365" spans="1:4" ht="9" customHeight="1">
      <c r="A365" s="16"/>
      <c r="B365" s="16"/>
      <c r="C365" s="16"/>
      <c r="D365" s="1"/>
    </row>
    <row r="366" spans="1:4" ht="9" customHeight="1">
      <c r="A366" s="16"/>
      <c r="B366" s="16"/>
      <c r="C366" s="16"/>
      <c r="D366" s="1"/>
    </row>
    <row r="367" spans="1:4" ht="9" customHeight="1">
      <c r="A367" s="16"/>
      <c r="B367" s="16"/>
      <c r="C367" s="16"/>
      <c r="D367" s="1"/>
    </row>
    <row r="368" spans="1:4" ht="9" customHeight="1">
      <c r="A368" s="16"/>
      <c r="B368" s="16"/>
      <c r="C368" s="16"/>
      <c r="D368" s="1"/>
    </row>
    <row r="369" spans="1:4" ht="9" customHeight="1">
      <c r="A369" s="16"/>
      <c r="B369" s="16"/>
      <c r="C369" s="16"/>
      <c r="D369" s="1"/>
    </row>
    <row r="370" spans="1:4" ht="9" customHeight="1">
      <c r="A370" s="16"/>
      <c r="B370" s="16"/>
      <c r="C370" s="16"/>
      <c r="D370" s="1"/>
    </row>
    <row r="371" spans="1:4" ht="9" customHeight="1">
      <c r="A371" s="16"/>
      <c r="B371" s="16"/>
      <c r="C371" s="16"/>
      <c r="D371" s="1"/>
    </row>
    <row r="372" spans="1:4" ht="9" customHeight="1">
      <c r="A372" s="16"/>
      <c r="B372" s="16"/>
      <c r="C372" s="16"/>
      <c r="D372" s="1"/>
    </row>
    <row r="373" spans="1:4" ht="9" customHeight="1">
      <c r="A373" s="16"/>
      <c r="B373" s="16"/>
      <c r="C373" s="16"/>
      <c r="D373" s="1"/>
    </row>
    <row r="374" spans="1:4" ht="9" customHeight="1">
      <c r="A374" s="16"/>
      <c r="B374" s="16"/>
      <c r="C374" s="16"/>
      <c r="D374" s="1"/>
    </row>
    <row r="375" spans="1:4" ht="9" customHeight="1">
      <c r="A375" s="16"/>
      <c r="B375" s="16"/>
      <c r="C375" s="16"/>
      <c r="D375" s="1"/>
    </row>
    <row r="376" spans="1:4" ht="9" customHeight="1">
      <c r="A376" s="16"/>
      <c r="B376" s="16"/>
      <c r="C376" s="16"/>
      <c r="D376" s="1"/>
    </row>
    <row r="377" spans="1:4" ht="9" customHeight="1">
      <c r="A377" s="16"/>
      <c r="B377" s="16"/>
      <c r="C377" s="16"/>
      <c r="D377" s="1"/>
    </row>
    <row r="378" spans="1:4" ht="9" customHeight="1">
      <c r="A378" s="16"/>
      <c r="B378" s="16"/>
      <c r="C378" s="16"/>
      <c r="D378" s="1"/>
    </row>
    <row r="379" spans="1:4" ht="9" customHeight="1">
      <c r="A379" s="16"/>
      <c r="B379" s="16"/>
      <c r="C379" s="16"/>
      <c r="D379" s="1"/>
    </row>
    <row r="380" spans="1:4" ht="9" customHeight="1">
      <c r="A380" s="16"/>
      <c r="B380" s="16"/>
      <c r="C380" s="16"/>
      <c r="D380" s="1"/>
    </row>
    <row r="381" spans="1:4" ht="9" customHeight="1">
      <c r="A381" s="16"/>
      <c r="B381" s="16"/>
      <c r="C381" s="16"/>
      <c r="D381" s="1"/>
    </row>
    <row r="382" spans="1:4" ht="9" customHeight="1">
      <c r="A382" s="16"/>
      <c r="B382" s="16"/>
      <c r="C382" s="16"/>
      <c r="D382" s="1"/>
    </row>
    <row r="383" spans="1:4" ht="9" customHeight="1">
      <c r="A383" s="16"/>
      <c r="B383" s="16"/>
      <c r="C383" s="16"/>
      <c r="D383" s="1"/>
    </row>
    <row r="384" spans="1:4" ht="9" customHeight="1">
      <c r="A384" s="16"/>
      <c r="B384" s="16"/>
      <c r="C384" s="16"/>
      <c r="D384" s="1"/>
    </row>
    <row r="385" spans="1:4" ht="9" customHeight="1">
      <c r="A385" s="16"/>
      <c r="B385" s="16"/>
      <c r="C385" s="16"/>
      <c r="D385" s="1"/>
    </row>
    <row r="386" spans="1:4" ht="9" customHeight="1">
      <c r="A386" s="16"/>
      <c r="B386" s="16"/>
      <c r="C386" s="16"/>
      <c r="D386" s="1"/>
    </row>
    <row r="387" spans="1:4" ht="9" customHeight="1">
      <c r="A387" s="16"/>
      <c r="B387" s="16"/>
      <c r="C387" s="16"/>
      <c r="D387" s="1"/>
    </row>
    <row r="388" spans="1:4" ht="9" customHeight="1">
      <c r="A388" s="16"/>
      <c r="B388" s="16"/>
      <c r="C388" s="16"/>
      <c r="D388" s="1"/>
    </row>
    <row r="389" spans="1:4" ht="9" customHeight="1">
      <c r="A389" s="16"/>
      <c r="B389" s="16"/>
      <c r="C389" s="16"/>
      <c r="D389" s="1"/>
    </row>
    <row r="390" spans="1:4" ht="9" customHeight="1">
      <c r="A390" s="16"/>
      <c r="B390" s="16"/>
      <c r="C390" s="16"/>
      <c r="D390" s="1"/>
    </row>
    <row r="391" spans="1:4" ht="9" customHeight="1">
      <c r="A391" s="16"/>
      <c r="B391" s="16"/>
      <c r="C391" s="16"/>
      <c r="D391" s="1"/>
    </row>
    <row r="392" spans="1:4" ht="9" customHeight="1">
      <c r="A392" s="16"/>
      <c r="B392" s="16"/>
      <c r="C392" s="16"/>
      <c r="D392" s="1"/>
    </row>
    <row r="393" spans="1:4" ht="9" customHeight="1">
      <c r="A393" s="16"/>
      <c r="B393" s="16"/>
      <c r="C393" s="16"/>
      <c r="D393" s="1"/>
    </row>
    <row r="394" spans="1:4" ht="9" customHeight="1">
      <c r="A394" s="16"/>
      <c r="B394" s="16"/>
      <c r="C394" s="16"/>
      <c r="D394" s="1"/>
    </row>
    <row r="395" spans="1:4" ht="9" customHeight="1">
      <c r="A395" s="16"/>
      <c r="B395" s="16"/>
      <c r="C395" s="16"/>
      <c r="D395" s="1"/>
    </row>
    <row r="396" spans="1:4" ht="9" customHeight="1">
      <c r="A396" s="16"/>
      <c r="B396" s="16"/>
      <c r="C396" s="16"/>
      <c r="D396" s="1"/>
    </row>
    <row r="397" spans="1:4" ht="9" customHeight="1">
      <c r="A397" s="16"/>
      <c r="B397" s="16"/>
      <c r="C397" s="16"/>
      <c r="D397" s="1"/>
    </row>
    <row r="398" spans="1:4" ht="9" customHeight="1">
      <c r="A398" s="16"/>
      <c r="B398" s="16"/>
      <c r="C398" s="16"/>
      <c r="D398" s="1"/>
    </row>
    <row r="399" spans="1:4" ht="9" customHeight="1">
      <c r="A399" s="16"/>
      <c r="B399" s="16"/>
      <c r="C399" s="16"/>
      <c r="D399" s="1"/>
    </row>
    <row r="400" spans="1:4" ht="9" customHeight="1">
      <c r="A400" s="16"/>
      <c r="B400" s="16"/>
      <c r="C400" s="16"/>
      <c r="D400" s="1"/>
    </row>
    <row r="401" spans="1:4" ht="9" customHeight="1">
      <c r="A401" s="16"/>
      <c r="B401" s="16"/>
      <c r="C401" s="16"/>
      <c r="D401" s="1"/>
    </row>
    <row r="402" spans="1:4" ht="9" customHeight="1">
      <c r="A402" s="16"/>
      <c r="B402" s="16"/>
      <c r="C402" s="16"/>
      <c r="D402" s="1"/>
    </row>
    <row r="403" spans="1:4" ht="9" customHeight="1">
      <c r="A403" s="16"/>
      <c r="B403" s="16"/>
      <c r="C403" s="16"/>
      <c r="D403" s="1"/>
    </row>
    <row r="404" spans="1:4" ht="9" customHeight="1">
      <c r="A404" s="16"/>
      <c r="B404" s="16"/>
      <c r="C404" s="16"/>
      <c r="D404" s="1"/>
    </row>
    <row r="405" spans="1:4" ht="9" customHeight="1">
      <c r="A405" s="16"/>
      <c r="B405" s="16"/>
      <c r="C405" s="16"/>
      <c r="D405" s="1"/>
    </row>
    <row r="406" spans="1:4" ht="9" customHeight="1">
      <c r="A406" s="16"/>
      <c r="B406" s="16"/>
      <c r="C406" s="16"/>
      <c r="D406" s="1"/>
    </row>
    <row r="407" spans="1:4" ht="9" customHeight="1">
      <c r="A407" s="16"/>
      <c r="B407" s="16"/>
      <c r="C407" s="16"/>
      <c r="D407" s="1"/>
    </row>
    <row r="408" spans="1:4" ht="9" customHeight="1">
      <c r="A408" s="16"/>
      <c r="B408" s="16"/>
      <c r="C408" s="16"/>
      <c r="D408" s="1"/>
    </row>
    <row r="409" spans="1:4" ht="9" customHeight="1">
      <c r="A409" s="16"/>
      <c r="B409" s="16"/>
      <c r="C409" s="16"/>
      <c r="D409" s="1"/>
    </row>
    <row r="410" spans="1:4" ht="9" customHeight="1">
      <c r="A410" s="16"/>
      <c r="B410" s="16"/>
      <c r="C410" s="16"/>
      <c r="D410" s="1"/>
    </row>
    <row r="411" spans="1:4" ht="9" customHeight="1">
      <c r="A411" s="16"/>
      <c r="B411" s="16"/>
      <c r="C411" s="16"/>
      <c r="D411" s="1"/>
    </row>
    <row r="412" spans="1:4" ht="9" customHeight="1">
      <c r="A412" s="16"/>
      <c r="B412" s="16"/>
      <c r="C412" s="16"/>
      <c r="D412" s="1"/>
    </row>
    <row r="413" spans="1:4" ht="9" customHeight="1">
      <c r="A413" s="16"/>
      <c r="B413" s="16"/>
      <c r="C413" s="16"/>
      <c r="D413" s="1"/>
    </row>
    <row r="414" spans="1:4" ht="9" customHeight="1">
      <c r="A414" s="16"/>
      <c r="B414" s="16"/>
      <c r="C414" s="16"/>
      <c r="D414" s="1"/>
    </row>
    <row r="415" spans="1:4" ht="9" customHeight="1">
      <c r="A415" s="16"/>
      <c r="B415" s="16"/>
      <c r="C415" s="16"/>
      <c r="D415" s="1"/>
    </row>
    <row r="416" spans="1:4" ht="9" customHeight="1">
      <c r="A416" s="16"/>
      <c r="B416" s="16"/>
      <c r="C416" s="16"/>
      <c r="D416" s="1"/>
    </row>
    <row r="417" spans="1:4" ht="9" customHeight="1">
      <c r="A417" s="16"/>
      <c r="B417" s="16"/>
      <c r="C417" s="16"/>
      <c r="D417" s="1"/>
    </row>
    <row r="418" spans="1:4" ht="9" customHeight="1">
      <c r="A418" s="16"/>
      <c r="B418" s="16"/>
      <c r="C418" s="16"/>
      <c r="D418" s="1"/>
    </row>
    <row r="419" spans="1:4" ht="9" customHeight="1">
      <c r="A419" s="16"/>
      <c r="B419" s="16"/>
      <c r="C419" s="16"/>
      <c r="D419" s="1"/>
    </row>
    <row r="420" spans="1:4" ht="9" customHeight="1">
      <c r="A420" s="16"/>
      <c r="B420" s="16"/>
      <c r="C420" s="16"/>
      <c r="D420" s="1"/>
    </row>
    <row r="421" spans="1:4" ht="9" customHeight="1">
      <c r="A421" s="16"/>
      <c r="B421" s="16"/>
      <c r="C421" s="16"/>
      <c r="D421" s="1"/>
    </row>
    <row r="422" spans="1:4" ht="9" customHeight="1">
      <c r="A422" s="16"/>
      <c r="B422" s="16"/>
      <c r="C422" s="16"/>
      <c r="D422" s="1"/>
    </row>
    <row r="423" spans="1:4" ht="9" customHeight="1">
      <c r="A423" s="16"/>
      <c r="B423" s="16"/>
      <c r="C423" s="16"/>
      <c r="D423" s="1"/>
    </row>
    <row r="424" spans="1:4" ht="9" customHeight="1">
      <c r="A424" s="16"/>
      <c r="B424" s="16"/>
      <c r="C424" s="16"/>
      <c r="D424" s="1"/>
    </row>
    <row r="425" spans="1:4" ht="9" customHeight="1">
      <c r="A425" s="16"/>
      <c r="B425" s="16"/>
      <c r="C425" s="16"/>
      <c r="D425" s="1"/>
    </row>
    <row r="426" spans="1:4" ht="9" customHeight="1">
      <c r="A426" s="16"/>
      <c r="B426" s="16"/>
      <c r="C426" s="16"/>
      <c r="D426" s="1"/>
    </row>
    <row r="427" spans="1:4" ht="9" customHeight="1">
      <c r="A427" s="16"/>
      <c r="B427" s="16"/>
      <c r="C427" s="16"/>
      <c r="D427" s="1"/>
    </row>
    <row r="428" spans="1:4" ht="9" customHeight="1">
      <c r="A428" s="16"/>
      <c r="B428" s="16"/>
      <c r="C428" s="16"/>
      <c r="D428" s="1"/>
    </row>
    <row r="429" spans="1:4" ht="9" customHeight="1">
      <c r="A429" s="16"/>
      <c r="B429" s="16"/>
      <c r="C429" s="16"/>
      <c r="D429" s="1"/>
    </row>
    <row r="430" spans="1:4" ht="9" customHeight="1">
      <c r="A430" s="16"/>
      <c r="B430" s="16"/>
      <c r="C430" s="16"/>
      <c r="D430" s="1"/>
    </row>
    <row r="431" spans="1:4" ht="9" customHeight="1">
      <c r="A431" s="16"/>
      <c r="B431" s="16"/>
      <c r="C431" s="16"/>
      <c r="D431" s="1"/>
    </row>
    <row r="432" spans="1:4" ht="9" customHeight="1">
      <c r="A432" s="16"/>
      <c r="B432" s="16"/>
      <c r="C432" s="16"/>
      <c r="D432" s="1"/>
    </row>
    <row r="433" spans="1:4" ht="9" customHeight="1">
      <c r="A433" s="16"/>
      <c r="B433" s="16"/>
      <c r="C433" s="16"/>
      <c r="D433" s="1"/>
    </row>
    <row r="434" spans="1:4" ht="9" customHeight="1">
      <c r="A434" s="16"/>
      <c r="B434" s="16"/>
      <c r="C434" s="16"/>
      <c r="D434" s="1"/>
    </row>
    <row r="435" spans="1:4" ht="9" customHeight="1">
      <c r="A435" s="16"/>
      <c r="B435" s="16"/>
      <c r="C435" s="16"/>
      <c r="D435" s="1"/>
    </row>
    <row r="436" spans="1:4" ht="9" customHeight="1">
      <c r="A436" s="16"/>
      <c r="B436" s="16"/>
      <c r="C436" s="16"/>
      <c r="D436" s="1"/>
    </row>
    <row r="437" spans="1:4" ht="9" customHeight="1">
      <c r="A437" s="16"/>
      <c r="B437" s="16"/>
      <c r="C437" s="16"/>
      <c r="D437" s="1"/>
    </row>
    <row r="438" spans="1:4" ht="9" customHeight="1">
      <c r="A438" s="16"/>
      <c r="B438" s="16"/>
      <c r="C438" s="16"/>
      <c r="D438" s="1"/>
    </row>
    <row r="439" spans="1:4" ht="9" customHeight="1">
      <c r="A439" s="16"/>
      <c r="B439" s="16"/>
      <c r="C439" s="16"/>
      <c r="D439" s="1"/>
    </row>
    <row r="440" spans="1:4" ht="9" customHeight="1">
      <c r="A440" s="16"/>
      <c r="B440" s="16"/>
      <c r="C440" s="16"/>
      <c r="D440" s="1"/>
    </row>
    <row r="441" spans="1:4" ht="9" customHeight="1">
      <c r="A441" s="16"/>
      <c r="B441" s="16"/>
      <c r="C441" s="16"/>
      <c r="D441" s="1"/>
    </row>
    <row r="442" spans="1:4" ht="9" customHeight="1">
      <c r="A442" s="16"/>
      <c r="B442" s="16"/>
      <c r="C442" s="16"/>
      <c r="D442" s="1"/>
    </row>
    <row r="443" spans="1:4" ht="9" customHeight="1">
      <c r="A443" s="16"/>
      <c r="B443" s="16"/>
      <c r="C443" s="16"/>
      <c r="D443" s="1"/>
    </row>
    <row r="444" spans="1:4" ht="9" customHeight="1">
      <c r="A444" s="16"/>
      <c r="B444" s="16"/>
      <c r="C444" s="16"/>
      <c r="D444" s="1"/>
    </row>
    <row r="445" spans="1:4" ht="9" customHeight="1">
      <c r="A445" s="16"/>
      <c r="B445" s="16"/>
      <c r="C445" s="16"/>
      <c r="D445" s="1"/>
    </row>
    <row r="446" spans="1:4" ht="9" customHeight="1">
      <c r="A446" s="16"/>
      <c r="B446" s="16"/>
      <c r="C446" s="16"/>
      <c r="D446" s="1"/>
    </row>
    <row r="447" spans="1:4" ht="9" customHeight="1">
      <c r="A447" s="16"/>
      <c r="B447" s="16"/>
      <c r="C447" s="16"/>
      <c r="D447" s="1"/>
    </row>
    <row r="448" spans="1:4" ht="9" customHeight="1">
      <c r="A448" s="16"/>
      <c r="B448" s="16"/>
      <c r="C448" s="16"/>
      <c r="D448" s="1"/>
    </row>
    <row r="449" spans="1:4" ht="9" customHeight="1">
      <c r="A449" s="16"/>
      <c r="B449" s="16"/>
      <c r="C449" s="16"/>
      <c r="D449" s="1"/>
    </row>
    <row r="450" spans="1:4" ht="9" customHeight="1">
      <c r="A450" s="16"/>
      <c r="B450" s="16"/>
      <c r="C450" s="16"/>
      <c r="D450" s="1"/>
    </row>
    <row r="451" spans="1:4" ht="9" customHeight="1">
      <c r="A451" s="16"/>
      <c r="B451" s="16"/>
      <c r="C451" s="16"/>
      <c r="D451" s="1"/>
    </row>
    <row r="452" spans="1:4" ht="9" customHeight="1">
      <c r="A452" s="16"/>
      <c r="B452" s="16"/>
      <c r="C452" s="16"/>
      <c r="D452" s="1"/>
    </row>
    <row r="453" spans="1:4" ht="9" customHeight="1">
      <c r="A453" s="16"/>
      <c r="B453" s="16"/>
      <c r="C453" s="16"/>
      <c r="D453" s="1"/>
    </row>
    <row r="454" spans="1:4" ht="9" customHeight="1">
      <c r="A454" s="16"/>
      <c r="B454" s="16"/>
      <c r="C454" s="16"/>
      <c r="D454" s="1"/>
    </row>
    <row r="455" spans="1:4" ht="9" customHeight="1">
      <c r="A455" s="16"/>
      <c r="B455" s="16"/>
      <c r="C455" s="16"/>
      <c r="D455" s="1"/>
    </row>
    <row r="456" spans="1:4" ht="9" customHeight="1">
      <c r="A456" s="16"/>
      <c r="B456" s="16"/>
      <c r="C456" s="16"/>
      <c r="D456" s="1"/>
    </row>
    <row r="457" spans="1:4" ht="9" customHeight="1">
      <c r="A457" s="16"/>
      <c r="B457" s="16"/>
      <c r="C457" s="16"/>
      <c r="D457" s="1"/>
    </row>
    <row r="458" spans="1:4" ht="9" customHeight="1">
      <c r="A458" s="16"/>
      <c r="B458" s="16"/>
      <c r="C458" s="16"/>
      <c r="D458" s="1"/>
    </row>
    <row r="459" spans="1:4" ht="9" customHeight="1">
      <c r="A459" s="16"/>
      <c r="B459" s="16"/>
      <c r="C459" s="16"/>
      <c r="D459" s="1"/>
    </row>
    <row r="460" spans="1:4" ht="9" customHeight="1">
      <c r="A460" s="16"/>
      <c r="B460" s="16"/>
      <c r="C460" s="16"/>
      <c r="D460" s="1"/>
    </row>
    <row r="461" spans="1:4" ht="9" customHeight="1">
      <c r="A461" s="16"/>
      <c r="B461" s="16"/>
      <c r="C461" s="16"/>
      <c r="D461" s="1"/>
    </row>
    <row r="462" spans="1:4" ht="9" customHeight="1">
      <c r="A462" s="16"/>
      <c r="B462" s="16"/>
      <c r="C462" s="16"/>
      <c r="D462" s="1"/>
    </row>
    <row r="463" spans="1:4" ht="9" customHeight="1">
      <c r="A463" s="16"/>
      <c r="B463" s="16"/>
      <c r="C463" s="16"/>
      <c r="D463" s="1"/>
    </row>
    <row r="464" spans="1:4" ht="9" customHeight="1">
      <c r="A464" s="16"/>
      <c r="B464" s="16"/>
      <c r="C464" s="16"/>
      <c r="D464" s="1"/>
    </row>
    <row r="465" spans="1:4" ht="9" customHeight="1">
      <c r="A465" s="16"/>
      <c r="B465" s="16"/>
      <c r="C465" s="16"/>
      <c r="D465" s="1"/>
    </row>
    <row r="466" spans="1:4" ht="9" customHeight="1">
      <c r="A466" s="16"/>
      <c r="B466" s="16"/>
      <c r="C466" s="16"/>
      <c r="D466" s="1"/>
    </row>
    <row r="467" spans="1:4" ht="9" customHeight="1">
      <c r="A467" s="16"/>
      <c r="B467" s="16"/>
      <c r="C467" s="16"/>
      <c r="D467" s="1"/>
    </row>
    <row r="468" spans="1:4" ht="9" customHeight="1">
      <c r="A468" s="16"/>
      <c r="B468" s="16"/>
      <c r="C468" s="16"/>
      <c r="D468" s="1"/>
    </row>
    <row r="469" spans="1:4" ht="9" customHeight="1">
      <c r="A469" s="16"/>
      <c r="B469" s="16"/>
      <c r="C469" s="16"/>
      <c r="D469" s="1"/>
    </row>
    <row r="470" spans="1:4" ht="9" customHeight="1">
      <c r="A470" s="16"/>
      <c r="B470" s="16"/>
      <c r="C470" s="16"/>
      <c r="D470" s="1"/>
    </row>
    <row r="471" spans="1:4" ht="9" customHeight="1">
      <c r="A471" s="16"/>
      <c r="B471" s="16"/>
      <c r="C471" s="16"/>
      <c r="D471" s="1"/>
    </row>
    <row r="472" spans="1:4" ht="9" customHeight="1">
      <c r="A472" s="16"/>
      <c r="B472" s="16"/>
      <c r="C472" s="16"/>
      <c r="D472" s="1"/>
    </row>
    <row r="473" spans="1:4" ht="9" customHeight="1">
      <c r="A473" s="16"/>
      <c r="B473" s="16"/>
      <c r="C473" s="16"/>
      <c r="D473" s="1"/>
    </row>
    <row r="474" spans="1:4" ht="9" customHeight="1">
      <c r="A474" s="16"/>
      <c r="B474" s="16"/>
      <c r="C474" s="16"/>
      <c r="D474" s="1"/>
    </row>
    <row r="475" spans="1:4" ht="9" customHeight="1">
      <c r="A475" s="16"/>
      <c r="B475" s="16"/>
      <c r="C475" s="16"/>
      <c r="D475" s="1"/>
    </row>
    <row r="476" spans="1:4" ht="9" customHeight="1">
      <c r="A476" s="16"/>
      <c r="B476" s="16"/>
      <c r="C476" s="16"/>
      <c r="D476" s="1"/>
    </row>
    <row r="477" spans="1:4" ht="9" customHeight="1">
      <c r="A477" s="16"/>
      <c r="B477" s="16"/>
      <c r="C477" s="16"/>
      <c r="D477" s="1"/>
    </row>
    <row r="478" spans="1:4" ht="9" customHeight="1">
      <c r="A478" s="16"/>
      <c r="B478" s="16"/>
      <c r="C478" s="16"/>
      <c r="D478" s="1"/>
    </row>
    <row r="479" spans="1:4" ht="9" customHeight="1">
      <c r="A479" s="16"/>
      <c r="B479" s="16"/>
      <c r="C479" s="16"/>
      <c r="D479" s="1"/>
    </row>
    <row r="480" spans="1:4" ht="9" customHeight="1">
      <c r="A480" s="16"/>
      <c r="B480" s="16"/>
      <c r="C480" s="16"/>
      <c r="D480" s="1"/>
    </row>
    <row r="481" spans="1:4" ht="9" customHeight="1">
      <c r="A481" s="16"/>
      <c r="B481" s="16"/>
      <c r="C481" s="16"/>
      <c r="D481" s="1"/>
    </row>
    <row r="482" spans="1:4" ht="9" customHeight="1">
      <c r="A482" s="16"/>
      <c r="B482" s="16"/>
      <c r="C482" s="16"/>
      <c r="D482" s="1"/>
    </row>
    <row r="483" spans="1:4" ht="9" customHeight="1">
      <c r="A483" s="16"/>
      <c r="B483" s="16"/>
      <c r="C483" s="16"/>
      <c r="D483" s="1"/>
    </row>
    <row r="484" spans="1:4" ht="9" customHeight="1">
      <c r="A484" s="16"/>
      <c r="B484" s="16"/>
      <c r="C484" s="16"/>
      <c r="D484" s="1"/>
    </row>
    <row r="485" spans="1:4" ht="9" customHeight="1">
      <c r="A485" s="16"/>
      <c r="B485" s="16"/>
      <c r="C485" s="16"/>
      <c r="D485" s="1"/>
    </row>
    <row r="486" spans="1:4" ht="9" customHeight="1">
      <c r="A486" s="16"/>
      <c r="B486" s="16"/>
      <c r="C486" s="16"/>
      <c r="D486" s="1"/>
    </row>
    <row r="487" spans="1:4" ht="9" customHeight="1">
      <c r="A487" s="16"/>
      <c r="B487" s="16"/>
      <c r="C487" s="16"/>
      <c r="D487" s="1"/>
    </row>
    <row r="488" spans="1:4" ht="9" customHeight="1">
      <c r="A488" s="16"/>
      <c r="B488" s="16"/>
      <c r="C488" s="16"/>
      <c r="D488" s="1"/>
    </row>
    <row r="489" spans="1:4" ht="9" customHeight="1">
      <c r="A489" s="16"/>
      <c r="B489" s="16"/>
      <c r="C489" s="16"/>
      <c r="D489" s="1"/>
    </row>
    <row r="490" spans="1:4" ht="9" customHeight="1">
      <c r="A490" s="16"/>
      <c r="B490" s="16"/>
      <c r="C490" s="16"/>
      <c r="D490" s="1"/>
    </row>
    <row r="491" spans="1:4" ht="9" customHeight="1">
      <c r="A491" s="16"/>
      <c r="B491" s="16"/>
      <c r="C491" s="16"/>
      <c r="D491" s="1"/>
    </row>
    <row r="492" spans="1:4" ht="9" customHeight="1">
      <c r="A492" s="16"/>
      <c r="B492" s="16"/>
      <c r="C492" s="16"/>
      <c r="D492" s="1"/>
    </row>
    <row r="493" spans="1:4" ht="9" customHeight="1">
      <c r="A493" s="16"/>
      <c r="B493" s="16"/>
      <c r="C493" s="16"/>
      <c r="D493" s="1"/>
    </row>
    <row r="494" spans="1:4" ht="9" customHeight="1">
      <c r="A494" s="16"/>
      <c r="B494" s="16"/>
      <c r="C494" s="16"/>
      <c r="D494" s="1"/>
    </row>
    <row r="495" spans="1:4" ht="9" customHeight="1">
      <c r="A495" s="16"/>
      <c r="B495" s="16"/>
      <c r="C495" s="16"/>
      <c r="D495" s="1"/>
    </row>
    <row r="496" spans="1:4" ht="9" customHeight="1">
      <c r="A496" s="16"/>
      <c r="B496" s="16"/>
      <c r="C496" s="16"/>
      <c r="D496" s="1"/>
    </row>
    <row r="497" spans="1:4" ht="9" customHeight="1">
      <c r="A497" s="16"/>
      <c r="B497" s="16"/>
      <c r="C497" s="16"/>
      <c r="D497" s="1"/>
    </row>
    <row r="498" spans="1:4" ht="9" customHeight="1">
      <c r="A498" s="16"/>
      <c r="B498" s="16"/>
      <c r="C498" s="16"/>
      <c r="D498" s="1"/>
    </row>
    <row r="499" spans="1:4" ht="9" customHeight="1">
      <c r="A499" s="16"/>
      <c r="B499" s="16"/>
      <c r="C499" s="16"/>
      <c r="D499" s="1"/>
    </row>
    <row r="500" spans="1:4" ht="9" customHeight="1">
      <c r="A500" s="16"/>
      <c r="B500" s="16"/>
      <c r="C500" s="16"/>
      <c r="D500" s="1"/>
    </row>
    <row r="501" spans="1:4" ht="9" customHeight="1">
      <c r="A501" s="16"/>
      <c r="B501" s="16"/>
      <c r="C501" s="16"/>
      <c r="D501" s="1"/>
    </row>
    <row r="502" spans="1:4" ht="9" customHeight="1">
      <c r="A502" s="16"/>
      <c r="B502" s="16"/>
      <c r="C502" s="16"/>
      <c r="D502" s="1"/>
    </row>
    <row r="503" spans="1:4" ht="9" customHeight="1">
      <c r="A503" s="16"/>
      <c r="B503" s="16"/>
      <c r="C503" s="16"/>
      <c r="D503" s="1"/>
    </row>
    <row r="504" spans="1:4" ht="9" customHeight="1">
      <c r="A504" s="16"/>
      <c r="B504" s="16"/>
      <c r="C504" s="16"/>
      <c r="D504" s="1"/>
    </row>
    <row r="505" spans="1:4" ht="9" customHeight="1">
      <c r="A505" s="16"/>
      <c r="B505" s="16"/>
      <c r="C505" s="16"/>
      <c r="D505" s="1"/>
    </row>
    <row r="506" spans="1:4" ht="9" customHeight="1">
      <c r="A506" s="16"/>
      <c r="B506" s="16"/>
      <c r="C506" s="16"/>
      <c r="D506" s="1"/>
    </row>
    <row r="507" spans="1:4" ht="9" customHeight="1">
      <c r="A507" s="16"/>
      <c r="B507" s="16"/>
      <c r="C507" s="16"/>
      <c r="D507" s="1"/>
    </row>
    <row r="508" spans="1:4" ht="9" customHeight="1">
      <c r="A508" s="16"/>
      <c r="B508" s="16"/>
      <c r="C508" s="16"/>
      <c r="D508" s="1"/>
    </row>
    <row r="509" spans="1:4" ht="9" customHeight="1">
      <c r="A509" s="16"/>
      <c r="B509" s="16"/>
      <c r="C509" s="16"/>
      <c r="D509" s="1"/>
    </row>
    <row r="510" spans="1:4" ht="9" customHeight="1">
      <c r="A510" s="16"/>
      <c r="B510" s="16"/>
      <c r="C510" s="16"/>
      <c r="D510" s="1"/>
    </row>
    <row r="511" spans="1:4" ht="9" customHeight="1">
      <c r="A511" s="16"/>
      <c r="B511" s="16"/>
      <c r="C511" s="16"/>
      <c r="D511" s="1"/>
    </row>
    <row r="512" spans="1:4" ht="9" customHeight="1">
      <c r="A512" s="16"/>
      <c r="B512" s="16"/>
      <c r="C512" s="16"/>
      <c r="D512" s="1"/>
    </row>
    <row r="513" spans="1:4" ht="9" customHeight="1">
      <c r="A513" s="16"/>
      <c r="B513" s="16"/>
      <c r="C513" s="16"/>
      <c r="D513" s="1"/>
    </row>
    <row r="514" spans="1:4" ht="9" customHeight="1">
      <c r="A514" s="16"/>
      <c r="B514" s="16"/>
      <c r="C514" s="16"/>
      <c r="D514" s="1"/>
    </row>
    <row r="515" spans="1:4" ht="9" customHeight="1">
      <c r="A515" s="16"/>
      <c r="B515" s="16"/>
      <c r="C515" s="16"/>
      <c r="D515" s="1"/>
    </row>
    <row r="516" spans="1:4" ht="9" customHeight="1">
      <c r="A516" s="16"/>
      <c r="B516" s="16"/>
      <c r="C516" s="16"/>
      <c r="D516" s="1"/>
    </row>
    <row r="517" spans="1:4" ht="9" customHeight="1">
      <c r="A517" s="16"/>
      <c r="B517" s="16"/>
      <c r="C517" s="16"/>
      <c r="D517" s="1"/>
    </row>
    <row r="518" spans="1:4" ht="9" customHeight="1">
      <c r="A518" s="16"/>
      <c r="B518" s="16"/>
      <c r="C518" s="16"/>
      <c r="D518" s="1"/>
    </row>
  </sheetData>
  <mergeCells count="16">
    <mergeCell ref="F174:H174"/>
    <mergeCell ref="E144:E152"/>
    <mergeCell ref="E166:E170"/>
    <mergeCell ref="E101:E108"/>
    <mergeCell ref="E131:E143"/>
    <mergeCell ref="F171:G171"/>
    <mergeCell ref="E153:E165"/>
    <mergeCell ref="E109:E130"/>
    <mergeCell ref="E8:E41"/>
    <mergeCell ref="M2:AA2"/>
    <mergeCell ref="E98:E100"/>
    <mergeCell ref="E88:E95"/>
    <mergeCell ref="E2:I2"/>
    <mergeCell ref="E3:I3"/>
    <mergeCell ref="E42:E87"/>
    <mergeCell ref="E5:E7"/>
  </mergeCells>
  <printOptions horizontalCentered="1"/>
  <pageMargins left="0.51181102362204722" right="0.43307086614173229" top="0.51181102362204722" bottom="0.94488188976377963" header="0.51181102362204722" footer="0.51181102362204722"/>
  <pageSetup scale="70" orientation="portrait" r:id="rId1"/>
  <headerFooter alignWithMargins="0">
    <oddFooter>&amp;F</oddFooter>
  </headerFooter>
  <rowBreaks count="1" manualBreakCount="1">
    <brk id="96"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D1C9A-1098-4BF3-9158-47CF7B417DE0}">
  <dimension ref="A1:AE70"/>
  <sheetViews>
    <sheetView view="pageBreakPreview" zoomScale="85" zoomScaleNormal="100" zoomScaleSheetLayoutView="85" workbookViewId="0">
      <selection activeCell="F15" sqref="F15:F18"/>
    </sheetView>
  </sheetViews>
  <sheetFormatPr baseColWidth="10" defaultColWidth="11.42578125" defaultRowHeight="12.75"/>
  <cols>
    <col min="1" max="1" width="2.140625" style="2626" customWidth="1"/>
    <col min="2" max="2" width="8.5703125" style="2626" customWidth="1"/>
    <col min="3" max="3" width="62.5703125" style="2626" customWidth="1"/>
    <col min="4" max="4" width="66.28515625" style="2626" customWidth="1"/>
    <col min="5" max="5" width="36.5703125" style="2626" customWidth="1"/>
    <col min="6" max="6" width="36.28515625" style="2626" customWidth="1"/>
    <col min="7" max="7" width="29.42578125" style="2626" customWidth="1"/>
    <col min="8" max="10" width="10.7109375" style="2627" customWidth="1"/>
    <col min="11" max="11" width="5.7109375" style="2626" customWidth="1"/>
    <col min="12" max="12" width="11.42578125" style="2626"/>
    <col min="13" max="13" width="4.7109375" style="2626" customWidth="1"/>
    <col min="14" max="14" width="11.140625" style="2626" customWidth="1"/>
    <col min="15" max="15" width="10.7109375" style="2626" customWidth="1"/>
    <col min="16" max="16" width="26" style="2626" customWidth="1"/>
    <col min="17" max="17" width="8" style="2626" customWidth="1"/>
    <col min="18" max="18" width="1" style="2626" customWidth="1"/>
    <col min="19" max="19" width="6.7109375" style="2626" customWidth="1"/>
    <col min="20" max="20" width="1" style="2626" customWidth="1"/>
    <col min="21" max="21" width="6.7109375" style="2626" customWidth="1"/>
    <col min="22" max="22" width="1" style="2626" customWidth="1"/>
    <col min="23" max="23" width="6.7109375" style="2626" customWidth="1"/>
    <col min="24" max="24" width="1" style="2626" customWidth="1"/>
    <col min="25" max="25" width="6.7109375" style="2626" customWidth="1"/>
    <col min="26" max="26" width="1" style="2626" customWidth="1"/>
    <col min="27" max="27" width="6.7109375" style="2626" customWidth="1"/>
    <col min="28" max="28" width="1" style="2626" customWidth="1"/>
    <col min="29" max="30" width="6.7109375" style="2626" customWidth="1"/>
    <col min="31" max="16384" width="11.42578125" style="2626"/>
  </cols>
  <sheetData>
    <row r="1" spans="2:31" ht="13.5" customHeight="1">
      <c r="D1" s="2672"/>
      <c r="E1" s="2672"/>
      <c r="F1" s="2672"/>
      <c r="G1" s="2672"/>
      <c r="J1" s="2773"/>
      <c r="K1" s="2672"/>
      <c r="L1" s="2672"/>
    </row>
    <row r="2" spans="2:31" ht="3.75" customHeight="1">
      <c r="D2" s="2672"/>
      <c r="E2" s="2672"/>
      <c r="F2" s="2672"/>
      <c r="G2" s="2672"/>
      <c r="K2" s="2672"/>
      <c r="L2" s="2672"/>
    </row>
    <row r="3" spans="2:31" ht="12.75" customHeight="1">
      <c r="B3" s="2771" t="s">
        <v>995</v>
      </c>
      <c r="C3" s="2771"/>
      <c r="D3" s="2771"/>
      <c r="E3" s="2771"/>
      <c r="F3" s="2771"/>
      <c r="G3" s="2771"/>
      <c r="H3" s="2771"/>
      <c r="I3" s="2771"/>
      <c r="J3" s="2771"/>
      <c r="K3" s="2672"/>
      <c r="N3" s="2772"/>
      <c r="O3" s="2772"/>
      <c r="P3" s="2772"/>
      <c r="Q3" s="2772"/>
      <c r="R3" s="2772"/>
      <c r="S3" s="2772"/>
      <c r="T3" s="2772"/>
      <c r="U3" s="2772"/>
      <c r="V3" s="2772"/>
      <c r="W3" s="2772"/>
      <c r="X3" s="2772"/>
      <c r="Y3" s="2772"/>
      <c r="Z3" s="2772"/>
      <c r="AA3" s="2772"/>
      <c r="AB3" s="2772"/>
    </row>
    <row r="4" spans="2:31" ht="15" customHeight="1">
      <c r="B4" s="2771">
        <v>2020</v>
      </c>
      <c r="C4" s="2771"/>
      <c r="D4" s="2771"/>
      <c r="E4" s="2771"/>
      <c r="F4" s="2771"/>
      <c r="G4" s="2771"/>
      <c r="H4" s="2771"/>
      <c r="I4" s="2771"/>
      <c r="J4" s="2771"/>
      <c r="K4" s="2672"/>
      <c r="N4" s="2770"/>
      <c r="O4" s="2770"/>
      <c r="P4" s="2770"/>
      <c r="Q4" s="2770"/>
      <c r="R4" s="2770"/>
      <c r="S4" s="2770"/>
      <c r="T4" s="2770"/>
      <c r="U4" s="2770"/>
      <c r="V4" s="2770"/>
      <c r="W4" s="2770"/>
      <c r="X4" s="2770"/>
      <c r="Y4" s="2770"/>
      <c r="Z4" s="2770"/>
      <c r="AA4" s="2770"/>
      <c r="AB4" s="2770"/>
    </row>
    <row r="5" spans="2:31" ht="27.75" customHeight="1">
      <c r="B5" s="2768"/>
      <c r="C5" s="2767"/>
      <c r="D5" s="2769"/>
      <c r="E5" s="2769"/>
      <c r="F5" s="2769"/>
      <c r="G5" s="2769"/>
      <c r="H5" s="2764"/>
      <c r="I5" s="2764"/>
      <c r="J5" s="2764"/>
      <c r="K5" s="2672"/>
      <c r="L5" s="2768"/>
      <c r="M5" s="2768"/>
      <c r="N5" s="2767"/>
      <c r="AD5" s="2766"/>
      <c r="AE5" s="2766"/>
    </row>
    <row r="6" spans="2:31" ht="3" customHeight="1">
      <c r="C6" s="2757"/>
      <c r="D6" s="2765"/>
      <c r="E6" s="2765"/>
      <c r="F6" s="2765"/>
      <c r="G6" s="2765"/>
      <c r="H6" s="2764"/>
      <c r="I6" s="2764"/>
      <c r="J6" s="2764"/>
      <c r="K6" s="2672"/>
      <c r="N6" s="2757"/>
    </row>
    <row r="7" spans="2:31" ht="12.75" customHeight="1">
      <c r="B7" s="2763" t="s">
        <v>6</v>
      </c>
      <c r="C7" s="2762" t="s">
        <v>60</v>
      </c>
      <c r="D7" s="2761" t="s">
        <v>994</v>
      </c>
      <c r="E7" s="2760"/>
      <c r="F7" s="2761" t="s">
        <v>993</v>
      </c>
      <c r="G7" s="2760"/>
      <c r="H7" s="2759" t="s">
        <v>992</v>
      </c>
      <c r="I7" s="2759"/>
      <c r="J7" s="2758" t="s">
        <v>0</v>
      </c>
      <c r="K7" s="2672"/>
      <c r="N7" s="2757"/>
    </row>
    <row r="8" spans="2:31" ht="12.75" customHeight="1">
      <c r="B8" s="2756"/>
      <c r="C8" s="2755"/>
      <c r="D8" s="2753"/>
      <c r="E8" s="2754" t="s">
        <v>991</v>
      </c>
      <c r="F8" s="2753"/>
      <c r="G8" s="2752" t="s">
        <v>990</v>
      </c>
      <c r="H8" s="2751"/>
      <c r="I8" s="2751"/>
      <c r="J8" s="2750"/>
      <c r="K8" s="2672"/>
      <c r="L8" s="2749"/>
    </row>
    <row r="9" spans="2:31" ht="15" customHeight="1">
      <c r="B9" s="2748"/>
      <c r="C9" s="2747"/>
      <c r="D9" s="2746"/>
      <c r="E9" s="2745"/>
      <c r="F9" s="2746"/>
      <c r="G9" s="2745"/>
      <c r="H9" s="2744" t="s">
        <v>72</v>
      </c>
      <c r="I9" s="2744" t="s">
        <v>71</v>
      </c>
      <c r="J9" s="2743"/>
      <c r="K9" s="2672"/>
    </row>
    <row r="10" spans="2:31" s="2737" customFormat="1" ht="19.5" customHeight="1">
      <c r="B10" s="2683">
        <v>1401</v>
      </c>
      <c r="C10" s="2696" t="s">
        <v>989</v>
      </c>
      <c r="D10" s="2742"/>
      <c r="E10" s="2742"/>
      <c r="F10" s="2742"/>
      <c r="G10" s="2742"/>
      <c r="H10" s="2741">
        <f>SUM(H11:H30)</f>
        <v>26</v>
      </c>
      <c r="I10" s="2741">
        <f>SUM(I11:I30)</f>
        <v>89</v>
      </c>
      <c r="J10" s="2740">
        <f>SUM(H10:I10)</f>
        <v>115</v>
      </c>
      <c r="K10" s="2739"/>
      <c r="L10" s="2738"/>
    </row>
    <row r="11" spans="2:31" s="2718" customFormat="1" ht="9.75" customHeight="1">
      <c r="B11" s="2710"/>
      <c r="C11" s="2722" t="s">
        <v>988</v>
      </c>
      <c r="D11" s="2734" t="s">
        <v>987</v>
      </c>
      <c r="E11" s="2734" t="s">
        <v>986</v>
      </c>
      <c r="F11" s="2736"/>
      <c r="G11" s="2727" t="s">
        <v>979</v>
      </c>
      <c r="H11" s="2651">
        <v>5</v>
      </c>
      <c r="I11" s="2651">
        <v>30</v>
      </c>
      <c r="J11" s="2732">
        <v>35</v>
      </c>
    </row>
    <row r="12" spans="2:31" s="2718" customFormat="1" ht="9.75" customHeight="1">
      <c r="B12" s="2710"/>
      <c r="C12" s="2722"/>
      <c r="D12" s="2734"/>
      <c r="E12" s="2734"/>
      <c r="F12" s="2735"/>
      <c r="G12" s="2727"/>
      <c r="H12" s="2651"/>
      <c r="I12" s="2651"/>
      <c r="J12" s="2732"/>
    </row>
    <row r="13" spans="2:31" s="2718" customFormat="1" ht="10.5" customHeight="1">
      <c r="B13" s="2710"/>
      <c r="C13" s="2722"/>
      <c r="D13" s="2734"/>
      <c r="E13" s="2734"/>
      <c r="F13" s="2735"/>
      <c r="G13" s="2727"/>
      <c r="H13" s="2651"/>
      <c r="I13" s="2651"/>
      <c r="J13" s="2732"/>
    </row>
    <row r="14" spans="2:31" s="2718" customFormat="1" ht="10.5" customHeight="1">
      <c r="B14" s="2710"/>
      <c r="C14" s="2722"/>
      <c r="D14" s="2734"/>
      <c r="E14" s="2734"/>
      <c r="F14" s="2733"/>
      <c r="G14" s="2727"/>
      <c r="H14" s="2651"/>
      <c r="I14" s="2651"/>
      <c r="J14" s="2732"/>
    </row>
    <row r="15" spans="2:31" s="2718" customFormat="1" ht="9.75" customHeight="1">
      <c r="B15" s="2710"/>
      <c r="C15" s="2722"/>
      <c r="D15" s="2652" t="s">
        <v>985</v>
      </c>
      <c r="E15" s="2652" t="s">
        <v>984</v>
      </c>
      <c r="F15" s="2705"/>
      <c r="G15" s="2727" t="s">
        <v>979</v>
      </c>
      <c r="H15" s="2651">
        <v>5</v>
      </c>
      <c r="I15" s="2651">
        <v>15</v>
      </c>
      <c r="J15" s="2650">
        <v>20</v>
      </c>
    </row>
    <row r="16" spans="2:31" s="2718" customFormat="1" ht="9.75" customHeight="1">
      <c r="B16" s="2710"/>
      <c r="C16" s="2722"/>
      <c r="D16" s="2652"/>
      <c r="E16" s="2652"/>
      <c r="F16" s="2702"/>
      <c r="G16" s="2727"/>
      <c r="H16" s="2651"/>
      <c r="I16" s="2651"/>
      <c r="J16" s="2650"/>
    </row>
    <row r="17" spans="2:14" s="2718" customFormat="1" ht="10.5" customHeight="1">
      <c r="B17" s="2710"/>
      <c r="C17" s="2722"/>
      <c r="D17" s="2652"/>
      <c r="E17" s="2652"/>
      <c r="F17" s="2702"/>
      <c r="G17" s="2727"/>
      <c r="H17" s="2651"/>
      <c r="I17" s="2651"/>
      <c r="J17" s="2650"/>
    </row>
    <row r="18" spans="2:14" s="2718" customFormat="1" ht="10.5" customHeight="1">
      <c r="B18" s="2710"/>
      <c r="C18" s="2722"/>
      <c r="D18" s="2652"/>
      <c r="E18" s="2652"/>
      <c r="F18" s="2698"/>
      <c r="G18" s="2727"/>
      <c r="H18" s="2651"/>
      <c r="I18" s="2651"/>
      <c r="J18" s="2650"/>
    </row>
    <row r="19" spans="2:14" s="2718" customFormat="1" ht="10.5" customHeight="1">
      <c r="B19" s="2710"/>
      <c r="C19" s="2722"/>
      <c r="D19" s="2731" t="s">
        <v>983</v>
      </c>
      <c r="E19" s="2652" t="s">
        <v>982</v>
      </c>
      <c r="F19" s="2705"/>
      <c r="G19" s="2727" t="s">
        <v>979</v>
      </c>
      <c r="H19" s="2651">
        <v>4</v>
      </c>
      <c r="I19" s="2651">
        <v>15</v>
      </c>
      <c r="J19" s="2725">
        <v>19</v>
      </c>
    </row>
    <row r="20" spans="2:14" s="2718" customFormat="1" ht="9.75" customHeight="1">
      <c r="B20" s="2710"/>
      <c r="C20" s="2722"/>
      <c r="D20" s="2731"/>
      <c r="E20" s="2652"/>
      <c r="F20" s="2702"/>
      <c r="G20" s="2727"/>
      <c r="H20" s="2651"/>
      <c r="I20" s="2651"/>
      <c r="J20" s="2725"/>
    </row>
    <row r="21" spans="2:14" s="2718" customFormat="1" ht="10.5" customHeight="1">
      <c r="B21" s="2710"/>
      <c r="C21" s="2722"/>
      <c r="D21" s="2731"/>
      <c r="E21" s="2652"/>
      <c r="F21" s="2702"/>
      <c r="G21" s="2727"/>
      <c r="H21" s="2651"/>
      <c r="I21" s="2651"/>
      <c r="J21" s="2725"/>
    </row>
    <row r="22" spans="2:14" s="2718" customFormat="1" ht="10.5" customHeight="1">
      <c r="B22" s="2710"/>
      <c r="C22" s="2722"/>
      <c r="D22" s="2731"/>
      <c r="E22" s="2652"/>
      <c r="F22" s="2698"/>
      <c r="G22" s="2727"/>
      <c r="H22" s="2651"/>
      <c r="I22" s="2651"/>
      <c r="J22" s="2725"/>
    </row>
    <row r="23" spans="2:14" s="2718" customFormat="1" ht="10.5" customHeight="1">
      <c r="B23" s="2710"/>
      <c r="C23" s="2722"/>
      <c r="D23" s="2719" t="s">
        <v>981</v>
      </c>
      <c r="E23" s="2652" t="s">
        <v>980</v>
      </c>
      <c r="F23" s="2730"/>
      <c r="G23" s="2727" t="s">
        <v>979</v>
      </c>
      <c r="H23" s="2726">
        <v>8</v>
      </c>
      <c r="I23" s="2726">
        <v>17</v>
      </c>
      <c r="J23" s="2725">
        <v>25</v>
      </c>
    </row>
    <row r="24" spans="2:14" s="2718" customFormat="1" ht="10.5" customHeight="1">
      <c r="B24" s="2710"/>
      <c r="C24" s="2722"/>
      <c r="D24" s="2719"/>
      <c r="E24" s="2652"/>
      <c r="F24" s="2729"/>
      <c r="G24" s="2727"/>
      <c r="H24" s="2726"/>
      <c r="I24" s="2726"/>
      <c r="J24" s="2725"/>
    </row>
    <row r="25" spans="2:14" s="2718" customFormat="1" ht="10.5" customHeight="1">
      <c r="B25" s="2710"/>
      <c r="C25" s="2722"/>
      <c r="D25" s="2719"/>
      <c r="E25" s="2652"/>
      <c r="F25" s="2729"/>
      <c r="G25" s="2727"/>
      <c r="H25" s="2726"/>
      <c r="I25" s="2726"/>
      <c r="J25" s="2725"/>
    </row>
    <row r="26" spans="2:14" s="2718" customFormat="1" ht="10.5" customHeight="1">
      <c r="B26" s="2710"/>
      <c r="C26" s="2722"/>
      <c r="D26" s="2719"/>
      <c r="E26" s="2652"/>
      <c r="F26" s="2728"/>
      <c r="G26" s="2727"/>
      <c r="H26" s="2726"/>
      <c r="I26" s="2726"/>
      <c r="J26" s="2725"/>
    </row>
    <row r="27" spans="2:14" s="2718" customFormat="1" ht="10.5" customHeight="1">
      <c r="B27" s="2710"/>
      <c r="C27" s="2722" t="s">
        <v>978</v>
      </c>
      <c r="D27" s="2719" t="s">
        <v>977</v>
      </c>
      <c r="E27" s="2721" t="s">
        <v>976</v>
      </c>
      <c r="F27" s="2724" t="s">
        <v>975</v>
      </c>
      <c r="G27" s="2719" t="s">
        <v>974</v>
      </c>
      <c r="H27" s="2650">
        <v>4</v>
      </c>
      <c r="I27" s="2650">
        <v>12</v>
      </c>
      <c r="J27" s="2650">
        <v>16</v>
      </c>
    </row>
    <row r="28" spans="2:14" s="2718" customFormat="1" ht="10.5" customHeight="1">
      <c r="B28" s="2710"/>
      <c r="C28" s="2722"/>
      <c r="D28" s="2719"/>
      <c r="E28" s="2721"/>
      <c r="F28" s="2723"/>
      <c r="G28" s="2719"/>
      <c r="H28" s="2650"/>
      <c r="I28" s="2650"/>
      <c r="J28" s="2650"/>
    </row>
    <row r="29" spans="2:14" s="2718" customFormat="1" ht="10.5" customHeight="1">
      <c r="B29" s="2710"/>
      <c r="C29" s="2722"/>
      <c r="D29" s="2719"/>
      <c r="E29" s="2721"/>
      <c r="F29" s="2723"/>
      <c r="G29" s="2719"/>
      <c r="H29" s="2650"/>
      <c r="I29" s="2650"/>
      <c r="J29" s="2650"/>
    </row>
    <row r="30" spans="2:14" s="2718" customFormat="1" ht="10.5" customHeight="1">
      <c r="B30" s="2710"/>
      <c r="C30" s="2722"/>
      <c r="D30" s="2719"/>
      <c r="E30" s="2721"/>
      <c r="F30" s="2720"/>
      <c r="G30" s="2719"/>
      <c r="H30" s="2650"/>
      <c r="I30" s="2650"/>
      <c r="J30" s="2650"/>
    </row>
    <row r="31" spans="2:14" ht="19.5" customHeight="1">
      <c r="B31" s="2660">
        <v>1402</v>
      </c>
      <c r="C31" s="2717" t="s">
        <v>973</v>
      </c>
      <c r="D31" s="2716"/>
      <c r="E31" s="2716"/>
      <c r="F31" s="2716"/>
      <c r="G31" s="2716"/>
      <c r="H31" s="2689">
        <f>SUM(H32:H35)</f>
        <v>18</v>
      </c>
      <c r="I31" s="2689">
        <f>SUM(I32:I35)</f>
        <v>22</v>
      </c>
      <c r="J31" s="2712">
        <f>SUM(H31:I31)</f>
        <v>40</v>
      </c>
      <c r="K31" s="2672"/>
      <c r="L31" s="2672"/>
      <c r="N31" s="2715"/>
    </row>
    <row r="32" spans="2:14" ht="10.5" customHeight="1">
      <c r="B32" s="2655"/>
      <c r="C32" s="2692" t="s">
        <v>972</v>
      </c>
      <c r="D32" s="2652" t="s">
        <v>971</v>
      </c>
      <c r="E32" s="2652" t="s">
        <v>970</v>
      </c>
      <c r="F32" s="2651"/>
      <c r="G32" s="2652" t="s">
        <v>969</v>
      </c>
      <c r="H32" s="2651">
        <v>18</v>
      </c>
      <c r="I32" s="2651">
        <v>22</v>
      </c>
      <c r="J32" s="2709">
        <v>40</v>
      </c>
      <c r="K32" s="2672"/>
      <c r="L32" s="2672"/>
    </row>
    <row r="33" spans="1:12" ht="10.5" customHeight="1">
      <c r="A33" s="2590"/>
      <c r="B33" s="2655"/>
      <c r="C33" s="2692"/>
      <c r="D33" s="2652"/>
      <c r="E33" s="2652"/>
      <c r="F33" s="2651"/>
      <c r="G33" s="2652"/>
      <c r="H33" s="2651"/>
      <c r="I33" s="2651"/>
      <c r="J33" s="2709"/>
      <c r="K33" s="2672"/>
      <c r="L33" s="2672"/>
    </row>
    <row r="34" spans="1:12" ht="10.5" customHeight="1">
      <c r="A34" s="2590"/>
      <c r="B34" s="2655"/>
      <c r="C34" s="2692"/>
      <c r="D34" s="2652"/>
      <c r="E34" s="2652"/>
      <c r="F34" s="2651"/>
      <c r="G34" s="2652"/>
      <c r="H34" s="2651"/>
      <c r="I34" s="2651"/>
      <c r="J34" s="2709"/>
      <c r="K34" s="2672"/>
      <c r="L34" s="2672"/>
    </row>
    <row r="35" spans="1:12" ht="10.5" customHeight="1">
      <c r="A35" s="2590"/>
      <c r="B35" s="2654"/>
      <c r="C35" s="2692"/>
      <c r="D35" s="2652"/>
      <c r="E35" s="2652"/>
      <c r="F35" s="2651"/>
      <c r="G35" s="2652"/>
      <c r="H35" s="2651"/>
      <c r="I35" s="2651"/>
      <c r="J35" s="2709"/>
      <c r="K35" s="2672"/>
      <c r="L35" s="2672"/>
    </row>
    <row r="36" spans="1:12" s="2711" customFormat="1" ht="18.75" customHeight="1">
      <c r="B36" s="2690">
        <v>1403</v>
      </c>
      <c r="C36" s="2714" t="s">
        <v>773</v>
      </c>
      <c r="D36" s="2713"/>
      <c r="E36" s="2713"/>
      <c r="F36" s="2713"/>
      <c r="G36" s="2713"/>
      <c r="H36" s="2689">
        <f>SUM(H37:H48)</f>
        <v>50</v>
      </c>
      <c r="I36" s="2689">
        <f>SUM(I37:I48)</f>
        <v>81</v>
      </c>
      <c r="J36" s="2712">
        <f>SUM(H36:I36)</f>
        <v>131</v>
      </c>
    </row>
    <row r="37" spans="1:12" ht="10.5" customHeight="1">
      <c r="B37" s="2710"/>
      <c r="C37" s="2653" t="s">
        <v>968</v>
      </c>
      <c r="D37" s="2652" t="s">
        <v>967</v>
      </c>
      <c r="E37" s="2652" t="s">
        <v>966</v>
      </c>
      <c r="F37" s="2652" t="s">
        <v>965</v>
      </c>
      <c r="G37" s="2652"/>
      <c r="H37" s="2651">
        <v>15</v>
      </c>
      <c r="I37" s="2651">
        <v>22</v>
      </c>
      <c r="J37" s="2709">
        <v>37</v>
      </c>
      <c r="K37" s="2672"/>
      <c r="L37" s="2672"/>
    </row>
    <row r="38" spans="1:12" ht="10.5" customHeight="1">
      <c r="B38" s="2710"/>
      <c r="C38" s="2653"/>
      <c r="D38" s="2652"/>
      <c r="E38" s="2652"/>
      <c r="F38" s="2652"/>
      <c r="G38" s="2652"/>
      <c r="H38" s="2651"/>
      <c r="I38" s="2651"/>
      <c r="J38" s="2709"/>
      <c r="K38" s="2672"/>
      <c r="L38" s="2672"/>
    </row>
    <row r="39" spans="1:12" ht="10.5" customHeight="1">
      <c r="B39" s="2710"/>
      <c r="C39" s="2653"/>
      <c r="D39" s="2652"/>
      <c r="E39" s="2652"/>
      <c r="F39" s="2652"/>
      <c r="G39" s="2652"/>
      <c r="H39" s="2651"/>
      <c r="I39" s="2651"/>
      <c r="J39" s="2709"/>
      <c r="K39" s="2672"/>
      <c r="L39" s="2672"/>
    </row>
    <row r="40" spans="1:12" ht="10.5" customHeight="1">
      <c r="B40" s="2710"/>
      <c r="C40" s="2653"/>
      <c r="D40" s="2652"/>
      <c r="E40" s="2652"/>
      <c r="F40" s="2652"/>
      <c r="G40" s="2652"/>
      <c r="H40" s="2651"/>
      <c r="I40" s="2651"/>
      <c r="J40" s="2709"/>
      <c r="K40" s="2672"/>
      <c r="L40" s="2672"/>
    </row>
    <row r="41" spans="1:12" ht="12.75" customHeight="1">
      <c r="B41" s="2683"/>
      <c r="C41" s="2653" t="s">
        <v>964</v>
      </c>
      <c r="D41" s="2703" t="s">
        <v>963</v>
      </c>
      <c r="E41" s="2703" t="s">
        <v>960</v>
      </c>
      <c r="F41" s="2706" t="s">
        <v>962</v>
      </c>
      <c r="G41" s="2703" t="s">
        <v>731</v>
      </c>
      <c r="H41" s="2702">
        <v>20</v>
      </c>
      <c r="I41" s="2702">
        <v>25</v>
      </c>
      <c r="J41" s="2708">
        <v>45</v>
      </c>
      <c r="K41" s="2672"/>
      <c r="L41" s="2672"/>
    </row>
    <row r="42" spans="1:12">
      <c r="B42" s="2683"/>
      <c r="C42" s="2653"/>
      <c r="D42" s="2703"/>
      <c r="E42" s="2703"/>
      <c r="F42" s="2703"/>
      <c r="G42" s="2703"/>
      <c r="H42" s="2702"/>
      <c r="I42" s="2702"/>
      <c r="J42" s="2708"/>
      <c r="K42" s="2672"/>
      <c r="L42" s="2672"/>
    </row>
    <row r="43" spans="1:12">
      <c r="B43" s="2683"/>
      <c r="C43" s="2653"/>
      <c r="D43" s="2703"/>
      <c r="E43" s="2703"/>
      <c r="F43" s="2703"/>
      <c r="G43" s="2703"/>
      <c r="H43" s="2702"/>
      <c r="I43" s="2702"/>
      <c r="J43" s="2708"/>
      <c r="K43" s="2672"/>
      <c r="L43" s="2672"/>
    </row>
    <row r="44" spans="1:12">
      <c r="B44" s="2683"/>
      <c r="C44" s="2653"/>
      <c r="D44" s="2699"/>
      <c r="E44" s="2699"/>
      <c r="F44" s="2699"/>
      <c r="G44" s="2699"/>
      <c r="H44" s="2698"/>
      <c r="I44" s="2698"/>
      <c r="J44" s="2707"/>
      <c r="K44" s="2672"/>
      <c r="L44" s="2672"/>
    </row>
    <row r="45" spans="1:12" ht="12.75" customHeight="1">
      <c r="B45" s="2683"/>
      <c r="C45" s="2653"/>
      <c r="D45" s="2706" t="s">
        <v>961</v>
      </c>
      <c r="E45" s="2706" t="s">
        <v>960</v>
      </c>
      <c r="F45" s="2706" t="s">
        <v>959</v>
      </c>
      <c r="G45" s="2706" t="s">
        <v>731</v>
      </c>
      <c r="H45" s="2705">
        <v>15</v>
      </c>
      <c r="I45" s="2705">
        <v>34</v>
      </c>
      <c r="J45" s="2704">
        <v>49</v>
      </c>
      <c r="K45" s="2672"/>
      <c r="L45" s="2672"/>
    </row>
    <row r="46" spans="1:12">
      <c r="B46" s="2683"/>
      <c r="C46" s="2653"/>
      <c r="D46" s="2703"/>
      <c r="E46" s="2703"/>
      <c r="F46" s="2703"/>
      <c r="G46" s="2703"/>
      <c r="H46" s="2702"/>
      <c r="I46" s="2702"/>
      <c r="J46" s="2701"/>
      <c r="K46" s="2672"/>
      <c r="L46" s="2672"/>
    </row>
    <row r="47" spans="1:12">
      <c r="B47" s="2683"/>
      <c r="C47" s="2653"/>
      <c r="D47" s="2703"/>
      <c r="E47" s="2703"/>
      <c r="F47" s="2703"/>
      <c r="G47" s="2703"/>
      <c r="H47" s="2702"/>
      <c r="I47" s="2702"/>
      <c r="J47" s="2701"/>
      <c r="K47" s="2672"/>
      <c r="L47" s="2672"/>
    </row>
    <row r="48" spans="1:12">
      <c r="B48" s="2683"/>
      <c r="C48" s="2653"/>
      <c r="D48" s="2699"/>
      <c r="E48" s="2700"/>
      <c r="F48" s="2699"/>
      <c r="G48" s="2699"/>
      <c r="H48" s="2698"/>
      <c r="I48" s="2698"/>
      <c r="J48" s="2697"/>
      <c r="K48" s="2672"/>
      <c r="L48" s="2672"/>
    </row>
    <row r="49" spans="2:11" s="2645" customFormat="1" ht="18.75" customHeight="1">
      <c r="B49" s="2649">
        <v>1404</v>
      </c>
      <c r="C49" s="2696" t="s">
        <v>28</v>
      </c>
      <c r="D49" s="2695"/>
      <c r="E49" s="2695"/>
      <c r="F49" s="2695"/>
      <c r="G49" s="2695"/>
      <c r="H49" s="2657">
        <f>SUM(H50:H51)</f>
        <v>12</v>
      </c>
      <c r="I49" s="2657">
        <f>SUM(I50:I51)</f>
        <v>24</v>
      </c>
      <c r="J49" s="2656">
        <f>SUM(H49:I49)</f>
        <v>36</v>
      </c>
    </row>
    <row r="50" spans="2:11" s="2645" customFormat="1" ht="12.75" customHeight="1">
      <c r="B50" s="2694"/>
      <c r="C50" s="2692" t="s">
        <v>958</v>
      </c>
      <c r="D50" s="2652" t="s">
        <v>957</v>
      </c>
      <c r="E50" s="2652" t="s">
        <v>956</v>
      </c>
      <c r="F50" s="2652" t="s">
        <v>955</v>
      </c>
      <c r="G50" s="2652" t="s">
        <v>954</v>
      </c>
      <c r="H50" s="2651">
        <v>12</v>
      </c>
      <c r="I50" s="2651">
        <v>24</v>
      </c>
      <c r="J50" s="2691">
        <v>36</v>
      </c>
    </row>
    <row r="51" spans="2:11" s="2645" customFormat="1" ht="12.75" customHeight="1">
      <c r="B51" s="2693"/>
      <c r="C51" s="2692"/>
      <c r="D51" s="2652"/>
      <c r="E51" s="2652"/>
      <c r="F51" s="2652"/>
      <c r="G51" s="2652"/>
      <c r="H51" s="2651"/>
      <c r="I51" s="2651"/>
      <c r="J51" s="2691"/>
    </row>
    <row r="52" spans="2:11" s="2645" customFormat="1" ht="19.5" customHeight="1">
      <c r="B52" s="2690">
        <v>1405</v>
      </c>
      <c r="C52" s="2670" t="s">
        <v>4</v>
      </c>
      <c r="D52" s="2647"/>
      <c r="E52" s="2647"/>
      <c r="F52" s="2663"/>
      <c r="G52" s="2647"/>
      <c r="H52" s="2689">
        <f>SUM(H53:H56)</f>
        <v>15</v>
      </c>
      <c r="I52" s="2668">
        <f>SUM(I53:I56)</f>
        <v>20</v>
      </c>
      <c r="J52" s="2688">
        <f>SUM(H52:I52)</f>
        <v>35</v>
      </c>
    </row>
    <row r="53" spans="2:11" ht="12.75" customHeight="1">
      <c r="B53" s="2683"/>
      <c r="C53" s="2653" t="s">
        <v>953</v>
      </c>
      <c r="D53" s="2687" t="s">
        <v>952</v>
      </c>
      <c r="E53" s="2686" t="s">
        <v>951</v>
      </c>
      <c r="F53" s="2686" t="s">
        <v>950</v>
      </c>
      <c r="G53" s="2686" t="s">
        <v>750</v>
      </c>
      <c r="H53" s="2685">
        <v>15</v>
      </c>
      <c r="I53" s="2685">
        <v>20</v>
      </c>
      <c r="J53" s="2684">
        <v>35</v>
      </c>
    </row>
    <row r="54" spans="2:11" ht="12.75" customHeight="1">
      <c r="B54" s="2683"/>
      <c r="C54" s="2653"/>
      <c r="D54" s="2682"/>
      <c r="E54" s="2681"/>
      <c r="F54" s="2681"/>
      <c r="G54" s="2681"/>
      <c r="H54" s="2680"/>
      <c r="I54" s="2680"/>
      <c r="J54" s="2679"/>
    </row>
    <row r="55" spans="2:11" ht="12.75" customHeight="1">
      <c r="B55" s="2683"/>
      <c r="C55" s="2653"/>
      <c r="D55" s="2682"/>
      <c r="E55" s="2681"/>
      <c r="F55" s="2681"/>
      <c r="G55" s="2681"/>
      <c r="H55" s="2680"/>
      <c r="I55" s="2680"/>
      <c r="J55" s="2679"/>
    </row>
    <row r="56" spans="2:11" ht="12.75" customHeight="1">
      <c r="B56" s="2678"/>
      <c r="C56" s="2653"/>
      <c r="D56" s="2677"/>
      <c r="E56" s="2676"/>
      <c r="F56" s="2676"/>
      <c r="G56" s="2676"/>
      <c r="H56" s="2675"/>
      <c r="I56" s="2674"/>
      <c r="J56" s="2673"/>
      <c r="K56" s="2672"/>
    </row>
    <row r="57" spans="2:11" s="2645" customFormat="1" ht="18.75" customHeight="1">
      <c r="B57" s="2671">
        <v>1406</v>
      </c>
      <c r="C57" s="2670" t="s">
        <v>5</v>
      </c>
      <c r="D57" s="2663"/>
      <c r="E57" s="2663"/>
      <c r="F57" s="2663"/>
      <c r="G57" s="2669"/>
      <c r="H57" s="2668"/>
      <c r="I57" s="2667"/>
      <c r="J57" s="2666"/>
    </row>
    <row r="58" spans="2:11" s="2645" customFormat="1" ht="18.75" customHeight="1">
      <c r="B58" s="2665">
        <v>1407</v>
      </c>
      <c r="C58" s="2664" t="s">
        <v>62</v>
      </c>
      <c r="D58" s="2663"/>
      <c r="E58" s="2663"/>
      <c r="F58" s="2663"/>
      <c r="G58" s="2663"/>
      <c r="H58" s="2662"/>
      <c r="I58" s="2662"/>
      <c r="J58" s="2661"/>
    </row>
    <row r="59" spans="2:11" s="2645" customFormat="1" ht="18.75" customHeight="1">
      <c r="B59" s="2660">
        <v>1408</v>
      </c>
      <c r="C59" s="2659" t="s">
        <v>63</v>
      </c>
      <c r="D59" s="2658"/>
      <c r="E59" s="2658"/>
      <c r="F59" s="2658"/>
      <c r="G59" s="2658"/>
      <c r="H59" s="2657">
        <f>SUM(H60:H62)</f>
        <v>85</v>
      </c>
      <c r="I59" s="2657">
        <f>SUM(I60:I62)</f>
        <v>43</v>
      </c>
      <c r="J59" s="2656">
        <f>SUM(H59:I59)</f>
        <v>128</v>
      </c>
    </row>
    <row r="60" spans="2:11" ht="12.75" customHeight="1">
      <c r="B60" s="2655"/>
      <c r="C60" s="2653" t="s">
        <v>949</v>
      </c>
      <c r="D60" s="2652" t="s">
        <v>948</v>
      </c>
      <c r="E60" s="2652" t="s">
        <v>947</v>
      </c>
      <c r="F60" s="2652" t="s">
        <v>946</v>
      </c>
      <c r="G60" s="2652" t="s">
        <v>750</v>
      </c>
      <c r="H60" s="2651">
        <v>85</v>
      </c>
      <c r="I60" s="2651">
        <v>43</v>
      </c>
      <c r="J60" s="2650">
        <v>128</v>
      </c>
    </row>
    <row r="61" spans="2:11" ht="12.75" customHeight="1">
      <c r="B61" s="2655"/>
      <c r="C61" s="2653"/>
      <c r="D61" s="2652"/>
      <c r="E61" s="2652"/>
      <c r="F61" s="2652"/>
      <c r="G61" s="2652"/>
      <c r="H61" s="2651"/>
      <c r="I61" s="2651"/>
      <c r="J61" s="2650"/>
    </row>
    <row r="62" spans="2:11" ht="12.75" customHeight="1">
      <c r="B62" s="2654"/>
      <c r="C62" s="2653"/>
      <c r="D62" s="2652"/>
      <c r="E62" s="2652"/>
      <c r="F62" s="2652"/>
      <c r="G62" s="2652"/>
      <c r="H62" s="2651"/>
      <c r="I62" s="2651"/>
      <c r="J62" s="2650"/>
    </row>
    <row r="63" spans="2:11" s="2645" customFormat="1" ht="18.75" customHeight="1">
      <c r="B63" s="2649">
        <v>1624</v>
      </c>
      <c r="C63" s="2648" t="s">
        <v>19</v>
      </c>
      <c r="D63" s="2647"/>
      <c r="E63" s="2647"/>
      <c r="F63" s="2647"/>
      <c r="G63" s="2647"/>
      <c r="H63" s="2647"/>
      <c r="I63" s="2647"/>
      <c r="J63" s="2646"/>
    </row>
    <row r="64" spans="2:11" ht="10.5" customHeight="1">
      <c r="B64" s="2644"/>
      <c r="C64" s="2643"/>
      <c r="D64" s="2642"/>
      <c r="E64" s="2642"/>
      <c r="F64" s="2642"/>
      <c r="G64" s="2642"/>
      <c r="H64" s="2641"/>
      <c r="I64" s="2641"/>
      <c r="J64" s="2640"/>
    </row>
    <row r="65" spans="2:10" ht="14.25" customHeight="1">
      <c r="B65" s="2639"/>
      <c r="C65" s="2638" t="s">
        <v>0</v>
      </c>
      <c r="D65" s="2637"/>
      <c r="E65" s="2636"/>
      <c r="F65" s="2636"/>
      <c r="G65" s="2636"/>
      <c r="H65" s="2635">
        <f>SUM(H10+H31+H36+H49+H52+H57+H59)</f>
        <v>206</v>
      </c>
      <c r="I65" s="2635">
        <f>SUM(I10+I31+I36+I49+I52+I57+I59)</f>
        <v>279</v>
      </c>
      <c r="J65" s="2634">
        <f>SUM(J10+J31+J36+J49+J52+J57+J59)</f>
        <v>485</v>
      </c>
    </row>
    <row r="66" spans="2:10" ht="10.5" customHeight="1">
      <c r="C66" s="2633" t="s">
        <v>148</v>
      </c>
      <c r="D66" s="2633"/>
      <c r="E66" s="2633"/>
      <c r="F66" s="2633"/>
      <c r="G66" s="2633"/>
      <c r="H66" s="2633"/>
      <c r="I66" s="2633"/>
      <c r="J66" s="2633"/>
    </row>
    <row r="67" spans="2:10">
      <c r="B67" s="2631"/>
      <c r="C67" s="2632"/>
    </row>
    <row r="68" spans="2:10" ht="15.75" customHeight="1">
      <c r="B68" s="2631"/>
    </row>
    <row r="69" spans="2:10" s="2628" customFormat="1" ht="11.25" customHeight="1">
      <c r="B69" s="2630"/>
      <c r="C69" s="2626"/>
      <c r="D69" s="2626"/>
      <c r="E69" s="2626"/>
      <c r="F69" s="2626"/>
      <c r="G69" s="2626"/>
      <c r="H69" s="2627"/>
      <c r="I69" s="2627"/>
      <c r="J69" s="2629"/>
    </row>
    <row r="70" spans="2:10" ht="9" customHeight="1"/>
  </sheetData>
  <mergeCells count="110">
    <mergeCell ref="D60:D62"/>
    <mergeCell ref="E60:E62"/>
    <mergeCell ref="F60:F62"/>
    <mergeCell ref="G60:G62"/>
    <mergeCell ref="H60:H62"/>
    <mergeCell ref="D53:D56"/>
    <mergeCell ref="E53:E56"/>
    <mergeCell ref="G53:G56"/>
    <mergeCell ref="H53:H56"/>
    <mergeCell ref="F50:F51"/>
    <mergeCell ref="F53:F56"/>
    <mergeCell ref="F27:F30"/>
    <mergeCell ref="F37:F40"/>
    <mergeCell ref="F41:F44"/>
    <mergeCell ref="F45:F48"/>
    <mergeCell ref="F32:F35"/>
    <mergeCell ref="J53:J56"/>
    <mergeCell ref="D32:D35"/>
    <mergeCell ref="E32:E35"/>
    <mergeCell ref="G32:G35"/>
    <mergeCell ref="H32:H35"/>
    <mergeCell ref="F7:F9"/>
    <mergeCell ref="C66:J66"/>
    <mergeCell ref="F11:F14"/>
    <mergeCell ref="F15:F18"/>
    <mergeCell ref="F19:F22"/>
    <mergeCell ref="F23:F26"/>
    <mergeCell ref="I60:I62"/>
    <mergeCell ref="J60:J62"/>
    <mergeCell ref="D27:D30"/>
    <mergeCell ref="E27:E30"/>
    <mergeCell ref="G27:G30"/>
    <mergeCell ref="H27:H30"/>
    <mergeCell ref="I27:I30"/>
    <mergeCell ref="J27:J30"/>
    <mergeCell ref="I32:I35"/>
    <mergeCell ref="J32:J35"/>
    <mergeCell ref="D23:D26"/>
    <mergeCell ref="E23:E26"/>
    <mergeCell ref="G23:G26"/>
    <mergeCell ref="H23:H26"/>
    <mergeCell ref="I23:I26"/>
    <mergeCell ref="H15:H18"/>
    <mergeCell ref="I15:I18"/>
    <mergeCell ref="J11:J14"/>
    <mergeCell ref="D15:D18"/>
    <mergeCell ref="E15:E18"/>
    <mergeCell ref="G15:G18"/>
    <mergeCell ref="G19:G22"/>
    <mergeCell ref="H19:H22"/>
    <mergeCell ref="I19:I22"/>
    <mergeCell ref="J19:J22"/>
    <mergeCell ref="I53:I56"/>
    <mergeCell ref="J15:J18"/>
    <mergeCell ref="D19:D22"/>
    <mergeCell ref="E19:E22"/>
    <mergeCell ref="J23:J26"/>
    <mergeCell ref="D11:D14"/>
    <mergeCell ref="E11:E14"/>
    <mergeCell ref="G11:G14"/>
    <mergeCell ref="H11:H14"/>
    <mergeCell ref="I11:I14"/>
    <mergeCell ref="J50:J51"/>
    <mergeCell ref="E50:E51"/>
    <mergeCell ref="H50:H51"/>
    <mergeCell ref="I50:I51"/>
    <mergeCell ref="G50:G51"/>
    <mergeCell ref="D50:D51"/>
    <mergeCell ref="J41:J44"/>
    <mergeCell ref="G41:G44"/>
    <mergeCell ref="H41:H44"/>
    <mergeCell ref="D45:D48"/>
    <mergeCell ref="E45:E48"/>
    <mergeCell ref="J45:J48"/>
    <mergeCell ref="I45:I48"/>
    <mergeCell ref="H37:H40"/>
    <mergeCell ref="D37:D40"/>
    <mergeCell ref="I37:I40"/>
    <mergeCell ref="D41:D44"/>
    <mergeCell ref="E41:E44"/>
    <mergeCell ref="I41:I44"/>
    <mergeCell ref="B59:B62"/>
    <mergeCell ref="C50:C51"/>
    <mergeCell ref="C32:C35"/>
    <mergeCell ref="C37:C40"/>
    <mergeCell ref="C41:C48"/>
    <mergeCell ref="C27:C30"/>
    <mergeCell ref="C53:C56"/>
    <mergeCell ref="C60:C62"/>
    <mergeCell ref="B31:B35"/>
    <mergeCell ref="H7:I8"/>
    <mergeCell ref="J7:J9"/>
    <mergeCell ref="B10:B30"/>
    <mergeCell ref="B49:B51"/>
    <mergeCell ref="B36:B48"/>
    <mergeCell ref="G45:G48"/>
    <mergeCell ref="H45:H48"/>
    <mergeCell ref="J37:J40"/>
    <mergeCell ref="E37:E40"/>
    <mergeCell ref="G37:G40"/>
    <mergeCell ref="B63:B64"/>
    <mergeCell ref="C65:D65"/>
    <mergeCell ref="B52:B56"/>
    <mergeCell ref="C11:C26"/>
    <mergeCell ref="B3:J3"/>
    <mergeCell ref="N3:AB3"/>
    <mergeCell ref="B4:J4"/>
    <mergeCell ref="B7:B9"/>
    <mergeCell ref="C7:C9"/>
    <mergeCell ref="D7:D9"/>
  </mergeCells>
  <pageMargins left="0.70866141732283472" right="0.70866141732283472" top="0.74803149606299213" bottom="0.74803149606299213" header="0.31496062992125984" footer="0.31496062992125984"/>
  <pageSetup scale="43" orientation="landscape" r:id="rId1"/>
  <rowBreaks count="1" manualBreakCount="1">
    <brk id="70" max="10"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E4653-4EE6-4A45-A04D-6849785AD923}">
  <dimension ref="A2:AA62"/>
  <sheetViews>
    <sheetView view="pageBreakPreview" topLeftCell="D1" zoomScaleNormal="100" zoomScaleSheetLayoutView="100" workbookViewId="0">
      <selection activeCell="E2" sqref="E2:Q2"/>
    </sheetView>
  </sheetViews>
  <sheetFormatPr baseColWidth="10" defaultRowHeight="12.75"/>
  <cols>
    <col min="1" max="1" width="2.140625" style="862" hidden="1" customWidth="1"/>
    <col min="2" max="2" width="2.7109375" style="862" hidden="1" customWidth="1"/>
    <col min="3" max="3" width="3.140625" style="862" hidden="1" customWidth="1"/>
    <col min="4" max="4" width="0.7109375" style="862" customWidth="1"/>
    <col min="5" max="5" width="6.42578125" style="925" bestFit="1" customWidth="1"/>
    <col min="6" max="6" width="60.42578125" style="925" customWidth="1"/>
    <col min="7" max="7" width="0.85546875" style="925" customWidth="1"/>
    <col min="8" max="8" width="7.7109375" style="849" customWidth="1"/>
    <col min="9" max="9" width="8.140625" style="849" customWidth="1"/>
    <col min="10" max="10" width="0.85546875" style="849" customWidth="1"/>
    <col min="11" max="11" width="7.7109375" style="849" customWidth="1"/>
    <col min="12" max="12" width="8.140625" style="849" customWidth="1"/>
    <col min="13" max="13" width="7.7109375" style="849" customWidth="1"/>
    <col min="14" max="14" width="0.85546875" style="849" customWidth="1"/>
    <col min="15" max="17" width="7.7109375" style="849" customWidth="1"/>
    <col min="18" max="18" width="0.85546875" style="1" customWidth="1"/>
    <col min="19" max="19" width="7.140625" style="1" customWidth="1"/>
    <col min="20" max="16384" width="11.42578125" style="1"/>
  </cols>
  <sheetData>
    <row r="2" spans="1:27" ht="11.25" customHeight="1">
      <c r="E2" s="1911" t="s">
        <v>696</v>
      </c>
      <c r="F2" s="1911"/>
      <c r="G2" s="1911"/>
      <c r="H2" s="1911"/>
      <c r="I2" s="1911"/>
      <c r="J2" s="1911"/>
      <c r="K2" s="1911"/>
      <c r="L2" s="1911"/>
      <c r="M2" s="1911"/>
      <c r="N2" s="1911"/>
      <c r="O2" s="1911"/>
      <c r="P2" s="1911"/>
      <c r="Q2" s="1911"/>
      <c r="R2" s="853"/>
    </row>
    <row r="3" spans="1:27" ht="11.25" customHeight="1">
      <c r="E3" s="1911">
        <v>2020</v>
      </c>
      <c r="F3" s="1911"/>
      <c r="G3" s="1911"/>
      <c r="H3" s="1911"/>
      <c r="I3" s="1911"/>
      <c r="J3" s="1911"/>
      <c r="K3" s="1911"/>
      <c r="L3" s="1911"/>
      <c r="M3" s="1911"/>
      <c r="N3" s="1911"/>
      <c r="O3" s="1911"/>
      <c r="P3" s="1911"/>
      <c r="Q3" s="1911"/>
      <c r="R3" s="853"/>
    </row>
    <row r="4" spans="1:27" ht="13.5" customHeight="1">
      <c r="O4" s="1729"/>
      <c r="P4" s="1729"/>
      <c r="Q4" s="1729"/>
    </row>
    <row r="5" spans="1:27" ht="12" customHeight="1">
      <c r="E5" s="1913" t="s">
        <v>6</v>
      </c>
      <c r="F5" s="1915" t="s">
        <v>67</v>
      </c>
      <c r="G5" s="1438"/>
      <c r="H5" s="1922" t="s">
        <v>695</v>
      </c>
      <c r="I5" s="1922"/>
      <c r="J5" s="1922"/>
      <c r="K5" s="1922"/>
      <c r="L5" s="1922"/>
      <c r="M5" s="1922"/>
      <c r="N5" s="1085"/>
      <c r="O5" s="1919" t="s">
        <v>29</v>
      </c>
      <c r="P5" s="1919"/>
      <c r="Q5" s="1920"/>
    </row>
    <row r="6" spans="1:27" ht="12" customHeight="1">
      <c r="E6" s="1914"/>
      <c r="F6" s="1916"/>
      <c r="G6" s="1709"/>
      <c r="H6" s="1728" t="s">
        <v>133</v>
      </c>
      <c r="I6" s="1728"/>
      <c r="J6" s="1727"/>
      <c r="K6" s="1912" t="s">
        <v>132</v>
      </c>
      <c r="L6" s="1912"/>
      <c r="M6" s="1918" t="s">
        <v>0</v>
      </c>
      <c r="N6" s="1085"/>
      <c r="O6" s="1918" t="s">
        <v>694</v>
      </c>
      <c r="P6" s="1918" t="s">
        <v>132</v>
      </c>
      <c r="Q6" s="1921" t="s">
        <v>0</v>
      </c>
      <c r="R6" s="4"/>
      <c r="S6" s="4"/>
    </row>
    <row r="7" spans="1:27" ht="12" customHeight="1">
      <c r="A7" s="862" t="s">
        <v>12</v>
      </c>
      <c r="B7" s="862" t="s">
        <v>13</v>
      </c>
      <c r="C7" s="862" t="s">
        <v>14</v>
      </c>
      <c r="E7" s="1914"/>
      <c r="F7" s="1917"/>
      <c r="G7" s="1363"/>
      <c r="H7" s="1084" t="s">
        <v>683</v>
      </c>
      <c r="I7" s="1084" t="s">
        <v>682</v>
      </c>
      <c r="J7" s="1084"/>
      <c r="K7" s="1084" t="s">
        <v>683</v>
      </c>
      <c r="L7" s="1084" t="s">
        <v>682</v>
      </c>
      <c r="M7" s="1901"/>
      <c r="N7" s="1329"/>
      <c r="O7" s="1901"/>
      <c r="P7" s="1901"/>
      <c r="Q7" s="1882"/>
      <c r="R7" s="865"/>
      <c r="S7" s="865"/>
      <c r="T7" s="865"/>
      <c r="U7" s="865"/>
      <c r="V7" s="865"/>
      <c r="W7" s="865"/>
      <c r="X7" s="865"/>
      <c r="Y7" s="865"/>
      <c r="Z7" s="865"/>
      <c r="AA7" s="865"/>
    </row>
    <row r="8" spans="1:27" s="788" customFormat="1" ht="12.75" customHeight="1">
      <c r="A8" s="862"/>
      <c r="B8" s="862"/>
      <c r="C8" s="862"/>
      <c r="D8" s="862"/>
      <c r="E8" s="1891">
        <v>1401</v>
      </c>
      <c r="F8" s="1700" t="s">
        <v>1</v>
      </c>
      <c r="G8" s="547"/>
      <c r="H8" s="1717">
        <f>SUM(H9:H16)</f>
        <v>537</v>
      </c>
      <c r="I8" s="1717">
        <f>SUM(I9:I16)</f>
        <v>4</v>
      </c>
      <c r="J8" s="1717"/>
      <c r="K8" s="1717">
        <f>SUM(K9:K16)</f>
        <v>341</v>
      </c>
      <c r="L8" s="1717">
        <f>SUM(L9:L16)</f>
        <v>0</v>
      </c>
      <c r="M8" s="1717">
        <f t="shared" ref="M8:M39" si="0">SUM(H8:L8)</f>
        <v>882</v>
      </c>
      <c r="N8" s="1717"/>
      <c r="O8" s="1717">
        <f>SUM(O9:O16)</f>
        <v>400</v>
      </c>
      <c r="P8" s="1717">
        <f>SUM(P9:P16)</f>
        <v>0</v>
      </c>
      <c r="Q8" s="1717">
        <f>SUM(Q9:Q16)</f>
        <v>400</v>
      </c>
      <c r="R8" s="908"/>
      <c r="S8" s="908"/>
      <c r="T8" s="1726"/>
    </row>
    <row r="9" spans="1:27" s="788" customFormat="1" ht="12" customHeight="1">
      <c r="A9" s="862">
        <v>1</v>
      </c>
      <c r="B9" s="862">
        <v>1</v>
      </c>
      <c r="C9" s="862">
        <v>11</v>
      </c>
      <c r="D9" s="862"/>
      <c r="E9" s="1892"/>
      <c r="F9" s="1522" t="s">
        <v>33</v>
      </c>
      <c r="G9" s="4"/>
      <c r="H9" s="35">
        <v>76</v>
      </c>
      <c r="I9" s="35">
        <v>4</v>
      </c>
      <c r="J9" s="35"/>
      <c r="K9" s="35">
        <v>45</v>
      </c>
      <c r="L9" s="35">
        <v>0</v>
      </c>
      <c r="M9" s="35">
        <f t="shared" si="0"/>
        <v>125</v>
      </c>
      <c r="N9" s="35"/>
      <c r="O9" s="35">
        <v>45</v>
      </c>
      <c r="P9" s="35">
        <v>0</v>
      </c>
      <c r="Q9" s="374">
        <f t="shared" ref="Q9:Q25" si="1">SUM(O9:P9)</f>
        <v>45</v>
      </c>
      <c r="R9" s="908"/>
      <c r="S9" s="908"/>
    </row>
    <row r="10" spans="1:27" s="833" customFormat="1" ht="12" customHeight="1">
      <c r="A10" s="1375">
        <v>1</v>
      </c>
      <c r="B10" s="1375">
        <v>1</v>
      </c>
      <c r="C10" s="1375">
        <v>5</v>
      </c>
      <c r="D10" s="1375"/>
      <c r="E10" s="1892"/>
      <c r="F10" s="20" t="s">
        <v>34</v>
      </c>
      <c r="G10" s="4"/>
      <c r="H10" s="35">
        <v>12</v>
      </c>
      <c r="I10" s="35">
        <v>0</v>
      </c>
      <c r="J10" s="35"/>
      <c r="K10" s="35">
        <v>34</v>
      </c>
      <c r="L10" s="35">
        <v>0</v>
      </c>
      <c r="M10" s="35">
        <f t="shared" si="0"/>
        <v>46</v>
      </c>
      <c r="N10" s="35"/>
      <c r="O10" s="35">
        <v>22</v>
      </c>
      <c r="P10" s="35">
        <v>0</v>
      </c>
      <c r="Q10" s="374">
        <f t="shared" si="1"/>
        <v>22</v>
      </c>
      <c r="R10" s="1704"/>
      <c r="S10" s="908"/>
      <c r="T10" s="618"/>
      <c r="Y10" s="1725"/>
    </row>
    <row r="11" spans="1:27" s="833" customFormat="1" ht="12" customHeight="1">
      <c r="A11" s="1375">
        <v>1</v>
      </c>
      <c r="B11" s="1375">
        <v>1</v>
      </c>
      <c r="C11" s="1375">
        <v>12</v>
      </c>
      <c r="D11" s="1375"/>
      <c r="E11" s="1892"/>
      <c r="F11" s="20" t="s">
        <v>35</v>
      </c>
      <c r="G11" s="4"/>
      <c r="H11" s="35">
        <v>143</v>
      </c>
      <c r="I11" s="35">
        <v>0</v>
      </c>
      <c r="J11" s="35"/>
      <c r="K11" s="35">
        <v>123</v>
      </c>
      <c r="L11" s="35">
        <v>0</v>
      </c>
      <c r="M11" s="35">
        <f t="shared" si="0"/>
        <v>266</v>
      </c>
      <c r="N11" s="35"/>
      <c r="O11" s="35">
        <v>56</v>
      </c>
      <c r="P11" s="35">
        <v>0</v>
      </c>
      <c r="Q11" s="374">
        <f t="shared" si="1"/>
        <v>56</v>
      </c>
      <c r="R11" s="1704"/>
      <c r="S11" s="908"/>
      <c r="T11" s="618"/>
      <c r="Y11" s="1725"/>
    </row>
    <row r="12" spans="1:27" ht="12" customHeight="1">
      <c r="A12" s="862">
        <v>1</v>
      </c>
      <c r="B12" s="862">
        <v>1</v>
      </c>
      <c r="C12" s="862">
        <v>2</v>
      </c>
      <c r="E12" s="1892"/>
      <c r="F12" s="20" t="s">
        <v>27</v>
      </c>
      <c r="G12" s="633"/>
      <c r="H12" s="35">
        <v>54</v>
      </c>
      <c r="I12" s="35">
        <v>0</v>
      </c>
      <c r="J12" s="35"/>
      <c r="K12" s="35">
        <v>36</v>
      </c>
      <c r="L12" s="35">
        <v>0</v>
      </c>
      <c r="M12" s="35">
        <f t="shared" si="0"/>
        <v>90</v>
      </c>
      <c r="N12" s="35"/>
      <c r="O12" s="35">
        <v>21</v>
      </c>
      <c r="P12" s="35">
        <v>0</v>
      </c>
      <c r="Q12" s="374">
        <f t="shared" si="1"/>
        <v>21</v>
      </c>
      <c r="R12" s="618"/>
      <c r="S12" s="908"/>
      <c r="T12" s="369"/>
      <c r="Y12" s="1415"/>
    </row>
    <row r="13" spans="1:27" s="788" customFormat="1" ht="12" customHeight="1">
      <c r="A13" s="862">
        <v>1</v>
      </c>
      <c r="B13" s="862">
        <v>1</v>
      </c>
      <c r="C13" s="862">
        <v>4</v>
      </c>
      <c r="D13" s="862"/>
      <c r="E13" s="1892"/>
      <c r="F13" s="20" t="s">
        <v>10</v>
      </c>
      <c r="G13" s="4"/>
      <c r="H13" s="35">
        <v>21</v>
      </c>
      <c r="I13" s="35">
        <v>0</v>
      </c>
      <c r="J13" s="35"/>
      <c r="K13" s="35">
        <v>11</v>
      </c>
      <c r="L13" s="35">
        <v>0</v>
      </c>
      <c r="M13" s="35">
        <f t="shared" si="0"/>
        <v>32</v>
      </c>
      <c r="N13" s="35"/>
      <c r="O13" s="35">
        <v>12</v>
      </c>
      <c r="P13" s="35">
        <v>0</v>
      </c>
      <c r="Q13" s="374">
        <f t="shared" si="1"/>
        <v>12</v>
      </c>
      <c r="R13" s="908"/>
      <c r="S13" s="908"/>
      <c r="U13" s="1910"/>
      <c r="V13" s="1910"/>
      <c r="W13" s="1910"/>
      <c r="X13" s="908"/>
      <c r="Y13" s="1722"/>
    </row>
    <row r="14" spans="1:27" ht="12" customHeight="1">
      <c r="A14" s="862">
        <v>1</v>
      </c>
      <c r="B14" s="862">
        <v>1</v>
      </c>
      <c r="C14" s="862">
        <v>1</v>
      </c>
      <c r="E14" s="1892"/>
      <c r="F14" s="20" t="s">
        <v>36</v>
      </c>
      <c r="G14" s="4"/>
      <c r="H14" s="35">
        <v>165</v>
      </c>
      <c r="I14" s="35">
        <v>0</v>
      </c>
      <c r="J14" s="35"/>
      <c r="K14" s="35">
        <v>56</v>
      </c>
      <c r="L14" s="35">
        <v>0</v>
      </c>
      <c r="M14" s="35">
        <f t="shared" si="0"/>
        <v>221</v>
      </c>
      <c r="N14" s="35"/>
      <c r="O14" s="35">
        <v>132</v>
      </c>
      <c r="P14" s="35">
        <v>0</v>
      </c>
      <c r="Q14" s="374">
        <f t="shared" si="1"/>
        <v>132</v>
      </c>
      <c r="R14" s="618"/>
      <c r="S14" s="908"/>
      <c r="T14" s="618"/>
      <c r="U14" s="1910"/>
      <c r="V14" s="1910"/>
      <c r="W14" s="1910"/>
      <c r="Y14" s="1415"/>
    </row>
    <row r="15" spans="1:27" ht="12" customHeight="1">
      <c r="A15" s="862">
        <v>1</v>
      </c>
      <c r="B15" s="862">
        <v>1</v>
      </c>
      <c r="C15" s="862">
        <v>14</v>
      </c>
      <c r="E15" s="1892"/>
      <c r="F15" s="20" t="s">
        <v>24</v>
      </c>
      <c r="G15" s="4"/>
      <c r="H15" s="35">
        <v>34</v>
      </c>
      <c r="I15" s="35">
        <v>0</v>
      </c>
      <c r="J15" s="35"/>
      <c r="K15" s="35">
        <v>12</v>
      </c>
      <c r="L15" s="35">
        <v>0</v>
      </c>
      <c r="M15" s="35">
        <f t="shared" si="0"/>
        <v>46</v>
      </c>
      <c r="N15" s="35"/>
      <c r="O15" s="35">
        <v>34</v>
      </c>
      <c r="P15" s="35">
        <v>0</v>
      </c>
      <c r="Q15" s="374">
        <f t="shared" si="1"/>
        <v>34</v>
      </c>
      <c r="R15" s="618"/>
      <c r="S15" s="908"/>
      <c r="T15" s="618"/>
      <c r="U15" s="1910"/>
      <c r="V15" s="1910"/>
      <c r="W15" s="1910"/>
      <c r="Y15" s="1415"/>
    </row>
    <row r="16" spans="1:27" ht="12" customHeight="1">
      <c r="A16" s="862">
        <v>1</v>
      </c>
      <c r="B16" s="862">
        <v>6</v>
      </c>
      <c r="C16" s="862">
        <v>10</v>
      </c>
      <c r="E16" s="1893"/>
      <c r="F16" s="20" t="s">
        <v>32</v>
      </c>
      <c r="G16" s="4"/>
      <c r="H16" s="35">
        <v>32</v>
      </c>
      <c r="I16" s="35">
        <v>0</v>
      </c>
      <c r="J16" s="35"/>
      <c r="K16" s="35">
        <v>24</v>
      </c>
      <c r="L16" s="35">
        <v>0</v>
      </c>
      <c r="M16" s="35">
        <f t="shared" si="0"/>
        <v>56</v>
      </c>
      <c r="N16" s="35"/>
      <c r="O16" s="1724">
        <v>78</v>
      </c>
      <c r="P16" s="1724">
        <v>0</v>
      </c>
      <c r="Q16" s="1723">
        <f t="shared" si="1"/>
        <v>78</v>
      </c>
      <c r="R16" s="618"/>
      <c r="S16" s="908"/>
      <c r="T16" s="618"/>
      <c r="U16" s="1910"/>
      <c r="V16" s="1910"/>
      <c r="W16" s="1910"/>
      <c r="Y16" s="1415"/>
    </row>
    <row r="17" spans="1:25" s="788" customFormat="1" ht="12.75" customHeight="1">
      <c r="A17" s="862"/>
      <c r="B17" s="862"/>
      <c r="C17" s="862"/>
      <c r="D17" s="862"/>
      <c r="E17" s="1891">
        <v>1402</v>
      </c>
      <c r="F17" s="23" t="s">
        <v>2</v>
      </c>
      <c r="G17" s="573"/>
      <c r="H17" s="1717">
        <f>SUM(H18:H25)</f>
        <v>310</v>
      </c>
      <c r="I17" s="1717">
        <f>SUM(I18:I25)</f>
        <v>3</v>
      </c>
      <c r="J17" s="1717"/>
      <c r="K17" s="1717">
        <f>SUM(K18:K25)</f>
        <v>358</v>
      </c>
      <c r="L17" s="1717">
        <f>SUM(L18:L25)</f>
        <v>0</v>
      </c>
      <c r="M17" s="1717">
        <f t="shared" si="0"/>
        <v>671</v>
      </c>
      <c r="N17" s="1717"/>
      <c r="O17" s="1717">
        <f>SUM(O18:O25)</f>
        <v>191</v>
      </c>
      <c r="P17" s="1717">
        <f>SUM(P18:P25)</f>
        <v>0</v>
      </c>
      <c r="Q17" s="1720">
        <f t="shared" si="1"/>
        <v>191</v>
      </c>
      <c r="R17" s="908"/>
      <c r="S17" s="908"/>
      <c r="T17" s="908"/>
      <c r="U17" s="1910"/>
      <c r="V17" s="1910"/>
      <c r="W17" s="1910"/>
      <c r="Y17" s="1722"/>
    </row>
    <row r="18" spans="1:25" ht="12" customHeight="1">
      <c r="A18" s="862">
        <v>2</v>
      </c>
      <c r="B18" s="862">
        <v>4</v>
      </c>
      <c r="C18" s="862">
        <v>11</v>
      </c>
      <c r="E18" s="1892"/>
      <c r="F18" s="20" t="s">
        <v>37</v>
      </c>
      <c r="G18" s="4"/>
      <c r="H18" s="35">
        <v>12</v>
      </c>
      <c r="I18" s="35">
        <v>0</v>
      </c>
      <c r="J18" s="35"/>
      <c r="K18" s="35">
        <v>21</v>
      </c>
      <c r="L18" s="35">
        <v>0</v>
      </c>
      <c r="M18" s="35">
        <f t="shared" si="0"/>
        <v>33</v>
      </c>
      <c r="N18" s="35"/>
      <c r="O18" s="35">
        <v>23</v>
      </c>
      <c r="P18" s="35">
        <v>0</v>
      </c>
      <c r="Q18" s="374">
        <f t="shared" si="1"/>
        <v>23</v>
      </c>
      <c r="U18" s="1910"/>
      <c r="V18" s="1910"/>
      <c r="W18" s="1910"/>
      <c r="Y18" s="1415"/>
    </row>
    <row r="19" spans="1:25" ht="12" customHeight="1">
      <c r="A19" s="862">
        <v>2</v>
      </c>
      <c r="B19" s="862">
        <v>4</v>
      </c>
      <c r="C19" s="862">
        <v>10</v>
      </c>
      <c r="E19" s="1892"/>
      <c r="F19" s="20" t="s">
        <v>38</v>
      </c>
      <c r="G19" s="4"/>
      <c r="H19" s="35">
        <v>45</v>
      </c>
      <c r="I19" s="35">
        <v>0</v>
      </c>
      <c r="J19" s="35"/>
      <c r="K19" s="35">
        <v>23</v>
      </c>
      <c r="L19" s="35">
        <v>0</v>
      </c>
      <c r="M19" s="35">
        <f t="shared" si="0"/>
        <v>68</v>
      </c>
      <c r="N19" s="35"/>
      <c r="O19" s="35">
        <v>34</v>
      </c>
      <c r="P19" s="35">
        <v>0</v>
      </c>
      <c r="Q19" s="374">
        <f t="shared" si="1"/>
        <v>34</v>
      </c>
      <c r="U19" s="1910"/>
      <c r="V19" s="1910"/>
      <c r="W19" s="1910"/>
      <c r="Y19" s="1415"/>
    </row>
    <row r="20" spans="1:25" ht="12" customHeight="1">
      <c r="A20" s="862">
        <v>2</v>
      </c>
      <c r="B20" s="862">
        <v>4</v>
      </c>
      <c r="C20" s="862">
        <v>10</v>
      </c>
      <c r="E20" s="1892"/>
      <c r="F20" s="20" t="s">
        <v>39</v>
      </c>
      <c r="G20" s="4"/>
      <c r="H20" s="35">
        <v>67</v>
      </c>
      <c r="I20" s="35">
        <v>3</v>
      </c>
      <c r="J20" s="35"/>
      <c r="K20" s="35">
        <v>76</v>
      </c>
      <c r="L20" s="35">
        <v>0</v>
      </c>
      <c r="M20" s="35">
        <f t="shared" si="0"/>
        <v>146</v>
      </c>
      <c r="N20" s="35"/>
      <c r="O20" s="35">
        <v>23</v>
      </c>
      <c r="P20" s="35">
        <v>0</v>
      </c>
      <c r="Q20" s="374">
        <f t="shared" si="1"/>
        <v>23</v>
      </c>
      <c r="U20" s="1910"/>
      <c r="V20" s="1910"/>
      <c r="W20" s="1910"/>
      <c r="Y20" s="1415"/>
    </row>
    <row r="21" spans="1:25" ht="12" customHeight="1">
      <c r="A21" s="862">
        <v>2</v>
      </c>
      <c r="B21" s="862">
        <v>4</v>
      </c>
      <c r="C21" s="862">
        <v>3</v>
      </c>
      <c r="E21" s="1892"/>
      <c r="F21" s="20" t="s">
        <v>40</v>
      </c>
      <c r="G21" s="4"/>
      <c r="H21" s="35">
        <v>35</v>
      </c>
      <c r="I21" s="35">
        <v>0</v>
      </c>
      <c r="J21" s="35"/>
      <c r="K21" s="35">
        <v>56</v>
      </c>
      <c r="L21" s="35">
        <v>0</v>
      </c>
      <c r="M21" s="35">
        <f t="shared" si="0"/>
        <v>91</v>
      </c>
      <c r="N21" s="35"/>
      <c r="O21" s="35">
        <v>26</v>
      </c>
      <c r="P21" s="35">
        <v>0</v>
      </c>
      <c r="Q21" s="374">
        <f t="shared" si="1"/>
        <v>26</v>
      </c>
      <c r="Y21" s="1415"/>
    </row>
    <row r="22" spans="1:25" ht="12" customHeight="1">
      <c r="A22" s="862">
        <v>2</v>
      </c>
      <c r="B22" s="862">
        <v>4</v>
      </c>
      <c r="C22" s="862">
        <v>7</v>
      </c>
      <c r="E22" s="1892"/>
      <c r="F22" s="20" t="s">
        <v>693</v>
      </c>
      <c r="G22" s="4"/>
      <c r="H22" s="35">
        <v>34</v>
      </c>
      <c r="I22" s="35">
        <v>0</v>
      </c>
      <c r="J22" s="35"/>
      <c r="K22" s="35">
        <v>45</v>
      </c>
      <c r="L22" s="35">
        <v>0</v>
      </c>
      <c r="M22" s="35">
        <f t="shared" si="0"/>
        <v>79</v>
      </c>
      <c r="N22" s="35"/>
      <c r="O22" s="35">
        <v>21</v>
      </c>
      <c r="P22" s="35">
        <v>0</v>
      </c>
      <c r="Q22" s="374">
        <f t="shared" si="1"/>
        <v>21</v>
      </c>
    </row>
    <row r="23" spans="1:25" ht="12" customHeight="1">
      <c r="A23" s="862">
        <v>2</v>
      </c>
      <c r="B23" s="862">
        <v>4</v>
      </c>
      <c r="C23" s="862">
        <v>1</v>
      </c>
      <c r="E23" s="1892"/>
      <c r="F23" s="20" t="s">
        <v>692</v>
      </c>
      <c r="G23" s="4"/>
      <c r="H23" s="35">
        <v>60</v>
      </c>
      <c r="I23" s="35">
        <v>0</v>
      </c>
      <c r="J23" s="35"/>
      <c r="K23" s="35">
        <v>89</v>
      </c>
      <c r="L23" s="35">
        <v>0</v>
      </c>
      <c r="M23" s="35">
        <f t="shared" si="0"/>
        <v>149</v>
      </c>
      <c r="N23" s="35"/>
      <c r="O23" s="35">
        <v>27</v>
      </c>
      <c r="P23" s="35">
        <v>0</v>
      </c>
      <c r="Q23" s="374">
        <f t="shared" si="1"/>
        <v>27</v>
      </c>
    </row>
    <row r="24" spans="1:25" ht="12" customHeight="1">
      <c r="A24" s="862">
        <v>2</v>
      </c>
      <c r="B24" s="862">
        <v>4</v>
      </c>
      <c r="C24" s="862">
        <v>9</v>
      </c>
      <c r="E24" s="1892"/>
      <c r="F24" s="20" t="s">
        <v>43</v>
      </c>
      <c r="G24" s="4"/>
      <c r="H24" s="35">
        <v>57</v>
      </c>
      <c r="I24" s="35">
        <v>0</v>
      </c>
      <c r="J24" s="35"/>
      <c r="K24" s="35">
        <v>43</v>
      </c>
      <c r="L24" s="35">
        <v>0</v>
      </c>
      <c r="M24" s="35">
        <f t="shared" si="0"/>
        <v>100</v>
      </c>
      <c r="N24" s="35"/>
      <c r="O24" s="35">
        <v>35</v>
      </c>
      <c r="P24" s="35">
        <v>0</v>
      </c>
      <c r="Q24" s="374">
        <f t="shared" si="1"/>
        <v>35</v>
      </c>
    </row>
    <row r="25" spans="1:25" ht="12" customHeight="1">
      <c r="A25" s="862">
        <v>2</v>
      </c>
      <c r="B25" s="862">
        <v>4</v>
      </c>
      <c r="C25" s="862">
        <v>11</v>
      </c>
      <c r="E25" s="1892"/>
      <c r="F25" s="20" t="s">
        <v>211</v>
      </c>
      <c r="G25" s="622"/>
      <c r="H25" s="35">
        <v>0</v>
      </c>
      <c r="I25" s="35">
        <v>0</v>
      </c>
      <c r="J25" s="35"/>
      <c r="K25" s="35">
        <v>5</v>
      </c>
      <c r="L25" s="35">
        <v>0</v>
      </c>
      <c r="M25" s="35">
        <f t="shared" si="0"/>
        <v>5</v>
      </c>
      <c r="N25" s="35"/>
      <c r="O25" s="35">
        <v>2</v>
      </c>
      <c r="P25" s="35">
        <v>0</v>
      </c>
      <c r="Q25" s="374">
        <f t="shared" si="1"/>
        <v>2</v>
      </c>
    </row>
    <row r="26" spans="1:25" ht="12.75" customHeight="1">
      <c r="E26" s="1891">
        <v>1403</v>
      </c>
      <c r="F26" s="23" t="s">
        <v>3</v>
      </c>
      <c r="G26" s="543"/>
      <c r="H26" s="1717">
        <f>SUM(H27:H29)</f>
        <v>58</v>
      </c>
      <c r="I26" s="1717">
        <f>SUM(I27:I29)</f>
        <v>19</v>
      </c>
      <c r="J26" s="1717"/>
      <c r="K26" s="1717">
        <f>SUM(K27:K29)</f>
        <v>87</v>
      </c>
      <c r="L26" s="1717">
        <f>SUM(L27:L29)</f>
        <v>0</v>
      </c>
      <c r="M26" s="1717">
        <f t="shared" si="0"/>
        <v>164</v>
      </c>
      <c r="N26" s="1717"/>
      <c r="O26" s="1717">
        <f>SUM(O27:O29)</f>
        <v>82</v>
      </c>
      <c r="P26" s="1717">
        <f>SUM(P27:P29)</f>
        <v>0</v>
      </c>
      <c r="Q26" s="1720">
        <f>SUM(Q27:Q29)</f>
        <v>82</v>
      </c>
    </row>
    <row r="27" spans="1:25" ht="12" customHeight="1">
      <c r="A27" s="862">
        <v>3</v>
      </c>
      <c r="B27" s="862">
        <v>5</v>
      </c>
      <c r="C27" s="862">
        <v>11</v>
      </c>
      <c r="E27" s="1892"/>
      <c r="F27" s="20" t="s">
        <v>45</v>
      </c>
      <c r="G27" s="4"/>
      <c r="H27" s="35">
        <v>26</v>
      </c>
      <c r="I27" s="35">
        <v>12</v>
      </c>
      <c r="J27" s="35"/>
      <c r="K27" s="35">
        <v>56</v>
      </c>
      <c r="L27" s="35">
        <v>0</v>
      </c>
      <c r="M27" s="35">
        <f t="shared" si="0"/>
        <v>94</v>
      </c>
      <c r="N27" s="35"/>
      <c r="O27" s="35">
        <v>35</v>
      </c>
      <c r="P27" s="35">
        <v>0</v>
      </c>
      <c r="Q27" s="374">
        <f t="shared" ref="Q27:Q32" si="2">SUM(O27:P27)</f>
        <v>35</v>
      </c>
    </row>
    <row r="28" spans="1:25" ht="12" customHeight="1">
      <c r="A28" s="862">
        <v>3</v>
      </c>
      <c r="B28" s="862">
        <v>5</v>
      </c>
      <c r="C28" s="862">
        <v>8</v>
      </c>
      <c r="E28" s="1892"/>
      <c r="F28" s="20" t="s">
        <v>46</v>
      </c>
      <c r="G28" s="4"/>
      <c r="H28" s="35">
        <v>12</v>
      </c>
      <c r="I28" s="35">
        <v>7</v>
      </c>
      <c r="J28" s="35"/>
      <c r="K28" s="35">
        <v>14</v>
      </c>
      <c r="L28" s="35">
        <v>0</v>
      </c>
      <c r="M28" s="35">
        <f t="shared" si="0"/>
        <v>33</v>
      </c>
      <c r="N28" s="35"/>
      <c r="O28" s="35">
        <v>21</v>
      </c>
      <c r="P28" s="35">
        <v>0</v>
      </c>
      <c r="Q28" s="374">
        <f t="shared" si="2"/>
        <v>21</v>
      </c>
    </row>
    <row r="29" spans="1:25" ht="12" customHeight="1">
      <c r="A29" s="862">
        <v>3</v>
      </c>
      <c r="B29" s="862">
        <v>5</v>
      </c>
      <c r="C29" s="862">
        <v>10</v>
      </c>
      <c r="E29" s="1893"/>
      <c r="F29" s="20" t="s">
        <v>47</v>
      </c>
      <c r="G29" s="4"/>
      <c r="H29" s="35">
        <v>20</v>
      </c>
      <c r="I29" s="35">
        <v>0</v>
      </c>
      <c r="J29" s="35"/>
      <c r="K29" s="35">
        <v>17</v>
      </c>
      <c r="L29" s="35">
        <v>0</v>
      </c>
      <c r="M29" s="35">
        <f t="shared" si="0"/>
        <v>37</v>
      </c>
      <c r="N29" s="35"/>
      <c r="O29" s="35">
        <v>26</v>
      </c>
      <c r="P29" s="35">
        <v>0</v>
      </c>
      <c r="Q29" s="374">
        <f t="shared" si="2"/>
        <v>26</v>
      </c>
    </row>
    <row r="30" spans="1:25" ht="12.75" customHeight="1">
      <c r="E30" s="1894">
        <v>1404</v>
      </c>
      <c r="F30" s="23" t="s">
        <v>28</v>
      </c>
      <c r="G30" s="573"/>
      <c r="H30" s="1717">
        <f>SUM(H31:H32)</f>
        <v>101</v>
      </c>
      <c r="I30" s="1717">
        <f>SUM(I31:I32)</f>
        <v>44</v>
      </c>
      <c r="J30" s="1717"/>
      <c r="K30" s="1717">
        <f>SUM(K31:K32)</f>
        <v>132</v>
      </c>
      <c r="L30" s="1717">
        <f>SUM(L31:L32)</f>
        <v>0</v>
      </c>
      <c r="M30" s="1717">
        <f t="shared" si="0"/>
        <v>277</v>
      </c>
      <c r="N30" s="1717"/>
      <c r="O30" s="1717">
        <f>SUM(O31:O32)</f>
        <v>77</v>
      </c>
      <c r="P30" s="1717">
        <f>SUM(P31:P32)</f>
        <v>0</v>
      </c>
      <c r="Q30" s="1720">
        <f t="shared" si="2"/>
        <v>77</v>
      </c>
    </row>
    <row r="31" spans="1:25" ht="12" customHeight="1">
      <c r="A31" s="862">
        <v>4</v>
      </c>
      <c r="B31" s="862">
        <v>6</v>
      </c>
      <c r="C31" s="862">
        <v>11</v>
      </c>
      <c r="E31" s="1895"/>
      <c r="F31" s="20" t="s">
        <v>48</v>
      </c>
      <c r="G31" s="4"/>
      <c r="H31" s="35">
        <v>34</v>
      </c>
      <c r="I31" s="35">
        <v>21</v>
      </c>
      <c r="J31" s="35"/>
      <c r="K31" s="35">
        <v>56</v>
      </c>
      <c r="L31" s="35">
        <v>0</v>
      </c>
      <c r="M31" s="35">
        <f t="shared" si="0"/>
        <v>111</v>
      </c>
      <c r="N31" s="35"/>
      <c r="O31" s="35">
        <v>45</v>
      </c>
      <c r="P31" s="35">
        <v>0</v>
      </c>
      <c r="Q31" s="374">
        <f t="shared" si="2"/>
        <v>45</v>
      </c>
    </row>
    <row r="32" spans="1:25" ht="12" customHeight="1">
      <c r="A32" s="862">
        <v>4</v>
      </c>
      <c r="B32" s="862">
        <v>6</v>
      </c>
      <c r="C32" s="862">
        <v>11</v>
      </c>
      <c r="E32" s="1896"/>
      <c r="F32" s="20" t="s">
        <v>49</v>
      </c>
      <c r="G32" s="4"/>
      <c r="H32" s="35">
        <v>67</v>
      </c>
      <c r="I32" s="35">
        <v>23</v>
      </c>
      <c r="J32" s="35"/>
      <c r="K32" s="35">
        <v>76</v>
      </c>
      <c r="L32" s="35">
        <v>0</v>
      </c>
      <c r="M32" s="35">
        <f t="shared" si="0"/>
        <v>166</v>
      </c>
      <c r="N32" s="35"/>
      <c r="O32" s="35">
        <v>32</v>
      </c>
      <c r="P32" s="35">
        <v>0</v>
      </c>
      <c r="Q32" s="374">
        <f t="shared" si="2"/>
        <v>32</v>
      </c>
    </row>
    <row r="33" spans="1:17" ht="12.75" customHeight="1">
      <c r="E33" s="1891">
        <v>1405</v>
      </c>
      <c r="F33" s="23" t="s">
        <v>4</v>
      </c>
      <c r="G33" s="1703"/>
      <c r="H33" s="1717">
        <f>SUM(H34:H37)</f>
        <v>45</v>
      </c>
      <c r="I33" s="1717">
        <f>SUM(I34:I37)</f>
        <v>13</v>
      </c>
      <c r="J33" s="1717"/>
      <c r="K33" s="1717">
        <f>SUM(K34:K37)</f>
        <v>121</v>
      </c>
      <c r="L33" s="1717">
        <f>SUM(L34:L37)</f>
        <v>0</v>
      </c>
      <c r="M33" s="1717">
        <f t="shared" si="0"/>
        <v>179</v>
      </c>
      <c r="N33" s="1717"/>
      <c r="O33" s="1717">
        <f>SUM(O34:O37)</f>
        <v>69</v>
      </c>
      <c r="P33" s="1717">
        <f>SUM(P34:P37)</f>
        <v>0</v>
      </c>
      <c r="Q33" s="1720">
        <f>SUM(Q34:Q37)</f>
        <v>69</v>
      </c>
    </row>
    <row r="34" spans="1:17" ht="12" customHeight="1">
      <c r="A34" s="862">
        <v>5</v>
      </c>
      <c r="B34" s="862">
        <v>4</v>
      </c>
      <c r="C34" s="862">
        <v>8</v>
      </c>
      <c r="E34" s="1892"/>
      <c r="F34" s="20" t="s">
        <v>50</v>
      </c>
      <c r="G34" s="4"/>
      <c r="H34" s="35">
        <v>9</v>
      </c>
      <c r="I34" s="35">
        <v>13</v>
      </c>
      <c r="J34" s="35"/>
      <c r="K34" s="35">
        <v>67</v>
      </c>
      <c r="L34" s="35">
        <v>0</v>
      </c>
      <c r="M34" s="35">
        <f t="shared" si="0"/>
        <v>89</v>
      </c>
      <c r="N34" s="35"/>
      <c r="O34" s="35">
        <v>24</v>
      </c>
      <c r="P34" s="35">
        <v>0</v>
      </c>
      <c r="Q34" s="374">
        <f t="shared" ref="Q34:Q49" si="3">SUM(O34:P34)</f>
        <v>24</v>
      </c>
    </row>
    <row r="35" spans="1:17" ht="12" customHeight="1">
      <c r="A35" s="862">
        <v>5</v>
      </c>
      <c r="B35" s="862">
        <v>5</v>
      </c>
      <c r="C35" s="862">
        <v>11</v>
      </c>
      <c r="E35" s="1892"/>
      <c r="F35" s="20" t="s">
        <v>58</v>
      </c>
      <c r="G35" s="4"/>
      <c r="H35" s="35">
        <v>23</v>
      </c>
      <c r="I35" s="35">
        <v>0</v>
      </c>
      <c r="J35" s="35"/>
      <c r="K35" s="35">
        <v>35</v>
      </c>
      <c r="L35" s="35">
        <v>0</v>
      </c>
      <c r="M35" s="35">
        <f t="shared" si="0"/>
        <v>58</v>
      </c>
      <c r="N35" s="35"/>
      <c r="O35" s="35">
        <v>24</v>
      </c>
      <c r="P35" s="35">
        <v>0</v>
      </c>
      <c r="Q35" s="374">
        <f t="shared" si="3"/>
        <v>24</v>
      </c>
    </row>
    <row r="36" spans="1:17" ht="12" customHeight="1">
      <c r="A36" s="862">
        <v>5</v>
      </c>
      <c r="B36" s="862">
        <v>5</v>
      </c>
      <c r="C36" s="862">
        <v>10</v>
      </c>
      <c r="E36" s="1892"/>
      <c r="F36" s="20" t="s">
        <v>51</v>
      </c>
      <c r="G36" s="4"/>
      <c r="H36" s="35">
        <v>0</v>
      </c>
      <c r="I36" s="35">
        <v>0</v>
      </c>
      <c r="J36" s="35"/>
      <c r="K36" s="35">
        <v>0</v>
      </c>
      <c r="L36" s="35">
        <v>0</v>
      </c>
      <c r="M36" s="35">
        <f t="shared" si="0"/>
        <v>0</v>
      </c>
      <c r="N36" s="35"/>
      <c r="O36" s="35">
        <v>0</v>
      </c>
      <c r="P36" s="35">
        <v>0</v>
      </c>
      <c r="Q36" s="374">
        <f t="shared" si="3"/>
        <v>0</v>
      </c>
    </row>
    <row r="37" spans="1:17" ht="12" customHeight="1">
      <c r="A37" s="862">
        <v>5</v>
      </c>
      <c r="B37" s="862">
        <v>5</v>
      </c>
      <c r="C37" s="862">
        <v>13</v>
      </c>
      <c r="E37" s="1893"/>
      <c r="F37" s="20" t="s">
        <v>52</v>
      </c>
      <c r="G37" s="4"/>
      <c r="H37" s="35">
        <v>13</v>
      </c>
      <c r="I37" s="35">
        <v>0</v>
      </c>
      <c r="J37" s="35"/>
      <c r="K37" s="35">
        <v>19</v>
      </c>
      <c r="L37" s="35">
        <v>0</v>
      </c>
      <c r="M37" s="35">
        <f t="shared" si="0"/>
        <v>32</v>
      </c>
      <c r="N37" s="35"/>
      <c r="O37" s="35">
        <v>21</v>
      </c>
      <c r="P37" s="35">
        <v>0</v>
      </c>
      <c r="Q37" s="374">
        <f t="shared" si="3"/>
        <v>21</v>
      </c>
    </row>
    <row r="38" spans="1:17" ht="12.75" customHeight="1">
      <c r="E38" s="1892">
        <v>1406</v>
      </c>
      <c r="F38" s="23" t="s">
        <v>5</v>
      </c>
      <c r="G38" s="573"/>
      <c r="H38" s="1717">
        <f>SUM(H39:H42)</f>
        <v>143</v>
      </c>
      <c r="I38" s="1717">
        <f>SUM(I39:I42)</f>
        <v>23</v>
      </c>
      <c r="J38" s="1717"/>
      <c r="K38" s="1717">
        <f>SUM(K39:K42)</f>
        <v>233</v>
      </c>
      <c r="L38" s="1717">
        <f>SUM(L39:L42)</f>
        <v>0</v>
      </c>
      <c r="M38" s="1717">
        <f t="shared" si="0"/>
        <v>399</v>
      </c>
      <c r="N38" s="1717"/>
      <c r="O38" s="1717">
        <f>SUM(O39:O42)</f>
        <v>163</v>
      </c>
      <c r="P38" s="1717">
        <f>SUM(P39:P42)</f>
        <v>0</v>
      </c>
      <c r="Q38" s="1720">
        <f t="shared" si="3"/>
        <v>163</v>
      </c>
    </row>
    <row r="39" spans="1:17" ht="12" customHeight="1">
      <c r="A39" s="862">
        <v>6</v>
      </c>
      <c r="B39" s="862">
        <v>2</v>
      </c>
      <c r="C39" s="862">
        <v>11</v>
      </c>
      <c r="E39" s="1892"/>
      <c r="F39" s="20" t="s">
        <v>53</v>
      </c>
      <c r="G39" s="4"/>
      <c r="H39" s="35">
        <v>72</v>
      </c>
      <c r="I39" s="35">
        <v>23</v>
      </c>
      <c r="J39" s="35"/>
      <c r="K39" s="35">
        <v>134</v>
      </c>
      <c r="L39" s="35">
        <v>0</v>
      </c>
      <c r="M39" s="35">
        <f t="shared" si="0"/>
        <v>229</v>
      </c>
      <c r="N39" s="35"/>
      <c r="O39" s="35">
        <v>97</v>
      </c>
      <c r="P39" s="35">
        <v>0</v>
      </c>
      <c r="Q39" s="374">
        <f t="shared" si="3"/>
        <v>97</v>
      </c>
    </row>
    <row r="40" spans="1:17" ht="12" customHeight="1">
      <c r="A40" s="862">
        <v>6</v>
      </c>
      <c r="B40" s="862">
        <v>2</v>
      </c>
      <c r="C40" s="862">
        <v>10</v>
      </c>
      <c r="E40" s="1892"/>
      <c r="F40" s="20" t="s">
        <v>54</v>
      </c>
      <c r="G40" s="4"/>
      <c r="H40" s="35">
        <v>56</v>
      </c>
      <c r="I40" s="35">
        <v>0</v>
      </c>
      <c r="J40" s="35"/>
      <c r="K40" s="35">
        <v>78</v>
      </c>
      <c r="L40" s="35">
        <v>0</v>
      </c>
      <c r="M40" s="35">
        <f t="shared" ref="M40:M71" si="4">SUM(H40:L40)</f>
        <v>134</v>
      </c>
      <c r="N40" s="35"/>
      <c r="O40" s="35">
        <v>45</v>
      </c>
      <c r="P40" s="35">
        <v>0</v>
      </c>
      <c r="Q40" s="374">
        <f t="shared" si="3"/>
        <v>45</v>
      </c>
    </row>
    <row r="41" spans="1:17" ht="12" customHeight="1">
      <c r="A41" s="862">
        <v>6</v>
      </c>
      <c r="B41" s="862">
        <v>2</v>
      </c>
      <c r="C41" s="862">
        <v>10</v>
      </c>
      <c r="E41" s="1892"/>
      <c r="F41" s="20" t="s">
        <v>55</v>
      </c>
      <c r="G41" s="4"/>
      <c r="H41" s="35">
        <v>15</v>
      </c>
      <c r="I41" s="35">
        <v>0</v>
      </c>
      <c r="J41" s="35"/>
      <c r="K41" s="35">
        <v>21</v>
      </c>
      <c r="L41" s="35">
        <v>0</v>
      </c>
      <c r="M41" s="35">
        <f t="shared" si="4"/>
        <v>36</v>
      </c>
      <c r="N41" s="35"/>
      <c r="O41" s="35">
        <v>21</v>
      </c>
      <c r="P41" s="35">
        <v>0</v>
      </c>
      <c r="Q41" s="374">
        <f t="shared" si="3"/>
        <v>21</v>
      </c>
    </row>
    <row r="42" spans="1:17" ht="12" customHeight="1">
      <c r="A42" s="862">
        <v>6</v>
      </c>
      <c r="B42" s="862">
        <v>2</v>
      </c>
      <c r="C42" s="862">
        <v>6</v>
      </c>
      <c r="E42" s="1892"/>
      <c r="F42" s="20" t="s">
        <v>26</v>
      </c>
      <c r="G42" s="4"/>
      <c r="H42" s="920">
        <v>0</v>
      </c>
      <c r="I42" s="1721">
        <v>0</v>
      </c>
      <c r="J42" s="1721"/>
      <c r="K42" s="868">
        <v>0</v>
      </c>
      <c r="L42" s="868">
        <v>0</v>
      </c>
      <c r="M42" s="35">
        <f t="shared" si="4"/>
        <v>0</v>
      </c>
      <c r="N42" s="35"/>
      <c r="O42" s="920">
        <v>0</v>
      </c>
      <c r="P42" s="35">
        <v>0</v>
      </c>
      <c r="Q42" s="374">
        <f t="shared" si="3"/>
        <v>0</v>
      </c>
    </row>
    <row r="43" spans="1:17" ht="12.75" customHeight="1">
      <c r="E43" s="1894">
        <v>1407</v>
      </c>
      <c r="F43" s="23" t="s">
        <v>62</v>
      </c>
      <c r="G43" s="573"/>
      <c r="H43" s="1717">
        <f>SUM(H44:H45)</f>
        <v>9</v>
      </c>
      <c r="I43" s="1717">
        <f>SUM(I44:I45)</f>
        <v>0</v>
      </c>
      <c r="J43" s="1717">
        <f>SUM(J44:J45)</f>
        <v>0</v>
      </c>
      <c r="K43" s="1717">
        <f>SUM(K44:K45)</f>
        <v>15</v>
      </c>
      <c r="L43" s="1717">
        <f>SUM(L44:L45)</f>
        <v>0</v>
      </c>
      <c r="M43" s="1717">
        <f t="shared" si="4"/>
        <v>24</v>
      </c>
      <c r="N43" s="1717"/>
      <c r="O43" s="1717">
        <f>SUM(O44:O45)</f>
        <v>14</v>
      </c>
      <c r="P43" s="1717">
        <f>SUM(P44:P45)</f>
        <v>0</v>
      </c>
      <c r="Q43" s="1720">
        <f t="shared" si="3"/>
        <v>14</v>
      </c>
    </row>
    <row r="44" spans="1:17" ht="12" customHeight="1">
      <c r="A44" s="862">
        <v>7</v>
      </c>
      <c r="B44" s="862">
        <v>6</v>
      </c>
      <c r="C44" s="862">
        <v>10</v>
      </c>
      <c r="E44" s="1895"/>
      <c r="F44" s="20" t="s">
        <v>56</v>
      </c>
      <c r="G44" s="622"/>
      <c r="H44" s="35">
        <v>0</v>
      </c>
      <c r="I44" s="35">
        <v>0</v>
      </c>
      <c r="J44" s="35">
        <v>0</v>
      </c>
      <c r="K44" s="35">
        <v>0</v>
      </c>
      <c r="L44" s="35">
        <v>0</v>
      </c>
      <c r="M44" s="35">
        <f t="shared" si="4"/>
        <v>0</v>
      </c>
      <c r="N44" s="35"/>
      <c r="O44" s="35">
        <v>0</v>
      </c>
      <c r="P44" s="35">
        <v>0</v>
      </c>
      <c r="Q44" s="374">
        <f t="shared" si="3"/>
        <v>0</v>
      </c>
    </row>
    <row r="45" spans="1:17" ht="12" customHeight="1">
      <c r="A45" s="862">
        <v>7</v>
      </c>
      <c r="B45" s="862">
        <v>3</v>
      </c>
      <c r="C45" s="862">
        <v>11</v>
      </c>
      <c r="E45" s="1896"/>
      <c r="F45" s="20" t="s">
        <v>25</v>
      </c>
      <c r="G45" s="622"/>
      <c r="H45" s="35">
        <v>9</v>
      </c>
      <c r="I45" s="35">
        <v>0</v>
      </c>
      <c r="J45" s="35"/>
      <c r="K45" s="35">
        <v>15</v>
      </c>
      <c r="L45" s="35">
        <v>0</v>
      </c>
      <c r="M45" s="35">
        <f t="shared" si="4"/>
        <v>24</v>
      </c>
      <c r="N45" s="35"/>
      <c r="O45" s="35">
        <v>14</v>
      </c>
      <c r="P45" s="35">
        <v>0</v>
      </c>
      <c r="Q45" s="374">
        <f t="shared" si="3"/>
        <v>14</v>
      </c>
    </row>
    <row r="46" spans="1:17" ht="12.75" customHeight="1">
      <c r="E46" s="1894">
        <v>1408</v>
      </c>
      <c r="F46" s="23" t="s">
        <v>63</v>
      </c>
      <c r="G46" s="573"/>
      <c r="H46" s="1717">
        <f>SUM(H47:H50)</f>
        <v>23</v>
      </c>
      <c r="I46" s="1717">
        <f>SUM(I47:I50)</f>
        <v>2</v>
      </c>
      <c r="J46" s="1717"/>
      <c r="K46" s="1717">
        <f>SUM(K47:K50)</f>
        <v>69</v>
      </c>
      <c r="L46" s="1717">
        <f>SUM(L47:L50)</f>
        <v>0</v>
      </c>
      <c r="M46" s="1717">
        <f t="shared" si="4"/>
        <v>94</v>
      </c>
      <c r="N46" s="1717"/>
      <c r="O46" s="1717">
        <f>SUM(O47:O50)</f>
        <v>101</v>
      </c>
      <c r="P46" s="1717">
        <f>SUM(P47:P50)</f>
        <v>0</v>
      </c>
      <c r="Q46" s="1720">
        <f t="shared" si="3"/>
        <v>101</v>
      </c>
    </row>
    <row r="47" spans="1:17" ht="12" customHeight="1">
      <c r="A47" s="862">
        <v>8</v>
      </c>
      <c r="B47" s="862">
        <v>4</v>
      </c>
      <c r="C47" s="862">
        <v>8</v>
      </c>
      <c r="E47" s="1895"/>
      <c r="F47" s="20" t="s">
        <v>57</v>
      </c>
      <c r="G47" s="4"/>
      <c r="H47" s="35">
        <v>23</v>
      </c>
      <c r="I47" s="35">
        <v>2</v>
      </c>
      <c r="J47" s="35"/>
      <c r="K47" s="35">
        <v>34</v>
      </c>
      <c r="L47" s="35">
        <v>0</v>
      </c>
      <c r="M47" s="35">
        <f t="shared" si="4"/>
        <v>59</v>
      </c>
      <c r="N47" s="35"/>
      <c r="O47" s="35">
        <v>78</v>
      </c>
      <c r="P47" s="35">
        <v>0</v>
      </c>
      <c r="Q47" s="374">
        <f t="shared" si="3"/>
        <v>78</v>
      </c>
    </row>
    <row r="48" spans="1:17" ht="12" customHeight="1">
      <c r="A48" s="862">
        <v>8</v>
      </c>
      <c r="B48" s="862">
        <v>4</v>
      </c>
      <c r="C48" s="862">
        <v>6</v>
      </c>
      <c r="E48" s="1895"/>
      <c r="F48" s="20" t="s">
        <v>473</v>
      </c>
      <c r="G48" s="622"/>
      <c r="H48" s="1719">
        <v>0</v>
      </c>
      <c r="I48" s="1719">
        <v>0</v>
      </c>
      <c r="J48" s="1719"/>
      <c r="K48" s="1719">
        <v>23</v>
      </c>
      <c r="L48" s="1719">
        <v>0</v>
      </c>
      <c r="M48" s="35">
        <f t="shared" si="4"/>
        <v>23</v>
      </c>
      <c r="N48" s="35"/>
      <c r="O48" s="1719">
        <v>14</v>
      </c>
      <c r="P48" s="1719">
        <v>0</v>
      </c>
      <c r="Q48" s="1718">
        <f t="shared" si="3"/>
        <v>14</v>
      </c>
    </row>
    <row r="49" spans="1:17" ht="12" customHeight="1">
      <c r="A49" s="862">
        <v>8</v>
      </c>
      <c r="B49" s="862">
        <v>4</v>
      </c>
      <c r="C49" s="862">
        <v>11</v>
      </c>
      <c r="E49" s="1895"/>
      <c r="F49" s="20" t="s">
        <v>266</v>
      </c>
      <c r="G49" s="4"/>
      <c r="H49" s="35">
        <v>0</v>
      </c>
      <c r="I49" s="35">
        <v>0</v>
      </c>
      <c r="J49" s="35"/>
      <c r="K49" s="35">
        <v>0</v>
      </c>
      <c r="L49" s="35">
        <v>0</v>
      </c>
      <c r="M49" s="35">
        <f t="shared" si="4"/>
        <v>0</v>
      </c>
      <c r="N49" s="35"/>
      <c r="O49" s="35">
        <v>0</v>
      </c>
      <c r="P49" s="35">
        <v>0</v>
      </c>
      <c r="Q49" s="374">
        <f t="shared" si="3"/>
        <v>0</v>
      </c>
    </row>
    <row r="50" spans="1:17" ht="12" customHeight="1">
      <c r="A50" s="862">
        <v>8</v>
      </c>
      <c r="B50" s="862">
        <v>4</v>
      </c>
      <c r="C50" s="862">
        <v>11</v>
      </c>
      <c r="E50" s="1896"/>
      <c r="F50" s="20" t="s">
        <v>59</v>
      </c>
      <c r="G50" s="4"/>
      <c r="H50" s="35">
        <v>0</v>
      </c>
      <c r="I50" s="35">
        <v>0</v>
      </c>
      <c r="J50" s="35"/>
      <c r="K50" s="35">
        <v>12</v>
      </c>
      <c r="L50" s="35">
        <v>0</v>
      </c>
      <c r="M50" s="35">
        <f t="shared" si="4"/>
        <v>12</v>
      </c>
      <c r="N50" s="35"/>
      <c r="O50" s="35">
        <v>9</v>
      </c>
      <c r="P50" s="35">
        <v>0</v>
      </c>
      <c r="Q50" s="374">
        <v>0</v>
      </c>
    </row>
    <row r="51" spans="1:17" ht="12.75" customHeight="1">
      <c r="E51" s="1895">
        <v>1624</v>
      </c>
      <c r="F51" s="23" t="s">
        <v>19</v>
      </c>
      <c r="G51" s="573"/>
      <c r="H51" s="1717">
        <f>SUM(H52:H54)</f>
        <v>26</v>
      </c>
      <c r="I51" s="1717">
        <f>SUM(I52:I54)</f>
        <v>0</v>
      </c>
      <c r="J51" s="1717"/>
      <c r="K51" s="1717">
        <f>SUM(K52:K54)</f>
        <v>44</v>
      </c>
      <c r="L51" s="1717">
        <f>SUM(L52:L54)</f>
        <v>0</v>
      </c>
      <c r="M51" s="1717">
        <f t="shared" si="4"/>
        <v>70</v>
      </c>
      <c r="N51" s="1717"/>
      <c r="O51" s="1717">
        <f>SUM(O52:O54)</f>
        <v>33</v>
      </c>
      <c r="P51" s="1717">
        <f>SUM(P52:P54)</f>
        <v>0</v>
      </c>
      <c r="Q51" s="1716">
        <f>SUM(O51:P51)</f>
        <v>33</v>
      </c>
    </row>
    <row r="52" spans="1:17" ht="12.75" customHeight="1">
      <c r="A52" s="862">
        <v>9</v>
      </c>
      <c r="B52" s="862">
        <v>4</v>
      </c>
      <c r="C52" s="862">
        <v>8</v>
      </c>
      <c r="E52" s="1895"/>
      <c r="F52" s="20" t="s">
        <v>21</v>
      </c>
      <c r="G52" s="4"/>
      <c r="H52" s="35">
        <v>9</v>
      </c>
      <c r="I52" s="35">
        <v>0</v>
      </c>
      <c r="J52" s="35"/>
      <c r="K52" s="35">
        <v>8</v>
      </c>
      <c r="L52" s="35">
        <v>0</v>
      </c>
      <c r="M52" s="35">
        <f t="shared" si="4"/>
        <v>17</v>
      </c>
      <c r="N52" s="35"/>
      <c r="O52" s="35">
        <v>9</v>
      </c>
      <c r="P52" s="35">
        <v>0</v>
      </c>
      <c r="Q52" s="374">
        <f>SUM(O52:P52)</f>
        <v>9</v>
      </c>
    </row>
    <row r="53" spans="1:17" ht="12.75" customHeight="1">
      <c r="A53" s="862">
        <v>9</v>
      </c>
      <c r="B53" s="862">
        <v>4</v>
      </c>
      <c r="C53" s="862">
        <v>8</v>
      </c>
      <c r="E53" s="1895"/>
      <c r="F53" s="20" t="s">
        <v>20</v>
      </c>
      <c r="G53" s="20"/>
      <c r="H53" s="35">
        <v>9</v>
      </c>
      <c r="I53" s="35">
        <v>0</v>
      </c>
      <c r="J53" s="35"/>
      <c r="K53" s="35">
        <v>21</v>
      </c>
      <c r="L53" s="35">
        <v>0</v>
      </c>
      <c r="M53" s="35">
        <f t="shared" si="4"/>
        <v>30</v>
      </c>
      <c r="N53" s="35"/>
      <c r="O53" s="35">
        <v>11</v>
      </c>
      <c r="P53" s="35">
        <v>0</v>
      </c>
      <c r="Q53" s="374">
        <f>SUM(O53:P53)</f>
        <v>11</v>
      </c>
    </row>
    <row r="54" spans="1:17" ht="12.75" customHeight="1">
      <c r="A54" s="862">
        <v>9</v>
      </c>
      <c r="B54" s="862">
        <v>5</v>
      </c>
      <c r="C54" s="862">
        <v>11</v>
      </c>
      <c r="E54" s="1895"/>
      <c r="F54" s="20" t="s">
        <v>486</v>
      </c>
      <c r="G54" s="3"/>
      <c r="H54" s="40">
        <v>8</v>
      </c>
      <c r="I54" s="40">
        <v>0</v>
      </c>
      <c r="J54" s="40"/>
      <c r="K54" s="40">
        <v>15</v>
      </c>
      <c r="L54" s="40">
        <v>0</v>
      </c>
      <c r="M54" s="40">
        <f t="shared" si="4"/>
        <v>23</v>
      </c>
      <c r="N54" s="40"/>
      <c r="O54" s="40">
        <v>13</v>
      </c>
      <c r="P54" s="40">
        <v>0</v>
      </c>
      <c r="Q54" s="382">
        <f>SUM(O54:P54)</f>
        <v>13</v>
      </c>
    </row>
    <row r="55" spans="1:17" ht="12.75" customHeight="1">
      <c r="E55" s="1891"/>
      <c r="F55" s="1700" t="s">
        <v>11</v>
      </c>
      <c r="G55" s="1715"/>
      <c r="H55" s="1714">
        <f>SUM(H56:H57)</f>
        <v>590</v>
      </c>
      <c r="I55" s="1714">
        <f>SUM(I56:I57)</f>
        <v>0</v>
      </c>
      <c r="J55" s="1714"/>
      <c r="K55" s="1714">
        <f>SUM(K56:K57)</f>
        <v>575</v>
      </c>
      <c r="L55" s="1714">
        <f>SUM(L56:L57)</f>
        <v>0</v>
      </c>
      <c r="M55" s="1714">
        <f t="shared" si="4"/>
        <v>1165</v>
      </c>
      <c r="N55" s="1714"/>
      <c r="O55" s="1714">
        <f>SUM(O56:O57)</f>
        <v>3870</v>
      </c>
      <c r="P55" s="1714">
        <f>SUM(P56:P57)</f>
        <v>692</v>
      </c>
      <c r="Q55" s="1713">
        <f>SUM(Q56:Q57)</f>
        <v>4562</v>
      </c>
    </row>
    <row r="56" spans="1:17" ht="12.75" customHeight="1">
      <c r="B56" s="862" t="s">
        <v>17</v>
      </c>
      <c r="C56" s="862">
        <v>11</v>
      </c>
      <c r="E56" s="1892"/>
      <c r="F56" s="388" t="s">
        <v>679</v>
      </c>
      <c r="G56" s="1121"/>
      <c r="H56" s="33">
        <v>350</v>
      </c>
      <c r="I56" s="33">
        <v>0</v>
      </c>
      <c r="J56" s="33"/>
      <c r="K56" s="33">
        <v>460</v>
      </c>
      <c r="L56" s="33">
        <v>0</v>
      </c>
      <c r="M56" s="33">
        <f t="shared" si="4"/>
        <v>810</v>
      </c>
      <c r="N56" s="33"/>
      <c r="O56" s="33">
        <v>3417</v>
      </c>
      <c r="P56" s="33">
        <v>652</v>
      </c>
      <c r="Q56" s="387">
        <f>SUM(O56:P56)</f>
        <v>4069</v>
      </c>
    </row>
    <row r="57" spans="1:17" ht="12.75" customHeight="1">
      <c r="B57" s="862" t="s">
        <v>534</v>
      </c>
      <c r="C57" s="862">
        <v>10</v>
      </c>
      <c r="E57" s="1897"/>
      <c r="F57" s="575" t="s">
        <v>205</v>
      </c>
      <c r="G57" s="3"/>
      <c r="H57" s="40">
        <v>240</v>
      </c>
      <c r="I57" s="40">
        <v>0</v>
      </c>
      <c r="J57" s="40"/>
      <c r="K57" s="40">
        <v>115</v>
      </c>
      <c r="L57" s="40">
        <v>0</v>
      </c>
      <c r="M57" s="40">
        <f t="shared" si="4"/>
        <v>355</v>
      </c>
      <c r="N57" s="40"/>
      <c r="O57" s="40">
        <v>453</v>
      </c>
      <c r="P57" s="40">
        <v>40</v>
      </c>
      <c r="Q57" s="382">
        <f>SUM(O57:P57)</f>
        <v>493</v>
      </c>
    </row>
    <row r="58" spans="1:17" ht="15" customHeight="1">
      <c r="C58" s="862" t="s">
        <v>691</v>
      </c>
      <c r="F58" s="25" t="s">
        <v>0</v>
      </c>
      <c r="G58" s="1692"/>
      <c r="H58" s="1712">
        <f>SUM(H8+H17+H26+H30+H33+H38+H43+H46+H51+H55)</f>
        <v>1842</v>
      </c>
      <c r="I58" s="1712">
        <f>SUM(I8+I17+I26+I30+I33+I38+I43+I46+I51+I55)</f>
        <v>108</v>
      </c>
      <c r="J58" s="1712"/>
      <c r="K58" s="1712">
        <f>SUM(K8+K17+K26+K30+K33+K38+K43+K46+K51+K55)</f>
        <v>1975</v>
      </c>
      <c r="L58" s="1712">
        <f>SUM(L8+L17+L26+L30+L33+L38+L43+L46+L51+L55)</f>
        <v>0</v>
      </c>
      <c r="M58" s="1712">
        <f>SUM(M8+M17+M26+M30+M33+M38+M43+M46+M51+M55)</f>
        <v>3925</v>
      </c>
      <c r="N58" s="1712"/>
      <c r="O58" s="1712">
        <f>SUM(O8+O17+O26+O30+O33+O38+O43+O46+O51+O55)</f>
        <v>5000</v>
      </c>
      <c r="P58" s="1712">
        <f>SUM(P8+P17+P26+P30+P33+P38+P43+P46+P51+P55)</f>
        <v>692</v>
      </c>
      <c r="Q58" s="362">
        <f>SUM(Q8+Q17+Q26+Q30+Q33+Q38+Q43+Q46+Q51+Q55)</f>
        <v>5692</v>
      </c>
    </row>
    <row r="59" spans="1:17">
      <c r="E59" s="369"/>
      <c r="F59" s="369" t="s">
        <v>690</v>
      </c>
    </row>
    <row r="60" spans="1:17" ht="21" customHeight="1">
      <c r="F60" s="1909" t="s">
        <v>689</v>
      </c>
      <c r="G60" s="1909"/>
      <c r="H60" s="1909"/>
      <c r="I60" s="1909"/>
      <c r="J60" s="1909"/>
      <c r="K60" s="1909"/>
      <c r="L60" s="1909"/>
      <c r="M60" s="1909"/>
      <c r="N60" s="1909"/>
      <c r="O60" s="1909"/>
      <c r="P60" s="1909"/>
      <c r="Q60" s="1909"/>
    </row>
    <row r="61" spans="1:17">
      <c r="F61" s="369"/>
    </row>
    <row r="62" spans="1:17">
      <c r="F62" s="369"/>
    </row>
  </sheetData>
  <mergeCells count="23">
    <mergeCell ref="U13:W20"/>
    <mergeCell ref="E2:Q2"/>
    <mergeCell ref="E3:Q3"/>
    <mergeCell ref="K6:L6"/>
    <mergeCell ref="E5:E7"/>
    <mergeCell ref="F5:F7"/>
    <mergeCell ref="E8:E16"/>
    <mergeCell ref="O6:O7"/>
    <mergeCell ref="P6:P7"/>
    <mergeCell ref="O5:Q5"/>
    <mergeCell ref="M6:M7"/>
    <mergeCell ref="Q6:Q7"/>
    <mergeCell ref="H5:M5"/>
    <mergeCell ref="F60:Q60"/>
    <mergeCell ref="E55:E57"/>
    <mergeCell ref="E17:E25"/>
    <mergeCell ref="E33:E37"/>
    <mergeCell ref="E30:E32"/>
    <mergeCell ref="E38:E42"/>
    <mergeCell ref="E51:E54"/>
    <mergeCell ref="E26:E29"/>
    <mergeCell ref="E46:E50"/>
    <mergeCell ref="E43:E45"/>
  </mergeCells>
  <printOptions horizontalCentered="1"/>
  <pageMargins left="0.86614173228346458" right="0.98425196850393704" top="0.86614173228346458" bottom="0.94488188976377963" header="0.51181102362204722" footer="0.51181102362204722"/>
  <pageSetup scale="61" orientation="portrait" r:id="rId1"/>
  <headerFooter alignWithMargins="0">
    <oddFooter>&amp;F</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46865-72D0-4228-80C5-7A053B4118DA}">
  <dimension ref="A2:AD63"/>
  <sheetViews>
    <sheetView view="pageBreakPreview" topLeftCell="E1" zoomScaleNormal="100" zoomScaleSheetLayoutView="100" workbookViewId="0">
      <selection activeCell="Z14" sqref="Z14:AB23"/>
    </sheetView>
  </sheetViews>
  <sheetFormatPr baseColWidth="10" defaultRowHeight="12.75"/>
  <cols>
    <col min="1" max="1" width="2.140625" style="862" hidden="1" customWidth="1"/>
    <col min="2" max="3" width="2.5703125" style="862" hidden="1" customWidth="1"/>
    <col min="4" max="4" width="1.5703125" style="862" hidden="1" customWidth="1"/>
    <col min="5" max="5" width="5.42578125" style="925" customWidth="1"/>
    <col min="6" max="6" width="59.7109375" style="925" customWidth="1"/>
    <col min="7" max="7" width="49.5703125" style="925" hidden="1" customWidth="1"/>
    <col min="8" max="10" width="6.7109375" style="1415" customWidth="1"/>
    <col min="11" max="11" width="0.42578125" style="1415" customWidth="1"/>
    <col min="12" max="14" width="6.7109375" style="1415" customWidth="1"/>
    <col min="15" max="15" width="0.28515625" style="1415" customWidth="1"/>
    <col min="16" max="18" width="6.7109375" style="1415" customWidth="1"/>
    <col min="19" max="19" width="0.42578125" style="1415" customWidth="1"/>
    <col min="20" max="22" width="6.7109375" style="1415" customWidth="1"/>
    <col min="23" max="23" width="0.85546875" style="1" customWidth="1"/>
    <col min="24" max="16384" width="11.42578125" style="1"/>
  </cols>
  <sheetData>
    <row r="2" spans="1:30" ht="11.25" customHeight="1">
      <c r="E2" s="1911" t="s">
        <v>688</v>
      </c>
      <c r="F2" s="1911"/>
      <c r="G2" s="1911"/>
      <c r="H2" s="1911"/>
      <c r="I2" s="1911"/>
      <c r="J2" s="1911"/>
      <c r="K2" s="1911"/>
      <c r="L2" s="1911"/>
      <c r="M2" s="1911"/>
      <c r="N2" s="1911"/>
      <c r="O2" s="1911"/>
      <c r="P2" s="1911"/>
      <c r="Q2" s="1911"/>
      <c r="R2" s="1911"/>
      <c r="S2" s="1911"/>
      <c r="T2" s="1911"/>
      <c r="U2" s="1911"/>
      <c r="V2" s="1911"/>
      <c r="W2" s="853"/>
    </row>
    <row r="3" spans="1:30" ht="11.25" customHeight="1">
      <c r="E3" s="1911">
        <v>2020</v>
      </c>
      <c r="F3" s="1911"/>
      <c r="G3" s="1911"/>
      <c r="H3" s="1911"/>
      <c r="I3" s="1911"/>
      <c r="J3" s="1911"/>
      <c r="K3" s="1911"/>
      <c r="L3" s="1911"/>
      <c r="M3" s="1911"/>
      <c r="N3" s="1911"/>
      <c r="O3" s="1911"/>
      <c r="P3" s="1911"/>
      <c r="Q3" s="1911"/>
      <c r="R3" s="1911"/>
      <c r="S3" s="1911"/>
      <c r="T3" s="1911"/>
      <c r="U3" s="1911"/>
      <c r="V3" s="1911"/>
      <c r="W3" s="853"/>
    </row>
    <row r="4" spans="1:30" ht="13.5" customHeight="1" thickBot="1">
      <c r="F4" s="1399"/>
      <c r="G4" s="1399"/>
      <c r="H4" s="1711"/>
      <c r="I4" s="1711"/>
      <c r="J4" s="1711"/>
      <c r="K4" s="1711"/>
      <c r="L4" s="1711"/>
      <c r="M4" s="1711"/>
      <c r="N4" s="1711"/>
      <c r="O4" s="1711"/>
      <c r="P4" s="1711"/>
      <c r="Q4" s="1711"/>
      <c r="R4" s="1711"/>
      <c r="S4" s="1711"/>
      <c r="T4" s="1711"/>
      <c r="U4" s="1711"/>
      <c r="V4" s="1711"/>
    </row>
    <row r="5" spans="1:30" ht="10.5" customHeight="1">
      <c r="E5" s="1924" t="s">
        <v>6</v>
      </c>
      <c r="F5" s="1927" t="s">
        <v>67</v>
      </c>
      <c r="G5" s="1438"/>
      <c r="H5" s="1710" t="s">
        <v>687</v>
      </c>
      <c r="I5" s="1710"/>
      <c r="J5" s="1710"/>
      <c r="K5" s="1710"/>
      <c r="L5" s="1710"/>
      <c r="M5" s="1710"/>
      <c r="N5" s="1710"/>
      <c r="O5" s="1349"/>
      <c r="P5" s="1928" t="s">
        <v>686</v>
      </c>
      <c r="Q5" s="1928"/>
      <c r="R5" s="1928"/>
      <c r="S5" s="1928"/>
      <c r="T5" s="1928"/>
      <c r="U5" s="1928"/>
      <c r="V5" s="1929"/>
    </row>
    <row r="6" spans="1:30" ht="10.5" customHeight="1">
      <c r="E6" s="1925"/>
      <c r="F6" s="1916"/>
      <c r="G6" s="1709"/>
      <c r="H6" s="1708" t="s">
        <v>685</v>
      </c>
      <c r="I6" s="1708"/>
      <c r="J6" s="1708"/>
      <c r="K6" s="1349"/>
      <c r="L6" s="1708" t="s">
        <v>684</v>
      </c>
      <c r="M6" s="1708"/>
      <c r="N6" s="1708"/>
      <c r="O6" s="1349"/>
      <c r="P6" s="1708" t="s">
        <v>685</v>
      </c>
      <c r="Q6" s="1708"/>
      <c r="R6" s="1708"/>
      <c r="S6" s="1349"/>
      <c r="T6" s="1708" t="s">
        <v>684</v>
      </c>
      <c r="U6" s="1708"/>
      <c r="V6" s="1707"/>
      <c r="W6" s="4"/>
    </row>
    <row r="7" spans="1:30" ht="10.5" customHeight="1">
      <c r="A7" s="862" t="s">
        <v>12</v>
      </c>
      <c r="B7" s="862" t="s">
        <v>13</v>
      </c>
      <c r="C7" s="862" t="s">
        <v>14</v>
      </c>
      <c r="E7" s="1926"/>
      <c r="F7" s="1917"/>
      <c r="G7" s="1363"/>
      <c r="H7" s="1706" t="s">
        <v>683</v>
      </c>
      <c r="I7" s="1706" t="s">
        <v>682</v>
      </c>
      <c r="J7" s="1706" t="s">
        <v>681</v>
      </c>
      <c r="K7" s="1706"/>
      <c r="L7" s="1706" t="s">
        <v>683</v>
      </c>
      <c r="M7" s="1706" t="s">
        <v>682</v>
      </c>
      <c r="N7" s="1706" t="s">
        <v>681</v>
      </c>
      <c r="O7" s="1706"/>
      <c r="P7" s="1706" t="s">
        <v>683</v>
      </c>
      <c r="Q7" s="1706" t="s">
        <v>682</v>
      </c>
      <c r="R7" s="1706" t="s">
        <v>681</v>
      </c>
      <c r="S7" s="1706"/>
      <c r="T7" s="1706" t="s">
        <v>683</v>
      </c>
      <c r="U7" s="1706" t="s">
        <v>682</v>
      </c>
      <c r="V7" s="1705" t="s">
        <v>681</v>
      </c>
      <c r="W7" s="865"/>
      <c r="X7" s="865"/>
      <c r="Y7" s="865"/>
      <c r="Z7" s="865"/>
      <c r="AA7" s="865"/>
      <c r="AB7" s="865"/>
      <c r="AC7" s="865"/>
      <c r="AD7" s="865"/>
    </row>
    <row r="8" spans="1:30" s="788" customFormat="1" ht="12.75" customHeight="1">
      <c r="A8" s="862"/>
      <c r="B8" s="862"/>
      <c r="C8" s="862"/>
      <c r="D8" s="862"/>
      <c r="E8" s="1891">
        <v>1401</v>
      </c>
      <c r="F8" s="1700" t="s">
        <v>1</v>
      </c>
      <c r="G8" s="547"/>
      <c r="H8" s="1697">
        <f>SUM(H9:H17)</f>
        <v>5</v>
      </c>
      <c r="I8" s="1697">
        <f>SUM(I9:I17)</f>
        <v>0</v>
      </c>
      <c r="J8" s="1697">
        <f>SUM(J9:J17)</f>
        <v>51</v>
      </c>
      <c r="K8" s="1697"/>
      <c r="L8" s="1697">
        <f>SUM(L9:L17)</f>
        <v>9</v>
      </c>
      <c r="M8" s="1697">
        <f>SUM(M9:M17)</f>
        <v>0</v>
      </c>
      <c r="N8" s="1697">
        <f>SUM(N9:N17)</f>
        <v>51</v>
      </c>
      <c r="O8" s="1697"/>
      <c r="P8" s="1697">
        <f>SUM(P9:P17)</f>
        <v>15256</v>
      </c>
      <c r="Q8" s="1697">
        <f>SUM(Q9:Q17)</f>
        <v>0</v>
      </c>
      <c r="R8" s="1697">
        <f>SUM(R9:R17)</f>
        <v>0</v>
      </c>
      <c r="S8" s="1697"/>
      <c r="T8" s="1697">
        <f>SUM(T9:T17)</f>
        <v>29529</v>
      </c>
      <c r="U8" s="1697">
        <f>SUM(U9:U17)</f>
        <v>0</v>
      </c>
      <c r="V8" s="1697">
        <f>SUM(V9:V17)</f>
        <v>0</v>
      </c>
      <c r="W8" s="908"/>
    </row>
    <row r="9" spans="1:30" s="788" customFormat="1" ht="12" customHeight="1">
      <c r="A9" s="862">
        <v>1</v>
      </c>
      <c r="B9" s="862">
        <v>1</v>
      </c>
      <c r="C9" s="862">
        <v>11</v>
      </c>
      <c r="D9" s="862"/>
      <c r="E9" s="1892"/>
      <c r="F9" s="1522" t="s">
        <v>33</v>
      </c>
      <c r="G9" s="4"/>
      <c r="H9" s="1050">
        <v>0</v>
      </c>
      <c r="I9" s="1050">
        <v>0</v>
      </c>
      <c r="J9" s="1091">
        <v>15</v>
      </c>
      <c r="K9" s="1050"/>
      <c r="L9" s="1050">
        <v>0</v>
      </c>
      <c r="M9" s="1050">
        <v>0</v>
      </c>
      <c r="N9" s="1091">
        <v>15</v>
      </c>
      <c r="O9" s="1050"/>
      <c r="P9" s="1050">
        <v>3241</v>
      </c>
      <c r="Q9" s="1050">
        <v>0</v>
      </c>
      <c r="R9" s="1050">
        <v>0</v>
      </c>
      <c r="S9" s="1050"/>
      <c r="T9" s="1050">
        <v>7068</v>
      </c>
      <c r="U9" s="1050">
        <v>0</v>
      </c>
      <c r="V9" s="1693">
        <v>0</v>
      </c>
      <c r="W9" s="908"/>
    </row>
    <row r="10" spans="1:30" s="788" customFormat="1" ht="12" customHeight="1">
      <c r="A10" s="862">
        <v>1</v>
      </c>
      <c r="B10" s="862">
        <v>1</v>
      </c>
      <c r="C10" s="862">
        <v>7</v>
      </c>
      <c r="D10" s="862"/>
      <c r="E10" s="1892"/>
      <c r="F10" s="20" t="s">
        <v>66</v>
      </c>
      <c r="G10" s="4"/>
      <c r="H10" s="1050">
        <v>0</v>
      </c>
      <c r="I10" s="1050">
        <v>0</v>
      </c>
      <c r="J10" s="1091">
        <v>2</v>
      </c>
      <c r="K10" s="1050">
        <v>0</v>
      </c>
      <c r="L10" s="1050">
        <v>0</v>
      </c>
      <c r="M10" s="1050">
        <v>0</v>
      </c>
      <c r="N10" s="1091">
        <v>2</v>
      </c>
      <c r="O10" s="1050"/>
      <c r="P10" s="1050">
        <v>2</v>
      </c>
      <c r="Q10" s="1050">
        <v>0</v>
      </c>
      <c r="R10" s="1050">
        <v>0</v>
      </c>
      <c r="S10" s="1050"/>
      <c r="T10" s="1050">
        <v>2</v>
      </c>
      <c r="U10" s="1050">
        <v>0</v>
      </c>
      <c r="V10" s="1693">
        <v>0</v>
      </c>
      <c r="W10" s="908"/>
    </row>
    <row r="11" spans="1:30" s="833" customFormat="1" ht="12" customHeight="1">
      <c r="A11" s="1375">
        <v>1</v>
      </c>
      <c r="B11" s="1375">
        <v>1</v>
      </c>
      <c r="C11" s="1375">
        <v>5</v>
      </c>
      <c r="D11" s="1375"/>
      <c r="E11" s="1892"/>
      <c r="F11" s="20" t="s">
        <v>34</v>
      </c>
      <c r="G11" s="4"/>
      <c r="H11" s="1050">
        <v>1</v>
      </c>
      <c r="I11" s="1050">
        <v>0</v>
      </c>
      <c r="J11" s="1091">
        <v>0</v>
      </c>
      <c r="K11" s="1050"/>
      <c r="L11" s="1050">
        <v>2</v>
      </c>
      <c r="M11" s="1050">
        <v>0</v>
      </c>
      <c r="N11" s="1091">
        <v>0</v>
      </c>
      <c r="O11" s="1050"/>
      <c r="P11" s="1050">
        <v>5064</v>
      </c>
      <c r="Q11" s="1050">
        <v>0</v>
      </c>
      <c r="R11" s="1050">
        <v>0</v>
      </c>
      <c r="S11" s="1050"/>
      <c r="T11" s="1050">
        <v>9652</v>
      </c>
      <c r="U11" s="1050">
        <v>0</v>
      </c>
      <c r="V11" s="1693">
        <v>0</v>
      </c>
      <c r="W11" s="1704"/>
    </row>
    <row r="12" spans="1:30" s="833" customFormat="1" ht="12" customHeight="1">
      <c r="A12" s="1375">
        <v>1</v>
      </c>
      <c r="B12" s="1375">
        <v>1</v>
      </c>
      <c r="C12" s="1375">
        <v>12</v>
      </c>
      <c r="D12" s="1375"/>
      <c r="E12" s="1892"/>
      <c r="F12" s="20" t="s">
        <v>35</v>
      </c>
      <c r="G12" s="4"/>
      <c r="H12" s="1050">
        <v>1</v>
      </c>
      <c r="I12" s="1050">
        <v>0</v>
      </c>
      <c r="J12" s="1091">
        <v>22</v>
      </c>
      <c r="K12" s="1050"/>
      <c r="L12" s="1050">
        <v>2</v>
      </c>
      <c r="M12" s="1050">
        <v>0</v>
      </c>
      <c r="N12" s="1091">
        <v>22</v>
      </c>
      <c r="O12" s="1050"/>
      <c r="P12" s="1050">
        <v>4987</v>
      </c>
      <c r="Q12" s="1050">
        <v>0</v>
      </c>
      <c r="R12" s="1050">
        <v>0</v>
      </c>
      <c r="S12" s="1050"/>
      <c r="T12" s="1050">
        <v>9363</v>
      </c>
      <c r="U12" s="1050">
        <v>0</v>
      </c>
      <c r="V12" s="1693">
        <v>0</v>
      </c>
      <c r="W12" s="1704"/>
    </row>
    <row r="13" spans="1:30" ht="12" customHeight="1">
      <c r="A13" s="862">
        <v>1</v>
      </c>
      <c r="B13" s="862">
        <v>1</v>
      </c>
      <c r="C13" s="862">
        <v>2</v>
      </c>
      <c r="E13" s="1892"/>
      <c r="F13" s="20" t="s">
        <v>27</v>
      </c>
      <c r="G13" s="633"/>
      <c r="H13" s="1050">
        <v>1</v>
      </c>
      <c r="I13" s="1050">
        <v>0</v>
      </c>
      <c r="J13" s="1091">
        <v>0</v>
      </c>
      <c r="K13" s="1050"/>
      <c r="L13" s="1050">
        <v>2</v>
      </c>
      <c r="M13" s="1050">
        <v>0</v>
      </c>
      <c r="N13" s="1091">
        <v>0</v>
      </c>
      <c r="O13" s="1050"/>
      <c r="P13" s="1050">
        <v>790</v>
      </c>
      <c r="Q13" s="1050">
        <v>0</v>
      </c>
      <c r="R13" s="1050">
        <v>0</v>
      </c>
      <c r="S13" s="1050"/>
      <c r="T13" s="1050">
        <v>1468</v>
      </c>
      <c r="U13" s="1050">
        <v>0</v>
      </c>
      <c r="V13" s="1693">
        <v>0</v>
      </c>
      <c r="W13" s="618"/>
    </row>
    <row r="14" spans="1:30" s="788" customFormat="1" ht="12" customHeight="1">
      <c r="A14" s="862">
        <v>1</v>
      </c>
      <c r="B14" s="862">
        <v>1</v>
      </c>
      <c r="C14" s="862">
        <v>4</v>
      </c>
      <c r="D14" s="862"/>
      <c r="E14" s="1892"/>
      <c r="F14" s="20" t="s">
        <v>10</v>
      </c>
      <c r="G14" s="4"/>
      <c r="H14" s="1050">
        <v>2</v>
      </c>
      <c r="I14" s="1050">
        <v>0</v>
      </c>
      <c r="J14" s="1091">
        <v>7</v>
      </c>
      <c r="K14" s="1050"/>
      <c r="L14" s="1050">
        <v>3</v>
      </c>
      <c r="M14" s="1050">
        <v>0</v>
      </c>
      <c r="N14" s="1091">
        <v>7</v>
      </c>
      <c r="O14" s="1050"/>
      <c r="P14" s="1050">
        <v>474</v>
      </c>
      <c r="Q14" s="1050">
        <v>0</v>
      </c>
      <c r="R14" s="1050">
        <v>0</v>
      </c>
      <c r="S14" s="1050"/>
      <c r="T14" s="1050">
        <v>728</v>
      </c>
      <c r="U14" s="1050">
        <v>0</v>
      </c>
      <c r="V14" s="1693">
        <v>0</v>
      </c>
      <c r="W14" s="908"/>
      <c r="X14" s="1"/>
      <c r="Y14" s="908"/>
      <c r="Z14" s="908"/>
      <c r="AA14" s="908"/>
    </row>
    <row r="15" spans="1:30" ht="12" customHeight="1">
      <c r="A15" s="862">
        <v>1</v>
      </c>
      <c r="B15" s="862">
        <v>1</v>
      </c>
      <c r="C15" s="862">
        <v>1</v>
      </c>
      <c r="E15" s="1892"/>
      <c r="F15" s="20" t="s">
        <v>36</v>
      </c>
      <c r="G15" s="4"/>
      <c r="H15" s="1050">
        <v>0</v>
      </c>
      <c r="I15" s="1050">
        <v>0</v>
      </c>
      <c r="J15" s="1091">
        <v>5</v>
      </c>
      <c r="K15" s="1050">
        <v>0</v>
      </c>
      <c r="L15" s="1050">
        <v>0</v>
      </c>
      <c r="M15" s="1050">
        <v>0</v>
      </c>
      <c r="N15" s="1091">
        <v>5</v>
      </c>
      <c r="O15" s="1050">
        <v>0</v>
      </c>
      <c r="P15" s="1050">
        <v>603</v>
      </c>
      <c r="Q15" s="1050">
        <v>0</v>
      </c>
      <c r="R15" s="1050">
        <v>0</v>
      </c>
      <c r="S15" s="1050">
        <v>0</v>
      </c>
      <c r="T15" s="1050">
        <v>1007</v>
      </c>
      <c r="U15" s="1050">
        <v>0</v>
      </c>
      <c r="V15" s="1693">
        <v>0</v>
      </c>
      <c r="W15" s="618"/>
    </row>
    <row r="16" spans="1:30" ht="12" customHeight="1">
      <c r="A16" s="862">
        <v>1</v>
      </c>
      <c r="B16" s="862">
        <v>1</v>
      </c>
      <c r="C16" s="862">
        <v>14</v>
      </c>
      <c r="E16" s="1892"/>
      <c r="F16" s="20" t="s">
        <v>24</v>
      </c>
      <c r="G16" s="4"/>
      <c r="H16" s="1050">
        <v>0</v>
      </c>
      <c r="I16" s="1050">
        <v>0</v>
      </c>
      <c r="J16" s="1091">
        <v>0</v>
      </c>
      <c r="K16" s="1050"/>
      <c r="L16" s="1050">
        <v>0</v>
      </c>
      <c r="M16" s="1050">
        <v>0</v>
      </c>
      <c r="N16" s="1091">
        <v>0</v>
      </c>
      <c r="O16" s="1050"/>
      <c r="P16" s="1050">
        <v>72</v>
      </c>
      <c r="Q16" s="1050">
        <v>0</v>
      </c>
      <c r="R16" s="1050">
        <v>0</v>
      </c>
      <c r="S16" s="1050"/>
      <c r="T16" s="1050">
        <v>185</v>
      </c>
      <c r="U16" s="1050">
        <v>0</v>
      </c>
      <c r="V16" s="1693">
        <v>0</v>
      </c>
      <c r="W16" s="618"/>
    </row>
    <row r="17" spans="1:28" ht="12" customHeight="1">
      <c r="A17" s="862">
        <v>1</v>
      </c>
      <c r="B17" s="862">
        <v>6</v>
      </c>
      <c r="C17" s="862">
        <v>10</v>
      </c>
      <c r="E17" s="1893"/>
      <c r="F17" s="4" t="s">
        <v>32</v>
      </c>
      <c r="G17" s="622"/>
      <c r="H17" s="1050">
        <v>0</v>
      </c>
      <c r="I17" s="1050">
        <v>0</v>
      </c>
      <c r="J17" s="1091">
        <v>0</v>
      </c>
      <c r="K17" s="1050"/>
      <c r="L17" s="1050">
        <v>0</v>
      </c>
      <c r="M17" s="1050">
        <v>0</v>
      </c>
      <c r="N17" s="1091">
        <v>0</v>
      </c>
      <c r="O17" s="1050"/>
      <c r="P17" s="1050">
        <v>23</v>
      </c>
      <c r="Q17" s="1050">
        <v>0</v>
      </c>
      <c r="R17" s="1050">
        <v>0</v>
      </c>
      <c r="S17" s="1050"/>
      <c r="T17" s="1050">
        <v>56</v>
      </c>
      <c r="U17" s="1050">
        <v>0</v>
      </c>
      <c r="V17" s="1693">
        <v>0</v>
      </c>
      <c r="W17" s="618"/>
      <c r="Z17" s="1910"/>
      <c r="AA17" s="1910"/>
      <c r="AB17" s="1910"/>
    </row>
    <row r="18" spans="1:28" s="788" customFormat="1" ht="12.75" customHeight="1">
      <c r="A18" s="862"/>
      <c r="B18" s="862"/>
      <c r="C18" s="862"/>
      <c r="D18" s="862"/>
      <c r="E18" s="1894">
        <v>1402</v>
      </c>
      <c r="F18" s="23" t="s">
        <v>2</v>
      </c>
      <c r="G18" s="573"/>
      <c r="H18" s="1697">
        <f>SUM(H19:H26)</f>
        <v>14</v>
      </c>
      <c r="I18" s="1697">
        <f>SUM(I19:I26)</f>
        <v>0</v>
      </c>
      <c r="J18" s="1697">
        <f>SUM(J19:J26)</f>
        <v>30</v>
      </c>
      <c r="K18" s="1697"/>
      <c r="L18" s="1697">
        <f>SUM(L19:L26)</f>
        <v>23</v>
      </c>
      <c r="M18" s="1697">
        <f>SUM(M19:M26)</f>
        <v>0</v>
      </c>
      <c r="N18" s="1697">
        <f>SUM(N19:N26)</f>
        <v>30</v>
      </c>
      <c r="O18" s="1697"/>
      <c r="P18" s="1697">
        <f>SUM(P19:P26)</f>
        <v>28766</v>
      </c>
      <c r="Q18" s="1697">
        <f>SUM(Q19:Q26)</f>
        <v>0</v>
      </c>
      <c r="R18" s="1697">
        <f>SUM(R19:R26)</f>
        <v>0</v>
      </c>
      <c r="S18" s="1697"/>
      <c r="T18" s="1697">
        <f>SUM(T19:T26)</f>
        <v>60417</v>
      </c>
      <c r="U18" s="1697">
        <f>SUM(U19:U26)</f>
        <v>0</v>
      </c>
      <c r="V18" s="1696">
        <f>SUM(V19:V26)</f>
        <v>0</v>
      </c>
      <c r="W18" s="908"/>
      <c r="Z18" s="1910"/>
      <c r="AA18" s="1910"/>
      <c r="AB18" s="1910"/>
    </row>
    <row r="19" spans="1:28" ht="12" customHeight="1">
      <c r="A19" s="862">
        <v>2</v>
      </c>
      <c r="B19" s="862">
        <v>4</v>
      </c>
      <c r="C19" s="862">
        <v>11</v>
      </c>
      <c r="E19" s="1895"/>
      <c r="F19" s="20" t="s">
        <v>37</v>
      </c>
      <c r="G19" s="4"/>
      <c r="H19" s="1091">
        <v>3</v>
      </c>
      <c r="I19" s="1091">
        <v>0</v>
      </c>
      <c r="J19" s="1091">
        <v>14</v>
      </c>
      <c r="K19" s="1091"/>
      <c r="L19" s="1091">
        <v>5</v>
      </c>
      <c r="M19" s="1091">
        <v>0</v>
      </c>
      <c r="N19" s="1091">
        <v>14</v>
      </c>
      <c r="O19" s="1091"/>
      <c r="P19" s="1091">
        <v>11980</v>
      </c>
      <c r="Q19" s="1091">
        <v>0</v>
      </c>
      <c r="R19" s="1091">
        <v>0</v>
      </c>
      <c r="S19" s="1091"/>
      <c r="T19" s="1091">
        <v>23470</v>
      </c>
      <c r="U19" s="1091">
        <v>0</v>
      </c>
      <c r="V19" s="1693">
        <v>0</v>
      </c>
      <c r="Z19" s="1910"/>
      <c r="AA19" s="1910"/>
      <c r="AB19" s="1910"/>
    </row>
    <row r="20" spans="1:28" ht="12" customHeight="1">
      <c r="A20" s="862">
        <v>2</v>
      </c>
      <c r="B20" s="862">
        <v>4</v>
      </c>
      <c r="C20" s="862">
        <v>10</v>
      </c>
      <c r="E20" s="1895"/>
      <c r="F20" s="20" t="s">
        <v>38</v>
      </c>
      <c r="G20" s="4"/>
      <c r="H20" s="1091">
        <v>2</v>
      </c>
      <c r="I20" s="1091">
        <v>0</v>
      </c>
      <c r="J20" s="1091">
        <v>1</v>
      </c>
      <c r="K20" s="1091"/>
      <c r="L20" s="1091">
        <v>4</v>
      </c>
      <c r="M20" s="1091">
        <v>0</v>
      </c>
      <c r="N20" s="1091">
        <v>1</v>
      </c>
      <c r="O20" s="1091"/>
      <c r="P20" s="1091">
        <v>4971</v>
      </c>
      <c r="Q20" s="1091">
        <v>0</v>
      </c>
      <c r="R20" s="1091">
        <v>0</v>
      </c>
      <c r="S20" s="1091"/>
      <c r="T20" s="1091">
        <v>9283</v>
      </c>
      <c r="U20" s="1091">
        <v>0</v>
      </c>
      <c r="V20" s="1693">
        <v>0</v>
      </c>
      <c r="Z20" s="1910"/>
      <c r="AA20" s="1910"/>
      <c r="AB20" s="1910"/>
    </row>
    <row r="21" spans="1:28" ht="12" customHeight="1">
      <c r="A21" s="862">
        <v>2</v>
      </c>
      <c r="B21" s="862">
        <v>4</v>
      </c>
      <c r="C21" s="862">
        <v>10</v>
      </c>
      <c r="E21" s="1895"/>
      <c r="F21" s="20" t="s">
        <v>39</v>
      </c>
      <c r="G21" s="4"/>
      <c r="H21" s="1091">
        <v>2</v>
      </c>
      <c r="I21" s="1091">
        <v>0</v>
      </c>
      <c r="J21" s="1091">
        <v>0</v>
      </c>
      <c r="K21" s="1091"/>
      <c r="L21" s="1091">
        <v>4</v>
      </c>
      <c r="M21" s="1091">
        <v>0</v>
      </c>
      <c r="N21" s="1091">
        <v>0</v>
      </c>
      <c r="O21" s="1091"/>
      <c r="P21" s="1091">
        <v>3323</v>
      </c>
      <c r="Q21" s="1091">
        <v>0</v>
      </c>
      <c r="R21" s="1091">
        <v>0</v>
      </c>
      <c r="S21" s="1091">
        <v>0</v>
      </c>
      <c r="T21" s="1091">
        <v>6505</v>
      </c>
      <c r="U21" s="1091">
        <v>0</v>
      </c>
      <c r="V21" s="1693">
        <v>0</v>
      </c>
      <c r="Z21" s="1910"/>
      <c r="AA21" s="1910"/>
      <c r="AB21" s="1910"/>
    </row>
    <row r="22" spans="1:28" ht="12" customHeight="1">
      <c r="A22" s="862">
        <v>2</v>
      </c>
      <c r="B22" s="862">
        <v>4</v>
      </c>
      <c r="C22" s="862">
        <v>3</v>
      </c>
      <c r="E22" s="1895"/>
      <c r="F22" s="20" t="s">
        <v>40</v>
      </c>
      <c r="G22" s="4"/>
      <c r="H22" s="1091">
        <v>2</v>
      </c>
      <c r="I22" s="1091">
        <v>0</v>
      </c>
      <c r="J22" s="1091">
        <v>11</v>
      </c>
      <c r="K22" s="1091"/>
      <c r="L22" s="1091">
        <v>3</v>
      </c>
      <c r="M22" s="1091">
        <v>0</v>
      </c>
      <c r="N22" s="1091">
        <v>11</v>
      </c>
      <c r="O22" s="1091"/>
      <c r="P22" s="1091">
        <v>2486</v>
      </c>
      <c r="Q22" s="1091">
        <v>0</v>
      </c>
      <c r="R22" s="1091">
        <v>0</v>
      </c>
      <c r="S22" s="1091"/>
      <c r="T22" s="1091">
        <v>7184</v>
      </c>
      <c r="U22" s="1091">
        <v>0</v>
      </c>
      <c r="V22" s="1693">
        <v>0</v>
      </c>
    </row>
    <row r="23" spans="1:28" ht="12" customHeight="1">
      <c r="A23" s="862">
        <v>2</v>
      </c>
      <c r="B23" s="862">
        <v>4</v>
      </c>
      <c r="C23" s="862">
        <v>7</v>
      </c>
      <c r="E23" s="1895"/>
      <c r="F23" s="20" t="s">
        <v>41</v>
      </c>
      <c r="G23" s="4"/>
      <c r="H23" s="1091">
        <v>2</v>
      </c>
      <c r="I23" s="1091">
        <v>0</v>
      </c>
      <c r="J23" s="1091">
        <v>0</v>
      </c>
      <c r="K23" s="1091"/>
      <c r="L23" s="1091">
        <v>3</v>
      </c>
      <c r="M23" s="1091">
        <v>0</v>
      </c>
      <c r="N23" s="1091">
        <v>0</v>
      </c>
      <c r="O23" s="1091"/>
      <c r="P23" s="1091">
        <v>1967</v>
      </c>
      <c r="Q23" s="1091">
        <v>0</v>
      </c>
      <c r="R23" s="1091">
        <v>0</v>
      </c>
      <c r="S23" s="1091"/>
      <c r="T23" s="1091">
        <v>4353</v>
      </c>
      <c r="U23" s="1091">
        <v>0</v>
      </c>
      <c r="V23" s="1693">
        <v>0</v>
      </c>
    </row>
    <row r="24" spans="1:28" ht="12" customHeight="1">
      <c r="A24" s="862">
        <v>2</v>
      </c>
      <c r="B24" s="862">
        <v>4</v>
      </c>
      <c r="C24" s="862">
        <v>1</v>
      </c>
      <c r="E24" s="1895"/>
      <c r="F24" s="20" t="s">
        <v>42</v>
      </c>
      <c r="G24" s="4"/>
      <c r="H24" s="1091">
        <v>1</v>
      </c>
      <c r="I24" s="1091">
        <v>0</v>
      </c>
      <c r="J24" s="1091">
        <v>0</v>
      </c>
      <c r="K24" s="1091"/>
      <c r="L24" s="1091">
        <v>2</v>
      </c>
      <c r="M24" s="1091">
        <v>0</v>
      </c>
      <c r="N24" s="1091">
        <v>0</v>
      </c>
      <c r="O24" s="1091"/>
      <c r="P24" s="1091">
        <v>1487</v>
      </c>
      <c r="Q24" s="1091">
        <v>0</v>
      </c>
      <c r="R24" s="1091">
        <v>0</v>
      </c>
      <c r="S24" s="1091"/>
      <c r="T24" s="1091">
        <v>3558</v>
      </c>
      <c r="U24" s="1091">
        <v>0</v>
      </c>
      <c r="V24" s="1693">
        <v>0</v>
      </c>
    </row>
    <row r="25" spans="1:28" ht="12" customHeight="1">
      <c r="A25" s="862">
        <v>2</v>
      </c>
      <c r="B25" s="862">
        <v>4</v>
      </c>
      <c r="C25" s="862">
        <v>9</v>
      </c>
      <c r="E25" s="1895"/>
      <c r="F25" s="20" t="s">
        <v>43</v>
      </c>
      <c r="G25" s="4"/>
      <c r="H25" s="1091">
        <v>2</v>
      </c>
      <c r="I25" s="1091">
        <v>0</v>
      </c>
      <c r="J25" s="1091">
        <v>3</v>
      </c>
      <c r="K25" s="1091"/>
      <c r="L25" s="1091">
        <v>2</v>
      </c>
      <c r="M25" s="1091">
        <v>0</v>
      </c>
      <c r="N25" s="1091">
        <v>3</v>
      </c>
      <c r="O25" s="1091"/>
      <c r="P25" s="1091">
        <v>2551</v>
      </c>
      <c r="Q25" s="1091">
        <v>0</v>
      </c>
      <c r="R25" s="1091">
        <v>0</v>
      </c>
      <c r="S25" s="1091"/>
      <c r="T25" s="1091">
        <v>6063</v>
      </c>
      <c r="U25" s="1091">
        <v>0</v>
      </c>
      <c r="V25" s="1693">
        <v>0</v>
      </c>
    </row>
    <row r="26" spans="1:28" ht="12" customHeight="1">
      <c r="A26" s="862">
        <v>2</v>
      </c>
      <c r="B26" s="862">
        <v>4</v>
      </c>
      <c r="C26" s="862">
        <v>11</v>
      </c>
      <c r="E26" s="1895"/>
      <c r="F26" s="20" t="s">
        <v>44</v>
      </c>
      <c r="G26" s="622"/>
      <c r="H26" s="1091">
        <v>0</v>
      </c>
      <c r="I26" s="1091">
        <v>0</v>
      </c>
      <c r="J26" s="1091">
        <v>1</v>
      </c>
      <c r="K26" s="1091"/>
      <c r="L26" s="1091">
        <v>0</v>
      </c>
      <c r="M26" s="1091">
        <v>0</v>
      </c>
      <c r="N26" s="1091">
        <v>1</v>
      </c>
      <c r="O26" s="1091"/>
      <c r="P26" s="1091">
        <v>1</v>
      </c>
      <c r="Q26" s="1091">
        <v>0</v>
      </c>
      <c r="R26" s="1091">
        <v>0</v>
      </c>
      <c r="S26" s="1091"/>
      <c r="T26" s="1091">
        <v>1</v>
      </c>
      <c r="U26" s="1091">
        <v>0</v>
      </c>
      <c r="V26" s="1693">
        <v>0</v>
      </c>
    </row>
    <row r="27" spans="1:28" ht="12.75" customHeight="1">
      <c r="E27" s="1891">
        <v>1403</v>
      </c>
      <c r="F27" s="23" t="s">
        <v>3</v>
      </c>
      <c r="G27" s="543"/>
      <c r="H27" s="1697">
        <f>SUM(H28:H30)</f>
        <v>0</v>
      </c>
      <c r="I27" s="1697">
        <f>SUM(I28:I30)</f>
        <v>0</v>
      </c>
      <c r="J27" s="1697">
        <f>SUM(J28:J30)</f>
        <v>9</v>
      </c>
      <c r="K27" s="1697"/>
      <c r="L27" s="1697">
        <f>SUM(L28:L30)</f>
        <v>0</v>
      </c>
      <c r="M27" s="1697">
        <f>SUM(M28:M30)</f>
        <v>0</v>
      </c>
      <c r="N27" s="1697">
        <f>SUM(N28:N30)</f>
        <v>9</v>
      </c>
      <c r="O27" s="1697"/>
      <c r="P27" s="1697">
        <f>SUM(P28:P30)</f>
        <v>7120</v>
      </c>
      <c r="Q27" s="1697">
        <f>SUM(Q28:Q30)</f>
        <v>0</v>
      </c>
      <c r="R27" s="1697">
        <f>SUM(R28:R30)</f>
        <v>0</v>
      </c>
      <c r="S27" s="1697"/>
      <c r="T27" s="1697">
        <f>SUM(T28:T30)</f>
        <v>12365</v>
      </c>
      <c r="U27" s="1697">
        <f>SUM(U28:U30)</f>
        <v>0</v>
      </c>
      <c r="V27" s="1696">
        <f>SUM(V28:V30)</f>
        <v>0</v>
      </c>
    </row>
    <row r="28" spans="1:28" ht="12" customHeight="1">
      <c r="A28" s="862">
        <v>3</v>
      </c>
      <c r="B28" s="862">
        <v>5</v>
      </c>
      <c r="C28" s="862">
        <v>11</v>
      </c>
      <c r="E28" s="1892"/>
      <c r="F28" s="20" t="s">
        <v>45</v>
      </c>
      <c r="G28" s="4"/>
      <c r="H28" s="1091">
        <v>0</v>
      </c>
      <c r="I28" s="1091">
        <v>0</v>
      </c>
      <c r="J28" s="1091">
        <v>7</v>
      </c>
      <c r="K28" s="1091"/>
      <c r="L28" s="1091">
        <v>0</v>
      </c>
      <c r="M28" s="1091">
        <v>0</v>
      </c>
      <c r="N28" s="1091">
        <v>7</v>
      </c>
      <c r="O28" s="1091"/>
      <c r="P28" s="1091">
        <v>4727</v>
      </c>
      <c r="Q28" s="1091">
        <v>0</v>
      </c>
      <c r="R28" s="1091">
        <v>0</v>
      </c>
      <c r="S28" s="1091"/>
      <c r="T28" s="1091">
        <v>7576</v>
      </c>
      <c r="U28" s="1091">
        <v>0</v>
      </c>
      <c r="V28" s="1693">
        <v>0</v>
      </c>
    </row>
    <row r="29" spans="1:28" ht="12" customHeight="1">
      <c r="A29" s="862">
        <v>3</v>
      </c>
      <c r="B29" s="862">
        <v>5</v>
      </c>
      <c r="C29" s="862">
        <v>8</v>
      </c>
      <c r="E29" s="1892"/>
      <c r="F29" s="20" t="s">
        <v>46</v>
      </c>
      <c r="G29" s="4"/>
      <c r="H29" s="1091">
        <v>0</v>
      </c>
      <c r="I29" s="1091">
        <v>0</v>
      </c>
      <c r="J29" s="1091">
        <v>2</v>
      </c>
      <c r="K29" s="1091"/>
      <c r="L29" s="1091">
        <v>0</v>
      </c>
      <c r="M29" s="1091">
        <v>0</v>
      </c>
      <c r="N29" s="1091">
        <v>2</v>
      </c>
      <c r="O29" s="1091"/>
      <c r="P29" s="1091">
        <v>1788</v>
      </c>
      <c r="Q29" s="1091">
        <v>0</v>
      </c>
      <c r="R29" s="1091">
        <v>0</v>
      </c>
      <c r="S29" s="1091"/>
      <c r="T29" s="1091">
        <v>3906</v>
      </c>
      <c r="U29" s="1091">
        <v>0</v>
      </c>
      <c r="V29" s="1693">
        <v>0</v>
      </c>
    </row>
    <row r="30" spans="1:28" ht="12" customHeight="1">
      <c r="A30" s="862">
        <v>3</v>
      </c>
      <c r="B30" s="862">
        <v>5</v>
      </c>
      <c r="C30" s="862">
        <v>10</v>
      </c>
      <c r="E30" s="1892"/>
      <c r="F30" s="20" t="s">
        <v>47</v>
      </c>
      <c r="G30" s="4"/>
      <c r="H30" s="1091">
        <v>0</v>
      </c>
      <c r="I30" s="1091">
        <v>0</v>
      </c>
      <c r="J30" s="1091">
        <v>0</v>
      </c>
      <c r="K30" s="1091"/>
      <c r="L30" s="1091">
        <v>0</v>
      </c>
      <c r="M30" s="1091">
        <v>0</v>
      </c>
      <c r="N30" s="1091">
        <v>0</v>
      </c>
      <c r="O30" s="1091"/>
      <c r="P30" s="1091">
        <v>605</v>
      </c>
      <c r="Q30" s="1091">
        <v>0</v>
      </c>
      <c r="R30" s="1091">
        <v>0</v>
      </c>
      <c r="S30" s="1091"/>
      <c r="T30" s="1091">
        <v>883</v>
      </c>
      <c r="U30" s="1091">
        <v>0</v>
      </c>
      <c r="V30" s="1693">
        <v>0</v>
      </c>
    </row>
    <row r="31" spans="1:28" ht="12.75" customHeight="1">
      <c r="E31" s="1894">
        <v>1404</v>
      </c>
      <c r="F31" s="23" t="s">
        <v>28</v>
      </c>
      <c r="G31" s="573"/>
      <c r="H31" s="1697">
        <f t="shared" ref="H31:V31" si="0">SUM(H32:H33)</f>
        <v>3</v>
      </c>
      <c r="I31" s="1697">
        <f t="shared" si="0"/>
        <v>0</v>
      </c>
      <c r="J31" s="1697">
        <f t="shared" si="0"/>
        <v>239</v>
      </c>
      <c r="K31" s="1697">
        <f t="shared" si="0"/>
        <v>0</v>
      </c>
      <c r="L31" s="1697">
        <f t="shared" si="0"/>
        <v>7</v>
      </c>
      <c r="M31" s="1697">
        <f t="shared" si="0"/>
        <v>0</v>
      </c>
      <c r="N31" s="1697">
        <f t="shared" si="0"/>
        <v>239</v>
      </c>
      <c r="O31" s="1697">
        <f t="shared" si="0"/>
        <v>0</v>
      </c>
      <c r="P31" s="1697">
        <f t="shared" si="0"/>
        <v>10423</v>
      </c>
      <c r="Q31" s="1697">
        <f t="shared" si="0"/>
        <v>0</v>
      </c>
      <c r="R31" s="1697">
        <f t="shared" si="0"/>
        <v>0</v>
      </c>
      <c r="S31" s="1697">
        <f t="shared" si="0"/>
        <v>0</v>
      </c>
      <c r="T31" s="1697">
        <f t="shared" si="0"/>
        <v>21430</v>
      </c>
      <c r="U31" s="1697">
        <f t="shared" si="0"/>
        <v>0</v>
      </c>
      <c r="V31" s="1697">
        <f t="shared" si="0"/>
        <v>0</v>
      </c>
    </row>
    <row r="32" spans="1:28" ht="12" customHeight="1">
      <c r="A32" s="862">
        <v>4</v>
      </c>
      <c r="B32" s="862">
        <v>6</v>
      </c>
      <c r="C32" s="862">
        <v>11</v>
      </c>
      <c r="E32" s="1895"/>
      <c r="F32" s="20" t="s">
        <v>475</v>
      </c>
      <c r="G32" s="4"/>
      <c r="H32" s="1091">
        <v>2</v>
      </c>
      <c r="I32" s="1091">
        <v>0</v>
      </c>
      <c r="J32" s="1091">
        <v>168</v>
      </c>
      <c r="K32" s="1091"/>
      <c r="L32" s="1091">
        <v>6</v>
      </c>
      <c r="M32" s="1091">
        <v>0</v>
      </c>
      <c r="N32" s="1091">
        <v>168</v>
      </c>
      <c r="O32" s="1091"/>
      <c r="P32" s="1091">
        <v>5426</v>
      </c>
      <c r="Q32" s="1091">
        <v>0</v>
      </c>
      <c r="R32" s="1091">
        <v>0</v>
      </c>
      <c r="S32" s="1091"/>
      <c r="T32" s="1091">
        <v>10768</v>
      </c>
      <c r="U32" s="1091">
        <v>0</v>
      </c>
      <c r="V32" s="1693">
        <v>0</v>
      </c>
    </row>
    <row r="33" spans="1:25" ht="12" customHeight="1">
      <c r="A33" s="862">
        <v>4</v>
      </c>
      <c r="B33" s="862">
        <v>6</v>
      </c>
      <c r="C33" s="862">
        <v>11</v>
      </c>
      <c r="E33" s="1895"/>
      <c r="F33" s="20" t="s">
        <v>474</v>
      </c>
      <c r="G33" s="4"/>
      <c r="H33" s="1091">
        <v>1</v>
      </c>
      <c r="I33" s="1091">
        <v>0</v>
      </c>
      <c r="J33" s="1091">
        <v>71</v>
      </c>
      <c r="K33" s="1091"/>
      <c r="L33" s="1091">
        <v>1</v>
      </c>
      <c r="M33" s="1091">
        <v>0</v>
      </c>
      <c r="N33" s="1091">
        <v>71</v>
      </c>
      <c r="O33" s="1091"/>
      <c r="P33" s="1091">
        <v>4997</v>
      </c>
      <c r="Q33" s="1091">
        <v>0</v>
      </c>
      <c r="R33" s="1091">
        <v>0</v>
      </c>
      <c r="S33" s="1091"/>
      <c r="T33" s="1091">
        <v>10662</v>
      </c>
      <c r="U33" s="1091">
        <v>0</v>
      </c>
      <c r="V33" s="1693">
        <v>0</v>
      </c>
    </row>
    <row r="34" spans="1:25" ht="12.75" customHeight="1">
      <c r="E34" s="1891">
        <v>1405</v>
      </c>
      <c r="F34" s="23" t="s">
        <v>4</v>
      </c>
      <c r="G34" s="1703"/>
      <c r="H34" s="1697">
        <f>SUM(H35:H38)</f>
        <v>81</v>
      </c>
      <c r="I34" s="1697">
        <f>SUM(I35:I38)</f>
        <v>0</v>
      </c>
      <c r="J34" s="1697">
        <f>SUM(J35:J38)</f>
        <v>238</v>
      </c>
      <c r="K34" s="1697"/>
      <c r="L34" s="1697">
        <f>SUM(L35:L38)</f>
        <v>287</v>
      </c>
      <c r="M34" s="1697">
        <f>SUM(M35:M38)</f>
        <v>0</v>
      </c>
      <c r="N34" s="1697">
        <f>SUM(N35:N38)</f>
        <v>238</v>
      </c>
      <c r="O34" s="1697"/>
      <c r="P34" s="1697">
        <f>SUM(P35:P38)</f>
        <v>24649</v>
      </c>
      <c r="Q34" s="1697">
        <f>SUM(Q35:Q38)</f>
        <v>0</v>
      </c>
      <c r="R34" s="1697">
        <f>SUM(R35:R38)</f>
        <v>0</v>
      </c>
      <c r="S34" s="1697"/>
      <c r="T34" s="1697">
        <f>SUM(T35:T38)</f>
        <v>42669</v>
      </c>
      <c r="U34" s="1697">
        <f>SUM(U35:U38)</f>
        <v>0</v>
      </c>
      <c r="V34" s="1696">
        <f>SUM(V35:V38)</f>
        <v>0</v>
      </c>
    </row>
    <row r="35" spans="1:25" ht="12" customHeight="1">
      <c r="A35" s="862">
        <v>5</v>
      </c>
      <c r="B35" s="862">
        <v>4</v>
      </c>
      <c r="C35" s="862">
        <v>8</v>
      </c>
      <c r="E35" s="1892"/>
      <c r="F35" s="20" t="s">
        <v>50</v>
      </c>
      <c r="G35" s="4"/>
      <c r="H35" s="1091">
        <v>24</v>
      </c>
      <c r="I35" s="1091">
        <v>0</v>
      </c>
      <c r="J35" s="1091">
        <v>17</v>
      </c>
      <c r="K35" s="1091"/>
      <c r="L35" s="1091">
        <v>81</v>
      </c>
      <c r="M35" s="1091">
        <v>0</v>
      </c>
      <c r="N35" s="1091">
        <v>17</v>
      </c>
      <c r="O35" s="1091"/>
      <c r="P35" s="1091">
        <v>11776</v>
      </c>
      <c r="Q35" s="1091">
        <v>0</v>
      </c>
      <c r="R35" s="1091">
        <v>0</v>
      </c>
      <c r="S35" s="1091"/>
      <c r="T35" s="1091">
        <v>21440</v>
      </c>
      <c r="U35" s="1091">
        <v>0</v>
      </c>
      <c r="V35" s="1693">
        <v>0</v>
      </c>
    </row>
    <row r="36" spans="1:25" ht="12" customHeight="1">
      <c r="A36" s="862">
        <v>5</v>
      </c>
      <c r="B36" s="862">
        <v>5</v>
      </c>
      <c r="C36" s="862">
        <v>11</v>
      </c>
      <c r="E36" s="1892"/>
      <c r="F36" s="20" t="s">
        <v>58</v>
      </c>
      <c r="G36" s="1"/>
      <c r="H36" s="4">
        <v>23</v>
      </c>
      <c r="I36" s="1091">
        <v>0</v>
      </c>
      <c r="J36" s="1091">
        <v>191</v>
      </c>
      <c r="K36" s="4"/>
      <c r="L36" s="1091">
        <v>74</v>
      </c>
      <c r="M36" s="1091">
        <v>0</v>
      </c>
      <c r="N36" s="1091">
        <v>191</v>
      </c>
      <c r="O36" s="1091"/>
      <c r="P36" s="1091">
        <v>11177</v>
      </c>
      <c r="Q36" s="1091">
        <v>0</v>
      </c>
      <c r="R36" s="1091">
        <v>0</v>
      </c>
      <c r="S36" s="1091"/>
      <c r="T36" s="1091">
        <v>18361</v>
      </c>
      <c r="U36" s="1091">
        <v>0</v>
      </c>
      <c r="V36" s="1693">
        <v>0</v>
      </c>
      <c r="W36" s="1702"/>
    </row>
    <row r="37" spans="1:25" ht="12" customHeight="1">
      <c r="A37" s="862">
        <v>5</v>
      </c>
      <c r="B37" s="862">
        <v>5</v>
      </c>
      <c r="C37" s="862">
        <v>10</v>
      </c>
      <c r="E37" s="1892"/>
      <c r="F37" s="20" t="s">
        <v>51</v>
      </c>
      <c r="G37" s="4"/>
      <c r="H37" s="1091">
        <v>18</v>
      </c>
      <c r="I37" s="1091">
        <v>0</v>
      </c>
      <c r="J37" s="1091">
        <v>20</v>
      </c>
      <c r="K37" s="1091"/>
      <c r="L37" s="1091">
        <v>68</v>
      </c>
      <c r="M37" s="1091">
        <v>0</v>
      </c>
      <c r="N37" s="1091">
        <v>20</v>
      </c>
      <c r="O37" s="1091"/>
      <c r="P37" s="1091">
        <v>935</v>
      </c>
      <c r="Q37" s="1091">
        <v>0</v>
      </c>
      <c r="R37" s="1091">
        <v>0</v>
      </c>
      <c r="S37" s="1091"/>
      <c r="T37" s="1091">
        <v>1713</v>
      </c>
      <c r="U37" s="1091">
        <v>0</v>
      </c>
      <c r="V37" s="1693">
        <v>0</v>
      </c>
      <c r="W37" s="1702"/>
    </row>
    <row r="38" spans="1:25" ht="12" customHeight="1">
      <c r="A38" s="862">
        <v>5</v>
      </c>
      <c r="B38" s="862">
        <v>5</v>
      </c>
      <c r="C38" s="862">
        <v>13</v>
      </c>
      <c r="E38" s="1893"/>
      <c r="F38" s="20" t="s">
        <v>52</v>
      </c>
      <c r="G38" s="4"/>
      <c r="H38" s="1091">
        <v>16</v>
      </c>
      <c r="I38" s="1091">
        <v>0</v>
      </c>
      <c r="J38" s="1091">
        <v>10</v>
      </c>
      <c r="K38" s="1091"/>
      <c r="L38" s="1091">
        <v>64</v>
      </c>
      <c r="M38" s="1091">
        <v>0</v>
      </c>
      <c r="N38" s="1091">
        <v>10</v>
      </c>
      <c r="O38" s="1091"/>
      <c r="P38" s="1091">
        <v>761</v>
      </c>
      <c r="Q38" s="1091">
        <v>0</v>
      </c>
      <c r="R38" s="1091">
        <v>0</v>
      </c>
      <c r="S38" s="1091"/>
      <c r="T38" s="1091">
        <v>1155</v>
      </c>
      <c r="U38" s="1091">
        <v>0</v>
      </c>
      <c r="V38" s="1693">
        <v>0</v>
      </c>
    </row>
    <row r="39" spans="1:25" ht="12.75" customHeight="1">
      <c r="E39" s="1891">
        <v>1406</v>
      </c>
      <c r="F39" s="23" t="s">
        <v>5</v>
      </c>
      <c r="G39" s="573"/>
      <c r="H39" s="1697">
        <f>SUM(H40:H44)</f>
        <v>0</v>
      </c>
      <c r="I39" s="1697">
        <f>SUM(I40:I44)</f>
        <v>0</v>
      </c>
      <c r="J39" s="1697">
        <f>SUM(J40:J44)</f>
        <v>28</v>
      </c>
      <c r="K39" s="1697"/>
      <c r="L39" s="1697">
        <f>SUM(L40:L44)</f>
        <v>0</v>
      </c>
      <c r="M39" s="1697">
        <f>SUM(M40:M44)</f>
        <v>0</v>
      </c>
      <c r="N39" s="1697">
        <f>SUM(N40:N44)</f>
        <v>28</v>
      </c>
      <c r="O39" s="1697"/>
      <c r="P39" s="1697">
        <f>SUM(P40:P44)</f>
        <v>6845</v>
      </c>
      <c r="Q39" s="1697">
        <f>SUM(Q40:Q44)</f>
        <v>0</v>
      </c>
      <c r="R39" s="1697">
        <f>SUM(R40:R44)</f>
        <v>0</v>
      </c>
      <c r="S39" s="1697"/>
      <c r="T39" s="1697">
        <f>SUM(T40:T44)</f>
        <v>14239</v>
      </c>
      <c r="U39" s="1697">
        <f>SUM(U40:U44)</f>
        <v>0</v>
      </c>
      <c r="V39" s="1697">
        <f>SUM(V40:V44)</f>
        <v>0</v>
      </c>
    </row>
    <row r="40" spans="1:25" ht="12" customHeight="1">
      <c r="A40" s="862">
        <v>6</v>
      </c>
      <c r="B40" s="862">
        <v>2</v>
      </c>
      <c r="C40" s="862">
        <v>11</v>
      </c>
      <c r="E40" s="1892"/>
      <c r="F40" s="20" t="s">
        <v>53</v>
      </c>
      <c r="G40" s="4"/>
      <c r="H40" s="1091">
        <v>0</v>
      </c>
      <c r="I40" s="1091">
        <v>0</v>
      </c>
      <c r="J40" s="1091">
        <v>22</v>
      </c>
      <c r="K40" s="1091"/>
      <c r="L40" s="1091">
        <v>0</v>
      </c>
      <c r="M40" s="1091">
        <v>0</v>
      </c>
      <c r="N40" s="1091">
        <v>22</v>
      </c>
      <c r="O40" s="1091"/>
      <c r="P40" s="1091">
        <v>4334</v>
      </c>
      <c r="Q40" s="1091">
        <v>0</v>
      </c>
      <c r="R40" s="1091">
        <v>0</v>
      </c>
      <c r="S40" s="1091"/>
      <c r="T40" s="1091">
        <v>9680</v>
      </c>
      <c r="U40" s="1091">
        <v>0</v>
      </c>
      <c r="V40" s="1693">
        <v>0</v>
      </c>
    </row>
    <row r="41" spans="1:25" ht="12" customHeight="1">
      <c r="A41" s="862">
        <v>6</v>
      </c>
      <c r="B41" s="862">
        <v>2</v>
      </c>
      <c r="C41" s="862">
        <v>10</v>
      </c>
      <c r="E41" s="1892"/>
      <c r="F41" s="20" t="s">
        <v>245</v>
      </c>
      <c r="G41" s="4"/>
      <c r="H41" s="1091">
        <v>0</v>
      </c>
      <c r="I41" s="1091">
        <v>0</v>
      </c>
      <c r="J41" s="1091">
        <v>1</v>
      </c>
      <c r="K41" s="1091"/>
      <c r="L41" s="1091">
        <v>0</v>
      </c>
      <c r="M41" s="1091">
        <v>0</v>
      </c>
      <c r="N41" s="1091">
        <v>1</v>
      </c>
      <c r="O41" s="1091"/>
      <c r="P41" s="1091">
        <v>88</v>
      </c>
      <c r="Q41" s="1091">
        <v>0</v>
      </c>
      <c r="R41" s="1091">
        <v>0</v>
      </c>
      <c r="S41" s="1091"/>
      <c r="T41" s="1091">
        <v>332</v>
      </c>
      <c r="U41" s="1091">
        <v>0</v>
      </c>
      <c r="V41" s="1693">
        <v>0</v>
      </c>
    </row>
    <row r="42" spans="1:25" ht="12" customHeight="1">
      <c r="A42" s="862">
        <v>6</v>
      </c>
      <c r="B42" s="862">
        <v>2</v>
      </c>
      <c r="C42" s="862">
        <v>10</v>
      </c>
      <c r="E42" s="1892"/>
      <c r="F42" s="20" t="s">
        <v>55</v>
      </c>
      <c r="G42" s="4"/>
      <c r="H42" s="1091">
        <v>0</v>
      </c>
      <c r="I42" s="1091">
        <v>0</v>
      </c>
      <c r="J42" s="1091">
        <v>0</v>
      </c>
      <c r="K42" s="1091"/>
      <c r="L42" s="1091">
        <v>0</v>
      </c>
      <c r="M42" s="1091">
        <v>0</v>
      </c>
      <c r="N42" s="1091">
        <v>0</v>
      </c>
      <c r="O42" s="1091"/>
      <c r="P42" s="1091">
        <v>2254</v>
      </c>
      <c r="Q42" s="1091">
        <v>0</v>
      </c>
      <c r="R42" s="1091">
        <v>0</v>
      </c>
      <c r="S42" s="1091"/>
      <c r="T42" s="1091">
        <v>3861</v>
      </c>
      <c r="U42" s="1091">
        <v>0</v>
      </c>
      <c r="V42" s="1693">
        <v>0</v>
      </c>
    </row>
    <row r="43" spans="1:25" ht="12" customHeight="1">
      <c r="A43" s="862">
        <v>6</v>
      </c>
      <c r="B43" s="862">
        <v>2</v>
      </c>
      <c r="C43" s="862">
        <v>6</v>
      </c>
      <c r="E43" s="1892"/>
      <c r="F43" s="20" t="s">
        <v>26</v>
      </c>
      <c r="G43" s="4"/>
      <c r="H43" s="1091">
        <v>0</v>
      </c>
      <c r="I43" s="1091">
        <v>0</v>
      </c>
      <c r="J43" s="1091">
        <v>4</v>
      </c>
      <c r="K43" s="1091"/>
      <c r="L43" s="1091">
        <v>0</v>
      </c>
      <c r="M43" s="1091">
        <v>0</v>
      </c>
      <c r="N43" s="1091">
        <v>4</v>
      </c>
      <c r="O43" s="1091"/>
      <c r="P43" s="1091">
        <v>169</v>
      </c>
      <c r="Q43" s="1091">
        <v>0</v>
      </c>
      <c r="R43" s="1091">
        <v>0</v>
      </c>
      <c r="S43" s="1091"/>
      <c r="T43" s="1091">
        <v>366</v>
      </c>
      <c r="U43" s="1091">
        <v>0</v>
      </c>
      <c r="V43" s="1693">
        <v>0</v>
      </c>
    </row>
    <row r="44" spans="1:25" ht="12" customHeight="1">
      <c r="A44" s="862">
        <v>6</v>
      </c>
      <c r="B44" s="862">
        <v>2</v>
      </c>
      <c r="C44" s="862">
        <v>11</v>
      </c>
      <c r="E44" s="60"/>
      <c r="F44" s="1701" t="s">
        <v>15</v>
      </c>
      <c r="G44" s="20"/>
      <c r="H44" s="1091">
        <v>0</v>
      </c>
      <c r="I44" s="1091">
        <v>0</v>
      </c>
      <c r="J44" s="1091">
        <v>1</v>
      </c>
      <c r="K44" s="1091"/>
      <c r="L44" s="1091">
        <v>0</v>
      </c>
      <c r="M44" s="1091">
        <v>0</v>
      </c>
      <c r="N44" s="1091">
        <v>1</v>
      </c>
      <c r="O44" s="1091"/>
      <c r="P44" s="1091">
        <v>0</v>
      </c>
      <c r="Q44" s="1091">
        <v>0</v>
      </c>
      <c r="R44" s="1091">
        <v>0</v>
      </c>
      <c r="S44" s="1091"/>
      <c r="T44" s="1091">
        <v>0</v>
      </c>
      <c r="U44" s="1091">
        <v>0</v>
      </c>
      <c r="V44" s="1693">
        <v>0</v>
      </c>
    </row>
    <row r="45" spans="1:25" ht="12.75" customHeight="1">
      <c r="E45" s="1894">
        <v>1407</v>
      </c>
      <c r="F45" s="23" t="s">
        <v>62</v>
      </c>
      <c r="G45" s="573"/>
      <c r="H45" s="1697">
        <f t="shared" ref="H45:V45" si="1">SUM(H46:H47)</f>
        <v>0</v>
      </c>
      <c r="I45" s="1697">
        <f t="shared" si="1"/>
        <v>0</v>
      </c>
      <c r="J45" s="1697">
        <f t="shared" si="1"/>
        <v>20</v>
      </c>
      <c r="K45" s="1697">
        <f t="shared" si="1"/>
        <v>0</v>
      </c>
      <c r="L45" s="1697">
        <f t="shared" si="1"/>
        <v>0</v>
      </c>
      <c r="M45" s="1697">
        <f t="shared" si="1"/>
        <v>0</v>
      </c>
      <c r="N45" s="1697">
        <f t="shared" si="1"/>
        <v>20</v>
      </c>
      <c r="O45" s="1697">
        <f t="shared" si="1"/>
        <v>0</v>
      </c>
      <c r="P45" s="1697">
        <f t="shared" si="1"/>
        <v>1494</v>
      </c>
      <c r="Q45" s="1697">
        <f t="shared" si="1"/>
        <v>0</v>
      </c>
      <c r="R45" s="1697">
        <f t="shared" si="1"/>
        <v>0</v>
      </c>
      <c r="S45" s="1697">
        <f t="shared" si="1"/>
        <v>0</v>
      </c>
      <c r="T45" s="1697">
        <f t="shared" si="1"/>
        <v>3662</v>
      </c>
      <c r="U45" s="1697">
        <f t="shared" si="1"/>
        <v>0</v>
      </c>
      <c r="V45" s="1697">
        <f t="shared" si="1"/>
        <v>0</v>
      </c>
    </row>
    <row r="46" spans="1:25" ht="12" customHeight="1">
      <c r="A46" s="862">
        <v>7</v>
      </c>
      <c r="B46" s="862">
        <v>6</v>
      </c>
      <c r="C46" s="862">
        <v>10</v>
      </c>
      <c r="E46" s="1895"/>
      <c r="F46" s="20" t="s">
        <v>56</v>
      </c>
      <c r="G46" s="4"/>
      <c r="H46" s="1091">
        <v>0</v>
      </c>
      <c r="I46" s="1091">
        <v>0</v>
      </c>
      <c r="J46" s="1091">
        <v>0</v>
      </c>
      <c r="K46" s="1091"/>
      <c r="L46" s="1091">
        <v>0</v>
      </c>
      <c r="M46" s="1091">
        <v>0</v>
      </c>
      <c r="N46" s="1091">
        <v>0</v>
      </c>
      <c r="O46" s="1091"/>
      <c r="P46" s="1091">
        <v>476</v>
      </c>
      <c r="Q46" s="1091">
        <v>0</v>
      </c>
      <c r="R46" s="1091">
        <v>0</v>
      </c>
      <c r="S46" s="1091"/>
      <c r="T46" s="1091">
        <v>840</v>
      </c>
      <c r="U46" s="1091">
        <v>0</v>
      </c>
      <c r="V46" s="1693">
        <v>0</v>
      </c>
    </row>
    <row r="47" spans="1:25" ht="12" customHeight="1">
      <c r="A47" s="862">
        <v>7</v>
      </c>
      <c r="B47" s="862">
        <v>3</v>
      </c>
      <c r="C47" s="862">
        <v>11</v>
      </c>
      <c r="E47" s="61"/>
      <c r="F47" s="20" t="s">
        <v>25</v>
      </c>
      <c r="G47" s="4"/>
      <c r="H47" s="1091">
        <v>0</v>
      </c>
      <c r="I47" s="1091">
        <v>0</v>
      </c>
      <c r="J47" s="1091">
        <v>20</v>
      </c>
      <c r="K47" s="1091"/>
      <c r="L47" s="1091">
        <v>0</v>
      </c>
      <c r="M47" s="1091">
        <v>0</v>
      </c>
      <c r="N47" s="1091">
        <v>20</v>
      </c>
      <c r="O47" s="1091"/>
      <c r="P47" s="1091">
        <v>1018</v>
      </c>
      <c r="Q47" s="1091">
        <v>0</v>
      </c>
      <c r="R47" s="1091">
        <v>0</v>
      </c>
      <c r="S47" s="1091"/>
      <c r="T47" s="1091">
        <v>2822</v>
      </c>
      <c r="U47" s="1091">
        <v>0</v>
      </c>
      <c r="V47" s="1693">
        <v>0</v>
      </c>
    </row>
    <row r="48" spans="1:25" ht="12.75" customHeight="1">
      <c r="E48" s="1894">
        <v>1408</v>
      </c>
      <c r="F48" s="23" t="s">
        <v>63</v>
      </c>
      <c r="G48" s="573"/>
      <c r="H48" s="1697">
        <f>SUM(H49:H52)</f>
        <v>46</v>
      </c>
      <c r="I48" s="1697">
        <f>SUM(I49:I52)</f>
        <v>0</v>
      </c>
      <c r="J48" s="1697">
        <f>SUM(J49:J52)</f>
        <v>72</v>
      </c>
      <c r="K48" s="1697"/>
      <c r="L48" s="1697">
        <f>SUM(L49:L52)</f>
        <v>157</v>
      </c>
      <c r="M48" s="1697">
        <f>SUM(M49:M52)</f>
        <v>0</v>
      </c>
      <c r="N48" s="1697">
        <f>SUM(N49:N52)</f>
        <v>72</v>
      </c>
      <c r="O48" s="1697"/>
      <c r="P48" s="1697">
        <f>SUM(P49:P52)</f>
        <v>12449</v>
      </c>
      <c r="Q48" s="1697">
        <f>SUM(Q49:Q52)</f>
        <v>0</v>
      </c>
      <c r="R48" s="1697">
        <f>SUM(R49:R52)</f>
        <v>0</v>
      </c>
      <c r="S48" s="1697"/>
      <c r="T48" s="1697">
        <f>SUM(T49:T52)</f>
        <v>21340</v>
      </c>
      <c r="U48" s="1697">
        <f>SUM(U49:U52)</f>
        <v>0</v>
      </c>
      <c r="V48" s="1696">
        <f>SUM(V49:V52)</f>
        <v>0</v>
      </c>
      <c r="Y48" s="1415"/>
    </row>
    <row r="49" spans="1:23" ht="12" customHeight="1">
      <c r="A49" s="862">
        <v>8</v>
      </c>
      <c r="B49" s="862">
        <v>4</v>
      </c>
      <c r="C49" s="862">
        <v>6</v>
      </c>
      <c r="E49" s="1895"/>
      <c r="F49" s="20" t="s">
        <v>16</v>
      </c>
      <c r="G49" s="622"/>
      <c r="H49" s="1091">
        <v>22</v>
      </c>
      <c r="I49" s="1091">
        <v>0</v>
      </c>
      <c r="J49" s="1091">
        <v>3</v>
      </c>
      <c r="K49" s="1091"/>
      <c r="L49" s="1091">
        <v>77</v>
      </c>
      <c r="M49" s="1091">
        <v>0</v>
      </c>
      <c r="N49" s="1091">
        <v>3</v>
      </c>
      <c r="O49" s="1091"/>
      <c r="P49" s="1091">
        <v>177</v>
      </c>
      <c r="Q49" s="1091">
        <v>0</v>
      </c>
      <c r="R49" s="1091">
        <v>0</v>
      </c>
      <c r="S49" s="1091"/>
      <c r="T49" s="1091">
        <v>387</v>
      </c>
      <c r="U49" s="1091">
        <v>0</v>
      </c>
      <c r="V49" s="1693">
        <v>0</v>
      </c>
    </row>
    <row r="50" spans="1:23" ht="12" customHeight="1">
      <c r="A50" s="862">
        <v>8</v>
      </c>
      <c r="B50" s="862">
        <v>4</v>
      </c>
      <c r="C50" s="862">
        <v>8</v>
      </c>
      <c r="E50" s="1895"/>
      <c r="F50" s="20" t="s">
        <v>57</v>
      </c>
      <c r="G50" s="4"/>
      <c r="H50" s="1091">
        <v>24</v>
      </c>
      <c r="I50" s="1091">
        <v>0</v>
      </c>
      <c r="J50" s="1091">
        <v>55</v>
      </c>
      <c r="K50" s="1091"/>
      <c r="L50" s="1091">
        <v>80</v>
      </c>
      <c r="M50" s="1091">
        <v>0</v>
      </c>
      <c r="N50" s="1091">
        <v>55</v>
      </c>
      <c r="O50" s="1091"/>
      <c r="P50" s="1091">
        <v>11400</v>
      </c>
      <c r="Q50" s="1091">
        <v>0</v>
      </c>
      <c r="R50" s="1091">
        <v>0</v>
      </c>
      <c r="S50" s="1091"/>
      <c r="T50" s="1091">
        <v>19843</v>
      </c>
      <c r="U50" s="1091">
        <v>0</v>
      </c>
      <c r="V50" s="1693">
        <v>0</v>
      </c>
    </row>
    <row r="51" spans="1:23" ht="12" customHeight="1">
      <c r="A51" s="862">
        <v>8</v>
      </c>
      <c r="B51" s="862">
        <v>4</v>
      </c>
      <c r="C51" s="862">
        <v>11</v>
      </c>
      <c r="E51" s="1895"/>
      <c r="F51" s="20" t="s">
        <v>18</v>
      </c>
      <c r="G51" s="3"/>
      <c r="H51" s="1091">
        <v>0</v>
      </c>
      <c r="I51" s="1091">
        <v>0</v>
      </c>
      <c r="J51" s="1091">
        <v>0</v>
      </c>
      <c r="K51" s="1091"/>
      <c r="L51" s="1091">
        <v>0</v>
      </c>
      <c r="M51" s="1091">
        <v>0</v>
      </c>
      <c r="N51" s="1091">
        <v>0</v>
      </c>
      <c r="O51" s="1091"/>
      <c r="P51" s="1091">
        <v>858</v>
      </c>
      <c r="Q51" s="1091">
        <v>0</v>
      </c>
      <c r="R51" s="1091">
        <v>0</v>
      </c>
      <c r="S51" s="1091"/>
      <c r="T51" s="1091">
        <v>1096</v>
      </c>
      <c r="U51" s="1091">
        <v>0</v>
      </c>
      <c r="V51" s="1693">
        <v>0</v>
      </c>
    </row>
    <row r="52" spans="1:23" ht="12" customHeight="1">
      <c r="A52" s="862">
        <v>8</v>
      </c>
      <c r="B52" s="862">
        <v>4</v>
      </c>
      <c r="C52" s="862">
        <v>11</v>
      </c>
      <c r="E52" s="1895"/>
      <c r="F52" s="20" t="s">
        <v>59</v>
      </c>
      <c r="G52" s="4"/>
      <c r="H52" s="1091">
        <v>0</v>
      </c>
      <c r="I52" s="1091">
        <v>0</v>
      </c>
      <c r="J52" s="1091">
        <v>14</v>
      </c>
      <c r="K52" s="1091"/>
      <c r="L52" s="1091">
        <v>0</v>
      </c>
      <c r="M52" s="1091">
        <v>0</v>
      </c>
      <c r="N52" s="1091">
        <v>14</v>
      </c>
      <c r="O52" s="1091"/>
      <c r="P52" s="1091">
        <v>14</v>
      </c>
      <c r="Q52" s="1091">
        <v>0</v>
      </c>
      <c r="R52" s="1091">
        <v>0</v>
      </c>
      <c r="S52" s="1091"/>
      <c r="T52" s="1091">
        <v>14</v>
      </c>
      <c r="U52" s="1091">
        <v>0</v>
      </c>
      <c r="V52" s="1693">
        <v>0</v>
      </c>
    </row>
    <row r="53" spans="1:23" ht="12.75" customHeight="1">
      <c r="E53" s="1894">
        <v>1624</v>
      </c>
      <c r="F53" s="23" t="s">
        <v>19</v>
      </c>
      <c r="G53" s="573"/>
      <c r="H53" s="1697">
        <f>SUM(H54:H56)</f>
        <v>33</v>
      </c>
      <c r="I53" s="1697">
        <f>SUM(I54:I56)</f>
        <v>0</v>
      </c>
      <c r="J53" s="1697">
        <f>SUM(J54:J56)</f>
        <v>4</v>
      </c>
      <c r="K53" s="1697"/>
      <c r="L53" s="1697">
        <f>SUM(L54:L56)</f>
        <v>99</v>
      </c>
      <c r="M53" s="1697">
        <f>SUM(M54:M56)</f>
        <v>0</v>
      </c>
      <c r="N53" s="1697">
        <f>SUM(N54:N56)</f>
        <v>4</v>
      </c>
      <c r="O53" s="1697"/>
      <c r="P53" s="1697">
        <f>SUM(P54:P56)</f>
        <v>3590</v>
      </c>
      <c r="Q53" s="1697">
        <f>SUM(Q54:Q56)</f>
        <v>0</v>
      </c>
      <c r="R53" s="1697">
        <f>SUM(R54:R56)</f>
        <v>0</v>
      </c>
      <c r="S53" s="1697"/>
      <c r="T53" s="1697">
        <f>SUM(T54:T56)</f>
        <v>5127</v>
      </c>
      <c r="U53" s="1697">
        <f>SUM(U54:U56)</f>
        <v>0</v>
      </c>
      <c r="V53" s="1696">
        <f>SUM(V54:V56)</f>
        <v>0</v>
      </c>
      <c r="W53" s="1074" t="e">
        <f>SUM(#REF!)</f>
        <v>#REF!</v>
      </c>
    </row>
    <row r="54" spans="1:23" ht="12" customHeight="1">
      <c r="A54" s="862">
        <v>9</v>
      </c>
      <c r="B54" s="862">
        <v>4</v>
      </c>
      <c r="C54" s="862">
        <v>8</v>
      </c>
      <c r="E54" s="1895"/>
      <c r="F54" s="20" t="s">
        <v>21</v>
      </c>
      <c r="G54" s="4"/>
      <c r="H54" s="1091">
        <v>33</v>
      </c>
      <c r="I54" s="1091">
        <v>0</v>
      </c>
      <c r="J54" s="1091">
        <v>2</v>
      </c>
      <c r="K54" s="1091"/>
      <c r="L54" s="1091">
        <v>99</v>
      </c>
      <c r="M54" s="1091">
        <v>0</v>
      </c>
      <c r="N54" s="1091">
        <v>2</v>
      </c>
      <c r="O54" s="1091"/>
      <c r="P54" s="1050">
        <v>3191</v>
      </c>
      <c r="Q54" s="1091">
        <v>0</v>
      </c>
      <c r="R54" s="1091">
        <v>0</v>
      </c>
      <c r="S54" s="1091"/>
      <c r="T54" s="1091">
        <v>4444</v>
      </c>
      <c r="U54" s="1091">
        <v>0</v>
      </c>
      <c r="V54" s="1693">
        <v>0</v>
      </c>
    </row>
    <row r="55" spans="1:23" ht="12" customHeight="1">
      <c r="A55" s="862">
        <v>9</v>
      </c>
      <c r="B55" s="862">
        <v>4</v>
      </c>
      <c r="C55" s="862">
        <v>8</v>
      </c>
      <c r="E55" s="1895"/>
      <c r="F55" s="20" t="s">
        <v>680</v>
      </c>
      <c r="G55" s="4"/>
      <c r="H55" s="1091">
        <v>0</v>
      </c>
      <c r="I55" s="1091">
        <v>0</v>
      </c>
      <c r="J55" s="1091">
        <v>2</v>
      </c>
      <c r="K55" s="1091"/>
      <c r="L55" s="1091">
        <v>0</v>
      </c>
      <c r="M55" s="1091">
        <v>0</v>
      </c>
      <c r="N55" s="1091">
        <v>2</v>
      </c>
      <c r="O55" s="1091"/>
      <c r="P55" s="1091">
        <v>2</v>
      </c>
      <c r="Q55" s="1091">
        <v>0</v>
      </c>
      <c r="R55" s="1091">
        <v>0</v>
      </c>
      <c r="S55" s="1091"/>
      <c r="T55" s="1091">
        <v>2</v>
      </c>
      <c r="U55" s="1091">
        <v>0</v>
      </c>
      <c r="V55" s="1693">
        <v>0</v>
      </c>
    </row>
    <row r="56" spans="1:23" ht="12" customHeight="1">
      <c r="A56" s="862">
        <v>9</v>
      </c>
      <c r="B56" s="862">
        <v>5</v>
      </c>
      <c r="C56" s="862">
        <v>11</v>
      </c>
      <c r="E56" s="1896"/>
      <c r="F56" s="20" t="s">
        <v>22</v>
      </c>
      <c r="G56" s="369"/>
      <c r="H56" s="1091">
        <v>0</v>
      </c>
      <c r="I56" s="1091">
        <v>0</v>
      </c>
      <c r="J56" s="1091">
        <v>0</v>
      </c>
      <c r="K56" s="1091"/>
      <c r="L56" s="1091">
        <v>0</v>
      </c>
      <c r="M56" s="1091">
        <v>0</v>
      </c>
      <c r="N56" s="1091">
        <v>0</v>
      </c>
      <c r="O56" s="1091"/>
      <c r="P56" s="1091">
        <v>397</v>
      </c>
      <c r="Q56" s="1091">
        <v>0</v>
      </c>
      <c r="R56" s="1091">
        <v>0</v>
      </c>
      <c r="S56" s="1091"/>
      <c r="T56" s="1091">
        <v>681</v>
      </c>
      <c r="U56" s="1091">
        <v>0</v>
      </c>
      <c r="V56" s="1693">
        <v>0</v>
      </c>
    </row>
    <row r="57" spans="1:23" ht="12" customHeight="1">
      <c r="E57" s="1894"/>
      <c r="F57" s="1700" t="s">
        <v>11</v>
      </c>
      <c r="G57" s="1699"/>
      <c r="H57" s="1698">
        <f>SUM(H58:H59)</f>
        <v>600</v>
      </c>
      <c r="I57" s="1697">
        <f>SUM(I58:I59)</f>
        <v>66</v>
      </c>
      <c r="J57" s="1697">
        <f>SUM(J58:J59)</f>
        <v>745</v>
      </c>
      <c r="K57" s="1697"/>
      <c r="L57" s="1697">
        <f>SUM(L58:L59)</f>
        <v>784</v>
      </c>
      <c r="M57" s="1697">
        <f>SUM(M58:M59)</f>
        <v>99</v>
      </c>
      <c r="N57" s="1697">
        <f>SUM(N58:N59)</f>
        <v>745</v>
      </c>
      <c r="O57" s="1697"/>
      <c r="P57" s="1697">
        <f>SUM(P58:P59)</f>
        <v>78427</v>
      </c>
      <c r="Q57" s="1697">
        <f>SUM(Q58:Q59)</f>
        <v>0</v>
      </c>
      <c r="R57" s="1697">
        <f>SUM(R58:R59)</f>
        <v>0</v>
      </c>
      <c r="S57" s="1698"/>
      <c r="T57" s="1697">
        <f>SUM(T58:T59)</f>
        <v>126509</v>
      </c>
      <c r="U57" s="1697">
        <f>SUM(U58:U59)</f>
        <v>0</v>
      </c>
      <c r="V57" s="1696">
        <f>SUM(V58:V59)</f>
        <v>0</v>
      </c>
    </row>
    <row r="58" spans="1:23" ht="12.75" customHeight="1">
      <c r="B58" s="862" t="s">
        <v>17</v>
      </c>
      <c r="C58" s="862">
        <v>11</v>
      </c>
      <c r="E58" s="1895"/>
      <c r="F58" s="1303" t="s">
        <v>679</v>
      </c>
      <c r="G58" s="1695"/>
      <c r="H58" s="1679">
        <v>588</v>
      </c>
      <c r="I58" s="1091">
        <v>66</v>
      </c>
      <c r="J58" s="1091">
        <v>745</v>
      </c>
      <c r="K58" s="1091"/>
      <c r="L58" s="1091">
        <v>730</v>
      </c>
      <c r="M58" s="1091">
        <v>99</v>
      </c>
      <c r="N58" s="1091">
        <v>745</v>
      </c>
      <c r="O58" s="1091"/>
      <c r="P58" s="1050">
        <v>77685</v>
      </c>
      <c r="Q58" s="1091">
        <v>0</v>
      </c>
      <c r="R58" s="1091">
        <v>0</v>
      </c>
      <c r="S58" s="1091"/>
      <c r="T58" s="1091">
        <v>114230</v>
      </c>
      <c r="U58" s="1091">
        <v>0</v>
      </c>
      <c r="V58" s="1693">
        <v>0</v>
      </c>
    </row>
    <row r="59" spans="1:23" ht="12" customHeight="1">
      <c r="B59" s="862" t="s">
        <v>17</v>
      </c>
      <c r="C59" s="862">
        <v>10</v>
      </c>
      <c r="E59" s="1923"/>
      <c r="F59" s="575" t="s">
        <v>205</v>
      </c>
      <c r="G59" s="3"/>
      <c r="H59" s="1091">
        <v>12</v>
      </c>
      <c r="I59" s="1091">
        <v>0</v>
      </c>
      <c r="J59" s="1091">
        <v>0</v>
      </c>
      <c r="K59" s="1091"/>
      <c r="L59" s="1091">
        <v>54</v>
      </c>
      <c r="M59" s="1091">
        <v>0</v>
      </c>
      <c r="N59" s="1091">
        <v>0</v>
      </c>
      <c r="O59" s="1694"/>
      <c r="P59" s="1050">
        <v>742</v>
      </c>
      <c r="Q59" s="1091">
        <v>0</v>
      </c>
      <c r="R59" s="1091">
        <v>0</v>
      </c>
      <c r="S59" s="1091"/>
      <c r="T59" s="1091">
        <v>12279</v>
      </c>
      <c r="U59" s="1091">
        <v>0</v>
      </c>
      <c r="V59" s="1693">
        <v>0</v>
      </c>
    </row>
    <row r="60" spans="1:23" ht="15" customHeight="1">
      <c r="F60" s="25" t="s">
        <v>0</v>
      </c>
      <c r="G60" s="1692"/>
      <c r="H60" s="1052">
        <f t="shared" ref="H60:V60" si="2">SUM(H8+H18+H27+H31+H34+H39+H45+H48+H53+H57)</f>
        <v>782</v>
      </c>
      <c r="I60" s="1052">
        <f t="shared" si="2"/>
        <v>66</v>
      </c>
      <c r="J60" s="1052">
        <f t="shared" si="2"/>
        <v>1436</v>
      </c>
      <c r="K60" s="1052">
        <f t="shared" si="2"/>
        <v>0</v>
      </c>
      <c r="L60" s="1052">
        <f t="shared" si="2"/>
        <v>1366</v>
      </c>
      <c r="M60" s="1052">
        <f t="shared" si="2"/>
        <v>99</v>
      </c>
      <c r="N60" s="1052">
        <f t="shared" si="2"/>
        <v>1436</v>
      </c>
      <c r="O60" s="1052">
        <f t="shared" si="2"/>
        <v>0</v>
      </c>
      <c r="P60" s="1052">
        <f t="shared" si="2"/>
        <v>189019</v>
      </c>
      <c r="Q60" s="1052">
        <f t="shared" si="2"/>
        <v>0</v>
      </c>
      <c r="R60" s="1052">
        <f t="shared" si="2"/>
        <v>0</v>
      </c>
      <c r="S60" s="1052">
        <f t="shared" si="2"/>
        <v>0</v>
      </c>
      <c r="T60" s="1052">
        <f t="shared" si="2"/>
        <v>337287</v>
      </c>
      <c r="U60" s="1052">
        <f t="shared" si="2"/>
        <v>0</v>
      </c>
      <c r="V60" s="1051">
        <f t="shared" si="2"/>
        <v>0</v>
      </c>
    </row>
    <row r="61" spans="1:23" ht="10.5" customHeight="1">
      <c r="E61" s="369"/>
      <c r="F61" s="754" t="s">
        <v>678</v>
      </c>
    </row>
    <row r="62" spans="1:23" ht="10.5" customHeight="1">
      <c r="F62" s="754" t="s">
        <v>677</v>
      </c>
    </row>
    <row r="63" spans="1:23" ht="10.5" customHeight="1">
      <c r="F63" s="754" t="s">
        <v>676</v>
      </c>
    </row>
  </sheetData>
  <mergeCells count="16">
    <mergeCell ref="E57:E59"/>
    <mergeCell ref="E2:V2"/>
    <mergeCell ref="E3:V3"/>
    <mergeCell ref="E5:E7"/>
    <mergeCell ref="E27:E30"/>
    <mergeCell ref="E31:E33"/>
    <mergeCell ref="E18:E26"/>
    <mergeCell ref="F5:F7"/>
    <mergeCell ref="P5:V5"/>
    <mergeCell ref="E8:E17"/>
    <mergeCell ref="Z17:AB21"/>
    <mergeCell ref="E53:E56"/>
    <mergeCell ref="E34:E38"/>
    <mergeCell ref="E39:E43"/>
    <mergeCell ref="E45:E46"/>
    <mergeCell ref="E48:E52"/>
  </mergeCells>
  <printOptions horizontalCentered="1"/>
  <pageMargins left="0.86614173228346458" right="0.98425196850393704" top="0.86614173228346458" bottom="0.94488188976377963" header="0.51181102362204722" footer="0.51181102362204722"/>
  <pageSetup scale="54" orientation="portrait" r:id="rId1"/>
  <headerFooter alignWithMargins="0">
    <oddFooter>&amp;F</oddFooter>
  </headerFooter>
  <colBreaks count="1" manualBreakCount="1">
    <brk id="22" max="5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19EB9-28AF-4620-8D86-71C156B3ED9F}">
  <dimension ref="A1:AU489"/>
  <sheetViews>
    <sheetView view="pageBreakPreview" topLeftCell="E1" zoomScaleNormal="100" zoomScaleSheetLayoutView="100" workbookViewId="0">
      <selection activeCell="AE23" sqref="AE23:AJ42"/>
    </sheetView>
  </sheetViews>
  <sheetFormatPr baseColWidth="10" defaultRowHeight="12.75"/>
  <cols>
    <col min="1" max="1" width="1.85546875" style="9" hidden="1" customWidth="1"/>
    <col min="2" max="2" width="2" style="9" hidden="1" customWidth="1"/>
    <col min="3" max="3" width="2.7109375" style="9" hidden="1" customWidth="1"/>
    <col min="4" max="4" width="1.140625" style="9" hidden="1" customWidth="1"/>
    <col min="5" max="5" width="6.42578125" style="1" customWidth="1"/>
    <col min="6" max="6" width="1.140625" style="1" customWidth="1"/>
    <col min="7" max="7" width="64.5703125" style="1" customWidth="1"/>
    <col min="8" max="10" width="5.7109375" style="1" customWidth="1"/>
    <col min="11" max="11" width="0.42578125" style="1" customWidth="1"/>
    <col min="12" max="14" width="5.7109375" style="1" customWidth="1"/>
    <col min="15" max="15" width="0.42578125" style="1" customWidth="1"/>
    <col min="16" max="18" width="5.7109375" style="1" customWidth="1"/>
    <col min="19" max="19" width="0.42578125" style="16" customWidth="1"/>
    <col min="20" max="21" width="5.7109375" style="16" customWidth="1"/>
    <col min="22" max="22" width="5.7109375" style="1046" customWidth="1"/>
    <col min="23" max="23" width="0.42578125" style="1046" customWidth="1"/>
    <col min="24" max="26" width="5.7109375" style="1046" customWidth="1"/>
    <col min="27" max="27" width="2.7109375" style="1" customWidth="1"/>
    <col min="28" max="28" width="11.42578125" style="1"/>
    <col min="29" max="29" width="4.7109375" style="1" customWidth="1"/>
    <col min="30" max="30" width="5" style="1" customWidth="1"/>
    <col min="31" max="31" width="4.42578125" style="1" customWidth="1"/>
    <col min="32" max="32" width="8.85546875" style="1" customWidth="1"/>
    <col min="33" max="33" width="8" style="1" customWidth="1"/>
    <col min="34" max="34" width="1" style="1" customWidth="1"/>
    <col min="35" max="35" width="8.28515625" style="1" customWidth="1"/>
    <col min="36" max="36" width="1" style="1" customWidth="1"/>
    <col min="37" max="37" width="6.7109375" style="1" customWidth="1"/>
    <col min="38" max="38" width="1" style="1" customWidth="1"/>
    <col min="39" max="39" width="6.7109375" style="1" customWidth="1"/>
    <col min="40" max="40" width="1" style="1" customWidth="1"/>
    <col min="41" max="41" width="6.7109375" style="1" customWidth="1"/>
    <col min="42" max="42" width="1" style="1" customWidth="1"/>
    <col min="43" max="43" width="6.7109375" style="1" customWidth="1"/>
    <col min="44" max="44" width="1" style="1" customWidth="1"/>
    <col min="45" max="46" width="6.7109375" style="1" customWidth="1"/>
    <col min="47" max="16384" width="11.42578125" style="1"/>
  </cols>
  <sheetData>
    <row r="1" spans="1:47" ht="12.75" customHeight="1">
      <c r="E1" s="1908" t="s">
        <v>671</v>
      </c>
      <c r="F1" s="1908"/>
      <c r="G1" s="1908"/>
      <c r="H1" s="1908"/>
      <c r="I1" s="1908"/>
      <c r="J1" s="1908"/>
      <c r="K1" s="1908"/>
      <c r="L1" s="1908"/>
      <c r="M1" s="1908"/>
      <c r="N1" s="1908"/>
      <c r="O1" s="1908"/>
      <c r="P1" s="1908"/>
      <c r="Q1" s="1908"/>
      <c r="R1" s="1908"/>
      <c r="S1" s="1908"/>
      <c r="T1" s="1908"/>
      <c r="U1" s="1908"/>
      <c r="V1" s="1908"/>
      <c r="W1" s="1908"/>
      <c r="X1" s="1908"/>
      <c r="Y1" s="1908"/>
      <c r="Z1" s="1908"/>
      <c r="AA1" s="389"/>
      <c r="AD1" s="1888"/>
      <c r="AE1" s="1888"/>
      <c r="AF1" s="1888"/>
      <c r="AG1" s="1888"/>
      <c r="AH1" s="1888"/>
      <c r="AI1" s="1888"/>
      <c r="AJ1" s="1888"/>
      <c r="AK1" s="1888"/>
      <c r="AL1" s="1888"/>
      <c r="AM1" s="1888"/>
      <c r="AN1" s="1888"/>
      <c r="AO1" s="1888"/>
      <c r="AP1" s="1888"/>
      <c r="AQ1" s="1888"/>
      <c r="AR1" s="1888"/>
    </row>
    <row r="2" spans="1:47" ht="11.25" customHeight="1">
      <c r="A2" s="1687"/>
      <c r="B2" s="1687"/>
      <c r="C2" s="1687"/>
      <c r="D2" s="1687"/>
      <c r="E2" s="1888" t="s">
        <v>61</v>
      </c>
      <c r="F2" s="1888"/>
      <c r="G2" s="1888"/>
      <c r="H2" s="1888"/>
      <c r="I2" s="1888"/>
      <c r="J2" s="1888"/>
      <c r="K2" s="1888"/>
      <c r="L2" s="1888"/>
      <c r="M2" s="1888"/>
      <c r="N2" s="1888"/>
      <c r="O2" s="1888"/>
      <c r="P2" s="1888"/>
      <c r="Q2" s="1888"/>
      <c r="R2" s="1888"/>
      <c r="S2" s="1888"/>
      <c r="T2" s="1888"/>
      <c r="U2" s="1888"/>
      <c r="V2" s="1888"/>
      <c r="W2" s="1888"/>
      <c r="X2" s="1888"/>
      <c r="Y2" s="1888"/>
      <c r="Z2" s="1888"/>
      <c r="AA2" s="389"/>
      <c r="AB2" s="414"/>
      <c r="AC2" s="414"/>
      <c r="AD2" s="413"/>
      <c r="AT2" s="2"/>
      <c r="AU2" s="2"/>
    </row>
    <row r="3" spans="1:47" ht="3" customHeight="1">
      <c r="E3" s="796"/>
      <c r="F3" s="3"/>
      <c r="G3" s="3"/>
      <c r="H3" s="3"/>
      <c r="I3" s="3"/>
      <c r="J3" s="3"/>
      <c r="K3" s="3"/>
      <c r="L3" s="3"/>
      <c r="M3" s="3"/>
      <c r="N3" s="3"/>
      <c r="O3" s="3"/>
      <c r="P3" s="4"/>
      <c r="Q3" s="4"/>
      <c r="R3" s="4"/>
      <c r="S3" s="8"/>
      <c r="T3" s="5"/>
      <c r="U3" s="1686"/>
      <c r="V3" s="1686"/>
      <c r="W3" s="1685"/>
      <c r="X3" s="1685"/>
      <c r="Y3" s="1685"/>
      <c r="Z3" s="1685"/>
      <c r="AA3" s="389"/>
      <c r="AD3" s="4"/>
    </row>
    <row r="4" spans="1:47" ht="15" customHeight="1">
      <c r="E4" s="1934" t="s">
        <v>221</v>
      </c>
      <c r="F4" s="1915" t="s">
        <v>87</v>
      </c>
      <c r="G4" s="1915"/>
      <c r="H4" s="1930" t="s">
        <v>652</v>
      </c>
      <c r="I4" s="1930"/>
      <c r="J4" s="1930"/>
      <c r="K4" s="56"/>
      <c r="L4" s="1930" t="s">
        <v>669</v>
      </c>
      <c r="M4" s="1930"/>
      <c r="N4" s="1930"/>
      <c r="O4" s="56"/>
      <c r="P4" s="1930" t="s">
        <v>651</v>
      </c>
      <c r="Q4" s="1930"/>
      <c r="R4" s="1930"/>
      <c r="S4" s="1397"/>
      <c r="T4" s="1931" t="s">
        <v>668</v>
      </c>
      <c r="U4" s="1931"/>
      <c r="V4" s="1931"/>
      <c r="W4" s="642"/>
      <c r="X4" s="1931" t="s">
        <v>667</v>
      </c>
      <c r="Y4" s="1931"/>
      <c r="Z4" s="1931"/>
      <c r="AA4" s="389"/>
      <c r="AB4" s="5"/>
    </row>
    <row r="5" spans="1:47" ht="15" customHeight="1">
      <c r="E5" s="1935"/>
      <c r="F5" s="1917"/>
      <c r="G5" s="1917"/>
      <c r="H5" s="662" t="s">
        <v>72</v>
      </c>
      <c r="I5" s="662" t="s">
        <v>71</v>
      </c>
      <c r="J5" s="662" t="s">
        <v>0</v>
      </c>
      <c r="K5" s="57"/>
      <c r="L5" s="662" t="s">
        <v>72</v>
      </c>
      <c r="M5" s="662" t="s">
        <v>71</v>
      </c>
      <c r="N5" s="662" t="s">
        <v>0</v>
      </c>
      <c r="O5" s="57"/>
      <c r="P5" s="662" t="s">
        <v>72</v>
      </c>
      <c r="Q5" s="662" t="s">
        <v>71</v>
      </c>
      <c r="R5" s="662" t="s">
        <v>0</v>
      </c>
      <c r="S5" s="1684"/>
      <c r="T5" s="662" t="s">
        <v>72</v>
      </c>
      <c r="U5" s="662" t="s">
        <v>71</v>
      </c>
      <c r="V5" s="662" t="s">
        <v>0</v>
      </c>
      <c r="W5" s="662"/>
      <c r="X5" s="662" t="s">
        <v>72</v>
      </c>
      <c r="Y5" s="662" t="s">
        <v>71</v>
      </c>
      <c r="Z5" s="53" t="s">
        <v>0</v>
      </c>
      <c r="AA5" s="389"/>
    </row>
    <row r="6" spans="1:47">
      <c r="A6" s="9" t="s">
        <v>12</v>
      </c>
      <c r="B6" s="9" t="s">
        <v>13</v>
      </c>
      <c r="C6" s="9" t="s">
        <v>14</v>
      </c>
      <c r="E6" s="1891">
        <v>1401</v>
      </c>
      <c r="F6" s="392" t="s">
        <v>1</v>
      </c>
      <c r="G6" s="396"/>
      <c r="H6" s="1683">
        <f>H7+H10+H14+H18+H27+H31+H33+H35</f>
        <v>193</v>
      </c>
      <c r="I6" s="1683">
        <f>I7+I10+I14+I18+I27+I31+I33+I35</f>
        <v>110</v>
      </c>
      <c r="J6" s="48">
        <f t="shared" ref="J6:J37" si="0">SUM(H6:I6)</f>
        <v>303</v>
      </c>
      <c r="K6" s="1681"/>
      <c r="L6" s="1682">
        <f>SUM(L7+L10+L14+L18+L27+L31+L33+L35)</f>
        <v>185</v>
      </c>
      <c r="M6" s="1682">
        <f>SUM(M7+M10+M14+M18+M27+M31+M33+M35)</f>
        <v>104</v>
      </c>
      <c r="N6" s="1682">
        <f t="shared" ref="N6:N37" si="1">SUM(L6:M6)</f>
        <v>289</v>
      </c>
      <c r="O6" s="1681"/>
      <c r="P6" s="395">
        <f>SUM(P7+P10+P14+P18+P27+P31+P33+P35)</f>
        <v>180</v>
      </c>
      <c r="Q6" s="395">
        <f>SUM(Q7+Q10+Q14+Q18+Q27+Q31+Q33+Q35)</f>
        <v>103</v>
      </c>
      <c r="R6" s="395">
        <f t="shared" ref="R6:R37" si="2">SUM(P6:Q6)</f>
        <v>283</v>
      </c>
      <c r="S6" s="395">
        <f>SUM(S7+S10+S14+S18+S27+S31)</f>
        <v>0</v>
      </c>
      <c r="T6" s="48">
        <f>SUM(T7+T10+T14+T18+T27+T31+T33+T35)</f>
        <v>112</v>
      </c>
      <c r="U6" s="48">
        <f>SUM(U7+U10+U14+U18+U27+U31+U33+U35)</f>
        <v>66</v>
      </c>
      <c r="V6" s="48">
        <f>SUM(T6:U6)</f>
        <v>178</v>
      </c>
      <c r="W6" s="1343"/>
      <c r="X6" s="48">
        <f>X7+X10+X14+X18+X27+X31+X33+X35</f>
        <v>0</v>
      </c>
      <c r="Y6" s="48">
        <f>Y7+Y10+Y14+Y18+Y27+Y31+Y33+Y35</f>
        <v>0</v>
      </c>
      <c r="Z6" s="371">
        <f t="shared" ref="Z6:Z37" si="3">SUM(X6:Y6)</f>
        <v>0</v>
      </c>
      <c r="AA6" s="389"/>
      <c r="AB6" s="389"/>
    </row>
    <row r="7" spans="1:47" ht="11.25" customHeight="1">
      <c r="E7" s="1892"/>
      <c r="F7" s="1680" t="s">
        <v>33</v>
      </c>
      <c r="G7" s="1121"/>
      <c r="H7" s="1640">
        <f>H8+H9</f>
        <v>134</v>
      </c>
      <c r="I7" s="1640">
        <f>I8+I9</f>
        <v>78</v>
      </c>
      <c r="J7" s="1111">
        <f t="shared" si="0"/>
        <v>212</v>
      </c>
      <c r="K7" s="1679"/>
      <c r="L7" s="1640">
        <f>SUM(L8:L9)</f>
        <v>129</v>
      </c>
      <c r="M7" s="1640">
        <f>SUM(M8:M9)</f>
        <v>73</v>
      </c>
      <c r="N7" s="1640">
        <f t="shared" si="1"/>
        <v>202</v>
      </c>
      <c r="O7" s="1679"/>
      <c r="P7" s="1640">
        <f>SUM(P8:P9)</f>
        <v>129</v>
      </c>
      <c r="Q7" s="1640">
        <f>SUM(Q8:Q9)</f>
        <v>73</v>
      </c>
      <c r="R7" s="1640">
        <f t="shared" si="2"/>
        <v>202</v>
      </c>
      <c r="S7" s="1640">
        <f>SUM(S8:S9)</f>
        <v>0</v>
      </c>
      <c r="T7" s="1061">
        <f>SUM(T8:T9)</f>
        <v>112</v>
      </c>
      <c r="U7" s="1061">
        <f>SUM(U8:U9)</f>
        <v>66</v>
      </c>
      <c r="V7" s="1072">
        <f t="shared" ref="V7:V32" si="4">SUM(S7:U7)</f>
        <v>178</v>
      </c>
      <c r="W7" s="1111"/>
      <c r="X7" s="1111">
        <f>X8+X9</f>
        <v>0</v>
      </c>
      <c r="Y7" s="1111">
        <f>Y8+Y9</f>
        <v>0</v>
      </c>
      <c r="Z7" s="1639">
        <f t="shared" si="3"/>
        <v>0</v>
      </c>
      <c r="AA7" s="389"/>
      <c r="AB7" s="389"/>
    </row>
    <row r="8" spans="1:47" ht="11.25" customHeight="1">
      <c r="A8" s="9">
        <v>1</v>
      </c>
      <c r="B8" s="9">
        <v>1</v>
      </c>
      <c r="C8" s="9">
        <v>11</v>
      </c>
      <c r="E8" s="1892"/>
      <c r="F8" s="4"/>
      <c r="G8" s="20" t="s">
        <v>107</v>
      </c>
      <c r="H8" s="1091">
        <v>117</v>
      </c>
      <c r="I8" s="1091">
        <v>69</v>
      </c>
      <c r="J8" s="1091">
        <f t="shared" si="0"/>
        <v>186</v>
      </c>
      <c r="K8" s="1091"/>
      <c r="L8" s="1091">
        <v>112</v>
      </c>
      <c r="M8" s="1091">
        <v>66</v>
      </c>
      <c r="N8" s="1091">
        <f t="shared" si="1"/>
        <v>178</v>
      </c>
      <c r="O8" s="1091"/>
      <c r="P8" s="1091">
        <v>112</v>
      </c>
      <c r="Q8" s="1091">
        <v>66</v>
      </c>
      <c r="R8" s="1091">
        <f t="shared" si="2"/>
        <v>178</v>
      </c>
      <c r="S8" s="1091"/>
      <c r="T8" s="1065">
        <v>112</v>
      </c>
      <c r="U8" s="1065">
        <v>66</v>
      </c>
      <c r="V8" s="1065">
        <f t="shared" si="4"/>
        <v>178</v>
      </c>
      <c r="W8" s="1091"/>
      <c r="X8" s="1091">
        <v>0</v>
      </c>
      <c r="Y8" s="1091">
        <v>0</v>
      </c>
      <c r="Z8" s="1658">
        <f t="shared" si="3"/>
        <v>0</v>
      </c>
      <c r="AA8" s="389"/>
      <c r="AB8" s="389"/>
    </row>
    <row r="9" spans="1:47" ht="11.25" customHeight="1">
      <c r="A9" s="9">
        <v>1</v>
      </c>
      <c r="B9" s="9">
        <v>1</v>
      </c>
      <c r="C9" s="9">
        <v>7</v>
      </c>
      <c r="E9" s="1892"/>
      <c r="F9" s="4"/>
      <c r="G9" s="20" t="s">
        <v>435</v>
      </c>
      <c r="H9" s="1091">
        <v>17</v>
      </c>
      <c r="I9" s="1091">
        <v>9</v>
      </c>
      <c r="J9" s="1091">
        <f t="shared" si="0"/>
        <v>26</v>
      </c>
      <c r="K9" s="1091"/>
      <c r="L9" s="1091">
        <v>17</v>
      </c>
      <c r="M9" s="1091">
        <v>7</v>
      </c>
      <c r="N9" s="1091">
        <f t="shared" si="1"/>
        <v>24</v>
      </c>
      <c r="O9" s="1091"/>
      <c r="P9" s="1091">
        <v>17</v>
      </c>
      <c r="Q9" s="1091">
        <v>7</v>
      </c>
      <c r="R9" s="1091">
        <f t="shared" si="2"/>
        <v>24</v>
      </c>
      <c r="S9" s="1091"/>
      <c r="T9" s="1065">
        <v>0</v>
      </c>
      <c r="U9" s="1065">
        <v>0</v>
      </c>
      <c r="V9" s="1065">
        <f t="shared" si="4"/>
        <v>0</v>
      </c>
      <c r="W9" s="1091"/>
      <c r="X9" s="1091">
        <v>0</v>
      </c>
      <c r="Y9" s="1091">
        <v>0</v>
      </c>
      <c r="Z9" s="1658">
        <f t="shared" si="3"/>
        <v>0</v>
      </c>
      <c r="AA9" s="389"/>
      <c r="AB9" s="389"/>
    </row>
    <row r="10" spans="1:47" ht="11.25" customHeight="1">
      <c r="E10" s="1892"/>
      <c r="F10" s="490" t="s">
        <v>34</v>
      </c>
      <c r="G10" s="490"/>
      <c r="H10" s="1111">
        <f>SUM(H11:H13)</f>
        <v>34</v>
      </c>
      <c r="I10" s="1111">
        <f>SUM(I11:I13)</f>
        <v>13</v>
      </c>
      <c r="J10" s="1111">
        <f t="shared" si="0"/>
        <v>47</v>
      </c>
      <c r="K10" s="1111"/>
      <c r="L10" s="1111">
        <f>SUM(L11:L13)</f>
        <v>33</v>
      </c>
      <c r="M10" s="1111">
        <f>SUM(M11:M13)</f>
        <v>13</v>
      </c>
      <c r="N10" s="1111">
        <f t="shared" si="1"/>
        <v>46</v>
      </c>
      <c r="O10" s="1111"/>
      <c r="P10" s="1111">
        <f>SUM(P11:P13)</f>
        <v>28</v>
      </c>
      <c r="Q10" s="1111">
        <f>SUM(Q11:Q13)</f>
        <v>12</v>
      </c>
      <c r="R10" s="1111">
        <f t="shared" si="2"/>
        <v>40</v>
      </c>
      <c r="S10" s="1111">
        <f>SUM(S11:S13)</f>
        <v>0</v>
      </c>
      <c r="T10" s="1061">
        <f>SUM(T11:T13)</f>
        <v>0</v>
      </c>
      <c r="U10" s="1061">
        <f>SUM(U11:U13)</f>
        <v>0</v>
      </c>
      <c r="V10" s="1072">
        <f t="shared" si="4"/>
        <v>0</v>
      </c>
      <c r="W10" s="1111"/>
      <c r="X10" s="1111">
        <f>SUM(X11:X13)</f>
        <v>0</v>
      </c>
      <c r="Y10" s="1111">
        <f>SUM(Y11:Y13)</f>
        <v>0</v>
      </c>
      <c r="Z10" s="1636">
        <f t="shared" si="3"/>
        <v>0</v>
      </c>
      <c r="AA10" s="389"/>
      <c r="AB10" s="389"/>
    </row>
    <row r="11" spans="1:47" ht="11.25" customHeight="1">
      <c r="A11" s="9">
        <v>1</v>
      </c>
      <c r="B11" s="9">
        <v>1</v>
      </c>
      <c r="C11" s="9">
        <v>5</v>
      </c>
      <c r="E11" s="1892"/>
      <c r="F11" s="4"/>
      <c r="G11" s="20" t="s">
        <v>409</v>
      </c>
      <c r="H11" s="1091">
        <v>31</v>
      </c>
      <c r="I11" s="1091">
        <v>9</v>
      </c>
      <c r="J11" s="1091">
        <f t="shared" si="0"/>
        <v>40</v>
      </c>
      <c r="K11" s="1091"/>
      <c r="L11" s="1091">
        <v>30</v>
      </c>
      <c r="M11" s="1091">
        <v>9</v>
      </c>
      <c r="N11" s="1091">
        <f t="shared" si="1"/>
        <v>39</v>
      </c>
      <c r="O11" s="1091"/>
      <c r="P11" s="1091">
        <v>25</v>
      </c>
      <c r="Q11" s="1091">
        <v>8</v>
      </c>
      <c r="R11" s="1091">
        <f t="shared" si="2"/>
        <v>33</v>
      </c>
      <c r="S11" s="1091"/>
      <c r="T11" s="1065">
        <v>0</v>
      </c>
      <c r="U11" s="1065">
        <v>0</v>
      </c>
      <c r="V11" s="1065">
        <f t="shared" si="4"/>
        <v>0</v>
      </c>
      <c r="W11" s="1091"/>
      <c r="X11" s="1065">
        <v>0</v>
      </c>
      <c r="Y11" s="1065">
        <v>0</v>
      </c>
      <c r="Z11" s="1658">
        <f t="shared" si="3"/>
        <v>0</v>
      </c>
      <c r="AA11" s="389"/>
      <c r="AB11" s="389"/>
    </row>
    <row r="12" spans="1:47" ht="11.25" customHeight="1">
      <c r="A12" s="9">
        <v>1</v>
      </c>
      <c r="B12" s="9">
        <v>1</v>
      </c>
      <c r="C12" s="9">
        <v>5</v>
      </c>
      <c r="E12" s="1892"/>
      <c r="F12" s="4"/>
      <c r="G12" s="20" t="s">
        <v>411</v>
      </c>
      <c r="H12" s="1091">
        <v>0</v>
      </c>
      <c r="I12" s="1091">
        <v>0</v>
      </c>
      <c r="J12" s="1091">
        <f t="shared" si="0"/>
        <v>0</v>
      </c>
      <c r="K12" s="1091"/>
      <c r="L12" s="1091">
        <v>0</v>
      </c>
      <c r="M12" s="1091">
        <v>0</v>
      </c>
      <c r="N12" s="1091">
        <f t="shared" si="1"/>
        <v>0</v>
      </c>
      <c r="O12" s="1091"/>
      <c r="P12" s="1091">
        <v>0</v>
      </c>
      <c r="Q12" s="1091">
        <v>0</v>
      </c>
      <c r="R12" s="1091">
        <f t="shared" si="2"/>
        <v>0</v>
      </c>
      <c r="S12" s="1091"/>
      <c r="T12" s="1065">
        <v>0</v>
      </c>
      <c r="U12" s="1065">
        <v>0</v>
      </c>
      <c r="V12" s="1065">
        <f t="shared" si="4"/>
        <v>0</v>
      </c>
      <c r="W12" s="1091"/>
      <c r="X12" s="1065">
        <v>0</v>
      </c>
      <c r="Y12" s="1065">
        <v>0</v>
      </c>
      <c r="Z12" s="1658">
        <f t="shared" si="3"/>
        <v>0</v>
      </c>
      <c r="AA12" s="389"/>
      <c r="AB12" s="389"/>
    </row>
    <row r="13" spans="1:47" ht="11.25" customHeight="1">
      <c r="A13" s="9">
        <v>1</v>
      </c>
      <c r="B13" s="9">
        <v>1</v>
      </c>
      <c r="C13" s="9">
        <v>5</v>
      </c>
      <c r="E13" s="1892"/>
      <c r="F13" s="4"/>
      <c r="G13" s="20" t="s">
        <v>410</v>
      </c>
      <c r="H13" s="1091">
        <v>3</v>
      </c>
      <c r="I13" s="1091">
        <v>4</v>
      </c>
      <c r="J13" s="1091">
        <f t="shared" si="0"/>
        <v>7</v>
      </c>
      <c r="K13" s="1091"/>
      <c r="L13" s="1091">
        <v>3</v>
      </c>
      <c r="M13" s="1091">
        <v>4</v>
      </c>
      <c r="N13" s="1091">
        <f t="shared" si="1"/>
        <v>7</v>
      </c>
      <c r="O13" s="1091"/>
      <c r="P13" s="1091">
        <v>3</v>
      </c>
      <c r="Q13" s="1091">
        <v>4</v>
      </c>
      <c r="R13" s="1091">
        <f t="shared" si="2"/>
        <v>7</v>
      </c>
      <c r="S13" s="1091"/>
      <c r="T13" s="1065">
        <v>0</v>
      </c>
      <c r="U13" s="1065">
        <v>0</v>
      </c>
      <c r="V13" s="1065">
        <f t="shared" si="4"/>
        <v>0</v>
      </c>
      <c r="W13" s="1091"/>
      <c r="X13" s="1065">
        <v>0</v>
      </c>
      <c r="Y13" s="1065">
        <v>0</v>
      </c>
      <c r="Z13" s="1658">
        <f t="shared" si="3"/>
        <v>0</v>
      </c>
      <c r="AA13" s="389"/>
      <c r="AB13" s="389"/>
    </row>
    <row r="14" spans="1:47" ht="11.25" customHeight="1">
      <c r="E14" s="1892"/>
      <c r="F14" s="490" t="s">
        <v>35</v>
      </c>
      <c r="G14" s="490"/>
      <c r="H14" s="1111">
        <f>SUM(H15:H17)</f>
        <v>16</v>
      </c>
      <c r="I14" s="1111">
        <f>SUM(I15:I17)</f>
        <v>3</v>
      </c>
      <c r="J14" s="1111">
        <f t="shared" si="0"/>
        <v>19</v>
      </c>
      <c r="K14" s="1111"/>
      <c r="L14" s="1111">
        <f>SUM(L15:L17)</f>
        <v>14</v>
      </c>
      <c r="M14" s="1111">
        <f>SUM(M15:M17)</f>
        <v>3</v>
      </c>
      <c r="N14" s="1111">
        <f t="shared" si="1"/>
        <v>17</v>
      </c>
      <c r="O14" s="1111"/>
      <c r="P14" s="1111">
        <f>SUM(P15:P17)</f>
        <v>14</v>
      </c>
      <c r="Q14" s="1111">
        <f>SUM(Q15:Q17)</f>
        <v>3</v>
      </c>
      <c r="R14" s="1111">
        <f t="shared" si="2"/>
        <v>17</v>
      </c>
      <c r="S14" s="1111"/>
      <c r="T14" s="1061">
        <f>SUM(T15:T17)</f>
        <v>0</v>
      </c>
      <c r="U14" s="1061">
        <f>SUM(U15:U17)</f>
        <v>0</v>
      </c>
      <c r="V14" s="1072">
        <f t="shared" si="4"/>
        <v>0</v>
      </c>
      <c r="W14" s="1111"/>
      <c r="X14" s="1111">
        <f>SUM(X15:X17)</f>
        <v>0</v>
      </c>
      <c r="Y14" s="1111">
        <f>SUM(Y15:Y17)</f>
        <v>0</v>
      </c>
      <c r="Z14" s="1636">
        <f t="shared" si="3"/>
        <v>0</v>
      </c>
      <c r="AA14" s="389"/>
      <c r="AB14" s="389"/>
    </row>
    <row r="15" spans="1:47" ht="11.25" customHeight="1">
      <c r="A15" s="9">
        <v>1</v>
      </c>
      <c r="B15" s="9">
        <v>1</v>
      </c>
      <c r="C15" s="9">
        <v>12</v>
      </c>
      <c r="E15" s="1892"/>
      <c r="F15" s="4"/>
      <c r="G15" s="20" t="s">
        <v>409</v>
      </c>
      <c r="H15" s="1091">
        <v>15</v>
      </c>
      <c r="I15" s="1091">
        <v>3</v>
      </c>
      <c r="J15" s="1091">
        <f t="shared" si="0"/>
        <v>18</v>
      </c>
      <c r="K15" s="1091"/>
      <c r="L15" s="1091">
        <v>14</v>
      </c>
      <c r="M15" s="1091">
        <v>3</v>
      </c>
      <c r="N15" s="1091">
        <f t="shared" si="1"/>
        <v>17</v>
      </c>
      <c r="O15" s="1091"/>
      <c r="P15" s="1091">
        <v>14</v>
      </c>
      <c r="Q15" s="1091">
        <v>3</v>
      </c>
      <c r="R15" s="1091">
        <f t="shared" si="2"/>
        <v>17</v>
      </c>
      <c r="S15" s="1091"/>
      <c r="T15" s="1065">
        <v>0</v>
      </c>
      <c r="U15" s="1065">
        <v>0</v>
      </c>
      <c r="V15" s="1065">
        <f t="shared" si="4"/>
        <v>0</v>
      </c>
      <c r="W15" s="1091"/>
      <c r="X15" s="1065">
        <v>0</v>
      </c>
      <c r="Y15" s="1065">
        <v>0</v>
      </c>
      <c r="Z15" s="1658">
        <f t="shared" si="3"/>
        <v>0</v>
      </c>
      <c r="AA15" s="389"/>
      <c r="AB15" s="389"/>
    </row>
    <row r="16" spans="1:47" ht="11.25" customHeight="1">
      <c r="A16" s="9">
        <v>1</v>
      </c>
      <c r="B16" s="9">
        <v>1</v>
      </c>
      <c r="C16" s="9">
        <v>12</v>
      </c>
      <c r="E16" s="1892"/>
      <c r="F16" s="4"/>
      <c r="G16" s="20" t="s">
        <v>427</v>
      </c>
      <c r="H16" s="1091">
        <v>1</v>
      </c>
      <c r="I16" s="1091">
        <v>0</v>
      </c>
      <c r="J16" s="1091">
        <f t="shared" si="0"/>
        <v>1</v>
      </c>
      <c r="K16" s="1091"/>
      <c r="L16" s="1091">
        <v>0</v>
      </c>
      <c r="M16" s="1091">
        <v>0</v>
      </c>
      <c r="N16" s="1091">
        <f t="shared" si="1"/>
        <v>0</v>
      </c>
      <c r="O16" s="1091"/>
      <c r="P16" s="1091">
        <v>0</v>
      </c>
      <c r="Q16" s="1091">
        <v>0</v>
      </c>
      <c r="R16" s="1091">
        <f t="shared" si="2"/>
        <v>0</v>
      </c>
      <c r="S16" s="1091"/>
      <c r="T16" s="1065">
        <v>0</v>
      </c>
      <c r="U16" s="1065">
        <v>0</v>
      </c>
      <c r="V16" s="1065">
        <f t="shared" si="4"/>
        <v>0</v>
      </c>
      <c r="W16" s="1091"/>
      <c r="X16" s="1065">
        <v>0</v>
      </c>
      <c r="Y16" s="1065">
        <v>0</v>
      </c>
      <c r="Z16" s="1658">
        <f t="shared" si="3"/>
        <v>0</v>
      </c>
      <c r="AA16" s="389"/>
      <c r="AB16" s="389"/>
    </row>
    <row r="17" spans="1:36" ht="11.25" customHeight="1">
      <c r="A17" s="9">
        <v>1</v>
      </c>
      <c r="B17" s="9">
        <v>1</v>
      </c>
      <c r="C17" s="9">
        <v>12</v>
      </c>
      <c r="E17" s="1892"/>
      <c r="F17" s="4"/>
      <c r="G17" s="20" t="s">
        <v>670</v>
      </c>
      <c r="H17" s="1091">
        <v>0</v>
      </c>
      <c r="I17" s="1091">
        <v>0</v>
      </c>
      <c r="J17" s="1091">
        <f t="shared" si="0"/>
        <v>0</v>
      </c>
      <c r="K17" s="1091"/>
      <c r="L17" s="1091">
        <v>0</v>
      </c>
      <c r="M17" s="1091">
        <v>0</v>
      </c>
      <c r="N17" s="1091">
        <f t="shared" si="1"/>
        <v>0</v>
      </c>
      <c r="O17" s="1091"/>
      <c r="P17" s="1091">
        <v>0</v>
      </c>
      <c r="Q17" s="1091">
        <v>0</v>
      </c>
      <c r="R17" s="1091">
        <f t="shared" si="2"/>
        <v>0</v>
      </c>
      <c r="S17" s="1091"/>
      <c r="T17" s="1065">
        <v>0</v>
      </c>
      <c r="U17" s="1065">
        <v>0</v>
      </c>
      <c r="V17" s="1065">
        <f t="shared" si="4"/>
        <v>0</v>
      </c>
      <c r="W17" s="1091"/>
      <c r="X17" s="1065">
        <v>0</v>
      </c>
      <c r="Y17" s="1065">
        <v>0</v>
      </c>
      <c r="Z17" s="1658">
        <f t="shared" si="3"/>
        <v>0</v>
      </c>
      <c r="AA17" s="389"/>
      <c r="AB17" s="389"/>
    </row>
    <row r="18" spans="1:36" ht="11.25" customHeight="1">
      <c r="E18" s="1892"/>
      <c r="F18" s="633" t="s">
        <v>27</v>
      </c>
      <c r="G18" s="490"/>
      <c r="H18" s="1111">
        <f>SUM(H19:H26)</f>
        <v>5</v>
      </c>
      <c r="I18" s="1111">
        <f>SUM(I19:I26)</f>
        <v>14</v>
      </c>
      <c r="J18" s="1111">
        <f t="shared" si="0"/>
        <v>19</v>
      </c>
      <c r="K18" s="1111"/>
      <c r="L18" s="1111">
        <f>SUM(L19:L26)</f>
        <v>5</v>
      </c>
      <c r="M18" s="1111">
        <f>SUM(M19:M26)</f>
        <v>13</v>
      </c>
      <c r="N18" s="1111">
        <f t="shared" si="1"/>
        <v>18</v>
      </c>
      <c r="O18" s="1111"/>
      <c r="P18" s="1111">
        <f>SUM(P19:P26)</f>
        <v>5</v>
      </c>
      <c r="Q18" s="1111">
        <f>SUM(Q19:Q26)</f>
        <v>13</v>
      </c>
      <c r="R18" s="1111">
        <f t="shared" si="2"/>
        <v>18</v>
      </c>
      <c r="S18" s="1111"/>
      <c r="T18" s="1061">
        <f>SUM(T19:T26)</f>
        <v>0</v>
      </c>
      <c r="U18" s="1061">
        <f>SUM(U19:U26)</f>
        <v>0</v>
      </c>
      <c r="V18" s="1072">
        <f t="shared" si="4"/>
        <v>0</v>
      </c>
      <c r="W18" s="1111"/>
      <c r="X18" s="1111">
        <f>SUM(X19:X26)</f>
        <v>0</v>
      </c>
      <c r="Y18" s="1111">
        <f>SUM(Y19:Y26)</f>
        <v>0</v>
      </c>
      <c r="Z18" s="1636">
        <f t="shared" si="3"/>
        <v>0</v>
      </c>
      <c r="AA18" s="389"/>
      <c r="AB18" s="389"/>
    </row>
    <row r="19" spans="1:36" ht="11.25" customHeight="1">
      <c r="A19" s="9">
        <v>1</v>
      </c>
      <c r="B19" s="9">
        <v>1</v>
      </c>
      <c r="C19" s="9">
        <v>2</v>
      </c>
      <c r="E19" s="1892"/>
      <c r="F19" s="4"/>
      <c r="G19" s="20" t="s">
        <v>409</v>
      </c>
      <c r="H19" s="1091">
        <v>0</v>
      </c>
      <c r="I19" s="1091">
        <v>0</v>
      </c>
      <c r="J19" s="1091">
        <f t="shared" si="0"/>
        <v>0</v>
      </c>
      <c r="K19" s="1091"/>
      <c r="L19" s="1091">
        <v>0</v>
      </c>
      <c r="M19" s="1091">
        <v>0</v>
      </c>
      <c r="N19" s="1091">
        <f t="shared" si="1"/>
        <v>0</v>
      </c>
      <c r="O19" s="1091"/>
      <c r="P19" s="1091">
        <v>0</v>
      </c>
      <c r="Q19" s="1091">
        <v>0</v>
      </c>
      <c r="R19" s="1091">
        <f t="shared" si="2"/>
        <v>0</v>
      </c>
      <c r="S19" s="1091"/>
      <c r="T19" s="1091">
        <v>0</v>
      </c>
      <c r="U19" s="1091">
        <v>0</v>
      </c>
      <c r="V19" s="1065">
        <f t="shared" si="4"/>
        <v>0</v>
      </c>
      <c r="W19" s="1091"/>
      <c r="X19" s="1091">
        <v>0</v>
      </c>
      <c r="Y19" s="1091">
        <v>0</v>
      </c>
      <c r="Z19" s="1658">
        <f t="shared" si="3"/>
        <v>0</v>
      </c>
      <c r="AA19" s="389"/>
      <c r="AB19" s="389"/>
    </row>
    <row r="20" spans="1:36" ht="11.25" customHeight="1">
      <c r="A20" s="9">
        <v>1</v>
      </c>
      <c r="B20" s="9">
        <v>1</v>
      </c>
      <c r="C20" s="9">
        <v>2</v>
      </c>
      <c r="E20" s="1892"/>
      <c r="F20" s="4"/>
      <c r="G20" s="20" t="s">
        <v>405</v>
      </c>
      <c r="H20" s="1091">
        <v>0</v>
      </c>
      <c r="I20" s="1091">
        <v>0</v>
      </c>
      <c r="J20" s="1091">
        <f t="shared" si="0"/>
        <v>0</v>
      </c>
      <c r="K20" s="1091"/>
      <c r="L20" s="1091">
        <v>0</v>
      </c>
      <c r="M20" s="1091">
        <v>0</v>
      </c>
      <c r="N20" s="1091">
        <f t="shared" si="1"/>
        <v>0</v>
      </c>
      <c r="O20" s="1091"/>
      <c r="P20" s="1091">
        <v>0</v>
      </c>
      <c r="Q20" s="1091">
        <v>0</v>
      </c>
      <c r="R20" s="1091">
        <f t="shared" si="2"/>
        <v>0</v>
      </c>
      <c r="S20" s="1091"/>
      <c r="T20" s="1091">
        <v>0</v>
      </c>
      <c r="U20" s="1091">
        <v>0</v>
      </c>
      <c r="V20" s="1065">
        <f t="shared" si="4"/>
        <v>0</v>
      </c>
      <c r="W20" s="1091"/>
      <c r="X20" s="1091">
        <v>0</v>
      </c>
      <c r="Y20" s="1091">
        <v>0</v>
      </c>
      <c r="Z20" s="1658">
        <f t="shared" si="3"/>
        <v>0</v>
      </c>
      <c r="AA20" s="389"/>
      <c r="AB20" s="389"/>
    </row>
    <row r="21" spans="1:36" ht="11.25" customHeight="1">
      <c r="A21" s="9">
        <v>1</v>
      </c>
      <c r="B21" s="9">
        <v>1</v>
      </c>
      <c r="C21" s="9">
        <v>2</v>
      </c>
      <c r="E21" s="1892"/>
      <c r="F21" s="4"/>
      <c r="G21" s="20" t="s">
        <v>425</v>
      </c>
      <c r="H21" s="1091">
        <v>0</v>
      </c>
      <c r="I21" s="1091">
        <v>0</v>
      </c>
      <c r="J21" s="1091">
        <f t="shared" si="0"/>
        <v>0</v>
      </c>
      <c r="K21" s="1091"/>
      <c r="L21" s="1091">
        <v>0</v>
      </c>
      <c r="M21" s="1091">
        <v>0</v>
      </c>
      <c r="N21" s="1091">
        <f t="shared" si="1"/>
        <v>0</v>
      </c>
      <c r="O21" s="1091"/>
      <c r="P21" s="1091">
        <v>0</v>
      </c>
      <c r="Q21" s="1091">
        <v>0</v>
      </c>
      <c r="R21" s="1091">
        <f t="shared" si="2"/>
        <v>0</v>
      </c>
      <c r="S21" s="1091"/>
      <c r="T21" s="1091">
        <v>0</v>
      </c>
      <c r="U21" s="1091">
        <v>0</v>
      </c>
      <c r="V21" s="1065">
        <f t="shared" si="4"/>
        <v>0</v>
      </c>
      <c r="W21" s="1091"/>
      <c r="X21" s="1091">
        <v>0</v>
      </c>
      <c r="Y21" s="1091">
        <v>0</v>
      </c>
      <c r="Z21" s="1658">
        <f t="shared" si="3"/>
        <v>0</v>
      </c>
      <c r="AA21" s="389"/>
      <c r="AB21" s="389"/>
    </row>
    <row r="22" spans="1:36" ht="11.25" customHeight="1">
      <c r="A22" s="9">
        <v>1</v>
      </c>
      <c r="B22" s="9">
        <v>1</v>
      </c>
      <c r="C22" s="9">
        <v>2</v>
      </c>
      <c r="E22" s="1892"/>
      <c r="F22" s="4"/>
      <c r="G22" s="20" t="s">
        <v>449</v>
      </c>
      <c r="H22" s="1091">
        <v>0</v>
      </c>
      <c r="I22" s="1091">
        <v>0</v>
      </c>
      <c r="J22" s="1091">
        <f t="shared" si="0"/>
        <v>0</v>
      </c>
      <c r="K22" s="1091"/>
      <c r="L22" s="1091">
        <v>0</v>
      </c>
      <c r="M22" s="1091">
        <v>0</v>
      </c>
      <c r="N22" s="1091">
        <f t="shared" si="1"/>
        <v>0</v>
      </c>
      <c r="O22" s="1091"/>
      <c r="P22" s="1091">
        <v>0</v>
      </c>
      <c r="Q22" s="1091">
        <v>0</v>
      </c>
      <c r="R22" s="1091">
        <f t="shared" si="2"/>
        <v>0</v>
      </c>
      <c r="S22" s="1091"/>
      <c r="T22" s="1091">
        <v>0</v>
      </c>
      <c r="U22" s="1091">
        <v>0</v>
      </c>
      <c r="V22" s="1065">
        <f t="shared" si="4"/>
        <v>0</v>
      </c>
      <c r="W22" s="1091"/>
      <c r="X22" s="1091">
        <v>0</v>
      </c>
      <c r="Y22" s="1091">
        <v>0</v>
      </c>
      <c r="Z22" s="1658">
        <f t="shared" si="3"/>
        <v>0</v>
      </c>
      <c r="AA22" s="389"/>
      <c r="AB22" s="389"/>
    </row>
    <row r="23" spans="1:36" ht="11.25" customHeight="1">
      <c r="A23" s="9">
        <v>1</v>
      </c>
      <c r="B23" s="9">
        <v>1</v>
      </c>
      <c r="C23" s="9">
        <v>2</v>
      </c>
      <c r="E23" s="1892"/>
      <c r="F23" s="4"/>
      <c r="G23" s="20" t="s">
        <v>407</v>
      </c>
      <c r="H23" s="1091">
        <v>0</v>
      </c>
      <c r="I23" s="1091">
        <v>0</v>
      </c>
      <c r="J23" s="1091">
        <f t="shared" si="0"/>
        <v>0</v>
      </c>
      <c r="K23" s="1091"/>
      <c r="L23" s="1091">
        <v>0</v>
      </c>
      <c r="M23" s="1091">
        <v>0</v>
      </c>
      <c r="N23" s="1091">
        <f t="shared" si="1"/>
        <v>0</v>
      </c>
      <c r="O23" s="1091"/>
      <c r="P23" s="1091">
        <v>0</v>
      </c>
      <c r="Q23" s="1091">
        <v>0</v>
      </c>
      <c r="R23" s="1091">
        <f t="shared" si="2"/>
        <v>0</v>
      </c>
      <c r="S23" s="1091"/>
      <c r="T23" s="1091">
        <v>0</v>
      </c>
      <c r="U23" s="1091">
        <v>0</v>
      </c>
      <c r="V23" s="1065">
        <f t="shared" si="4"/>
        <v>0</v>
      </c>
      <c r="W23" s="1091"/>
      <c r="X23" s="1091">
        <v>0</v>
      </c>
      <c r="Y23" s="1091">
        <v>0</v>
      </c>
      <c r="Z23" s="1658">
        <f t="shared" si="3"/>
        <v>0</v>
      </c>
      <c r="AA23" s="389"/>
      <c r="AB23" s="389"/>
    </row>
    <row r="24" spans="1:36" ht="11.25" customHeight="1">
      <c r="A24" s="9">
        <v>1</v>
      </c>
      <c r="B24" s="9">
        <v>1</v>
      </c>
      <c r="C24" s="9">
        <v>2</v>
      </c>
      <c r="E24" s="1892"/>
      <c r="F24" s="4"/>
      <c r="G24" s="20" t="s">
        <v>410</v>
      </c>
      <c r="H24" s="1091">
        <v>0</v>
      </c>
      <c r="I24" s="1091">
        <v>0</v>
      </c>
      <c r="J24" s="1091">
        <f t="shared" si="0"/>
        <v>0</v>
      </c>
      <c r="K24" s="1091"/>
      <c r="L24" s="1091">
        <v>0</v>
      </c>
      <c r="M24" s="1091">
        <v>0</v>
      </c>
      <c r="N24" s="1091">
        <f t="shared" si="1"/>
        <v>0</v>
      </c>
      <c r="O24" s="1091"/>
      <c r="P24" s="1091">
        <v>0</v>
      </c>
      <c r="Q24" s="1091">
        <v>0</v>
      </c>
      <c r="R24" s="1091">
        <f t="shared" si="2"/>
        <v>0</v>
      </c>
      <c r="S24" s="1091"/>
      <c r="T24" s="1091">
        <v>0</v>
      </c>
      <c r="U24" s="1091">
        <v>0</v>
      </c>
      <c r="V24" s="1065">
        <f t="shared" si="4"/>
        <v>0</v>
      </c>
      <c r="W24" s="1091"/>
      <c r="X24" s="1091">
        <v>0</v>
      </c>
      <c r="Y24" s="1091">
        <v>0</v>
      </c>
      <c r="Z24" s="1658">
        <f t="shared" si="3"/>
        <v>0</v>
      </c>
      <c r="AA24" s="389"/>
      <c r="AB24" s="389"/>
    </row>
    <row r="25" spans="1:36" ht="11.25" customHeight="1">
      <c r="A25" s="9">
        <v>1</v>
      </c>
      <c r="B25" s="9">
        <v>1</v>
      </c>
      <c r="C25" s="9">
        <v>2</v>
      </c>
      <c r="E25" s="1892"/>
      <c r="F25" s="4"/>
      <c r="G25" s="20" t="s">
        <v>107</v>
      </c>
      <c r="H25" s="1091">
        <v>0</v>
      </c>
      <c r="I25" s="1091">
        <v>0</v>
      </c>
      <c r="J25" s="1091">
        <f t="shared" si="0"/>
        <v>0</v>
      </c>
      <c r="K25" s="1091"/>
      <c r="L25" s="1091">
        <v>0</v>
      </c>
      <c r="M25" s="1091">
        <v>0</v>
      </c>
      <c r="N25" s="1091">
        <f t="shared" si="1"/>
        <v>0</v>
      </c>
      <c r="O25" s="1091"/>
      <c r="P25" s="1091">
        <v>0</v>
      </c>
      <c r="Q25" s="1091">
        <v>0</v>
      </c>
      <c r="R25" s="1091">
        <f t="shared" si="2"/>
        <v>0</v>
      </c>
      <c r="S25" s="1091"/>
      <c r="T25" s="1091">
        <v>0</v>
      </c>
      <c r="U25" s="1091">
        <v>0</v>
      </c>
      <c r="V25" s="1065">
        <f t="shared" si="4"/>
        <v>0</v>
      </c>
      <c r="W25" s="1091"/>
      <c r="X25" s="1091">
        <v>0</v>
      </c>
      <c r="Y25" s="1091">
        <v>0</v>
      </c>
      <c r="Z25" s="1658">
        <f t="shared" si="3"/>
        <v>0</v>
      </c>
      <c r="AA25" s="389"/>
      <c r="AB25" s="389"/>
    </row>
    <row r="26" spans="1:36" ht="11.25" customHeight="1">
      <c r="A26" s="9">
        <v>1</v>
      </c>
      <c r="B26" s="9">
        <v>1</v>
      </c>
      <c r="C26" s="9">
        <v>2</v>
      </c>
      <c r="E26" s="1892"/>
      <c r="F26" s="4"/>
      <c r="G26" s="20" t="s">
        <v>406</v>
      </c>
      <c r="H26" s="1091">
        <v>5</v>
      </c>
      <c r="I26" s="1091">
        <v>14</v>
      </c>
      <c r="J26" s="1091">
        <f t="shared" si="0"/>
        <v>19</v>
      </c>
      <c r="K26" s="1091"/>
      <c r="L26" s="1091">
        <v>5</v>
      </c>
      <c r="M26" s="1091">
        <v>13</v>
      </c>
      <c r="N26" s="1091">
        <f t="shared" si="1"/>
        <v>18</v>
      </c>
      <c r="O26" s="1091"/>
      <c r="P26" s="1091">
        <v>5</v>
      </c>
      <c r="Q26" s="1091">
        <v>13</v>
      </c>
      <c r="R26" s="1091">
        <f t="shared" si="2"/>
        <v>18</v>
      </c>
      <c r="S26" s="1091"/>
      <c r="T26" s="1091">
        <v>0</v>
      </c>
      <c r="U26" s="1091">
        <v>0</v>
      </c>
      <c r="V26" s="1065">
        <f t="shared" si="4"/>
        <v>0</v>
      </c>
      <c r="W26" s="1091"/>
      <c r="X26" s="1091">
        <v>0</v>
      </c>
      <c r="Y26" s="1091">
        <v>0</v>
      </c>
      <c r="Z26" s="1658">
        <f t="shared" si="3"/>
        <v>0</v>
      </c>
      <c r="AA26" s="389"/>
      <c r="AB26" s="389"/>
    </row>
    <row r="27" spans="1:36" ht="11.25" customHeight="1">
      <c r="E27" s="1892"/>
      <c r="F27" s="633" t="s">
        <v>10</v>
      </c>
      <c r="G27" s="20"/>
      <c r="H27" s="1111">
        <f>SUM(H28:H30)</f>
        <v>0</v>
      </c>
      <c r="I27" s="1111">
        <f>SUM(I28:I30)</f>
        <v>0</v>
      </c>
      <c r="J27" s="1111">
        <f t="shared" si="0"/>
        <v>0</v>
      </c>
      <c r="K27" s="1091"/>
      <c r="L27" s="1111">
        <f>SUM(L28:L30)</f>
        <v>0</v>
      </c>
      <c r="M27" s="1111">
        <f>SUM(M28:M30)</f>
        <v>0</v>
      </c>
      <c r="N27" s="1111">
        <f t="shared" si="1"/>
        <v>0</v>
      </c>
      <c r="O27" s="1091"/>
      <c r="P27" s="1111">
        <f>SUM(P28:P30)</f>
        <v>0</v>
      </c>
      <c r="Q27" s="1111">
        <f>SUM(Q28:Q30)</f>
        <v>0</v>
      </c>
      <c r="R27" s="1111">
        <f t="shared" si="2"/>
        <v>0</v>
      </c>
      <c r="S27" s="1111">
        <f>SUM(S28:S30)</f>
        <v>0</v>
      </c>
      <c r="T27" s="1061">
        <f>SUM(T28:T30)</f>
        <v>0</v>
      </c>
      <c r="U27" s="1061">
        <f>SUM(U28:U30)</f>
        <v>0</v>
      </c>
      <c r="V27" s="1072">
        <f t="shared" si="4"/>
        <v>0</v>
      </c>
      <c r="W27" s="1111"/>
      <c r="X27" s="1111">
        <f>SUM(X28:X30)</f>
        <v>0</v>
      </c>
      <c r="Y27" s="1111">
        <f>SUM(Y28:Y30)</f>
        <v>0</v>
      </c>
      <c r="Z27" s="1636">
        <f t="shared" si="3"/>
        <v>0</v>
      </c>
      <c r="AA27" s="389"/>
      <c r="AB27" s="389"/>
    </row>
    <row r="28" spans="1:36" ht="11.25" customHeight="1">
      <c r="A28" s="9">
        <v>1</v>
      </c>
      <c r="B28" s="9">
        <v>1</v>
      </c>
      <c r="C28" s="9">
        <v>4</v>
      </c>
      <c r="E28" s="1892"/>
      <c r="F28" s="4"/>
      <c r="G28" s="20" t="s">
        <v>409</v>
      </c>
      <c r="H28" s="1091">
        <v>0</v>
      </c>
      <c r="I28" s="1091">
        <v>0</v>
      </c>
      <c r="J28" s="1091">
        <f t="shared" si="0"/>
        <v>0</v>
      </c>
      <c r="K28" s="1091"/>
      <c r="L28" s="1091">
        <v>0</v>
      </c>
      <c r="M28" s="1091">
        <v>0</v>
      </c>
      <c r="N28" s="1091">
        <f t="shared" si="1"/>
        <v>0</v>
      </c>
      <c r="O28" s="1091"/>
      <c r="P28" s="1091">
        <v>0</v>
      </c>
      <c r="Q28" s="1091">
        <v>0</v>
      </c>
      <c r="R28" s="1091">
        <f t="shared" si="2"/>
        <v>0</v>
      </c>
      <c r="S28" s="1091"/>
      <c r="T28" s="1091">
        <v>0</v>
      </c>
      <c r="U28" s="1091">
        <v>0</v>
      </c>
      <c r="V28" s="1065">
        <f t="shared" si="4"/>
        <v>0</v>
      </c>
      <c r="W28" s="1091"/>
      <c r="X28" s="1091">
        <v>0</v>
      </c>
      <c r="Y28" s="1091">
        <v>0</v>
      </c>
      <c r="Z28" s="1658">
        <f t="shared" si="3"/>
        <v>0</v>
      </c>
      <c r="AA28" s="389"/>
      <c r="AB28" s="389"/>
    </row>
    <row r="29" spans="1:36" ht="11.25" customHeight="1">
      <c r="A29" s="9">
        <v>1</v>
      </c>
      <c r="B29" s="9">
        <v>1</v>
      </c>
      <c r="C29" s="9">
        <v>4</v>
      </c>
      <c r="E29" s="1892"/>
      <c r="F29" s="4"/>
      <c r="G29" s="20" t="s">
        <v>405</v>
      </c>
      <c r="H29" s="1091">
        <v>0</v>
      </c>
      <c r="I29" s="1091">
        <v>0</v>
      </c>
      <c r="J29" s="1091">
        <f t="shared" si="0"/>
        <v>0</v>
      </c>
      <c r="K29" s="1091"/>
      <c r="L29" s="1091">
        <v>0</v>
      </c>
      <c r="M29" s="1091">
        <v>0</v>
      </c>
      <c r="N29" s="1091">
        <f t="shared" si="1"/>
        <v>0</v>
      </c>
      <c r="O29" s="1091"/>
      <c r="P29" s="1091">
        <v>0</v>
      </c>
      <c r="Q29" s="1091">
        <v>0</v>
      </c>
      <c r="R29" s="1091">
        <f t="shared" si="2"/>
        <v>0</v>
      </c>
      <c r="S29" s="1091"/>
      <c r="T29" s="1091">
        <v>0</v>
      </c>
      <c r="U29" s="1091">
        <v>0</v>
      </c>
      <c r="V29" s="1065">
        <f t="shared" si="4"/>
        <v>0</v>
      </c>
      <c r="W29" s="1091"/>
      <c r="X29" s="1091">
        <v>0</v>
      </c>
      <c r="Y29" s="1091">
        <v>0</v>
      </c>
      <c r="Z29" s="1658">
        <f t="shared" si="3"/>
        <v>0</v>
      </c>
      <c r="AA29" s="389"/>
      <c r="AB29" s="389"/>
    </row>
    <row r="30" spans="1:36" ht="11.25" customHeight="1">
      <c r="A30" s="9">
        <v>1</v>
      </c>
      <c r="B30" s="9">
        <v>1</v>
      </c>
      <c r="C30" s="9">
        <v>4</v>
      </c>
      <c r="E30" s="1892"/>
      <c r="F30" s="4"/>
      <c r="G30" s="20" t="s">
        <v>107</v>
      </c>
      <c r="H30" s="1091">
        <v>0</v>
      </c>
      <c r="I30" s="1091">
        <v>0</v>
      </c>
      <c r="J30" s="1091">
        <f t="shared" si="0"/>
        <v>0</v>
      </c>
      <c r="K30" s="1091"/>
      <c r="L30" s="1091">
        <v>0</v>
      </c>
      <c r="M30" s="1091">
        <v>0</v>
      </c>
      <c r="N30" s="1091">
        <f t="shared" si="1"/>
        <v>0</v>
      </c>
      <c r="O30" s="1091"/>
      <c r="P30" s="1091">
        <v>0</v>
      </c>
      <c r="Q30" s="1091">
        <v>0</v>
      </c>
      <c r="R30" s="1091">
        <f t="shared" si="2"/>
        <v>0</v>
      </c>
      <c r="S30" s="1091"/>
      <c r="T30" s="1091">
        <v>0</v>
      </c>
      <c r="U30" s="1091">
        <v>0</v>
      </c>
      <c r="V30" s="1065">
        <f t="shared" si="4"/>
        <v>0</v>
      </c>
      <c r="W30" s="1091"/>
      <c r="X30" s="1091">
        <v>0</v>
      </c>
      <c r="Y30" s="1091">
        <v>0</v>
      </c>
      <c r="Z30" s="1658">
        <f t="shared" si="3"/>
        <v>0</v>
      </c>
      <c r="AA30" s="389"/>
      <c r="AB30" s="389"/>
    </row>
    <row r="31" spans="1:36" ht="11.25" customHeight="1">
      <c r="E31" s="1892"/>
      <c r="F31" s="622" t="s">
        <v>36</v>
      </c>
      <c r="G31" s="20"/>
      <c r="H31" s="1111">
        <f>H32</f>
        <v>0</v>
      </c>
      <c r="I31" s="1111">
        <f>I32</f>
        <v>0</v>
      </c>
      <c r="J31" s="1111">
        <f t="shared" si="0"/>
        <v>0</v>
      </c>
      <c r="K31" s="1091"/>
      <c r="L31" s="1111">
        <f>SUM(L32)</f>
        <v>0</v>
      </c>
      <c r="M31" s="1111">
        <f>SUM(M32)</f>
        <v>0</v>
      </c>
      <c r="N31" s="1111">
        <f t="shared" si="1"/>
        <v>0</v>
      </c>
      <c r="O31" s="1091"/>
      <c r="P31" s="1111">
        <f>SUM(P32)</f>
        <v>0</v>
      </c>
      <c r="Q31" s="1111">
        <f>SUM(Q32)</f>
        <v>0</v>
      </c>
      <c r="R31" s="1111">
        <f t="shared" si="2"/>
        <v>0</v>
      </c>
      <c r="S31" s="1111">
        <f>SUM(S32)</f>
        <v>0</v>
      </c>
      <c r="T31" s="1061">
        <f>SUM(T32)</f>
        <v>0</v>
      </c>
      <c r="U31" s="1061">
        <f>SUM(U32)</f>
        <v>0</v>
      </c>
      <c r="V31" s="1072">
        <f t="shared" si="4"/>
        <v>0</v>
      </c>
      <c r="W31" s="1111"/>
      <c r="X31" s="1111">
        <f>X32</f>
        <v>0</v>
      </c>
      <c r="Y31" s="1111">
        <f>Y32</f>
        <v>0</v>
      </c>
      <c r="Z31" s="1636">
        <f t="shared" si="3"/>
        <v>0</v>
      </c>
      <c r="AA31" s="389"/>
      <c r="AB31" s="389"/>
    </row>
    <row r="32" spans="1:36" ht="11.25" customHeight="1">
      <c r="A32" s="9">
        <v>1</v>
      </c>
      <c r="B32" s="9">
        <v>1</v>
      </c>
      <c r="C32" s="9">
        <v>1</v>
      </c>
      <c r="E32" s="1892"/>
      <c r="F32" s="4"/>
      <c r="G32" s="20" t="s">
        <v>403</v>
      </c>
      <c r="H32" s="1091">
        <v>0</v>
      </c>
      <c r="I32" s="1091">
        <v>0</v>
      </c>
      <c r="J32" s="1091">
        <f t="shared" si="0"/>
        <v>0</v>
      </c>
      <c r="K32" s="1091"/>
      <c r="L32" s="1091">
        <v>0</v>
      </c>
      <c r="M32" s="1091">
        <v>0</v>
      </c>
      <c r="N32" s="1091">
        <f t="shared" si="1"/>
        <v>0</v>
      </c>
      <c r="O32" s="1091"/>
      <c r="P32" s="1091">
        <v>0</v>
      </c>
      <c r="Q32" s="1091">
        <v>0</v>
      </c>
      <c r="R32" s="1091">
        <f t="shared" si="2"/>
        <v>0</v>
      </c>
      <c r="S32" s="1091"/>
      <c r="T32" s="1091">
        <v>0</v>
      </c>
      <c r="U32" s="1091">
        <v>0</v>
      </c>
      <c r="V32" s="1065">
        <f t="shared" si="4"/>
        <v>0</v>
      </c>
      <c r="W32" s="1091"/>
      <c r="X32" s="1091">
        <v>0</v>
      </c>
      <c r="Y32" s="1091">
        <v>0</v>
      </c>
      <c r="Z32" s="1658">
        <f t="shared" si="3"/>
        <v>0</v>
      </c>
      <c r="AA32" s="389"/>
      <c r="AB32" s="389"/>
      <c r="AE32" s="1932"/>
      <c r="AF32" s="1932"/>
      <c r="AG32" s="1932"/>
      <c r="AH32" s="1932"/>
      <c r="AI32" s="1932"/>
      <c r="AJ32" s="1932"/>
    </row>
    <row r="33" spans="1:36" ht="11.25" customHeight="1">
      <c r="E33" s="1892"/>
      <c r="F33" s="622" t="s">
        <v>24</v>
      </c>
      <c r="G33" s="20"/>
      <c r="H33" s="1111">
        <f>SUM(H34)</f>
        <v>0</v>
      </c>
      <c r="I33" s="1111">
        <f>SUM(I34)</f>
        <v>0</v>
      </c>
      <c r="J33" s="1111">
        <f t="shared" si="0"/>
        <v>0</v>
      </c>
      <c r="K33" s="1111"/>
      <c r="L33" s="1111">
        <f>SUM(L34)</f>
        <v>0</v>
      </c>
      <c r="M33" s="1111">
        <f>SUM(M34)</f>
        <v>0</v>
      </c>
      <c r="N33" s="1111">
        <f t="shared" si="1"/>
        <v>0</v>
      </c>
      <c r="O33" s="1111"/>
      <c r="P33" s="1111">
        <f>SUM(P34)</f>
        <v>0</v>
      </c>
      <c r="Q33" s="1111">
        <f>SUM(Q34)</f>
        <v>0</v>
      </c>
      <c r="R33" s="1111">
        <f t="shared" si="2"/>
        <v>0</v>
      </c>
      <c r="S33" s="1111"/>
      <c r="T33" s="1061">
        <f>SUM(T34)</f>
        <v>0</v>
      </c>
      <c r="U33" s="1061">
        <f>SUM(U34)</f>
        <v>0</v>
      </c>
      <c r="V33" s="1072">
        <f>SUM(T33:U33)</f>
        <v>0</v>
      </c>
      <c r="W33" s="1111"/>
      <c r="X33" s="1111">
        <f>SUM(X34)</f>
        <v>0</v>
      </c>
      <c r="Y33" s="1111">
        <f>SUM(Y34)</f>
        <v>0</v>
      </c>
      <c r="Z33" s="1636">
        <f t="shared" si="3"/>
        <v>0</v>
      </c>
      <c r="AA33" s="389"/>
      <c r="AB33" s="389"/>
      <c r="AE33" s="1932"/>
      <c r="AF33" s="1932"/>
      <c r="AG33" s="1932"/>
      <c r="AH33" s="1932"/>
      <c r="AI33" s="1932"/>
      <c r="AJ33" s="1932"/>
    </row>
    <row r="34" spans="1:36" ht="11.25" customHeight="1">
      <c r="A34" s="9">
        <v>1</v>
      </c>
      <c r="B34" s="9">
        <v>1</v>
      </c>
      <c r="C34" s="9">
        <v>14</v>
      </c>
      <c r="E34" s="1892"/>
      <c r="F34" s="4"/>
      <c r="G34" s="20" t="s">
        <v>424</v>
      </c>
      <c r="H34" s="1091">
        <v>0</v>
      </c>
      <c r="I34" s="1091">
        <v>0</v>
      </c>
      <c r="J34" s="1091">
        <f t="shared" si="0"/>
        <v>0</v>
      </c>
      <c r="K34" s="1091"/>
      <c r="L34" s="1091">
        <v>0</v>
      </c>
      <c r="M34" s="1091">
        <v>0</v>
      </c>
      <c r="N34" s="1091">
        <f t="shared" si="1"/>
        <v>0</v>
      </c>
      <c r="O34" s="1091"/>
      <c r="P34" s="1091">
        <v>0</v>
      </c>
      <c r="Q34" s="1091">
        <v>0</v>
      </c>
      <c r="R34" s="1091">
        <f t="shared" si="2"/>
        <v>0</v>
      </c>
      <c r="S34" s="1091"/>
      <c r="T34" s="1091">
        <v>0</v>
      </c>
      <c r="U34" s="1091">
        <v>0</v>
      </c>
      <c r="V34" s="1065">
        <f>SUM(T34:U34)</f>
        <v>0</v>
      </c>
      <c r="W34" s="1091"/>
      <c r="X34" s="1091">
        <v>0</v>
      </c>
      <c r="Y34" s="1091">
        <v>0</v>
      </c>
      <c r="Z34" s="1658">
        <f t="shared" si="3"/>
        <v>0</v>
      </c>
      <c r="AA34" s="389"/>
      <c r="AB34" s="389"/>
      <c r="AE34" s="1932"/>
      <c r="AF34" s="1932"/>
      <c r="AG34" s="1932"/>
      <c r="AH34" s="1932"/>
      <c r="AI34" s="1932"/>
      <c r="AJ34" s="1932"/>
    </row>
    <row r="35" spans="1:36" ht="11.25" customHeight="1">
      <c r="E35" s="1892"/>
      <c r="F35" s="622" t="s">
        <v>32</v>
      </c>
      <c r="G35" s="490"/>
      <c r="H35" s="1111">
        <f>SUM(H36)</f>
        <v>4</v>
      </c>
      <c r="I35" s="1111">
        <f>SUM(I36)</f>
        <v>2</v>
      </c>
      <c r="J35" s="1111">
        <f t="shared" si="0"/>
        <v>6</v>
      </c>
      <c r="K35" s="1111"/>
      <c r="L35" s="1111">
        <f>SUM(L36)</f>
        <v>4</v>
      </c>
      <c r="M35" s="1111">
        <f>SUM(M36)</f>
        <v>2</v>
      </c>
      <c r="N35" s="1111">
        <f t="shared" si="1"/>
        <v>6</v>
      </c>
      <c r="O35" s="1111"/>
      <c r="P35" s="1111">
        <f>SUM(P36)</f>
        <v>4</v>
      </c>
      <c r="Q35" s="1111">
        <f>SUM(Q36)</f>
        <v>2</v>
      </c>
      <c r="R35" s="1111">
        <f t="shared" si="2"/>
        <v>6</v>
      </c>
      <c r="S35" s="1111"/>
      <c r="T35" s="1111">
        <f>SUM(T36)</f>
        <v>0</v>
      </c>
      <c r="U35" s="1111">
        <f>SUM(U36)</f>
        <v>0</v>
      </c>
      <c r="V35" s="1111">
        <f>SUM(T35:U35)</f>
        <v>0</v>
      </c>
      <c r="W35" s="1111"/>
      <c r="X35" s="1111">
        <f>SUM(X36)</f>
        <v>0</v>
      </c>
      <c r="Y35" s="1111">
        <f>SUM(Y36)</f>
        <v>0</v>
      </c>
      <c r="Z35" s="1636">
        <f t="shared" si="3"/>
        <v>0</v>
      </c>
      <c r="AA35" s="389"/>
      <c r="AB35" s="389"/>
      <c r="AE35" s="1932"/>
      <c r="AF35" s="1932"/>
      <c r="AG35" s="1932"/>
      <c r="AH35" s="1932"/>
      <c r="AI35" s="1932"/>
      <c r="AJ35" s="1932"/>
    </row>
    <row r="36" spans="1:36" ht="11.25" customHeight="1">
      <c r="A36" s="9">
        <v>1</v>
      </c>
      <c r="B36" s="9">
        <v>6</v>
      </c>
      <c r="C36" s="9">
        <v>10</v>
      </c>
      <c r="E36" s="1893"/>
      <c r="F36" s="4"/>
      <c r="G36" s="20" t="s">
        <v>402</v>
      </c>
      <c r="H36" s="1091">
        <v>4</v>
      </c>
      <c r="I36" s="1091">
        <v>2</v>
      </c>
      <c r="J36" s="1635">
        <f t="shared" si="0"/>
        <v>6</v>
      </c>
      <c r="K36" s="1091"/>
      <c r="L36" s="1091">
        <v>4</v>
      </c>
      <c r="M36" s="1091">
        <v>2</v>
      </c>
      <c r="N36" s="1091">
        <f t="shared" si="1"/>
        <v>6</v>
      </c>
      <c r="O36" s="1091"/>
      <c r="P36" s="1091">
        <v>4</v>
      </c>
      <c r="Q36" s="1091">
        <v>2</v>
      </c>
      <c r="R36" s="1091">
        <f t="shared" si="2"/>
        <v>6</v>
      </c>
      <c r="S36" s="1091"/>
      <c r="T36" s="1635">
        <v>0</v>
      </c>
      <c r="U36" s="1648">
        <v>0</v>
      </c>
      <c r="V36" s="1646">
        <f>SUM(T36:U36)</f>
        <v>0</v>
      </c>
      <c r="W36" s="1635"/>
      <c r="X36" s="1635">
        <v>0</v>
      </c>
      <c r="Y36" s="1635">
        <v>0</v>
      </c>
      <c r="Z36" s="1634">
        <f t="shared" si="3"/>
        <v>0</v>
      </c>
      <c r="AA36" s="389"/>
      <c r="AB36" s="389"/>
      <c r="AE36" s="1932"/>
      <c r="AF36" s="1932"/>
      <c r="AG36" s="1932"/>
      <c r="AH36" s="1932"/>
      <c r="AI36" s="1932"/>
      <c r="AJ36" s="1932"/>
    </row>
    <row r="37" spans="1:36">
      <c r="E37" s="1891">
        <v>1402</v>
      </c>
      <c r="F37" s="373" t="s">
        <v>2</v>
      </c>
      <c r="G37" s="482"/>
      <c r="H37" s="48">
        <f>H38+H44+H48+H53+H56+H60+H63+H67</f>
        <v>449</v>
      </c>
      <c r="I37" s="48">
        <f>I38+I44+I48+I53+I56+I60+I63+I67</f>
        <v>345</v>
      </c>
      <c r="J37" s="48">
        <f t="shared" si="0"/>
        <v>794</v>
      </c>
      <c r="K37" s="48"/>
      <c r="L37" s="48">
        <f>SUM(L38+L44+L48+L53+L56+L60+L63+L67)</f>
        <v>435</v>
      </c>
      <c r="M37" s="48">
        <f>SUM(M38+M44+M48+M53+M56+M60+M63+M67)</f>
        <v>337</v>
      </c>
      <c r="N37" s="48">
        <f t="shared" si="1"/>
        <v>772</v>
      </c>
      <c r="O37" s="48"/>
      <c r="P37" s="48">
        <f>SUM(P38+P44+P48+P53+P56+P60+P63+P67)</f>
        <v>435</v>
      </c>
      <c r="Q37" s="48">
        <f>SUM(Q38+Q44+Q48+Q53+Q56+Q60+Q63+Q67)</f>
        <v>337</v>
      </c>
      <c r="R37" s="48">
        <f t="shared" si="2"/>
        <v>772</v>
      </c>
      <c r="S37" s="48">
        <f>SUM(S38+S44+S48+S53+S56+S60+S63+S67)</f>
        <v>0</v>
      </c>
      <c r="T37" s="48">
        <f>SUM(T38+T44+T48+T53+T56+T60+T63+T67)</f>
        <v>156</v>
      </c>
      <c r="U37" s="48">
        <f>SUM(U38+U44+U48+U53+U56+U60+U63+U67)</f>
        <v>121</v>
      </c>
      <c r="V37" s="48">
        <f>SUM(S37:U37)</f>
        <v>277</v>
      </c>
      <c r="W37" s="48"/>
      <c r="X37" s="48">
        <f>X38+X44+X48+X53+X56+X60+X63+X67</f>
        <v>0</v>
      </c>
      <c r="Y37" s="48">
        <f>Y38+Y44+Y48+Y53+Y56+Y60+Y63+Y67</f>
        <v>0</v>
      </c>
      <c r="Z37" s="371">
        <f t="shared" si="3"/>
        <v>0</v>
      </c>
      <c r="AA37" s="389"/>
      <c r="AB37" s="389"/>
      <c r="AE37" s="1932"/>
      <c r="AF37" s="1932"/>
      <c r="AG37" s="1932"/>
      <c r="AH37" s="1932"/>
      <c r="AI37" s="1932"/>
      <c r="AJ37" s="1932"/>
    </row>
    <row r="38" spans="1:36" ht="11.25" customHeight="1">
      <c r="E38" s="1892"/>
      <c r="F38" s="490" t="s">
        <v>37</v>
      </c>
      <c r="G38" s="20"/>
      <c r="H38" s="1072">
        <f>SUM(H39:H43)</f>
        <v>292</v>
      </c>
      <c r="I38" s="1072">
        <f>SUM(I39:I43)</f>
        <v>185</v>
      </c>
      <c r="J38" s="1072">
        <f t="shared" ref="J38:J69" si="5">SUM(H38:I38)</f>
        <v>477</v>
      </c>
      <c r="K38" s="1065"/>
      <c r="L38" s="1072">
        <f>SUM(L39:L43)</f>
        <v>285</v>
      </c>
      <c r="M38" s="1072">
        <f>SUM(M39:M43)</f>
        <v>183</v>
      </c>
      <c r="N38" s="1072">
        <f t="shared" ref="N38:N69" si="6">SUM(L38:M38)</f>
        <v>468</v>
      </c>
      <c r="O38" s="1065"/>
      <c r="P38" s="1072">
        <f>SUM(P39:P43)</f>
        <v>285</v>
      </c>
      <c r="Q38" s="1072">
        <f>SUM(Q39:Q43)</f>
        <v>183</v>
      </c>
      <c r="R38" s="1072">
        <f t="shared" ref="R38:R69" si="7">SUM(P38:Q38)</f>
        <v>468</v>
      </c>
      <c r="S38" s="1072">
        <f>SUM(S39:S43)</f>
        <v>0</v>
      </c>
      <c r="T38" s="1061">
        <f>SUM(T39:T43)</f>
        <v>156</v>
      </c>
      <c r="U38" s="1061">
        <f>SUM(U39:U43)</f>
        <v>121</v>
      </c>
      <c r="V38" s="1072">
        <f>SUM(S38:U38)</f>
        <v>277</v>
      </c>
      <c r="W38" s="1072"/>
      <c r="X38" s="1072">
        <f>SUM(X39:X43)</f>
        <v>0</v>
      </c>
      <c r="Y38" s="1072">
        <f>SUM(Y39:Y43)</f>
        <v>0</v>
      </c>
      <c r="Z38" s="1676">
        <f t="shared" ref="Z38:Z69" si="8">SUM(X38:Y38)</f>
        <v>0</v>
      </c>
      <c r="AA38" s="389"/>
      <c r="AB38" s="389"/>
      <c r="AE38" s="1932"/>
      <c r="AF38" s="1932"/>
      <c r="AG38" s="1932"/>
      <c r="AH38" s="1932"/>
      <c r="AI38" s="1932"/>
      <c r="AJ38" s="1932"/>
    </row>
    <row r="39" spans="1:36" ht="11.25" customHeight="1">
      <c r="A39" s="9">
        <v>2</v>
      </c>
      <c r="B39" s="9">
        <v>4</v>
      </c>
      <c r="C39" s="9">
        <v>11</v>
      </c>
      <c r="E39" s="1892"/>
      <c r="F39" s="4"/>
      <c r="G39" s="20" t="s">
        <v>92</v>
      </c>
      <c r="H39" s="1065">
        <v>96</v>
      </c>
      <c r="I39" s="1065">
        <v>69</v>
      </c>
      <c r="J39" s="1065">
        <f t="shared" si="5"/>
        <v>165</v>
      </c>
      <c r="K39" s="1065"/>
      <c r="L39" s="1065">
        <v>93</v>
      </c>
      <c r="M39" s="1065">
        <v>68</v>
      </c>
      <c r="N39" s="1065">
        <f t="shared" si="6"/>
        <v>161</v>
      </c>
      <c r="O39" s="1065"/>
      <c r="P39" s="368">
        <v>93</v>
      </c>
      <c r="Q39" s="1065">
        <v>68</v>
      </c>
      <c r="R39" s="1065">
        <f t="shared" si="7"/>
        <v>161</v>
      </c>
      <c r="S39" s="1065"/>
      <c r="T39" s="1065">
        <v>61</v>
      </c>
      <c r="U39" s="1065">
        <v>45</v>
      </c>
      <c r="V39" s="1065">
        <f t="shared" ref="V39:V68" si="9">SUM(T39:U39)</f>
        <v>106</v>
      </c>
      <c r="W39" s="1065"/>
      <c r="X39" s="1065">
        <v>0</v>
      </c>
      <c r="Y39" s="1065">
        <v>0</v>
      </c>
      <c r="Z39" s="1675">
        <f t="shared" si="8"/>
        <v>0</v>
      </c>
      <c r="AA39" s="389"/>
      <c r="AB39" s="389"/>
      <c r="AE39" s="1932"/>
      <c r="AF39" s="1932"/>
      <c r="AG39" s="1932"/>
      <c r="AH39" s="1932"/>
      <c r="AI39" s="1932"/>
      <c r="AJ39" s="1932"/>
    </row>
    <row r="40" spans="1:36" ht="11.25" customHeight="1">
      <c r="A40" s="9">
        <v>2</v>
      </c>
      <c r="B40" s="9">
        <v>4</v>
      </c>
      <c r="C40" s="9">
        <v>11</v>
      </c>
      <c r="E40" s="1892"/>
      <c r="F40" s="4"/>
      <c r="G40" s="20" t="s">
        <v>89</v>
      </c>
      <c r="H40" s="1065">
        <v>109</v>
      </c>
      <c r="I40" s="1065">
        <v>78</v>
      </c>
      <c r="J40" s="1065">
        <f t="shared" si="5"/>
        <v>187</v>
      </c>
      <c r="K40" s="1065"/>
      <c r="L40" s="1065">
        <v>107</v>
      </c>
      <c r="M40" s="1065">
        <v>78</v>
      </c>
      <c r="N40" s="1065">
        <f t="shared" si="6"/>
        <v>185</v>
      </c>
      <c r="O40" s="1065"/>
      <c r="P40" s="368">
        <v>107</v>
      </c>
      <c r="Q40" s="1065">
        <v>78</v>
      </c>
      <c r="R40" s="1065">
        <f t="shared" si="7"/>
        <v>185</v>
      </c>
      <c r="S40" s="1065"/>
      <c r="T40" s="1065">
        <v>78</v>
      </c>
      <c r="U40" s="1065">
        <v>50</v>
      </c>
      <c r="V40" s="1065">
        <f t="shared" si="9"/>
        <v>128</v>
      </c>
      <c r="W40" s="1065"/>
      <c r="X40" s="1065">
        <v>0</v>
      </c>
      <c r="Y40" s="1065">
        <v>0</v>
      </c>
      <c r="Z40" s="1675">
        <f t="shared" si="8"/>
        <v>0</v>
      </c>
      <c r="AA40" s="389"/>
      <c r="AB40" s="389"/>
      <c r="AE40" s="1932"/>
      <c r="AF40" s="1932"/>
      <c r="AG40" s="1932"/>
      <c r="AH40" s="1932"/>
      <c r="AI40" s="1932"/>
      <c r="AJ40" s="1932"/>
    </row>
    <row r="41" spans="1:36" ht="11.25" customHeight="1">
      <c r="A41" s="9">
        <v>2</v>
      </c>
      <c r="B41" s="9">
        <v>4</v>
      </c>
      <c r="C41" s="9">
        <v>11</v>
      </c>
      <c r="E41" s="1892"/>
      <c r="F41" s="4"/>
      <c r="G41" s="20" t="s">
        <v>400</v>
      </c>
      <c r="H41" s="1065">
        <v>33</v>
      </c>
      <c r="I41" s="1065">
        <v>34</v>
      </c>
      <c r="J41" s="1065">
        <f t="shared" si="5"/>
        <v>67</v>
      </c>
      <c r="K41" s="1065"/>
      <c r="L41" s="1065">
        <v>32</v>
      </c>
      <c r="M41" s="1065">
        <v>33</v>
      </c>
      <c r="N41" s="1065">
        <f t="shared" si="6"/>
        <v>65</v>
      </c>
      <c r="O41" s="1065"/>
      <c r="P41" s="368">
        <v>32</v>
      </c>
      <c r="Q41" s="1065">
        <v>33</v>
      </c>
      <c r="R41" s="1065">
        <f t="shared" si="7"/>
        <v>65</v>
      </c>
      <c r="S41" s="1065"/>
      <c r="T41" s="1065">
        <v>17</v>
      </c>
      <c r="U41" s="1065">
        <v>26</v>
      </c>
      <c r="V41" s="1065">
        <f t="shared" si="9"/>
        <v>43</v>
      </c>
      <c r="W41" s="1065"/>
      <c r="X41" s="1065">
        <v>0</v>
      </c>
      <c r="Y41" s="1065">
        <v>0</v>
      </c>
      <c r="Z41" s="1675">
        <f t="shared" si="8"/>
        <v>0</v>
      </c>
      <c r="AA41" s="389"/>
      <c r="AB41" s="389"/>
    </row>
    <row r="42" spans="1:36" ht="11.25" customHeight="1">
      <c r="A42" s="9">
        <v>2</v>
      </c>
      <c r="B42" s="9">
        <v>6</v>
      </c>
      <c r="C42" s="9">
        <v>11</v>
      </c>
      <c r="E42" s="1892"/>
      <c r="F42" s="4"/>
      <c r="G42" s="20" t="s">
        <v>90</v>
      </c>
      <c r="H42" s="1065">
        <v>25</v>
      </c>
      <c r="I42" s="1065">
        <v>3</v>
      </c>
      <c r="J42" s="1065">
        <f t="shared" si="5"/>
        <v>28</v>
      </c>
      <c r="K42" s="1065"/>
      <c r="L42" s="1065">
        <v>24</v>
      </c>
      <c r="M42" s="1065">
        <v>3</v>
      </c>
      <c r="N42" s="1065">
        <f t="shared" si="6"/>
        <v>27</v>
      </c>
      <c r="O42" s="1065"/>
      <c r="P42" s="368">
        <v>24</v>
      </c>
      <c r="Q42" s="1065">
        <v>3</v>
      </c>
      <c r="R42" s="1065">
        <f t="shared" si="7"/>
        <v>27</v>
      </c>
      <c r="S42" s="1065"/>
      <c r="T42" s="1065">
        <v>0</v>
      </c>
      <c r="U42" s="1065">
        <v>0</v>
      </c>
      <c r="V42" s="1065">
        <f t="shared" si="9"/>
        <v>0</v>
      </c>
      <c r="W42" s="1065"/>
      <c r="X42" s="1065">
        <v>0</v>
      </c>
      <c r="Y42" s="1065">
        <v>0</v>
      </c>
      <c r="Z42" s="1675">
        <f t="shared" si="8"/>
        <v>0</v>
      </c>
      <c r="AA42" s="389"/>
      <c r="AB42" s="389"/>
    </row>
    <row r="43" spans="1:36" ht="11.25" customHeight="1">
      <c r="A43" s="9">
        <v>2</v>
      </c>
      <c r="B43" s="9">
        <v>6</v>
      </c>
      <c r="C43" s="9">
        <v>11</v>
      </c>
      <c r="E43" s="1892"/>
      <c r="F43" s="4"/>
      <c r="G43" s="20" t="s">
        <v>91</v>
      </c>
      <c r="H43" s="1065">
        <v>29</v>
      </c>
      <c r="I43" s="1065">
        <v>1</v>
      </c>
      <c r="J43" s="1065">
        <f t="shared" si="5"/>
        <v>30</v>
      </c>
      <c r="K43" s="1065"/>
      <c r="L43" s="1065">
        <v>29</v>
      </c>
      <c r="M43" s="1065">
        <v>1</v>
      </c>
      <c r="N43" s="1065">
        <f t="shared" si="6"/>
        <v>30</v>
      </c>
      <c r="O43" s="1065"/>
      <c r="P43" s="368">
        <v>29</v>
      </c>
      <c r="Q43" s="1065">
        <v>1</v>
      </c>
      <c r="R43" s="1065">
        <f t="shared" si="7"/>
        <v>30</v>
      </c>
      <c r="S43" s="1065"/>
      <c r="T43" s="1065">
        <v>0</v>
      </c>
      <c r="U43" s="1065">
        <v>0</v>
      </c>
      <c r="V43" s="1065">
        <f t="shared" si="9"/>
        <v>0</v>
      </c>
      <c r="W43" s="1065"/>
      <c r="X43" s="1065">
        <v>0</v>
      </c>
      <c r="Y43" s="1065">
        <v>0</v>
      </c>
      <c r="Z43" s="1675">
        <f t="shared" si="8"/>
        <v>0</v>
      </c>
      <c r="AA43" s="389"/>
      <c r="AB43" s="389"/>
    </row>
    <row r="44" spans="1:36" ht="11.25" customHeight="1">
      <c r="E44" s="1892"/>
      <c r="F44" s="490" t="s">
        <v>38</v>
      </c>
      <c r="G44" s="20"/>
      <c r="H44" s="1072">
        <f>SUM(H45:H47)</f>
        <v>23</v>
      </c>
      <c r="I44" s="1072">
        <f>SUM(I45:I47)</f>
        <v>11</v>
      </c>
      <c r="J44" s="1072">
        <f t="shared" si="5"/>
        <v>34</v>
      </c>
      <c r="K44" s="1065"/>
      <c r="L44" s="1072">
        <f>SUM(L45:L47)</f>
        <v>22</v>
      </c>
      <c r="M44" s="1072">
        <f>SUM(M45:M47)</f>
        <v>10</v>
      </c>
      <c r="N44" s="1072">
        <f t="shared" si="6"/>
        <v>32</v>
      </c>
      <c r="O44" s="1065"/>
      <c r="P44" s="1072">
        <f>SUM(P45:P47)</f>
        <v>22</v>
      </c>
      <c r="Q44" s="1072">
        <f>SUM(Q45:Q47)</f>
        <v>10</v>
      </c>
      <c r="R44" s="1072">
        <f t="shared" si="7"/>
        <v>32</v>
      </c>
      <c r="S44" s="1072">
        <f>SUM(S45:S47)</f>
        <v>0</v>
      </c>
      <c r="T44" s="1061">
        <f>SUM(T45:T47)</f>
        <v>0</v>
      </c>
      <c r="U44" s="1061">
        <f>SUM(U45:U47)</f>
        <v>0</v>
      </c>
      <c r="V44" s="1072">
        <f t="shared" si="9"/>
        <v>0</v>
      </c>
      <c r="W44" s="1072"/>
      <c r="X44" s="1072">
        <f>SUM(X45:X47)</f>
        <v>0</v>
      </c>
      <c r="Y44" s="1072">
        <f>SUM(Y45:Y47)</f>
        <v>0</v>
      </c>
      <c r="Z44" s="1676">
        <f t="shared" si="8"/>
        <v>0</v>
      </c>
      <c r="AA44" s="389"/>
      <c r="AB44" s="389"/>
    </row>
    <row r="45" spans="1:36" ht="11.25" customHeight="1">
      <c r="A45" s="9">
        <v>2</v>
      </c>
      <c r="B45" s="9">
        <v>4</v>
      </c>
      <c r="C45" s="9">
        <v>10</v>
      </c>
      <c r="E45" s="1892"/>
      <c r="F45" s="4"/>
      <c r="G45" s="20" t="s">
        <v>89</v>
      </c>
      <c r="H45" s="1065">
        <v>11</v>
      </c>
      <c r="I45" s="1065">
        <v>8</v>
      </c>
      <c r="J45" s="1065">
        <f t="shared" si="5"/>
        <v>19</v>
      </c>
      <c r="K45" s="1065"/>
      <c r="L45" s="1065">
        <v>10</v>
      </c>
      <c r="M45" s="1065">
        <v>7</v>
      </c>
      <c r="N45" s="1065">
        <f t="shared" si="6"/>
        <v>17</v>
      </c>
      <c r="O45" s="1065"/>
      <c r="P45" s="368">
        <v>10</v>
      </c>
      <c r="Q45" s="1065">
        <v>7</v>
      </c>
      <c r="R45" s="1065">
        <f t="shared" si="7"/>
        <v>17</v>
      </c>
      <c r="S45" s="1065"/>
      <c r="T45" s="1065">
        <v>0</v>
      </c>
      <c r="U45" s="1065">
        <v>0</v>
      </c>
      <c r="V45" s="1065">
        <f t="shared" si="9"/>
        <v>0</v>
      </c>
      <c r="W45" s="1065"/>
      <c r="X45" s="1065">
        <v>0</v>
      </c>
      <c r="Y45" s="1065">
        <v>0</v>
      </c>
      <c r="Z45" s="1675">
        <f t="shared" si="8"/>
        <v>0</v>
      </c>
      <c r="AA45" s="389"/>
      <c r="AB45" s="389"/>
    </row>
    <row r="46" spans="1:36" ht="11.25" customHeight="1">
      <c r="A46" s="9">
        <v>2</v>
      </c>
      <c r="B46" s="9">
        <v>6</v>
      </c>
      <c r="C46" s="9">
        <v>10</v>
      </c>
      <c r="E46" s="1892"/>
      <c r="F46" s="4"/>
      <c r="G46" s="20" t="s">
        <v>90</v>
      </c>
      <c r="H46" s="1065">
        <v>12</v>
      </c>
      <c r="I46" s="1065">
        <v>3</v>
      </c>
      <c r="J46" s="1065">
        <f t="shared" si="5"/>
        <v>15</v>
      </c>
      <c r="K46" s="1065"/>
      <c r="L46" s="1065">
        <v>12</v>
      </c>
      <c r="M46" s="1065">
        <v>3</v>
      </c>
      <c r="N46" s="1065">
        <f t="shared" si="6"/>
        <v>15</v>
      </c>
      <c r="O46" s="1065"/>
      <c r="P46" s="368">
        <v>12</v>
      </c>
      <c r="Q46" s="1065">
        <v>3</v>
      </c>
      <c r="R46" s="1065">
        <f t="shared" si="7"/>
        <v>15</v>
      </c>
      <c r="S46" s="1065"/>
      <c r="T46" s="1065">
        <v>0</v>
      </c>
      <c r="U46" s="1065">
        <v>0</v>
      </c>
      <c r="V46" s="1065">
        <f t="shared" si="9"/>
        <v>0</v>
      </c>
      <c r="W46" s="1065"/>
      <c r="X46" s="1065">
        <v>0</v>
      </c>
      <c r="Y46" s="1065">
        <v>0</v>
      </c>
      <c r="Z46" s="1675">
        <f t="shared" si="8"/>
        <v>0</v>
      </c>
      <c r="AA46" s="389"/>
      <c r="AB46" s="389"/>
    </row>
    <row r="47" spans="1:36" ht="11.25" customHeight="1">
      <c r="A47" s="9">
        <v>2</v>
      </c>
      <c r="B47" s="9">
        <v>6</v>
      </c>
      <c r="C47" s="9">
        <v>10</v>
      </c>
      <c r="E47" s="1892"/>
      <c r="F47" s="4"/>
      <c r="G47" s="20" t="s">
        <v>91</v>
      </c>
      <c r="H47" s="1065">
        <v>0</v>
      </c>
      <c r="I47" s="1065">
        <v>0</v>
      </c>
      <c r="J47" s="1065">
        <f t="shared" si="5"/>
        <v>0</v>
      </c>
      <c r="K47" s="1065"/>
      <c r="L47" s="1065">
        <v>0</v>
      </c>
      <c r="M47" s="1065">
        <v>0</v>
      </c>
      <c r="N47" s="1065">
        <f t="shared" si="6"/>
        <v>0</v>
      </c>
      <c r="O47" s="1065"/>
      <c r="P47" s="368">
        <v>0</v>
      </c>
      <c r="Q47" s="1065">
        <v>0</v>
      </c>
      <c r="R47" s="1065">
        <f t="shared" si="7"/>
        <v>0</v>
      </c>
      <c r="S47" s="1065"/>
      <c r="T47" s="1065">
        <v>0</v>
      </c>
      <c r="U47" s="1065">
        <v>0</v>
      </c>
      <c r="V47" s="1065">
        <f t="shared" si="9"/>
        <v>0</v>
      </c>
      <c r="W47" s="1065"/>
      <c r="X47" s="1065">
        <v>0</v>
      </c>
      <c r="Y47" s="1065">
        <v>0</v>
      </c>
      <c r="Z47" s="1675">
        <f t="shared" si="8"/>
        <v>0</v>
      </c>
      <c r="AA47" s="389"/>
      <c r="AB47" s="389"/>
    </row>
    <row r="48" spans="1:36" ht="11.25" customHeight="1">
      <c r="E48" s="1892"/>
      <c r="F48" s="490" t="s">
        <v>39</v>
      </c>
      <c r="G48" s="20"/>
      <c r="H48" s="1072">
        <f>H49+H50+H51+H52</f>
        <v>52</v>
      </c>
      <c r="I48" s="1072">
        <f>I49+I50+I51+I52</f>
        <v>59</v>
      </c>
      <c r="J48" s="1072">
        <f t="shared" si="5"/>
        <v>111</v>
      </c>
      <c r="K48" s="1065"/>
      <c r="L48" s="1072">
        <f>SUM(L49:L52)</f>
        <v>50</v>
      </c>
      <c r="M48" s="1072">
        <f>SUM(M49:M52)</f>
        <v>57</v>
      </c>
      <c r="N48" s="1072">
        <f t="shared" si="6"/>
        <v>107</v>
      </c>
      <c r="O48" s="1065"/>
      <c r="P48" s="1072">
        <f>SUM(P49:P52)</f>
        <v>50</v>
      </c>
      <c r="Q48" s="1072">
        <f>SUM(Q49:Q52)</f>
        <v>57</v>
      </c>
      <c r="R48" s="1072">
        <f t="shared" si="7"/>
        <v>107</v>
      </c>
      <c r="S48" s="1072">
        <f>SUM(S49:S52)</f>
        <v>0</v>
      </c>
      <c r="T48" s="1061">
        <f>SUM(T49:T52)</f>
        <v>0</v>
      </c>
      <c r="U48" s="1061">
        <f>SUM(U49:U52)</f>
        <v>0</v>
      </c>
      <c r="V48" s="1072">
        <f t="shared" si="9"/>
        <v>0</v>
      </c>
      <c r="W48" s="1072"/>
      <c r="X48" s="1072">
        <f>X49+X50+X51+X52</f>
        <v>0</v>
      </c>
      <c r="Y48" s="1072">
        <f>Y49+Y50+Y51+Y52</f>
        <v>0</v>
      </c>
      <c r="Z48" s="1676">
        <f t="shared" si="8"/>
        <v>0</v>
      </c>
      <c r="AA48" s="389"/>
      <c r="AB48" s="389"/>
    </row>
    <row r="49" spans="1:28" ht="11.25" customHeight="1">
      <c r="A49" s="9">
        <v>2</v>
      </c>
      <c r="B49" s="9">
        <v>4</v>
      </c>
      <c r="C49" s="9">
        <v>10</v>
      </c>
      <c r="E49" s="1892"/>
      <c r="F49" s="4"/>
      <c r="G49" s="370" t="s">
        <v>92</v>
      </c>
      <c r="H49" s="1065">
        <v>28</v>
      </c>
      <c r="I49" s="1065">
        <v>27</v>
      </c>
      <c r="J49" s="1065">
        <f t="shared" si="5"/>
        <v>55</v>
      </c>
      <c r="K49" s="368"/>
      <c r="L49" s="368">
        <v>27</v>
      </c>
      <c r="M49" s="368">
        <v>27</v>
      </c>
      <c r="N49" s="1065">
        <f t="shared" si="6"/>
        <v>54</v>
      </c>
      <c r="O49" s="368"/>
      <c r="P49" s="1065">
        <v>27</v>
      </c>
      <c r="Q49" s="1065">
        <v>27</v>
      </c>
      <c r="R49" s="1065">
        <f t="shared" si="7"/>
        <v>54</v>
      </c>
      <c r="S49" s="1065"/>
      <c r="T49" s="1065">
        <v>0</v>
      </c>
      <c r="U49" s="1065">
        <v>0</v>
      </c>
      <c r="V49" s="1065">
        <f t="shared" si="9"/>
        <v>0</v>
      </c>
      <c r="W49" s="1065"/>
      <c r="X49" s="1065">
        <v>0</v>
      </c>
      <c r="Y49" s="1065">
        <v>0</v>
      </c>
      <c r="Z49" s="1675">
        <f t="shared" si="8"/>
        <v>0</v>
      </c>
      <c r="AA49" s="389"/>
      <c r="AB49" s="389"/>
    </row>
    <row r="50" spans="1:28" ht="11.25" customHeight="1">
      <c r="A50" s="9">
        <v>2</v>
      </c>
      <c r="B50" s="9">
        <v>4</v>
      </c>
      <c r="C50" s="9">
        <v>10</v>
      </c>
      <c r="E50" s="1892"/>
      <c r="F50" s="4"/>
      <c r="G50" s="370" t="s">
        <v>93</v>
      </c>
      <c r="H50" s="1065">
        <v>5</v>
      </c>
      <c r="I50" s="1065">
        <v>7</v>
      </c>
      <c r="J50" s="1065">
        <f t="shared" si="5"/>
        <v>12</v>
      </c>
      <c r="K50" s="368"/>
      <c r="L50" s="368">
        <v>5</v>
      </c>
      <c r="M50" s="368">
        <v>7</v>
      </c>
      <c r="N50" s="1065">
        <f t="shared" si="6"/>
        <v>12</v>
      </c>
      <c r="O50" s="368"/>
      <c r="P50" s="1065">
        <v>5</v>
      </c>
      <c r="Q50" s="1065">
        <v>7</v>
      </c>
      <c r="R50" s="1065">
        <f t="shared" si="7"/>
        <v>12</v>
      </c>
      <c r="S50" s="1065"/>
      <c r="T50" s="1065">
        <v>0</v>
      </c>
      <c r="U50" s="1065">
        <v>0</v>
      </c>
      <c r="V50" s="1065">
        <f t="shared" si="9"/>
        <v>0</v>
      </c>
      <c r="W50" s="1065"/>
      <c r="X50" s="1065">
        <v>0</v>
      </c>
      <c r="Y50" s="1065">
        <v>0</v>
      </c>
      <c r="Z50" s="1675">
        <f t="shared" si="8"/>
        <v>0</v>
      </c>
      <c r="AA50" s="389"/>
      <c r="AB50" s="389"/>
    </row>
    <row r="51" spans="1:28" ht="11.25" customHeight="1">
      <c r="A51" s="9">
        <v>2</v>
      </c>
      <c r="B51" s="9">
        <v>4</v>
      </c>
      <c r="C51" s="9">
        <v>10</v>
      </c>
      <c r="E51" s="1892"/>
      <c r="F51" s="4"/>
      <c r="G51" s="370" t="s">
        <v>398</v>
      </c>
      <c r="H51" s="1065">
        <v>9</v>
      </c>
      <c r="I51" s="1065">
        <v>10</v>
      </c>
      <c r="J51" s="1065">
        <f t="shared" si="5"/>
        <v>19</v>
      </c>
      <c r="K51" s="368"/>
      <c r="L51" s="368">
        <v>8</v>
      </c>
      <c r="M51" s="368">
        <v>10</v>
      </c>
      <c r="N51" s="1065">
        <f t="shared" si="6"/>
        <v>18</v>
      </c>
      <c r="O51" s="368"/>
      <c r="P51" s="1065">
        <v>8</v>
      </c>
      <c r="Q51" s="1065">
        <v>10</v>
      </c>
      <c r="R51" s="1065">
        <f t="shared" si="7"/>
        <v>18</v>
      </c>
      <c r="S51" s="1065"/>
      <c r="T51" s="1065">
        <v>0</v>
      </c>
      <c r="U51" s="1065">
        <v>0</v>
      </c>
      <c r="V51" s="1065">
        <f t="shared" si="9"/>
        <v>0</v>
      </c>
      <c r="W51" s="1065"/>
      <c r="X51" s="1065">
        <v>0</v>
      </c>
      <c r="Y51" s="1065">
        <v>0</v>
      </c>
      <c r="Z51" s="1675">
        <f t="shared" si="8"/>
        <v>0</v>
      </c>
      <c r="AA51" s="389"/>
      <c r="AB51" s="389"/>
    </row>
    <row r="52" spans="1:28" ht="11.25" customHeight="1">
      <c r="A52" s="9">
        <v>2</v>
      </c>
      <c r="B52" s="9">
        <v>4</v>
      </c>
      <c r="C52" s="9">
        <v>10</v>
      </c>
      <c r="E52" s="1892"/>
      <c r="F52" s="4"/>
      <c r="G52" s="370" t="s">
        <v>94</v>
      </c>
      <c r="H52" s="1065">
        <v>10</v>
      </c>
      <c r="I52" s="1065">
        <v>15</v>
      </c>
      <c r="J52" s="1065">
        <f t="shared" si="5"/>
        <v>25</v>
      </c>
      <c r="K52" s="368"/>
      <c r="L52" s="368">
        <v>10</v>
      </c>
      <c r="M52" s="368">
        <v>13</v>
      </c>
      <c r="N52" s="1065">
        <f t="shared" si="6"/>
        <v>23</v>
      </c>
      <c r="O52" s="368"/>
      <c r="P52" s="1065">
        <v>10</v>
      </c>
      <c r="Q52" s="1065">
        <v>13</v>
      </c>
      <c r="R52" s="1065">
        <f t="shared" si="7"/>
        <v>23</v>
      </c>
      <c r="S52" s="1065"/>
      <c r="T52" s="1065">
        <v>0</v>
      </c>
      <c r="U52" s="1065">
        <v>0</v>
      </c>
      <c r="V52" s="1065">
        <f t="shared" si="9"/>
        <v>0</v>
      </c>
      <c r="W52" s="1065"/>
      <c r="X52" s="1065">
        <v>0</v>
      </c>
      <c r="Y52" s="1065">
        <v>0</v>
      </c>
      <c r="Z52" s="1675">
        <f t="shared" si="8"/>
        <v>0</v>
      </c>
      <c r="AA52" s="389"/>
      <c r="AB52" s="389"/>
    </row>
    <row r="53" spans="1:28" ht="11.25" customHeight="1">
      <c r="E53" s="1892"/>
      <c r="F53" s="490" t="s">
        <v>40</v>
      </c>
      <c r="G53" s="20"/>
      <c r="H53" s="1072">
        <f>H54+H55</f>
        <v>13</v>
      </c>
      <c r="I53" s="1072">
        <f>I54+I55</f>
        <v>18</v>
      </c>
      <c r="J53" s="1072">
        <f t="shared" si="5"/>
        <v>31</v>
      </c>
      <c r="K53" s="1065"/>
      <c r="L53" s="1072">
        <f>SUM(L54:L55)</f>
        <v>13</v>
      </c>
      <c r="M53" s="1072">
        <f>SUM(M54:M55)</f>
        <v>18</v>
      </c>
      <c r="N53" s="1072">
        <f t="shared" si="6"/>
        <v>31</v>
      </c>
      <c r="O53" s="1065"/>
      <c r="P53" s="1072">
        <f>SUM(P54:P55)</f>
        <v>13</v>
      </c>
      <c r="Q53" s="1072">
        <f>SUM(Q54:Q55)</f>
        <v>18</v>
      </c>
      <c r="R53" s="1072">
        <f t="shared" si="7"/>
        <v>31</v>
      </c>
      <c r="S53" s="1072">
        <f>SUM(S54:S55)</f>
        <v>0</v>
      </c>
      <c r="T53" s="1061">
        <f>SUM(T54:T55)</f>
        <v>0</v>
      </c>
      <c r="U53" s="1061">
        <f>SUM(U54:U55)</f>
        <v>0</v>
      </c>
      <c r="V53" s="1072">
        <f t="shared" si="9"/>
        <v>0</v>
      </c>
      <c r="W53" s="1072"/>
      <c r="X53" s="1072">
        <f>X54+X55</f>
        <v>0</v>
      </c>
      <c r="Y53" s="1072">
        <f>Y54+Y55</f>
        <v>0</v>
      </c>
      <c r="Z53" s="1676">
        <f t="shared" si="8"/>
        <v>0</v>
      </c>
      <c r="AA53" s="389"/>
      <c r="AB53" s="389"/>
    </row>
    <row r="54" spans="1:28" ht="11.25" customHeight="1">
      <c r="A54" s="9">
        <v>2</v>
      </c>
      <c r="B54" s="9">
        <v>4</v>
      </c>
      <c r="C54" s="9">
        <v>3</v>
      </c>
      <c r="E54" s="1892"/>
      <c r="F54" s="4"/>
      <c r="G54" s="370" t="s">
        <v>92</v>
      </c>
      <c r="H54" s="1065">
        <v>6</v>
      </c>
      <c r="I54" s="1065">
        <v>10</v>
      </c>
      <c r="J54" s="1065">
        <f t="shared" si="5"/>
        <v>16</v>
      </c>
      <c r="K54" s="368"/>
      <c r="L54" s="368">
        <v>6</v>
      </c>
      <c r="M54" s="368">
        <v>10</v>
      </c>
      <c r="N54" s="1065">
        <f t="shared" si="6"/>
        <v>16</v>
      </c>
      <c r="O54" s="368"/>
      <c r="P54" s="368">
        <v>6</v>
      </c>
      <c r="Q54" s="368">
        <v>10</v>
      </c>
      <c r="R54" s="1065">
        <f t="shared" si="7"/>
        <v>16</v>
      </c>
      <c r="S54" s="1065"/>
      <c r="T54" s="1065">
        <v>0</v>
      </c>
      <c r="U54" s="1065">
        <v>0</v>
      </c>
      <c r="V54" s="1065">
        <f t="shared" si="9"/>
        <v>0</v>
      </c>
      <c r="W54" s="1065"/>
      <c r="X54" s="1065">
        <v>0</v>
      </c>
      <c r="Y54" s="1065">
        <v>0</v>
      </c>
      <c r="Z54" s="1675">
        <f t="shared" si="8"/>
        <v>0</v>
      </c>
      <c r="AA54" s="389"/>
      <c r="AB54" s="389"/>
    </row>
    <row r="55" spans="1:28" ht="11.25" customHeight="1">
      <c r="A55" s="9">
        <v>2</v>
      </c>
      <c r="B55" s="9">
        <v>4</v>
      </c>
      <c r="C55" s="9">
        <v>3</v>
      </c>
      <c r="E55" s="1892"/>
      <c r="F55" s="4"/>
      <c r="G55" s="370" t="s">
        <v>89</v>
      </c>
      <c r="H55" s="1065">
        <v>7</v>
      </c>
      <c r="I55" s="1065">
        <v>8</v>
      </c>
      <c r="J55" s="1065">
        <f t="shared" si="5"/>
        <v>15</v>
      </c>
      <c r="K55" s="368"/>
      <c r="L55" s="368">
        <v>7</v>
      </c>
      <c r="M55" s="368">
        <v>8</v>
      </c>
      <c r="N55" s="1065">
        <f t="shared" si="6"/>
        <v>15</v>
      </c>
      <c r="O55" s="368"/>
      <c r="P55" s="368">
        <v>7</v>
      </c>
      <c r="Q55" s="368">
        <v>8</v>
      </c>
      <c r="R55" s="1065">
        <f t="shared" si="7"/>
        <v>15</v>
      </c>
      <c r="S55" s="1065"/>
      <c r="T55" s="1065">
        <v>0</v>
      </c>
      <c r="U55" s="1065">
        <v>0</v>
      </c>
      <c r="V55" s="1065">
        <f t="shared" si="9"/>
        <v>0</v>
      </c>
      <c r="W55" s="1065"/>
      <c r="X55" s="1065">
        <v>0</v>
      </c>
      <c r="Y55" s="1065">
        <v>0</v>
      </c>
      <c r="Z55" s="1675">
        <f t="shared" si="8"/>
        <v>0</v>
      </c>
      <c r="AA55" s="389"/>
      <c r="AB55" s="389"/>
    </row>
    <row r="56" spans="1:28" ht="11.25" customHeight="1">
      <c r="E56" s="1892"/>
      <c r="F56" s="490" t="s">
        <v>41</v>
      </c>
      <c r="G56" s="490"/>
      <c r="H56" s="1072">
        <f>H57+H58+H59</f>
        <v>5</v>
      </c>
      <c r="I56" s="1072">
        <f>I57+I58+I59</f>
        <v>4</v>
      </c>
      <c r="J56" s="1072">
        <f t="shared" si="5"/>
        <v>9</v>
      </c>
      <c r="K56" s="1072"/>
      <c r="L56" s="1072">
        <f>SUM(L57:L59)</f>
        <v>5</v>
      </c>
      <c r="M56" s="1072">
        <f>SUM(M57:M59)</f>
        <v>4</v>
      </c>
      <c r="N56" s="1072">
        <f t="shared" si="6"/>
        <v>9</v>
      </c>
      <c r="O56" s="1072"/>
      <c r="P56" s="1072">
        <f>SUM(P57:P59)</f>
        <v>5</v>
      </c>
      <c r="Q56" s="1072">
        <f>SUM(Q57:Q59)</f>
        <v>4</v>
      </c>
      <c r="R56" s="1072">
        <f t="shared" si="7"/>
        <v>9</v>
      </c>
      <c r="S56" s="1072">
        <f>SUM(S57:S59)</f>
        <v>0</v>
      </c>
      <c r="T56" s="1061">
        <f>SUM(T57:T59)</f>
        <v>0</v>
      </c>
      <c r="U56" s="1061">
        <f>SUM(U57:U59)</f>
        <v>0</v>
      </c>
      <c r="V56" s="1072">
        <f t="shared" si="9"/>
        <v>0</v>
      </c>
      <c r="W56" s="1072"/>
      <c r="X56" s="1072">
        <f>X57+X58+X59</f>
        <v>0</v>
      </c>
      <c r="Y56" s="1072">
        <f>Y57+Y58+Y59</f>
        <v>0</v>
      </c>
      <c r="Z56" s="1676">
        <f t="shared" si="8"/>
        <v>0</v>
      </c>
      <c r="AA56" s="389"/>
      <c r="AB56" s="389"/>
    </row>
    <row r="57" spans="1:28" ht="11.25" customHeight="1">
      <c r="A57" s="9">
        <v>2</v>
      </c>
      <c r="B57" s="9">
        <v>4</v>
      </c>
      <c r="C57" s="9">
        <v>7</v>
      </c>
      <c r="E57" s="1892"/>
      <c r="F57" s="4"/>
      <c r="G57" s="370" t="s">
        <v>92</v>
      </c>
      <c r="H57" s="1065">
        <v>0</v>
      </c>
      <c r="I57" s="1065">
        <v>0</v>
      </c>
      <c r="J57" s="1065">
        <f t="shared" si="5"/>
        <v>0</v>
      </c>
      <c r="K57" s="368"/>
      <c r="L57" s="1065">
        <v>0</v>
      </c>
      <c r="M57" s="1065">
        <v>0</v>
      </c>
      <c r="N57" s="1065">
        <f t="shared" si="6"/>
        <v>0</v>
      </c>
      <c r="O57" s="368"/>
      <c r="P57" s="1065">
        <v>0</v>
      </c>
      <c r="Q57" s="1065">
        <v>0</v>
      </c>
      <c r="R57" s="1065">
        <f t="shared" si="7"/>
        <v>0</v>
      </c>
      <c r="S57" s="1065"/>
      <c r="T57" s="1065">
        <v>0</v>
      </c>
      <c r="U57" s="1065">
        <v>0</v>
      </c>
      <c r="V57" s="1065">
        <f t="shared" si="9"/>
        <v>0</v>
      </c>
      <c r="W57" s="1065"/>
      <c r="X57" s="1065">
        <v>0</v>
      </c>
      <c r="Y57" s="1065">
        <v>0</v>
      </c>
      <c r="Z57" s="1675">
        <f t="shared" si="8"/>
        <v>0</v>
      </c>
      <c r="AA57" s="389"/>
      <c r="AB57" s="389"/>
    </row>
    <row r="58" spans="1:28" ht="11.25" customHeight="1">
      <c r="A58" s="9">
        <v>2</v>
      </c>
      <c r="B58" s="9">
        <v>4</v>
      </c>
      <c r="C58" s="9">
        <v>7</v>
      </c>
      <c r="E58" s="1892"/>
      <c r="F58" s="4"/>
      <c r="G58" s="370" t="s">
        <v>423</v>
      </c>
      <c r="H58" s="1065">
        <v>0</v>
      </c>
      <c r="I58" s="1065">
        <v>0</v>
      </c>
      <c r="J58" s="1065">
        <f t="shared" si="5"/>
        <v>0</v>
      </c>
      <c r="K58" s="368"/>
      <c r="L58" s="1065">
        <v>0</v>
      </c>
      <c r="M58" s="1065">
        <v>0</v>
      </c>
      <c r="N58" s="1065">
        <f t="shared" si="6"/>
        <v>0</v>
      </c>
      <c r="O58" s="368"/>
      <c r="P58" s="1065">
        <v>0</v>
      </c>
      <c r="Q58" s="1065">
        <v>0</v>
      </c>
      <c r="R58" s="1065">
        <f t="shared" si="7"/>
        <v>0</v>
      </c>
      <c r="S58" s="1065"/>
      <c r="T58" s="1065">
        <v>0</v>
      </c>
      <c r="U58" s="1065">
        <v>0</v>
      </c>
      <c r="V58" s="1065">
        <f t="shared" si="9"/>
        <v>0</v>
      </c>
      <c r="W58" s="1065"/>
      <c r="X58" s="1065">
        <v>0</v>
      </c>
      <c r="Y58" s="1065">
        <v>0</v>
      </c>
      <c r="Z58" s="1675">
        <f t="shared" si="8"/>
        <v>0</v>
      </c>
      <c r="AA58" s="389"/>
      <c r="AB58" s="389"/>
    </row>
    <row r="59" spans="1:28" ht="11.25" customHeight="1">
      <c r="A59" s="9">
        <v>2</v>
      </c>
      <c r="B59" s="9">
        <v>4</v>
      </c>
      <c r="C59" s="9">
        <v>7</v>
      </c>
      <c r="E59" s="1892"/>
      <c r="F59" s="4"/>
      <c r="G59" s="370" t="s">
        <v>89</v>
      </c>
      <c r="H59" s="1065">
        <v>5</v>
      </c>
      <c r="I59" s="1065">
        <v>4</v>
      </c>
      <c r="J59" s="1065">
        <f t="shared" si="5"/>
        <v>9</v>
      </c>
      <c r="K59" s="368"/>
      <c r="L59" s="1065">
        <v>5</v>
      </c>
      <c r="M59" s="1065">
        <v>4</v>
      </c>
      <c r="N59" s="1065">
        <f t="shared" si="6"/>
        <v>9</v>
      </c>
      <c r="O59" s="368"/>
      <c r="P59" s="1065">
        <v>5</v>
      </c>
      <c r="Q59" s="1065">
        <v>4</v>
      </c>
      <c r="R59" s="1065">
        <f t="shared" si="7"/>
        <v>9</v>
      </c>
      <c r="S59" s="1065"/>
      <c r="T59" s="1065">
        <v>0</v>
      </c>
      <c r="U59" s="1065">
        <v>0</v>
      </c>
      <c r="V59" s="1065">
        <f t="shared" si="9"/>
        <v>0</v>
      </c>
      <c r="W59" s="1065"/>
      <c r="X59" s="1065">
        <v>0</v>
      </c>
      <c r="Y59" s="1065">
        <v>0</v>
      </c>
      <c r="Z59" s="1675">
        <f t="shared" si="8"/>
        <v>0</v>
      </c>
      <c r="AA59" s="389"/>
      <c r="AB59" s="389"/>
    </row>
    <row r="60" spans="1:28" ht="11.25" customHeight="1">
      <c r="E60" s="1892"/>
      <c r="F60" s="490" t="s">
        <v>42</v>
      </c>
      <c r="G60" s="490"/>
      <c r="H60" s="1072">
        <f>H61+H62</f>
        <v>0</v>
      </c>
      <c r="I60" s="1072">
        <f>I61+I62</f>
        <v>0</v>
      </c>
      <c r="J60" s="1072">
        <f t="shared" si="5"/>
        <v>0</v>
      </c>
      <c r="K60" s="1072"/>
      <c r="L60" s="1072">
        <f>SUM(L61:L62)</f>
        <v>0</v>
      </c>
      <c r="M60" s="1072">
        <f>SUM(M61:M62)</f>
        <v>0</v>
      </c>
      <c r="N60" s="1072">
        <f t="shared" si="6"/>
        <v>0</v>
      </c>
      <c r="O60" s="1072"/>
      <c r="P60" s="1072">
        <f>SUM(P61:P62)</f>
        <v>0</v>
      </c>
      <c r="Q60" s="1072">
        <f>SUM(Q61:Q62)</f>
        <v>0</v>
      </c>
      <c r="R60" s="1072">
        <f t="shared" si="7"/>
        <v>0</v>
      </c>
      <c r="S60" s="1072">
        <f>SUM(S61:S62)</f>
        <v>0</v>
      </c>
      <c r="T60" s="1061">
        <f>SUM(T61:T62)</f>
        <v>0</v>
      </c>
      <c r="U60" s="1061">
        <f>SUM(U61:U62)</f>
        <v>0</v>
      </c>
      <c r="V60" s="1072">
        <f t="shared" si="9"/>
        <v>0</v>
      </c>
      <c r="W60" s="1072"/>
      <c r="X60" s="1072">
        <f>X61+X62</f>
        <v>0</v>
      </c>
      <c r="Y60" s="1072">
        <f>Y61+Y62</f>
        <v>0</v>
      </c>
      <c r="Z60" s="1676">
        <f t="shared" si="8"/>
        <v>0</v>
      </c>
      <c r="AA60" s="389"/>
      <c r="AB60" s="389"/>
    </row>
    <row r="61" spans="1:28" ht="11.25" customHeight="1">
      <c r="A61" s="9">
        <v>2</v>
      </c>
      <c r="B61" s="9">
        <v>4</v>
      </c>
      <c r="C61" s="9">
        <v>1</v>
      </c>
      <c r="E61" s="1892"/>
      <c r="F61" s="4"/>
      <c r="G61" s="20" t="s">
        <v>92</v>
      </c>
      <c r="H61" s="1065">
        <v>0</v>
      </c>
      <c r="I61" s="1065">
        <v>0</v>
      </c>
      <c r="J61" s="1065">
        <f t="shared" si="5"/>
        <v>0</v>
      </c>
      <c r="K61" s="1065"/>
      <c r="L61" s="1065">
        <v>0</v>
      </c>
      <c r="M61" s="1065">
        <v>0</v>
      </c>
      <c r="N61" s="1065">
        <f t="shared" si="6"/>
        <v>0</v>
      </c>
      <c r="O61" s="1065"/>
      <c r="P61" s="1065">
        <v>0</v>
      </c>
      <c r="Q61" s="1065">
        <v>0</v>
      </c>
      <c r="R61" s="1065">
        <f t="shared" si="7"/>
        <v>0</v>
      </c>
      <c r="S61" s="1065"/>
      <c r="T61" s="1065">
        <v>0</v>
      </c>
      <c r="U61" s="1065">
        <v>0</v>
      </c>
      <c r="V61" s="1065">
        <f t="shared" si="9"/>
        <v>0</v>
      </c>
      <c r="W61" s="1065"/>
      <c r="X61" s="1065">
        <v>0</v>
      </c>
      <c r="Y61" s="1065">
        <v>0</v>
      </c>
      <c r="Z61" s="1675">
        <f t="shared" si="8"/>
        <v>0</v>
      </c>
      <c r="AA61" s="389"/>
      <c r="AB61" s="389"/>
    </row>
    <row r="62" spans="1:28" ht="11.25" customHeight="1">
      <c r="A62" s="9">
        <v>2</v>
      </c>
      <c r="B62" s="9">
        <v>4</v>
      </c>
      <c r="C62" s="9">
        <v>1</v>
      </c>
      <c r="E62" s="1892"/>
      <c r="F62" s="4"/>
      <c r="G62" s="20" t="s">
        <v>89</v>
      </c>
      <c r="H62" s="1065">
        <v>0</v>
      </c>
      <c r="I62" s="1065">
        <v>0</v>
      </c>
      <c r="J62" s="1065">
        <f t="shared" si="5"/>
        <v>0</v>
      </c>
      <c r="K62" s="1065"/>
      <c r="L62" s="1065">
        <v>0</v>
      </c>
      <c r="M62" s="1065">
        <v>0</v>
      </c>
      <c r="N62" s="1065">
        <f t="shared" si="6"/>
        <v>0</v>
      </c>
      <c r="O62" s="1065"/>
      <c r="P62" s="1065">
        <v>0</v>
      </c>
      <c r="Q62" s="1065">
        <v>0</v>
      </c>
      <c r="R62" s="1065">
        <f t="shared" si="7"/>
        <v>0</v>
      </c>
      <c r="S62" s="1065"/>
      <c r="T62" s="1065">
        <v>0</v>
      </c>
      <c r="U62" s="1065">
        <v>0</v>
      </c>
      <c r="V62" s="1065">
        <f t="shared" si="9"/>
        <v>0</v>
      </c>
      <c r="W62" s="1065"/>
      <c r="X62" s="1065">
        <v>0</v>
      </c>
      <c r="Y62" s="1065">
        <v>0</v>
      </c>
      <c r="Z62" s="1675">
        <f t="shared" si="8"/>
        <v>0</v>
      </c>
      <c r="AA62" s="389"/>
      <c r="AB62" s="389"/>
    </row>
    <row r="63" spans="1:28" ht="11.25" customHeight="1">
      <c r="E63" s="1892"/>
      <c r="F63" s="490" t="s">
        <v>43</v>
      </c>
      <c r="G63" s="490"/>
      <c r="H63" s="1072">
        <f>H64+H65+H66</f>
        <v>12</v>
      </c>
      <c r="I63" s="1072">
        <f>I64+I65+I66</f>
        <v>11</v>
      </c>
      <c r="J63" s="1072">
        <f t="shared" si="5"/>
        <v>23</v>
      </c>
      <c r="K63" s="1072"/>
      <c r="L63" s="1072">
        <f>SUM(L64:L66)</f>
        <v>12</v>
      </c>
      <c r="M63" s="1072">
        <f>SUM(M64:M66)</f>
        <v>11</v>
      </c>
      <c r="N63" s="1072">
        <f t="shared" si="6"/>
        <v>23</v>
      </c>
      <c r="O63" s="1072"/>
      <c r="P63" s="1072">
        <f>SUM(P64:P66)</f>
        <v>12</v>
      </c>
      <c r="Q63" s="1072">
        <f>SUM(Q64:Q66)</f>
        <v>11</v>
      </c>
      <c r="R63" s="1072">
        <f t="shared" si="7"/>
        <v>23</v>
      </c>
      <c r="S63" s="1072">
        <f>SUM(S64:S66)</f>
        <v>0</v>
      </c>
      <c r="T63" s="1061">
        <f>SUM(T64:T66)</f>
        <v>0</v>
      </c>
      <c r="U63" s="1061">
        <f>SUM(U64:U66)</f>
        <v>0</v>
      </c>
      <c r="V63" s="1072">
        <f t="shared" si="9"/>
        <v>0</v>
      </c>
      <c r="W63" s="1072"/>
      <c r="X63" s="1072">
        <f>X64+X65+X66</f>
        <v>0</v>
      </c>
      <c r="Y63" s="1072">
        <f>Y64+Y65+Y66</f>
        <v>0</v>
      </c>
      <c r="Z63" s="1676">
        <f t="shared" si="8"/>
        <v>0</v>
      </c>
      <c r="AA63" s="389"/>
      <c r="AB63" s="389"/>
    </row>
    <row r="64" spans="1:28" ht="11.25" customHeight="1">
      <c r="A64" s="9">
        <v>2</v>
      </c>
      <c r="B64" s="9">
        <v>4</v>
      </c>
      <c r="C64" s="9">
        <v>9</v>
      </c>
      <c r="E64" s="1892"/>
      <c r="G64" s="370" t="s">
        <v>92</v>
      </c>
      <c r="H64" s="1065">
        <v>7</v>
      </c>
      <c r="I64" s="1065">
        <v>5</v>
      </c>
      <c r="J64" s="1065">
        <f t="shared" si="5"/>
        <v>12</v>
      </c>
      <c r="K64" s="368"/>
      <c r="L64" s="1065">
        <v>7</v>
      </c>
      <c r="M64" s="1065">
        <v>5</v>
      </c>
      <c r="N64" s="1065">
        <f t="shared" si="6"/>
        <v>12</v>
      </c>
      <c r="O64" s="368"/>
      <c r="P64" s="1065">
        <v>7</v>
      </c>
      <c r="Q64" s="1065">
        <v>5</v>
      </c>
      <c r="R64" s="1065">
        <f t="shared" si="7"/>
        <v>12</v>
      </c>
      <c r="S64" s="1065"/>
      <c r="T64" s="1065">
        <v>0</v>
      </c>
      <c r="U64" s="1065">
        <v>0</v>
      </c>
      <c r="V64" s="1065">
        <f t="shared" si="9"/>
        <v>0</v>
      </c>
      <c r="W64" s="1065"/>
      <c r="X64" s="1065">
        <v>0</v>
      </c>
      <c r="Y64" s="1065">
        <v>0</v>
      </c>
      <c r="Z64" s="1675">
        <f t="shared" si="8"/>
        <v>0</v>
      </c>
      <c r="AA64" s="389"/>
      <c r="AB64" s="389"/>
    </row>
    <row r="65" spans="1:28" ht="11.25" customHeight="1">
      <c r="A65" s="9">
        <v>2</v>
      </c>
      <c r="B65" s="9">
        <v>4</v>
      </c>
      <c r="C65" s="9">
        <v>9</v>
      </c>
      <c r="E65" s="1892"/>
      <c r="G65" s="370" t="s">
        <v>89</v>
      </c>
      <c r="H65" s="1065">
        <v>5</v>
      </c>
      <c r="I65" s="1065">
        <v>6</v>
      </c>
      <c r="J65" s="1065">
        <f t="shared" si="5"/>
        <v>11</v>
      </c>
      <c r="K65" s="368"/>
      <c r="L65" s="1065">
        <v>5</v>
      </c>
      <c r="M65" s="1065">
        <v>6</v>
      </c>
      <c r="N65" s="1065">
        <f t="shared" si="6"/>
        <v>11</v>
      </c>
      <c r="O65" s="368"/>
      <c r="P65" s="1065">
        <v>5</v>
      </c>
      <c r="Q65" s="1065">
        <v>6</v>
      </c>
      <c r="R65" s="1065">
        <f t="shared" si="7"/>
        <v>11</v>
      </c>
      <c r="S65" s="1065"/>
      <c r="T65" s="1065">
        <v>0</v>
      </c>
      <c r="U65" s="1065">
        <v>0</v>
      </c>
      <c r="V65" s="1065">
        <f t="shared" si="9"/>
        <v>0</v>
      </c>
      <c r="W65" s="1065"/>
      <c r="X65" s="1065">
        <v>0</v>
      </c>
      <c r="Y65" s="1065">
        <v>0</v>
      </c>
      <c r="Z65" s="1675">
        <f t="shared" si="8"/>
        <v>0</v>
      </c>
      <c r="AA65" s="389"/>
      <c r="AB65" s="389"/>
    </row>
    <row r="66" spans="1:28" ht="11.25" customHeight="1">
      <c r="A66" s="9">
        <v>2</v>
      </c>
      <c r="B66" s="9">
        <v>4</v>
      </c>
      <c r="C66" s="9">
        <v>9</v>
      </c>
      <c r="E66" s="1892"/>
      <c r="G66" s="370" t="s">
        <v>94</v>
      </c>
      <c r="H66" s="1065">
        <v>0</v>
      </c>
      <c r="I66" s="1065">
        <v>0</v>
      </c>
      <c r="J66" s="1065">
        <f t="shared" si="5"/>
        <v>0</v>
      </c>
      <c r="K66" s="368"/>
      <c r="L66" s="1065">
        <v>0</v>
      </c>
      <c r="M66" s="1065">
        <v>0</v>
      </c>
      <c r="N66" s="1065">
        <f t="shared" si="6"/>
        <v>0</v>
      </c>
      <c r="O66" s="368"/>
      <c r="P66" s="1065">
        <v>0</v>
      </c>
      <c r="Q66" s="1065">
        <v>0</v>
      </c>
      <c r="R66" s="1065">
        <f t="shared" si="7"/>
        <v>0</v>
      </c>
      <c r="S66" s="1065"/>
      <c r="T66" s="1065">
        <v>0</v>
      </c>
      <c r="U66" s="1065">
        <v>0</v>
      </c>
      <c r="V66" s="1065">
        <f t="shared" si="9"/>
        <v>0</v>
      </c>
      <c r="W66" s="1065"/>
      <c r="X66" s="1065">
        <v>0</v>
      </c>
      <c r="Y66" s="1065">
        <v>0</v>
      </c>
      <c r="Z66" s="1675">
        <f t="shared" si="8"/>
        <v>0</v>
      </c>
      <c r="AA66" s="389"/>
      <c r="AB66" s="389"/>
    </row>
    <row r="67" spans="1:28" ht="11.25" customHeight="1">
      <c r="E67" s="1892"/>
      <c r="F67" s="622" t="s">
        <v>44</v>
      </c>
      <c r="G67" s="490"/>
      <c r="H67" s="1072">
        <f>H68</f>
        <v>52</v>
      </c>
      <c r="I67" s="1072">
        <f>I68</f>
        <v>57</v>
      </c>
      <c r="J67" s="1072">
        <f t="shared" si="5"/>
        <v>109</v>
      </c>
      <c r="K67" s="1072"/>
      <c r="L67" s="1072">
        <f>SUM(L68)</f>
        <v>48</v>
      </c>
      <c r="M67" s="1072">
        <f>SUM(M68)</f>
        <v>54</v>
      </c>
      <c r="N67" s="1072">
        <f t="shared" si="6"/>
        <v>102</v>
      </c>
      <c r="O67" s="1072"/>
      <c r="P67" s="1072">
        <f>SUM(P68)</f>
        <v>48</v>
      </c>
      <c r="Q67" s="1072">
        <f>SUM(Q68)</f>
        <v>54</v>
      </c>
      <c r="R67" s="1072">
        <f t="shared" si="7"/>
        <v>102</v>
      </c>
      <c r="S67" s="1072">
        <f>SUM(S68)</f>
        <v>0</v>
      </c>
      <c r="T67" s="1061">
        <f>SUM(T68)</f>
        <v>0</v>
      </c>
      <c r="U67" s="1061">
        <f>SUM(U68)</f>
        <v>0</v>
      </c>
      <c r="V67" s="1072">
        <f t="shared" si="9"/>
        <v>0</v>
      </c>
      <c r="W67" s="1072"/>
      <c r="X67" s="1072">
        <f>X68</f>
        <v>0</v>
      </c>
      <c r="Y67" s="1072">
        <f>Y68</f>
        <v>0</v>
      </c>
      <c r="Z67" s="1676">
        <f t="shared" si="8"/>
        <v>0</v>
      </c>
      <c r="AA67" s="389"/>
      <c r="AB67" s="389"/>
    </row>
    <row r="68" spans="1:28" ht="11.25" customHeight="1">
      <c r="A68" s="9">
        <v>2</v>
      </c>
      <c r="B68" s="9">
        <v>4</v>
      </c>
      <c r="C68" s="9">
        <v>11</v>
      </c>
      <c r="E68" s="1893"/>
      <c r="F68" s="4"/>
      <c r="G68" s="20" t="s">
        <v>109</v>
      </c>
      <c r="H68" s="1065">
        <v>52</v>
      </c>
      <c r="I68" s="1065">
        <v>57</v>
      </c>
      <c r="J68" s="1065">
        <f t="shared" si="5"/>
        <v>109</v>
      </c>
      <c r="K68" s="1065"/>
      <c r="L68" s="1065">
        <v>48</v>
      </c>
      <c r="M68" s="1065">
        <v>54</v>
      </c>
      <c r="N68" s="1065">
        <f t="shared" si="6"/>
        <v>102</v>
      </c>
      <c r="O68" s="1065"/>
      <c r="P68" s="368">
        <v>48</v>
      </c>
      <c r="Q68" s="1065">
        <v>54</v>
      </c>
      <c r="R68" s="1065">
        <f t="shared" si="7"/>
        <v>102</v>
      </c>
      <c r="S68" s="1065"/>
      <c r="T68" s="1677">
        <v>0</v>
      </c>
      <c r="U68" s="1677">
        <v>0</v>
      </c>
      <c r="V68" s="1065">
        <f t="shared" si="9"/>
        <v>0</v>
      </c>
      <c r="W68" s="1065"/>
      <c r="X68" s="1065">
        <v>0</v>
      </c>
      <c r="Y68" s="1065">
        <v>0</v>
      </c>
      <c r="Z68" s="1675">
        <f t="shared" si="8"/>
        <v>0</v>
      </c>
      <c r="AA68" s="389"/>
      <c r="AB68" s="389"/>
    </row>
    <row r="69" spans="1:28">
      <c r="E69" s="1891">
        <v>1403</v>
      </c>
      <c r="F69" s="373" t="s">
        <v>3</v>
      </c>
      <c r="G69" s="372"/>
      <c r="H69" s="48">
        <f>H70+H72+H74</f>
        <v>43</v>
      </c>
      <c r="I69" s="48">
        <f>I70+I72+I74</f>
        <v>81</v>
      </c>
      <c r="J69" s="48">
        <f t="shared" si="5"/>
        <v>124</v>
      </c>
      <c r="K69" s="1343"/>
      <c r="L69" s="48">
        <f>SUM(L70+L72+L74)</f>
        <v>41</v>
      </c>
      <c r="M69" s="48">
        <f>SUM(M70+M72+M74)</f>
        <v>76</v>
      </c>
      <c r="N69" s="48">
        <f t="shared" si="6"/>
        <v>117</v>
      </c>
      <c r="O69" s="1343"/>
      <c r="P69" s="48">
        <f>SUM(P70+P72+P74)</f>
        <v>41</v>
      </c>
      <c r="Q69" s="48">
        <f>SUM(Q70+Q72+Q74)</f>
        <v>76</v>
      </c>
      <c r="R69" s="48">
        <f t="shared" si="7"/>
        <v>117</v>
      </c>
      <c r="S69" s="48">
        <f>SUM(S70+S72+S74)</f>
        <v>0</v>
      </c>
      <c r="T69" s="48">
        <f>SUM(T70+T72+T74)</f>
        <v>0</v>
      </c>
      <c r="U69" s="48">
        <f>SUM(U70+U72+U74)</f>
        <v>0</v>
      </c>
      <c r="V69" s="48">
        <f t="shared" ref="V69:V76" si="10">SUM(S69:U69)</f>
        <v>0</v>
      </c>
      <c r="W69" s="48"/>
      <c r="X69" s="48">
        <f>X70+X72+X74</f>
        <v>0</v>
      </c>
      <c r="Y69" s="48">
        <f>Y70+Y72+Y74</f>
        <v>0</v>
      </c>
      <c r="Z69" s="371">
        <f t="shared" si="8"/>
        <v>0</v>
      </c>
      <c r="AA69" s="389"/>
      <c r="AB69" s="389"/>
    </row>
    <row r="70" spans="1:28" ht="11.25" customHeight="1">
      <c r="E70" s="1892"/>
      <c r="F70" s="622" t="s">
        <v>45</v>
      </c>
      <c r="G70" s="20"/>
      <c r="H70" s="1072">
        <f>SUM(H71)</f>
        <v>7</v>
      </c>
      <c r="I70" s="1072">
        <f>SUM(I71)</f>
        <v>20</v>
      </c>
      <c r="J70" s="1072">
        <f t="shared" ref="J70:J101" si="11">SUM(H70:I70)</f>
        <v>27</v>
      </c>
      <c r="K70" s="1065"/>
      <c r="L70" s="1072">
        <f>SUM(L71)</f>
        <v>6</v>
      </c>
      <c r="M70" s="1072">
        <f>SUM(M71)</f>
        <v>19</v>
      </c>
      <c r="N70" s="1072">
        <f t="shared" ref="N70:N101" si="12">SUM(L70:M70)</f>
        <v>25</v>
      </c>
      <c r="O70" s="1065"/>
      <c r="P70" s="1072">
        <f>SUM(P71)</f>
        <v>6</v>
      </c>
      <c r="Q70" s="1072">
        <f>SUM(Q71)</f>
        <v>19</v>
      </c>
      <c r="R70" s="1072">
        <f t="shared" ref="R70:R101" si="13">SUM(P70:Q70)</f>
        <v>25</v>
      </c>
      <c r="S70" s="1072">
        <f>SUM(S71:S71)</f>
        <v>0</v>
      </c>
      <c r="T70" s="1061">
        <f>SUM(T71)</f>
        <v>0</v>
      </c>
      <c r="U70" s="1061">
        <f>SUM(U71)</f>
        <v>0</v>
      </c>
      <c r="V70" s="1072">
        <f t="shared" si="10"/>
        <v>0</v>
      </c>
      <c r="W70" s="1072"/>
      <c r="X70" s="1072">
        <f>SUM(X71)</f>
        <v>0</v>
      </c>
      <c r="Y70" s="1072">
        <f>SUM(Y71)</f>
        <v>0</v>
      </c>
      <c r="Z70" s="1676">
        <f t="shared" ref="Z70:Z101" si="14">SUM(X70:Y70)</f>
        <v>0</v>
      </c>
      <c r="AA70" s="389"/>
      <c r="AB70" s="389"/>
    </row>
    <row r="71" spans="1:28" ht="11.25" customHeight="1">
      <c r="A71" s="9">
        <v>3</v>
      </c>
      <c r="B71" s="9">
        <v>5</v>
      </c>
      <c r="C71" s="9">
        <v>11</v>
      </c>
      <c r="E71" s="1892"/>
      <c r="F71" s="4"/>
      <c r="G71" s="370" t="s">
        <v>96</v>
      </c>
      <c r="H71" s="1065">
        <v>7</v>
      </c>
      <c r="I71" s="1065">
        <v>20</v>
      </c>
      <c r="J71" s="1065">
        <f t="shared" si="11"/>
        <v>27</v>
      </c>
      <c r="K71" s="368"/>
      <c r="L71" s="368">
        <v>6</v>
      </c>
      <c r="M71" s="368">
        <v>19</v>
      </c>
      <c r="N71" s="368">
        <f t="shared" si="12"/>
        <v>25</v>
      </c>
      <c r="O71" s="368"/>
      <c r="P71" s="368">
        <v>6</v>
      </c>
      <c r="Q71" s="1065">
        <v>19</v>
      </c>
      <c r="R71" s="1065">
        <f t="shared" si="13"/>
        <v>25</v>
      </c>
      <c r="S71" s="1065"/>
      <c r="T71" s="1677">
        <v>0</v>
      </c>
      <c r="U71" s="1677">
        <v>0</v>
      </c>
      <c r="V71" s="1065">
        <f t="shared" si="10"/>
        <v>0</v>
      </c>
      <c r="W71" s="1065"/>
      <c r="X71" s="1065">
        <v>0</v>
      </c>
      <c r="Y71" s="1072">
        <f>SUM(Y72)</f>
        <v>0</v>
      </c>
      <c r="Z71" s="1675">
        <f t="shared" si="14"/>
        <v>0</v>
      </c>
      <c r="AA71" s="389"/>
      <c r="AB71" s="389"/>
    </row>
    <row r="72" spans="1:28" ht="11.25" customHeight="1">
      <c r="E72" s="1892"/>
      <c r="F72" s="622" t="s">
        <v>46</v>
      </c>
      <c r="G72" s="490"/>
      <c r="H72" s="1072">
        <f>H73</f>
        <v>9</v>
      </c>
      <c r="I72" s="1072">
        <f>I73</f>
        <v>19</v>
      </c>
      <c r="J72" s="1072">
        <f t="shared" si="11"/>
        <v>28</v>
      </c>
      <c r="K72" s="1072"/>
      <c r="L72" s="1072">
        <f>SUM(L73)</f>
        <v>9</v>
      </c>
      <c r="M72" s="1072">
        <f>SUM(M73)</f>
        <v>18</v>
      </c>
      <c r="N72" s="1678">
        <f t="shared" si="12"/>
        <v>27</v>
      </c>
      <c r="O72" s="1072"/>
      <c r="P72" s="1072">
        <f>SUM(P73)</f>
        <v>9</v>
      </c>
      <c r="Q72" s="1072">
        <f>SUM(Q73)</f>
        <v>18</v>
      </c>
      <c r="R72" s="1072">
        <f t="shared" si="13"/>
        <v>27</v>
      </c>
      <c r="S72" s="1072">
        <f>SUM(S73)</f>
        <v>0</v>
      </c>
      <c r="T72" s="1061">
        <f>SUM(T73)</f>
        <v>0</v>
      </c>
      <c r="U72" s="1061">
        <f>SUM(U73)</f>
        <v>0</v>
      </c>
      <c r="V72" s="1072">
        <f t="shared" si="10"/>
        <v>0</v>
      </c>
      <c r="W72" s="1072"/>
      <c r="X72" s="1072">
        <f>X73</f>
        <v>0</v>
      </c>
      <c r="Y72" s="1072">
        <f>SUM(Y73)</f>
        <v>0</v>
      </c>
      <c r="Z72" s="1676">
        <f t="shared" si="14"/>
        <v>0</v>
      </c>
      <c r="AA72" s="389"/>
      <c r="AB72" s="389"/>
    </row>
    <row r="73" spans="1:28" ht="11.25" customHeight="1">
      <c r="A73" s="9">
        <v>3</v>
      </c>
      <c r="B73" s="9">
        <v>5</v>
      </c>
      <c r="C73" s="9">
        <v>8</v>
      </c>
      <c r="E73" s="1892"/>
      <c r="F73" s="4"/>
      <c r="G73" s="370" t="s">
        <v>96</v>
      </c>
      <c r="H73" s="1065">
        <v>9</v>
      </c>
      <c r="I73" s="1065">
        <v>19</v>
      </c>
      <c r="J73" s="1065">
        <f t="shared" si="11"/>
        <v>28</v>
      </c>
      <c r="K73" s="368"/>
      <c r="L73" s="368">
        <v>9</v>
      </c>
      <c r="M73" s="368">
        <v>18</v>
      </c>
      <c r="N73" s="368">
        <f t="shared" si="12"/>
        <v>27</v>
      </c>
      <c r="O73" s="368"/>
      <c r="P73" s="368">
        <v>9</v>
      </c>
      <c r="Q73" s="1065">
        <v>18</v>
      </c>
      <c r="R73" s="1065">
        <f t="shared" si="13"/>
        <v>27</v>
      </c>
      <c r="S73" s="1065"/>
      <c r="T73" s="1677">
        <v>0</v>
      </c>
      <c r="U73" s="1677">
        <v>0</v>
      </c>
      <c r="V73" s="1065">
        <f t="shared" si="10"/>
        <v>0</v>
      </c>
      <c r="W73" s="1065"/>
      <c r="X73" s="1065">
        <v>0</v>
      </c>
      <c r="Y73" s="1065">
        <v>0</v>
      </c>
      <c r="Z73" s="1675">
        <f t="shared" si="14"/>
        <v>0</v>
      </c>
      <c r="AA73" s="389"/>
      <c r="AB73" s="389"/>
    </row>
    <row r="74" spans="1:28" ht="11.25" customHeight="1">
      <c r="E74" s="1892"/>
      <c r="F74" s="622" t="s">
        <v>47</v>
      </c>
      <c r="G74" s="20"/>
      <c r="H74" s="1072">
        <f>SUM(H75:H76)</f>
        <v>27</v>
      </c>
      <c r="I74" s="1072">
        <f>SUM(I75:I76)</f>
        <v>42</v>
      </c>
      <c r="J74" s="1072">
        <f t="shared" si="11"/>
        <v>69</v>
      </c>
      <c r="K74" s="1065"/>
      <c r="L74" s="1072">
        <f>SUM(L75:L76)</f>
        <v>26</v>
      </c>
      <c r="M74" s="1072">
        <f>SUM(M75:M76)</f>
        <v>39</v>
      </c>
      <c r="N74" s="1072">
        <f t="shared" si="12"/>
        <v>65</v>
      </c>
      <c r="O74" s="1065"/>
      <c r="P74" s="1072">
        <f>SUM(P75:P76)</f>
        <v>26</v>
      </c>
      <c r="Q74" s="1072">
        <f>SUM(Q75:Q76)</f>
        <v>39</v>
      </c>
      <c r="R74" s="1072">
        <f t="shared" si="13"/>
        <v>65</v>
      </c>
      <c r="S74" s="1072">
        <f>SUM(S75:S76)</f>
        <v>0</v>
      </c>
      <c r="T74" s="1061">
        <f>SUM(T75:T76)</f>
        <v>0</v>
      </c>
      <c r="U74" s="1061">
        <f>SUM(U75:U76)</f>
        <v>0</v>
      </c>
      <c r="V74" s="1072">
        <f t="shared" si="10"/>
        <v>0</v>
      </c>
      <c r="W74" s="1072"/>
      <c r="X74" s="1072">
        <f>SUM(X75:X76)</f>
        <v>0</v>
      </c>
      <c r="Y74" s="1072">
        <f>SUM(Y75:Y76)</f>
        <v>0</v>
      </c>
      <c r="Z74" s="1676">
        <f t="shared" si="14"/>
        <v>0</v>
      </c>
      <c r="AA74" s="389"/>
      <c r="AB74" s="389"/>
    </row>
    <row r="75" spans="1:28" ht="11.25" customHeight="1">
      <c r="A75" s="9">
        <v>3</v>
      </c>
      <c r="B75" s="9">
        <v>5</v>
      </c>
      <c r="C75" s="9">
        <v>10</v>
      </c>
      <c r="E75" s="1892"/>
      <c r="F75" s="4"/>
      <c r="G75" s="20" t="s">
        <v>96</v>
      </c>
      <c r="H75" s="1065">
        <v>10</v>
      </c>
      <c r="I75" s="1065">
        <v>12</v>
      </c>
      <c r="J75" s="1065">
        <f t="shared" si="11"/>
        <v>22</v>
      </c>
      <c r="K75" s="1065"/>
      <c r="L75" s="1065">
        <v>10</v>
      </c>
      <c r="M75" s="1065">
        <v>11</v>
      </c>
      <c r="N75" s="368">
        <f t="shared" si="12"/>
        <v>21</v>
      </c>
      <c r="O75" s="1065"/>
      <c r="P75" s="368">
        <v>10</v>
      </c>
      <c r="Q75" s="1065">
        <v>11</v>
      </c>
      <c r="R75" s="1065">
        <f t="shared" si="13"/>
        <v>21</v>
      </c>
      <c r="S75" s="1065"/>
      <c r="T75" s="1065">
        <v>0</v>
      </c>
      <c r="U75" s="1065">
        <v>0</v>
      </c>
      <c r="V75" s="1065">
        <f t="shared" si="10"/>
        <v>0</v>
      </c>
      <c r="W75" s="1065"/>
      <c r="X75" s="1065">
        <v>0</v>
      </c>
      <c r="Y75" s="1065">
        <v>0</v>
      </c>
      <c r="Z75" s="1675">
        <f t="shared" si="14"/>
        <v>0</v>
      </c>
      <c r="AA75" s="389"/>
      <c r="AB75" s="389"/>
    </row>
    <row r="76" spans="1:28" ht="11.25" customHeight="1">
      <c r="A76" s="9">
        <v>3</v>
      </c>
      <c r="B76" s="9">
        <v>5</v>
      </c>
      <c r="C76" s="9">
        <v>10</v>
      </c>
      <c r="E76" s="1893"/>
      <c r="F76" s="3"/>
      <c r="G76" s="572" t="s">
        <v>397</v>
      </c>
      <c r="H76" s="1056">
        <v>17</v>
      </c>
      <c r="I76" s="1056">
        <v>30</v>
      </c>
      <c r="J76" s="1056">
        <f t="shared" si="11"/>
        <v>47</v>
      </c>
      <c r="K76" s="1056"/>
      <c r="L76" s="1056">
        <v>16</v>
      </c>
      <c r="M76" s="1056">
        <v>28</v>
      </c>
      <c r="N76" s="1339">
        <f t="shared" si="12"/>
        <v>44</v>
      </c>
      <c r="O76" s="1056"/>
      <c r="P76" s="1339">
        <v>16</v>
      </c>
      <c r="Q76" s="1056">
        <v>28</v>
      </c>
      <c r="R76" s="1056">
        <f t="shared" si="13"/>
        <v>44</v>
      </c>
      <c r="S76" s="1056"/>
      <c r="T76" s="1056">
        <v>0</v>
      </c>
      <c r="U76" s="1056">
        <v>0</v>
      </c>
      <c r="V76" s="1056">
        <f t="shared" si="10"/>
        <v>0</v>
      </c>
      <c r="W76" s="1056"/>
      <c r="X76" s="1056">
        <v>0</v>
      </c>
      <c r="Y76" s="1056">
        <v>0</v>
      </c>
      <c r="Z76" s="1674">
        <f t="shared" si="14"/>
        <v>0</v>
      </c>
      <c r="AA76" s="389"/>
      <c r="AB76" s="389"/>
    </row>
    <row r="77" spans="1:28" ht="12" customHeight="1">
      <c r="E77" s="1673"/>
      <c r="F77" s="4"/>
      <c r="G77" s="4"/>
      <c r="H77" s="1050"/>
      <c r="I77" s="1050"/>
      <c r="J77" s="1050"/>
      <c r="K77" s="1050"/>
      <c r="L77" s="1050"/>
      <c r="M77" s="1050"/>
      <c r="N77" s="1050"/>
      <c r="O77" s="1050"/>
      <c r="P77" s="1050"/>
      <c r="Q77" s="1050"/>
      <c r="R77" s="1050"/>
      <c r="S77" s="1670"/>
      <c r="T77" s="1668"/>
      <c r="U77" s="1668"/>
      <c r="V77" s="1668"/>
      <c r="W77" s="1668"/>
      <c r="X77" s="1668"/>
      <c r="Y77" s="1672"/>
      <c r="Z77" s="1671" t="s">
        <v>386</v>
      </c>
      <c r="AA77" s="389"/>
      <c r="AB77" s="389"/>
    </row>
    <row r="78" spans="1:28" ht="12" customHeight="1">
      <c r="F78" s="4"/>
      <c r="G78" s="4"/>
      <c r="H78" s="1050"/>
      <c r="I78" s="1050"/>
      <c r="J78" s="1050"/>
      <c r="K78" s="1050"/>
      <c r="L78" s="1050"/>
      <c r="M78" s="1050"/>
      <c r="N78" s="1050"/>
      <c r="O78" s="1050"/>
      <c r="P78" s="1050"/>
      <c r="Q78" s="1050"/>
      <c r="R78" s="1050"/>
      <c r="S78" s="1670"/>
      <c r="T78" s="1668"/>
      <c r="U78" s="1669"/>
      <c r="V78" s="1668"/>
      <c r="W78" s="1668"/>
      <c r="X78" s="1668"/>
      <c r="Y78" s="1667"/>
      <c r="Z78" s="1666" t="s">
        <v>385</v>
      </c>
    </row>
    <row r="79" spans="1:28" ht="3" customHeight="1">
      <c r="F79" s="4"/>
      <c r="G79" s="4"/>
      <c r="H79" s="1050"/>
      <c r="I79" s="1050"/>
      <c r="J79" s="1050"/>
      <c r="K79" s="1050"/>
      <c r="L79" s="1050"/>
      <c r="M79" s="1050"/>
      <c r="N79" s="1050"/>
      <c r="O79" s="1050"/>
      <c r="P79" s="1050"/>
      <c r="Q79" s="1050"/>
      <c r="R79" s="1050"/>
      <c r="S79" s="1670"/>
      <c r="T79" s="1668"/>
      <c r="U79" s="1669"/>
      <c r="V79" s="1668"/>
      <c r="W79" s="1668"/>
      <c r="X79" s="1668"/>
      <c r="Y79" s="1667"/>
      <c r="Z79" s="1666"/>
    </row>
    <row r="80" spans="1:28" ht="15" customHeight="1">
      <c r="E80" s="1934" t="s">
        <v>221</v>
      </c>
      <c r="F80" s="1915" t="s">
        <v>87</v>
      </c>
      <c r="G80" s="1915"/>
      <c r="H80" s="1936" t="s">
        <v>652</v>
      </c>
      <c r="I80" s="1936"/>
      <c r="J80" s="1936"/>
      <c r="K80" s="1665"/>
      <c r="L80" s="1936" t="s">
        <v>669</v>
      </c>
      <c r="M80" s="1936"/>
      <c r="N80" s="1936"/>
      <c r="O80" s="1665"/>
      <c r="P80" s="1936" t="s">
        <v>651</v>
      </c>
      <c r="Q80" s="1936"/>
      <c r="R80" s="1936"/>
      <c r="S80" s="1664"/>
      <c r="T80" s="1931" t="s">
        <v>668</v>
      </c>
      <c r="U80" s="1931"/>
      <c r="V80" s="1931"/>
      <c r="W80" s="642"/>
      <c r="X80" s="1931" t="s">
        <v>667</v>
      </c>
      <c r="Y80" s="1931"/>
      <c r="Z80" s="1933"/>
      <c r="AA80" s="389"/>
      <c r="AB80" s="5"/>
    </row>
    <row r="81" spans="1:27" ht="15" customHeight="1">
      <c r="E81" s="1935"/>
      <c r="F81" s="1917"/>
      <c r="G81" s="1917"/>
      <c r="H81" s="1661" t="s">
        <v>72</v>
      </c>
      <c r="I81" s="1661" t="s">
        <v>71</v>
      </c>
      <c r="J81" s="1661" t="s">
        <v>0</v>
      </c>
      <c r="K81" s="1663"/>
      <c r="L81" s="1661" t="s">
        <v>72</v>
      </c>
      <c r="M81" s="1661" t="s">
        <v>71</v>
      </c>
      <c r="N81" s="1661" t="s">
        <v>0</v>
      </c>
      <c r="O81" s="1663"/>
      <c r="P81" s="1661" t="s">
        <v>72</v>
      </c>
      <c r="Q81" s="1661" t="s">
        <v>71</v>
      </c>
      <c r="R81" s="1661" t="s">
        <v>0</v>
      </c>
      <c r="S81" s="1662"/>
      <c r="T81" s="1661" t="s">
        <v>72</v>
      </c>
      <c r="U81" s="1661" t="s">
        <v>71</v>
      </c>
      <c r="V81" s="1661" t="s">
        <v>0</v>
      </c>
      <c r="W81" s="1661"/>
      <c r="X81" s="1661" t="s">
        <v>72</v>
      </c>
      <c r="Y81" s="1661" t="s">
        <v>71</v>
      </c>
      <c r="Z81" s="1660" t="s">
        <v>0</v>
      </c>
      <c r="AA81" s="389"/>
    </row>
    <row r="82" spans="1:27">
      <c r="E82" s="1894">
        <v>1404</v>
      </c>
      <c r="F82" s="373" t="s">
        <v>28</v>
      </c>
      <c r="G82" s="372"/>
      <c r="H82" s="1078">
        <f>SUM(H85+H83)</f>
        <v>231</v>
      </c>
      <c r="I82" s="1078">
        <f>SUM(I85+I83)</f>
        <v>66</v>
      </c>
      <c r="J82" s="1078">
        <f t="shared" ref="J82:J113" si="15">SUM(H82:I82)</f>
        <v>297</v>
      </c>
      <c r="K82" s="1659"/>
      <c r="L82" s="1071">
        <f>SUM(L85+L83)</f>
        <v>224</v>
      </c>
      <c r="M82" s="1071">
        <f>SUM(M85+M83)</f>
        <v>65</v>
      </c>
      <c r="N82" s="1071">
        <f t="shared" ref="N82:N88" si="16">SUM(L82:M82)</f>
        <v>289</v>
      </c>
      <c r="O82" s="1071">
        <f>SUM(O85+O83)</f>
        <v>0</v>
      </c>
      <c r="P82" s="1071">
        <f>SUM(P85+P83)</f>
        <v>224</v>
      </c>
      <c r="Q82" s="1071">
        <f>SUM(Q85+Q83)</f>
        <v>65</v>
      </c>
      <c r="R82" s="1071">
        <f t="shared" ref="R82:R88" si="17">SUM(P82:Q82)</f>
        <v>289</v>
      </c>
      <c r="S82" s="1071">
        <f>SUM(S85+S83)</f>
        <v>0</v>
      </c>
      <c r="T82" s="1071">
        <f>SUM(T85+T83)</f>
        <v>224</v>
      </c>
      <c r="U82" s="1071">
        <f>SUM(U85+U83)</f>
        <v>65</v>
      </c>
      <c r="V82" s="1071">
        <f t="shared" ref="V82:V113" si="18">SUM(T82:U82)</f>
        <v>289</v>
      </c>
      <c r="W82" s="1071">
        <f>SUM(W85+W83)</f>
        <v>0</v>
      </c>
      <c r="X82" s="1071">
        <f>SUM(X85+X83)</f>
        <v>0</v>
      </c>
      <c r="Y82" s="1071">
        <f>SUM(Y85+Y83)</f>
        <v>0</v>
      </c>
      <c r="Z82" s="1653">
        <f>SUM(W82:Y82)</f>
        <v>0</v>
      </c>
    </row>
    <row r="83" spans="1:27" ht="12" customHeight="1">
      <c r="E83" s="1895"/>
      <c r="F83" s="490" t="s">
        <v>48</v>
      </c>
      <c r="G83" s="20"/>
      <c r="H83" s="1111">
        <f>SUM(H84)</f>
        <v>101</v>
      </c>
      <c r="I83" s="1111">
        <f>SUM(I84)</f>
        <v>41</v>
      </c>
      <c r="J83" s="1111">
        <f t="shared" si="15"/>
        <v>142</v>
      </c>
      <c r="K83" s="1111"/>
      <c r="L83" s="1111">
        <f>SUM(L84)</f>
        <v>98</v>
      </c>
      <c r="M83" s="1111">
        <f>SUM(M84)</f>
        <v>40</v>
      </c>
      <c r="N83" s="1111">
        <f t="shared" si="16"/>
        <v>138</v>
      </c>
      <c r="O83" s="1091"/>
      <c r="P83" s="1111">
        <f>SUM(P84)</f>
        <v>98</v>
      </c>
      <c r="Q83" s="1111">
        <f>SUM(Q84)</f>
        <v>40</v>
      </c>
      <c r="R83" s="1111">
        <f t="shared" si="17"/>
        <v>138</v>
      </c>
      <c r="S83" s="1111">
        <f>SUM(S84)</f>
        <v>0</v>
      </c>
      <c r="T83" s="1650">
        <f>T84</f>
        <v>98</v>
      </c>
      <c r="U83" s="1650">
        <f>U84</f>
        <v>40</v>
      </c>
      <c r="V83" s="1111">
        <f t="shared" si="18"/>
        <v>138</v>
      </c>
      <c r="W83" s="1111"/>
      <c r="X83" s="1111">
        <f>X84</f>
        <v>0</v>
      </c>
      <c r="Y83" s="1111">
        <f>Y84</f>
        <v>0</v>
      </c>
      <c r="Z83" s="1636">
        <f t="shared" ref="Z83:Z106" si="19">SUM(X83:Y83)</f>
        <v>0</v>
      </c>
    </row>
    <row r="84" spans="1:27" ht="12" customHeight="1">
      <c r="A84" s="9">
        <v>4</v>
      </c>
      <c r="B84" s="9">
        <v>6</v>
      </c>
      <c r="C84" s="9">
        <v>11</v>
      </c>
      <c r="E84" s="1895"/>
      <c r="F84" s="4"/>
      <c r="G84" s="20" t="s">
        <v>111</v>
      </c>
      <c r="H84" s="1091">
        <v>101</v>
      </c>
      <c r="I84" s="1091">
        <v>41</v>
      </c>
      <c r="J84" s="1091">
        <f t="shared" si="15"/>
        <v>142</v>
      </c>
      <c r="K84" s="1091"/>
      <c r="L84" s="1091">
        <v>98</v>
      </c>
      <c r="M84" s="1091">
        <v>40</v>
      </c>
      <c r="N84" s="1091">
        <f t="shared" si="16"/>
        <v>138</v>
      </c>
      <c r="O84" s="1091"/>
      <c r="P84" s="1635">
        <v>98</v>
      </c>
      <c r="Q84" s="1091">
        <v>40</v>
      </c>
      <c r="R84" s="1091">
        <f t="shared" si="17"/>
        <v>138</v>
      </c>
      <c r="S84" s="1091"/>
      <c r="T84" s="1091">
        <v>98</v>
      </c>
      <c r="U84" s="1091">
        <v>40</v>
      </c>
      <c r="V84" s="1091">
        <f t="shared" si="18"/>
        <v>138</v>
      </c>
      <c r="W84" s="1091"/>
      <c r="X84" s="1091">
        <v>0</v>
      </c>
      <c r="Y84" s="1091">
        <v>0</v>
      </c>
      <c r="Z84" s="1658">
        <f t="shared" si="19"/>
        <v>0</v>
      </c>
    </row>
    <row r="85" spans="1:27" ht="12" customHeight="1">
      <c r="E85" s="1895"/>
      <c r="F85" s="490" t="s">
        <v>49</v>
      </c>
      <c r="G85" s="20"/>
      <c r="H85" s="1111">
        <f>SUM(H86:H88)</f>
        <v>130</v>
      </c>
      <c r="I85" s="1111">
        <f>SUM(I86:I88)</f>
        <v>25</v>
      </c>
      <c r="J85" s="1111">
        <f t="shared" si="15"/>
        <v>155</v>
      </c>
      <c r="K85" s="1111"/>
      <c r="L85" s="1111">
        <f>SUM(L86:L88)</f>
        <v>126</v>
      </c>
      <c r="M85" s="1111">
        <f>SUM(M86:M88)</f>
        <v>25</v>
      </c>
      <c r="N85" s="1111">
        <f t="shared" si="16"/>
        <v>151</v>
      </c>
      <c r="O85" s="1091"/>
      <c r="P85" s="1111">
        <f>SUM(P86:P88)</f>
        <v>126</v>
      </c>
      <c r="Q85" s="1111">
        <f>SUM(Q86:Q88)</f>
        <v>25</v>
      </c>
      <c r="R85" s="1111">
        <f t="shared" si="17"/>
        <v>151</v>
      </c>
      <c r="S85" s="1111">
        <f>SUM(S86)</f>
        <v>0</v>
      </c>
      <c r="T85" s="1111">
        <f>SUM(T86:T88)</f>
        <v>126</v>
      </c>
      <c r="U85" s="1111">
        <f>SUM(U86:U88)</f>
        <v>25</v>
      </c>
      <c r="V85" s="1111">
        <f t="shared" si="18"/>
        <v>151</v>
      </c>
      <c r="W85" s="1111"/>
      <c r="X85" s="1111">
        <f>SUM(X86:X88)</f>
        <v>0</v>
      </c>
      <c r="Y85" s="1111">
        <f>SUM(Y86:Y88)</f>
        <v>0</v>
      </c>
      <c r="Z85" s="1636">
        <f t="shared" si="19"/>
        <v>0</v>
      </c>
    </row>
    <row r="86" spans="1:27" ht="12" customHeight="1">
      <c r="A86" s="9">
        <v>4</v>
      </c>
      <c r="B86" s="9">
        <v>6</v>
      </c>
      <c r="C86" s="9">
        <v>11</v>
      </c>
      <c r="E86" s="1895"/>
      <c r="F86" s="4"/>
      <c r="G86" s="20" t="s">
        <v>112</v>
      </c>
      <c r="H86" s="1091">
        <v>130</v>
      </c>
      <c r="I86" s="1091">
        <v>25</v>
      </c>
      <c r="J86" s="1091">
        <f t="shared" si="15"/>
        <v>155</v>
      </c>
      <c r="K86" s="1091"/>
      <c r="L86" s="1091">
        <v>126</v>
      </c>
      <c r="M86" s="1091">
        <v>25</v>
      </c>
      <c r="N86" s="1091">
        <f t="shared" si="16"/>
        <v>151</v>
      </c>
      <c r="O86" s="1091"/>
      <c r="P86" s="1635">
        <v>126</v>
      </c>
      <c r="Q86" s="1091">
        <v>25</v>
      </c>
      <c r="R86" s="1091">
        <f t="shared" si="17"/>
        <v>151</v>
      </c>
      <c r="S86" s="1091"/>
      <c r="T86" s="1091">
        <v>126</v>
      </c>
      <c r="U86" s="1091">
        <v>25</v>
      </c>
      <c r="V86" s="1091">
        <f t="shared" si="18"/>
        <v>151</v>
      </c>
      <c r="W86" s="1091"/>
      <c r="X86" s="1091">
        <v>0</v>
      </c>
      <c r="Y86" s="1091">
        <v>0</v>
      </c>
      <c r="Z86" s="1658">
        <f t="shared" si="19"/>
        <v>0</v>
      </c>
    </row>
    <row r="87" spans="1:27" ht="12" customHeight="1">
      <c r="A87" s="9">
        <v>4</v>
      </c>
      <c r="B87" s="9">
        <v>6</v>
      </c>
      <c r="C87" s="9">
        <v>11</v>
      </c>
      <c r="E87" s="1895"/>
      <c r="F87" s="4"/>
      <c r="G87" s="20" t="s">
        <v>645</v>
      </c>
      <c r="H87" s="1091">
        <v>0</v>
      </c>
      <c r="I87" s="1091">
        <v>0</v>
      </c>
      <c r="J87" s="1091">
        <f t="shared" si="15"/>
        <v>0</v>
      </c>
      <c r="K87" s="1091"/>
      <c r="L87" s="1091">
        <v>0</v>
      </c>
      <c r="M87" s="1091">
        <v>0</v>
      </c>
      <c r="N87" s="1091">
        <f t="shared" si="16"/>
        <v>0</v>
      </c>
      <c r="O87" s="1091"/>
      <c r="P87" s="1091">
        <v>0</v>
      </c>
      <c r="Q87" s="1091">
        <v>0</v>
      </c>
      <c r="R87" s="1091">
        <f t="shared" si="17"/>
        <v>0</v>
      </c>
      <c r="S87" s="1091"/>
      <c r="T87" s="1091">
        <v>0</v>
      </c>
      <c r="U87" s="1091">
        <v>0</v>
      </c>
      <c r="V87" s="1091">
        <f t="shared" si="18"/>
        <v>0</v>
      </c>
      <c r="W87" s="1091"/>
      <c r="X87" s="1091">
        <v>0</v>
      </c>
      <c r="Y87" s="1091">
        <v>0</v>
      </c>
      <c r="Z87" s="1658">
        <f t="shared" si="19"/>
        <v>0</v>
      </c>
    </row>
    <row r="88" spans="1:27" ht="12" customHeight="1">
      <c r="A88" s="9">
        <v>4</v>
      </c>
      <c r="B88" s="9">
        <v>6</v>
      </c>
      <c r="C88" s="9">
        <v>11</v>
      </c>
      <c r="E88" s="1896"/>
      <c r="F88" s="4"/>
      <c r="G88" s="20" t="s">
        <v>644</v>
      </c>
      <c r="H88" s="1091">
        <v>0</v>
      </c>
      <c r="I88" s="1091">
        <v>0</v>
      </c>
      <c r="J88" s="1091">
        <f t="shared" si="15"/>
        <v>0</v>
      </c>
      <c r="K88" s="1091"/>
      <c r="L88" s="1091">
        <v>0</v>
      </c>
      <c r="M88" s="1091">
        <v>0</v>
      </c>
      <c r="N88" s="1091">
        <f t="shared" si="16"/>
        <v>0</v>
      </c>
      <c r="O88" s="1091"/>
      <c r="P88" s="1091">
        <v>0</v>
      </c>
      <c r="Q88" s="1091">
        <v>0</v>
      </c>
      <c r="R88" s="1091">
        <f t="shared" si="17"/>
        <v>0</v>
      </c>
      <c r="S88" s="1091"/>
      <c r="T88" s="1091">
        <v>0</v>
      </c>
      <c r="U88" s="1091">
        <v>0</v>
      </c>
      <c r="V88" s="1091">
        <f t="shared" si="18"/>
        <v>0</v>
      </c>
      <c r="W88" s="1091"/>
      <c r="X88" s="1091">
        <v>0</v>
      </c>
      <c r="Y88" s="1091">
        <v>0</v>
      </c>
      <c r="Z88" s="1658">
        <f t="shared" si="19"/>
        <v>0</v>
      </c>
    </row>
    <row r="89" spans="1:27" ht="12" customHeight="1">
      <c r="E89" s="1891">
        <v>1405</v>
      </c>
      <c r="F89" s="373" t="s">
        <v>4</v>
      </c>
      <c r="G89" s="491"/>
      <c r="H89" s="1078">
        <f>SUM(H90+H95+H102+H104)</f>
        <v>245</v>
      </c>
      <c r="I89" s="1078">
        <f>SUM(I90+I95+I102+I104)</f>
        <v>324</v>
      </c>
      <c r="J89" s="1078">
        <f t="shared" si="15"/>
        <v>569</v>
      </c>
      <c r="K89" s="1078">
        <f>SUM(K90+K95+K102+K104)</f>
        <v>0</v>
      </c>
      <c r="L89" s="1078">
        <f>SUM(L90+L95+L102+L104)</f>
        <v>235</v>
      </c>
      <c r="M89" s="1078">
        <f>SUM(M90+M95+M102+M104)</f>
        <v>315</v>
      </c>
      <c r="N89" s="1078">
        <f>SUM(K89:M89)</f>
        <v>550</v>
      </c>
      <c r="O89" s="1078">
        <f t="shared" ref="O89:U89" si="20">SUM(O90+O95+O102+O104)</f>
        <v>0</v>
      </c>
      <c r="P89" s="1078">
        <f t="shared" si="20"/>
        <v>231</v>
      </c>
      <c r="Q89" s="1078">
        <f t="shared" si="20"/>
        <v>312</v>
      </c>
      <c r="R89" s="1078">
        <f t="shared" si="20"/>
        <v>543</v>
      </c>
      <c r="S89" s="1078">
        <f t="shared" si="20"/>
        <v>0</v>
      </c>
      <c r="T89" s="1078">
        <f t="shared" si="20"/>
        <v>101</v>
      </c>
      <c r="U89" s="1078">
        <f t="shared" si="20"/>
        <v>171</v>
      </c>
      <c r="V89" s="1078">
        <f t="shared" si="18"/>
        <v>272</v>
      </c>
      <c r="W89" s="1078">
        <f>SUM(W90+W95+W102+W104)</f>
        <v>0</v>
      </c>
      <c r="X89" s="1078">
        <f>SUM(X90+X95+X102+X104)</f>
        <v>0</v>
      </c>
      <c r="Y89" s="1078">
        <f>SUM(Y90+Y95+Y102+Y104)</f>
        <v>0</v>
      </c>
      <c r="Z89" s="1653">
        <f t="shared" si="19"/>
        <v>0</v>
      </c>
    </row>
    <row r="90" spans="1:27" ht="12" customHeight="1">
      <c r="E90" s="1892"/>
      <c r="F90" s="490" t="s">
        <v>50</v>
      </c>
      <c r="G90" s="20"/>
      <c r="H90" s="1111">
        <f>SUM(H91:H94)</f>
        <v>25</v>
      </c>
      <c r="I90" s="1111">
        <f>SUM(I91:I94)</f>
        <v>30</v>
      </c>
      <c r="J90" s="1111">
        <f t="shared" si="15"/>
        <v>55</v>
      </c>
      <c r="K90" s="1111"/>
      <c r="L90" s="1111">
        <f>SUM(K91:L94)</f>
        <v>24</v>
      </c>
      <c r="M90" s="1111">
        <f>SUM(M91:M94)</f>
        <v>30</v>
      </c>
      <c r="N90" s="1111">
        <f t="shared" ref="N90:N121" si="21">SUM(L90:M90)</f>
        <v>54</v>
      </c>
      <c r="O90" s="1091"/>
      <c r="P90" s="1111">
        <f>SUM(P91:P94)</f>
        <v>24</v>
      </c>
      <c r="Q90" s="1111">
        <f>SUM(Q91:Q94)</f>
        <v>30</v>
      </c>
      <c r="R90" s="1111">
        <f>R91+R92+R93+R94</f>
        <v>54</v>
      </c>
      <c r="S90" s="1111">
        <f>SUM(S91)</f>
        <v>0</v>
      </c>
      <c r="T90" s="1111">
        <f>T91+T92+T93+T94</f>
        <v>0</v>
      </c>
      <c r="U90" s="1111">
        <f>U91+U92+U93+U94</f>
        <v>0</v>
      </c>
      <c r="V90" s="1111">
        <f t="shared" si="18"/>
        <v>0</v>
      </c>
      <c r="W90" s="1111"/>
      <c r="X90" s="1111">
        <f>X91+X92+X93+X94</f>
        <v>0</v>
      </c>
      <c r="Y90" s="1111">
        <f>Y91+Y92+Y93+Y94</f>
        <v>0</v>
      </c>
      <c r="Z90" s="1636">
        <f t="shared" si="19"/>
        <v>0</v>
      </c>
    </row>
    <row r="91" spans="1:27" ht="12" customHeight="1">
      <c r="A91" s="9">
        <v>5</v>
      </c>
      <c r="B91" s="9">
        <v>4</v>
      </c>
      <c r="C91" s="9">
        <v>8</v>
      </c>
      <c r="E91" s="1892"/>
      <c r="F91" s="4"/>
      <c r="G91" s="4" t="s">
        <v>395</v>
      </c>
      <c r="H91" s="1091">
        <v>6</v>
      </c>
      <c r="I91" s="1091">
        <v>6</v>
      </c>
      <c r="J91" s="1091">
        <f t="shared" si="15"/>
        <v>12</v>
      </c>
      <c r="K91" s="1091"/>
      <c r="L91" s="1091">
        <v>6</v>
      </c>
      <c r="M91" s="1091">
        <v>6</v>
      </c>
      <c r="N91" s="1091">
        <f t="shared" si="21"/>
        <v>12</v>
      </c>
      <c r="O91" s="1091"/>
      <c r="P91" s="1091">
        <v>6</v>
      </c>
      <c r="Q91" s="1091">
        <v>6</v>
      </c>
      <c r="R91" s="1091">
        <f t="shared" ref="R91:R122" si="22">SUM(P91:Q91)</f>
        <v>12</v>
      </c>
      <c r="S91" s="1091"/>
      <c r="T91" s="1648">
        <v>0</v>
      </c>
      <c r="U91" s="1648">
        <v>0</v>
      </c>
      <c r="V91" s="1635">
        <f t="shared" si="18"/>
        <v>0</v>
      </c>
      <c r="W91" s="1635"/>
      <c r="X91" s="1648">
        <v>0</v>
      </c>
      <c r="Y91" s="1648">
        <v>0</v>
      </c>
      <c r="Z91" s="1634">
        <f t="shared" si="19"/>
        <v>0</v>
      </c>
    </row>
    <row r="92" spans="1:27" ht="12" customHeight="1">
      <c r="A92" s="9">
        <v>5</v>
      </c>
      <c r="B92" s="9">
        <v>4</v>
      </c>
      <c r="C92" s="9">
        <v>8</v>
      </c>
      <c r="E92" s="1892"/>
      <c r="F92" s="4"/>
      <c r="G92" s="4" t="s">
        <v>394</v>
      </c>
      <c r="H92" s="1091">
        <v>12</v>
      </c>
      <c r="I92" s="1091">
        <v>11</v>
      </c>
      <c r="J92" s="1091">
        <f t="shared" si="15"/>
        <v>23</v>
      </c>
      <c r="K92" s="1091"/>
      <c r="L92" s="1091">
        <v>12</v>
      </c>
      <c r="M92" s="1091">
        <v>11</v>
      </c>
      <c r="N92" s="1091">
        <f t="shared" si="21"/>
        <v>23</v>
      </c>
      <c r="O92" s="1091"/>
      <c r="P92" s="1635">
        <v>12</v>
      </c>
      <c r="Q92" s="1635">
        <v>11</v>
      </c>
      <c r="R92" s="1635">
        <f t="shared" si="22"/>
        <v>23</v>
      </c>
      <c r="S92" s="1635">
        <f>SUM(S93:S96)</f>
        <v>0</v>
      </c>
      <c r="T92" s="1648">
        <v>0</v>
      </c>
      <c r="U92" s="1648">
        <v>0</v>
      </c>
      <c r="V92" s="1635">
        <f t="shared" si="18"/>
        <v>0</v>
      </c>
      <c r="W92" s="1635"/>
      <c r="X92" s="1648">
        <v>0</v>
      </c>
      <c r="Y92" s="1648">
        <v>0</v>
      </c>
      <c r="Z92" s="1634">
        <f t="shared" si="19"/>
        <v>0</v>
      </c>
    </row>
    <row r="93" spans="1:27" ht="12" customHeight="1">
      <c r="A93" s="9">
        <v>5</v>
      </c>
      <c r="B93" s="9">
        <v>4</v>
      </c>
      <c r="C93" s="9">
        <v>8</v>
      </c>
      <c r="E93" s="1892"/>
      <c r="F93" s="4"/>
      <c r="G93" s="4" t="s">
        <v>393</v>
      </c>
      <c r="H93" s="1091">
        <v>2</v>
      </c>
      <c r="I93" s="1091">
        <v>6</v>
      </c>
      <c r="J93" s="1091">
        <f t="shared" si="15"/>
        <v>8</v>
      </c>
      <c r="K93" s="1091"/>
      <c r="L93" s="1091">
        <v>2</v>
      </c>
      <c r="M93" s="1091">
        <v>6</v>
      </c>
      <c r="N93" s="1091">
        <f t="shared" si="21"/>
        <v>8</v>
      </c>
      <c r="O93" s="1091"/>
      <c r="P93" s="1091">
        <v>2</v>
      </c>
      <c r="Q93" s="1091">
        <v>6</v>
      </c>
      <c r="R93" s="1091">
        <f t="shared" si="22"/>
        <v>8</v>
      </c>
      <c r="S93" s="1091"/>
      <c r="T93" s="1648">
        <v>0</v>
      </c>
      <c r="U93" s="1648">
        <v>0</v>
      </c>
      <c r="V93" s="1635">
        <f t="shared" si="18"/>
        <v>0</v>
      </c>
      <c r="W93" s="1635"/>
      <c r="X93" s="1648">
        <v>0</v>
      </c>
      <c r="Y93" s="1648">
        <v>0</v>
      </c>
      <c r="Z93" s="1634">
        <f t="shared" si="19"/>
        <v>0</v>
      </c>
    </row>
    <row r="94" spans="1:27" ht="12" customHeight="1">
      <c r="A94" s="9">
        <v>5</v>
      </c>
      <c r="B94" s="9">
        <v>4</v>
      </c>
      <c r="C94" s="9">
        <v>8</v>
      </c>
      <c r="E94" s="1892"/>
      <c r="F94" s="4"/>
      <c r="G94" s="4" t="s">
        <v>392</v>
      </c>
      <c r="H94" s="1091">
        <v>5</v>
      </c>
      <c r="I94" s="1091">
        <v>7</v>
      </c>
      <c r="J94" s="1091">
        <f t="shared" si="15"/>
        <v>12</v>
      </c>
      <c r="K94" s="1091"/>
      <c r="L94" s="1091">
        <v>4</v>
      </c>
      <c r="M94" s="1091">
        <v>7</v>
      </c>
      <c r="N94" s="1091">
        <f t="shared" si="21"/>
        <v>11</v>
      </c>
      <c r="O94" s="1091"/>
      <c r="P94" s="1635">
        <v>4</v>
      </c>
      <c r="Q94" s="1635">
        <v>7</v>
      </c>
      <c r="R94" s="1091">
        <f t="shared" si="22"/>
        <v>11</v>
      </c>
      <c r="S94" s="1091"/>
      <c r="T94" s="1648">
        <v>0</v>
      </c>
      <c r="U94" s="1648">
        <v>0</v>
      </c>
      <c r="V94" s="1635">
        <f t="shared" si="18"/>
        <v>0</v>
      </c>
      <c r="W94" s="1635"/>
      <c r="X94" s="1648">
        <v>0</v>
      </c>
      <c r="Y94" s="1648">
        <v>0</v>
      </c>
      <c r="Z94" s="1634">
        <f t="shared" si="19"/>
        <v>0</v>
      </c>
    </row>
    <row r="95" spans="1:27" ht="12" customHeight="1">
      <c r="E95" s="1892"/>
      <c r="F95" s="490" t="s">
        <v>58</v>
      </c>
      <c r="G95" s="20"/>
      <c r="H95" s="1111">
        <f>SUM(H96:H101)</f>
        <v>166</v>
      </c>
      <c r="I95" s="1111">
        <f>SUM(I96:I101)</f>
        <v>203</v>
      </c>
      <c r="J95" s="1111">
        <f t="shared" si="15"/>
        <v>369</v>
      </c>
      <c r="K95" s="1111">
        <f>SUM(K96:K101)</f>
        <v>0</v>
      </c>
      <c r="L95" s="1111">
        <f>SUM(L96:L101)</f>
        <v>161</v>
      </c>
      <c r="M95" s="1111">
        <f>SUM(M96:M101)</f>
        <v>197</v>
      </c>
      <c r="N95" s="1111">
        <f t="shared" si="21"/>
        <v>358</v>
      </c>
      <c r="O95" s="1091"/>
      <c r="P95" s="1111">
        <f>SUM(P96:P101)</f>
        <v>157</v>
      </c>
      <c r="Q95" s="1111">
        <f>SUM(Q96:Q101)</f>
        <v>194</v>
      </c>
      <c r="R95" s="1111">
        <f t="shared" si="22"/>
        <v>351</v>
      </c>
      <c r="S95" s="1111">
        <f>SUM(S96:S101)</f>
        <v>0</v>
      </c>
      <c r="T95" s="1111">
        <f>SUM(T96:T101)</f>
        <v>57</v>
      </c>
      <c r="U95" s="1111">
        <f>SUM(U96:U101)</f>
        <v>94</v>
      </c>
      <c r="V95" s="1111">
        <f t="shared" si="18"/>
        <v>151</v>
      </c>
      <c r="W95" s="1111">
        <f>SUM(W96:W101)</f>
        <v>0</v>
      </c>
      <c r="X95" s="1111">
        <f>SUM(X96:X101)</f>
        <v>0</v>
      </c>
      <c r="Y95" s="1111">
        <f>SUM(Y96:Y101)</f>
        <v>0</v>
      </c>
      <c r="Z95" s="1636">
        <f t="shared" si="19"/>
        <v>0</v>
      </c>
    </row>
    <row r="96" spans="1:27" ht="12" customHeight="1">
      <c r="A96" s="9">
        <v>5</v>
      </c>
      <c r="B96" s="9">
        <v>5</v>
      </c>
      <c r="C96" s="9">
        <v>11</v>
      </c>
      <c r="E96" s="1892"/>
      <c r="F96" s="4"/>
      <c r="G96" s="4" t="s">
        <v>113</v>
      </c>
      <c r="H96" s="1091">
        <v>1</v>
      </c>
      <c r="I96" s="1091">
        <v>2</v>
      </c>
      <c r="J96" s="1091">
        <f t="shared" si="15"/>
        <v>3</v>
      </c>
      <c r="K96" s="1091"/>
      <c r="L96" s="1091">
        <v>1</v>
      </c>
      <c r="M96" s="1091">
        <v>2</v>
      </c>
      <c r="N96" s="1091">
        <f t="shared" si="21"/>
        <v>3</v>
      </c>
      <c r="O96" s="1091"/>
      <c r="P96" s="1635">
        <v>0</v>
      </c>
      <c r="Q96" s="1635">
        <v>0</v>
      </c>
      <c r="R96" s="1091">
        <f t="shared" si="22"/>
        <v>0</v>
      </c>
      <c r="S96" s="1091"/>
      <c r="T96" s="1648">
        <v>0</v>
      </c>
      <c r="U96" s="1648">
        <v>0</v>
      </c>
      <c r="V96" s="1635">
        <f t="shared" si="18"/>
        <v>0</v>
      </c>
      <c r="W96" s="1635"/>
      <c r="X96" s="1635">
        <v>0</v>
      </c>
      <c r="Y96" s="1635">
        <v>0</v>
      </c>
      <c r="Z96" s="1634">
        <f t="shared" si="19"/>
        <v>0</v>
      </c>
    </row>
    <row r="97" spans="1:26" ht="12" customHeight="1">
      <c r="A97" s="9">
        <v>5</v>
      </c>
      <c r="B97" s="9">
        <v>5</v>
      </c>
      <c r="C97" s="9">
        <v>11</v>
      </c>
      <c r="E97" s="1892"/>
      <c r="F97" s="4"/>
      <c r="G97" s="4" t="s">
        <v>391</v>
      </c>
      <c r="H97" s="1091">
        <v>33</v>
      </c>
      <c r="I97" s="1091">
        <v>27</v>
      </c>
      <c r="J97" s="1091">
        <f t="shared" si="15"/>
        <v>60</v>
      </c>
      <c r="K97" s="1091"/>
      <c r="L97" s="1091">
        <v>33</v>
      </c>
      <c r="M97" s="1091">
        <v>27</v>
      </c>
      <c r="N97" s="1091">
        <f t="shared" si="21"/>
        <v>60</v>
      </c>
      <c r="O97" s="1091"/>
      <c r="P97" s="1635">
        <v>33</v>
      </c>
      <c r="Q97" s="1635">
        <v>27</v>
      </c>
      <c r="R97" s="1635">
        <f t="shared" si="22"/>
        <v>60</v>
      </c>
      <c r="S97" s="1635">
        <f>SUM(S98:S103)</f>
        <v>0</v>
      </c>
      <c r="T97" s="1648">
        <v>15</v>
      </c>
      <c r="U97" s="1648">
        <v>12</v>
      </c>
      <c r="V97" s="1635">
        <f t="shared" si="18"/>
        <v>27</v>
      </c>
      <c r="W97" s="1635"/>
      <c r="X97" s="1635">
        <v>0</v>
      </c>
      <c r="Y97" s="1635">
        <v>0</v>
      </c>
      <c r="Z97" s="1634">
        <f t="shared" si="19"/>
        <v>0</v>
      </c>
    </row>
    <row r="98" spans="1:26" ht="12" customHeight="1">
      <c r="A98" s="9">
        <v>5</v>
      </c>
      <c r="B98" s="9">
        <v>5</v>
      </c>
      <c r="C98" s="9">
        <v>11</v>
      </c>
      <c r="E98" s="1892"/>
      <c r="F98" s="4"/>
      <c r="G98" s="4" t="s">
        <v>390</v>
      </c>
      <c r="H98" s="1091">
        <v>3</v>
      </c>
      <c r="I98" s="1091">
        <v>1</v>
      </c>
      <c r="J98" s="1091">
        <f t="shared" si="15"/>
        <v>4</v>
      </c>
      <c r="K98" s="1091"/>
      <c r="L98" s="1091">
        <v>3</v>
      </c>
      <c r="M98" s="1091">
        <v>1</v>
      </c>
      <c r="N98" s="1091">
        <f t="shared" si="21"/>
        <v>4</v>
      </c>
      <c r="O98" s="1091"/>
      <c r="P98" s="1091">
        <v>0</v>
      </c>
      <c r="Q98" s="1091">
        <v>0</v>
      </c>
      <c r="R98" s="1091">
        <f t="shared" si="22"/>
        <v>0</v>
      </c>
      <c r="S98" s="1091"/>
      <c r="T98" s="1648">
        <v>0</v>
      </c>
      <c r="U98" s="1648">
        <v>0</v>
      </c>
      <c r="V98" s="1635">
        <f t="shared" si="18"/>
        <v>0</v>
      </c>
      <c r="W98" s="1635"/>
      <c r="X98" s="1648">
        <v>0</v>
      </c>
      <c r="Y98" s="1648">
        <v>0</v>
      </c>
      <c r="Z98" s="1634">
        <f t="shared" si="19"/>
        <v>0</v>
      </c>
    </row>
    <row r="99" spans="1:26" ht="12" customHeight="1">
      <c r="A99" s="9">
        <v>5</v>
      </c>
      <c r="B99" s="9">
        <v>5</v>
      </c>
      <c r="C99" s="9">
        <v>11</v>
      </c>
      <c r="E99" s="1892"/>
      <c r="F99" s="4"/>
      <c r="G99" s="4" t="s">
        <v>389</v>
      </c>
      <c r="H99" s="1091">
        <v>6</v>
      </c>
      <c r="I99" s="1091">
        <v>3</v>
      </c>
      <c r="J99" s="1091">
        <f t="shared" si="15"/>
        <v>9</v>
      </c>
      <c r="K99" s="1091"/>
      <c r="L99" s="1091">
        <v>6</v>
      </c>
      <c r="M99" s="1091">
        <v>3</v>
      </c>
      <c r="N99" s="1091">
        <f t="shared" si="21"/>
        <v>9</v>
      </c>
      <c r="O99" s="1091"/>
      <c r="P99" s="1635">
        <v>6</v>
      </c>
      <c r="Q99" s="1635">
        <v>3</v>
      </c>
      <c r="R99" s="1091">
        <f t="shared" si="22"/>
        <v>9</v>
      </c>
      <c r="S99" s="1091"/>
      <c r="T99" s="1648">
        <v>0</v>
      </c>
      <c r="U99" s="1648">
        <v>0</v>
      </c>
      <c r="V99" s="1635">
        <f t="shared" si="18"/>
        <v>0</v>
      </c>
      <c r="W99" s="1635"/>
      <c r="X99" s="1648">
        <v>0</v>
      </c>
      <c r="Y99" s="1648">
        <v>0</v>
      </c>
      <c r="Z99" s="1634">
        <f t="shared" si="19"/>
        <v>0</v>
      </c>
    </row>
    <row r="100" spans="1:26" ht="12" customHeight="1">
      <c r="A100" s="9">
        <v>5</v>
      </c>
      <c r="B100" s="9">
        <v>5</v>
      </c>
      <c r="C100" s="9">
        <v>11</v>
      </c>
      <c r="E100" s="1892"/>
      <c r="F100" s="4"/>
      <c r="G100" s="4" t="s">
        <v>115</v>
      </c>
      <c r="H100" s="1091">
        <v>58</v>
      </c>
      <c r="I100" s="1091">
        <v>120</v>
      </c>
      <c r="J100" s="1091">
        <f t="shared" si="15"/>
        <v>178</v>
      </c>
      <c r="K100" s="1091"/>
      <c r="L100" s="1091">
        <v>56</v>
      </c>
      <c r="M100" s="1091">
        <v>118</v>
      </c>
      <c r="N100" s="1091">
        <f t="shared" si="21"/>
        <v>174</v>
      </c>
      <c r="O100" s="1091"/>
      <c r="P100" s="1091">
        <v>56</v>
      </c>
      <c r="Q100" s="1091">
        <v>118</v>
      </c>
      <c r="R100" s="1091">
        <f t="shared" si="22"/>
        <v>174</v>
      </c>
      <c r="S100" s="1091"/>
      <c r="T100" s="1635">
        <v>42</v>
      </c>
      <c r="U100" s="1635">
        <v>82</v>
      </c>
      <c r="V100" s="1635">
        <f t="shared" si="18"/>
        <v>124</v>
      </c>
      <c r="W100" s="1635"/>
      <c r="X100" s="1648">
        <v>0</v>
      </c>
      <c r="Y100" s="1648">
        <v>0</v>
      </c>
      <c r="Z100" s="1634">
        <f t="shared" si="19"/>
        <v>0</v>
      </c>
    </row>
    <row r="101" spans="1:26" ht="12" customHeight="1">
      <c r="A101" s="9">
        <v>5</v>
      </c>
      <c r="B101" s="9">
        <v>5</v>
      </c>
      <c r="C101" s="9">
        <v>11</v>
      </c>
      <c r="E101" s="1892"/>
      <c r="F101" s="4"/>
      <c r="G101" s="485" t="s">
        <v>388</v>
      </c>
      <c r="H101" s="1657">
        <v>65</v>
      </c>
      <c r="I101" s="1657">
        <v>50</v>
      </c>
      <c r="J101" s="1091">
        <f t="shared" si="15"/>
        <v>115</v>
      </c>
      <c r="K101" s="1657"/>
      <c r="L101" s="1657">
        <v>62</v>
      </c>
      <c r="M101" s="1657">
        <v>46</v>
      </c>
      <c r="N101" s="1091">
        <f t="shared" si="21"/>
        <v>108</v>
      </c>
      <c r="O101" s="1657"/>
      <c r="P101" s="1091">
        <v>62</v>
      </c>
      <c r="Q101" s="1091">
        <v>46</v>
      </c>
      <c r="R101" s="1091">
        <f t="shared" si="22"/>
        <v>108</v>
      </c>
      <c r="S101" s="1091"/>
      <c r="T101" s="1648">
        <v>0</v>
      </c>
      <c r="U101" s="1648">
        <v>0</v>
      </c>
      <c r="V101" s="1635">
        <f t="shared" si="18"/>
        <v>0</v>
      </c>
      <c r="W101" s="1635"/>
      <c r="X101" s="1648">
        <v>0</v>
      </c>
      <c r="Y101" s="1648">
        <v>0</v>
      </c>
      <c r="Z101" s="1634">
        <f t="shared" si="19"/>
        <v>0</v>
      </c>
    </row>
    <row r="102" spans="1:26" ht="12" customHeight="1">
      <c r="E102" s="1892"/>
      <c r="F102" s="479" t="s">
        <v>51</v>
      </c>
      <c r="G102" s="20"/>
      <c r="H102" s="1111">
        <f>SUM(H103)</f>
        <v>48</v>
      </c>
      <c r="I102" s="1111">
        <f>SUM(I103)</f>
        <v>79</v>
      </c>
      <c r="J102" s="1111">
        <f t="shared" si="15"/>
        <v>127</v>
      </c>
      <c r="K102" s="1111"/>
      <c r="L102" s="1111">
        <f>SUM(L103)</f>
        <v>44</v>
      </c>
      <c r="M102" s="1111">
        <f>SUM(M103)</f>
        <v>77</v>
      </c>
      <c r="N102" s="1111">
        <f t="shared" si="21"/>
        <v>121</v>
      </c>
      <c r="O102" s="1091"/>
      <c r="P102" s="1111">
        <f>SUM(P103)</f>
        <v>44</v>
      </c>
      <c r="Q102" s="1111">
        <f>SUM(Q103:Q103)</f>
        <v>77</v>
      </c>
      <c r="R102" s="1111">
        <f t="shared" si="22"/>
        <v>121</v>
      </c>
      <c r="S102" s="1111">
        <f>SUM(S103)</f>
        <v>0</v>
      </c>
      <c r="T102" s="1111">
        <f>SUM(T103)</f>
        <v>44</v>
      </c>
      <c r="U102" s="1111">
        <f>SUM(U103)</f>
        <v>77</v>
      </c>
      <c r="V102" s="1111">
        <f t="shared" si="18"/>
        <v>121</v>
      </c>
      <c r="W102" s="1111">
        <f>SUM(W103)</f>
        <v>0</v>
      </c>
      <c r="X102" s="1111">
        <f>SUM(X103)</f>
        <v>0</v>
      </c>
      <c r="Y102" s="1111">
        <f>SUM(Y103)</f>
        <v>0</v>
      </c>
      <c r="Z102" s="1636">
        <f t="shared" si="19"/>
        <v>0</v>
      </c>
    </row>
    <row r="103" spans="1:26" ht="12" customHeight="1">
      <c r="A103" s="9">
        <v>5</v>
      </c>
      <c r="B103" s="9">
        <v>5</v>
      </c>
      <c r="C103" s="9">
        <v>10</v>
      </c>
      <c r="E103" s="1892"/>
      <c r="F103" s="479"/>
      <c r="G103" s="20" t="s">
        <v>115</v>
      </c>
      <c r="H103" s="1091">
        <v>48</v>
      </c>
      <c r="I103" s="1091">
        <v>79</v>
      </c>
      <c r="J103" s="1091">
        <f t="shared" si="15"/>
        <v>127</v>
      </c>
      <c r="K103" s="1091"/>
      <c r="L103" s="1091">
        <v>44</v>
      </c>
      <c r="M103" s="1091">
        <v>77</v>
      </c>
      <c r="N103" s="1091">
        <f t="shared" si="21"/>
        <v>121</v>
      </c>
      <c r="O103" s="1091"/>
      <c r="P103" s="1091">
        <v>44</v>
      </c>
      <c r="Q103" s="1091">
        <v>77</v>
      </c>
      <c r="R103" s="1091">
        <f t="shared" si="22"/>
        <v>121</v>
      </c>
      <c r="S103" s="1091"/>
      <c r="T103" s="1091">
        <v>44</v>
      </c>
      <c r="U103" s="1091">
        <v>77</v>
      </c>
      <c r="V103" s="1635">
        <f t="shared" si="18"/>
        <v>121</v>
      </c>
      <c r="W103" s="1635"/>
      <c r="X103" s="1635">
        <v>0</v>
      </c>
      <c r="Y103" s="1635">
        <v>0</v>
      </c>
      <c r="Z103" s="1634">
        <f t="shared" si="19"/>
        <v>0</v>
      </c>
    </row>
    <row r="104" spans="1:26" ht="12" customHeight="1">
      <c r="E104" s="1892"/>
      <c r="F104" s="1536" t="s">
        <v>52</v>
      </c>
      <c r="G104" s="20"/>
      <c r="H104" s="1111">
        <f>SUM(H105:H106)</f>
        <v>6</v>
      </c>
      <c r="I104" s="1111">
        <f>SUM(I105:I106)</f>
        <v>12</v>
      </c>
      <c r="J104" s="1111">
        <f t="shared" si="15"/>
        <v>18</v>
      </c>
      <c r="K104" s="1111"/>
      <c r="L104" s="1111">
        <f>SUM(L105:L106)</f>
        <v>6</v>
      </c>
      <c r="M104" s="1111">
        <f>SUM(M105:M106)</f>
        <v>11</v>
      </c>
      <c r="N104" s="1111">
        <f t="shared" si="21"/>
        <v>17</v>
      </c>
      <c r="O104" s="1091"/>
      <c r="P104" s="1111">
        <f>SUM(P105:P106)</f>
        <v>6</v>
      </c>
      <c r="Q104" s="1111">
        <f>SUM(Q105:Q106)</f>
        <v>11</v>
      </c>
      <c r="R104" s="1111">
        <f t="shared" si="22"/>
        <v>17</v>
      </c>
      <c r="S104" s="1111">
        <f>S105</f>
        <v>0</v>
      </c>
      <c r="T104" s="1111">
        <f>SUM(T105:T106)</f>
        <v>0</v>
      </c>
      <c r="U104" s="1111">
        <f>SUM(U105:U106)</f>
        <v>0</v>
      </c>
      <c r="V104" s="1111">
        <f t="shared" si="18"/>
        <v>0</v>
      </c>
      <c r="W104" s="1111">
        <f>W105</f>
        <v>0</v>
      </c>
      <c r="X104" s="1111">
        <f>SUM(X105:X106)</f>
        <v>0</v>
      </c>
      <c r="Y104" s="1111">
        <f>SUM(Y105:Y106)</f>
        <v>0</v>
      </c>
      <c r="Z104" s="1636">
        <f t="shared" si="19"/>
        <v>0</v>
      </c>
    </row>
    <row r="105" spans="1:26" ht="12" customHeight="1">
      <c r="A105" s="9">
        <v>5</v>
      </c>
      <c r="B105" s="9">
        <v>5</v>
      </c>
      <c r="C105" s="9">
        <v>13</v>
      </c>
      <c r="E105" s="1892"/>
      <c r="F105" s="1536"/>
      <c r="G105" s="20" t="s">
        <v>115</v>
      </c>
      <c r="H105" s="1091">
        <v>6</v>
      </c>
      <c r="I105" s="1091">
        <v>12</v>
      </c>
      <c r="J105" s="1091">
        <f t="shared" si="15"/>
        <v>18</v>
      </c>
      <c r="K105" s="1091"/>
      <c r="L105" s="1091">
        <v>6</v>
      </c>
      <c r="M105" s="1091">
        <v>11</v>
      </c>
      <c r="N105" s="1091">
        <f t="shared" si="21"/>
        <v>17</v>
      </c>
      <c r="O105" s="1091"/>
      <c r="P105" s="1091">
        <v>6</v>
      </c>
      <c r="Q105" s="1091">
        <v>11</v>
      </c>
      <c r="R105" s="1635">
        <f t="shared" si="22"/>
        <v>17</v>
      </c>
      <c r="S105" s="1091"/>
      <c r="T105" s="1648">
        <v>0</v>
      </c>
      <c r="U105" s="1648">
        <v>0</v>
      </c>
      <c r="V105" s="1635">
        <f t="shared" si="18"/>
        <v>0</v>
      </c>
      <c r="W105" s="1091"/>
      <c r="X105" s="1648">
        <v>0</v>
      </c>
      <c r="Y105" s="1648">
        <v>0</v>
      </c>
      <c r="Z105" s="1634">
        <f t="shared" si="19"/>
        <v>0</v>
      </c>
    </row>
    <row r="106" spans="1:26" ht="12" customHeight="1">
      <c r="A106" s="9">
        <v>5</v>
      </c>
      <c r="B106" s="9">
        <v>5</v>
      </c>
      <c r="C106" s="9">
        <v>13</v>
      </c>
      <c r="E106" s="1893"/>
      <c r="F106" s="1536"/>
      <c r="G106" s="20" t="s">
        <v>387</v>
      </c>
      <c r="H106" s="1091">
        <v>0</v>
      </c>
      <c r="I106" s="1091">
        <v>0</v>
      </c>
      <c r="J106" s="1091">
        <f t="shared" si="15"/>
        <v>0</v>
      </c>
      <c r="K106" s="1091"/>
      <c r="L106" s="1091">
        <v>0</v>
      </c>
      <c r="M106" s="1091">
        <v>0</v>
      </c>
      <c r="N106" s="1091">
        <f t="shared" si="21"/>
        <v>0</v>
      </c>
      <c r="O106" s="1091"/>
      <c r="P106" s="1091">
        <v>0</v>
      </c>
      <c r="Q106" s="1091">
        <v>0</v>
      </c>
      <c r="R106" s="1635">
        <f t="shared" si="22"/>
        <v>0</v>
      </c>
      <c r="S106" s="1091"/>
      <c r="T106" s="1648">
        <v>0</v>
      </c>
      <c r="U106" s="1648">
        <v>0</v>
      </c>
      <c r="V106" s="1635">
        <f t="shared" si="18"/>
        <v>0</v>
      </c>
      <c r="W106" s="1091"/>
      <c r="X106" s="1648">
        <v>0</v>
      </c>
      <c r="Y106" s="1648">
        <v>0</v>
      </c>
      <c r="Z106" s="1634">
        <f t="shared" si="19"/>
        <v>0</v>
      </c>
    </row>
    <row r="107" spans="1:26" ht="12" customHeight="1">
      <c r="E107" s="1892">
        <v>1406</v>
      </c>
      <c r="F107" s="373" t="s">
        <v>5</v>
      </c>
      <c r="G107" s="372"/>
      <c r="H107" s="1078">
        <f>SUM(H108+H113+H111++H115)</f>
        <v>726</v>
      </c>
      <c r="I107" s="1078">
        <f>SUM(I108+I113+I111++I115)</f>
        <v>929</v>
      </c>
      <c r="J107" s="1078">
        <f t="shared" si="15"/>
        <v>1655</v>
      </c>
      <c r="K107" s="1078"/>
      <c r="L107" s="1078">
        <f>SUM(L108+L113+L111+L115)</f>
        <v>708</v>
      </c>
      <c r="M107" s="1078">
        <f>SUM(M108+M113+M111+M115)</f>
        <v>895</v>
      </c>
      <c r="N107" s="1078">
        <f t="shared" si="21"/>
        <v>1603</v>
      </c>
      <c r="O107" s="1644"/>
      <c r="P107" s="1078">
        <f>SUM(P108+P113+P111+P115)</f>
        <v>451</v>
      </c>
      <c r="Q107" s="1078">
        <f>SUM(Q108+Q113+Q111+Q115)</f>
        <v>543</v>
      </c>
      <c r="R107" s="1078">
        <f t="shared" si="22"/>
        <v>994</v>
      </c>
      <c r="S107" s="1078" t="e">
        <f>SUM(S108+S113+S111+#REF!)</f>
        <v>#REF!</v>
      </c>
      <c r="T107" s="1078">
        <f>T108+T113+T111+T115</f>
        <v>363</v>
      </c>
      <c r="U107" s="1078">
        <f>U108+U113+U111+U115</f>
        <v>433</v>
      </c>
      <c r="V107" s="1078">
        <f t="shared" si="18"/>
        <v>796</v>
      </c>
      <c r="W107" s="1644"/>
      <c r="X107" s="1078">
        <f>X108+X113+X111+X115</f>
        <v>79</v>
      </c>
      <c r="Y107" s="1078">
        <f>Y108+Y113+Y111+Y115</f>
        <v>91</v>
      </c>
      <c r="Z107" s="1653">
        <f>X107+Y107</f>
        <v>170</v>
      </c>
    </row>
    <row r="108" spans="1:26" ht="12" customHeight="1">
      <c r="E108" s="1892"/>
      <c r="F108" s="490" t="s">
        <v>53</v>
      </c>
      <c r="G108" s="490"/>
      <c r="H108" s="1111">
        <f>SUM(H109:H110)</f>
        <v>475</v>
      </c>
      <c r="I108" s="1111">
        <f>SUM(I109:I110)</f>
        <v>652</v>
      </c>
      <c r="J108" s="1111">
        <f t="shared" si="15"/>
        <v>1127</v>
      </c>
      <c r="K108" s="1111"/>
      <c r="L108" s="1111">
        <f>SUM(L109:L110)</f>
        <v>468</v>
      </c>
      <c r="M108" s="1111">
        <f>SUM(M109:M110)</f>
        <v>634</v>
      </c>
      <c r="N108" s="1111">
        <f t="shared" si="21"/>
        <v>1102</v>
      </c>
      <c r="O108" s="1111"/>
      <c r="P108" s="1111">
        <f>SUM(P109:P110)</f>
        <v>267</v>
      </c>
      <c r="Q108" s="1111">
        <f>SUM(Q109:Q110)</f>
        <v>364</v>
      </c>
      <c r="R108" s="1111">
        <f t="shared" si="22"/>
        <v>631</v>
      </c>
      <c r="S108" s="1111">
        <f>SUM(S109:S110)</f>
        <v>0</v>
      </c>
      <c r="T108" s="1650">
        <f>T109+T110</f>
        <v>258</v>
      </c>
      <c r="U108" s="1650">
        <f>U109+U110</f>
        <v>345</v>
      </c>
      <c r="V108" s="1111">
        <f t="shared" si="18"/>
        <v>603</v>
      </c>
      <c r="W108" s="1111"/>
      <c r="X108" s="1111">
        <f>X109+X110</f>
        <v>0</v>
      </c>
      <c r="Y108" s="1111">
        <f>Y109+Y110</f>
        <v>0</v>
      </c>
      <c r="Z108" s="1636">
        <f t="shared" ref="Z108:Z133" si="23">SUM(X108:Y108)</f>
        <v>0</v>
      </c>
    </row>
    <row r="109" spans="1:26" ht="12" customHeight="1">
      <c r="A109" s="9">
        <v>6</v>
      </c>
      <c r="B109" s="9">
        <v>2</v>
      </c>
      <c r="C109" s="9">
        <v>11</v>
      </c>
      <c r="E109" s="1892"/>
      <c r="F109" s="720"/>
      <c r="G109" s="20" t="s">
        <v>443</v>
      </c>
      <c r="H109" s="1091">
        <v>9</v>
      </c>
      <c r="I109" s="1091">
        <v>19</v>
      </c>
      <c r="J109" s="1091">
        <f t="shared" si="15"/>
        <v>28</v>
      </c>
      <c r="K109" s="1091"/>
      <c r="L109" s="1091">
        <v>9</v>
      </c>
      <c r="M109" s="1091">
        <v>19</v>
      </c>
      <c r="N109" s="1091">
        <f t="shared" si="21"/>
        <v>28</v>
      </c>
      <c r="O109" s="1091"/>
      <c r="P109" s="1091">
        <v>9</v>
      </c>
      <c r="Q109" s="1091">
        <v>19</v>
      </c>
      <c r="R109" s="1635">
        <f t="shared" si="22"/>
        <v>28</v>
      </c>
      <c r="S109" s="1091"/>
      <c r="T109" s="1648">
        <v>0</v>
      </c>
      <c r="U109" s="1648">
        <v>0</v>
      </c>
      <c r="V109" s="1635">
        <f t="shared" si="18"/>
        <v>0</v>
      </c>
      <c r="W109" s="1635"/>
      <c r="X109" s="1635">
        <v>0</v>
      </c>
      <c r="Y109" s="1635">
        <v>0</v>
      </c>
      <c r="Z109" s="1634">
        <f t="shared" si="23"/>
        <v>0</v>
      </c>
    </row>
    <row r="110" spans="1:26" ht="13.5" customHeight="1">
      <c r="A110" s="9">
        <v>6</v>
      </c>
      <c r="B110" s="9">
        <v>2</v>
      </c>
      <c r="C110" s="9">
        <v>11</v>
      </c>
      <c r="E110" s="1892"/>
      <c r="F110" s="720"/>
      <c r="G110" s="20" t="s">
        <v>98</v>
      </c>
      <c r="H110" s="1091">
        <v>466</v>
      </c>
      <c r="I110" s="1091">
        <v>633</v>
      </c>
      <c r="J110" s="1091">
        <f t="shared" si="15"/>
        <v>1099</v>
      </c>
      <c r="K110" s="1091"/>
      <c r="L110" s="1091">
        <v>459</v>
      </c>
      <c r="M110" s="1091">
        <v>615</v>
      </c>
      <c r="N110" s="1091">
        <f t="shared" si="21"/>
        <v>1074</v>
      </c>
      <c r="O110" s="1091"/>
      <c r="P110" s="1091">
        <v>258</v>
      </c>
      <c r="Q110" s="1091">
        <v>345</v>
      </c>
      <c r="R110" s="1635">
        <f t="shared" si="22"/>
        <v>603</v>
      </c>
      <c r="S110" s="1091"/>
      <c r="T110" s="1648">
        <v>258</v>
      </c>
      <c r="U110" s="1648">
        <v>345</v>
      </c>
      <c r="V110" s="1635">
        <f t="shared" si="18"/>
        <v>603</v>
      </c>
      <c r="W110" s="1635"/>
      <c r="X110" s="1635">
        <v>0</v>
      </c>
      <c r="Y110" s="1635">
        <v>0</v>
      </c>
      <c r="Z110" s="1634">
        <f t="shared" si="23"/>
        <v>0</v>
      </c>
    </row>
    <row r="111" spans="1:26" ht="13.5" customHeight="1">
      <c r="E111" s="1892"/>
      <c r="F111" s="490" t="s">
        <v>381</v>
      </c>
      <c r="G111" s="20"/>
      <c r="H111" s="1111">
        <f>SUM(H112)</f>
        <v>164</v>
      </c>
      <c r="I111" s="1111">
        <f>SUM(I112)</f>
        <v>172</v>
      </c>
      <c r="J111" s="1111">
        <f t="shared" si="15"/>
        <v>336</v>
      </c>
      <c r="K111" s="1111"/>
      <c r="L111" s="1111">
        <f>SUM(L112)</f>
        <v>161</v>
      </c>
      <c r="M111" s="1111">
        <f>SUM(M112)</f>
        <v>170</v>
      </c>
      <c r="N111" s="1111">
        <f t="shared" si="21"/>
        <v>331</v>
      </c>
      <c r="O111" s="1091"/>
      <c r="P111" s="1111">
        <f>SUM(P112)</f>
        <v>105</v>
      </c>
      <c r="Q111" s="1111">
        <f>SUM(Q112)</f>
        <v>88</v>
      </c>
      <c r="R111" s="1111">
        <f t="shared" si="22"/>
        <v>193</v>
      </c>
      <c r="S111" s="1111">
        <f>SUM(S112)</f>
        <v>0</v>
      </c>
      <c r="T111" s="1111">
        <f>T112</f>
        <v>105</v>
      </c>
      <c r="U111" s="1111">
        <f>U112</f>
        <v>88</v>
      </c>
      <c r="V111" s="1111">
        <f t="shared" si="18"/>
        <v>193</v>
      </c>
      <c r="W111" s="1111"/>
      <c r="X111" s="1111">
        <f>X112</f>
        <v>0</v>
      </c>
      <c r="Y111" s="1111">
        <f>Y112</f>
        <v>0</v>
      </c>
      <c r="Z111" s="1636">
        <f t="shared" si="23"/>
        <v>0</v>
      </c>
    </row>
    <row r="112" spans="1:26" ht="13.5" customHeight="1">
      <c r="A112" s="9">
        <v>6</v>
      </c>
      <c r="B112" s="9">
        <v>2</v>
      </c>
      <c r="C112" s="9">
        <v>10</v>
      </c>
      <c r="E112" s="1892"/>
      <c r="F112" s="720"/>
      <c r="G112" s="20" t="s">
        <v>118</v>
      </c>
      <c r="H112" s="1091">
        <v>164</v>
      </c>
      <c r="I112" s="1091">
        <v>172</v>
      </c>
      <c r="J112" s="1091">
        <f t="shared" si="15"/>
        <v>336</v>
      </c>
      <c r="K112" s="1091"/>
      <c r="L112" s="1091">
        <v>161</v>
      </c>
      <c r="M112" s="1091">
        <v>170</v>
      </c>
      <c r="N112" s="1091">
        <f t="shared" si="21"/>
        <v>331</v>
      </c>
      <c r="O112" s="1091"/>
      <c r="P112" s="1091">
        <v>105</v>
      </c>
      <c r="Q112" s="1091">
        <v>88</v>
      </c>
      <c r="R112" s="1635">
        <f t="shared" si="22"/>
        <v>193</v>
      </c>
      <c r="S112" s="1091"/>
      <c r="T112" s="1648">
        <v>105</v>
      </c>
      <c r="U112" s="1648">
        <v>88</v>
      </c>
      <c r="V112" s="1635">
        <f t="shared" si="18"/>
        <v>193</v>
      </c>
      <c r="W112" s="1635"/>
      <c r="X112" s="1635">
        <v>0</v>
      </c>
      <c r="Y112" s="1635">
        <v>0</v>
      </c>
      <c r="Z112" s="1634">
        <f t="shared" si="23"/>
        <v>0</v>
      </c>
    </row>
    <row r="113" spans="1:26" ht="12" customHeight="1">
      <c r="E113" s="1892"/>
      <c r="F113" s="490" t="s">
        <v>55</v>
      </c>
      <c r="G113" s="490"/>
      <c r="H113" s="1111">
        <f>SUM(H114)</f>
        <v>50</v>
      </c>
      <c r="I113" s="1111">
        <f>SUM(I114)</f>
        <v>54</v>
      </c>
      <c r="J113" s="1111">
        <f t="shared" si="15"/>
        <v>104</v>
      </c>
      <c r="K113" s="1111"/>
      <c r="L113" s="1111">
        <f>SUM(L114)</f>
        <v>43</v>
      </c>
      <c r="M113" s="1111">
        <f>SUM(M114)</f>
        <v>42</v>
      </c>
      <c r="N113" s="1111">
        <f t="shared" si="21"/>
        <v>85</v>
      </c>
      <c r="O113" s="1111"/>
      <c r="P113" s="1111">
        <f>SUM(P114)</f>
        <v>43</v>
      </c>
      <c r="Q113" s="1111">
        <f>SUM(Q114)</f>
        <v>42</v>
      </c>
      <c r="R113" s="1111">
        <f t="shared" si="22"/>
        <v>85</v>
      </c>
      <c r="S113" s="1111">
        <f>SUM(S114:S116)</f>
        <v>0</v>
      </c>
      <c r="T113" s="1111">
        <f>T114</f>
        <v>0</v>
      </c>
      <c r="U113" s="1111">
        <f>U114</f>
        <v>0</v>
      </c>
      <c r="V113" s="1111">
        <f t="shared" si="18"/>
        <v>0</v>
      </c>
      <c r="W113" s="1111"/>
      <c r="X113" s="1111">
        <f>X114</f>
        <v>43</v>
      </c>
      <c r="Y113" s="1111">
        <f>Y114</f>
        <v>42</v>
      </c>
      <c r="Z113" s="1636">
        <f t="shared" si="23"/>
        <v>85</v>
      </c>
    </row>
    <row r="114" spans="1:26" ht="12" customHeight="1">
      <c r="A114" s="9">
        <v>6</v>
      </c>
      <c r="B114" s="9">
        <v>2</v>
      </c>
      <c r="C114" s="9">
        <v>10</v>
      </c>
      <c r="E114" s="1892"/>
      <c r="F114" s="4"/>
      <c r="G114" s="20" t="s">
        <v>99</v>
      </c>
      <c r="H114" s="1091">
        <v>50</v>
      </c>
      <c r="I114" s="1091">
        <v>54</v>
      </c>
      <c r="J114" s="1091">
        <f t="shared" ref="J114:J145" si="24">SUM(H114:I114)</f>
        <v>104</v>
      </c>
      <c r="K114" s="1091"/>
      <c r="L114" s="1091">
        <v>43</v>
      </c>
      <c r="M114" s="1091">
        <v>42</v>
      </c>
      <c r="N114" s="1091">
        <f t="shared" si="21"/>
        <v>85</v>
      </c>
      <c r="O114" s="1091"/>
      <c r="P114" s="1091">
        <v>43</v>
      </c>
      <c r="Q114" s="1091">
        <v>42</v>
      </c>
      <c r="R114" s="1635">
        <f t="shared" si="22"/>
        <v>85</v>
      </c>
      <c r="S114" s="1091"/>
      <c r="T114" s="1648">
        <v>0</v>
      </c>
      <c r="U114" s="1648">
        <v>0</v>
      </c>
      <c r="V114" s="1635">
        <f t="shared" ref="V114:V145" si="25">SUM(T114:U114)</f>
        <v>0</v>
      </c>
      <c r="W114" s="1635"/>
      <c r="X114" s="1635">
        <v>43</v>
      </c>
      <c r="Y114" s="1635">
        <v>42</v>
      </c>
      <c r="Z114" s="1634">
        <f t="shared" si="23"/>
        <v>85</v>
      </c>
    </row>
    <row r="115" spans="1:26" s="925" customFormat="1" ht="12" customHeight="1">
      <c r="A115" s="1656"/>
      <c r="B115" s="1656"/>
      <c r="C115" s="1656"/>
      <c r="D115" s="1656"/>
      <c r="E115" s="1892"/>
      <c r="F115" s="490" t="s">
        <v>26</v>
      </c>
      <c r="G115" s="490"/>
      <c r="H115" s="1111">
        <f>SUM(H116)</f>
        <v>37</v>
      </c>
      <c r="I115" s="1111">
        <f>SUM(I116)</f>
        <v>51</v>
      </c>
      <c r="J115" s="1111">
        <f t="shared" si="24"/>
        <v>88</v>
      </c>
      <c r="K115" s="1111"/>
      <c r="L115" s="1111">
        <f>SUM(L116)</f>
        <v>36</v>
      </c>
      <c r="M115" s="1111">
        <f>SUM(M116)</f>
        <v>49</v>
      </c>
      <c r="N115" s="1111">
        <f t="shared" si="21"/>
        <v>85</v>
      </c>
      <c r="O115" s="1111"/>
      <c r="P115" s="1111">
        <f>SUM(P116)</f>
        <v>36</v>
      </c>
      <c r="Q115" s="1111">
        <f>SUM(Q116)</f>
        <v>49</v>
      </c>
      <c r="R115" s="1111">
        <f t="shared" si="22"/>
        <v>85</v>
      </c>
      <c r="S115" s="1111"/>
      <c r="T115" s="1650">
        <f>SUM(T116)</f>
        <v>0</v>
      </c>
      <c r="U115" s="1650">
        <f>SUM(U116)</f>
        <v>0</v>
      </c>
      <c r="V115" s="1111">
        <f t="shared" si="25"/>
        <v>0</v>
      </c>
      <c r="W115" s="1111"/>
      <c r="X115" s="1111">
        <f>SUM(X116)</f>
        <v>36</v>
      </c>
      <c r="Y115" s="1111">
        <f>SUM(Y116)</f>
        <v>49</v>
      </c>
      <c r="Z115" s="1636">
        <f t="shared" si="23"/>
        <v>85</v>
      </c>
    </row>
    <row r="116" spans="1:26" ht="12" customHeight="1">
      <c r="A116" s="9">
        <v>6</v>
      </c>
      <c r="B116" s="9">
        <v>2</v>
      </c>
      <c r="C116" s="9">
        <v>6</v>
      </c>
      <c r="E116" s="1892"/>
      <c r="F116" s="4"/>
      <c r="G116" s="20" t="s">
        <v>380</v>
      </c>
      <c r="H116" s="1091">
        <v>37</v>
      </c>
      <c r="I116" s="1091">
        <v>51</v>
      </c>
      <c r="J116" s="1091">
        <f t="shared" si="24"/>
        <v>88</v>
      </c>
      <c r="K116" s="1091"/>
      <c r="L116" s="1091">
        <v>36</v>
      </c>
      <c r="M116" s="1091">
        <v>49</v>
      </c>
      <c r="N116" s="1091">
        <f t="shared" si="21"/>
        <v>85</v>
      </c>
      <c r="O116" s="1091"/>
      <c r="P116" s="1091">
        <v>36</v>
      </c>
      <c r="Q116" s="1091">
        <v>49</v>
      </c>
      <c r="R116" s="1635">
        <f t="shared" si="22"/>
        <v>85</v>
      </c>
      <c r="S116" s="1091"/>
      <c r="T116" s="1648">
        <v>0</v>
      </c>
      <c r="U116" s="1648">
        <v>0</v>
      </c>
      <c r="V116" s="1635">
        <f t="shared" si="25"/>
        <v>0</v>
      </c>
      <c r="W116" s="1635"/>
      <c r="X116" s="1635">
        <v>36</v>
      </c>
      <c r="Y116" s="1635">
        <v>49</v>
      </c>
      <c r="Z116" s="1634">
        <f t="shared" si="23"/>
        <v>85</v>
      </c>
    </row>
    <row r="117" spans="1:26" ht="12" customHeight="1">
      <c r="E117" s="1894">
        <v>1407</v>
      </c>
      <c r="F117" s="373" t="s">
        <v>62</v>
      </c>
      <c r="G117" s="372"/>
      <c r="H117" s="1078">
        <f>SUM(H120+H118)</f>
        <v>8</v>
      </c>
      <c r="I117" s="1078">
        <f>SUM(I120+I118)</f>
        <v>7</v>
      </c>
      <c r="J117" s="1078">
        <f t="shared" si="24"/>
        <v>15</v>
      </c>
      <c r="K117" s="1078"/>
      <c r="L117" s="1078">
        <f>SUM(L120+L118)</f>
        <v>8</v>
      </c>
      <c r="M117" s="1078">
        <f>SUM(M120+M118)</f>
        <v>7</v>
      </c>
      <c r="N117" s="1078">
        <f t="shared" si="21"/>
        <v>15</v>
      </c>
      <c r="O117" s="1644"/>
      <c r="P117" s="1078">
        <f>SUM(P120+P118)</f>
        <v>8</v>
      </c>
      <c r="Q117" s="1078">
        <f>SUM(Q120+Q118)</f>
        <v>7</v>
      </c>
      <c r="R117" s="1078">
        <f t="shared" si="22"/>
        <v>15</v>
      </c>
      <c r="S117" s="1078">
        <f>SUM(S120+S118)</f>
        <v>0</v>
      </c>
      <c r="T117" s="1078">
        <f>SUM(T120+T118)</f>
        <v>0</v>
      </c>
      <c r="U117" s="1078">
        <f>SUM(U120+U118)</f>
        <v>0</v>
      </c>
      <c r="V117" s="1078">
        <f t="shared" si="25"/>
        <v>0</v>
      </c>
      <c r="W117" s="1644"/>
      <c r="X117" s="1078">
        <f>SUM(X120+X118)</f>
        <v>0</v>
      </c>
      <c r="Y117" s="1078">
        <f>SUM(Y120+Y118)</f>
        <v>0</v>
      </c>
      <c r="Z117" s="1653">
        <f t="shared" si="23"/>
        <v>0</v>
      </c>
    </row>
    <row r="118" spans="1:26" ht="12" customHeight="1">
      <c r="E118" s="1895"/>
      <c r="F118" s="622" t="s">
        <v>56</v>
      </c>
      <c r="G118" s="490"/>
      <c r="H118" s="1111">
        <f>SUM(H119)</f>
        <v>8</v>
      </c>
      <c r="I118" s="1111">
        <f>SUM(I119)</f>
        <v>7</v>
      </c>
      <c r="J118" s="1111">
        <f t="shared" si="24"/>
        <v>15</v>
      </c>
      <c r="K118" s="1111"/>
      <c r="L118" s="1111">
        <f>SUM(L119)</f>
        <v>8</v>
      </c>
      <c r="M118" s="1111">
        <f>SUM(M119)</f>
        <v>7</v>
      </c>
      <c r="N118" s="1111">
        <f t="shared" si="21"/>
        <v>15</v>
      </c>
      <c r="O118" s="1111"/>
      <c r="P118" s="1111">
        <f>SUM(P119)</f>
        <v>8</v>
      </c>
      <c r="Q118" s="1111">
        <f>SUM(Q119)</f>
        <v>7</v>
      </c>
      <c r="R118" s="1111">
        <f t="shared" si="22"/>
        <v>15</v>
      </c>
      <c r="S118" s="1111">
        <f>SUM(S119:S119)</f>
        <v>0</v>
      </c>
      <c r="T118" s="1111">
        <f>T119</f>
        <v>0</v>
      </c>
      <c r="U118" s="1111">
        <f>U119</f>
        <v>0</v>
      </c>
      <c r="V118" s="1111">
        <f t="shared" si="25"/>
        <v>0</v>
      </c>
      <c r="W118" s="1111"/>
      <c r="X118" s="1111">
        <f>X119</f>
        <v>0</v>
      </c>
      <c r="Y118" s="1111">
        <f>Y119</f>
        <v>0</v>
      </c>
      <c r="Z118" s="1636">
        <f t="shared" si="23"/>
        <v>0</v>
      </c>
    </row>
    <row r="119" spans="1:26" ht="12" customHeight="1">
      <c r="A119" s="9">
        <v>7</v>
      </c>
      <c r="B119" s="9">
        <v>6</v>
      </c>
      <c r="C119" s="9">
        <v>10</v>
      </c>
      <c r="E119" s="1895"/>
      <c r="F119" s="4"/>
      <c r="G119" s="20" t="s">
        <v>100</v>
      </c>
      <c r="H119" s="1091">
        <v>8</v>
      </c>
      <c r="I119" s="1091">
        <v>7</v>
      </c>
      <c r="J119" s="1091">
        <f t="shared" si="24"/>
        <v>15</v>
      </c>
      <c r="K119" s="1091"/>
      <c r="L119" s="1091">
        <v>8</v>
      </c>
      <c r="M119" s="1091">
        <v>7</v>
      </c>
      <c r="N119" s="1091">
        <f t="shared" si="21"/>
        <v>15</v>
      </c>
      <c r="O119" s="1091"/>
      <c r="P119" s="1091">
        <v>8</v>
      </c>
      <c r="Q119" s="1091">
        <v>7</v>
      </c>
      <c r="R119" s="1091">
        <f t="shared" si="22"/>
        <v>15</v>
      </c>
      <c r="S119" s="1091"/>
      <c r="T119" s="1635">
        <v>0</v>
      </c>
      <c r="U119" s="1648">
        <v>0</v>
      </c>
      <c r="V119" s="1635">
        <f t="shared" si="25"/>
        <v>0</v>
      </c>
      <c r="W119" s="1635"/>
      <c r="X119" s="1635">
        <v>0</v>
      </c>
      <c r="Y119" s="1635">
        <v>0</v>
      </c>
      <c r="Z119" s="1634">
        <f t="shared" si="23"/>
        <v>0</v>
      </c>
    </row>
    <row r="120" spans="1:26" ht="12" customHeight="1">
      <c r="E120" s="1895"/>
      <c r="F120" s="490" t="s">
        <v>25</v>
      </c>
      <c r="G120" s="20"/>
      <c r="H120" s="1111">
        <f>SUM(H121:H124)</f>
        <v>0</v>
      </c>
      <c r="I120" s="1111">
        <f>SUM(I121:I124)</f>
        <v>0</v>
      </c>
      <c r="J120" s="1111">
        <f t="shared" si="24"/>
        <v>0</v>
      </c>
      <c r="K120" s="1111"/>
      <c r="L120" s="1111">
        <f>SUM(L121:L124)</f>
        <v>0</v>
      </c>
      <c r="M120" s="1111">
        <f>SUM(M121:M124)</f>
        <v>0</v>
      </c>
      <c r="N120" s="1111">
        <f t="shared" si="21"/>
        <v>0</v>
      </c>
      <c r="O120" s="1091"/>
      <c r="P120" s="1111">
        <f>SUM(P121:P124)</f>
        <v>0</v>
      </c>
      <c r="Q120" s="1111">
        <f>SUM(Q121:Q124)</f>
        <v>0</v>
      </c>
      <c r="R120" s="1111">
        <f t="shared" si="22"/>
        <v>0</v>
      </c>
      <c r="S120" s="1111">
        <f>SUM(S121:S123)</f>
        <v>0</v>
      </c>
      <c r="T120" s="1111">
        <f>SUM(T121:T124)</f>
        <v>0</v>
      </c>
      <c r="U120" s="1111">
        <f>SUM(U121:U124)</f>
        <v>0</v>
      </c>
      <c r="V120" s="1111">
        <f t="shared" si="25"/>
        <v>0</v>
      </c>
      <c r="W120" s="1111"/>
      <c r="X120" s="1111">
        <f>SUM(X121:X124)</f>
        <v>0</v>
      </c>
      <c r="Y120" s="1111">
        <f>SUM(Y121:Y124)</f>
        <v>0</v>
      </c>
      <c r="Z120" s="1636">
        <f t="shared" si="23"/>
        <v>0</v>
      </c>
    </row>
    <row r="121" spans="1:26" ht="12" customHeight="1">
      <c r="A121" s="9">
        <v>7</v>
      </c>
      <c r="B121" s="9">
        <v>3</v>
      </c>
      <c r="C121" s="9">
        <v>11</v>
      </c>
      <c r="E121" s="1895"/>
      <c r="F121" s="622"/>
      <c r="G121" s="20" t="s">
        <v>119</v>
      </c>
      <c r="H121" s="1648">
        <v>0</v>
      </c>
      <c r="I121" s="1648">
        <v>0</v>
      </c>
      <c r="J121" s="1091">
        <f t="shared" si="24"/>
        <v>0</v>
      </c>
      <c r="K121" s="1091"/>
      <c r="L121" s="1648">
        <v>0</v>
      </c>
      <c r="M121" s="1648">
        <v>0</v>
      </c>
      <c r="N121" s="1091">
        <f t="shared" si="21"/>
        <v>0</v>
      </c>
      <c r="O121" s="1091"/>
      <c r="P121" s="1648">
        <v>0</v>
      </c>
      <c r="Q121" s="1648">
        <v>0</v>
      </c>
      <c r="R121" s="1091">
        <f t="shared" si="22"/>
        <v>0</v>
      </c>
      <c r="S121" s="1091"/>
      <c r="T121" s="1648">
        <v>0</v>
      </c>
      <c r="U121" s="1648">
        <v>0</v>
      </c>
      <c r="V121" s="1635">
        <f t="shared" si="25"/>
        <v>0</v>
      </c>
      <c r="W121" s="1635"/>
      <c r="X121" s="1648">
        <v>0</v>
      </c>
      <c r="Y121" s="1648">
        <v>0</v>
      </c>
      <c r="Z121" s="1634">
        <f t="shared" si="23"/>
        <v>0</v>
      </c>
    </row>
    <row r="122" spans="1:26" ht="12" customHeight="1">
      <c r="A122" s="9">
        <v>7</v>
      </c>
      <c r="B122" s="9">
        <v>3</v>
      </c>
      <c r="C122" s="9">
        <v>11</v>
      </c>
      <c r="E122" s="1895"/>
      <c r="F122" s="622"/>
      <c r="G122" s="20" t="s">
        <v>379</v>
      </c>
      <c r="H122" s="1648">
        <v>0</v>
      </c>
      <c r="I122" s="1648">
        <v>0</v>
      </c>
      <c r="J122" s="1091">
        <f t="shared" si="24"/>
        <v>0</v>
      </c>
      <c r="K122" s="1091"/>
      <c r="L122" s="1648">
        <v>0</v>
      </c>
      <c r="M122" s="1648">
        <v>0</v>
      </c>
      <c r="N122" s="1091">
        <f t="shared" ref="N122:N153" si="26">SUM(L122:M122)</f>
        <v>0</v>
      </c>
      <c r="O122" s="1091"/>
      <c r="P122" s="1648">
        <v>0</v>
      </c>
      <c r="Q122" s="1648">
        <v>0</v>
      </c>
      <c r="R122" s="1091">
        <f t="shared" si="22"/>
        <v>0</v>
      </c>
      <c r="S122" s="1091"/>
      <c r="T122" s="1648">
        <v>0</v>
      </c>
      <c r="U122" s="1648">
        <v>0</v>
      </c>
      <c r="V122" s="1635">
        <f t="shared" si="25"/>
        <v>0</v>
      </c>
      <c r="W122" s="1635"/>
      <c r="X122" s="1648">
        <v>0</v>
      </c>
      <c r="Y122" s="1648">
        <v>0</v>
      </c>
      <c r="Z122" s="1634">
        <f t="shared" si="23"/>
        <v>0</v>
      </c>
    </row>
    <row r="123" spans="1:26" ht="12" customHeight="1">
      <c r="A123" s="9">
        <v>7</v>
      </c>
      <c r="B123" s="9">
        <v>3</v>
      </c>
      <c r="C123" s="9">
        <v>11</v>
      </c>
      <c r="E123" s="1895"/>
      <c r="F123" s="4"/>
      <c r="G123" s="20" t="s">
        <v>666</v>
      </c>
      <c r="H123" s="1648">
        <v>0</v>
      </c>
      <c r="I123" s="1648">
        <v>0</v>
      </c>
      <c r="J123" s="1091">
        <f t="shared" si="24"/>
        <v>0</v>
      </c>
      <c r="K123" s="1091"/>
      <c r="L123" s="1648">
        <v>0</v>
      </c>
      <c r="M123" s="1648">
        <v>0</v>
      </c>
      <c r="N123" s="1091">
        <f t="shared" si="26"/>
        <v>0</v>
      </c>
      <c r="O123" s="1091"/>
      <c r="P123" s="1648">
        <v>0</v>
      </c>
      <c r="Q123" s="1648">
        <v>0</v>
      </c>
      <c r="R123" s="1091">
        <f t="shared" ref="R123:R154" si="27">SUM(P123:Q123)</f>
        <v>0</v>
      </c>
      <c r="S123" s="1091"/>
      <c r="T123" s="1648">
        <v>0</v>
      </c>
      <c r="U123" s="1648">
        <v>0</v>
      </c>
      <c r="V123" s="1635">
        <f t="shared" si="25"/>
        <v>0</v>
      </c>
      <c r="W123" s="1635"/>
      <c r="X123" s="1648">
        <v>0</v>
      </c>
      <c r="Y123" s="1648">
        <v>0</v>
      </c>
      <c r="Z123" s="1634">
        <f t="shared" si="23"/>
        <v>0</v>
      </c>
    </row>
    <row r="124" spans="1:26" ht="12" customHeight="1">
      <c r="A124" s="9">
        <v>7</v>
      </c>
      <c r="B124" s="9">
        <v>3</v>
      </c>
      <c r="C124" s="9">
        <v>11</v>
      </c>
      <c r="E124" s="1896"/>
      <c r="F124" s="4"/>
      <c r="G124" s="20" t="s">
        <v>415</v>
      </c>
      <c r="H124" s="1648">
        <v>0</v>
      </c>
      <c r="I124" s="1648">
        <v>0</v>
      </c>
      <c r="J124" s="1091">
        <f t="shared" si="24"/>
        <v>0</v>
      </c>
      <c r="K124" s="1091"/>
      <c r="L124" s="1648">
        <v>0</v>
      </c>
      <c r="M124" s="1648">
        <v>0</v>
      </c>
      <c r="N124" s="1091">
        <f t="shared" si="26"/>
        <v>0</v>
      </c>
      <c r="O124" s="1091"/>
      <c r="P124" s="1648">
        <v>0</v>
      </c>
      <c r="Q124" s="1648">
        <v>0</v>
      </c>
      <c r="R124" s="1091">
        <f t="shared" si="27"/>
        <v>0</v>
      </c>
      <c r="S124" s="1091"/>
      <c r="T124" s="1648">
        <v>0</v>
      </c>
      <c r="U124" s="1648">
        <v>0</v>
      </c>
      <c r="V124" s="1635">
        <f t="shared" si="25"/>
        <v>0</v>
      </c>
      <c r="W124" s="1635"/>
      <c r="X124" s="1648">
        <v>0</v>
      </c>
      <c r="Y124" s="1648">
        <v>0</v>
      </c>
      <c r="Z124" s="1634">
        <f t="shared" si="23"/>
        <v>0</v>
      </c>
    </row>
    <row r="125" spans="1:26" ht="12" customHeight="1">
      <c r="E125" s="1894">
        <v>1408</v>
      </c>
      <c r="F125" s="373" t="s">
        <v>63</v>
      </c>
      <c r="G125" s="373"/>
      <c r="H125" s="1078">
        <f>SUM(H129+H126+H131+H135)</f>
        <v>224</v>
      </c>
      <c r="I125" s="1078">
        <f>SUM(I129+I126+I131+I135)</f>
        <v>175</v>
      </c>
      <c r="J125" s="1078">
        <f t="shared" si="24"/>
        <v>399</v>
      </c>
      <c r="K125" s="1078"/>
      <c r="L125" s="1078">
        <f>SUM(L129+L126+L131+L135)</f>
        <v>210</v>
      </c>
      <c r="M125" s="1078">
        <f>SUM(M129+M126+M131+M135)</f>
        <v>164</v>
      </c>
      <c r="N125" s="1078">
        <f t="shared" si="26"/>
        <v>374</v>
      </c>
      <c r="O125" s="1655"/>
      <c r="P125" s="1078">
        <f>SUM(P129+P126+P131+P135)</f>
        <v>210</v>
      </c>
      <c r="Q125" s="1078">
        <f>SUM(Q129+Q126+Q131+Q135)</f>
        <v>164</v>
      </c>
      <c r="R125" s="1078">
        <f t="shared" si="27"/>
        <v>374</v>
      </c>
      <c r="S125" s="1078">
        <f>SUM(S126+S133+S135)</f>
        <v>0</v>
      </c>
      <c r="T125" s="1654">
        <f>T129+T126+T131+T135</f>
        <v>0</v>
      </c>
      <c r="U125" s="1654">
        <f>U129+U126+U131+U135</f>
        <v>0</v>
      </c>
      <c r="V125" s="1078">
        <f t="shared" si="25"/>
        <v>0</v>
      </c>
      <c r="W125" s="1644"/>
      <c r="X125" s="1078">
        <f>X129+X126+X131+X135</f>
        <v>0</v>
      </c>
      <c r="Y125" s="1078">
        <f>Y129+Y126+Y131+Y135</f>
        <v>0</v>
      </c>
      <c r="Z125" s="1653">
        <f t="shared" si="23"/>
        <v>0</v>
      </c>
    </row>
    <row r="126" spans="1:26" ht="12" customHeight="1">
      <c r="E126" s="1895"/>
      <c r="F126" s="889" t="s">
        <v>473</v>
      </c>
      <c r="G126" s="1316"/>
      <c r="H126" s="1111">
        <f>SUM(H127:H128)</f>
        <v>74</v>
      </c>
      <c r="I126" s="1111">
        <f>SUM(I127:I128)</f>
        <v>74</v>
      </c>
      <c r="J126" s="1111">
        <f t="shared" si="24"/>
        <v>148</v>
      </c>
      <c r="K126" s="1111"/>
      <c r="L126" s="1111">
        <f>SUM(L127:L128)</f>
        <v>73</v>
      </c>
      <c r="M126" s="1111">
        <f>SUM(M127:M128)</f>
        <v>70</v>
      </c>
      <c r="N126" s="1111">
        <f t="shared" si="26"/>
        <v>143</v>
      </c>
      <c r="O126" s="1651"/>
      <c r="P126" s="1111">
        <f>SUM(P127:P128)</f>
        <v>73</v>
      </c>
      <c r="Q126" s="1111">
        <f>SUM(Q127:Q128)</f>
        <v>70</v>
      </c>
      <c r="R126" s="1111">
        <f t="shared" si="27"/>
        <v>143</v>
      </c>
      <c r="S126" s="1111">
        <f>SUM(S128)</f>
        <v>0</v>
      </c>
      <c r="T126" s="1111">
        <f>SUM(T127:T128)</f>
        <v>0</v>
      </c>
      <c r="U126" s="1111">
        <f>SUM(U127:U128)</f>
        <v>0</v>
      </c>
      <c r="V126" s="1111">
        <f t="shared" si="25"/>
        <v>0</v>
      </c>
      <c r="W126" s="1111">
        <f>SUM(W128)</f>
        <v>0</v>
      </c>
      <c r="X126" s="1111">
        <f>SUM(X127:X128)</f>
        <v>0</v>
      </c>
      <c r="Y126" s="1111">
        <f>SUM(Y127:Y128)</f>
        <v>0</v>
      </c>
      <c r="Z126" s="1649">
        <f t="shared" si="23"/>
        <v>0</v>
      </c>
    </row>
    <row r="127" spans="1:26" ht="12" customHeight="1">
      <c r="A127" s="9">
        <v>8</v>
      </c>
      <c r="B127" s="9">
        <v>4</v>
      </c>
      <c r="C127" s="9">
        <v>6</v>
      </c>
      <c r="E127" s="1895"/>
      <c r="F127" s="889"/>
      <c r="G127" s="370" t="s">
        <v>414</v>
      </c>
      <c r="H127" s="1635">
        <v>74</v>
      </c>
      <c r="I127" s="1635">
        <v>74</v>
      </c>
      <c r="J127" s="1635">
        <f t="shared" si="24"/>
        <v>148</v>
      </c>
      <c r="K127" s="1635"/>
      <c r="L127" s="1635">
        <v>73</v>
      </c>
      <c r="M127" s="1635">
        <v>70</v>
      </c>
      <c r="N127" s="1635">
        <f t="shared" si="26"/>
        <v>143</v>
      </c>
      <c r="O127" s="1652"/>
      <c r="P127" s="1635">
        <v>73</v>
      </c>
      <c r="Q127" s="1635">
        <v>70</v>
      </c>
      <c r="R127" s="1635">
        <f t="shared" si="27"/>
        <v>143</v>
      </c>
      <c r="S127" s="1635"/>
      <c r="T127" s="1635">
        <v>0</v>
      </c>
      <c r="U127" s="1635">
        <v>0</v>
      </c>
      <c r="V127" s="1635">
        <f t="shared" si="25"/>
        <v>0</v>
      </c>
      <c r="W127" s="1635"/>
      <c r="X127" s="1635">
        <v>0</v>
      </c>
      <c r="Y127" s="1635">
        <v>0</v>
      </c>
      <c r="Z127" s="1634">
        <f t="shared" si="23"/>
        <v>0</v>
      </c>
    </row>
    <row r="128" spans="1:26" ht="12" customHeight="1">
      <c r="A128" s="9">
        <v>8</v>
      </c>
      <c r="B128" s="9">
        <v>4</v>
      </c>
      <c r="C128" s="9">
        <v>6</v>
      </c>
      <c r="E128" s="1895"/>
      <c r="F128" s="1316"/>
      <c r="G128" s="370" t="s">
        <v>643</v>
      </c>
      <c r="H128" s="1635">
        <v>0</v>
      </c>
      <c r="I128" s="1635">
        <v>0</v>
      </c>
      <c r="J128" s="1635">
        <f t="shared" si="24"/>
        <v>0</v>
      </c>
      <c r="K128" s="1635"/>
      <c r="L128" s="1635">
        <v>0</v>
      </c>
      <c r="M128" s="1635">
        <v>0</v>
      </c>
      <c r="N128" s="1635">
        <f t="shared" si="26"/>
        <v>0</v>
      </c>
      <c r="O128" s="1635"/>
      <c r="P128" s="1091">
        <v>0</v>
      </c>
      <c r="Q128" s="1091">
        <v>0</v>
      </c>
      <c r="R128" s="1091">
        <f t="shared" si="27"/>
        <v>0</v>
      </c>
      <c r="S128" s="1091"/>
      <c r="T128" s="1635">
        <v>0</v>
      </c>
      <c r="U128" s="1635">
        <v>0</v>
      </c>
      <c r="V128" s="1635">
        <f t="shared" si="25"/>
        <v>0</v>
      </c>
      <c r="W128" s="1635"/>
      <c r="X128" s="1635">
        <v>0</v>
      </c>
      <c r="Y128" s="1635">
        <v>0</v>
      </c>
      <c r="Z128" s="1634">
        <f t="shared" si="23"/>
        <v>0</v>
      </c>
    </row>
    <row r="129" spans="1:26" ht="12" customHeight="1">
      <c r="E129" s="1895"/>
      <c r="F129" s="889" t="s">
        <v>57</v>
      </c>
      <c r="G129" s="1316"/>
      <c r="H129" s="1111">
        <f>SUM(H130)</f>
        <v>0</v>
      </c>
      <c r="I129" s="1111">
        <f>SUM(I130)</f>
        <v>0</v>
      </c>
      <c r="J129" s="1111">
        <f t="shared" si="24"/>
        <v>0</v>
      </c>
      <c r="K129" s="1111"/>
      <c r="L129" s="1111">
        <f>SUM(L130)</f>
        <v>0</v>
      </c>
      <c r="M129" s="1111">
        <f>SUM(M130)</f>
        <v>0</v>
      </c>
      <c r="N129" s="1111">
        <f t="shared" si="26"/>
        <v>0</v>
      </c>
      <c r="O129" s="1651"/>
      <c r="P129" s="1111">
        <f>P130</f>
        <v>0</v>
      </c>
      <c r="Q129" s="1111">
        <f>Q130</f>
        <v>0</v>
      </c>
      <c r="R129" s="1111">
        <f t="shared" si="27"/>
        <v>0</v>
      </c>
      <c r="S129" s="1111"/>
      <c r="T129" s="1650">
        <f>T130</f>
        <v>0</v>
      </c>
      <c r="U129" s="1650">
        <f>U130</f>
        <v>0</v>
      </c>
      <c r="V129" s="1111">
        <f t="shared" si="25"/>
        <v>0</v>
      </c>
      <c r="W129" s="1091"/>
      <c r="X129" s="1111">
        <f>X130</f>
        <v>0</v>
      </c>
      <c r="Y129" s="1111">
        <f>Y130</f>
        <v>0</v>
      </c>
      <c r="Z129" s="1649">
        <f t="shared" si="23"/>
        <v>0</v>
      </c>
    </row>
    <row r="130" spans="1:26" ht="12" customHeight="1">
      <c r="A130" s="9">
        <v>8</v>
      </c>
      <c r="B130" s="9">
        <v>4</v>
      </c>
      <c r="C130" s="9">
        <v>8</v>
      </c>
      <c r="E130" s="1895"/>
      <c r="F130" s="1316"/>
      <c r="G130" s="370" t="s">
        <v>121</v>
      </c>
      <c r="H130" s="1635">
        <v>0</v>
      </c>
      <c r="I130" s="1635">
        <v>0</v>
      </c>
      <c r="J130" s="1635">
        <f t="shared" si="24"/>
        <v>0</v>
      </c>
      <c r="K130" s="1635"/>
      <c r="L130" s="1635">
        <v>0</v>
      </c>
      <c r="M130" s="1635">
        <v>0</v>
      </c>
      <c r="N130" s="1635">
        <f t="shared" si="26"/>
        <v>0</v>
      </c>
      <c r="O130" s="1635"/>
      <c r="P130" s="1635">
        <v>0</v>
      </c>
      <c r="Q130" s="1635">
        <v>0</v>
      </c>
      <c r="R130" s="1635">
        <f t="shared" si="27"/>
        <v>0</v>
      </c>
      <c r="S130" s="1635"/>
      <c r="T130" s="1648">
        <v>0</v>
      </c>
      <c r="U130" s="1648">
        <v>0</v>
      </c>
      <c r="V130" s="1635">
        <f t="shared" si="25"/>
        <v>0</v>
      </c>
      <c r="W130" s="1635"/>
      <c r="X130" s="1635">
        <v>0</v>
      </c>
      <c r="Y130" s="1635">
        <v>0</v>
      </c>
      <c r="Z130" s="1634">
        <f t="shared" si="23"/>
        <v>0</v>
      </c>
    </row>
    <row r="131" spans="1:26" ht="12" customHeight="1">
      <c r="E131" s="1895"/>
      <c r="F131" s="622" t="s">
        <v>18</v>
      </c>
      <c r="G131" s="4"/>
      <c r="H131" s="1111">
        <f>SUM(H132:H134)</f>
        <v>82</v>
      </c>
      <c r="I131" s="1111">
        <f>SUM(I132:I134)</f>
        <v>48</v>
      </c>
      <c r="J131" s="1111">
        <f t="shared" si="24"/>
        <v>130</v>
      </c>
      <c r="K131" s="1111"/>
      <c r="L131" s="1111">
        <f>SUM(L132:L134)</f>
        <v>74</v>
      </c>
      <c r="M131" s="1111">
        <f>SUM(M132:M134)</f>
        <v>47</v>
      </c>
      <c r="N131" s="1111">
        <f t="shared" si="26"/>
        <v>121</v>
      </c>
      <c r="O131" s="1091"/>
      <c r="P131" s="1111">
        <f>P132+P133+P134</f>
        <v>74</v>
      </c>
      <c r="Q131" s="1111">
        <f>Q132+Q133+Q134</f>
        <v>47</v>
      </c>
      <c r="R131" s="1111">
        <f t="shared" si="27"/>
        <v>121</v>
      </c>
      <c r="S131" s="1111">
        <f>S132+S133+S134</f>
        <v>0</v>
      </c>
      <c r="T131" s="1111">
        <f>T132+T133+T134</f>
        <v>0</v>
      </c>
      <c r="U131" s="1111">
        <f>U132+U133+U134</f>
        <v>0</v>
      </c>
      <c r="V131" s="1111">
        <f t="shared" si="25"/>
        <v>0</v>
      </c>
      <c r="W131" s="1111">
        <f>W132+W133+W134</f>
        <v>0</v>
      </c>
      <c r="X131" s="1111">
        <f>X132+X133+X134</f>
        <v>0</v>
      </c>
      <c r="Y131" s="1111">
        <f>Y132+Y133+Y134</f>
        <v>0</v>
      </c>
      <c r="Z131" s="1636">
        <f t="shared" si="23"/>
        <v>0</v>
      </c>
    </row>
    <row r="132" spans="1:26" ht="12" customHeight="1">
      <c r="A132" s="9">
        <v>8</v>
      </c>
      <c r="B132" s="9">
        <v>4</v>
      </c>
      <c r="C132" s="9">
        <v>11</v>
      </c>
      <c r="E132" s="1895"/>
      <c r="F132" s="622"/>
      <c r="G132" s="4" t="s">
        <v>122</v>
      </c>
      <c r="H132" s="1635">
        <v>42</v>
      </c>
      <c r="I132" s="1635">
        <v>10</v>
      </c>
      <c r="J132" s="1635">
        <f t="shared" si="24"/>
        <v>52</v>
      </c>
      <c r="K132" s="1635"/>
      <c r="L132" s="1635">
        <v>38</v>
      </c>
      <c r="M132" s="1635">
        <v>10</v>
      </c>
      <c r="N132" s="1635">
        <f t="shared" si="26"/>
        <v>48</v>
      </c>
      <c r="O132" s="1091"/>
      <c r="P132" s="1091">
        <v>38</v>
      </c>
      <c r="Q132" s="1091">
        <v>10</v>
      </c>
      <c r="R132" s="1091">
        <f t="shared" si="27"/>
        <v>48</v>
      </c>
      <c r="S132" s="1091"/>
      <c r="T132" s="1635">
        <v>0</v>
      </c>
      <c r="U132" s="1635">
        <v>0</v>
      </c>
      <c r="V132" s="1635">
        <f t="shared" si="25"/>
        <v>0</v>
      </c>
      <c r="W132" s="1635"/>
      <c r="X132" s="1635">
        <v>0</v>
      </c>
      <c r="Y132" s="1635">
        <v>0</v>
      </c>
      <c r="Z132" s="1634">
        <f t="shared" si="23"/>
        <v>0</v>
      </c>
    </row>
    <row r="133" spans="1:26" ht="10.5" customHeight="1">
      <c r="A133" s="9">
        <v>8</v>
      </c>
      <c r="B133" s="9">
        <v>3</v>
      </c>
      <c r="C133" s="9">
        <v>11</v>
      </c>
      <c r="E133" s="1895"/>
      <c r="F133" s="622"/>
      <c r="G133" s="4" t="s">
        <v>123</v>
      </c>
      <c r="H133" s="1635">
        <v>30</v>
      </c>
      <c r="I133" s="1635">
        <v>18</v>
      </c>
      <c r="J133" s="1635">
        <f t="shared" si="24"/>
        <v>48</v>
      </c>
      <c r="K133" s="1635"/>
      <c r="L133" s="1635">
        <v>28</v>
      </c>
      <c r="M133" s="1635">
        <v>17</v>
      </c>
      <c r="N133" s="1635">
        <f t="shared" si="26"/>
        <v>45</v>
      </c>
      <c r="O133" s="1091"/>
      <c r="P133" s="1635">
        <v>28</v>
      </c>
      <c r="Q133" s="1635">
        <v>17</v>
      </c>
      <c r="R133" s="1635">
        <f t="shared" si="27"/>
        <v>45</v>
      </c>
      <c r="S133" s="1111">
        <f>SUM(S134)</f>
        <v>0</v>
      </c>
      <c r="T133" s="1635">
        <v>0</v>
      </c>
      <c r="U133" s="1635">
        <v>0</v>
      </c>
      <c r="V133" s="1635">
        <f t="shared" si="25"/>
        <v>0</v>
      </c>
      <c r="W133" s="1635"/>
      <c r="X133" s="1635">
        <v>0</v>
      </c>
      <c r="Y133" s="1635">
        <v>0</v>
      </c>
      <c r="Z133" s="1634">
        <f t="shared" si="23"/>
        <v>0</v>
      </c>
    </row>
    <row r="134" spans="1:26" ht="12" customHeight="1">
      <c r="A134" s="9">
        <v>8</v>
      </c>
      <c r="B134" s="9">
        <v>4</v>
      </c>
      <c r="C134" s="9">
        <v>11</v>
      </c>
      <c r="E134" s="1895"/>
      <c r="F134" s="622"/>
      <c r="G134" s="4" t="s">
        <v>377</v>
      </c>
      <c r="H134" s="1635">
        <v>10</v>
      </c>
      <c r="I134" s="1635">
        <v>20</v>
      </c>
      <c r="J134" s="1635">
        <f t="shared" si="24"/>
        <v>30</v>
      </c>
      <c r="K134" s="1635"/>
      <c r="L134" s="1635">
        <v>8</v>
      </c>
      <c r="M134" s="1635">
        <v>20</v>
      </c>
      <c r="N134" s="1635">
        <f t="shared" si="26"/>
        <v>28</v>
      </c>
      <c r="O134" s="1091"/>
      <c r="P134" s="1091">
        <v>8</v>
      </c>
      <c r="Q134" s="1091">
        <v>20</v>
      </c>
      <c r="R134" s="1091">
        <f t="shared" si="27"/>
        <v>28</v>
      </c>
      <c r="S134" s="1091"/>
      <c r="T134" s="1635">
        <v>0</v>
      </c>
      <c r="U134" s="1635">
        <v>0</v>
      </c>
      <c r="V134" s="1635">
        <f t="shared" si="25"/>
        <v>0</v>
      </c>
      <c r="W134" s="1635"/>
      <c r="X134" s="1635">
        <v>0</v>
      </c>
      <c r="Y134" s="1635">
        <v>0</v>
      </c>
      <c r="Z134" s="1634">
        <f>X134+Y134</f>
        <v>0</v>
      </c>
    </row>
    <row r="135" spans="1:26" ht="12" customHeight="1">
      <c r="E135" s="1895"/>
      <c r="F135" s="622" t="s">
        <v>59</v>
      </c>
      <c r="G135" s="490"/>
      <c r="H135" s="1111">
        <f>SUM(H136)</f>
        <v>68</v>
      </c>
      <c r="I135" s="1111">
        <f>SUM(I136)</f>
        <v>53</v>
      </c>
      <c r="J135" s="1111">
        <f t="shared" si="24"/>
        <v>121</v>
      </c>
      <c r="K135" s="1111"/>
      <c r="L135" s="1111">
        <f>SUM(L136)</f>
        <v>63</v>
      </c>
      <c r="M135" s="1111">
        <f>SUM(M136)</f>
        <v>47</v>
      </c>
      <c r="N135" s="1111">
        <f t="shared" si="26"/>
        <v>110</v>
      </c>
      <c r="O135" s="1111"/>
      <c r="P135" s="1111">
        <f>SUM(P136)</f>
        <v>63</v>
      </c>
      <c r="Q135" s="1111">
        <f>SUM(Q136)</f>
        <v>47</v>
      </c>
      <c r="R135" s="1111">
        <f t="shared" si="27"/>
        <v>110</v>
      </c>
      <c r="S135" s="1111">
        <f>SUM(S136)</f>
        <v>0</v>
      </c>
      <c r="T135" s="1111">
        <f>T136</f>
        <v>0</v>
      </c>
      <c r="U135" s="1111">
        <f>U136</f>
        <v>0</v>
      </c>
      <c r="V135" s="1111">
        <f t="shared" si="25"/>
        <v>0</v>
      </c>
      <c r="W135" s="1111"/>
      <c r="X135" s="1111">
        <f>X136</f>
        <v>0</v>
      </c>
      <c r="Y135" s="1111">
        <f>Y136</f>
        <v>0</v>
      </c>
      <c r="Z135" s="1636">
        <f t="shared" ref="Z135:Z141" si="28">SUM(X135:Y135)</f>
        <v>0</v>
      </c>
    </row>
    <row r="136" spans="1:26" ht="12" customHeight="1">
      <c r="A136" s="9">
        <v>8</v>
      </c>
      <c r="B136" s="9">
        <v>4</v>
      </c>
      <c r="C136" s="9">
        <v>11</v>
      </c>
      <c r="E136" s="1895"/>
      <c r="F136" s="4"/>
      <c r="G136" s="4" t="s">
        <v>125</v>
      </c>
      <c r="H136" s="1635">
        <v>68</v>
      </c>
      <c r="I136" s="1635">
        <v>53</v>
      </c>
      <c r="J136" s="1635">
        <f t="shared" si="24"/>
        <v>121</v>
      </c>
      <c r="K136" s="1635"/>
      <c r="L136" s="1635">
        <v>63</v>
      </c>
      <c r="M136" s="1635">
        <v>47</v>
      </c>
      <c r="N136" s="1635">
        <f t="shared" si="26"/>
        <v>110</v>
      </c>
      <c r="O136" s="1091"/>
      <c r="P136" s="1647">
        <v>63</v>
      </c>
      <c r="Q136" s="1647">
        <v>47</v>
      </c>
      <c r="R136" s="1091">
        <f t="shared" si="27"/>
        <v>110</v>
      </c>
      <c r="S136" s="1647"/>
      <c r="T136" s="1646">
        <v>0</v>
      </c>
      <c r="U136" s="1646">
        <v>0</v>
      </c>
      <c r="V136" s="1646">
        <f t="shared" si="25"/>
        <v>0</v>
      </c>
      <c r="W136" s="1646"/>
      <c r="X136" s="1646">
        <v>0</v>
      </c>
      <c r="Y136" s="1646">
        <v>0</v>
      </c>
      <c r="Z136" s="1645">
        <f t="shared" si="28"/>
        <v>0</v>
      </c>
    </row>
    <row r="137" spans="1:26" ht="12" customHeight="1">
      <c r="E137" s="1894">
        <v>1624</v>
      </c>
      <c r="F137" s="373" t="s">
        <v>458</v>
      </c>
      <c r="G137" s="372"/>
      <c r="H137" s="1078">
        <f>SUM(H138+H140)</f>
        <v>0</v>
      </c>
      <c r="I137" s="1078">
        <f>SUM(I138+I140)</f>
        <v>0</v>
      </c>
      <c r="J137" s="1078">
        <f t="shared" si="24"/>
        <v>0</v>
      </c>
      <c r="K137" s="1078"/>
      <c r="L137" s="1078">
        <f>SUM(L138+L140)</f>
        <v>0</v>
      </c>
      <c r="M137" s="1078">
        <f>SUM(M138+M140)</f>
        <v>0</v>
      </c>
      <c r="N137" s="1078">
        <f t="shared" si="26"/>
        <v>0</v>
      </c>
      <c r="O137" s="1644"/>
      <c r="P137" s="1078">
        <f>SUM(P138+P140)</f>
        <v>0</v>
      </c>
      <c r="Q137" s="1078">
        <f>SUM(Q138+Q140)</f>
        <v>0</v>
      </c>
      <c r="R137" s="1078">
        <f t="shared" si="27"/>
        <v>0</v>
      </c>
      <c r="S137" s="1078" t="e">
        <f>SUM(S138+#REF!+S140)</f>
        <v>#REF!</v>
      </c>
      <c r="T137" s="1078">
        <f>SUM(T138+T140)</f>
        <v>0</v>
      </c>
      <c r="U137" s="1078">
        <f>SUM(U138+U140)</f>
        <v>0</v>
      </c>
      <c r="V137" s="1643">
        <f t="shared" si="25"/>
        <v>0</v>
      </c>
      <c r="W137" s="1078" t="e">
        <f>SUM(W138+#REF!+W140)</f>
        <v>#REF!</v>
      </c>
      <c r="X137" s="1078">
        <f>SUM(X138+X140)</f>
        <v>0</v>
      </c>
      <c r="Y137" s="1078">
        <f>SUM(Y138+Y140)</f>
        <v>0</v>
      </c>
      <c r="Z137" s="1642">
        <f t="shared" si="28"/>
        <v>0</v>
      </c>
    </row>
    <row r="138" spans="1:26" ht="12" customHeight="1">
      <c r="E138" s="1895"/>
      <c r="F138" s="1641" t="s">
        <v>642</v>
      </c>
      <c r="G138" s="1121"/>
      <c r="H138" s="1111">
        <f>SUM(H139)</f>
        <v>0</v>
      </c>
      <c r="I138" s="1111">
        <f>SUM(I139)</f>
        <v>0</v>
      </c>
      <c r="J138" s="1111">
        <f t="shared" si="24"/>
        <v>0</v>
      </c>
      <c r="K138" s="1111"/>
      <c r="L138" s="1111">
        <f>SUM(L139)</f>
        <v>0</v>
      </c>
      <c r="M138" s="1111">
        <f>SUM(M139)</f>
        <v>0</v>
      </c>
      <c r="N138" s="1111">
        <f t="shared" si="26"/>
        <v>0</v>
      </c>
      <c r="O138" s="1091"/>
      <c r="P138" s="1111">
        <f>SUM(P139)</f>
        <v>0</v>
      </c>
      <c r="Q138" s="1111">
        <f>SUM(Q139)</f>
        <v>0</v>
      </c>
      <c r="R138" s="1640">
        <f t="shared" si="27"/>
        <v>0</v>
      </c>
      <c r="S138" s="1111">
        <f>SUM(S139)</f>
        <v>0</v>
      </c>
      <c r="T138" s="1111">
        <f>SUM(T139)</f>
        <v>0</v>
      </c>
      <c r="U138" s="1111">
        <f>SUM(U139)</f>
        <v>0</v>
      </c>
      <c r="V138" s="1640">
        <f t="shared" si="25"/>
        <v>0</v>
      </c>
      <c r="W138" s="1111">
        <f>SUM(W139)</f>
        <v>0</v>
      </c>
      <c r="X138" s="1111">
        <f>SUM(X139)</f>
        <v>0</v>
      </c>
      <c r="Y138" s="1111">
        <f>SUM(Y139)</f>
        <v>0</v>
      </c>
      <c r="Z138" s="1639">
        <f t="shared" si="28"/>
        <v>0</v>
      </c>
    </row>
    <row r="139" spans="1:26" ht="12" customHeight="1">
      <c r="A139" s="9">
        <v>9</v>
      </c>
      <c r="B139" s="9">
        <v>4</v>
      </c>
      <c r="C139" s="9">
        <v>8</v>
      </c>
      <c r="E139" s="1895"/>
      <c r="F139" s="1316"/>
      <c r="G139" s="4" t="s">
        <v>665</v>
      </c>
      <c r="H139" s="1635">
        <v>0</v>
      </c>
      <c r="I139" s="1635">
        <v>0</v>
      </c>
      <c r="J139" s="1635">
        <f t="shared" si="24"/>
        <v>0</v>
      </c>
      <c r="K139" s="1635"/>
      <c r="L139" s="1635">
        <v>0</v>
      </c>
      <c r="M139" s="1635">
        <v>0</v>
      </c>
      <c r="N139" s="1635">
        <f t="shared" si="26"/>
        <v>0</v>
      </c>
      <c r="O139" s="1091"/>
      <c r="P139" s="1635">
        <v>0</v>
      </c>
      <c r="Q139" s="1635">
        <v>0</v>
      </c>
      <c r="R139" s="1635">
        <f t="shared" si="27"/>
        <v>0</v>
      </c>
      <c r="S139" s="1635"/>
      <c r="T139" s="1635">
        <v>0</v>
      </c>
      <c r="U139" s="1635">
        <v>0</v>
      </c>
      <c r="V139" s="1635">
        <f t="shared" si="25"/>
        <v>0</v>
      </c>
      <c r="W139" s="1635"/>
      <c r="X139" s="1635">
        <v>0</v>
      </c>
      <c r="Y139" s="1635">
        <v>0</v>
      </c>
      <c r="Z139" s="1634">
        <f t="shared" si="28"/>
        <v>0</v>
      </c>
    </row>
    <row r="140" spans="1:26" ht="12" customHeight="1">
      <c r="E140" s="1895"/>
      <c r="F140" s="479" t="s">
        <v>22</v>
      </c>
      <c r="G140" s="457"/>
      <c r="H140" s="1638">
        <f>SUM(H141)</f>
        <v>0</v>
      </c>
      <c r="I140" s="1638">
        <f>SUM(I141)</f>
        <v>0</v>
      </c>
      <c r="J140" s="1111">
        <f t="shared" si="24"/>
        <v>0</v>
      </c>
      <c r="K140" s="1638"/>
      <c r="L140" s="1638">
        <f>SUM(L141)</f>
        <v>0</v>
      </c>
      <c r="M140" s="1638">
        <f>SUM(M141)</f>
        <v>0</v>
      </c>
      <c r="N140" s="1111">
        <f t="shared" si="26"/>
        <v>0</v>
      </c>
      <c r="O140" s="1637"/>
      <c r="P140" s="1111">
        <f>SUM(P141)</f>
        <v>0</v>
      </c>
      <c r="Q140" s="1111">
        <f>SUM(Q141)</f>
        <v>0</v>
      </c>
      <c r="R140" s="1111">
        <f t="shared" si="27"/>
        <v>0</v>
      </c>
      <c r="S140" s="1111">
        <f>SUM(S145)</f>
        <v>0</v>
      </c>
      <c r="T140" s="1111">
        <f>SUM(T141)</f>
        <v>0</v>
      </c>
      <c r="U140" s="1111">
        <f>SUM(U141)</f>
        <v>0</v>
      </c>
      <c r="V140" s="1111">
        <f t="shared" si="25"/>
        <v>0</v>
      </c>
      <c r="W140" s="1111">
        <f>SUM(W145)</f>
        <v>0</v>
      </c>
      <c r="X140" s="1111">
        <f>SUM(X141)</f>
        <v>0</v>
      </c>
      <c r="Y140" s="1111">
        <f>SUM(Y141)</f>
        <v>0</v>
      </c>
      <c r="Z140" s="1636">
        <f t="shared" si="28"/>
        <v>0</v>
      </c>
    </row>
    <row r="141" spans="1:26" ht="12" customHeight="1">
      <c r="A141" s="9">
        <v>9</v>
      </c>
      <c r="B141" s="9">
        <v>5</v>
      </c>
      <c r="C141" s="9">
        <v>11</v>
      </c>
      <c r="E141" s="1923"/>
      <c r="F141" s="4"/>
      <c r="G141" s="4" t="s">
        <v>664</v>
      </c>
      <c r="H141" s="1635">
        <v>0</v>
      </c>
      <c r="I141" s="1635">
        <v>0</v>
      </c>
      <c r="J141" s="1635">
        <f t="shared" si="24"/>
        <v>0</v>
      </c>
      <c r="K141" s="1635"/>
      <c r="L141" s="1635">
        <v>0</v>
      </c>
      <c r="M141" s="1635">
        <v>0</v>
      </c>
      <c r="N141" s="1635">
        <f t="shared" si="26"/>
        <v>0</v>
      </c>
      <c r="O141" s="1091"/>
      <c r="P141" s="1635">
        <v>0</v>
      </c>
      <c r="Q141" s="1635">
        <v>0</v>
      </c>
      <c r="R141" s="1635">
        <f t="shared" si="27"/>
        <v>0</v>
      </c>
      <c r="S141" s="1635"/>
      <c r="T141" s="1635">
        <v>0</v>
      </c>
      <c r="U141" s="1635">
        <v>0</v>
      </c>
      <c r="V141" s="1635">
        <f t="shared" si="25"/>
        <v>0</v>
      </c>
      <c r="W141" s="1635"/>
      <c r="X141" s="1635">
        <v>0</v>
      </c>
      <c r="Y141" s="1635">
        <v>0</v>
      </c>
      <c r="Z141" s="1634">
        <f t="shared" si="28"/>
        <v>0</v>
      </c>
    </row>
    <row r="142" spans="1:26" ht="15" customHeight="1">
      <c r="F142" s="1885" t="s">
        <v>0</v>
      </c>
      <c r="G142" s="1886"/>
      <c r="H142" s="1632">
        <f>SUM(H6+H37+H69+H82+H89+H107+H117+H125+H137)</f>
        <v>2119</v>
      </c>
      <c r="I142" s="1632">
        <f>SUM(I6+I37+I69+I82+I89+I107+I117+I125+I137)</f>
        <v>2037</v>
      </c>
      <c r="J142" s="1632">
        <f>SUM(J6+J37+J69+J82+J89+J107+J117+J125+J137)</f>
        <v>4156</v>
      </c>
      <c r="K142" s="1632"/>
      <c r="L142" s="1632">
        <f>SUM(L6+L37+L69+L82+L89+L107+L117+L125+L137)</f>
        <v>2046</v>
      </c>
      <c r="M142" s="1632">
        <f>SUM(M6+M37+M69+M82+M89+M107+M117+M125+M137)</f>
        <v>1963</v>
      </c>
      <c r="N142" s="1632">
        <f>SUM(N6+N37+N69+N82+N89+N107+N117+N125+N137)</f>
        <v>4009</v>
      </c>
      <c r="O142" s="1633"/>
      <c r="P142" s="1632">
        <f>SUM(P6+P37+P69+P82+P89+P107+P117+P125+P137)</f>
        <v>1780</v>
      </c>
      <c r="Q142" s="1632">
        <f>SUM(Q6+Q37+Q69+Q82+Q89+Q107+Q117+Q125+Q137)</f>
        <v>1607</v>
      </c>
      <c r="R142" s="1632">
        <f>SUM(R6+R37+R69+R82+R89+R107+R117+R125+R137)</f>
        <v>3387</v>
      </c>
      <c r="S142" s="1632"/>
      <c r="T142" s="1632">
        <f>SUM(T6+T37+T69+T82+T89+T107+T117+T125+T137)</f>
        <v>956</v>
      </c>
      <c r="U142" s="1632">
        <f>SUM(U6+U37+U69+U82+U89+U107+U117+U125+U137)</f>
        <v>856</v>
      </c>
      <c r="V142" s="1632">
        <f>SUM(V6+V37+V69+V82+V89+V107+V117+V125+V137)</f>
        <v>1812</v>
      </c>
      <c r="W142" s="1632"/>
      <c r="X142" s="1632">
        <f>SUM(X6+X37+X69+X82+X89+X107+X117+X125+X137)</f>
        <v>79</v>
      </c>
      <c r="Y142" s="1632">
        <f>SUM(Y6+Y37+Y69+Y82+Y89+Y107+Y117+Y125+Y137)</f>
        <v>91</v>
      </c>
      <c r="Z142" s="1631">
        <f>SUM(Z6+Z37+Z69+Z82+Z89+Z107+Z117+Z125+Z137)</f>
        <v>170</v>
      </c>
    </row>
    <row r="143" spans="1:26" ht="10.5" customHeight="1">
      <c r="F143" s="10" t="s">
        <v>641</v>
      </c>
    </row>
    <row r="144" spans="1:26" ht="9" customHeight="1">
      <c r="F144" s="10" t="s">
        <v>663</v>
      </c>
    </row>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6:26" ht="9" customHeight="1"/>
    <row r="210" spans="6:26" ht="9" customHeight="1"/>
    <row r="211" spans="6:26" ht="9" customHeight="1"/>
    <row r="212" spans="6:26" ht="9" customHeight="1"/>
    <row r="213" spans="6:26" ht="9" customHeight="1"/>
    <row r="214" spans="6:26" ht="9" customHeight="1"/>
    <row r="215" spans="6:26" ht="9" customHeight="1"/>
    <row r="216" spans="6:26" ht="9" customHeight="1"/>
    <row r="217" spans="6:26" ht="9" customHeight="1"/>
    <row r="218" spans="6:26" ht="9" customHeight="1"/>
    <row r="219" spans="6:26" ht="9" customHeight="1"/>
    <row r="220" spans="6:26" ht="9" customHeight="1"/>
    <row r="221" spans="6:26" ht="9" customHeight="1"/>
    <row r="222" spans="6:26" ht="9" customHeight="1"/>
    <row r="223" spans="6:26" ht="9" customHeight="1"/>
    <row r="224" spans="6:26" ht="9" customHeight="1">
      <c r="F224" s="4"/>
      <c r="G224" s="4"/>
      <c r="H224" s="4"/>
      <c r="I224" s="4"/>
      <c r="J224" s="4"/>
      <c r="K224" s="4"/>
      <c r="L224" s="4"/>
      <c r="M224" s="4"/>
      <c r="N224" s="4"/>
      <c r="O224" s="4"/>
      <c r="P224" s="4"/>
      <c r="Q224" s="4"/>
      <c r="R224" s="4"/>
      <c r="S224" s="5"/>
      <c r="T224" s="1630"/>
      <c r="U224" s="1630"/>
      <c r="V224" s="1629"/>
      <c r="W224" s="1630"/>
      <c r="X224" s="1630"/>
      <c r="Y224" s="1630"/>
      <c r="Z224" s="1629"/>
    </row>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sheetData>
  <mergeCells count="28">
    <mergeCell ref="E1:Z1"/>
    <mergeCell ref="AD1:AR1"/>
    <mergeCell ref="E2:Z2"/>
    <mergeCell ref="E4:E5"/>
    <mergeCell ref="P4:R4"/>
    <mergeCell ref="H4:J4"/>
    <mergeCell ref="F142:G142"/>
    <mergeCell ref="X80:Z80"/>
    <mergeCell ref="E82:E88"/>
    <mergeCell ref="E107:E116"/>
    <mergeCell ref="E125:E136"/>
    <mergeCell ref="E89:E106"/>
    <mergeCell ref="E80:E81"/>
    <mergeCell ref="P80:R80"/>
    <mergeCell ref="F80:G81"/>
    <mergeCell ref="H80:J80"/>
    <mergeCell ref="E117:E124"/>
    <mergeCell ref="T80:V80"/>
    <mergeCell ref="L80:N80"/>
    <mergeCell ref="E137:E141"/>
    <mergeCell ref="E6:E36"/>
    <mergeCell ref="L4:N4"/>
    <mergeCell ref="T4:V4"/>
    <mergeCell ref="AE32:AJ40"/>
    <mergeCell ref="X4:Z4"/>
    <mergeCell ref="E37:E68"/>
    <mergeCell ref="E69:E76"/>
    <mergeCell ref="F4:G5"/>
  </mergeCells>
  <pageMargins left="0.70866141732283472" right="0.70866141732283472" top="0.74803149606299213" bottom="0.74803149606299213" header="0.31496062992125984" footer="0.31496062992125984"/>
  <pageSetup scale="50" orientation="portrait" r:id="rId1"/>
  <rowBreaks count="1" manualBreakCount="1">
    <brk id="77"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AB00-A5C9-418F-AAC5-8FE756FF3314}">
  <dimension ref="A1:AU491"/>
  <sheetViews>
    <sheetView view="pageBreakPreview" topLeftCell="E1" zoomScaleNormal="100" zoomScaleSheetLayoutView="100" workbookViewId="0">
      <selection activeCell="AD15" sqref="AD15:AK39"/>
    </sheetView>
  </sheetViews>
  <sheetFormatPr baseColWidth="10" defaultRowHeight="12.75"/>
  <cols>
    <col min="1" max="1" width="2" style="9" hidden="1" customWidth="1"/>
    <col min="2" max="2" width="2.140625" style="9" hidden="1" customWidth="1"/>
    <col min="3" max="3" width="2.7109375" style="9" hidden="1" customWidth="1"/>
    <col min="4" max="4" width="0.7109375" style="9" hidden="1" customWidth="1"/>
    <col min="5" max="5" width="6.42578125" style="531" customWidth="1"/>
    <col min="6" max="6" width="1.140625" style="531" customWidth="1"/>
    <col min="7" max="7" width="64.5703125" style="531" customWidth="1"/>
    <col min="8" max="10" width="5.7109375" style="531" customWidth="1"/>
    <col min="11" max="11" width="0.42578125" style="531" customWidth="1"/>
    <col min="12" max="14" width="5.7109375" style="531" customWidth="1"/>
    <col min="15" max="15" width="0.42578125" style="531" customWidth="1"/>
    <col min="16" max="18" width="5.7109375" style="531" customWidth="1"/>
    <col min="19" max="19" width="0.42578125" style="1046" customWidth="1"/>
    <col min="20" max="22" width="5.7109375" style="1046" customWidth="1"/>
    <col min="23" max="23" width="0.42578125" style="1046" customWidth="1"/>
    <col min="24" max="26" width="5.7109375" style="1046" customWidth="1"/>
    <col min="27" max="27" width="2.7109375" style="531" customWidth="1"/>
    <col min="28" max="28" width="11.42578125" style="531"/>
    <col min="29" max="29" width="4.7109375" style="531" customWidth="1"/>
    <col min="30" max="30" width="5" style="531" customWidth="1"/>
    <col min="31" max="31" width="4.42578125" style="531" customWidth="1"/>
    <col min="32" max="32" width="8.85546875" style="531" customWidth="1"/>
    <col min="33" max="33" width="8" style="531" customWidth="1"/>
    <col min="34" max="34" width="1" style="531" customWidth="1"/>
    <col min="35" max="35" width="8.28515625" style="531" customWidth="1"/>
    <col min="36" max="36" width="1" style="531" customWidth="1"/>
    <col min="37" max="37" width="6.7109375" style="531" customWidth="1"/>
    <col min="38" max="38" width="1" style="531" customWidth="1"/>
    <col min="39" max="39" width="6.7109375" style="531" customWidth="1"/>
    <col min="40" max="40" width="1" style="531" customWidth="1"/>
    <col min="41" max="41" width="6.7109375" style="531" customWidth="1"/>
    <col min="42" max="42" width="1" style="531" customWidth="1"/>
    <col min="43" max="43" width="6.7109375" style="531" customWidth="1"/>
    <col min="44" max="44" width="1" style="531" customWidth="1"/>
    <col min="45" max="46" width="6.7109375" style="531" customWidth="1"/>
    <col min="47" max="16384" width="11.42578125" style="531"/>
  </cols>
  <sheetData>
    <row r="1" spans="1:47" ht="12.75" customHeight="1">
      <c r="E1" s="1908" t="s">
        <v>671</v>
      </c>
      <c r="F1" s="1908"/>
      <c r="G1" s="1908"/>
      <c r="H1" s="1908"/>
      <c r="I1" s="1908"/>
      <c r="J1" s="1908"/>
      <c r="K1" s="1908"/>
      <c r="L1" s="1908"/>
      <c r="M1" s="1908"/>
      <c r="N1" s="1908"/>
      <c r="O1" s="1908"/>
      <c r="P1" s="1908"/>
      <c r="Q1" s="1908"/>
      <c r="R1" s="1908"/>
      <c r="S1" s="1908"/>
      <c r="T1" s="1908"/>
      <c r="U1" s="1908"/>
      <c r="V1" s="1908"/>
      <c r="W1" s="1908"/>
      <c r="X1" s="1908"/>
      <c r="Y1" s="1908"/>
      <c r="Z1" s="1908"/>
      <c r="AA1" s="389"/>
      <c r="AD1" s="1938"/>
      <c r="AE1" s="1938"/>
      <c r="AF1" s="1938"/>
      <c r="AG1" s="1938"/>
      <c r="AH1" s="1938"/>
      <c r="AI1" s="1938"/>
      <c r="AJ1" s="1938"/>
      <c r="AK1" s="1938"/>
      <c r="AL1" s="1938"/>
      <c r="AM1" s="1938"/>
      <c r="AN1" s="1938"/>
      <c r="AO1" s="1938"/>
      <c r="AP1" s="1938"/>
      <c r="AQ1" s="1938"/>
      <c r="AR1" s="1938"/>
    </row>
    <row r="2" spans="1:47" ht="11.25" customHeight="1">
      <c r="A2" s="1687"/>
      <c r="B2" s="1687"/>
      <c r="C2" s="1687"/>
      <c r="D2" s="1687"/>
      <c r="E2" s="1938" t="s">
        <v>68</v>
      </c>
      <c r="F2" s="1938"/>
      <c r="G2" s="1938"/>
      <c r="H2" s="1938"/>
      <c r="I2" s="1938"/>
      <c r="J2" s="1938"/>
      <c r="K2" s="1938"/>
      <c r="L2" s="1938"/>
      <c r="M2" s="1938"/>
      <c r="N2" s="1938"/>
      <c r="O2" s="1938"/>
      <c r="P2" s="1938"/>
      <c r="Q2" s="1938"/>
      <c r="R2" s="1938"/>
      <c r="S2" s="1938"/>
      <c r="T2" s="1938"/>
      <c r="U2" s="1938"/>
      <c r="V2" s="1938"/>
      <c r="W2" s="1938"/>
      <c r="X2" s="1938"/>
      <c r="Y2" s="1938"/>
      <c r="Z2" s="1938"/>
      <c r="AA2" s="389"/>
      <c r="AB2" s="414"/>
      <c r="AC2" s="414"/>
      <c r="AD2" s="1577"/>
      <c r="AT2" s="2"/>
      <c r="AU2" s="2"/>
    </row>
    <row r="3" spans="1:47" ht="3" customHeight="1">
      <c r="E3" s="796"/>
      <c r="F3" s="572"/>
      <c r="G3" s="572"/>
      <c r="H3" s="572"/>
      <c r="I3" s="572"/>
      <c r="J3" s="572"/>
      <c r="K3" s="572"/>
      <c r="L3" s="572"/>
      <c r="M3" s="572"/>
      <c r="N3" s="572"/>
      <c r="O3" s="572"/>
      <c r="P3" s="20"/>
      <c r="Q3" s="20"/>
      <c r="R3" s="20"/>
      <c r="S3" s="8"/>
      <c r="T3" s="5"/>
      <c r="U3" s="1686"/>
      <c r="V3" s="1686"/>
      <c r="W3" s="1685"/>
      <c r="X3" s="1685"/>
      <c r="Y3" s="1685"/>
      <c r="Z3" s="1685"/>
      <c r="AA3" s="389"/>
      <c r="AD3" s="20"/>
    </row>
    <row r="4" spans="1:47" ht="15" customHeight="1">
      <c r="E4" s="1934" t="s">
        <v>221</v>
      </c>
      <c r="F4" s="1915" t="s">
        <v>87</v>
      </c>
      <c r="G4" s="1915"/>
      <c r="H4" s="1930" t="s">
        <v>652</v>
      </c>
      <c r="I4" s="1930"/>
      <c r="J4" s="1930"/>
      <c r="K4" s="56"/>
      <c r="L4" s="1930" t="s">
        <v>669</v>
      </c>
      <c r="M4" s="1930"/>
      <c r="N4" s="1930"/>
      <c r="O4" s="56"/>
      <c r="P4" s="1930" t="s">
        <v>651</v>
      </c>
      <c r="Q4" s="1930"/>
      <c r="R4" s="1930"/>
      <c r="S4" s="1397"/>
      <c r="T4" s="1931" t="s">
        <v>668</v>
      </c>
      <c r="U4" s="1931"/>
      <c r="V4" s="1931"/>
      <c r="W4" s="642"/>
      <c r="X4" s="1931" t="s">
        <v>667</v>
      </c>
      <c r="Y4" s="1931"/>
      <c r="Z4" s="1931"/>
      <c r="AA4" s="389"/>
      <c r="AB4" s="5"/>
    </row>
    <row r="5" spans="1:47" ht="15" customHeight="1">
      <c r="E5" s="1935"/>
      <c r="F5" s="1917"/>
      <c r="G5" s="1917"/>
      <c r="H5" s="662" t="s">
        <v>72</v>
      </c>
      <c r="I5" s="662" t="s">
        <v>71</v>
      </c>
      <c r="J5" s="662" t="s">
        <v>0</v>
      </c>
      <c r="K5" s="57"/>
      <c r="L5" s="662" t="s">
        <v>72</v>
      </c>
      <c r="M5" s="662" t="s">
        <v>71</v>
      </c>
      <c r="N5" s="662" t="s">
        <v>0</v>
      </c>
      <c r="O5" s="57"/>
      <c r="P5" s="662" t="s">
        <v>72</v>
      </c>
      <c r="Q5" s="662" t="s">
        <v>71</v>
      </c>
      <c r="R5" s="662" t="s">
        <v>0</v>
      </c>
      <c r="S5" s="1684"/>
      <c r="T5" s="662" t="s">
        <v>72</v>
      </c>
      <c r="U5" s="662" t="s">
        <v>71</v>
      </c>
      <c r="V5" s="662" t="s">
        <v>0</v>
      </c>
      <c r="W5" s="662"/>
      <c r="X5" s="662" t="s">
        <v>72</v>
      </c>
      <c r="Y5" s="662" t="s">
        <v>71</v>
      </c>
      <c r="Z5" s="53" t="s">
        <v>0</v>
      </c>
      <c r="AA5" s="389"/>
    </row>
    <row r="6" spans="1:47">
      <c r="A6" s="9" t="s">
        <v>12</v>
      </c>
      <c r="B6" s="9" t="s">
        <v>13</v>
      </c>
      <c r="C6" s="9" t="s">
        <v>14</v>
      </c>
      <c r="E6" s="1891">
        <v>1401</v>
      </c>
      <c r="F6" s="392" t="s">
        <v>1</v>
      </c>
      <c r="G6" s="396"/>
      <c r="H6" s="1691">
        <f>H7+H10+H14+H18+H29+H32+H34+H36</f>
        <v>694</v>
      </c>
      <c r="I6" s="1691">
        <f>I7+I10+I14+I18+I29+I32+I34+I36</f>
        <v>395</v>
      </c>
      <c r="J6" s="1078">
        <f t="shared" ref="J6:J37" si="0">SUM(H6:I6)</f>
        <v>1089</v>
      </c>
      <c r="K6" s="1681"/>
      <c r="L6" s="1682">
        <f>SUM(L7+L10+L14+L18+L29+L32+L34+L36)</f>
        <v>657</v>
      </c>
      <c r="M6" s="1682">
        <f>SUM(M7+M10+M14+M18+M29+M32+M34+M36)</f>
        <v>381</v>
      </c>
      <c r="N6" s="1682">
        <f t="shared" ref="N6:N37" si="1">SUM(L6:M6)</f>
        <v>1038</v>
      </c>
      <c r="O6" s="1681"/>
      <c r="P6" s="1682">
        <f>SUM(P7+P10+P14+P18+P29+P32+P34+P36)</f>
        <v>573</v>
      </c>
      <c r="Q6" s="1682">
        <f>SUM(Q7+Q10+Q14+Q18+Q29+Q32+Q34+Q36)</f>
        <v>347</v>
      </c>
      <c r="R6" s="1682">
        <f t="shared" ref="R6:R37" si="2">SUM(P6:Q6)</f>
        <v>920</v>
      </c>
      <c r="S6" s="1682">
        <f>SUM(S7+S10+S14+S18+S29+S32)</f>
        <v>0</v>
      </c>
      <c r="T6" s="1078">
        <f>SUM(T7+T10+T14+T18+T29+T32+T34+T36)</f>
        <v>0</v>
      </c>
      <c r="U6" s="1078">
        <f>SUM(U7+U10+U14+U18+U29+U32+U34+U36)</f>
        <v>0</v>
      </c>
      <c r="V6" s="1078">
        <f>SUM(T6:U6)</f>
        <v>0</v>
      </c>
      <c r="W6" s="1644"/>
      <c r="X6" s="1078">
        <f>X7+X10+X14+X18+X29+X32+X34+X36</f>
        <v>0</v>
      </c>
      <c r="Y6" s="1078">
        <f>Y7+Y10+Y14+Y18+Y29+Y32+Y34+Y36</f>
        <v>0</v>
      </c>
      <c r="Z6" s="1653">
        <f t="shared" ref="Z6:Z37" si="3">SUM(X6:Y6)</f>
        <v>0</v>
      </c>
      <c r="AA6" s="389"/>
      <c r="AB6" s="389"/>
    </row>
    <row r="7" spans="1:47" ht="11.25" customHeight="1">
      <c r="E7" s="1892"/>
      <c r="F7" s="1573" t="s">
        <v>33</v>
      </c>
      <c r="G7" s="1522"/>
      <c r="H7" s="1640">
        <f>H8+H9</f>
        <v>287</v>
      </c>
      <c r="I7" s="1640">
        <f>I8+I9</f>
        <v>191</v>
      </c>
      <c r="J7" s="1111">
        <f t="shared" si="0"/>
        <v>478</v>
      </c>
      <c r="K7" s="1679"/>
      <c r="L7" s="1640">
        <f>SUM(L8:L9)</f>
        <v>276</v>
      </c>
      <c r="M7" s="1640">
        <f>SUM(M8:M9)</f>
        <v>184</v>
      </c>
      <c r="N7" s="1640">
        <f t="shared" si="1"/>
        <v>460</v>
      </c>
      <c r="O7" s="1679"/>
      <c r="P7" s="1640">
        <f>SUM(P8:P9)</f>
        <v>246</v>
      </c>
      <c r="Q7" s="1640">
        <f>SUM(Q8:Q9)</f>
        <v>166</v>
      </c>
      <c r="R7" s="1640">
        <f t="shared" si="2"/>
        <v>412</v>
      </c>
      <c r="S7" s="1640">
        <f>SUM(S8:S9)</f>
        <v>0</v>
      </c>
      <c r="T7" s="1074">
        <f>SUM(T8:T9)</f>
        <v>0</v>
      </c>
      <c r="U7" s="1074">
        <f>SUM(U8:U9)</f>
        <v>0</v>
      </c>
      <c r="V7" s="1111">
        <f t="shared" ref="V7:V33" si="4">SUM(S7:U7)</f>
        <v>0</v>
      </c>
      <c r="W7" s="1111"/>
      <c r="X7" s="1111">
        <f>X8+X9</f>
        <v>0</v>
      </c>
      <c r="Y7" s="1111">
        <f>Y8+Y9</f>
        <v>0</v>
      </c>
      <c r="Z7" s="1639">
        <f t="shared" si="3"/>
        <v>0</v>
      </c>
      <c r="AA7" s="389"/>
      <c r="AB7" s="389"/>
    </row>
    <row r="8" spans="1:47" ht="11.25" customHeight="1">
      <c r="A8" s="9">
        <v>1</v>
      </c>
      <c r="B8" s="9">
        <v>1</v>
      </c>
      <c r="C8" s="9">
        <v>11</v>
      </c>
      <c r="E8" s="1892"/>
      <c r="F8" s="20"/>
      <c r="G8" s="20" t="s">
        <v>107</v>
      </c>
      <c r="H8" s="1091">
        <v>239</v>
      </c>
      <c r="I8" s="1091">
        <v>173</v>
      </c>
      <c r="J8" s="1091">
        <f t="shared" si="0"/>
        <v>412</v>
      </c>
      <c r="K8" s="1091"/>
      <c r="L8" s="1091">
        <v>231</v>
      </c>
      <c r="M8" s="1091">
        <v>168</v>
      </c>
      <c r="N8" s="1091">
        <f t="shared" si="1"/>
        <v>399</v>
      </c>
      <c r="O8" s="1091"/>
      <c r="P8" s="1091">
        <v>212</v>
      </c>
      <c r="Q8" s="1091">
        <v>154</v>
      </c>
      <c r="R8" s="1091">
        <f t="shared" si="2"/>
        <v>366</v>
      </c>
      <c r="S8" s="1091"/>
      <c r="T8" s="1091">
        <v>0</v>
      </c>
      <c r="U8" s="1091">
        <v>0</v>
      </c>
      <c r="V8" s="1091">
        <f t="shared" si="4"/>
        <v>0</v>
      </c>
      <c r="W8" s="1091"/>
      <c r="X8" s="1091">
        <v>0</v>
      </c>
      <c r="Y8" s="1091">
        <v>0</v>
      </c>
      <c r="Z8" s="1658">
        <f t="shared" si="3"/>
        <v>0</v>
      </c>
      <c r="AA8" s="389"/>
      <c r="AB8" s="389"/>
    </row>
    <row r="9" spans="1:47" ht="11.25" customHeight="1">
      <c r="A9" s="9">
        <v>1</v>
      </c>
      <c r="B9" s="9">
        <v>1</v>
      </c>
      <c r="C9" s="9">
        <v>7</v>
      </c>
      <c r="E9" s="1892"/>
      <c r="F9" s="20"/>
      <c r="G9" s="20" t="s">
        <v>675</v>
      </c>
      <c r="H9" s="1091">
        <v>48</v>
      </c>
      <c r="I9" s="1091">
        <v>18</v>
      </c>
      <c r="J9" s="1091">
        <f t="shared" si="0"/>
        <v>66</v>
      </c>
      <c r="K9" s="1091"/>
      <c r="L9" s="1091">
        <v>45</v>
      </c>
      <c r="M9" s="1091">
        <v>16</v>
      </c>
      <c r="N9" s="1091">
        <f t="shared" si="1"/>
        <v>61</v>
      </c>
      <c r="O9" s="1091"/>
      <c r="P9" s="1091">
        <v>34</v>
      </c>
      <c r="Q9" s="1091">
        <v>12</v>
      </c>
      <c r="R9" s="1091">
        <f t="shared" si="2"/>
        <v>46</v>
      </c>
      <c r="S9" s="1091"/>
      <c r="T9" s="1091">
        <v>0</v>
      </c>
      <c r="U9" s="1091">
        <v>0</v>
      </c>
      <c r="V9" s="1091">
        <f t="shared" si="4"/>
        <v>0</v>
      </c>
      <c r="W9" s="1091"/>
      <c r="X9" s="1091">
        <v>0</v>
      </c>
      <c r="Y9" s="1091">
        <v>0</v>
      </c>
      <c r="Z9" s="1658">
        <f t="shared" si="3"/>
        <v>0</v>
      </c>
      <c r="AA9" s="389"/>
      <c r="AB9" s="389"/>
    </row>
    <row r="10" spans="1:47" ht="11.25" customHeight="1">
      <c r="E10" s="1892"/>
      <c r="F10" s="490" t="s">
        <v>34</v>
      </c>
      <c r="G10" s="490"/>
      <c r="H10" s="1111">
        <f>SUM(H11:H13)</f>
        <v>134</v>
      </c>
      <c r="I10" s="1111">
        <f>SUM(I11:I13)</f>
        <v>48</v>
      </c>
      <c r="J10" s="1111">
        <f t="shared" si="0"/>
        <v>182</v>
      </c>
      <c r="K10" s="1111"/>
      <c r="L10" s="1111">
        <f>SUM(L11:L13)</f>
        <v>124</v>
      </c>
      <c r="M10" s="1111">
        <f>SUM(M11:M13)</f>
        <v>46</v>
      </c>
      <c r="N10" s="1111">
        <f t="shared" si="1"/>
        <v>170</v>
      </c>
      <c r="O10" s="1111"/>
      <c r="P10" s="1111">
        <f>SUM(P11:P13)</f>
        <v>101</v>
      </c>
      <c r="Q10" s="1111">
        <f>SUM(Q11:Q13)</f>
        <v>40</v>
      </c>
      <c r="R10" s="1111">
        <f t="shared" si="2"/>
        <v>141</v>
      </c>
      <c r="S10" s="1111">
        <f>SUM(S11:S13)</f>
        <v>0</v>
      </c>
      <c r="T10" s="1074">
        <f>SUM(T11:T13)</f>
        <v>0</v>
      </c>
      <c r="U10" s="1074">
        <f>SUM(U11:U13)</f>
        <v>0</v>
      </c>
      <c r="V10" s="1111">
        <f t="shared" si="4"/>
        <v>0</v>
      </c>
      <c r="W10" s="1111"/>
      <c r="X10" s="1111">
        <f>SUM(X11:X13)</f>
        <v>0</v>
      </c>
      <c r="Y10" s="1111">
        <f>SUM(Y11:Y13)</f>
        <v>0</v>
      </c>
      <c r="Z10" s="1636">
        <f t="shared" si="3"/>
        <v>0</v>
      </c>
      <c r="AA10" s="389"/>
      <c r="AB10" s="389"/>
    </row>
    <row r="11" spans="1:47" ht="11.25" customHeight="1">
      <c r="A11" s="9">
        <v>1</v>
      </c>
      <c r="B11" s="9">
        <v>1</v>
      </c>
      <c r="C11" s="9">
        <v>5</v>
      </c>
      <c r="E11" s="1892"/>
      <c r="F11" s="20"/>
      <c r="G11" s="20" t="s">
        <v>409</v>
      </c>
      <c r="H11" s="1091">
        <v>130</v>
      </c>
      <c r="I11" s="1091">
        <v>44</v>
      </c>
      <c r="J11" s="1091">
        <f t="shared" si="0"/>
        <v>174</v>
      </c>
      <c r="K11" s="1091"/>
      <c r="L11" s="1091">
        <v>122</v>
      </c>
      <c r="M11" s="1091">
        <v>43</v>
      </c>
      <c r="N11" s="1091">
        <f t="shared" si="1"/>
        <v>165</v>
      </c>
      <c r="O11" s="1091"/>
      <c r="P11" s="1091">
        <v>99</v>
      </c>
      <c r="Q11" s="1091">
        <v>38</v>
      </c>
      <c r="R11" s="1091">
        <f t="shared" si="2"/>
        <v>137</v>
      </c>
      <c r="S11" s="1091"/>
      <c r="T11" s="1091">
        <v>0</v>
      </c>
      <c r="U11" s="1091">
        <v>0</v>
      </c>
      <c r="V11" s="1091">
        <f t="shared" si="4"/>
        <v>0</v>
      </c>
      <c r="W11" s="1091"/>
      <c r="X11" s="1091">
        <v>0</v>
      </c>
      <c r="Y11" s="1091">
        <v>0</v>
      </c>
      <c r="Z11" s="1658">
        <f t="shared" si="3"/>
        <v>0</v>
      </c>
      <c r="AA11" s="389"/>
      <c r="AB11" s="389"/>
    </row>
    <row r="12" spans="1:47" ht="11.25" customHeight="1">
      <c r="A12" s="9">
        <v>1</v>
      </c>
      <c r="B12" s="9">
        <v>1</v>
      </c>
      <c r="C12" s="9">
        <v>5</v>
      </c>
      <c r="E12" s="1892"/>
      <c r="F12" s="20"/>
      <c r="G12" s="20" t="s">
        <v>411</v>
      </c>
      <c r="H12" s="1091">
        <v>0</v>
      </c>
      <c r="I12" s="1091">
        <v>0</v>
      </c>
      <c r="J12" s="1091">
        <f t="shared" si="0"/>
        <v>0</v>
      </c>
      <c r="K12" s="1091"/>
      <c r="L12" s="1091">
        <v>0</v>
      </c>
      <c r="M12" s="1091">
        <v>0</v>
      </c>
      <c r="N12" s="1091">
        <f t="shared" si="1"/>
        <v>0</v>
      </c>
      <c r="O12" s="1091"/>
      <c r="P12" s="1091">
        <v>0</v>
      </c>
      <c r="Q12" s="1091">
        <v>0</v>
      </c>
      <c r="R12" s="1091">
        <f t="shared" si="2"/>
        <v>0</v>
      </c>
      <c r="S12" s="1091"/>
      <c r="T12" s="1091">
        <v>0</v>
      </c>
      <c r="U12" s="1091">
        <v>0</v>
      </c>
      <c r="V12" s="1091">
        <f t="shared" si="4"/>
        <v>0</v>
      </c>
      <c r="W12" s="1091"/>
      <c r="X12" s="1091">
        <v>0</v>
      </c>
      <c r="Y12" s="1091">
        <v>0</v>
      </c>
      <c r="Z12" s="1658">
        <f t="shared" si="3"/>
        <v>0</v>
      </c>
      <c r="AA12" s="389"/>
      <c r="AB12" s="389"/>
    </row>
    <row r="13" spans="1:47" ht="11.25" customHeight="1">
      <c r="A13" s="9">
        <v>1</v>
      </c>
      <c r="B13" s="9">
        <v>1</v>
      </c>
      <c r="C13" s="9">
        <v>5</v>
      </c>
      <c r="E13" s="1892"/>
      <c r="F13" s="20"/>
      <c r="G13" s="20" t="s">
        <v>674</v>
      </c>
      <c r="H13" s="1091">
        <v>4</v>
      </c>
      <c r="I13" s="1091">
        <v>4</v>
      </c>
      <c r="J13" s="1091">
        <f t="shared" si="0"/>
        <v>8</v>
      </c>
      <c r="K13" s="1091"/>
      <c r="L13" s="1091">
        <v>2</v>
      </c>
      <c r="M13" s="1091">
        <v>3</v>
      </c>
      <c r="N13" s="1091">
        <f t="shared" si="1"/>
        <v>5</v>
      </c>
      <c r="O13" s="1091"/>
      <c r="P13" s="1091">
        <v>2</v>
      </c>
      <c r="Q13" s="1091">
        <v>2</v>
      </c>
      <c r="R13" s="1091">
        <f t="shared" si="2"/>
        <v>4</v>
      </c>
      <c r="S13" s="1091"/>
      <c r="T13" s="1091">
        <v>0</v>
      </c>
      <c r="U13" s="1091">
        <v>0</v>
      </c>
      <c r="V13" s="1091">
        <f t="shared" si="4"/>
        <v>0</v>
      </c>
      <c r="W13" s="1091"/>
      <c r="X13" s="1091">
        <v>0</v>
      </c>
      <c r="Y13" s="1091">
        <v>0</v>
      </c>
      <c r="Z13" s="1658">
        <f t="shared" si="3"/>
        <v>0</v>
      </c>
      <c r="AA13" s="389"/>
      <c r="AB13" s="389"/>
    </row>
    <row r="14" spans="1:47" ht="11.25" customHeight="1">
      <c r="E14" s="1892"/>
      <c r="F14" s="490" t="s">
        <v>35</v>
      </c>
      <c r="G14" s="490"/>
      <c r="H14" s="1111">
        <f>SUM(H15:H17)</f>
        <v>70</v>
      </c>
      <c r="I14" s="1111">
        <f>SUM(I15:I17)</f>
        <v>25</v>
      </c>
      <c r="J14" s="1111">
        <f t="shared" si="0"/>
        <v>95</v>
      </c>
      <c r="K14" s="1111"/>
      <c r="L14" s="1111">
        <f>SUM(L15:L17)</f>
        <v>67</v>
      </c>
      <c r="M14" s="1111">
        <f>SUM(M15:M17)</f>
        <v>24</v>
      </c>
      <c r="N14" s="1111">
        <f t="shared" si="1"/>
        <v>91</v>
      </c>
      <c r="O14" s="1111"/>
      <c r="P14" s="1111">
        <f>SUM(P15:P17)</f>
        <v>56</v>
      </c>
      <c r="Q14" s="1111">
        <f>SUM(Q15:Q17)</f>
        <v>21</v>
      </c>
      <c r="R14" s="1111">
        <f t="shared" si="2"/>
        <v>77</v>
      </c>
      <c r="S14" s="1111">
        <f>SUM(S15:S15)</f>
        <v>0</v>
      </c>
      <c r="T14" s="1074">
        <f>SUM(T15:T17)</f>
        <v>0</v>
      </c>
      <c r="U14" s="1074">
        <f>SUM(U15:U17)</f>
        <v>0</v>
      </c>
      <c r="V14" s="1111">
        <f t="shared" si="4"/>
        <v>0</v>
      </c>
      <c r="W14" s="1111"/>
      <c r="X14" s="1111">
        <f>SUM(X15:X17)</f>
        <v>0</v>
      </c>
      <c r="Y14" s="1111">
        <f>SUM(Y15:Y17)</f>
        <v>0</v>
      </c>
      <c r="Z14" s="1636">
        <f t="shared" si="3"/>
        <v>0</v>
      </c>
      <c r="AA14" s="389"/>
      <c r="AB14" s="389"/>
    </row>
    <row r="15" spans="1:47" ht="11.25" customHeight="1">
      <c r="A15" s="9">
        <v>1</v>
      </c>
      <c r="B15" s="9">
        <v>1</v>
      </c>
      <c r="C15" s="9">
        <v>12</v>
      </c>
      <c r="E15" s="1892"/>
      <c r="F15" s="20"/>
      <c r="G15" s="20" t="s">
        <v>409</v>
      </c>
      <c r="H15" s="1091">
        <v>49</v>
      </c>
      <c r="I15" s="1091">
        <v>15</v>
      </c>
      <c r="J15" s="1091">
        <f t="shared" si="0"/>
        <v>64</v>
      </c>
      <c r="K15" s="1091"/>
      <c r="L15" s="1091">
        <v>46</v>
      </c>
      <c r="M15" s="1091">
        <v>14</v>
      </c>
      <c r="N15" s="1091">
        <f t="shared" si="1"/>
        <v>60</v>
      </c>
      <c r="O15" s="1091"/>
      <c r="P15" s="1091">
        <v>41</v>
      </c>
      <c r="Q15" s="1091">
        <v>12</v>
      </c>
      <c r="R15" s="1091">
        <f t="shared" si="2"/>
        <v>53</v>
      </c>
      <c r="S15" s="1091"/>
      <c r="T15" s="1091">
        <v>0</v>
      </c>
      <c r="U15" s="1091">
        <v>0</v>
      </c>
      <c r="V15" s="1091">
        <f t="shared" si="4"/>
        <v>0</v>
      </c>
      <c r="W15" s="1091"/>
      <c r="X15" s="1091">
        <v>0</v>
      </c>
      <c r="Y15" s="1091">
        <v>0</v>
      </c>
      <c r="Z15" s="1658">
        <f t="shared" si="3"/>
        <v>0</v>
      </c>
      <c r="AA15" s="389"/>
      <c r="AB15" s="389"/>
      <c r="AF15" s="1932"/>
      <c r="AG15" s="1932"/>
      <c r="AH15" s="1932"/>
      <c r="AI15" s="1932"/>
      <c r="AJ15" s="1932"/>
      <c r="AK15" s="1932"/>
    </row>
    <row r="16" spans="1:47" ht="11.25" customHeight="1">
      <c r="A16" s="9">
        <v>1</v>
      </c>
      <c r="B16" s="9">
        <v>1</v>
      </c>
      <c r="C16" s="9">
        <v>12</v>
      </c>
      <c r="E16" s="1892"/>
      <c r="F16" s="20"/>
      <c r="G16" s="20" t="s">
        <v>427</v>
      </c>
      <c r="H16" s="1091">
        <v>21</v>
      </c>
      <c r="I16" s="1091">
        <v>10</v>
      </c>
      <c r="J16" s="1091">
        <f t="shared" si="0"/>
        <v>31</v>
      </c>
      <c r="K16" s="1091"/>
      <c r="L16" s="1091">
        <v>21</v>
      </c>
      <c r="M16" s="1091">
        <v>10</v>
      </c>
      <c r="N16" s="1091">
        <f t="shared" si="1"/>
        <v>31</v>
      </c>
      <c r="O16" s="1091"/>
      <c r="P16" s="1091">
        <v>15</v>
      </c>
      <c r="Q16" s="1091">
        <v>9</v>
      </c>
      <c r="R16" s="1091">
        <f t="shared" si="2"/>
        <v>24</v>
      </c>
      <c r="S16" s="1091"/>
      <c r="T16" s="1091">
        <v>0</v>
      </c>
      <c r="U16" s="1091">
        <v>0</v>
      </c>
      <c r="V16" s="1091">
        <f t="shared" si="4"/>
        <v>0</v>
      </c>
      <c r="W16" s="1091"/>
      <c r="X16" s="1091">
        <v>0</v>
      </c>
      <c r="Y16" s="1091">
        <v>0</v>
      </c>
      <c r="Z16" s="1658">
        <f t="shared" si="3"/>
        <v>0</v>
      </c>
      <c r="AA16" s="389"/>
      <c r="AB16" s="389"/>
      <c r="AF16" s="1932"/>
      <c r="AG16" s="1932"/>
      <c r="AH16" s="1932"/>
      <c r="AI16" s="1932"/>
      <c r="AJ16" s="1932"/>
      <c r="AK16" s="1932"/>
    </row>
    <row r="17" spans="1:37" ht="11.25" customHeight="1">
      <c r="A17" s="9">
        <v>1</v>
      </c>
      <c r="B17" s="9">
        <v>1</v>
      </c>
      <c r="C17" s="9">
        <v>12</v>
      </c>
      <c r="E17" s="1892"/>
      <c r="F17" s="20"/>
      <c r="G17" s="20" t="s">
        <v>670</v>
      </c>
      <c r="H17" s="1091">
        <v>0</v>
      </c>
      <c r="I17" s="1091">
        <v>0</v>
      </c>
      <c r="J17" s="1091">
        <f t="shared" si="0"/>
        <v>0</v>
      </c>
      <c r="K17" s="1091"/>
      <c r="L17" s="1091">
        <v>0</v>
      </c>
      <c r="M17" s="1091">
        <v>0</v>
      </c>
      <c r="N17" s="1091">
        <f t="shared" si="1"/>
        <v>0</v>
      </c>
      <c r="O17" s="1091"/>
      <c r="P17" s="1091">
        <v>0</v>
      </c>
      <c r="Q17" s="1091">
        <v>0</v>
      </c>
      <c r="R17" s="1091">
        <f t="shared" si="2"/>
        <v>0</v>
      </c>
      <c r="S17" s="1091"/>
      <c r="T17" s="1091">
        <v>0</v>
      </c>
      <c r="U17" s="1091">
        <v>0</v>
      </c>
      <c r="V17" s="1091">
        <f t="shared" si="4"/>
        <v>0</v>
      </c>
      <c r="W17" s="1091"/>
      <c r="X17" s="1091">
        <v>0</v>
      </c>
      <c r="Y17" s="1091">
        <v>0</v>
      </c>
      <c r="Z17" s="1658">
        <f t="shared" si="3"/>
        <v>0</v>
      </c>
      <c r="AA17" s="389"/>
      <c r="AB17" s="389"/>
      <c r="AF17" s="1932"/>
      <c r="AG17" s="1932"/>
      <c r="AH17" s="1932"/>
      <c r="AI17" s="1932"/>
      <c r="AJ17" s="1932"/>
      <c r="AK17" s="1932"/>
    </row>
    <row r="18" spans="1:37" ht="11.25" customHeight="1">
      <c r="E18" s="1892"/>
      <c r="F18" s="548" t="s">
        <v>27</v>
      </c>
      <c r="G18" s="490"/>
      <c r="H18" s="1111">
        <f>SUM(H19:H28)</f>
        <v>133</v>
      </c>
      <c r="I18" s="1111">
        <f>SUM(I19:I28)</f>
        <v>97</v>
      </c>
      <c r="J18" s="1111">
        <f t="shared" si="0"/>
        <v>230</v>
      </c>
      <c r="K18" s="1111"/>
      <c r="L18" s="1111">
        <f>SUM(L19:L28)</f>
        <v>124</v>
      </c>
      <c r="M18" s="1111">
        <f>SUM(M19:M28)</f>
        <v>93</v>
      </c>
      <c r="N18" s="1111">
        <f t="shared" si="1"/>
        <v>217</v>
      </c>
      <c r="O18" s="1111"/>
      <c r="P18" s="1111">
        <f>SUM(P19:P28)</f>
        <v>118</v>
      </c>
      <c r="Q18" s="1111">
        <f>SUM(Q19:Q28)</f>
        <v>89</v>
      </c>
      <c r="R18" s="1111">
        <f t="shared" si="2"/>
        <v>207</v>
      </c>
      <c r="S18" s="1111">
        <f>SUM(S21:S27)</f>
        <v>0</v>
      </c>
      <c r="T18" s="1074">
        <f>SUM(T19:T28)</f>
        <v>0</v>
      </c>
      <c r="U18" s="1074">
        <f>SUM(U19:U28)</f>
        <v>0</v>
      </c>
      <c r="V18" s="1111">
        <f t="shared" si="4"/>
        <v>0</v>
      </c>
      <c r="W18" s="1111"/>
      <c r="X18" s="1111">
        <f>SUM(X19:X28)</f>
        <v>0</v>
      </c>
      <c r="Y18" s="1111">
        <f>SUM(Y19:Y28)</f>
        <v>0</v>
      </c>
      <c r="Z18" s="1636">
        <f t="shared" si="3"/>
        <v>0</v>
      </c>
      <c r="AA18" s="389"/>
      <c r="AB18" s="389"/>
      <c r="AF18" s="1932"/>
      <c r="AG18" s="1932"/>
      <c r="AH18" s="1932"/>
      <c r="AI18" s="1932"/>
      <c r="AJ18" s="1932"/>
      <c r="AK18" s="1932"/>
    </row>
    <row r="19" spans="1:37" ht="11.25" customHeight="1">
      <c r="A19" s="9">
        <v>1</v>
      </c>
      <c r="B19" s="9">
        <v>4</v>
      </c>
      <c r="C19" s="9">
        <v>2</v>
      </c>
      <c r="E19" s="1892"/>
      <c r="F19" s="548"/>
      <c r="G19" s="485" t="s">
        <v>93</v>
      </c>
      <c r="H19" s="1635">
        <v>3</v>
      </c>
      <c r="I19" s="1635">
        <v>1</v>
      </c>
      <c r="J19" s="1635">
        <f t="shared" si="0"/>
        <v>4</v>
      </c>
      <c r="K19" s="1635"/>
      <c r="L19" s="1635">
        <v>0</v>
      </c>
      <c r="M19" s="1635">
        <v>0</v>
      </c>
      <c r="N19" s="1635">
        <f t="shared" si="1"/>
        <v>0</v>
      </c>
      <c r="O19" s="1635"/>
      <c r="P19" s="1635">
        <v>0</v>
      </c>
      <c r="Q19" s="1635">
        <v>0</v>
      </c>
      <c r="R19" s="1635">
        <f t="shared" si="2"/>
        <v>0</v>
      </c>
      <c r="S19" s="1635">
        <f>SUM(S22:S29)</f>
        <v>0</v>
      </c>
      <c r="T19" s="1635">
        <v>0</v>
      </c>
      <c r="U19" s="1635">
        <v>0</v>
      </c>
      <c r="V19" s="1635">
        <f t="shared" si="4"/>
        <v>0</v>
      </c>
      <c r="W19" s="1635"/>
      <c r="X19" s="1635">
        <v>0</v>
      </c>
      <c r="Y19" s="1635">
        <v>0</v>
      </c>
      <c r="Z19" s="1634">
        <f t="shared" si="3"/>
        <v>0</v>
      </c>
      <c r="AA19" s="389"/>
      <c r="AB19" s="389"/>
      <c r="AF19" s="1932"/>
      <c r="AG19" s="1932"/>
      <c r="AH19" s="1932"/>
      <c r="AI19" s="1932"/>
      <c r="AJ19" s="1932"/>
      <c r="AK19" s="1932"/>
    </row>
    <row r="20" spans="1:37" ht="11.25" customHeight="1">
      <c r="A20" s="9">
        <v>1</v>
      </c>
      <c r="B20" s="9">
        <v>1</v>
      </c>
      <c r="C20" s="9">
        <v>2</v>
      </c>
      <c r="E20" s="1892"/>
      <c r="F20" s="20"/>
      <c r="G20" s="485" t="s">
        <v>450</v>
      </c>
      <c r="H20" s="20">
        <v>4</v>
      </c>
      <c r="I20" s="20">
        <v>9</v>
      </c>
      <c r="J20" s="20">
        <f t="shared" si="0"/>
        <v>13</v>
      </c>
      <c r="K20" s="20"/>
      <c r="L20" s="20">
        <v>4</v>
      </c>
      <c r="M20" s="20">
        <v>9</v>
      </c>
      <c r="N20" s="20">
        <f t="shared" si="1"/>
        <v>13</v>
      </c>
      <c r="O20" s="20"/>
      <c r="P20" s="20">
        <v>4</v>
      </c>
      <c r="Q20" s="20">
        <v>9</v>
      </c>
      <c r="R20" s="20">
        <f t="shared" si="2"/>
        <v>13</v>
      </c>
      <c r="S20" s="20"/>
      <c r="T20" s="20">
        <v>0</v>
      </c>
      <c r="U20" s="1635">
        <v>0</v>
      </c>
      <c r="V20" s="1635">
        <f t="shared" si="4"/>
        <v>0</v>
      </c>
      <c r="W20" s="1635"/>
      <c r="X20" s="20">
        <v>0</v>
      </c>
      <c r="Y20" s="1635">
        <v>0</v>
      </c>
      <c r="Z20" s="1634">
        <f t="shared" si="3"/>
        <v>0</v>
      </c>
      <c r="AA20" s="389"/>
      <c r="AB20" s="389"/>
      <c r="AF20" s="1932"/>
      <c r="AG20" s="1932"/>
      <c r="AH20" s="1932"/>
      <c r="AI20" s="1932"/>
      <c r="AJ20" s="1932"/>
      <c r="AK20" s="1932"/>
    </row>
    <row r="21" spans="1:37" ht="11.25" customHeight="1">
      <c r="A21" s="9">
        <v>1</v>
      </c>
      <c r="B21" s="9">
        <v>1</v>
      </c>
      <c r="C21" s="9">
        <v>2</v>
      </c>
      <c r="E21" s="1892"/>
      <c r="F21" s="20"/>
      <c r="G21" s="20" t="s">
        <v>425</v>
      </c>
      <c r="H21" s="1091">
        <v>0</v>
      </c>
      <c r="I21" s="1091">
        <v>0</v>
      </c>
      <c r="J21" s="1091">
        <f t="shared" si="0"/>
        <v>0</v>
      </c>
      <c r="K21" s="1091"/>
      <c r="L21" s="1091">
        <v>0</v>
      </c>
      <c r="M21" s="1091">
        <v>0</v>
      </c>
      <c r="N21" s="1091">
        <f t="shared" si="1"/>
        <v>0</v>
      </c>
      <c r="O21" s="1091"/>
      <c r="P21" s="1091">
        <v>0</v>
      </c>
      <c r="Q21" s="1091">
        <v>0</v>
      </c>
      <c r="R21" s="1091">
        <f t="shared" si="2"/>
        <v>0</v>
      </c>
      <c r="S21" s="1091"/>
      <c r="T21" s="1091">
        <v>0</v>
      </c>
      <c r="U21" s="1091">
        <v>0</v>
      </c>
      <c r="V21" s="1091">
        <f t="shared" si="4"/>
        <v>0</v>
      </c>
      <c r="W21" s="1091"/>
      <c r="X21" s="1091">
        <v>0</v>
      </c>
      <c r="Y21" s="1091">
        <v>0</v>
      </c>
      <c r="Z21" s="1658">
        <f t="shared" si="3"/>
        <v>0</v>
      </c>
      <c r="AA21" s="389"/>
      <c r="AB21" s="389"/>
      <c r="AF21" s="1932"/>
      <c r="AG21" s="1932"/>
      <c r="AH21" s="1932"/>
      <c r="AI21" s="1932"/>
      <c r="AJ21" s="1932"/>
      <c r="AK21" s="1932"/>
    </row>
    <row r="22" spans="1:37" ht="11.25" customHeight="1">
      <c r="A22" s="9">
        <v>1</v>
      </c>
      <c r="B22" s="9">
        <v>1</v>
      </c>
      <c r="C22" s="9">
        <v>2</v>
      </c>
      <c r="E22" s="1892"/>
      <c r="F22" s="20"/>
      <c r="G22" s="594" t="s">
        <v>408</v>
      </c>
      <c r="H22" s="1091">
        <v>0</v>
      </c>
      <c r="I22" s="1091">
        <v>0</v>
      </c>
      <c r="J22" s="1091">
        <f t="shared" si="0"/>
        <v>0</v>
      </c>
      <c r="K22" s="1091"/>
      <c r="L22" s="1091">
        <v>0</v>
      </c>
      <c r="M22" s="1091">
        <v>0</v>
      </c>
      <c r="N22" s="1091">
        <f t="shared" si="1"/>
        <v>0</v>
      </c>
      <c r="O22" s="1091"/>
      <c r="P22" s="1091">
        <v>0</v>
      </c>
      <c r="Q22" s="1091">
        <v>0</v>
      </c>
      <c r="R22" s="1091">
        <f t="shared" si="2"/>
        <v>0</v>
      </c>
      <c r="S22" s="1091"/>
      <c r="T22" s="1091">
        <v>0</v>
      </c>
      <c r="U22" s="1091">
        <v>0</v>
      </c>
      <c r="V22" s="1091">
        <f t="shared" si="4"/>
        <v>0</v>
      </c>
      <c r="W22" s="1091"/>
      <c r="X22" s="1091">
        <v>0</v>
      </c>
      <c r="Y22" s="1091">
        <v>0</v>
      </c>
      <c r="Z22" s="1658">
        <f t="shared" si="3"/>
        <v>0</v>
      </c>
      <c r="AA22" s="389"/>
      <c r="AB22" s="389"/>
      <c r="AF22" s="1932"/>
      <c r="AG22" s="1932"/>
      <c r="AH22" s="1932"/>
      <c r="AI22" s="1932"/>
      <c r="AJ22" s="1932"/>
      <c r="AK22" s="1932"/>
    </row>
    <row r="23" spans="1:37" ht="11.25" customHeight="1">
      <c r="A23" s="9">
        <v>1</v>
      </c>
      <c r="B23" s="9">
        <v>1</v>
      </c>
      <c r="C23" s="9">
        <v>2</v>
      </c>
      <c r="E23" s="1892"/>
      <c r="F23" s="20"/>
      <c r="G23" s="20" t="s">
        <v>407</v>
      </c>
      <c r="H23" s="1091">
        <v>0</v>
      </c>
      <c r="I23" s="1091">
        <v>0</v>
      </c>
      <c r="J23" s="1091">
        <f t="shared" si="0"/>
        <v>0</v>
      </c>
      <c r="K23" s="1091"/>
      <c r="L23" s="1091">
        <v>0</v>
      </c>
      <c r="M23" s="1091">
        <v>0</v>
      </c>
      <c r="N23" s="1091">
        <f t="shared" si="1"/>
        <v>0</v>
      </c>
      <c r="O23" s="1091"/>
      <c r="P23" s="1091">
        <v>0</v>
      </c>
      <c r="Q23" s="1091">
        <v>0</v>
      </c>
      <c r="R23" s="1091">
        <f t="shared" si="2"/>
        <v>0</v>
      </c>
      <c r="S23" s="1091"/>
      <c r="T23" s="1091">
        <v>0</v>
      </c>
      <c r="U23" s="1091">
        <v>0</v>
      </c>
      <c r="V23" s="1091">
        <f t="shared" si="4"/>
        <v>0</v>
      </c>
      <c r="W23" s="1091"/>
      <c r="X23" s="1091">
        <v>0</v>
      </c>
      <c r="Y23" s="1091">
        <v>0</v>
      </c>
      <c r="Z23" s="1658">
        <f t="shared" si="3"/>
        <v>0</v>
      </c>
      <c r="AA23" s="389"/>
      <c r="AB23" s="389"/>
      <c r="AF23" s="1932"/>
      <c r="AG23" s="1932"/>
      <c r="AH23" s="1932"/>
      <c r="AI23" s="1932"/>
      <c r="AJ23" s="1932"/>
      <c r="AK23" s="1932"/>
    </row>
    <row r="24" spans="1:37" ht="11.25" customHeight="1">
      <c r="A24" s="9">
        <v>1</v>
      </c>
      <c r="B24" s="9">
        <v>1</v>
      </c>
      <c r="C24" s="9">
        <v>2</v>
      </c>
      <c r="E24" s="1892"/>
      <c r="F24" s="20"/>
      <c r="G24" s="20" t="s">
        <v>673</v>
      </c>
      <c r="H24" s="1091">
        <v>19</v>
      </c>
      <c r="I24" s="1091">
        <v>8</v>
      </c>
      <c r="J24" s="1091">
        <f t="shared" si="0"/>
        <v>27</v>
      </c>
      <c r="K24" s="1091"/>
      <c r="L24" s="1091">
        <v>16</v>
      </c>
      <c r="M24" s="1091">
        <v>8</v>
      </c>
      <c r="N24" s="1091">
        <f t="shared" si="1"/>
        <v>24</v>
      </c>
      <c r="O24" s="1091"/>
      <c r="P24" s="1091">
        <v>15</v>
      </c>
      <c r="Q24" s="1091">
        <v>6</v>
      </c>
      <c r="R24" s="1091">
        <f t="shared" si="2"/>
        <v>21</v>
      </c>
      <c r="S24" s="1091"/>
      <c r="T24" s="1091">
        <v>0</v>
      </c>
      <c r="U24" s="1091">
        <v>0</v>
      </c>
      <c r="V24" s="1091">
        <f t="shared" si="4"/>
        <v>0</v>
      </c>
      <c r="W24" s="1091"/>
      <c r="X24" s="1091">
        <v>0</v>
      </c>
      <c r="Y24" s="1091">
        <v>0</v>
      </c>
      <c r="Z24" s="1658">
        <f t="shared" si="3"/>
        <v>0</v>
      </c>
      <c r="AA24" s="389"/>
      <c r="AB24" s="389"/>
      <c r="AF24" s="1932"/>
      <c r="AG24" s="1932"/>
      <c r="AH24" s="1932"/>
      <c r="AI24" s="1932"/>
      <c r="AJ24" s="1932"/>
      <c r="AK24" s="1932"/>
    </row>
    <row r="25" spans="1:37" ht="11.25" customHeight="1">
      <c r="A25" s="9">
        <v>1</v>
      </c>
      <c r="B25" s="9">
        <v>1</v>
      </c>
      <c r="C25" s="9">
        <v>2</v>
      </c>
      <c r="E25" s="1892"/>
      <c r="F25" s="20"/>
      <c r="G25" s="20" t="s">
        <v>410</v>
      </c>
      <c r="H25" s="1091">
        <v>7</v>
      </c>
      <c r="I25" s="1091">
        <v>5</v>
      </c>
      <c r="J25" s="1091">
        <f t="shared" si="0"/>
        <v>12</v>
      </c>
      <c r="K25" s="1091"/>
      <c r="L25" s="1091">
        <v>7</v>
      </c>
      <c r="M25" s="1091">
        <v>5</v>
      </c>
      <c r="N25" s="1091">
        <f t="shared" si="1"/>
        <v>12</v>
      </c>
      <c r="O25" s="1091"/>
      <c r="P25" s="1091">
        <v>7</v>
      </c>
      <c r="Q25" s="1091">
        <v>5</v>
      </c>
      <c r="R25" s="1091">
        <f t="shared" si="2"/>
        <v>12</v>
      </c>
      <c r="S25" s="1091"/>
      <c r="T25" s="1091">
        <v>0</v>
      </c>
      <c r="U25" s="1091">
        <v>0</v>
      </c>
      <c r="V25" s="1091">
        <f t="shared" si="4"/>
        <v>0</v>
      </c>
      <c r="W25" s="1091"/>
      <c r="X25" s="1091">
        <v>0</v>
      </c>
      <c r="Y25" s="1091">
        <v>0</v>
      </c>
      <c r="Z25" s="1658">
        <f t="shared" si="3"/>
        <v>0</v>
      </c>
      <c r="AA25" s="389"/>
      <c r="AB25" s="389"/>
    </row>
    <row r="26" spans="1:37" ht="11.25" customHeight="1">
      <c r="A26" s="9">
        <v>1</v>
      </c>
      <c r="B26" s="9">
        <v>1</v>
      </c>
      <c r="C26" s="9">
        <v>2</v>
      </c>
      <c r="E26" s="1892"/>
      <c r="F26" s="20"/>
      <c r="G26" s="20" t="s">
        <v>107</v>
      </c>
      <c r="H26" s="1091">
        <v>66</v>
      </c>
      <c r="I26" s="1091">
        <v>40</v>
      </c>
      <c r="J26" s="1091">
        <f t="shared" si="0"/>
        <v>106</v>
      </c>
      <c r="K26" s="1091"/>
      <c r="L26" s="1091">
        <v>64</v>
      </c>
      <c r="M26" s="1091">
        <v>38</v>
      </c>
      <c r="N26" s="1091">
        <f t="shared" si="1"/>
        <v>102</v>
      </c>
      <c r="O26" s="1091"/>
      <c r="P26" s="1091">
        <v>59</v>
      </c>
      <c r="Q26" s="1091">
        <v>36</v>
      </c>
      <c r="R26" s="1091">
        <f t="shared" si="2"/>
        <v>95</v>
      </c>
      <c r="S26" s="1091"/>
      <c r="T26" s="1091">
        <v>0</v>
      </c>
      <c r="U26" s="1091">
        <v>0</v>
      </c>
      <c r="V26" s="1091">
        <f t="shared" si="4"/>
        <v>0</v>
      </c>
      <c r="W26" s="1091"/>
      <c r="X26" s="1091">
        <v>0</v>
      </c>
      <c r="Y26" s="1091">
        <v>0</v>
      </c>
      <c r="Z26" s="1658">
        <f t="shared" si="3"/>
        <v>0</v>
      </c>
      <c r="AA26" s="389"/>
      <c r="AB26" s="389"/>
    </row>
    <row r="27" spans="1:37" ht="11.25" customHeight="1">
      <c r="A27" s="9">
        <v>1</v>
      </c>
      <c r="B27" s="9">
        <v>1</v>
      </c>
      <c r="C27" s="9">
        <v>2</v>
      </c>
      <c r="E27" s="1892"/>
      <c r="F27" s="20"/>
      <c r="G27" s="20" t="s">
        <v>406</v>
      </c>
      <c r="H27" s="1091">
        <v>18</v>
      </c>
      <c r="I27" s="1091">
        <v>16</v>
      </c>
      <c r="J27" s="1091">
        <f t="shared" si="0"/>
        <v>34</v>
      </c>
      <c r="K27" s="1091"/>
      <c r="L27" s="1091">
        <v>17</v>
      </c>
      <c r="M27" s="1091">
        <v>15</v>
      </c>
      <c r="N27" s="1091">
        <f t="shared" si="1"/>
        <v>32</v>
      </c>
      <c r="O27" s="1091"/>
      <c r="P27" s="1091">
        <v>17</v>
      </c>
      <c r="Q27" s="1091">
        <v>15</v>
      </c>
      <c r="R27" s="1091">
        <f t="shared" si="2"/>
        <v>32</v>
      </c>
      <c r="S27" s="1091"/>
      <c r="T27" s="1091">
        <v>0</v>
      </c>
      <c r="U27" s="1091">
        <v>0</v>
      </c>
      <c r="V27" s="1091">
        <f t="shared" si="4"/>
        <v>0</v>
      </c>
      <c r="W27" s="1091"/>
      <c r="X27" s="1091">
        <v>0</v>
      </c>
      <c r="Y27" s="1091">
        <v>0</v>
      </c>
      <c r="Z27" s="1658">
        <f t="shared" si="3"/>
        <v>0</v>
      </c>
      <c r="AA27" s="389"/>
      <c r="AB27" s="389"/>
    </row>
    <row r="28" spans="1:37" ht="11.25" customHeight="1">
      <c r="A28" s="9">
        <v>1</v>
      </c>
      <c r="B28" s="9">
        <v>1</v>
      </c>
      <c r="C28" s="9">
        <v>10</v>
      </c>
      <c r="E28" s="1892"/>
      <c r="F28" s="20"/>
      <c r="G28" s="20" t="s">
        <v>662</v>
      </c>
      <c r="H28" s="1091">
        <v>16</v>
      </c>
      <c r="I28" s="1091">
        <v>18</v>
      </c>
      <c r="J28" s="1091">
        <f t="shared" si="0"/>
        <v>34</v>
      </c>
      <c r="K28" s="1091"/>
      <c r="L28" s="1091">
        <v>16</v>
      </c>
      <c r="M28" s="1091">
        <v>18</v>
      </c>
      <c r="N28" s="1091">
        <f t="shared" si="1"/>
        <v>34</v>
      </c>
      <c r="O28" s="1091"/>
      <c r="P28" s="1635">
        <v>16</v>
      </c>
      <c r="Q28" s="1091">
        <v>18</v>
      </c>
      <c r="R28" s="1091">
        <f t="shared" si="2"/>
        <v>34</v>
      </c>
      <c r="S28" s="1091"/>
      <c r="T28" s="1050">
        <v>0</v>
      </c>
      <c r="U28" s="1050">
        <v>0</v>
      </c>
      <c r="V28" s="1091">
        <f t="shared" si="4"/>
        <v>0</v>
      </c>
      <c r="W28" s="1091"/>
      <c r="X28" s="1091">
        <v>0</v>
      </c>
      <c r="Y28" s="1091">
        <v>0</v>
      </c>
      <c r="Z28" s="1658">
        <f t="shared" si="3"/>
        <v>0</v>
      </c>
      <c r="AA28" s="389"/>
      <c r="AB28" s="389"/>
    </row>
    <row r="29" spans="1:37" ht="11.25" customHeight="1">
      <c r="E29" s="1892"/>
      <c r="F29" s="548" t="s">
        <v>10</v>
      </c>
      <c r="G29" s="20"/>
      <c r="H29" s="1111">
        <f>SUM(H30:H31)</f>
        <v>48</v>
      </c>
      <c r="I29" s="1111">
        <f>SUM(I30:I31)</f>
        <v>18</v>
      </c>
      <c r="J29" s="1111">
        <f t="shared" si="0"/>
        <v>66</v>
      </c>
      <c r="K29" s="1091"/>
      <c r="L29" s="1111">
        <f>SUM(L30:L31)</f>
        <v>45</v>
      </c>
      <c r="M29" s="1111">
        <f>SUM(M30:M31)</f>
        <v>18</v>
      </c>
      <c r="N29" s="1111">
        <f t="shared" si="1"/>
        <v>63</v>
      </c>
      <c r="O29" s="1091"/>
      <c r="P29" s="1111">
        <f>SUM(P30:P31)</f>
        <v>39</v>
      </c>
      <c r="Q29" s="1111">
        <f>SUM(Q30:Q31)</f>
        <v>16</v>
      </c>
      <c r="R29" s="1111">
        <f t="shared" si="2"/>
        <v>55</v>
      </c>
      <c r="S29" s="1111">
        <f>SUM(S30:S31)</f>
        <v>0</v>
      </c>
      <c r="T29" s="1074">
        <f>SUM(T30:T31)</f>
        <v>0</v>
      </c>
      <c r="U29" s="1074">
        <f>SUM(U30:U31)</f>
        <v>0</v>
      </c>
      <c r="V29" s="1111">
        <f t="shared" si="4"/>
        <v>0</v>
      </c>
      <c r="W29" s="1111"/>
      <c r="X29" s="1111">
        <f>SUM(X30:X31)</f>
        <v>0</v>
      </c>
      <c r="Y29" s="1111">
        <f>SUM(Y30:Y31)</f>
        <v>0</v>
      </c>
      <c r="Z29" s="1636">
        <f t="shared" si="3"/>
        <v>0</v>
      </c>
      <c r="AA29" s="389"/>
      <c r="AB29" s="389"/>
    </row>
    <row r="30" spans="1:37" ht="11.25" customHeight="1">
      <c r="A30" s="9">
        <v>1</v>
      </c>
      <c r="B30" s="9">
        <v>1</v>
      </c>
      <c r="C30" s="9">
        <v>4</v>
      </c>
      <c r="E30" s="1892"/>
      <c r="F30" s="20"/>
      <c r="G30" s="20" t="s">
        <v>673</v>
      </c>
      <c r="H30" s="1091">
        <v>11</v>
      </c>
      <c r="I30" s="1091">
        <v>10</v>
      </c>
      <c r="J30" s="1091">
        <f t="shared" si="0"/>
        <v>21</v>
      </c>
      <c r="K30" s="1091"/>
      <c r="L30" s="1091">
        <v>11</v>
      </c>
      <c r="M30" s="1091">
        <v>10</v>
      </c>
      <c r="N30" s="1091">
        <f t="shared" si="1"/>
        <v>21</v>
      </c>
      <c r="O30" s="1091"/>
      <c r="P30" s="1091">
        <v>9</v>
      </c>
      <c r="Q30" s="1091">
        <v>8</v>
      </c>
      <c r="R30" s="1091">
        <f t="shared" si="2"/>
        <v>17</v>
      </c>
      <c r="S30" s="1091"/>
      <c r="T30" s="1091">
        <v>0</v>
      </c>
      <c r="U30" s="1091">
        <v>0</v>
      </c>
      <c r="V30" s="1091">
        <f t="shared" si="4"/>
        <v>0</v>
      </c>
      <c r="W30" s="1091"/>
      <c r="X30" s="1091">
        <v>0</v>
      </c>
      <c r="Y30" s="1091">
        <v>0</v>
      </c>
      <c r="Z30" s="1658">
        <f t="shared" si="3"/>
        <v>0</v>
      </c>
      <c r="AA30" s="389"/>
      <c r="AB30" s="389"/>
    </row>
    <row r="31" spans="1:37" ht="11.25" customHeight="1">
      <c r="A31" s="9">
        <v>1</v>
      </c>
      <c r="B31" s="9">
        <v>1</v>
      </c>
      <c r="C31" s="9">
        <v>4</v>
      </c>
      <c r="E31" s="1892"/>
      <c r="F31" s="20"/>
      <c r="G31" s="20" t="s">
        <v>107</v>
      </c>
      <c r="H31" s="1091">
        <v>37</v>
      </c>
      <c r="I31" s="1091">
        <v>8</v>
      </c>
      <c r="J31" s="1091">
        <f t="shared" si="0"/>
        <v>45</v>
      </c>
      <c r="K31" s="1091"/>
      <c r="L31" s="1091">
        <v>34</v>
      </c>
      <c r="M31" s="1091">
        <v>8</v>
      </c>
      <c r="N31" s="1091">
        <f t="shared" si="1"/>
        <v>42</v>
      </c>
      <c r="O31" s="1091"/>
      <c r="P31" s="1091">
        <v>30</v>
      </c>
      <c r="Q31" s="1091">
        <v>8</v>
      </c>
      <c r="R31" s="1091">
        <f t="shared" si="2"/>
        <v>38</v>
      </c>
      <c r="S31" s="1091"/>
      <c r="T31" s="1091">
        <v>0</v>
      </c>
      <c r="U31" s="1091">
        <v>0</v>
      </c>
      <c r="V31" s="1091">
        <f t="shared" si="4"/>
        <v>0</v>
      </c>
      <c r="W31" s="1091"/>
      <c r="X31" s="1091">
        <v>0</v>
      </c>
      <c r="Y31" s="1091">
        <v>0</v>
      </c>
      <c r="Z31" s="1658">
        <f t="shared" si="3"/>
        <v>0</v>
      </c>
      <c r="AA31" s="389"/>
      <c r="AB31" s="389"/>
      <c r="AD31" s="1932"/>
      <c r="AE31" s="1932"/>
      <c r="AF31" s="1932"/>
      <c r="AG31" s="1932"/>
      <c r="AH31" s="1932"/>
      <c r="AI31" s="1932"/>
    </row>
    <row r="32" spans="1:37" ht="11.25" customHeight="1">
      <c r="E32" s="1892"/>
      <c r="F32" s="490" t="s">
        <v>36</v>
      </c>
      <c r="G32" s="20"/>
      <c r="H32" s="1111">
        <f>H33</f>
        <v>17</v>
      </c>
      <c r="I32" s="1111">
        <f>I33</f>
        <v>10</v>
      </c>
      <c r="J32" s="1111">
        <f t="shared" si="0"/>
        <v>27</v>
      </c>
      <c r="K32" s="1091"/>
      <c r="L32" s="1111">
        <f>SUM(L33)</f>
        <v>17</v>
      </c>
      <c r="M32" s="1111">
        <f>SUM(M33)</f>
        <v>10</v>
      </c>
      <c r="N32" s="1111">
        <f t="shared" si="1"/>
        <v>27</v>
      </c>
      <c r="O32" s="1091"/>
      <c r="P32" s="1111">
        <f>SUM(P33)</f>
        <v>9</v>
      </c>
      <c r="Q32" s="1111">
        <f>SUM(Q33)</f>
        <v>9</v>
      </c>
      <c r="R32" s="1111">
        <f t="shared" si="2"/>
        <v>18</v>
      </c>
      <c r="S32" s="1111">
        <f>SUM(S33)</f>
        <v>0</v>
      </c>
      <c r="T32" s="1074">
        <f>SUM(T33)</f>
        <v>0</v>
      </c>
      <c r="U32" s="1074">
        <f>SUM(U33)</f>
        <v>0</v>
      </c>
      <c r="V32" s="1111">
        <f t="shared" si="4"/>
        <v>0</v>
      </c>
      <c r="W32" s="1111"/>
      <c r="X32" s="1111">
        <f>X33</f>
        <v>0</v>
      </c>
      <c r="Y32" s="1111">
        <f>Y33</f>
        <v>0</v>
      </c>
      <c r="Z32" s="1636">
        <f t="shared" si="3"/>
        <v>0</v>
      </c>
      <c r="AA32" s="389"/>
      <c r="AB32" s="389"/>
      <c r="AD32" s="1932"/>
      <c r="AE32" s="1932"/>
      <c r="AF32" s="1932"/>
      <c r="AG32" s="1932"/>
      <c r="AH32" s="1932"/>
      <c r="AI32" s="1932"/>
    </row>
    <row r="33" spans="1:35" ht="11.25" customHeight="1">
      <c r="A33" s="9">
        <v>1</v>
      </c>
      <c r="B33" s="9">
        <v>1</v>
      </c>
      <c r="C33" s="9">
        <v>1</v>
      </c>
      <c r="E33" s="1892"/>
      <c r="F33" s="20"/>
      <c r="G33" s="594" t="s">
        <v>450</v>
      </c>
      <c r="H33" s="1091">
        <v>17</v>
      </c>
      <c r="I33" s="1091">
        <v>10</v>
      </c>
      <c r="J33" s="1091">
        <f t="shared" si="0"/>
        <v>27</v>
      </c>
      <c r="K33" s="1091"/>
      <c r="L33" s="1091">
        <v>17</v>
      </c>
      <c r="M33" s="1091">
        <v>10</v>
      </c>
      <c r="N33" s="1091">
        <f t="shared" si="1"/>
        <v>27</v>
      </c>
      <c r="O33" s="1091"/>
      <c r="P33" s="1635">
        <v>9</v>
      </c>
      <c r="Q33" s="1091">
        <v>9</v>
      </c>
      <c r="R33" s="1091">
        <f t="shared" si="2"/>
        <v>18</v>
      </c>
      <c r="S33" s="1091"/>
      <c r="T33" s="1050">
        <v>0</v>
      </c>
      <c r="U33" s="1050">
        <v>0</v>
      </c>
      <c r="V33" s="1091">
        <f t="shared" si="4"/>
        <v>0</v>
      </c>
      <c r="W33" s="1091"/>
      <c r="X33" s="1091">
        <v>0</v>
      </c>
      <c r="Y33" s="1091">
        <v>0</v>
      </c>
      <c r="Z33" s="1658">
        <f t="shared" si="3"/>
        <v>0</v>
      </c>
      <c r="AA33" s="389"/>
      <c r="AB33" s="389"/>
      <c r="AD33" s="1932"/>
      <c r="AE33" s="1932"/>
      <c r="AF33" s="1932"/>
      <c r="AG33" s="1932"/>
      <c r="AH33" s="1932"/>
      <c r="AI33" s="1932"/>
    </row>
    <row r="34" spans="1:35" ht="11.25" customHeight="1">
      <c r="E34" s="1892"/>
      <c r="F34" s="490" t="s">
        <v>24</v>
      </c>
      <c r="G34" s="20"/>
      <c r="H34" s="1111">
        <f>SUM(H35)</f>
        <v>0</v>
      </c>
      <c r="I34" s="1111">
        <f>SUM(I35)</f>
        <v>0</v>
      </c>
      <c r="J34" s="1111">
        <f t="shared" si="0"/>
        <v>0</v>
      </c>
      <c r="K34" s="1111"/>
      <c r="L34" s="1111">
        <f>SUM(L35)</f>
        <v>0</v>
      </c>
      <c r="M34" s="1111">
        <f>SUM(M35)</f>
        <v>0</v>
      </c>
      <c r="N34" s="1111">
        <f t="shared" si="1"/>
        <v>0</v>
      </c>
      <c r="O34" s="1111"/>
      <c r="P34" s="1111">
        <f>SUM(P35)</f>
        <v>0</v>
      </c>
      <c r="Q34" s="1111">
        <f>SUM(Q35)</f>
        <v>0</v>
      </c>
      <c r="R34" s="1111">
        <f t="shared" si="2"/>
        <v>0</v>
      </c>
      <c r="S34" s="1111"/>
      <c r="T34" s="1074">
        <f>SUM(T35)</f>
        <v>0</v>
      </c>
      <c r="U34" s="1074">
        <f>SUM(U35)</f>
        <v>0</v>
      </c>
      <c r="V34" s="1111">
        <f>SUM(T34:U34)</f>
        <v>0</v>
      </c>
      <c r="W34" s="1111"/>
      <c r="X34" s="1111">
        <f>SUM(X35)</f>
        <v>0</v>
      </c>
      <c r="Y34" s="1111">
        <f>SUM(Y35)</f>
        <v>0</v>
      </c>
      <c r="Z34" s="1636">
        <f t="shared" si="3"/>
        <v>0</v>
      </c>
      <c r="AA34" s="389"/>
      <c r="AB34" s="389"/>
      <c r="AD34" s="1932"/>
      <c r="AE34" s="1932"/>
      <c r="AF34" s="1932"/>
      <c r="AG34" s="1932"/>
      <c r="AH34" s="1932"/>
      <c r="AI34" s="1932"/>
    </row>
    <row r="35" spans="1:35" ht="11.25" customHeight="1">
      <c r="A35" s="9">
        <v>1</v>
      </c>
      <c r="B35" s="9">
        <v>1</v>
      </c>
      <c r="C35" s="9">
        <v>14</v>
      </c>
      <c r="E35" s="1892"/>
      <c r="F35" s="20"/>
      <c r="G35" s="20" t="s">
        <v>424</v>
      </c>
      <c r="H35" s="1091">
        <v>0</v>
      </c>
      <c r="I35" s="1091">
        <v>0</v>
      </c>
      <c r="J35" s="1091">
        <f t="shared" si="0"/>
        <v>0</v>
      </c>
      <c r="K35" s="1091"/>
      <c r="L35" s="1091">
        <v>0</v>
      </c>
      <c r="M35" s="1091">
        <v>0</v>
      </c>
      <c r="N35" s="1091">
        <f t="shared" si="1"/>
        <v>0</v>
      </c>
      <c r="O35" s="1091"/>
      <c r="P35" s="1635">
        <v>0</v>
      </c>
      <c r="Q35" s="1091">
        <v>0</v>
      </c>
      <c r="R35" s="1091">
        <f t="shared" si="2"/>
        <v>0</v>
      </c>
      <c r="S35" s="1091"/>
      <c r="T35" s="1050">
        <v>0</v>
      </c>
      <c r="U35" s="1050">
        <v>0</v>
      </c>
      <c r="V35" s="1091">
        <f>SUM(T35:U35)</f>
        <v>0</v>
      </c>
      <c r="W35" s="1091"/>
      <c r="X35" s="1091">
        <v>0</v>
      </c>
      <c r="Y35" s="1091">
        <v>0</v>
      </c>
      <c r="Z35" s="1658">
        <f t="shared" si="3"/>
        <v>0</v>
      </c>
      <c r="AA35" s="389"/>
      <c r="AB35" s="389"/>
      <c r="AD35" s="1932"/>
      <c r="AE35" s="1932"/>
      <c r="AF35" s="1932"/>
      <c r="AG35" s="1932"/>
      <c r="AH35" s="1932"/>
      <c r="AI35" s="1932"/>
    </row>
    <row r="36" spans="1:35" ht="11.25" customHeight="1">
      <c r="E36" s="1892"/>
      <c r="F36" s="490" t="s">
        <v>32</v>
      </c>
      <c r="G36" s="490"/>
      <c r="H36" s="1111">
        <f>SUM(H37)</f>
        <v>5</v>
      </c>
      <c r="I36" s="1111">
        <f>SUM(I37)</f>
        <v>6</v>
      </c>
      <c r="J36" s="1111">
        <f t="shared" si="0"/>
        <v>11</v>
      </c>
      <c r="K36" s="1111"/>
      <c r="L36" s="1111">
        <f>SUM(L37)</f>
        <v>4</v>
      </c>
      <c r="M36" s="1111">
        <f>SUM(M37)</f>
        <v>6</v>
      </c>
      <c r="N36" s="1111">
        <f t="shared" si="1"/>
        <v>10</v>
      </c>
      <c r="O36" s="1111"/>
      <c r="P36" s="1111">
        <f>SUM(P37)</f>
        <v>4</v>
      </c>
      <c r="Q36" s="1111">
        <f>SUM(Q37)</f>
        <v>6</v>
      </c>
      <c r="R36" s="1111">
        <f t="shared" si="2"/>
        <v>10</v>
      </c>
      <c r="S36" s="1111"/>
      <c r="T36" s="1074">
        <f>SUM(T37)</f>
        <v>0</v>
      </c>
      <c r="U36" s="1074">
        <f>SUM(U37)</f>
        <v>0</v>
      </c>
      <c r="V36" s="1111">
        <f>SUM(T36:U36)</f>
        <v>0</v>
      </c>
      <c r="W36" s="1111"/>
      <c r="X36" s="1111">
        <f>SUM(X37)</f>
        <v>0</v>
      </c>
      <c r="Y36" s="1111">
        <f>SUM(Y37)</f>
        <v>0</v>
      </c>
      <c r="Z36" s="1636">
        <f t="shared" si="3"/>
        <v>0</v>
      </c>
      <c r="AA36" s="389"/>
      <c r="AB36" s="389"/>
      <c r="AD36" s="1932"/>
      <c r="AE36" s="1932"/>
      <c r="AF36" s="1932"/>
      <c r="AG36" s="1932"/>
      <c r="AH36" s="1932"/>
      <c r="AI36" s="1932"/>
    </row>
    <row r="37" spans="1:35" ht="11.25" customHeight="1">
      <c r="A37" s="9">
        <v>1</v>
      </c>
      <c r="B37" s="9">
        <v>6</v>
      </c>
      <c r="C37" s="9">
        <v>10</v>
      </c>
      <c r="E37" s="1893"/>
      <c r="F37" s="20"/>
      <c r="G37" s="20" t="s">
        <v>402</v>
      </c>
      <c r="H37" s="1091">
        <v>5</v>
      </c>
      <c r="I37" s="1091">
        <v>6</v>
      </c>
      <c r="J37" s="1091">
        <f t="shared" si="0"/>
        <v>11</v>
      </c>
      <c r="K37" s="1091"/>
      <c r="L37" s="1091">
        <v>4</v>
      </c>
      <c r="M37" s="1091">
        <v>6</v>
      </c>
      <c r="N37" s="1091">
        <f t="shared" si="1"/>
        <v>10</v>
      </c>
      <c r="O37" s="1091"/>
      <c r="P37" s="1635">
        <v>4</v>
      </c>
      <c r="Q37" s="1091">
        <v>6</v>
      </c>
      <c r="R37" s="1091">
        <f t="shared" si="2"/>
        <v>10</v>
      </c>
      <c r="S37" s="1091"/>
      <c r="T37" s="1050">
        <v>0</v>
      </c>
      <c r="U37" s="1050">
        <v>0</v>
      </c>
      <c r="V37" s="1091">
        <f>SUM(T37:U37)</f>
        <v>0</v>
      </c>
      <c r="W37" s="1091"/>
      <c r="X37" s="1091">
        <v>0</v>
      </c>
      <c r="Y37" s="1091">
        <v>0</v>
      </c>
      <c r="Z37" s="1658">
        <f t="shared" si="3"/>
        <v>0</v>
      </c>
      <c r="AA37" s="389"/>
      <c r="AB37" s="389"/>
      <c r="AD37" s="1932"/>
      <c r="AE37" s="1932"/>
      <c r="AF37" s="1932"/>
      <c r="AG37" s="1932"/>
      <c r="AH37" s="1932"/>
      <c r="AI37" s="1932"/>
    </row>
    <row r="38" spans="1:35">
      <c r="E38" s="1891">
        <v>1402</v>
      </c>
      <c r="F38" s="373" t="s">
        <v>2</v>
      </c>
      <c r="G38" s="482"/>
      <c r="H38" s="1078">
        <f>H39+H45+H49+H54+H57+H61+H64+H68</f>
        <v>1389</v>
      </c>
      <c r="I38" s="1078">
        <f>I39+I45+I49+I54+I57+I61+I64+I68</f>
        <v>1281</v>
      </c>
      <c r="J38" s="1078">
        <f t="shared" ref="J38:J69" si="5">SUM(H38:I38)</f>
        <v>2670</v>
      </c>
      <c r="K38" s="1078"/>
      <c r="L38" s="1078">
        <f>SUM(L39+L45+L49+L54+L57+L61+L64+L68)</f>
        <v>1352</v>
      </c>
      <c r="M38" s="1078">
        <f>SUM(M39+M45+M49+M54+M57+M61+M64+M68)</f>
        <v>1247</v>
      </c>
      <c r="N38" s="1078">
        <f t="shared" ref="N38:N69" si="6">SUM(L38:M38)</f>
        <v>2599</v>
      </c>
      <c r="O38" s="1078"/>
      <c r="P38" s="1078">
        <f>SUM(P39+P45+P49+P54+P57+P61+P64+P68)</f>
        <v>1264</v>
      </c>
      <c r="Q38" s="1078">
        <f>SUM(Q39+Q45+Q49+Q54+Q57+Q61+Q64+Q68)</f>
        <v>1185</v>
      </c>
      <c r="R38" s="1078">
        <f t="shared" ref="R38:R69" si="7">SUM(P38:Q38)</f>
        <v>2449</v>
      </c>
      <c r="S38" s="1078">
        <f>SUM(S39+S45+S49+S54+S57+S61+S64+S68)</f>
        <v>0</v>
      </c>
      <c r="T38" s="1078">
        <f>SUM(T39+T45+T49+T54+T57+T61+T64+T68)</f>
        <v>0</v>
      </c>
      <c r="U38" s="1078">
        <f>SUM(U39+U45+U49+U54+U57+U61+U64+U68)</f>
        <v>0</v>
      </c>
      <c r="V38" s="1078">
        <f>SUM(S38:U38)</f>
        <v>0</v>
      </c>
      <c r="W38" s="1078"/>
      <c r="X38" s="1078">
        <f>X39+X45+X49+X54+X57+X61+X64+X68</f>
        <v>0</v>
      </c>
      <c r="Y38" s="1078">
        <f>Y39+Y45+Y49+Y54+Y57+Y61+Y64+Y68</f>
        <v>0</v>
      </c>
      <c r="Z38" s="1653">
        <f t="shared" ref="Z38:Z69" si="8">SUM(X38:Y38)</f>
        <v>0</v>
      </c>
      <c r="AA38" s="389"/>
      <c r="AB38" s="389"/>
      <c r="AD38" s="1932"/>
      <c r="AE38" s="1932"/>
      <c r="AF38" s="1932"/>
      <c r="AG38" s="1932"/>
      <c r="AH38" s="1932"/>
      <c r="AI38" s="1932"/>
    </row>
    <row r="39" spans="1:35" ht="11.25" customHeight="1">
      <c r="E39" s="1892"/>
      <c r="F39" s="490" t="s">
        <v>37</v>
      </c>
      <c r="G39" s="20"/>
      <c r="H39" s="1111">
        <f>SUM(H40:H44)</f>
        <v>721</v>
      </c>
      <c r="I39" s="1111">
        <f>SUM(I40:I44)</f>
        <v>580</v>
      </c>
      <c r="J39" s="1111">
        <f t="shared" si="5"/>
        <v>1301</v>
      </c>
      <c r="K39" s="1091"/>
      <c r="L39" s="1111">
        <f>SUM(L40:L44)</f>
        <v>706</v>
      </c>
      <c r="M39" s="1111">
        <f>SUM(M40:M44)</f>
        <v>565</v>
      </c>
      <c r="N39" s="1111">
        <f t="shared" si="6"/>
        <v>1271</v>
      </c>
      <c r="O39" s="1091"/>
      <c r="P39" s="1111">
        <f>SUM(P40:P44)</f>
        <v>663</v>
      </c>
      <c r="Q39" s="1111">
        <f>SUM(Q40:Q44)</f>
        <v>535</v>
      </c>
      <c r="R39" s="1111">
        <f t="shared" si="7"/>
        <v>1198</v>
      </c>
      <c r="S39" s="1111">
        <f>SUM(S40:S44)</f>
        <v>0</v>
      </c>
      <c r="T39" s="1074">
        <f>SUM(T40:T44)</f>
        <v>0</v>
      </c>
      <c r="U39" s="1074">
        <f>SUM(U40:U44)</f>
        <v>0</v>
      </c>
      <c r="V39" s="1111">
        <f>SUM(S39:U39)</f>
        <v>0</v>
      </c>
      <c r="W39" s="1111"/>
      <c r="X39" s="1111">
        <f>SUM(X40:X44)</f>
        <v>0</v>
      </c>
      <c r="Y39" s="1111">
        <f>SUM(Y40:Y44)</f>
        <v>0</v>
      </c>
      <c r="Z39" s="1636">
        <f t="shared" si="8"/>
        <v>0</v>
      </c>
      <c r="AA39" s="389"/>
      <c r="AB39" s="389"/>
      <c r="AD39" s="1932"/>
      <c r="AE39" s="1932"/>
      <c r="AF39" s="1932"/>
      <c r="AG39" s="1932"/>
      <c r="AH39" s="1932"/>
      <c r="AI39" s="1932"/>
    </row>
    <row r="40" spans="1:35" ht="11.25" customHeight="1">
      <c r="A40" s="9">
        <v>2</v>
      </c>
      <c r="B40" s="9">
        <v>4</v>
      </c>
      <c r="C40" s="9">
        <v>11</v>
      </c>
      <c r="E40" s="1892"/>
      <c r="F40" s="20"/>
      <c r="G40" s="20" t="s">
        <v>92</v>
      </c>
      <c r="H40" s="1091">
        <v>239</v>
      </c>
      <c r="I40" s="1091">
        <v>218</v>
      </c>
      <c r="J40" s="1091">
        <f t="shared" si="5"/>
        <v>457</v>
      </c>
      <c r="K40" s="1091"/>
      <c r="L40" s="1091">
        <v>233</v>
      </c>
      <c r="M40" s="1091">
        <v>214</v>
      </c>
      <c r="N40" s="1091">
        <f t="shared" si="6"/>
        <v>447</v>
      </c>
      <c r="O40" s="1091"/>
      <c r="P40" s="1635">
        <v>223</v>
      </c>
      <c r="Q40" s="1091">
        <v>199</v>
      </c>
      <c r="R40" s="1091">
        <f t="shared" si="7"/>
        <v>422</v>
      </c>
      <c r="S40" s="1091"/>
      <c r="T40" s="1091">
        <v>0</v>
      </c>
      <c r="U40" s="1091">
        <v>0</v>
      </c>
      <c r="V40" s="1091">
        <f t="shared" ref="V40:V69" si="9">SUM(T40:U40)</f>
        <v>0</v>
      </c>
      <c r="W40" s="1091"/>
      <c r="X40" s="1091">
        <v>0</v>
      </c>
      <c r="Y40" s="1091">
        <v>0</v>
      </c>
      <c r="Z40" s="1658">
        <f t="shared" si="8"/>
        <v>0</v>
      </c>
      <c r="AA40" s="389"/>
      <c r="AB40" s="389"/>
    </row>
    <row r="41" spans="1:35" ht="11.25" customHeight="1">
      <c r="A41" s="9">
        <v>2</v>
      </c>
      <c r="B41" s="9">
        <v>4</v>
      </c>
      <c r="C41" s="9">
        <v>11</v>
      </c>
      <c r="E41" s="1892"/>
      <c r="F41" s="20"/>
      <c r="G41" s="20" t="s">
        <v>89</v>
      </c>
      <c r="H41" s="1091">
        <v>257</v>
      </c>
      <c r="I41" s="1091">
        <v>232</v>
      </c>
      <c r="J41" s="1091">
        <f t="shared" si="5"/>
        <v>489</v>
      </c>
      <c r="K41" s="1091"/>
      <c r="L41" s="1091">
        <v>253</v>
      </c>
      <c r="M41" s="1091">
        <v>224</v>
      </c>
      <c r="N41" s="1091">
        <f t="shared" si="6"/>
        <v>477</v>
      </c>
      <c r="O41" s="1091"/>
      <c r="P41" s="1635">
        <v>239</v>
      </c>
      <c r="Q41" s="1091">
        <v>215</v>
      </c>
      <c r="R41" s="1091">
        <f t="shared" si="7"/>
        <v>454</v>
      </c>
      <c r="S41" s="1091"/>
      <c r="T41" s="1091">
        <v>0</v>
      </c>
      <c r="U41" s="1091">
        <v>0</v>
      </c>
      <c r="V41" s="1091">
        <f t="shared" si="9"/>
        <v>0</v>
      </c>
      <c r="W41" s="1091"/>
      <c r="X41" s="1091">
        <v>0</v>
      </c>
      <c r="Y41" s="1091">
        <v>0</v>
      </c>
      <c r="Z41" s="1658">
        <f t="shared" si="8"/>
        <v>0</v>
      </c>
      <c r="AA41" s="389"/>
      <c r="AB41" s="389"/>
    </row>
    <row r="42" spans="1:35" ht="11.25" customHeight="1">
      <c r="A42" s="9">
        <v>2</v>
      </c>
      <c r="B42" s="9">
        <v>4</v>
      </c>
      <c r="C42" s="9">
        <v>11</v>
      </c>
      <c r="E42" s="1892"/>
      <c r="F42" s="20"/>
      <c r="G42" s="20" t="s">
        <v>400</v>
      </c>
      <c r="H42" s="1091">
        <v>50</v>
      </c>
      <c r="I42" s="1091">
        <v>105</v>
      </c>
      <c r="J42" s="1091">
        <f t="shared" si="5"/>
        <v>155</v>
      </c>
      <c r="K42" s="1091"/>
      <c r="L42" s="1091">
        <v>50</v>
      </c>
      <c r="M42" s="1091">
        <v>103</v>
      </c>
      <c r="N42" s="1091">
        <f t="shared" si="6"/>
        <v>153</v>
      </c>
      <c r="O42" s="1091"/>
      <c r="P42" s="1635">
        <v>48</v>
      </c>
      <c r="Q42" s="1091">
        <v>98</v>
      </c>
      <c r="R42" s="1091">
        <f t="shared" si="7"/>
        <v>146</v>
      </c>
      <c r="S42" s="1091"/>
      <c r="T42" s="1091">
        <v>0</v>
      </c>
      <c r="U42" s="1091">
        <v>0</v>
      </c>
      <c r="V42" s="1091">
        <f t="shared" si="9"/>
        <v>0</v>
      </c>
      <c r="W42" s="1091"/>
      <c r="X42" s="1091">
        <v>0</v>
      </c>
      <c r="Y42" s="1091">
        <v>0</v>
      </c>
      <c r="Z42" s="1658">
        <f t="shared" si="8"/>
        <v>0</v>
      </c>
      <c r="AA42" s="389"/>
      <c r="AB42" s="389"/>
    </row>
    <row r="43" spans="1:35" ht="11.25" customHeight="1">
      <c r="A43" s="9">
        <v>2</v>
      </c>
      <c r="B43" s="9">
        <v>6</v>
      </c>
      <c r="C43" s="9">
        <v>11</v>
      </c>
      <c r="E43" s="1892"/>
      <c r="F43" s="20"/>
      <c r="G43" s="20" t="s">
        <v>90</v>
      </c>
      <c r="H43" s="1091">
        <v>89</v>
      </c>
      <c r="I43" s="1091">
        <v>8</v>
      </c>
      <c r="J43" s="1091">
        <f t="shared" si="5"/>
        <v>97</v>
      </c>
      <c r="K43" s="1091"/>
      <c r="L43" s="1091">
        <v>87</v>
      </c>
      <c r="M43" s="1091">
        <v>7</v>
      </c>
      <c r="N43" s="1091">
        <f t="shared" si="6"/>
        <v>94</v>
      </c>
      <c r="O43" s="1091"/>
      <c r="P43" s="1635">
        <v>78</v>
      </c>
      <c r="Q43" s="1091">
        <v>7</v>
      </c>
      <c r="R43" s="1091">
        <f t="shared" si="7"/>
        <v>85</v>
      </c>
      <c r="S43" s="1091"/>
      <c r="T43" s="1091">
        <v>0</v>
      </c>
      <c r="U43" s="1091">
        <v>0</v>
      </c>
      <c r="V43" s="1091">
        <f t="shared" si="9"/>
        <v>0</v>
      </c>
      <c r="W43" s="1091"/>
      <c r="X43" s="1091">
        <v>0</v>
      </c>
      <c r="Y43" s="1091">
        <v>0</v>
      </c>
      <c r="Z43" s="1658">
        <f t="shared" si="8"/>
        <v>0</v>
      </c>
      <c r="AA43" s="389"/>
      <c r="AB43" s="389"/>
    </row>
    <row r="44" spans="1:35" ht="11.25" customHeight="1">
      <c r="A44" s="9">
        <v>2</v>
      </c>
      <c r="B44" s="9">
        <v>6</v>
      </c>
      <c r="C44" s="9">
        <v>11</v>
      </c>
      <c r="E44" s="1892"/>
      <c r="F44" s="20"/>
      <c r="G44" s="20" t="s">
        <v>91</v>
      </c>
      <c r="H44" s="1091">
        <v>86</v>
      </c>
      <c r="I44" s="1091">
        <v>17</v>
      </c>
      <c r="J44" s="1091">
        <f t="shared" si="5"/>
        <v>103</v>
      </c>
      <c r="K44" s="1091"/>
      <c r="L44" s="1091">
        <v>83</v>
      </c>
      <c r="M44" s="1091">
        <v>17</v>
      </c>
      <c r="N44" s="1091">
        <f t="shared" si="6"/>
        <v>100</v>
      </c>
      <c r="O44" s="1091"/>
      <c r="P44" s="1635">
        <v>75</v>
      </c>
      <c r="Q44" s="1091">
        <v>16</v>
      </c>
      <c r="R44" s="1091">
        <f t="shared" si="7"/>
        <v>91</v>
      </c>
      <c r="S44" s="1091"/>
      <c r="T44" s="1091">
        <v>0</v>
      </c>
      <c r="U44" s="1091">
        <v>0</v>
      </c>
      <c r="V44" s="1091">
        <f t="shared" si="9"/>
        <v>0</v>
      </c>
      <c r="W44" s="1091"/>
      <c r="X44" s="1091">
        <v>0</v>
      </c>
      <c r="Y44" s="1091">
        <v>0</v>
      </c>
      <c r="Z44" s="1658">
        <f t="shared" si="8"/>
        <v>0</v>
      </c>
      <c r="AA44" s="389"/>
      <c r="AB44" s="389"/>
    </row>
    <row r="45" spans="1:35" ht="11.25" customHeight="1">
      <c r="E45" s="1892"/>
      <c r="F45" s="490" t="s">
        <v>38</v>
      </c>
      <c r="G45" s="20"/>
      <c r="H45" s="1111">
        <f>SUM(H46:H48)</f>
        <v>160</v>
      </c>
      <c r="I45" s="1111">
        <f>SUM(I46:I48)</f>
        <v>107</v>
      </c>
      <c r="J45" s="1111">
        <f t="shared" si="5"/>
        <v>267</v>
      </c>
      <c r="K45" s="1091"/>
      <c r="L45" s="1111">
        <f>SUM(L46:L48)</f>
        <v>155</v>
      </c>
      <c r="M45" s="1111">
        <f>SUM(M46:M48)</f>
        <v>105</v>
      </c>
      <c r="N45" s="1111">
        <f t="shared" si="6"/>
        <v>260</v>
      </c>
      <c r="O45" s="1091"/>
      <c r="P45" s="1111">
        <f>SUM(P46:P48)</f>
        <v>144</v>
      </c>
      <c r="Q45" s="1111">
        <f>SUM(Q46:Q48)</f>
        <v>102</v>
      </c>
      <c r="R45" s="1111">
        <f t="shared" si="7"/>
        <v>246</v>
      </c>
      <c r="S45" s="1111">
        <f>SUM(S46:S48)</f>
        <v>0</v>
      </c>
      <c r="T45" s="1074">
        <f>SUM(T46:T48)</f>
        <v>0</v>
      </c>
      <c r="U45" s="1074">
        <f>SUM(U46:U48)</f>
        <v>0</v>
      </c>
      <c r="V45" s="1111">
        <f t="shared" si="9"/>
        <v>0</v>
      </c>
      <c r="W45" s="1111"/>
      <c r="X45" s="1111">
        <f>X46+X48</f>
        <v>0</v>
      </c>
      <c r="Y45" s="1111">
        <f>Y46+Y48</f>
        <v>0</v>
      </c>
      <c r="Z45" s="1636">
        <f t="shared" si="8"/>
        <v>0</v>
      </c>
      <c r="AA45" s="389"/>
      <c r="AB45" s="389"/>
    </row>
    <row r="46" spans="1:35" ht="11.25" customHeight="1">
      <c r="A46" s="9">
        <v>2</v>
      </c>
      <c r="B46" s="9">
        <v>4</v>
      </c>
      <c r="C46" s="9">
        <v>10</v>
      </c>
      <c r="E46" s="1892"/>
      <c r="F46" s="20"/>
      <c r="G46" s="20" t="s">
        <v>89</v>
      </c>
      <c r="H46" s="1091">
        <v>108</v>
      </c>
      <c r="I46" s="1091">
        <v>94</v>
      </c>
      <c r="J46" s="1091">
        <f t="shared" si="5"/>
        <v>202</v>
      </c>
      <c r="K46" s="1091"/>
      <c r="L46" s="1091">
        <v>103</v>
      </c>
      <c r="M46" s="1091">
        <v>92</v>
      </c>
      <c r="N46" s="1091">
        <f t="shared" si="6"/>
        <v>195</v>
      </c>
      <c r="O46" s="1091"/>
      <c r="P46" s="1635">
        <v>98</v>
      </c>
      <c r="Q46" s="1091">
        <v>89</v>
      </c>
      <c r="R46" s="1091">
        <f t="shared" si="7"/>
        <v>187</v>
      </c>
      <c r="S46" s="1091"/>
      <c r="T46" s="1091">
        <v>0</v>
      </c>
      <c r="U46" s="1091">
        <v>0</v>
      </c>
      <c r="V46" s="1091">
        <f t="shared" si="9"/>
        <v>0</v>
      </c>
      <c r="W46" s="1091"/>
      <c r="X46" s="1091">
        <v>0</v>
      </c>
      <c r="Y46" s="1091">
        <v>0</v>
      </c>
      <c r="Z46" s="1658">
        <f t="shared" si="8"/>
        <v>0</v>
      </c>
      <c r="AA46" s="389"/>
      <c r="AB46" s="389"/>
    </row>
    <row r="47" spans="1:35" ht="11.25" customHeight="1">
      <c r="A47" s="9">
        <v>2</v>
      </c>
      <c r="B47" s="9">
        <v>6</v>
      </c>
      <c r="C47" s="9">
        <v>10</v>
      </c>
      <c r="E47" s="1892"/>
      <c r="F47" s="20"/>
      <c r="G47" s="20" t="s">
        <v>90</v>
      </c>
      <c r="H47" s="1091">
        <v>52</v>
      </c>
      <c r="I47" s="1091">
        <v>13</v>
      </c>
      <c r="J47" s="1091">
        <f t="shared" si="5"/>
        <v>65</v>
      </c>
      <c r="K47" s="1091"/>
      <c r="L47" s="1091">
        <v>52</v>
      </c>
      <c r="M47" s="1091">
        <v>13</v>
      </c>
      <c r="N47" s="1091">
        <f t="shared" si="6"/>
        <v>65</v>
      </c>
      <c r="O47" s="1091"/>
      <c r="P47" s="1635">
        <v>46</v>
      </c>
      <c r="Q47" s="1091">
        <v>13</v>
      </c>
      <c r="R47" s="1091">
        <f t="shared" si="7"/>
        <v>59</v>
      </c>
      <c r="S47" s="1091"/>
      <c r="T47" s="1091">
        <v>0</v>
      </c>
      <c r="U47" s="1091">
        <v>0</v>
      </c>
      <c r="V47" s="1091">
        <f t="shared" si="9"/>
        <v>0</v>
      </c>
      <c r="W47" s="1091"/>
      <c r="X47" s="1091">
        <v>0</v>
      </c>
      <c r="Y47" s="1091">
        <v>0</v>
      </c>
      <c r="Z47" s="1658">
        <f t="shared" si="8"/>
        <v>0</v>
      </c>
      <c r="AA47" s="389"/>
      <c r="AB47" s="389"/>
    </row>
    <row r="48" spans="1:35" ht="11.25" customHeight="1">
      <c r="A48" s="9">
        <v>2</v>
      </c>
      <c r="B48" s="9">
        <v>6</v>
      </c>
      <c r="C48" s="9">
        <v>10</v>
      </c>
      <c r="E48" s="1892"/>
      <c r="F48" s="20"/>
      <c r="G48" s="20" t="s">
        <v>91</v>
      </c>
      <c r="H48" s="1091">
        <v>0</v>
      </c>
      <c r="I48" s="1091">
        <v>0</v>
      </c>
      <c r="J48" s="1091">
        <f t="shared" si="5"/>
        <v>0</v>
      </c>
      <c r="K48" s="1091"/>
      <c r="L48" s="1091">
        <v>0</v>
      </c>
      <c r="M48" s="1091">
        <v>0</v>
      </c>
      <c r="N48" s="1091">
        <f t="shared" si="6"/>
        <v>0</v>
      </c>
      <c r="O48" s="1091"/>
      <c r="P48" s="1635">
        <v>0</v>
      </c>
      <c r="Q48" s="1091">
        <v>0</v>
      </c>
      <c r="R48" s="1091">
        <f t="shared" si="7"/>
        <v>0</v>
      </c>
      <c r="S48" s="1091"/>
      <c r="T48" s="1091">
        <v>0</v>
      </c>
      <c r="U48" s="1091">
        <v>0</v>
      </c>
      <c r="V48" s="1091">
        <f t="shared" si="9"/>
        <v>0</v>
      </c>
      <c r="W48" s="1091"/>
      <c r="X48" s="1091">
        <v>0</v>
      </c>
      <c r="Y48" s="1091">
        <v>0</v>
      </c>
      <c r="Z48" s="1658">
        <f t="shared" si="8"/>
        <v>0</v>
      </c>
      <c r="AA48" s="389"/>
      <c r="AB48" s="389"/>
    </row>
    <row r="49" spans="1:28" ht="11.25" customHeight="1">
      <c r="E49" s="1892"/>
      <c r="F49" s="490" t="s">
        <v>39</v>
      </c>
      <c r="G49" s="20"/>
      <c r="H49" s="1111">
        <f>H50+H51+H52+H53</f>
        <v>125</v>
      </c>
      <c r="I49" s="1111">
        <f>I50+I51+I52+I53</f>
        <v>200</v>
      </c>
      <c r="J49" s="1111">
        <f t="shared" si="5"/>
        <v>325</v>
      </c>
      <c r="K49" s="1091"/>
      <c r="L49" s="1111">
        <f>SUM(L50:L53)</f>
        <v>120</v>
      </c>
      <c r="M49" s="1111">
        <f>SUM(M50:M53)</f>
        <v>197</v>
      </c>
      <c r="N49" s="1111">
        <f t="shared" si="6"/>
        <v>317</v>
      </c>
      <c r="O49" s="1091"/>
      <c r="P49" s="1111">
        <f>SUM(P50:P53)</f>
        <v>108</v>
      </c>
      <c r="Q49" s="1111">
        <f>SUM(Q50:Q53)</f>
        <v>189</v>
      </c>
      <c r="R49" s="1111">
        <f t="shared" si="7"/>
        <v>297</v>
      </c>
      <c r="S49" s="1111">
        <f>SUM(S50:S53)</f>
        <v>0</v>
      </c>
      <c r="T49" s="1074">
        <f>SUM(T50:T53)</f>
        <v>0</v>
      </c>
      <c r="U49" s="1074">
        <f>SUM(U50:U53)</f>
        <v>0</v>
      </c>
      <c r="V49" s="1111">
        <f t="shared" si="9"/>
        <v>0</v>
      </c>
      <c r="W49" s="1111"/>
      <c r="X49" s="1111">
        <f>X50+X51+X52+X53</f>
        <v>0</v>
      </c>
      <c r="Y49" s="1111">
        <f>Y50+Y51+Y52+Y53</f>
        <v>0</v>
      </c>
      <c r="Z49" s="1636">
        <f t="shared" si="8"/>
        <v>0</v>
      </c>
      <c r="AA49" s="389"/>
      <c r="AB49" s="389"/>
    </row>
    <row r="50" spans="1:28" ht="11.25" customHeight="1">
      <c r="A50" s="9">
        <v>2</v>
      </c>
      <c r="B50" s="9">
        <v>4</v>
      </c>
      <c r="C50" s="9">
        <v>10</v>
      </c>
      <c r="E50" s="1892"/>
      <c r="F50" s="20"/>
      <c r="G50" s="370" t="s">
        <v>92</v>
      </c>
      <c r="H50" s="1091">
        <v>73</v>
      </c>
      <c r="I50" s="1091">
        <v>75</v>
      </c>
      <c r="J50" s="1091">
        <f t="shared" si="5"/>
        <v>148</v>
      </c>
      <c r="K50" s="1635"/>
      <c r="L50" s="1635">
        <v>71</v>
      </c>
      <c r="M50" s="1635">
        <v>74</v>
      </c>
      <c r="N50" s="1091">
        <f t="shared" si="6"/>
        <v>145</v>
      </c>
      <c r="O50" s="1635">
        <v>54</v>
      </c>
      <c r="P50" s="1091">
        <v>65</v>
      </c>
      <c r="Q50" s="1091">
        <v>72</v>
      </c>
      <c r="R50" s="1091">
        <f t="shared" si="7"/>
        <v>137</v>
      </c>
      <c r="S50" s="1091"/>
      <c r="T50" s="1091">
        <v>0</v>
      </c>
      <c r="U50" s="1091">
        <v>0</v>
      </c>
      <c r="V50" s="1091">
        <f t="shared" si="9"/>
        <v>0</v>
      </c>
      <c r="W50" s="1091"/>
      <c r="X50" s="1091">
        <v>0</v>
      </c>
      <c r="Y50" s="1091">
        <v>0</v>
      </c>
      <c r="Z50" s="1658">
        <f t="shared" si="8"/>
        <v>0</v>
      </c>
      <c r="AA50" s="389"/>
      <c r="AB50" s="389"/>
    </row>
    <row r="51" spans="1:28" ht="11.25" customHeight="1">
      <c r="A51" s="9">
        <v>2</v>
      </c>
      <c r="B51" s="9">
        <v>4</v>
      </c>
      <c r="C51" s="9">
        <v>10</v>
      </c>
      <c r="E51" s="1892"/>
      <c r="F51" s="20"/>
      <c r="G51" s="370" t="s">
        <v>93</v>
      </c>
      <c r="H51" s="1091">
        <v>9</v>
      </c>
      <c r="I51" s="1091">
        <v>6</v>
      </c>
      <c r="J51" s="1091">
        <f t="shared" si="5"/>
        <v>15</v>
      </c>
      <c r="K51" s="1635"/>
      <c r="L51" s="1635">
        <v>8</v>
      </c>
      <c r="M51" s="1635">
        <v>6</v>
      </c>
      <c r="N51" s="1091">
        <f t="shared" si="6"/>
        <v>14</v>
      </c>
      <c r="O51" s="1635"/>
      <c r="P51" s="1091">
        <v>6</v>
      </c>
      <c r="Q51" s="1091">
        <v>5</v>
      </c>
      <c r="R51" s="1091">
        <f t="shared" si="7"/>
        <v>11</v>
      </c>
      <c r="S51" s="1091"/>
      <c r="T51" s="1091">
        <v>0</v>
      </c>
      <c r="U51" s="1091">
        <v>0</v>
      </c>
      <c r="V51" s="1091">
        <f t="shared" si="9"/>
        <v>0</v>
      </c>
      <c r="W51" s="1091"/>
      <c r="X51" s="1091">
        <v>0</v>
      </c>
      <c r="Y51" s="1091">
        <v>0</v>
      </c>
      <c r="Z51" s="1658">
        <f t="shared" si="8"/>
        <v>0</v>
      </c>
      <c r="AA51" s="389"/>
      <c r="AB51" s="389"/>
    </row>
    <row r="52" spans="1:28" ht="11.25" customHeight="1">
      <c r="A52" s="9">
        <v>2</v>
      </c>
      <c r="B52" s="9">
        <v>4</v>
      </c>
      <c r="C52" s="9">
        <v>10</v>
      </c>
      <c r="E52" s="1892"/>
      <c r="F52" s="20"/>
      <c r="G52" s="370" t="s">
        <v>398</v>
      </c>
      <c r="H52" s="1091">
        <v>27</v>
      </c>
      <c r="I52" s="1091">
        <v>75</v>
      </c>
      <c r="J52" s="1091">
        <f t="shared" si="5"/>
        <v>102</v>
      </c>
      <c r="K52" s="1635"/>
      <c r="L52" s="1635">
        <v>26</v>
      </c>
      <c r="M52" s="1635">
        <v>74</v>
      </c>
      <c r="N52" s="1091">
        <f t="shared" si="6"/>
        <v>100</v>
      </c>
      <c r="O52" s="1635"/>
      <c r="P52" s="1091">
        <v>22</v>
      </c>
      <c r="Q52" s="1091">
        <v>70</v>
      </c>
      <c r="R52" s="1091">
        <f t="shared" si="7"/>
        <v>92</v>
      </c>
      <c r="S52" s="1091"/>
      <c r="T52" s="1091">
        <v>0</v>
      </c>
      <c r="U52" s="1091">
        <v>0</v>
      </c>
      <c r="V52" s="1091">
        <f t="shared" si="9"/>
        <v>0</v>
      </c>
      <c r="W52" s="1091"/>
      <c r="X52" s="1091">
        <v>0</v>
      </c>
      <c r="Y52" s="1091">
        <v>0</v>
      </c>
      <c r="Z52" s="1658">
        <f t="shared" si="8"/>
        <v>0</v>
      </c>
      <c r="AA52" s="389"/>
      <c r="AB52" s="389"/>
    </row>
    <row r="53" spans="1:28" ht="11.25" customHeight="1">
      <c r="A53" s="9">
        <v>2</v>
      </c>
      <c r="B53" s="9">
        <v>4</v>
      </c>
      <c r="C53" s="9">
        <v>10</v>
      </c>
      <c r="E53" s="1892"/>
      <c r="F53" s="20"/>
      <c r="G53" s="370" t="s">
        <v>94</v>
      </c>
      <c r="H53" s="1091">
        <v>16</v>
      </c>
      <c r="I53" s="1091">
        <v>44</v>
      </c>
      <c r="J53" s="1091">
        <f t="shared" si="5"/>
        <v>60</v>
      </c>
      <c r="K53" s="1635"/>
      <c r="L53" s="1635">
        <v>15</v>
      </c>
      <c r="M53" s="1635">
        <v>43</v>
      </c>
      <c r="N53" s="1091">
        <f t="shared" si="6"/>
        <v>58</v>
      </c>
      <c r="O53" s="1635"/>
      <c r="P53" s="1091">
        <v>15</v>
      </c>
      <c r="Q53" s="1091">
        <v>42</v>
      </c>
      <c r="R53" s="1091">
        <f t="shared" si="7"/>
        <v>57</v>
      </c>
      <c r="S53" s="1091"/>
      <c r="T53" s="1091">
        <v>0</v>
      </c>
      <c r="U53" s="1091">
        <v>0</v>
      </c>
      <c r="V53" s="1091">
        <f t="shared" si="9"/>
        <v>0</v>
      </c>
      <c r="W53" s="1091"/>
      <c r="X53" s="1091">
        <v>0</v>
      </c>
      <c r="Y53" s="1091">
        <v>0</v>
      </c>
      <c r="Z53" s="1658">
        <f t="shared" si="8"/>
        <v>0</v>
      </c>
      <c r="AA53" s="389"/>
      <c r="AB53" s="389"/>
    </row>
    <row r="54" spans="1:28" ht="11.25" customHeight="1">
      <c r="E54" s="1892"/>
      <c r="F54" s="490" t="s">
        <v>40</v>
      </c>
      <c r="G54" s="20"/>
      <c r="H54" s="1111">
        <f>H55+H56</f>
        <v>94</v>
      </c>
      <c r="I54" s="1111">
        <f>I55+I56</f>
        <v>113</v>
      </c>
      <c r="J54" s="1111">
        <f t="shared" si="5"/>
        <v>207</v>
      </c>
      <c r="K54" s="1091"/>
      <c r="L54" s="1111">
        <f>SUM(L55:L56)</f>
        <v>92</v>
      </c>
      <c r="M54" s="1111">
        <f>SUM(M55:M56)</f>
        <v>111</v>
      </c>
      <c r="N54" s="1111">
        <f t="shared" si="6"/>
        <v>203</v>
      </c>
      <c r="O54" s="1091"/>
      <c r="P54" s="1111">
        <f>SUM(P55:P56)</f>
        <v>83</v>
      </c>
      <c r="Q54" s="1111">
        <f>SUM(Q55:Q56)</f>
        <v>101</v>
      </c>
      <c r="R54" s="1111">
        <f t="shared" si="7"/>
        <v>184</v>
      </c>
      <c r="S54" s="1111">
        <f>SUM(S55:S56)</f>
        <v>0</v>
      </c>
      <c r="T54" s="1074">
        <f>SUM(T55:T56)</f>
        <v>0</v>
      </c>
      <c r="U54" s="1074">
        <f>SUM(U55:U56)</f>
        <v>0</v>
      </c>
      <c r="V54" s="1111">
        <f t="shared" si="9"/>
        <v>0</v>
      </c>
      <c r="W54" s="1111"/>
      <c r="X54" s="1111">
        <f>X55+X56</f>
        <v>0</v>
      </c>
      <c r="Y54" s="1111">
        <f>Y55+Y56</f>
        <v>0</v>
      </c>
      <c r="Z54" s="1636">
        <f t="shared" si="8"/>
        <v>0</v>
      </c>
      <c r="AA54" s="389"/>
      <c r="AB54" s="389"/>
    </row>
    <row r="55" spans="1:28" ht="11.25" customHeight="1">
      <c r="A55" s="9">
        <v>2</v>
      </c>
      <c r="B55" s="9">
        <v>4</v>
      </c>
      <c r="C55" s="9">
        <v>3</v>
      </c>
      <c r="E55" s="1892"/>
      <c r="F55" s="20"/>
      <c r="G55" s="370" t="s">
        <v>92</v>
      </c>
      <c r="H55" s="1091">
        <v>34</v>
      </c>
      <c r="I55" s="1091">
        <v>47</v>
      </c>
      <c r="J55" s="1091">
        <f t="shared" si="5"/>
        <v>81</v>
      </c>
      <c r="K55" s="1635"/>
      <c r="L55" s="1635">
        <v>34</v>
      </c>
      <c r="M55" s="1635">
        <v>45</v>
      </c>
      <c r="N55" s="1091">
        <f t="shared" si="6"/>
        <v>79</v>
      </c>
      <c r="O55" s="1635"/>
      <c r="P55" s="1635">
        <v>32</v>
      </c>
      <c r="Q55" s="1091">
        <v>41</v>
      </c>
      <c r="R55" s="1091">
        <f t="shared" si="7"/>
        <v>73</v>
      </c>
      <c r="S55" s="1091"/>
      <c r="T55" s="1091">
        <v>0</v>
      </c>
      <c r="U55" s="1091">
        <v>0</v>
      </c>
      <c r="V55" s="1091">
        <f t="shared" si="9"/>
        <v>0</v>
      </c>
      <c r="W55" s="1091"/>
      <c r="X55" s="1091">
        <v>0</v>
      </c>
      <c r="Y55" s="1091">
        <v>0</v>
      </c>
      <c r="Z55" s="1658">
        <f t="shared" si="8"/>
        <v>0</v>
      </c>
      <c r="AA55" s="389"/>
      <c r="AB55" s="389"/>
    </row>
    <row r="56" spans="1:28" ht="11.25" customHeight="1">
      <c r="A56" s="9">
        <v>2</v>
      </c>
      <c r="B56" s="9">
        <v>4</v>
      </c>
      <c r="C56" s="9">
        <v>3</v>
      </c>
      <c r="E56" s="1892"/>
      <c r="F56" s="20"/>
      <c r="G56" s="370" t="s">
        <v>89</v>
      </c>
      <c r="H56" s="1091">
        <v>60</v>
      </c>
      <c r="I56" s="1091">
        <v>66</v>
      </c>
      <c r="J56" s="1091">
        <f t="shared" si="5"/>
        <v>126</v>
      </c>
      <c r="K56" s="1635"/>
      <c r="L56" s="1635">
        <v>58</v>
      </c>
      <c r="M56" s="1635">
        <v>66</v>
      </c>
      <c r="N56" s="1091">
        <f t="shared" si="6"/>
        <v>124</v>
      </c>
      <c r="O56" s="1635"/>
      <c r="P56" s="1635">
        <v>51</v>
      </c>
      <c r="Q56" s="1091">
        <v>60</v>
      </c>
      <c r="R56" s="1091">
        <f t="shared" si="7"/>
        <v>111</v>
      </c>
      <c r="S56" s="1091"/>
      <c r="T56" s="1091">
        <v>0</v>
      </c>
      <c r="U56" s="1091">
        <v>0</v>
      </c>
      <c r="V56" s="1091">
        <f t="shared" si="9"/>
        <v>0</v>
      </c>
      <c r="W56" s="1091"/>
      <c r="X56" s="1091">
        <v>0</v>
      </c>
      <c r="Y56" s="1091">
        <v>0</v>
      </c>
      <c r="Z56" s="1658">
        <f t="shared" si="8"/>
        <v>0</v>
      </c>
      <c r="AA56" s="389"/>
      <c r="AB56" s="389"/>
    </row>
    <row r="57" spans="1:28" ht="11.25" customHeight="1">
      <c r="E57" s="1892"/>
      <c r="F57" s="490" t="s">
        <v>41</v>
      </c>
      <c r="G57" s="490"/>
      <c r="H57" s="1111">
        <f>H58+H59+H60</f>
        <v>34</v>
      </c>
      <c r="I57" s="1111">
        <f>I58+I59+I60</f>
        <v>45</v>
      </c>
      <c r="J57" s="1111">
        <f t="shared" si="5"/>
        <v>79</v>
      </c>
      <c r="K57" s="1111"/>
      <c r="L57" s="1111">
        <f>SUM(L58:L60)</f>
        <v>34</v>
      </c>
      <c r="M57" s="1111">
        <f>SUM(M58:M60)</f>
        <v>43</v>
      </c>
      <c r="N57" s="1111">
        <f t="shared" si="6"/>
        <v>77</v>
      </c>
      <c r="O57" s="1111"/>
      <c r="P57" s="1111">
        <f>SUM(P58:P60)</f>
        <v>28</v>
      </c>
      <c r="Q57" s="1111">
        <f>SUM(Q58:Q60)</f>
        <v>37</v>
      </c>
      <c r="R57" s="1111">
        <f t="shared" si="7"/>
        <v>65</v>
      </c>
      <c r="S57" s="1111">
        <f>SUM(S58:S60)</f>
        <v>0</v>
      </c>
      <c r="T57" s="1074">
        <f>SUM(T58:T60)</f>
        <v>0</v>
      </c>
      <c r="U57" s="1074">
        <f>SUM(U58:U60)</f>
        <v>0</v>
      </c>
      <c r="V57" s="1111">
        <f t="shared" si="9"/>
        <v>0</v>
      </c>
      <c r="W57" s="1111"/>
      <c r="X57" s="1111">
        <f>X58+X59+X60</f>
        <v>0</v>
      </c>
      <c r="Y57" s="1111">
        <f>Y58+Y59+Y60</f>
        <v>0</v>
      </c>
      <c r="Z57" s="1636">
        <f t="shared" si="8"/>
        <v>0</v>
      </c>
      <c r="AA57" s="389"/>
      <c r="AB57" s="389"/>
    </row>
    <row r="58" spans="1:28" ht="11.25" customHeight="1">
      <c r="A58" s="9">
        <v>2</v>
      </c>
      <c r="B58" s="9">
        <v>4</v>
      </c>
      <c r="C58" s="9">
        <v>7</v>
      </c>
      <c r="E58" s="1892"/>
      <c r="F58" s="20"/>
      <c r="G58" s="370" t="s">
        <v>92</v>
      </c>
      <c r="H58" s="1091">
        <v>14</v>
      </c>
      <c r="I58" s="1091">
        <v>18</v>
      </c>
      <c r="J58" s="1091">
        <f t="shared" si="5"/>
        <v>32</v>
      </c>
      <c r="K58" s="1635"/>
      <c r="L58" s="1635">
        <v>14</v>
      </c>
      <c r="M58" s="1635">
        <v>17</v>
      </c>
      <c r="N58" s="1091">
        <f t="shared" si="6"/>
        <v>31</v>
      </c>
      <c r="O58" s="1635"/>
      <c r="P58" s="1091">
        <v>12</v>
      </c>
      <c r="Q58" s="1091">
        <v>15</v>
      </c>
      <c r="R58" s="1091">
        <f t="shared" si="7"/>
        <v>27</v>
      </c>
      <c r="S58" s="1091"/>
      <c r="T58" s="1091">
        <v>0</v>
      </c>
      <c r="U58" s="1091">
        <v>0</v>
      </c>
      <c r="V58" s="1091">
        <f t="shared" si="9"/>
        <v>0</v>
      </c>
      <c r="W58" s="1091"/>
      <c r="X58" s="1091">
        <v>0</v>
      </c>
      <c r="Y58" s="1091">
        <v>0</v>
      </c>
      <c r="Z58" s="1658">
        <f t="shared" si="8"/>
        <v>0</v>
      </c>
      <c r="AA58" s="389"/>
      <c r="AB58" s="389"/>
    </row>
    <row r="59" spans="1:28" ht="11.25" customHeight="1">
      <c r="A59" s="9">
        <v>2</v>
      </c>
      <c r="B59" s="9">
        <v>4</v>
      </c>
      <c r="C59" s="9">
        <v>7</v>
      </c>
      <c r="E59" s="1892"/>
      <c r="F59" s="20"/>
      <c r="G59" s="370" t="s">
        <v>423</v>
      </c>
      <c r="H59" s="1091">
        <v>0</v>
      </c>
      <c r="I59" s="1091">
        <v>0</v>
      </c>
      <c r="J59" s="1091">
        <f t="shared" si="5"/>
        <v>0</v>
      </c>
      <c r="K59" s="1635"/>
      <c r="L59" s="1635">
        <v>0</v>
      </c>
      <c r="M59" s="1635">
        <v>0</v>
      </c>
      <c r="N59" s="1091">
        <f t="shared" si="6"/>
        <v>0</v>
      </c>
      <c r="O59" s="1635"/>
      <c r="P59" s="1091">
        <v>0</v>
      </c>
      <c r="Q59" s="1091">
        <v>0</v>
      </c>
      <c r="R59" s="1091">
        <f t="shared" si="7"/>
        <v>0</v>
      </c>
      <c r="S59" s="1091"/>
      <c r="T59" s="1091">
        <v>0</v>
      </c>
      <c r="U59" s="1091">
        <v>0</v>
      </c>
      <c r="V59" s="1091">
        <f t="shared" si="9"/>
        <v>0</v>
      </c>
      <c r="W59" s="1091"/>
      <c r="X59" s="1091">
        <v>0</v>
      </c>
      <c r="Y59" s="1091">
        <v>0</v>
      </c>
      <c r="Z59" s="1658">
        <f t="shared" si="8"/>
        <v>0</v>
      </c>
      <c r="AA59" s="389"/>
      <c r="AB59" s="389"/>
    </row>
    <row r="60" spans="1:28" ht="11.25" customHeight="1">
      <c r="A60" s="9">
        <v>2</v>
      </c>
      <c r="B60" s="9">
        <v>4</v>
      </c>
      <c r="C60" s="9">
        <v>7</v>
      </c>
      <c r="E60" s="1892"/>
      <c r="F60" s="20"/>
      <c r="G60" s="370" t="s">
        <v>89</v>
      </c>
      <c r="H60" s="1091">
        <v>20</v>
      </c>
      <c r="I60" s="1091">
        <v>27</v>
      </c>
      <c r="J60" s="1091">
        <f t="shared" si="5"/>
        <v>47</v>
      </c>
      <c r="K60" s="1635"/>
      <c r="L60" s="1635">
        <v>20</v>
      </c>
      <c r="M60" s="1635">
        <v>26</v>
      </c>
      <c r="N60" s="1091">
        <f t="shared" si="6"/>
        <v>46</v>
      </c>
      <c r="O60" s="1635"/>
      <c r="P60" s="1091">
        <v>16</v>
      </c>
      <c r="Q60" s="1091">
        <v>22</v>
      </c>
      <c r="R60" s="1091">
        <f t="shared" si="7"/>
        <v>38</v>
      </c>
      <c r="S60" s="1091"/>
      <c r="T60" s="1091">
        <v>0</v>
      </c>
      <c r="U60" s="1091">
        <v>0</v>
      </c>
      <c r="V60" s="1091">
        <f t="shared" si="9"/>
        <v>0</v>
      </c>
      <c r="W60" s="1091"/>
      <c r="X60" s="1091">
        <v>0</v>
      </c>
      <c r="Y60" s="1091">
        <v>0</v>
      </c>
      <c r="Z60" s="1658">
        <f t="shared" si="8"/>
        <v>0</v>
      </c>
      <c r="AA60" s="389"/>
      <c r="AB60" s="389"/>
    </row>
    <row r="61" spans="1:28" ht="11.25" customHeight="1">
      <c r="E61" s="1892"/>
      <c r="F61" s="490" t="s">
        <v>42</v>
      </c>
      <c r="G61" s="490"/>
      <c r="H61" s="1111">
        <f>H62+H63</f>
        <v>28</v>
      </c>
      <c r="I61" s="1111">
        <f>I62+I63</f>
        <v>33</v>
      </c>
      <c r="J61" s="1111">
        <f t="shared" si="5"/>
        <v>61</v>
      </c>
      <c r="K61" s="1111"/>
      <c r="L61" s="1111">
        <f>SUM(L62:L63)</f>
        <v>28</v>
      </c>
      <c r="M61" s="1111">
        <f>SUM(M62:M63)</f>
        <v>32</v>
      </c>
      <c r="N61" s="1111">
        <f t="shared" si="6"/>
        <v>60</v>
      </c>
      <c r="O61" s="1111"/>
      <c r="P61" s="1111">
        <f>SUM(P62:P63)</f>
        <v>27</v>
      </c>
      <c r="Q61" s="1111">
        <f>SUM(Q62:Q63)</f>
        <v>32</v>
      </c>
      <c r="R61" s="1111">
        <f t="shared" si="7"/>
        <v>59</v>
      </c>
      <c r="S61" s="1111">
        <f>SUM(S62:S63)</f>
        <v>0</v>
      </c>
      <c r="T61" s="1074">
        <f>SUM(T62:T63)</f>
        <v>0</v>
      </c>
      <c r="U61" s="1074">
        <f>SUM(U62:U63)</f>
        <v>0</v>
      </c>
      <c r="V61" s="1111">
        <f t="shared" si="9"/>
        <v>0</v>
      </c>
      <c r="W61" s="1111"/>
      <c r="X61" s="1111">
        <f>X62+X63</f>
        <v>0</v>
      </c>
      <c r="Y61" s="1111">
        <f>Y62+Y63</f>
        <v>0</v>
      </c>
      <c r="Z61" s="1636">
        <f t="shared" si="8"/>
        <v>0</v>
      </c>
      <c r="AA61" s="389"/>
      <c r="AB61" s="389"/>
    </row>
    <row r="62" spans="1:28" ht="11.25" customHeight="1">
      <c r="A62" s="9">
        <v>2</v>
      </c>
      <c r="B62" s="9">
        <v>4</v>
      </c>
      <c r="C62" s="9">
        <v>1</v>
      </c>
      <c r="E62" s="1892"/>
      <c r="F62" s="20"/>
      <c r="G62" s="20" t="s">
        <v>92</v>
      </c>
      <c r="H62" s="1091">
        <v>18</v>
      </c>
      <c r="I62" s="1091">
        <v>19</v>
      </c>
      <c r="J62" s="1091">
        <f t="shared" si="5"/>
        <v>37</v>
      </c>
      <c r="K62" s="1091"/>
      <c r="L62" s="1091">
        <v>18</v>
      </c>
      <c r="M62" s="1091">
        <v>18</v>
      </c>
      <c r="N62" s="1091">
        <f t="shared" si="6"/>
        <v>36</v>
      </c>
      <c r="O62" s="1091"/>
      <c r="P62" s="1091">
        <v>17</v>
      </c>
      <c r="Q62" s="1091">
        <v>18</v>
      </c>
      <c r="R62" s="1091">
        <f t="shared" si="7"/>
        <v>35</v>
      </c>
      <c r="S62" s="1091"/>
      <c r="T62" s="1091">
        <v>0</v>
      </c>
      <c r="U62" s="1091">
        <v>0</v>
      </c>
      <c r="V62" s="1091">
        <f t="shared" si="9"/>
        <v>0</v>
      </c>
      <c r="W62" s="1091"/>
      <c r="X62" s="1091">
        <v>0</v>
      </c>
      <c r="Y62" s="1091">
        <v>0</v>
      </c>
      <c r="Z62" s="1658">
        <f t="shared" si="8"/>
        <v>0</v>
      </c>
      <c r="AA62" s="389"/>
      <c r="AB62" s="389"/>
    </row>
    <row r="63" spans="1:28" ht="11.25" customHeight="1">
      <c r="A63" s="9">
        <v>2</v>
      </c>
      <c r="B63" s="9">
        <v>4</v>
      </c>
      <c r="C63" s="9">
        <v>1</v>
      </c>
      <c r="E63" s="1892"/>
      <c r="F63" s="20"/>
      <c r="G63" s="20" t="s">
        <v>89</v>
      </c>
      <c r="H63" s="1091">
        <v>10</v>
      </c>
      <c r="I63" s="1091">
        <v>14</v>
      </c>
      <c r="J63" s="1091">
        <f t="shared" si="5"/>
        <v>24</v>
      </c>
      <c r="K63" s="1091"/>
      <c r="L63" s="1091">
        <v>10</v>
      </c>
      <c r="M63" s="1091">
        <v>14</v>
      </c>
      <c r="N63" s="1091">
        <f t="shared" si="6"/>
        <v>24</v>
      </c>
      <c r="O63" s="1091"/>
      <c r="P63" s="1091">
        <v>10</v>
      </c>
      <c r="Q63" s="1091">
        <v>14</v>
      </c>
      <c r="R63" s="1091">
        <f t="shared" si="7"/>
        <v>24</v>
      </c>
      <c r="S63" s="1091"/>
      <c r="T63" s="1091">
        <v>0</v>
      </c>
      <c r="U63" s="1091">
        <v>0</v>
      </c>
      <c r="V63" s="1091">
        <f t="shared" si="9"/>
        <v>0</v>
      </c>
      <c r="W63" s="1091"/>
      <c r="X63" s="1091">
        <v>0</v>
      </c>
      <c r="Y63" s="1091">
        <v>0</v>
      </c>
      <c r="Z63" s="1658">
        <f t="shared" si="8"/>
        <v>0</v>
      </c>
      <c r="AA63" s="389"/>
      <c r="AB63" s="389"/>
    </row>
    <row r="64" spans="1:28" ht="11.25" customHeight="1">
      <c r="E64" s="1892"/>
      <c r="F64" s="490" t="s">
        <v>43</v>
      </c>
      <c r="G64" s="490"/>
      <c r="H64" s="1111">
        <f>H65+H66+H67</f>
        <v>56</v>
      </c>
      <c r="I64" s="1111">
        <f>I65+I66+I67</f>
        <v>58</v>
      </c>
      <c r="J64" s="1111">
        <f t="shared" si="5"/>
        <v>114</v>
      </c>
      <c r="K64" s="1111"/>
      <c r="L64" s="1111">
        <f>SUM(L65:L67)</f>
        <v>55</v>
      </c>
      <c r="M64" s="1111">
        <f>SUM(M65:M67)</f>
        <v>56</v>
      </c>
      <c r="N64" s="1111">
        <f t="shared" si="6"/>
        <v>111</v>
      </c>
      <c r="O64" s="1111"/>
      <c r="P64" s="1111">
        <f>SUM(P65:P67)</f>
        <v>49</v>
      </c>
      <c r="Q64" s="1111">
        <f>SUM(Q65:Q67)</f>
        <v>51</v>
      </c>
      <c r="R64" s="1111">
        <f t="shared" si="7"/>
        <v>100</v>
      </c>
      <c r="S64" s="1111">
        <f>SUM(S65:S67)</f>
        <v>0</v>
      </c>
      <c r="T64" s="1074">
        <f>SUM(T65:T67)</f>
        <v>0</v>
      </c>
      <c r="U64" s="1074">
        <f>SUM(U65:U67)</f>
        <v>0</v>
      </c>
      <c r="V64" s="1111">
        <f t="shared" si="9"/>
        <v>0</v>
      </c>
      <c r="W64" s="1111"/>
      <c r="X64" s="1111">
        <f>X65+X66+X67</f>
        <v>0</v>
      </c>
      <c r="Y64" s="1111">
        <f>Y65+Y66+Y67</f>
        <v>0</v>
      </c>
      <c r="Z64" s="1636">
        <f t="shared" si="8"/>
        <v>0</v>
      </c>
      <c r="AA64" s="389"/>
      <c r="AB64" s="389"/>
    </row>
    <row r="65" spans="1:28" ht="11.25" customHeight="1">
      <c r="A65" s="9">
        <v>2</v>
      </c>
      <c r="B65" s="9">
        <v>4</v>
      </c>
      <c r="C65" s="9">
        <v>9</v>
      </c>
      <c r="E65" s="1892"/>
      <c r="G65" s="370" t="s">
        <v>92</v>
      </c>
      <c r="H65" s="1091">
        <v>36</v>
      </c>
      <c r="I65" s="1091">
        <v>24</v>
      </c>
      <c r="J65" s="1091">
        <f t="shared" si="5"/>
        <v>60</v>
      </c>
      <c r="K65" s="1635"/>
      <c r="L65" s="1635">
        <v>35</v>
      </c>
      <c r="M65" s="1635">
        <v>23</v>
      </c>
      <c r="N65" s="1091">
        <f t="shared" si="6"/>
        <v>58</v>
      </c>
      <c r="O65" s="1635"/>
      <c r="P65" s="1091">
        <v>32</v>
      </c>
      <c r="Q65" s="1091">
        <v>22</v>
      </c>
      <c r="R65" s="1091">
        <f t="shared" si="7"/>
        <v>54</v>
      </c>
      <c r="S65" s="1091"/>
      <c r="T65" s="1091">
        <v>0</v>
      </c>
      <c r="U65" s="1091">
        <v>0</v>
      </c>
      <c r="V65" s="1091">
        <f t="shared" si="9"/>
        <v>0</v>
      </c>
      <c r="W65" s="1091"/>
      <c r="X65" s="1091">
        <v>0</v>
      </c>
      <c r="Y65" s="1091">
        <v>0</v>
      </c>
      <c r="Z65" s="1658">
        <f t="shared" si="8"/>
        <v>0</v>
      </c>
      <c r="AA65" s="389"/>
      <c r="AB65" s="389"/>
    </row>
    <row r="66" spans="1:28" ht="11.25" customHeight="1">
      <c r="A66" s="9">
        <v>2</v>
      </c>
      <c r="B66" s="9">
        <v>4</v>
      </c>
      <c r="C66" s="9">
        <v>9</v>
      </c>
      <c r="E66" s="1892"/>
      <c r="G66" s="370" t="s">
        <v>89</v>
      </c>
      <c r="H66" s="1091">
        <v>13</v>
      </c>
      <c r="I66" s="1091">
        <v>23</v>
      </c>
      <c r="J66" s="1091">
        <f t="shared" si="5"/>
        <v>36</v>
      </c>
      <c r="K66" s="1635"/>
      <c r="L66" s="1635">
        <v>13</v>
      </c>
      <c r="M66" s="1635">
        <v>22</v>
      </c>
      <c r="N66" s="1091">
        <f t="shared" si="6"/>
        <v>35</v>
      </c>
      <c r="O66" s="1635"/>
      <c r="P66" s="1091">
        <v>11</v>
      </c>
      <c r="Q66" s="1091">
        <v>19</v>
      </c>
      <c r="R66" s="1091">
        <f t="shared" si="7"/>
        <v>30</v>
      </c>
      <c r="S66" s="1091"/>
      <c r="T66" s="1091">
        <v>0</v>
      </c>
      <c r="U66" s="1091">
        <v>0</v>
      </c>
      <c r="V66" s="1091">
        <f t="shared" si="9"/>
        <v>0</v>
      </c>
      <c r="W66" s="1091"/>
      <c r="X66" s="1091">
        <v>0</v>
      </c>
      <c r="Y66" s="1091">
        <v>0</v>
      </c>
      <c r="Z66" s="1658">
        <f t="shared" si="8"/>
        <v>0</v>
      </c>
      <c r="AA66" s="389"/>
      <c r="AB66" s="389"/>
    </row>
    <row r="67" spans="1:28" ht="11.25" customHeight="1">
      <c r="A67" s="9">
        <v>2</v>
      </c>
      <c r="B67" s="9">
        <v>4</v>
      </c>
      <c r="C67" s="9">
        <v>9</v>
      </c>
      <c r="E67" s="1892"/>
      <c r="G67" s="370" t="s">
        <v>94</v>
      </c>
      <c r="H67" s="1091">
        <v>7</v>
      </c>
      <c r="I67" s="1091">
        <v>11</v>
      </c>
      <c r="J67" s="1091">
        <f t="shared" si="5"/>
        <v>18</v>
      </c>
      <c r="K67" s="1635"/>
      <c r="L67" s="1635">
        <v>7</v>
      </c>
      <c r="M67" s="1635">
        <v>11</v>
      </c>
      <c r="N67" s="1091">
        <f t="shared" si="6"/>
        <v>18</v>
      </c>
      <c r="O67" s="1635"/>
      <c r="P67" s="1091">
        <v>6</v>
      </c>
      <c r="Q67" s="1091">
        <v>10</v>
      </c>
      <c r="R67" s="1091">
        <f t="shared" si="7"/>
        <v>16</v>
      </c>
      <c r="S67" s="1091"/>
      <c r="T67" s="1091">
        <v>0</v>
      </c>
      <c r="U67" s="1091">
        <v>0</v>
      </c>
      <c r="V67" s="1091">
        <f t="shared" si="9"/>
        <v>0</v>
      </c>
      <c r="W67" s="1091"/>
      <c r="X67" s="1091">
        <v>0</v>
      </c>
      <c r="Y67" s="1091">
        <v>0</v>
      </c>
      <c r="Z67" s="1658">
        <f t="shared" si="8"/>
        <v>0</v>
      </c>
      <c r="AA67" s="389"/>
      <c r="AB67" s="389"/>
    </row>
    <row r="68" spans="1:28" ht="11.25" customHeight="1">
      <c r="E68" s="1892"/>
      <c r="F68" s="490" t="s">
        <v>44</v>
      </c>
      <c r="G68" s="490"/>
      <c r="H68" s="1111">
        <f>H69</f>
        <v>171</v>
      </c>
      <c r="I68" s="1111">
        <f>I69</f>
        <v>145</v>
      </c>
      <c r="J68" s="1111">
        <f t="shared" si="5"/>
        <v>316</v>
      </c>
      <c r="K68" s="1111"/>
      <c r="L68" s="1111">
        <f>SUM(L69)</f>
        <v>162</v>
      </c>
      <c r="M68" s="1111">
        <f>SUM(M69)</f>
        <v>138</v>
      </c>
      <c r="N68" s="1111">
        <f t="shared" si="6"/>
        <v>300</v>
      </c>
      <c r="O68" s="1111"/>
      <c r="P68" s="1111">
        <f>SUM(P69)</f>
        <v>162</v>
      </c>
      <c r="Q68" s="1111">
        <f>SUM(Q69)</f>
        <v>138</v>
      </c>
      <c r="R68" s="1111">
        <f t="shared" si="7"/>
        <v>300</v>
      </c>
      <c r="S68" s="1111">
        <f>SUM(S69)</f>
        <v>0</v>
      </c>
      <c r="T68" s="1074">
        <f>SUM(T69)</f>
        <v>0</v>
      </c>
      <c r="U68" s="1074">
        <f>SUM(U69)</f>
        <v>0</v>
      </c>
      <c r="V68" s="1111">
        <f t="shared" si="9"/>
        <v>0</v>
      </c>
      <c r="W68" s="1111"/>
      <c r="X68" s="1111">
        <f>X69</f>
        <v>0</v>
      </c>
      <c r="Y68" s="1111">
        <f>Y69</f>
        <v>0</v>
      </c>
      <c r="Z68" s="1636">
        <f t="shared" si="8"/>
        <v>0</v>
      </c>
      <c r="AA68" s="389"/>
      <c r="AB68" s="389"/>
    </row>
    <row r="69" spans="1:28" ht="11.25" customHeight="1">
      <c r="A69" s="9">
        <v>2</v>
      </c>
      <c r="B69" s="9">
        <v>4</v>
      </c>
      <c r="C69" s="9">
        <v>11</v>
      </c>
      <c r="E69" s="1893"/>
      <c r="F69" s="20"/>
      <c r="G69" s="20" t="s">
        <v>109</v>
      </c>
      <c r="H69" s="1091">
        <v>171</v>
      </c>
      <c r="I69" s="1091">
        <v>145</v>
      </c>
      <c r="J69" s="1091">
        <f t="shared" si="5"/>
        <v>316</v>
      </c>
      <c r="K69" s="1091"/>
      <c r="L69" s="1091">
        <v>162</v>
      </c>
      <c r="M69" s="1091">
        <v>138</v>
      </c>
      <c r="N69" s="1091">
        <f t="shared" si="6"/>
        <v>300</v>
      </c>
      <c r="O69" s="1091"/>
      <c r="P69" s="1635">
        <v>162</v>
      </c>
      <c r="Q69" s="1091">
        <v>138</v>
      </c>
      <c r="R69" s="1091">
        <f t="shared" si="7"/>
        <v>300</v>
      </c>
      <c r="S69" s="1091"/>
      <c r="T69" s="1091">
        <v>0</v>
      </c>
      <c r="U69" s="1091">
        <v>0</v>
      </c>
      <c r="V69" s="1091">
        <f t="shared" si="9"/>
        <v>0</v>
      </c>
      <c r="W69" s="1091"/>
      <c r="X69" s="1091">
        <v>0</v>
      </c>
      <c r="Y69" s="1091">
        <v>0</v>
      </c>
      <c r="Z69" s="1658">
        <f t="shared" si="8"/>
        <v>0</v>
      </c>
      <c r="AA69" s="389"/>
      <c r="AB69" s="389"/>
    </row>
    <row r="70" spans="1:28">
      <c r="E70" s="1891">
        <v>1403</v>
      </c>
      <c r="F70" s="373" t="s">
        <v>3</v>
      </c>
      <c r="G70" s="372"/>
      <c r="H70" s="1078">
        <f>H71+H73+H75</f>
        <v>115</v>
      </c>
      <c r="I70" s="1078">
        <f>I71+I73+I75</f>
        <v>218</v>
      </c>
      <c r="J70" s="1078">
        <f t="shared" ref="J70:J101" si="10">SUM(H70:I70)</f>
        <v>333</v>
      </c>
      <c r="K70" s="1644"/>
      <c r="L70" s="1078">
        <f>SUM(L71+L73+L75)</f>
        <v>112</v>
      </c>
      <c r="M70" s="1078">
        <f>SUM(M71+M73+M75)</f>
        <v>218</v>
      </c>
      <c r="N70" s="1078">
        <f t="shared" ref="N70:N101" si="11">SUM(L70:M70)</f>
        <v>330</v>
      </c>
      <c r="O70" s="1644"/>
      <c r="P70" s="1078">
        <f>SUM(P71+P73+P75)</f>
        <v>109</v>
      </c>
      <c r="Q70" s="1078">
        <f>SUM(Q71+Q73+Q75)</f>
        <v>209</v>
      </c>
      <c r="R70" s="1078">
        <f t="shared" ref="R70:R101" si="12">SUM(P70:Q70)</f>
        <v>318</v>
      </c>
      <c r="S70" s="1078">
        <f>SUM(S71+S73+S75)</f>
        <v>0</v>
      </c>
      <c r="T70" s="1078">
        <f>SUM(T71+T73+T75)</f>
        <v>0</v>
      </c>
      <c r="U70" s="1078">
        <f>SUM(U71+U73+U75)</f>
        <v>0</v>
      </c>
      <c r="V70" s="1078">
        <f t="shared" ref="V70:V76" si="13">SUM(S70:U70)</f>
        <v>0</v>
      </c>
      <c r="W70" s="1078"/>
      <c r="X70" s="1078">
        <f>X71+X73+X75</f>
        <v>0</v>
      </c>
      <c r="Y70" s="1078">
        <f>Y71+Y73+Y75</f>
        <v>0</v>
      </c>
      <c r="Z70" s="1653">
        <f t="shared" ref="Z70:Z101" si="14">SUM(X70:Y70)</f>
        <v>0</v>
      </c>
      <c r="AA70" s="389"/>
      <c r="AB70" s="389"/>
    </row>
    <row r="71" spans="1:28" ht="11.25" customHeight="1">
      <c r="E71" s="1892"/>
      <c r="F71" s="490" t="s">
        <v>45</v>
      </c>
      <c r="G71" s="20"/>
      <c r="H71" s="1111">
        <f>SUM(H72)</f>
        <v>32</v>
      </c>
      <c r="I71" s="1111">
        <f>SUM(I72)</f>
        <v>68</v>
      </c>
      <c r="J71" s="1111">
        <f t="shared" si="10"/>
        <v>100</v>
      </c>
      <c r="K71" s="1091"/>
      <c r="L71" s="1111">
        <f>SUM(L72)</f>
        <v>31</v>
      </c>
      <c r="M71" s="1111">
        <f>SUM(M72)</f>
        <v>68</v>
      </c>
      <c r="N71" s="1111">
        <f t="shared" si="11"/>
        <v>99</v>
      </c>
      <c r="O71" s="1091"/>
      <c r="P71" s="1111">
        <f>SUM(P72)</f>
        <v>30</v>
      </c>
      <c r="Q71" s="1111">
        <f>SUM(Q72)</f>
        <v>66</v>
      </c>
      <c r="R71" s="1111">
        <f t="shared" si="12"/>
        <v>96</v>
      </c>
      <c r="S71" s="1111">
        <f>SUM(S72:S72)</f>
        <v>0</v>
      </c>
      <c r="T71" s="1074">
        <f>SUM(T72)</f>
        <v>0</v>
      </c>
      <c r="U71" s="1074">
        <f>SUM(U72)</f>
        <v>0</v>
      </c>
      <c r="V71" s="1111">
        <f t="shared" si="13"/>
        <v>0</v>
      </c>
      <c r="W71" s="1111"/>
      <c r="X71" s="1111">
        <f>SUM(X72)</f>
        <v>0</v>
      </c>
      <c r="Y71" s="1111">
        <f>SUM(Y72)</f>
        <v>0</v>
      </c>
      <c r="Z71" s="1636">
        <f t="shared" si="14"/>
        <v>0</v>
      </c>
      <c r="AA71" s="389"/>
      <c r="AB71" s="389"/>
    </row>
    <row r="72" spans="1:28" ht="11.25" customHeight="1">
      <c r="A72" s="9">
        <v>3</v>
      </c>
      <c r="B72" s="9">
        <v>5</v>
      </c>
      <c r="C72" s="9">
        <v>11</v>
      </c>
      <c r="E72" s="1892"/>
      <c r="F72" s="20"/>
      <c r="G72" s="370" t="s">
        <v>96</v>
      </c>
      <c r="H72" s="1091">
        <v>32</v>
      </c>
      <c r="I72" s="1091">
        <v>68</v>
      </c>
      <c r="J72" s="1091">
        <f t="shared" si="10"/>
        <v>100</v>
      </c>
      <c r="K72" s="1635"/>
      <c r="L72" s="1635">
        <v>31</v>
      </c>
      <c r="M72" s="1635">
        <v>68</v>
      </c>
      <c r="N72" s="1635">
        <f t="shared" si="11"/>
        <v>99</v>
      </c>
      <c r="O72" s="1635"/>
      <c r="P72" s="1635">
        <v>30</v>
      </c>
      <c r="Q72" s="1091">
        <v>66</v>
      </c>
      <c r="R72" s="1091">
        <f t="shared" si="12"/>
        <v>96</v>
      </c>
      <c r="S72" s="1091"/>
      <c r="T72" s="1091">
        <v>0</v>
      </c>
      <c r="U72" s="1091">
        <v>0</v>
      </c>
      <c r="V72" s="1091">
        <f t="shared" si="13"/>
        <v>0</v>
      </c>
      <c r="W72" s="1091"/>
      <c r="X72" s="1091">
        <v>0</v>
      </c>
      <c r="Y72" s="1091">
        <v>0</v>
      </c>
      <c r="Z72" s="1658">
        <f t="shared" si="14"/>
        <v>0</v>
      </c>
      <c r="AA72" s="389"/>
      <c r="AB72" s="389"/>
    </row>
    <row r="73" spans="1:28" ht="11.25" customHeight="1">
      <c r="E73" s="1892"/>
      <c r="F73" s="490" t="s">
        <v>46</v>
      </c>
      <c r="G73" s="490"/>
      <c r="H73" s="1111">
        <f>H74</f>
        <v>23</v>
      </c>
      <c r="I73" s="1111">
        <f>I74</f>
        <v>47</v>
      </c>
      <c r="J73" s="1111">
        <f t="shared" si="10"/>
        <v>70</v>
      </c>
      <c r="K73" s="1111"/>
      <c r="L73" s="1111">
        <f>SUM(L74)</f>
        <v>22</v>
      </c>
      <c r="M73" s="1111">
        <f>SUM(M74)</f>
        <v>47</v>
      </c>
      <c r="N73" s="1111">
        <f t="shared" si="11"/>
        <v>69</v>
      </c>
      <c r="O73" s="1111"/>
      <c r="P73" s="1111">
        <f>SUM(P74)</f>
        <v>20</v>
      </c>
      <c r="Q73" s="1111">
        <f>SUM(Q74)</f>
        <v>45</v>
      </c>
      <c r="R73" s="1111">
        <f t="shared" si="12"/>
        <v>65</v>
      </c>
      <c r="S73" s="1111">
        <f>SUM(S74)</f>
        <v>0</v>
      </c>
      <c r="T73" s="1074">
        <f>SUM(T74)</f>
        <v>0</v>
      </c>
      <c r="U73" s="1074">
        <f>SUM(U74)</f>
        <v>0</v>
      </c>
      <c r="V73" s="1111">
        <f t="shared" si="13"/>
        <v>0</v>
      </c>
      <c r="W73" s="1111"/>
      <c r="X73" s="1111">
        <f>X74</f>
        <v>0</v>
      </c>
      <c r="Y73" s="1111">
        <f>Y74</f>
        <v>0</v>
      </c>
      <c r="Z73" s="1636">
        <f t="shared" si="14"/>
        <v>0</v>
      </c>
      <c r="AA73" s="389"/>
      <c r="AB73" s="389"/>
    </row>
    <row r="74" spans="1:28" ht="11.25" customHeight="1">
      <c r="A74" s="9">
        <v>3</v>
      </c>
      <c r="B74" s="9">
        <v>5</v>
      </c>
      <c r="C74" s="9">
        <v>8</v>
      </c>
      <c r="E74" s="1892"/>
      <c r="F74" s="20"/>
      <c r="G74" s="370" t="s">
        <v>96</v>
      </c>
      <c r="H74" s="1091">
        <v>23</v>
      </c>
      <c r="I74" s="1091">
        <v>47</v>
      </c>
      <c r="J74" s="1091">
        <f t="shared" si="10"/>
        <v>70</v>
      </c>
      <c r="K74" s="1635"/>
      <c r="L74" s="1635">
        <v>22</v>
      </c>
      <c r="M74" s="1635">
        <v>47</v>
      </c>
      <c r="N74" s="1635">
        <f t="shared" si="11"/>
        <v>69</v>
      </c>
      <c r="O74" s="1635"/>
      <c r="P74" s="1635">
        <v>20</v>
      </c>
      <c r="Q74" s="1091">
        <v>45</v>
      </c>
      <c r="R74" s="1091">
        <f t="shared" si="12"/>
        <v>65</v>
      </c>
      <c r="S74" s="1091"/>
      <c r="T74" s="1091">
        <v>0</v>
      </c>
      <c r="U74" s="1091">
        <v>0</v>
      </c>
      <c r="V74" s="1091">
        <f t="shared" si="13"/>
        <v>0</v>
      </c>
      <c r="W74" s="1091"/>
      <c r="X74" s="1091">
        <v>0</v>
      </c>
      <c r="Y74" s="1091">
        <v>0</v>
      </c>
      <c r="Z74" s="1658">
        <f t="shared" si="14"/>
        <v>0</v>
      </c>
      <c r="AA74" s="389"/>
      <c r="AB74" s="389"/>
    </row>
    <row r="75" spans="1:28" ht="11.25" customHeight="1">
      <c r="E75" s="1892"/>
      <c r="F75" s="490" t="s">
        <v>47</v>
      </c>
      <c r="G75" s="20"/>
      <c r="H75" s="1111">
        <f>SUM(H76:H77)</f>
        <v>60</v>
      </c>
      <c r="I75" s="1111">
        <f>SUM(I76:I77)</f>
        <v>103</v>
      </c>
      <c r="J75" s="1111">
        <f t="shared" si="10"/>
        <v>163</v>
      </c>
      <c r="K75" s="1091"/>
      <c r="L75" s="1111">
        <f>SUM(L76:L77)</f>
        <v>59</v>
      </c>
      <c r="M75" s="1111">
        <f>SUM(M76:M77)</f>
        <v>103</v>
      </c>
      <c r="N75" s="1111">
        <f t="shared" si="11"/>
        <v>162</v>
      </c>
      <c r="O75" s="1091"/>
      <c r="P75" s="1111">
        <f>SUM(P76:P77)</f>
        <v>59</v>
      </c>
      <c r="Q75" s="1111">
        <f>SUM(Q76:Q77)</f>
        <v>98</v>
      </c>
      <c r="R75" s="1111">
        <f t="shared" si="12"/>
        <v>157</v>
      </c>
      <c r="S75" s="1111">
        <f>SUM(S76:S77)</f>
        <v>0</v>
      </c>
      <c r="T75" s="1074">
        <f>SUM(T76:T77)</f>
        <v>0</v>
      </c>
      <c r="U75" s="1074">
        <f>SUM(U76:U77)</f>
        <v>0</v>
      </c>
      <c r="V75" s="1111">
        <f t="shared" si="13"/>
        <v>0</v>
      </c>
      <c r="W75" s="1111"/>
      <c r="X75" s="1111">
        <f>SUM(X76:X77)</f>
        <v>0</v>
      </c>
      <c r="Y75" s="1111">
        <f>SUM(Y76:Y77)</f>
        <v>0</v>
      </c>
      <c r="Z75" s="1636">
        <f t="shared" si="14"/>
        <v>0</v>
      </c>
      <c r="AA75" s="389"/>
      <c r="AB75" s="389"/>
    </row>
    <row r="76" spans="1:28" ht="11.25" customHeight="1">
      <c r="A76" s="9">
        <v>3</v>
      </c>
      <c r="B76" s="9">
        <v>5</v>
      </c>
      <c r="C76" s="9">
        <v>10</v>
      </c>
      <c r="E76" s="1892"/>
      <c r="F76" s="20"/>
      <c r="G76" s="20" t="s">
        <v>96</v>
      </c>
      <c r="H76" s="1091">
        <v>35</v>
      </c>
      <c r="I76" s="1091">
        <v>72</v>
      </c>
      <c r="J76" s="1091">
        <f t="shared" si="10"/>
        <v>107</v>
      </c>
      <c r="K76" s="1091"/>
      <c r="L76" s="1091">
        <v>35</v>
      </c>
      <c r="M76" s="1091">
        <v>72</v>
      </c>
      <c r="N76" s="1635">
        <f t="shared" si="11"/>
        <v>107</v>
      </c>
      <c r="O76" s="1091"/>
      <c r="P76" s="1635">
        <v>35</v>
      </c>
      <c r="Q76" s="1091">
        <v>67</v>
      </c>
      <c r="R76" s="1091">
        <f t="shared" si="12"/>
        <v>102</v>
      </c>
      <c r="S76" s="1091"/>
      <c r="T76" s="1091">
        <v>0</v>
      </c>
      <c r="U76" s="1091">
        <v>0</v>
      </c>
      <c r="V76" s="1091">
        <f t="shared" si="13"/>
        <v>0</v>
      </c>
      <c r="W76" s="1091"/>
      <c r="X76" s="1091">
        <v>0</v>
      </c>
      <c r="Y76" s="1091">
        <v>0</v>
      </c>
      <c r="Z76" s="1658">
        <f t="shared" si="14"/>
        <v>0</v>
      </c>
      <c r="AA76" s="389"/>
      <c r="AB76" s="389"/>
    </row>
    <row r="77" spans="1:28" ht="11.25" customHeight="1">
      <c r="A77" s="9">
        <v>3</v>
      </c>
      <c r="B77" s="9">
        <v>5</v>
      </c>
      <c r="C77" s="9">
        <v>10</v>
      </c>
      <c r="E77" s="1893"/>
      <c r="F77" s="572"/>
      <c r="G77" s="572" t="s">
        <v>397</v>
      </c>
      <c r="H77" s="1647">
        <v>25</v>
      </c>
      <c r="I77" s="1647">
        <v>31</v>
      </c>
      <c r="J77" s="1647">
        <f t="shared" si="10"/>
        <v>56</v>
      </c>
      <c r="K77" s="1647"/>
      <c r="L77" s="1647">
        <v>24</v>
      </c>
      <c r="M77" s="1647">
        <v>31</v>
      </c>
      <c r="N77" s="1646">
        <f t="shared" si="11"/>
        <v>55</v>
      </c>
      <c r="O77" s="1647"/>
      <c r="P77" s="1646">
        <v>24</v>
      </c>
      <c r="Q77" s="1647">
        <v>31</v>
      </c>
      <c r="R77" s="1647">
        <f t="shared" si="12"/>
        <v>55</v>
      </c>
      <c r="S77" s="1647"/>
      <c r="T77" s="1647">
        <v>0</v>
      </c>
      <c r="U77" s="1647">
        <v>0</v>
      </c>
      <c r="V77" s="1647">
        <v>0</v>
      </c>
      <c r="W77" s="1647"/>
      <c r="X77" s="1647">
        <v>0</v>
      </c>
      <c r="Y77" s="1647">
        <v>0</v>
      </c>
      <c r="Z77" s="1690">
        <f t="shared" si="14"/>
        <v>0</v>
      </c>
      <c r="AA77" s="389"/>
      <c r="AB77" s="389"/>
    </row>
    <row r="78" spans="1:28" ht="12" customHeight="1">
      <c r="E78" s="1"/>
      <c r="F78" s="4"/>
      <c r="G78" s="20"/>
      <c r="H78" s="1091"/>
      <c r="I78" s="1091"/>
      <c r="J78" s="1091"/>
      <c r="K78" s="1091"/>
      <c r="L78" s="1091"/>
      <c r="M78" s="1091"/>
      <c r="N78" s="1091"/>
      <c r="O78" s="1091"/>
      <c r="P78" s="1091"/>
      <c r="Q78" s="1091"/>
      <c r="R78" s="1091"/>
      <c r="S78" s="1670"/>
      <c r="T78" s="1668"/>
      <c r="U78" s="1668"/>
      <c r="V78" s="1668"/>
      <c r="W78" s="1668"/>
      <c r="X78" s="1668"/>
      <c r="Y78" s="1672"/>
      <c r="Z78" s="1671" t="s">
        <v>386</v>
      </c>
      <c r="AA78" s="389"/>
      <c r="AB78" s="389"/>
    </row>
    <row r="79" spans="1:28" ht="12" customHeight="1">
      <c r="E79" s="1"/>
      <c r="F79" s="20"/>
      <c r="G79" s="20"/>
      <c r="H79" s="1091"/>
      <c r="I79" s="1091"/>
      <c r="J79" s="1091"/>
      <c r="K79" s="1091"/>
      <c r="L79" s="1091"/>
      <c r="M79" s="1091"/>
      <c r="N79" s="1091"/>
      <c r="O79" s="1091"/>
      <c r="P79" s="1091"/>
      <c r="Q79" s="1091"/>
      <c r="R79" s="1091"/>
      <c r="S79" s="1670"/>
      <c r="T79" s="1668"/>
      <c r="U79" s="1669"/>
      <c r="V79" s="1668"/>
      <c r="W79" s="1668"/>
      <c r="X79" s="1668"/>
      <c r="Y79" s="1667"/>
      <c r="Z79" s="1666" t="s">
        <v>385</v>
      </c>
    </row>
    <row r="80" spans="1:28" ht="3" customHeight="1">
      <c r="E80" s="1"/>
      <c r="F80" s="20"/>
      <c r="G80" s="20"/>
      <c r="H80" s="1091"/>
      <c r="I80" s="1091"/>
      <c r="J80" s="1091"/>
      <c r="K80" s="1091"/>
      <c r="L80" s="1091"/>
      <c r="M80" s="1091"/>
      <c r="N80" s="1091"/>
      <c r="O80" s="1091"/>
      <c r="P80" s="1091"/>
      <c r="Q80" s="1091"/>
      <c r="R80" s="1091"/>
      <c r="S80" s="1670"/>
      <c r="T80" s="1668"/>
      <c r="U80" s="1669"/>
      <c r="V80" s="1668"/>
      <c r="W80" s="1668"/>
      <c r="X80" s="1668"/>
      <c r="Y80" s="1667"/>
      <c r="Z80" s="1666"/>
    </row>
    <row r="81" spans="1:28" ht="15" customHeight="1">
      <c r="E81" s="1934" t="s">
        <v>221</v>
      </c>
      <c r="F81" s="1915" t="s">
        <v>87</v>
      </c>
      <c r="G81" s="1915"/>
      <c r="H81" s="1936" t="s">
        <v>652</v>
      </c>
      <c r="I81" s="1936"/>
      <c r="J81" s="1936"/>
      <c r="K81" s="1665"/>
      <c r="L81" s="1936" t="s">
        <v>669</v>
      </c>
      <c r="M81" s="1936"/>
      <c r="N81" s="1936"/>
      <c r="O81" s="1665"/>
      <c r="P81" s="1936" t="s">
        <v>651</v>
      </c>
      <c r="Q81" s="1936"/>
      <c r="R81" s="1936"/>
      <c r="S81" s="1664"/>
      <c r="T81" s="1937" t="s">
        <v>668</v>
      </c>
      <c r="U81" s="1937"/>
      <c r="V81" s="1937"/>
      <c r="W81" s="1689"/>
      <c r="X81" s="1939" t="s">
        <v>667</v>
      </c>
      <c r="Y81" s="1939"/>
      <c r="Z81" s="1940"/>
      <c r="AA81" s="389"/>
      <c r="AB81" s="5"/>
    </row>
    <row r="82" spans="1:28" ht="15" customHeight="1">
      <c r="E82" s="1935"/>
      <c r="F82" s="1917"/>
      <c r="G82" s="1917"/>
      <c r="H82" s="1661" t="s">
        <v>72</v>
      </c>
      <c r="I82" s="1661" t="s">
        <v>71</v>
      </c>
      <c r="J82" s="1661" t="s">
        <v>0</v>
      </c>
      <c r="K82" s="1663"/>
      <c r="L82" s="1661" t="s">
        <v>72</v>
      </c>
      <c r="M82" s="1661" t="s">
        <v>71</v>
      </c>
      <c r="N82" s="1661" t="s">
        <v>0</v>
      </c>
      <c r="O82" s="1663"/>
      <c r="P82" s="1661" t="s">
        <v>72</v>
      </c>
      <c r="Q82" s="1661" t="s">
        <v>71</v>
      </c>
      <c r="R82" s="1661" t="s">
        <v>0</v>
      </c>
      <c r="S82" s="1662"/>
      <c r="T82" s="1688" t="s">
        <v>72</v>
      </c>
      <c r="U82" s="1688" t="s">
        <v>71</v>
      </c>
      <c r="V82" s="1688" t="s">
        <v>0</v>
      </c>
      <c r="W82" s="1661"/>
      <c r="X82" s="1661" t="s">
        <v>72</v>
      </c>
      <c r="Y82" s="1661" t="s">
        <v>71</v>
      </c>
      <c r="Z82" s="1660" t="s">
        <v>0</v>
      </c>
      <c r="AA82" s="389"/>
    </row>
    <row r="83" spans="1:28">
      <c r="E83" s="1894">
        <v>1404</v>
      </c>
      <c r="F83" s="373" t="s">
        <v>28</v>
      </c>
      <c r="G83" s="372"/>
      <c r="H83" s="1078">
        <f>SUM(H84+H86)</f>
        <v>698</v>
      </c>
      <c r="I83" s="1078">
        <f>SUM(I84+I86)</f>
        <v>279</v>
      </c>
      <c r="J83" s="1078">
        <f t="shared" ref="J83:J114" si="15">SUM(H83:I83)</f>
        <v>977</v>
      </c>
      <c r="K83" s="1659"/>
      <c r="L83" s="1071">
        <f>SUM(L84+L86)</f>
        <v>685</v>
      </c>
      <c r="M83" s="1071">
        <f>SUM(M84+M86)</f>
        <v>275</v>
      </c>
      <c r="N83" s="1071">
        <f t="shared" ref="N83:N89" si="16">SUM(L83:M83)</f>
        <v>960</v>
      </c>
      <c r="O83" s="1071">
        <f>SUM(O84+O86)</f>
        <v>0</v>
      </c>
      <c r="P83" s="1071">
        <f>SUM(P84+P86)</f>
        <v>666</v>
      </c>
      <c r="Q83" s="1071">
        <f>SUM(Q84+Q86)</f>
        <v>269</v>
      </c>
      <c r="R83" s="1071">
        <f t="shared" ref="R83:R89" si="17">SUM(P83:Q83)</f>
        <v>935</v>
      </c>
      <c r="S83" s="1071">
        <f>SUM(S84+S86)</f>
        <v>0</v>
      </c>
      <c r="T83" s="1071">
        <f>SUM(T84+T86)</f>
        <v>0</v>
      </c>
      <c r="U83" s="1071">
        <f>SUM(U84+U86)</f>
        <v>0</v>
      </c>
      <c r="V83" s="1071">
        <f t="shared" ref="V83:V114" si="18">SUM(T83:U83)</f>
        <v>0</v>
      </c>
      <c r="W83" s="1071">
        <f>SUM(W84+W86)</f>
        <v>0</v>
      </c>
      <c r="X83" s="1071">
        <f>SUM(X84+X86)</f>
        <v>0</v>
      </c>
      <c r="Y83" s="1071">
        <f>SUM(Y84+Y86)</f>
        <v>0</v>
      </c>
      <c r="Z83" s="1653">
        <f>SUM(W83:Y83)</f>
        <v>0</v>
      </c>
    </row>
    <row r="84" spans="1:28" ht="12" customHeight="1">
      <c r="E84" s="1895"/>
      <c r="F84" s="490" t="s">
        <v>48</v>
      </c>
      <c r="G84" s="20"/>
      <c r="H84" s="1111">
        <f>SUM(H85:H85)</f>
        <v>308</v>
      </c>
      <c r="I84" s="1111">
        <f>SUM(I85:I85)</f>
        <v>189</v>
      </c>
      <c r="J84" s="1111">
        <f t="shared" si="15"/>
        <v>497</v>
      </c>
      <c r="K84" s="1111"/>
      <c r="L84" s="1111">
        <f>SUM(L85:L85)</f>
        <v>301</v>
      </c>
      <c r="M84" s="1111">
        <f>SUM(M85:M85)</f>
        <v>187</v>
      </c>
      <c r="N84" s="1111">
        <f t="shared" si="16"/>
        <v>488</v>
      </c>
      <c r="O84" s="1091"/>
      <c r="P84" s="1111">
        <f>SUM(P85:P85)</f>
        <v>291</v>
      </c>
      <c r="Q84" s="1111">
        <f>SUM(Q85:Q85)</f>
        <v>182</v>
      </c>
      <c r="R84" s="1111">
        <f t="shared" si="17"/>
        <v>473</v>
      </c>
      <c r="S84" s="1111">
        <f>SUM(S85)</f>
        <v>0</v>
      </c>
      <c r="T84" s="1111">
        <f>SUM(T85:T85)</f>
        <v>0</v>
      </c>
      <c r="U84" s="1111">
        <f>SUM(U85:U85)</f>
        <v>0</v>
      </c>
      <c r="V84" s="1111">
        <f t="shared" si="18"/>
        <v>0</v>
      </c>
      <c r="W84" s="1111"/>
      <c r="X84" s="1111">
        <f>SUM(X85:X85)</f>
        <v>0</v>
      </c>
      <c r="Y84" s="1111">
        <f>SUM(Y85:Y85)</f>
        <v>0</v>
      </c>
      <c r="Z84" s="1636">
        <f t="shared" ref="Z84:Z107" si="19">SUM(X84:Y84)</f>
        <v>0</v>
      </c>
    </row>
    <row r="85" spans="1:28" ht="12" customHeight="1">
      <c r="A85" s="9">
        <v>4</v>
      </c>
      <c r="B85" s="9">
        <v>6</v>
      </c>
      <c r="C85" s="9">
        <v>11</v>
      </c>
      <c r="E85" s="1895"/>
      <c r="F85" s="20"/>
      <c r="G85" s="20" t="s">
        <v>111</v>
      </c>
      <c r="H85" s="1091">
        <v>308</v>
      </c>
      <c r="I85" s="1091">
        <v>189</v>
      </c>
      <c r="J85" s="1091">
        <f t="shared" si="15"/>
        <v>497</v>
      </c>
      <c r="K85" s="1091"/>
      <c r="L85" s="1091">
        <v>301</v>
      </c>
      <c r="M85" s="1091">
        <v>187</v>
      </c>
      <c r="N85" s="1091">
        <f t="shared" si="16"/>
        <v>488</v>
      </c>
      <c r="O85" s="1091"/>
      <c r="P85" s="1635">
        <v>291</v>
      </c>
      <c r="Q85" s="1091">
        <v>182</v>
      </c>
      <c r="R85" s="1091">
        <f t="shared" si="17"/>
        <v>473</v>
      </c>
      <c r="S85" s="1091"/>
      <c r="T85" s="1091">
        <v>0</v>
      </c>
      <c r="U85" s="1091">
        <v>0</v>
      </c>
      <c r="V85" s="1091">
        <f t="shared" si="18"/>
        <v>0</v>
      </c>
      <c r="W85" s="1091"/>
      <c r="X85" s="1091">
        <v>0</v>
      </c>
      <c r="Y85" s="1091">
        <v>0</v>
      </c>
      <c r="Z85" s="1658">
        <f t="shared" si="19"/>
        <v>0</v>
      </c>
    </row>
    <row r="86" spans="1:28" ht="12" customHeight="1">
      <c r="E86" s="1895"/>
      <c r="F86" s="490" t="s">
        <v>49</v>
      </c>
      <c r="G86" s="20"/>
      <c r="H86" s="1111">
        <f>SUM(H87:H89)</f>
        <v>390</v>
      </c>
      <c r="I86" s="1111">
        <f>SUM(I87:I89)</f>
        <v>90</v>
      </c>
      <c r="J86" s="1111">
        <f t="shared" si="15"/>
        <v>480</v>
      </c>
      <c r="K86" s="1111"/>
      <c r="L86" s="1111">
        <f>SUM(L87:L89)</f>
        <v>384</v>
      </c>
      <c r="M86" s="1111">
        <f>SUM(M87:M89)</f>
        <v>88</v>
      </c>
      <c r="N86" s="1111">
        <f t="shared" si="16"/>
        <v>472</v>
      </c>
      <c r="O86" s="1091"/>
      <c r="P86" s="1111">
        <f>SUM(P87:P89)</f>
        <v>375</v>
      </c>
      <c r="Q86" s="1111">
        <f>SUM(Q87:Q89)</f>
        <v>87</v>
      </c>
      <c r="R86" s="1111">
        <f t="shared" si="17"/>
        <v>462</v>
      </c>
      <c r="S86" s="1111">
        <f>SUM(S89)</f>
        <v>0</v>
      </c>
      <c r="T86" s="1650">
        <f>SUM(T87:T89)</f>
        <v>0</v>
      </c>
      <c r="U86" s="1650">
        <f>SUM(U87:U89)</f>
        <v>0</v>
      </c>
      <c r="V86" s="1111">
        <f t="shared" si="18"/>
        <v>0</v>
      </c>
      <c r="W86" s="1111"/>
      <c r="X86" s="1111">
        <f>SUM(X87:X89)</f>
        <v>0</v>
      </c>
      <c r="Y86" s="1111">
        <f>SUM(Y87:Y89)</f>
        <v>0</v>
      </c>
      <c r="Z86" s="1636">
        <f t="shared" si="19"/>
        <v>0</v>
      </c>
    </row>
    <row r="87" spans="1:28" ht="12" customHeight="1">
      <c r="A87" s="9">
        <v>4</v>
      </c>
      <c r="B87" s="9">
        <v>6</v>
      </c>
      <c r="C87" s="9">
        <v>11</v>
      </c>
      <c r="E87" s="1895"/>
      <c r="F87" s="490"/>
      <c r="G87" s="20" t="s">
        <v>112</v>
      </c>
      <c r="H87" s="1635">
        <v>390</v>
      </c>
      <c r="I87" s="1635">
        <v>90</v>
      </c>
      <c r="J87" s="1635">
        <f t="shared" si="15"/>
        <v>480</v>
      </c>
      <c r="K87" s="1635"/>
      <c r="L87" s="1635">
        <v>384</v>
      </c>
      <c r="M87" s="1635">
        <v>88</v>
      </c>
      <c r="N87" s="1635">
        <f t="shared" si="16"/>
        <v>472</v>
      </c>
      <c r="O87" s="1635"/>
      <c r="P87" s="1635">
        <v>375</v>
      </c>
      <c r="Q87" s="1635">
        <v>87</v>
      </c>
      <c r="R87" s="1635">
        <f t="shared" si="17"/>
        <v>462</v>
      </c>
      <c r="S87" s="1635"/>
      <c r="T87" s="1648">
        <v>0</v>
      </c>
      <c r="U87" s="1648">
        <v>0</v>
      </c>
      <c r="V87" s="1635">
        <f t="shared" si="18"/>
        <v>0</v>
      </c>
      <c r="W87" s="1111"/>
      <c r="X87" s="1648">
        <v>0</v>
      </c>
      <c r="Y87" s="1648">
        <v>0</v>
      </c>
      <c r="Z87" s="1636">
        <f t="shared" si="19"/>
        <v>0</v>
      </c>
    </row>
    <row r="88" spans="1:28" ht="12" customHeight="1">
      <c r="A88" s="9">
        <v>4</v>
      </c>
      <c r="B88" s="9">
        <v>6</v>
      </c>
      <c r="C88" s="9">
        <v>11</v>
      </c>
      <c r="E88" s="1895"/>
      <c r="F88" s="490"/>
      <c r="G88" s="20" t="s">
        <v>645</v>
      </c>
      <c r="H88" s="1635">
        <v>0</v>
      </c>
      <c r="I88" s="1635">
        <v>0</v>
      </c>
      <c r="J88" s="1635">
        <f t="shared" si="15"/>
        <v>0</v>
      </c>
      <c r="K88" s="1635"/>
      <c r="L88" s="1635">
        <v>0</v>
      </c>
      <c r="M88" s="1635">
        <v>0</v>
      </c>
      <c r="N88" s="1635">
        <f t="shared" si="16"/>
        <v>0</v>
      </c>
      <c r="O88" s="1635"/>
      <c r="P88" s="1635">
        <v>0</v>
      </c>
      <c r="Q88" s="1635">
        <v>0</v>
      </c>
      <c r="R88" s="1635">
        <f t="shared" si="17"/>
        <v>0</v>
      </c>
      <c r="S88" s="1635"/>
      <c r="T88" s="1648">
        <v>0</v>
      </c>
      <c r="U88" s="1648">
        <v>0</v>
      </c>
      <c r="V88" s="1635">
        <f t="shared" si="18"/>
        <v>0</v>
      </c>
      <c r="W88" s="1111"/>
      <c r="X88" s="1648">
        <v>0</v>
      </c>
      <c r="Y88" s="1648">
        <v>0</v>
      </c>
      <c r="Z88" s="1636">
        <f t="shared" si="19"/>
        <v>0</v>
      </c>
    </row>
    <row r="89" spans="1:28" ht="12" customHeight="1">
      <c r="A89" s="9">
        <v>4</v>
      </c>
      <c r="B89" s="9">
        <v>6</v>
      </c>
      <c r="C89" s="9">
        <v>11</v>
      </c>
      <c r="E89" s="1896"/>
      <c r="F89" s="20"/>
      <c r="G89" s="20" t="s">
        <v>644</v>
      </c>
      <c r="H89" s="1091">
        <v>0</v>
      </c>
      <c r="I89" s="1091">
        <v>0</v>
      </c>
      <c r="J89" s="1635">
        <f t="shared" si="15"/>
        <v>0</v>
      </c>
      <c r="K89" s="1635"/>
      <c r="L89" s="1635">
        <v>0</v>
      </c>
      <c r="M89" s="1635">
        <v>0</v>
      </c>
      <c r="N89" s="1635">
        <f t="shared" si="16"/>
        <v>0</v>
      </c>
      <c r="O89" s="1635"/>
      <c r="P89" s="1635">
        <v>0</v>
      </c>
      <c r="Q89" s="1635">
        <v>0</v>
      </c>
      <c r="R89" s="1635">
        <f t="shared" si="17"/>
        <v>0</v>
      </c>
      <c r="S89" s="1635"/>
      <c r="T89" s="1635">
        <v>0</v>
      </c>
      <c r="U89" s="1635">
        <v>0</v>
      </c>
      <c r="V89" s="1635">
        <f t="shared" si="18"/>
        <v>0</v>
      </c>
      <c r="W89" s="1091"/>
      <c r="X89" s="1635">
        <v>0</v>
      </c>
      <c r="Y89" s="1635">
        <v>0</v>
      </c>
      <c r="Z89" s="1634">
        <f t="shared" si="19"/>
        <v>0</v>
      </c>
    </row>
    <row r="90" spans="1:28" ht="12" customHeight="1">
      <c r="E90" s="1891">
        <v>1405</v>
      </c>
      <c r="F90" s="373" t="s">
        <v>4</v>
      </c>
      <c r="G90" s="491"/>
      <c r="H90" s="1078">
        <f>SUM(H91+H96+H103+H105)</f>
        <v>568</v>
      </c>
      <c r="I90" s="1078">
        <f>SUM(I91+I96+I103+I105)</f>
        <v>784</v>
      </c>
      <c r="J90" s="1078">
        <f t="shared" si="15"/>
        <v>1352</v>
      </c>
      <c r="K90" s="1078">
        <f>SUM(K91+K96+K103+K105)</f>
        <v>0</v>
      </c>
      <c r="L90" s="1078">
        <f>SUM(L91+L96+L103+L105)</f>
        <v>541</v>
      </c>
      <c r="M90" s="1078">
        <f>SUM(M91+M96+M103+M105)</f>
        <v>755</v>
      </c>
      <c r="N90" s="1078">
        <f>SUM(K90:M90)</f>
        <v>1296</v>
      </c>
      <c r="O90" s="1078">
        <f t="shared" ref="O90:U90" si="20">SUM(O91+O96+O103+O105)</f>
        <v>0</v>
      </c>
      <c r="P90" s="1078">
        <f t="shared" si="20"/>
        <v>509</v>
      </c>
      <c r="Q90" s="1078">
        <f t="shared" si="20"/>
        <v>697</v>
      </c>
      <c r="R90" s="1078">
        <f t="shared" si="20"/>
        <v>1206</v>
      </c>
      <c r="S90" s="1078">
        <f t="shared" si="20"/>
        <v>0</v>
      </c>
      <c r="T90" s="1078">
        <f t="shared" si="20"/>
        <v>0</v>
      </c>
      <c r="U90" s="1078">
        <f t="shared" si="20"/>
        <v>0</v>
      </c>
      <c r="V90" s="1078">
        <f t="shared" si="18"/>
        <v>0</v>
      </c>
      <c r="W90" s="1078">
        <f>SUM(W91+W96+W103+W105)</f>
        <v>0</v>
      </c>
      <c r="X90" s="1078">
        <f>SUM(X91+X96+X103+X105)</f>
        <v>0</v>
      </c>
      <c r="Y90" s="1078">
        <f>SUM(Y91+Y96+Y103+Y105)</f>
        <v>0</v>
      </c>
      <c r="Z90" s="1653">
        <f t="shared" si="19"/>
        <v>0</v>
      </c>
    </row>
    <row r="91" spans="1:28" ht="12" customHeight="1">
      <c r="E91" s="1892"/>
      <c r="F91" s="490" t="s">
        <v>50</v>
      </c>
      <c r="G91" s="20"/>
      <c r="H91" s="1111">
        <f>SUM(H92:H95)</f>
        <v>87</v>
      </c>
      <c r="I91" s="1111">
        <f>SUM(I92:I95)</f>
        <v>80</v>
      </c>
      <c r="J91" s="1111">
        <f t="shared" si="15"/>
        <v>167</v>
      </c>
      <c r="K91" s="1111"/>
      <c r="L91" s="1111">
        <f>SUM(K92:L95)</f>
        <v>85</v>
      </c>
      <c r="M91" s="1111">
        <f>SUM(M92:M95)</f>
        <v>80</v>
      </c>
      <c r="N91" s="1111">
        <f t="shared" ref="N91:N122" si="21">SUM(L91:M91)</f>
        <v>165</v>
      </c>
      <c r="O91" s="1091"/>
      <c r="P91" s="1111">
        <f>SUM(P92:P95)</f>
        <v>78</v>
      </c>
      <c r="Q91" s="1111">
        <f>SUM(Q92:Q95)</f>
        <v>77</v>
      </c>
      <c r="R91" s="1111">
        <f>R92+R93+R94+R95</f>
        <v>155</v>
      </c>
      <c r="S91" s="1111">
        <f>SUM(S92)</f>
        <v>0</v>
      </c>
      <c r="T91" s="1111">
        <f>T92+T93+T94+T95</f>
        <v>0</v>
      </c>
      <c r="U91" s="1111">
        <f>U92+U93+U94+U95</f>
        <v>0</v>
      </c>
      <c r="V91" s="1111">
        <f t="shared" si="18"/>
        <v>0</v>
      </c>
      <c r="W91" s="1111"/>
      <c r="X91" s="1111">
        <f>X92+X93+X94+X95</f>
        <v>0</v>
      </c>
      <c r="Y91" s="1111">
        <f>Y92+Y93+Y94+Y95</f>
        <v>0</v>
      </c>
      <c r="Z91" s="1636">
        <f t="shared" si="19"/>
        <v>0</v>
      </c>
    </row>
    <row r="92" spans="1:28" ht="12" customHeight="1">
      <c r="A92" s="9">
        <v>5</v>
      </c>
      <c r="B92" s="9">
        <v>4</v>
      </c>
      <c r="C92" s="9">
        <v>8</v>
      </c>
      <c r="E92" s="1892"/>
      <c r="F92" s="20"/>
      <c r="G92" s="20" t="s">
        <v>395</v>
      </c>
      <c r="H92" s="1091">
        <v>8</v>
      </c>
      <c r="I92" s="1091">
        <v>12</v>
      </c>
      <c r="J92" s="1091">
        <f t="shared" si="15"/>
        <v>20</v>
      </c>
      <c r="K92" s="1091"/>
      <c r="L92" s="1091">
        <v>8</v>
      </c>
      <c r="M92" s="1091">
        <v>12</v>
      </c>
      <c r="N92" s="1091">
        <f t="shared" si="21"/>
        <v>20</v>
      </c>
      <c r="O92" s="1091"/>
      <c r="P92" s="1091">
        <v>6</v>
      </c>
      <c r="Q92" s="1091">
        <v>9</v>
      </c>
      <c r="R92" s="1091">
        <f t="shared" ref="R92:R123" si="22">SUM(P92:Q92)</f>
        <v>15</v>
      </c>
      <c r="S92" s="1091"/>
      <c r="T92" s="1091">
        <v>0</v>
      </c>
      <c r="U92" s="1091">
        <v>0</v>
      </c>
      <c r="V92" s="1635">
        <f t="shared" si="18"/>
        <v>0</v>
      </c>
      <c r="W92" s="1635"/>
      <c r="X92" s="1091">
        <v>0</v>
      </c>
      <c r="Y92" s="1091">
        <v>0</v>
      </c>
      <c r="Z92" s="1634">
        <f t="shared" si="19"/>
        <v>0</v>
      </c>
    </row>
    <row r="93" spans="1:28" ht="12" customHeight="1">
      <c r="A93" s="9">
        <v>5</v>
      </c>
      <c r="B93" s="9">
        <v>4</v>
      </c>
      <c r="C93" s="9">
        <v>8</v>
      </c>
      <c r="E93" s="1892"/>
      <c r="F93" s="20"/>
      <c r="G93" s="20" t="s">
        <v>394</v>
      </c>
      <c r="H93" s="1091">
        <v>47</v>
      </c>
      <c r="I93" s="1091">
        <v>39</v>
      </c>
      <c r="J93" s="1091">
        <f t="shared" si="15"/>
        <v>86</v>
      </c>
      <c r="K93" s="1091"/>
      <c r="L93" s="1091">
        <v>47</v>
      </c>
      <c r="M93" s="1091">
        <v>39</v>
      </c>
      <c r="N93" s="1091">
        <f t="shared" si="21"/>
        <v>86</v>
      </c>
      <c r="O93" s="1091"/>
      <c r="P93" s="1635">
        <v>43</v>
      </c>
      <c r="Q93" s="1635">
        <v>39</v>
      </c>
      <c r="R93" s="1635">
        <f t="shared" si="22"/>
        <v>82</v>
      </c>
      <c r="S93" s="1635">
        <f>SUM(S94:S97)</f>
        <v>0</v>
      </c>
      <c r="T93" s="1091">
        <v>0</v>
      </c>
      <c r="U93" s="1091">
        <v>0</v>
      </c>
      <c r="V93" s="1635">
        <f t="shared" si="18"/>
        <v>0</v>
      </c>
      <c r="W93" s="1635"/>
      <c r="X93" s="1091">
        <v>0</v>
      </c>
      <c r="Y93" s="1091">
        <v>0</v>
      </c>
      <c r="Z93" s="1634">
        <f t="shared" si="19"/>
        <v>0</v>
      </c>
    </row>
    <row r="94" spans="1:28" ht="12" customHeight="1">
      <c r="A94" s="9">
        <v>5</v>
      </c>
      <c r="B94" s="9">
        <v>4</v>
      </c>
      <c r="C94" s="9">
        <v>8</v>
      </c>
      <c r="E94" s="1892"/>
      <c r="F94" s="20"/>
      <c r="G94" s="20" t="s">
        <v>393</v>
      </c>
      <c r="H94" s="1091">
        <v>12</v>
      </c>
      <c r="I94" s="1091">
        <v>7</v>
      </c>
      <c r="J94" s="1091">
        <f t="shared" si="15"/>
        <v>19</v>
      </c>
      <c r="K94" s="1091"/>
      <c r="L94" s="1091">
        <v>12</v>
      </c>
      <c r="M94" s="1091">
        <v>7</v>
      </c>
      <c r="N94" s="1091">
        <f t="shared" si="21"/>
        <v>19</v>
      </c>
      <c r="O94" s="1091"/>
      <c r="P94" s="1091">
        <v>11</v>
      </c>
      <c r="Q94" s="1091">
        <v>7</v>
      </c>
      <c r="R94" s="1091">
        <f t="shared" si="22"/>
        <v>18</v>
      </c>
      <c r="S94" s="1091"/>
      <c r="T94" s="1091">
        <v>0</v>
      </c>
      <c r="U94" s="1091">
        <v>0</v>
      </c>
      <c r="V94" s="1635">
        <f t="shared" si="18"/>
        <v>0</v>
      </c>
      <c r="W94" s="1635"/>
      <c r="X94" s="1091">
        <v>0</v>
      </c>
      <c r="Y94" s="1091">
        <v>0</v>
      </c>
      <c r="Z94" s="1634">
        <f t="shared" si="19"/>
        <v>0</v>
      </c>
    </row>
    <row r="95" spans="1:28" ht="12" customHeight="1">
      <c r="A95" s="9">
        <v>5</v>
      </c>
      <c r="B95" s="9">
        <v>4</v>
      </c>
      <c r="C95" s="9">
        <v>8</v>
      </c>
      <c r="E95" s="1892"/>
      <c r="F95" s="20"/>
      <c r="G95" s="20" t="s">
        <v>392</v>
      </c>
      <c r="H95" s="1091">
        <v>20</v>
      </c>
      <c r="I95" s="1091">
        <v>22</v>
      </c>
      <c r="J95" s="1091">
        <f t="shared" si="15"/>
        <v>42</v>
      </c>
      <c r="K95" s="1091"/>
      <c r="L95" s="1091">
        <v>18</v>
      </c>
      <c r="M95" s="1091">
        <v>22</v>
      </c>
      <c r="N95" s="1091">
        <f t="shared" si="21"/>
        <v>40</v>
      </c>
      <c r="O95" s="1091"/>
      <c r="P95" s="1635">
        <v>18</v>
      </c>
      <c r="Q95" s="1635">
        <v>22</v>
      </c>
      <c r="R95" s="1091">
        <f t="shared" si="22"/>
        <v>40</v>
      </c>
      <c r="S95" s="1091"/>
      <c r="T95" s="1091">
        <v>0</v>
      </c>
      <c r="U95" s="1091">
        <v>0</v>
      </c>
      <c r="V95" s="1635">
        <f t="shared" si="18"/>
        <v>0</v>
      </c>
      <c r="W95" s="1635"/>
      <c r="X95" s="1091">
        <v>0</v>
      </c>
      <c r="Y95" s="1091">
        <v>0</v>
      </c>
      <c r="Z95" s="1634">
        <f t="shared" si="19"/>
        <v>0</v>
      </c>
    </row>
    <row r="96" spans="1:28" ht="12" customHeight="1">
      <c r="E96" s="1892"/>
      <c r="F96" s="490" t="s">
        <v>58</v>
      </c>
      <c r="G96" s="20"/>
      <c r="H96" s="1111">
        <f>SUM(H97:H102)</f>
        <v>385</v>
      </c>
      <c r="I96" s="1111">
        <f>SUM(I97:I102)</f>
        <v>493</v>
      </c>
      <c r="J96" s="1111">
        <f t="shared" si="15"/>
        <v>878</v>
      </c>
      <c r="K96" s="1111">
        <f>SUM(K97:K102)</f>
        <v>0</v>
      </c>
      <c r="L96" s="1111">
        <f>SUM(L97:L102)</f>
        <v>367</v>
      </c>
      <c r="M96" s="1111">
        <f>SUM(M97:M102)</f>
        <v>470</v>
      </c>
      <c r="N96" s="1111">
        <f t="shared" si="21"/>
        <v>837</v>
      </c>
      <c r="O96" s="1091"/>
      <c r="P96" s="1111">
        <f>SUM(P97:P102)</f>
        <v>353</v>
      </c>
      <c r="Q96" s="1111">
        <f>SUM(Q97:Q102)</f>
        <v>439</v>
      </c>
      <c r="R96" s="1111">
        <f t="shared" si="22"/>
        <v>792</v>
      </c>
      <c r="S96" s="1111">
        <f>SUM(S97:S102)</f>
        <v>0</v>
      </c>
      <c r="T96" s="1111">
        <f>SUM(T97:T102)</f>
        <v>0</v>
      </c>
      <c r="U96" s="1111">
        <f>SUM(U97:U102)</f>
        <v>0</v>
      </c>
      <c r="V96" s="1111">
        <f t="shared" si="18"/>
        <v>0</v>
      </c>
      <c r="W96" s="1111">
        <f>SUM(W97:W102)</f>
        <v>0</v>
      </c>
      <c r="X96" s="1111">
        <f>SUM(X97:X102)</f>
        <v>0</v>
      </c>
      <c r="Y96" s="1111">
        <f>SUM(Y97:Y102)</f>
        <v>0</v>
      </c>
      <c r="Z96" s="1636">
        <f t="shared" si="19"/>
        <v>0</v>
      </c>
    </row>
    <row r="97" spans="1:26" ht="12" customHeight="1">
      <c r="A97" s="9">
        <v>5</v>
      </c>
      <c r="B97" s="9">
        <v>5</v>
      </c>
      <c r="C97" s="9">
        <v>11</v>
      </c>
      <c r="E97" s="1892"/>
      <c r="F97" s="20"/>
      <c r="G97" s="20" t="s">
        <v>113</v>
      </c>
      <c r="H97" s="1091">
        <v>0</v>
      </c>
      <c r="I97" s="1091">
        <v>0</v>
      </c>
      <c r="J97" s="1091">
        <f t="shared" si="15"/>
        <v>0</v>
      </c>
      <c r="K97" s="1091"/>
      <c r="L97" s="1091">
        <v>0</v>
      </c>
      <c r="M97" s="1091">
        <v>0</v>
      </c>
      <c r="N97" s="1091">
        <f t="shared" si="21"/>
        <v>0</v>
      </c>
      <c r="O97" s="1091"/>
      <c r="P97" s="1635">
        <v>0</v>
      </c>
      <c r="Q97" s="1635">
        <v>0</v>
      </c>
      <c r="R97" s="1091">
        <f t="shared" si="22"/>
        <v>0</v>
      </c>
      <c r="S97" s="1091"/>
      <c r="T97" s="1091">
        <v>0</v>
      </c>
      <c r="U97" s="1091">
        <v>0</v>
      </c>
      <c r="V97" s="1635">
        <f t="shared" si="18"/>
        <v>0</v>
      </c>
      <c r="W97" s="1635"/>
      <c r="X97" s="1091">
        <v>0</v>
      </c>
      <c r="Y97" s="1091">
        <v>0</v>
      </c>
      <c r="Z97" s="1634">
        <f t="shared" si="19"/>
        <v>0</v>
      </c>
    </row>
    <row r="98" spans="1:26" ht="12" customHeight="1">
      <c r="A98" s="9">
        <v>5</v>
      </c>
      <c r="B98" s="9">
        <v>5</v>
      </c>
      <c r="C98" s="9">
        <v>11</v>
      </c>
      <c r="E98" s="1892"/>
      <c r="F98" s="20"/>
      <c r="G98" s="20" t="s">
        <v>391</v>
      </c>
      <c r="H98" s="1091">
        <v>109</v>
      </c>
      <c r="I98" s="1091">
        <v>72</v>
      </c>
      <c r="J98" s="1091">
        <f t="shared" si="15"/>
        <v>181</v>
      </c>
      <c r="K98" s="1091"/>
      <c r="L98" s="1091">
        <v>108</v>
      </c>
      <c r="M98" s="1091">
        <v>72</v>
      </c>
      <c r="N98" s="1091">
        <f t="shared" si="21"/>
        <v>180</v>
      </c>
      <c r="O98" s="1091"/>
      <c r="P98" s="1635">
        <v>104</v>
      </c>
      <c r="Q98" s="1635">
        <v>70</v>
      </c>
      <c r="R98" s="1635">
        <f t="shared" si="22"/>
        <v>174</v>
      </c>
      <c r="S98" s="1635">
        <f>SUM(S99:S104)</f>
        <v>0</v>
      </c>
      <c r="T98" s="1648">
        <v>0</v>
      </c>
      <c r="U98" s="1648">
        <v>0</v>
      </c>
      <c r="V98" s="1635">
        <f t="shared" si="18"/>
        <v>0</v>
      </c>
      <c r="W98" s="1635"/>
      <c r="X98" s="1648">
        <v>0</v>
      </c>
      <c r="Y98" s="1648">
        <v>0</v>
      </c>
      <c r="Z98" s="1634">
        <f t="shared" si="19"/>
        <v>0</v>
      </c>
    </row>
    <row r="99" spans="1:26" ht="12" customHeight="1">
      <c r="A99" s="9">
        <v>5</v>
      </c>
      <c r="B99" s="9">
        <v>5</v>
      </c>
      <c r="C99" s="9">
        <v>11</v>
      </c>
      <c r="E99" s="1892"/>
      <c r="F99" s="20"/>
      <c r="G99" s="20" t="s">
        <v>390</v>
      </c>
      <c r="H99" s="1091">
        <v>10</v>
      </c>
      <c r="I99" s="1091">
        <v>4</v>
      </c>
      <c r="J99" s="1091">
        <f t="shared" si="15"/>
        <v>14</v>
      </c>
      <c r="K99" s="1091"/>
      <c r="L99" s="1091">
        <v>10</v>
      </c>
      <c r="M99" s="1091">
        <v>4</v>
      </c>
      <c r="N99" s="1091">
        <f t="shared" si="21"/>
        <v>14</v>
      </c>
      <c r="O99" s="1091"/>
      <c r="P99" s="1091">
        <v>9</v>
      </c>
      <c r="Q99" s="1091">
        <v>4</v>
      </c>
      <c r="R99" s="1091">
        <f t="shared" si="22"/>
        <v>13</v>
      </c>
      <c r="S99" s="1091"/>
      <c r="T99" s="1091">
        <v>0</v>
      </c>
      <c r="U99" s="1091">
        <v>0</v>
      </c>
      <c r="V99" s="1635">
        <f t="shared" si="18"/>
        <v>0</v>
      </c>
      <c r="W99" s="1635"/>
      <c r="X99" s="1091">
        <v>0</v>
      </c>
      <c r="Y99" s="1091">
        <v>0</v>
      </c>
      <c r="Z99" s="1634">
        <f t="shared" si="19"/>
        <v>0</v>
      </c>
    </row>
    <row r="100" spans="1:26" ht="12" customHeight="1">
      <c r="A100" s="9">
        <v>5</v>
      </c>
      <c r="B100" s="9">
        <v>5</v>
      </c>
      <c r="C100" s="9">
        <v>11</v>
      </c>
      <c r="E100" s="1892"/>
      <c r="F100" s="20"/>
      <c r="G100" s="20" t="s">
        <v>389</v>
      </c>
      <c r="H100" s="1091">
        <v>14</v>
      </c>
      <c r="I100" s="1091">
        <v>14</v>
      </c>
      <c r="J100" s="1091">
        <f t="shared" si="15"/>
        <v>28</v>
      </c>
      <c r="K100" s="1091"/>
      <c r="L100" s="1091">
        <v>12</v>
      </c>
      <c r="M100" s="1091">
        <v>14</v>
      </c>
      <c r="N100" s="1091">
        <f t="shared" si="21"/>
        <v>26</v>
      </c>
      <c r="O100" s="1091"/>
      <c r="P100" s="1635">
        <v>10</v>
      </c>
      <c r="Q100" s="1635">
        <v>13</v>
      </c>
      <c r="R100" s="1091">
        <f t="shared" si="22"/>
        <v>23</v>
      </c>
      <c r="S100" s="1091"/>
      <c r="T100" s="1091">
        <v>0</v>
      </c>
      <c r="U100" s="1091">
        <v>0</v>
      </c>
      <c r="V100" s="1635">
        <f t="shared" si="18"/>
        <v>0</v>
      </c>
      <c r="W100" s="1635"/>
      <c r="X100" s="1091">
        <v>0</v>
      </c>
      <c r="Y100" s="1091">
        <v>0</v>
      </c>
      <c r="Z100" s="1634">
        <f t="shared" si="19"/>
        <v>0</v>
      </c>
    </row>
    <row r="101" spans="1:26" ht="12" customHeight="1">
      <c r="A101" s="9">
        <v>5</v>
      </c>
      <c r="B101" s="9">
        <v>5</v>
      </c>
      <c r="C101" s="9">
        <v>11</v>
      </c>
      <c r="E101" s="1892"/>
      <c r="F101" s="20"/>
      <c r="G101" s="20" t="s">
        <v>115</v>
      </c>
      <c r="H101" s="1091">
        <v>138</v>
      </c>
      <c r="I101" s="1091">
        <v>291</v>
      </c>
      <c r="J101" s="1091">
        <f t="shared" si="15"/>
        <v>429</v>
      </c>
      <c r="K101" s="1091"/>
      <c r="L101" s="1091">
        <v>134</v>
      </c>
      <c r="M101" s="1091">
        <v>281</v>
      </c>
      <c r="N101" s="1091">
        <f t="shared" si="21"/>
        <v>415</v>
      </c>
      <c r="O101" s="1091"/>
      <c r="P101" s="1091">
        <v>127</v>
      </c>
      <c r="Q101" s="1091">
        <v>253</v>
      </c>
      <c r="R101" s="1091">
        <f t="shared" si="22"/>
        <v>380</v>
      </c>
      <c r="S101" s="1091"/>
      <c r="T101" s="1635">
        <v>0</v>
      </c>
      <c r="U101" s="1635">
        <v>0</v>
      </c>
      <c r="V101" s="1635">
        <f t="shared" si="18"/>
        <v>0</v>
      </c>
      <c r="W101" s="1635"/>
      <c r="X101" s="1635">
        <v>0</v>
      </c>
      <c r="Y101" s="1635">
        <v>0</v>
      </c>
      <c r="Z101" s="1634">
        <f t="shared" si="19"/>
        <v>0</v>
      </c>
    </row>
    <row r="102" spans="1:26" ht="12" customHeight="1">
      <c r="A102" s="9">
        <v>5</v>
      </c>
      <c r="B102" s="9">
        <v>5</v>
      </c>
      <c r="C102" s="9">
        <v>11</v>
      </c>
      <c r="E102" s="1892"/>
      <c r="F102" s="20"/>
      <c r="G102" s="485" t="s">
        <v>388</v>
      </c>
      <c r="H102" s="1657">
        <v>114</v>
      </c>
      <c r="I102" s="1657">
        <v>112</v>
      </c>
      <c r="J102" s="1091">
        <f t="shared" si="15"/>
        <v>226</v>
      </c>
      <c r="K102" s="1657"/>
      <c r="L102" s="1657">
        <v>103</v>
      </c>
      <c r="M102" s="1657">
        <v>99</v>
      </c>
      <c r="N102" s="1091">
        <f t="shared" si="21"/>
        <v>202</v>
      </c>
      <c r="O102" s="1657"/>
      <c r="P102" s="1091">
        <v>103</v>
      </c>
      <c r="Q102" s="1091">
        <v>99</v>
      </c>
      <c r="R102" s="1091">
        <f t="shared" si="22"/>
        <v>202</v>
      </c>
      <c r="S102" s="1091"/>
      <c r="T102" s="1091">
        <v>0</v>
      </c>
      <c r="U102" s="1091">
        <v>0</v>
      </c>
      <c r="V102" s="1635">
        <f t="shared" si="18"/>
        <v>0</v>
      </c>
      <c r="W102" s="1635"/>
      <c r="X102" s="1091">
        <v>0</v>
      </c>
      <c r="Y102" s="1091">
        <v>0</v>
      </c>
      <c r="Z102" s="1634">
        <f t="shared" si="19"/>
        <v>0</v>
      </c>
    </row>
    <row r="103" spans="1:26" ht="12" customHeight="1">
      <c r="E103" s="1892"/>
      <c r="F103" s="479" t="s">
        <v>51</v>
      </c>
      <c r="G103" s="20"/>
      <c r="H103" s="1111">
        <f>SUM(H104)</f>
        <v>75</v>
      </c>
      <c r="I103" s="1111">
        <f>SUM(I104)</f>
        <v>165</v>
      </c>
      <c r="J103" s="1111">
        <f t="shared" si="15"/>
        <v>240</v>
      </c>
      <c r="K103" s="1111"/>
      <c r="L103" s="1111">
        <f>SUM(L104)</f>
        <v>68</v>
      </c>
      <c r="M103" s="1111">
        <f>SUM(M104)</f>
        <v>160</v>
      </c>
      <c r="N103" s="1111">
        <f t="shared" si="21"/>
        <v>228</v>
      </c>
      <c r="O103" s="1091"/>
      <c r="P103" s="1111">
        <f>SUM(P104)</f>
        <v>64</v>
      </c>
      <c r="Q103" s="1111">
        <f>SUM(Q104:Q104)</f>
        <v>147</v>
      </c>
      <c r="R103" s="1111">
        <f t="shared" si="22"/>
        <v>211</v>
      </c>
      <c r="S103" s="1111">
        <f>SUM(S104)</f>
        <v>0</v>
      </c>
      <c r="T103" s="1111">
        <f>SUM(T104)</f>
        <v>0</v>
      </c>
      <c r="U103" s="1111">
        <f>SUM(U104)</f>
        <v>0</v>
      </c>
      <c r="V103" s="1111">
        <f t="shared" si="18"/>
        <v>0</v>
      </c>
      <c r="W103" s="1111">
        <f>SUM(W104)</f>
        <v>0</v>
      </c>
      <c r="X103" s="1111">
        <f>SUM(X104)</f>
        <v>0</v>
      </c>
      <c r="Y103" s="1111">
        <f>SUM(Y104)</f>
        <v>0</v>
      </c>
      <c r="Z103" s="1636">
        <f t="shared" si="19"/>
        <v>0</v>
      </c>
    </row>
    <row r="104" spans="1:26" ht="12" customHeight="1">
      <c r="A104" s="9">
        <v>5</v>
      </c>
      <c r="B104" s="9">
        <v>5</v>
      </c>
      <c r="C104" s="9">
        <v>10</v>
      </c>
      <c r="E104" s="1892"/>
      <c r="F104" s="479"/>
      <c r="G104" s="20" t="s">
        <v>115</v>
      </c>
      <c r="H104" s="1091">
        <v>75</v>
      </c>
      <c r="I104" s="1091">
        <v>165</v>
      </c>
      <c r="J104" s="1091">
        <f t="shared" si="15"/>
        <v>240</v>
      </c>
      <c r="K104" s="1091"/>
      <c r="L104" s="1091">
        <v>68</v>
      </c>
      <c r="M104" s="1091">
        <v>160</v>
      </c>
      <c r="N104" s="1091">
        <f t="shared" si="21"/>
        <v>228</v>
      </c>
      <c r="O104" s="1091"/>
      <c r="P104" s="1635">
        <v>64</v>
      </c>
      <c r="Q104" s="1091">
        <v>147</v>
      </c>
      <c r="R104" s="1091">
        <f t="shared" si="22"/>
        <v>211</v>
      </c>
      <c r="S104" s="1091"/>
      <c r="T104" s="1635">
        <v>0</v>
      </c>
      <c r="U104" s="1635">
        <v>0</v>
      </c>
      <c r="V104" s="1635">
        <f t="shared" si="18"/>
        <v>0</v>
      </c>
      <c r="W104" s="1635"/>
      <c r="X104" s="1091">
        <v>0</v>
      </c>
      <c r="Y104" s="1091">
        <v>0</v>
      </c>
      <c r="Z104" s="1634">
        <f t="shared" si="19"/>
        <v>0</v>
      </c>
    </row>
    <row r="105" spans="1:26" ht="12" customHeight="1">
      <c r="E105" s="1892"/>
      <c r="F105" s="1536" t="s">
        <v>52</v>
      </c>
      <c r="G105" s="20"/>
      <c r="H105" s="1111">
        <f>SUM(H106:H107)</f>
        <v>21</v>
      </c>
      <c r="I105" s="1111">
        <f>SUM(I106:I107)</f>
        <v>46</v>
      </c>
      <c r="J105" s="1111">
        <f t="shared" si="15"/>
        <v>67</v>
      </c>
      <c r="K105" s="1111"/>
      <c r="L105" s="1111">
        <f>SUM(L106:L107)</f>
        <v>21</v>
      </c>
      <c r="M105" s="1111">
        <f>SUM(M106:M107)</f>
        <v>45</v>
      </c>
      <c r="N105" s="1111">
        <f t="shared" si="21"/>
        <v>66</v>
      </c>
      <c r="O105" s="1091"/>
      <c r="P105" s="1111">
        <f>SUM(P106:P107)</f>
        <v>14</v>
      </c>
      <c r="Q105" s="1111">
        <f>SUM(Q106:Q107)</f>
        <v>34</v>
      </c>
      <c r="R105" s="1111">
        <f t="shared" si="22"/>
        <v>48</v>
      </c>
      <c r="S105" s="1111">
        <f>S106</f>
        <v>0</v>
      </c>
      <c r="T105" s="1111">
        <f>SUM(T106:T107)</f>
        <v>0</v>
      </c>
      <c r="U105" s="1111">
        <f>SUM(U106:U107)</f>
        <v>0</v>
      </c>
      <c r="V105" s="1111">
        <f t="shared" si="18"/>
        <v>0</v>
      </c>
      <c r="W105" s="1111">
        <f>W106</f>
        <v>0</v>
      </c>
      <c r="X105" s="1111">
        <f>SUM(X106:X107)</f>
        <v>0</v>
      </c>
      <c r="Y105" s="1111">
        <f>SUM(Y106:Y107)</f>
        <v>0</v>
      </c>
      <c r="Z105" s="1636">
        <f t="shared" si="19"/>
        <v>0</v>
      </c>
    </row>
    <row r="106" spans="1:26" ht="12" customHeight="1">
      <c r="A106" s="9">
        <v>5</v>
      </c>
      <c r="B106" s="9">
        <v>5</v>
      </c>
      <c r="C106" s="9">
        <v>13</v>
      </c>
      <c r="E106" s="1892"/>
      <c r="F106" s="1536"/>
      <c r="G106" s="20" t="s">
        <v>115</v>
      </c>
      <c r="H106" s="1091">
        <v>20</v>
      </c>
      <c r="I106" s="1091">
        <v>29</v>
      </c>
      <c r="J106" s="1091">
        <f t="shared" si="15"/>
        <v>49</v>
      </c>
      <c r="K106" s="1091"/>
      <c r="L106" s="1091">
        <v>20</v>
      </c>
      <c r="M106" s="1091">
        <v>28</v>
      </c>
      <c r="N106" s="1091">
        <f t="shared" si="21"/>
        <v>48</v>
      </c>
      <c r="O106" s="1091"/>
      <c r="P106" s="1091">
        <v>13</v>
      </c>
      <c r="Q106" s="1091">
        <v>23</v>
      </c>
      <c r="R106" s="1635">
        <f t="shared" si="22"/>
        <v>36</v>
      </c>
      <c r="S106" s="1091"/>
      <c r="T106" s="1091">
        <v>0</v>
      </c>
      <c r="U106" s="1091">
        <v>0</v>
      </c>
      <c r="V106" s="1635">
        <f t="shared" si="18"/>
        <v>0</v>
      </c>
      <c r="W106" s="1091"/>
      <c r="X106" s="1091">
        <v>0</v>
      </c>
      <c r="Y106" s="1091">
        <v>0</v>
      </c>
      <c r="Z106" s="1634">
        <f t="shared" si="19"/>
        <v>0</v>
      </c>
    </row>
    <row r="107" spans="1:26" ht="12" customHeight="1">
      <c r="A107" s="9">
        <v>5</v>
      </c>
      <c r="B107" s="9">
        <v>5</v>
      </c>
      <c r="C107" s="9">
        <v>13</v>
      </c>
      <c r="E107" s="1892"/>
      <c r="F107" s="1536"/>
      <c r="G107" s="20" t="s">
        <v>387</v>
      </c>
      <c r="H107" s="1091">
        <v>1</v>
      </c>
      <c r="I107" s="1091">
        <v>17</v>
      </c>
      <c r="J107" s="1091">
        <f t="shared" si="15"/>
        <v>18</v>
      </c>
      <c r="K107" s="1091"/>
      <c r="L107" s="1091">
        <v>1</v>
      </c>
      <c r="M107" s="1091">
        <v>17</v>
      </c>
      <c r="N107" s="1091">
        <f t="shared" si="21"/>
        <v>18</v>
      </c>
      <c r="O107" s="1091"/>
      <c r="P107" s="1091">
        <v>1</v>
      </c>
      <c r="Q107" s="1091">
        <v>11</v>
      </c>
      <c r="R107" s="1635">
        <f t="shared" si="22"/>
        <v>12</v>
      </c>
      <c r="S107" s="1091"/>
      <c r="T107" s="1091">
        <v>0</v>
      </c>
      <c r="U107" s="1091">
        <v>0</v>
      </c>
      <c r="V107" s="1635">
        <f t="shared" si="18"/>
        <v>0</v>
      </c>
      <c r="W107" s="1091"/>
      <c r="X107" s="1091">
        <v>0</v>
      </c>
      <c r="Y107" s="1091">
        <v>0</v>
      </c>
      <c r="Z107" s="1634">
        <f t="shared" si="19"/>
        <v>0</v>
      </c>
    </row>
    <row r="108" spans="1:26" ht="12" customHeight="1">
      <c r="E108" s="1891">
        <v>1406</v>
      </c>
      <c r="F108" s="373" t="s">
        <v>5</v>
      </c>
      <c r="G108" s="372"/>
      <c r="H108" s="1078">
        <f>SUM(H109+H114+H116+H112)</f>
        <v>1286</v>
      </c>
      <c r="I108" s="1078">
        <f>SUM(I109+I114+I116+I112)</f>
        <v>1902</v>
      </c>
      <c r="J108" s="1078">
        <f t="shared" si="15"/>
        <v>3188</v>
      </c>
      <c r="K108" s="1078"/>
      <c r="L108" s="1078">
        <f>SUM(L109+L114+L116+L112)</f>
        <v>1165</v>
      </c>
      <c r="M108" s="1078">
        <f>SUM(M109+M114+M116+M112)</f>
        <v>1701</v>
      </c>
      <c r="N108" s="1078">
        <f t="shared" si="21"/>
        <v>2866</v>
      </c>
      <c r="O108" s="1644"/>
      <c r="P108" s="1078">
        <f>SUM(P109+P114+P116+P112)</f>
        <v>840</v>
      </c>
      <c r="Q108" s="1078">
        <f>SUM(Q109+Q114+Q116+Q112)</f>
        <v>1162</v>
      </c>
      <c r="R108" s="1078">
        <f t="shared" si="22"/>
        <v>2002</v>
      </c>
      <c r="S108" s="1078" t="e">
        <f>SUM(S109+S114+S112+#REF!)</f>
        <v>#REF!</v>
      </c>
      <c r="T108" s="1078">
        <f>SUM(T109+T114+T116+T112)</f>
        <v>594</v>
      </c>
      <c r="U108" s="1078">
        <f>SUM(U109+U114+U116+U112)</f>
        <v>880</v>
      </c>
      <c r="V108" s="1078">
        <f t="shared" si="18"/>
        <v>1474</v>
      </c>
      <c r="W108" s="1644"/>
      <c r="X108" s="1078">
        <f>SUM(X109+X114+X116+X112)</f>
        <v>235</v>
      </c>
      <c r="Y108" s="1078">
        <f>SUM(Y109+Y114+Y116+Y112)</f>
        <v>257</v>
      </c>
      <c r="Z108" s="1653">
        <f>X108+Y108</f>
        <v>492</v>
      </c>
    </row>
    <row r="109" spans="1:26" ht="12" customHeight="1">
      <c r="E109" s="1892"/>
      <c r="F109" s="490" t="s">
        <v>53</v>
      </c>
      <c r="G109" s="490"/>
      <c r="H109" s="1111">
        <f>SUM(H110:H111)</f>
        <v>807</v>
      </c>
      <c r="I109" s="1111">
        <f>SUM(I110:I111)</f>
        <v>1302</v>
      </c>
      <c r="J109" s="1111">
        <f t="shared" si="15"/>
        <v>2109</v>
      </c>
      <c r="K109" s="1111"/>
      <c r="L109" s="1111">
        <f>SUM(L110:L111)</f>
        <v>721</v>
      </c>
      <c r="M109" s="1111">
        <f>SUM(M110:M111)</f>
        <v>1142</v>
      </c>
      <c r="N109" s="1111">
        <f t="shared" si="21"/>
        <v>1863</v>
      </c>
      <c r="O109" s="1111"/>
      <c r="P109" s="1111">
        <f>SUM(P110:P111)</f>
        <v>493</v>
      </c>
      <c r="Q109" s="1111">
        <f>SUM(Q110:Q111)</f>
        <v>755</v>
      </c>
      <c r="R109" s="1111">
        <f t="shared" si="22"/>
        <v>1248</v>
      </c>
      <c r="S109" s="1111">
        <f>SUM(S110:S111)</f>
        <v>0</v>
      </c>
      <c r="T109" s="1650">
        <f>T110+T111</f>
        <v>482</v>
      </c>
      <c r="U109" s="1650">
        <f>U110+U111</f>
        <v>730</v>
      </c>
      <c r="V109" s="1111">
        <f t="shared" si="18"/>
        <v>1212</v>
      </c>
      <c r="W109" s="1111"/>
      <c r="X109" s="1111">
        <f>X110+X111</f>
        <v>0</v>
      </c>
      <c r="Y109" s="1111">
        <f>Y110+Y111</f>
        <v>0</v>
      </c>
      <c r="Z109" s="1636">
        <f t="shared" ref="Z109:Z144" si="23">SUM(X109:Y109)</f>
        <v>0</v>
      </c>
    </row>
    <row r="110" spans="1:26" ht="12" customHeight="1">
      <c r="A110" s="9">
        <v>6</v>
      </c>
      <c r="B110" s="9">
        <v>2</v>
      </c>
      <c r="C110" s="9">
        <v>11</v>
      </c>
      <c r="E110" s="1892"/>
      <c r="F110" s="720"/>
      <c r="G110" s="20" t="s">
        <v>443</v>
      </c>
      <c r="H110" s="1091">
        <v>14</v>
      </c>
      <c r="I110" s="1091">
        <v>31</v>
      </c>
      <c r="J110" s="1091">
        <f t="shared" si="15"/>
        <v>45</v>
      </c>
      <c r="K110" s="1091"/>
      <c r="L110" s="1091">
        <v>14</v>
      </c>
      <c r="M110" s="1091">
        <v>29</v>
      </c>
      <c r="N110" s="1091">
        <f t="shared" si="21"/>
        <v>43</v>
      </c>
      <c r="O110" s="1091"/>
      <c r="P110" s="1091">
        <v>11</v>
      </c>
      <c r="Q110" s="1091">
        <v>25</v>
      </c>
      <c r="R110" s="1635">
        <f t="shared" si="22"/>
        <v>36</v>
      </c>
      <c r="S110" s="1091"/>
      <c r="T110" s="1091">
        <v>0</v>
      </c>
      <c r="U110" s="1091">
        <v>0</v>
      </c>
      <c r="V110" s="1635">
        <f t="shared" si="18"/>
        <v>0</v>
      </c>
      <c r="W110" s="1635"/>
      <c r="X110" s="1091">
        <v>0</v>
      </c>
      <c r="Y110" s="1091">
        <v>0</v>
      </c>
      <c r="Z110" s="1634">
        <f t="shared" si="23"/>
        <v>0</v>
      </c>
    </row>
    <row r="111" spans="1:26" ht="13.5" customHeight="1">
      <c r="A111" s="9">
        <v>6</v>
      </c>
      <c r="B111" s="9">
        <v>2</v>
      </c>
      <c r="C111" s="9">
        <v>11</v>
      </c>
      <c r="E111" s="1892"/>
      <c r="F111" s="720"/>
      <c r="G111" s="20" t="s">
        <v>98</v>
      </c>
      <c r="H111" s="1091">
        <v>793</v>
      </c>
      <c r="I111" s="1091">
        <v>1271</v>
      </c>
      <c r="J111" s="1091">
        <f t="shared" si="15"/>
        <v>2064</v>
      </c>
      <c r="K111" s="1091"/>
      <c r="L111" s="1091">
        <v>707</v>
      </c>
      <c r="M111" s="1091">
        <v>1113</v>
      </c>
      <c r="N111" s="1091">
        <f t="shared" si="21"/>
        <v>1820</v>
      </c>
      <c r="O111" s="1091"/>
      <c r="P111" s="1091">
        <v>482</v>
      </c>
      <c r="Q111" s="1091">
        <v>730</v>
      </c>
      <c r="R111" s="1635">
        <f t="shared" si="22"/>
        <v>1212</v>
      </c>
      <c r="S111" s="1091"/>
      <c r="T111" s="1648">
        <v>482</v>
      </c>
      <c r="U111" s="1648">
        <v>730</v>
      </c>
      <c r="V111" s="1635">
        <f t="shared" si="18"/>
        <v>1212</v>
      </c>
      <c r="W111" s="1635"/>
      <c r="X111" s="1091">
        <v>0</v>
      </c>
      <c r="Y111" s="1091">
        <v>0</v>
      </c>
      <c r="Z111" s="1634">
        <f t="shared" si="23"/>
        <v>0</v>
      </c>
    </row>
    <row r="112" spans="1:26" ht="13.5" customHeight="1">
      <c r="E112" s="1892"/>
      <c r="F112" s="490" t="s">
        <v>381</v>
      </c>
      <c r="G112" s="20"/>
      <c r="H112" s="1111">
        <f>SUM(H113)</f>
        <v>236</v>
      </c>
      <c r="I112" s="1111">
        <f>SUM(I113)</f>
        <v>334</v>
      </c>
      <c r="J112" s="1111">
        <f t="shared" si="15"/>
        <v>570</v>
      </c>
      <c r="K112" s="1111"/>
      <c r="L112" s="1111">
        <f>SUM(L113)</f>
        <v>209</v>
      </c>
      <c r="M112" s="1111">
        <f>SUM(M113)</f>
        <v>302</v>
      </c>
      <c r="N112" s="1111">
        <f t="shared" si="21"/>
        <v>511</v>
      </c>
      <c r="O112" s="1091"/>
      <c r="P112" s="1111">
        <f>SUM(P113)</f>
        <v>112</v>
      </c>
      <c r="Q112" s="1111">
        <f>SUM(Q113)</f>
        <v>150</v>
      </c>
      <c r="R112" s="1111">
        <f t="shared" si="22"/>
        <v>262</v>
      </c>
      <c r="S112" s="1111">
        <f>SUM(S113)</f>
        <v>0</v>
      </c>
      <c r="T112" s="1111">
        <f>T113</f>
        <v>112</v>
      </c>
      <c r="U112" s="1111">
        <f>U113</f>
        <v>150</v>
      </c>
      <c r="V112" s="1111">
        <f t="shared" si="18"/>
        <v>262</v>
      </c>
      <c r="W112" s="1111"/>
      <c r="X112" s="1111">
        <f>X113</f>
        <v>0</v>
      </c>
      <c r="Y112" s="1111">
        <f>Y113</f>
        <v>0</v>
      </c>
      <c r="Z112" s="1636">
        <f t="shared" si="23"/>
        <v>0</v>
      </c>
    </row>
    <row r="113" spans="1:26" ht="13.5" customHeight="1">
      <c r="A113" s="9">
        <v>6</v>
      </c>
      <c r="B113" s="9">
        <v>2</v>
      </c>
      <c r="C113" s="9">
        <v>10</v>
      </c>
      <c r="E113" s="1892"/>
      <c r="F113" s="720"/>
      <c r="G113" s="20" t="s">
        <v>118</v>
      </c>
      <c r="H113" s="1091">
        <v>236</v>
      </c>
      <c r="I113" s="1091">
        <v>334</v>
      </c>
      <c r="J113" s="1091">
        <f t="shared" si="15"/>
        <v>570</v>
      </c>
      <c r="K113" s="1091"/>
      <c r="L113" s="1091">
        <v>209</v>
      </c>
      <c r="M113" s="1091">
        <v>302</v>
      </c>
      <c r="N113" s="1091">
        <f t="shared" si="21"/>
        <v>511</v>
      </c>
      <c r="O113" s="1091"/>
      <c r="P113" s="1091">
        <v>112</v>
      </c>
      <c r="Q113" s="1091">
        <v>150</v>
      </c>
      <c r="R113" s="1635">
        <f t="shared" si="22"/>
        <v>262</v>
      </c>
      <c r="S113" s="1091"/>
      <c r="T113" s="1648">
        <v>112</v>
      </c>
      <c r="U113" s="1648">
        <v>150</v>
      </c>
      <c r="V113" s="1635">
        <f t="shared" si="18"/>
        <v>262</v>
      </c>
      <c r="W113" s="1635"/>
      <c r="X113" s="1091">
        <v>0</v>
      </c>
      <c r="Y113" s="1091">
        <v>0</v>
      </c>
      <c r="Z113" s="1634">
        <f t="shared" si="23"/>
        <v>0</v>
      </c>
    </row>
    <row r="114" spans="1:26" ht="12" customHeight="1">
      <c r="E114" s="1892"/>
      <c r="F114" s="490" t="s">
        <v>55</v>
      </c>
      <c r="G114" s="490"/>
      <c r="H114" s="1111">
        <f>SUM(H115)</f>
        <v>121</v>
      </c>
      <c r="I114" s="1111">
        <f>SUM(I115)</f>
        <v>129</v>
      </c>
      <c r="J114" s="1111">
        <f t="shared" si="15"/>
        <v>250</v>
      </c>
      <c r="K114" s="1111"/>
      <c r="L114" s="1111">
        <f>SUM(L115)</f>
        <v>116</v>
      </c>
      <c r="M114" s="1111">
        <f>SUM(M115)</f>
        <v>123</v>
      </c>
      <c r="N114" s="1111">
        <f t="shared" si="21"/>
        <v>239</v>
      </c>
      <c r="O114" s="1111"/>
      <c r="P114" s="1111">
        <f>SUM(P115)</f>
        <v>116</v>
      </c>
      <c r="Q114" s="1111">
        <f>SUM(Q115)</f>
        <v>123</v>
      </c>
      <c r="R114" s="1111">
        <f t="shared" si="22"/>
        <v>239</v>
      </c>
      <c r="S114" s="1111">
        <f>SUM(S115:S115)</f>
        <v>0</v>
      </c>
      <c r="T114" s="1111">
        <f>SUM(T115)</f>
        <v>0</v>
      </c>
      <c r="U114" s="1111">
        <f>SUM(U115)</f>
        <v>0</v>
      </c>
      <c r="V114" s="1111">
        <f t="shared" si="18"/>
        <v>0</v>
      </c>
      <c r="W114" s="1111"/>
      <c r="X114" s="1111">
        <f>SUM(X115)</f>
        <v>116</v>
      </c>
      <c r="Y114" s="1111">
        <f>SUM(Y115)</f>
        <v>123</v>
      </c>
      <c r="Z114" s="1636">
        <f t="shared" si="23"/>
        <v>239</v>
      </c>
    </row>
    <row r="115" spans="1:26" ht="12" customHeight="1">
      <c r="A115" s="9">
        <v>6</v>
      </c>
      <c r="B115" s="9">
        <v>2</v>
      </c>
      <c r="C115" s="9">
        <v>10</v>
      </c>
      <c r="E115" s="1892"/>
      <c r="F115" s="20"/>
      <c r="G115" s="20" t="s">
        <v>380</v>
      </c>
      <c r="H115" s="1091">
        <v>121</v>
      </c>
      <c r="I115" s="1091">
        <v>129</v>
      </c>
      <c r="J115" s="1091">
        <f t="shared" ref="J115:J146" si="24">SUM(H115:I115)</f>
        <v>250</v>
      </c>
      <c r="K115" s="1091"/>
      <c r="L115" s="1091">
        <v>116</v>
      </c>
      <c r="M115" s="1091">
        <v>123</v>
      </c>
      <c r="N115" s="1091">
        <f t="shared" si="21"/>
        <v>239</v>
      </c>
      <c r="O115" s="1091"/>
      <c r="P115" s="1635">
        <v>116</v>
      </c>
      <c r="Q115" s="1635">
        <v>123</v>
      </c>
      <c r="R115" s="1635">
        <f t="shared" si="22"/>
        <v>239</v>
      </c>
      <c r="S115" s="1091"/>
      <c r="T115" s="1648">
        <v>0</v>
      </c>
      <c r="U115" s="1648">
        <v>0</v>
      </c>
      <c r="V115" s="1635">
        <f t="shared" ref="V115:V146" si="25">SUM(T115:U115)</f>
        <v>0</v>
      </c>
      <c r="W115" s="1635"/>
      <c r="X115" s="1635">
        <v>116</v>
      </c>
      <c r="Y115" s="1635">
        <v>123</v>
      </c>
      <c r="Z115" s="1634">
        <f t="shared" si="23"/>
        <v>239</v>
      </c>
    </row>
    <row r="116" spans="1:26" ht="12" customHeight="1">
      <c r="E116" s="1892"/>
      <c r="F116" s="490" t="s">
        <v>26</v>
      </c>
      <c r="G116" s="20"/>
      <c r="H116" s="1111">
        <f>SUM(H117)</f>
        <v>122</v>
      </c>
      <c r="I116" s="1111">
        <f>SUM(I117)</f>
        <v>137</v>
      </c>
      <c r="J116" s="1111">
        <f t="shared" si="24"/>
        <v>259</v>
      </c>
      <c r="K116" s="1111"/>
      <c r="L116" s="1111">
        <f>SUM(L117)</f>
        <v>119</v>
      </c>
      <c r="M116" s="1111">
        <f>SUM(M117)</f>
        <v>134</v>
      </c>
      <c r="N116" s="1111">
        <f t="shared" si="21"/>
        <v>253</v>
      </c>
      <c r="O116" s="1111"/>
      <c r="P116" s="1111">
        <f>SUM(P117)</f>
        <v>119</v>
      </c>
      <c r="Q116" s="1111">
        <f>SUM(Q117)</f>
        <v>134</v>
      </c>
      <c r="R116" s="1111">
        <f t="shared" si="22"/>
        <v>253</v>
      </c>
      <c r="S116" s="1111"/>
      <c r="T116" s="1650">
        <f>SUM(T117)</f>
        <v>0</v>
      </c>
      <c r="U116" s="1650">
        <f>SUM(U117)</f>
        <v>0</v>
      </c>
      <c r="V116" s="1111">
        <f t="shared" si="25"/>
        <v>0</v>
      </c>
      <c r="W116" s="1111"/>
      <c r="X116" s="1111">
        <f>SUM(X117)</f>
        <v>119</v>
      </c>
      <c r="Y116" s="1111">
        <f>SUM(Y117)</f>
        <v>134</v>
      </c>
      <c r="Z116" s="1636">
        <f t="shared" si="23"/>
        <v>253</v>
      </c>
    </row>
    <row r="117" spans="1:26" ht="12" customHeight="1">
      <c r="A117" s="9">
        <v>6</v>
      </c>
      <c r="B117" s="9">
        <v>2</v>
      </c>
      <c r="C117" s="9">
        <v>6</v>
      </c>
      <c r="E117" s="1892"/>
      <c r="F117" s="20"/>
      <c r="G117" s="20" t="s">
        <v>99</v>
      </c>
      <c r="H117" s="1091">
        <v>122</v>
      </c>
      <c r="I117" s="1091">
        <v>137</v>
      </c>
      <c r="J117" s="1091">
        <f t="shared" si="24"/>
        <v>259</v>
      </c>
      <c r="K117" s="1091"/>
      <c r="L117" s="1091">
        <v>119</v>
      </c>
      <c r="M117" s="1091">
        <v>134</v>
      </c>
      <c r="N117" s="1091">
        <f t="shared" si="21"/>
        <v>253</v>
      </c>
      <c r="O117" s="1091"/>
      <c r="P117" s="1635">
        <v>119</v>
      </c>
      <c r="Q117" s="1635">
        <v>134</v>
      </c>
      <c r="R117" s="1635">
        <f t="shared" si="22"/>
        <v>253</v>
      </c>
      <c r="S117" s="1091"/>
      <c r="T117" s="1648">
        <v>0</v>
      </c>
      <c r="U117" s="1648">
        <v>0</v>
      </c>
      <c r="V117" s="1635">
        <f t="shared" si="25"/>
        <v>0</v>
      </c>
      <c r="W117" s="1635"/>
      <c r="X117" s="1635">
        <v>119</v>
      </c>
      <c r="Y117" s="1635">
        <v>134</v>
      </c>
      <c r="Z117" s="1634">
        <f t="shared" si="23"/>
        <v>253</v>
      </c>
    </row>
    <row r="118" spans="1:26" ht="12" customHeight="1">
      <c r="E118" s="1894">
        <v>1407</v>
      </c>
      <c r="F118" s="373" t="s">
        <v>62</v>
      </c>
      <c r="G118" s="372"/>
      <c r="H118" s="1078">
        <f>SUM(H121+H119)</f>
        <v>170</v>
      </c>
      <c r="I118" s="1078">
        <f>SUM(I121+I119)</f>
        <v>81</v>
      </c>
      <c r="J118" s="1078">
        <f t="shared" si="24"/>
        <v>251</v>
      </c>
      <c r="K118" s="1078"/>
      <c r="L118" s="1078">
        <f>SUM(L121+L119)</f>
        <v>169</v>
      </c>
      <c r="M118" s="1078">
        <f>SUM(M121+M119)</f>
        <v>81</v>
      </c>
      <c r="N118" s="1078">
        <f t="shared" si="21"/>
        <v>250</v>
      </c>
      <c r="O118" s="1644"/>
      <c r="P118" s="1078">
        <f>SUM(P121+P119)</f>
        <v>164</v>
      </c>
      <c r="Q118" s="1078">
        <f>SUM(Q121+Q119)</f>
        <v>76</v>
      </c>
      <c r="R118" s="1078">
        <f t="shared" si="22"/>
        <v>240</v>
      </c>
      <c r="S118" s="1078">
        <f>SUM(S121+S119)</f>
        <v>0</v>
      </c>
      <c r="T118" s="1078">
        <f>SUM(T121+T119)</f>
        <v>0</v>
      </c>
      <c r="U118" s="1078">
        <f>SUM(U121+U119)</f>
        <v>0</v>
      </c>
      <c r="V118" s="1078">
        <f t="shared" si="25"/>
        <v>0</v>
      </c>
      <c r="W118" s="1644"/>
      <c r="X118" s="1078">
        <f>SUM(X121+X119)</f>
        <v>0</v>
      </c>
      <c r="Y118" s="1078">
        <f>SUM(Y121+Y119)</f>
        <v>0</v>
      </c>
      <c r="Z118" s="1653">
        <f t="shared" si="23"/>
        <v>0</v>
      </c>
    </row>
    <row r="119" spans="1:26" ht="12" customHeight="1">
      <c r="E119" s="1895"/>
      <c r="F119" s="490" t="s">
        <v>56</v>
      </c>
      <c r="G119" s="490"/>
      <c r="H119" s="1111">
        <f>SUM(H120)</f>
        <v>35</v>
      </c>
      <c r="I119" s="1111">
        <f>SUM(I120)</f>
        <v>27</v>
      </c>
      <c r="J119" s="1111">
        <f t="shared" si="24"/>
        <v>62</v>
      </c>
      <c r="K119" s="1111"/>
      <c r="L119" s="1111">
        <f>SUM(L120)</f>
        <v>34</v>
      </c>
      <c r="M119" s="1111">
        <f>SUM(M120)</f>
        <v>27</v>
      </c>
      <c r="N119" s="1111">
        <f t="shared" si="21"/>
        <v>61</v>
      </c>
      <c r="O119" s="1111"/>
      <c r="P119" s="1111">
        <f>SUM(P120)</f>
        <v>31</v>
      </c>
      <c r="Q119" s="1111">
        <f>SUM(Q120)</f>
        <v>25</v>
      </c>
      <c r="R119" s="1111">
        <f t="shared" si="22"/>
        <v>56</v>
      </c>
      <c r="S119" s="1111">
        <f>SUM(S120:S120)</f>
        <v>0</v>
      </c>
      <c r="T119" s="1111">
        <f>T120</f>
        <v>0</v>
      </c>
      <c r="U119" s="1111">
        <f>U120</f>
        <v>0</v>
      </c>
      <c r="V119" s="1111">
        <f t="shared" si="25"/>
        <v>0</v>
      </c>
      <c r="W119" s="1111"/>
      <c r="X119" s="1111">
        <f>X120</f>
        <v>0</v>
      </c>
      <c r="Y119" s="1111">
        <f>Y120</f>
        <v>0</v>
      </c>
      <c r="Z119" s="1636">
        <f t="shared" si="23"/>
        <v>0</v>
      </c>
    </row>
    <row r="120" spans="1:26" ht="12" customHeight="1">
      <c r="A120" s="9">
        <v>7</v>
      </c>
      <c r="B120" s="9">
        <v>6</v>
      </c>
      <c r="C120" s="9">
        <v>10</v>
      </c>
      <c r="E120" s="1895"/>
      <c r="F120" s="20"/>
      <c r="G120" s="20" t="s">
        <v>100</v>
      </c>
      <c r="H120" s="1091">
        <v>35</v>
      </c>
      <c r="I120" s="1091">
        <v>27</v>
      </c>
      <c r="J120" s="1091">
        <f t="shared" si="24"/>
        <v>62</v>
      </c>
      <c r="K120" s="1091"/>
      <c r="L120" s="1091">
        <v>34</v>
      </c>
      <c r="M120" s="1091">
        <v>27</v>
      </c>
      <c r="N120" s="1091">
        <f t="shared" si="21"/>
        <v>61</v>
      </c>
      <c r="O120" s="1091"/>
      <c r="P120" s="1091">
        <v>31</v>
      </c>
      <c r="Q120" s="1091">
        <v>25</v>
      </c>
      <c r="R120" s="1091">
        <f t="shared" si="22"/>
        <v>56</v>
      </c>
      <c r="S120" s="1091"/>
      <c r="T120" s="1091">
        <v>0</v>
      </c>
      <c r="U120" s="1091">
        <v>0</v>
      </c>
      <c r="V120" s="1635">
        <f t="shared" si="25"/>
        <v>0</v>
      </c>
      <c r="W120" s="1635"/>
      <c r="X120" s="1091">
        <v>0</v>
      </c>
      <c r="Y120" s="1091">
        <v>0</v>
      </c>
      <c r="Z120" s="1634">
        <f t="shared" si="23"/>
        <v>0</v>
      </c>
    </row>
    <row r="121" spans="1:26" ht="12" customHeight="1">
      <c r="E121" s="1895"/>
      <c r="F121" s="490" t="s">
        <v>25</v>
      </c>
      <c r="G121" s="20"/>
      <c r="H121" s="1111">
        <f>SUM(H122:H125)</f>
        <v>135</v>
      </c>
      <c r="I121" s="1111">
        <f>SUM(I122:I125)</f>
        <v>54</v>
      </c>
      <c r="J121" s="1111">
        <f t="shared" si="24"/>
        <v>189</v>
      </c>
      <c r="K121" s="1111"/>
      <c r="L121" s="1111">
        <f>SUM(L122:L125)</f>
        <v>135</v>
      </c>
      <c r="M121" s="1111">
        <f>SUM(M122:M125)</f>
        <v>54</v>
      </c>
      <c r="N121" s="1111">
        <f t="shared" si="21"/>
        <v>189</v>
      </c>
      <c r="O121" s="1091"/>
      <c r="P121" s="1111">
        <f>SUM(P122:P125)</f>
        <v>133</v>
      </c>
      <c r="Q121" s="1111">
        <f>SUM(Q122:Q125)</f>
        <v>51</v>
      </c>
      <c r="R121" s="1111">
        <f t="shared" si="22"/>
        <v>184</v>
      </c>
      <c r="S121" s="1111">
        <f>SUM(S122:S124)</f>
        <v>0</v>
      </c>
      <c r="T121" s="1111">
        <f>SUM(T122:T125)</f>
        <v>0</v>
      </c>
      <c r="U121" s="1111">
        <f>SUM(U122:U125)</f>
        <v>0</v>
      </c>
      <c r="V121" s="1111">
        <f t="shared" si="25"/>
        <v>0</v>
      </c>
      <c r="W121" s="1111"/>
      <c r="X121" s="1111">
        <f>SUM(X122:X125)</f>
        <v>0</v>
      </c>
      <c r="Y121" s="1111">
        <f>SUM(Y122:Y125)</f>
        <v>0</v>
      </c>
      <c r="Z121" s="1636">
        <f t="shared" si="23"/>
        <v>0</v>
      </c>
    </row>
    <row r="122" spans="1:26" ht="12" customHeight="1">
      <c r="A122" s="9">
        <v>7</v>
      </c>
      <c r="B122" s="9">
        <v>3</v>
      </c>
      <c r="C122" s="9">
        <v>11</v>
      </c>
      <c r="E122" s="1895"/>
      <c r="F122" s="490"/>
      <c r="G122" s="20" t="s">
        <v>119</v>
      </c>
      <c r="H122" s="1091">
        <v>60</v>
      </c>
      <c r="I122" s="1091">
        <v>21</v>
      </c>
      <c r="J122" s="1091">
        <f t="shared" si="24"/>
        <v>81</v>
      </c>
      <c r="K122" s="1091"/>
      <c r="L122" s="1091">
        <v>60</v>
      </c>
      <c r="M122" s="1091">
        <v>21</v>
      </c>
      <c r="N122" s="1091">
        <f t="shared" si="21"/>
        <v>81</v>
      </c>
      <c r="O122" s="1091"/>
      <c r="P122" s="1091">
        <v>59</v>
      </c>
      <c r="Q122" s="1091">
        <v>20</v>
      </c>
      <c r="R122" s="1091">
        <f t="shared" si="22"/>
        <v>79</v>
      </c>
      <c r="S122" s="1091"/>
      <c r="T122" s="1091">
        <v>0</v>
      </c>
      <c r="U122" s="1091">
        <v>0</v>
      </c>
      <c r="V122" s="1635">
        <f t="shared" si="25"/>
        <v>0</v>
      </c>
      <c r="W122" s="1635"/>
      <c r="X122" s="1091">
        <v>0</v>
      </c>
      <c r="Y122" s="1091">
        <v>0</v>
      </c>
      <c r="Z122" s="1634">
        <f t="shared" si="23"/>
        <v>0</v>
      </c>
    </row>
    <row r="123" spans="1:26" ht="12" customHeight="1">
      <c r="A123" s="9">
        <v>7</v>
      </c>
      <c r="B123" s="9">
        <v>3</v>
      </c>
      <c r="C123" s="9">
        <v>11</v>
      </c>
      <c r="E123" s="1895"/>
      <c r="F123" s="490"/>
      <c r="G123" s="20" t="s">
        <v>379</v>
      </c>
      <c r="H123" s="1091">
        <v>35</v>
      </c>
      <c r="I123" s="1091">
        <v>13</v>
      </c>
      <c r="J123" s="1091">
        <f t="shared" si="24"/>
        <v>48</v>
      </c>
      <c r="K123" s="1091"/>
      <c r="L123" s="1091">
        <v>35</v>
      </c>
      <c r="M123" s="1091">
        <v>13</v>
      </c>
      <c r="N123" s="1091">
        <f t="shared" ref="N123:N154" si="26">SUM(L123:M123)</f>
        <v>48</v>
      </c>
      <c r="O123" s="1091"/>
      <c r="P123" s="1091">
        <v>35</v>
      </c>
      <c r="Q123" s="1091">
        <v>12</v>
      </c>
      <c r="R123" s="1091">
        <f t="shared" si="22"/>
        <v>47</v>
      </c>
      <c r="S123" s="1091"/>
      <c r="T123" s="1091">
        <v>0</v>
      </c>
      <c r="U123" s="1091">
        <v>0</v>
      </c>
      <c r="V123" s="1635">
        <f t="shared" si="25"/>
        <v>0</v>
      </c>
      <c r="W123" s="1635"/>
      <c r="X123" s="1091">
        <v>0</v>
      </c>
      <c r="Y123" s="1091">
        <v>0</v>
      </c>
      <c r="Z123" s="1634">
        <f t="shared" si="23"/>
        <v>0</v>
      </c>
    </row>
    <row r="124" spans="1:26" ht="12" customHeight="1">
      <c r="A124" s="9">
        <v>7</v>
      </c>
      <c r="B124" s="9">
        <v>3</v>
      </c>
      <c r="C124" s="9">
        <v>11</v>
      </c>
      <c r="E124" s="1895"/>
      <c r="F124" s="20"/>
      <c r="G124" s="20" t="s">
        <v>666</v>
      </c>
      <c r="H124" s="1091">
        <v>21</v>
      </c>
      <c r="I124" s="1091">
        <v>4</v>
      </c>
      <c r="J124" s="1091">
        <f t="shared" si="24"/>
        <v>25</v>
      </c>
      <c r="K124" s="1091"/>
      <c r="L124" s="1091">
        <v>21</v>
      </c>
      <c r="M124" s="1091">
        <v>4</v>
      </c>
      <c r="N124" s="1091">
        <f t="shared" si="26"/>
        <v>25</v>
      </c>
      <c r="O124" s="1091"/>
      <c r="P124" s="1091">
        <v>20</v>
      </c>
      <c r="Q124" s="1091">
        <v>4</v>
      </c>
      <c r="R124" s="1091">
        <f t="shared" ref="R124:R155" si="27">SUM(P124:Q124)</f>
        <v>24</v>
      </c>
      <c r="S124" s="1091"/>
      <c r="T124" s="1091">
        <v>0</v>
      </c>
      <c r="U124" s="1091">
        <v>0</v>
      </c>
      <c r="V124" s="1635">
        <f t="shared" si="25"/>
        <v>0</v>
      </c>
      <c r="W124" s="1635"/>
      <c r="X124" s="1091">
        <v>0</v>
      </c>
      <c r="Y124" s="1091">
        <v>0</v>
      </c>
      <c r="Z124" s="1634">
        <f t="shared" si="23"/>
        <v>0</v>
      </c>
    </row>
    <row r="125" spans="1:26" ht="12" customHeight="1">
      <c r="A125" s="9">
        <v>7</v>
      </c>
      <c r="B125" s="9">
        <v>3</v>
      </c>
      <c r="C125" s="9">
        <v>11</v>
      </c>
      <c r="E125" s="1896"/>
      <c r="F125" s="20"/>
      <c r="G125" s="20" t="s">
        <v>415</v>
      </c>
      <c r="H125" s="1091">
        <v>19</v>
      </c>
      <c r="I125" s="1091">
        <v>16</v>
      </c>
      <c r="J125" s="1091">
        <f t="shared" si="24"/>
        <v>35</v>
      </c>
      <c r="K125" s="1091"/>
      <c r="L125" s="1091">
        <v>19</v>
      </c>
      <c r="M125" s="1091">
        <v>16</v>
      </c>
      <c r="N125" s="1091">
        <f t="shared" si="26"/>
        <v>35</v>
      </c>
      <c r="O125" s="1091"/>
      <c r="P125" s="1091">
        <v>19</v>
      </c>
      <c r="Q125" s="1091">
        <v>15</v>
      </c>
      <c r="R125" s="1091">
        <f t="shared" si="27"/>
        <v>34</v>
      </c>
      <c r="S125" s="1091"/>
      <c r="T125" s="1091">
        <v>0</v>
      </c>
      <c r="U125" s="1091">
        <v>0</v>
      </c>
      <c r="V125" s="1635">
        <f t="shared" si="25"/>
        <v>0</v>
      </c>
      <c r="W125" s="1635"/>
      <c r="X125" s="1091">
        <v>0</v>
      </c>
      <c r="Y125" s="1091">
        <v>0</v>
      </c>
      <c r="Z125" s="1634">
        <f t="shared" si="23"/>
        <v>0</v>
      </c>
    </row>
    <row r="126" spans="1:26" ht="12" customHeight="1">
      <c r="E126" s="1894">
        <v>1408</v>
      </c>
      <c r="F126" s="373" t="s">
        <v>63</v>
      </c>
      <c r="G126" s="373"/>
      <c r="H126" s="1078">
        <f>SUM(H130+H127+H134+H138)</f>
        <v>608</v>
      </c>
      <c r="I126" s="1078">
        <f>SUM(I130+I127+I134+I138)</f>
        <v>618</v>
      </c>
      <c r="J126" s="1078">
        <f t="shared" si="24"/>
        <v>1226</v>
      </c>
      <c r="K126" s="1078"/>
      <c r="L126" s="1078">
        <f>SUM(L130+L127+L134+L138)</f>
        <v>581</v>
      </c>
      <c r="M126" s="1078">
        <f>SUM(M130+M127+M134+M138)</f>
        <v>592</v>
      </c>
      <c r="N126" s="1078">
        <f t="shared" si="26"/>
        <v>1173</v>
      </c>
      <c r="O126" s="1655"/>
      <c r="P126" s="1078">
        <f>SUM(P130+P127+P134+P138)</f>
        <v>552</v>
      </c>
      <c r="Q126" s="1078">
        <f>SUM(Q130+Q127+Q134+Q138)</f>
        <v>569</v>
      </c>
      <c r="R126" s="1078">
        <f t="shared" si="27"/>
        <v>1121</v>
      </c>
      <c r="S126" s="1078">
        <f>SUM(S127+S136+S138)</f>
        <v>0</v>
      </c>
      <c r="T126" s="1654">
        <f>T130+T127+T134+T138</f>
        <v>0</v>
      </c>
      <c r="U126" s="1654">
        <f>U130+U127+U134+U138</f>
        <v>0</v>
      </c>
      <c r="V126" s="1078">
        <f t="shared" si="25"/>
        <v>0</v>
      </c>
      <c r="W126" s="1644"/>
      <c r="X126" s="1078">
        <f>X130+X127+X134+X138</f>
        <v>0</v>
      </c>
      <c r="Y126" s="1078">
        <f>Y130+Y127+Y134+Y138</f>
        <v>0</v>
      </c>
      <c r="Z126" s="1653">
        <f t="shared" si="23"/>
        <v>0</v>
      </c>
    </row>
    <row r="127" spans="1:26" ht="12" customHeight="1">
      <c r="E127" s="1895"/>
      <c r="F127" s="889" t="s">
        <v>473</v>
      </c>
      <c r="G127" s="1316"/>
      <c r="H127" s="1111">
        <f>SUM(H128:H129)</f>
        <v>100</v>
      </c>
      <c r="I127" s="1111">
        <f>SUM(I128:I129)</f>
        <v>83</v>
      </c>
      <c r="J127" s="1111">
        <f t="shared" si="24"/>
        <v>183</v>
      </c>
      <c r="K127" s="1111"/>
      <c r="L127" s="1111">
        <f>SUM(L128:L129)</f>
        <v>91</v>
      </c>
      <c r="M127" s="1111">
        <f>SUM(M128:M129)</f>
        <v>75</v>
      </c>
      <c r="N127" s="1111">
        <f t="shared" si="26"/>
        <v>166</v>
      </c>
      <c r="O127" s="1651"/>
      <c r="P127" s="1111">
        <f>SUM(P128:P129)</f>
        <v>91</v>
      </c>
      <c r="Q127" s="1111">
        <f>SUM(Q128:Q129)</f>
        <v>75</v>
      </c>
      <c r="R127" s="1111">
        <f t="shared" si="27"/>
        <v>166</v>
      </c>
      <c r="S127" s="1111">
        <f>SUM(S129)</f>
        <v>0</v>
      </c>
      <c r="T127" s="1111">
        <f>SUM(T128:T129)</f>
        <v>0</v>
      </c>
      <c r="U127" s="1111">
        <f>SUM(U128:U129)</f>
        <v>0</v>
      </c>
      <c r="V127" s="1111">
        <f t="shared" si="25"/>
        <v>0</v>
      </c>
      <c r="W127" s="1111">
        <f>SUM(W129)</f>
        <v>0</v>
      </c>
      <c r="X127" s="1111">
        <f>SUM(X128:X129)</f>
        <v>0</v>
      </c>
      <c r="Y127" s="1111">
        <f>SUM(Y128:Y129)</f>
        <v>0</v>
      </c>
      <c r="Z127" s="1649">
        <f t="shared" si="23"/>
        <v>0</v>
      </c>
    </row>
    <row r="128" spans="1:26" ht="12" customHeight="1">
      <c r="A128" s="9">
        <v>8</v>
      </c>
      <c r="B128" s="9">
        <v>4</v>
      </c>
      <c r="C128" s="9">
        <v>6</v>
      </c>
      <c r="E128" s="1895"/>
      <c r="F128" s="889"/>
      <c r="G128" s="370" t="s">
        <v>414</v>
      </c>
      <c r="H128" s="1635">
        <v>100</v>
      </c>
      <c r="I128" s="1635">
        <v>83</v>
      </c>
      <c r="J128" s="1635">
        <f t="shared" si="24"/>
        <v>183</v>
      </c>
      <c r="K128" s="1635"/>
      <c r="L128" s="1635">
        <v>91</v>
      </c>
      <c r="M128" s="1635">
        <v>75</v>
      </c>
      <c r="N128" s="1635">
        <f t="shared" si="26"/>
        <v>166</v>
      </c>
      <c r="O128" s="1652"/>
      <c r="P128" s="1635">
        <v>91</v>
      </c>
      <c r="Q128" s="1635">
        <v>75</v>
      </c>
      <c r="R128" s="1635">
        <f t="shared" si="27"/>
        <v>166</v>
      </c>
      <c r="S128" s="1635"/>
      <c r="T128" s="1091">
        <v>0</v>
      </c>
      <c r="U128" s="1091">
        <v>0</v>
      </c>
      <c r="V128" s="1635">
        <f t="shared" si="25"/>
        <v>0</v>
      </c>
      <c r="W128" s="1635"/>
      <c r="X128" s="1091">
        <v>0</v>
      </c>
      <c r="Y128" s="1091">
        <v>0</v>
      </c>
      <c r="Z128" s="1634">
        <f t="shared" si="23"/>
        <v>0</v>
      </c>
    </row>
    <row r="129" spans="1:26" ht="12" customHeight="1">
      <c r="A129" s="9">
        <v>8</v>
      </c>
      <c r="B129" s="9">
        <v>4</v>
      </c>
      <c r="C129" s="9">
        <v>6</v>
      </c>
      <c r="E129" s="1895"/>
      <c r="F129" s="1316"/>
      <c r="G129" s="370" t="s">
        <v>643</v>
      </c>
      <c r="H129" s="1635">
        <v>0</v>
      </c>
      <c r="I129" s="1635">
        <v>0</v>
      </c>
      <c r="J129" s="1635">
        <f t="shared" si="24"/>
        <v>0</v>
      </c>
      <c r="K129" s="1635"/>
      <c r="L129" s="1635">
        <v>0</v>
      </c>
      <c r="M129" s="1635">
        <v>0</v>
      </c>
      <c r="N129" s="1635">
        <f t="shared" si="26"/>
        <v>0</v>
      </c>
      <c r="O129" s="1635"/>
      <c r="P129" s="1091">
        <v>0</v>
      </c>
      <c r="Q129" s="1091">
        <v>0</v>
      </c>
      <c r="R129" s="1091">
        <f t="shared" si="27"/>
        <v>0</v>
      </c>
      <c r="S129" s="1091"/>
      <c r="T129" s="1091">
        <v>0</v>
      </c>
      <c r="U129" s="1091">
        <v>0</v>
      </c>
      <c r="V129" s="1635">
        <f t="shared" si="25"/>
        <v>0</v>
      </c>
      <c r="W129" s="1635"/>
      <c r="X129" s="1091">
        <v>0</v>
      </c>
      <c r="Y129" s="1091">
        <v>0</v>
      </c>
      <c r="Z129" s="1634">
        <f t="shared" si="23"/>
        <v>0</v>
      </c>
    </row>
    <row r="130" spans="1:26" ht="12" customHeight="1">
      <c r="E130" s="1895"/>
      <c r="F130" s="889" t="s">
        <v>57</v>
      </c>
      <c r="G130" s="1316"/>
      <c r="H130" s="1111">
        <f>SUM(H131:H133)</f>
        <v>363</v>
      </c>
      <c r="I130" s="1111">
        <f>SUM(I131:I133)</f>
        <v>432</v>
      </c>
      <c r="J130" s="1111">
        <f t="shared" si="24"/>
        <v>795</v>
      </c>
      <c r="K130" s="1111"/>
      <c r="L130" s="1111">
        <f>SUM(L131:L133)</f>
        <v>354</v>
      </c>
      <c r="M130" s="1111">
        <f>SUM(M131:M133)</f>
        <v>418</v>
      </c>
      <c r="N130" s="1111">
        <f t="shared" si="26"/>
        <v>772</v>
      </c>
      <c r="O130" s="1651"/>
      <c r="P130" s="1111">
        <f>SUM(P131:P133)</f>
        <v>325</v>
      </c>
      <c r="Q130" s="1111">
        <f>SUM(Q131:Q133)</f>
        <v>395</v>
      </c>
      <c r="R130" s="1111">
        <f t="shared" si="27"/>
        <v>720</v>
      </c>
      <c r="S130" s="1111"/>
      <c r="T130" s="1650">
        <f>SUM(T131:T133)</f>
        <v>0</v>
      </c>
      <c r="U130" s="1650">
        <f>SUM(U131:U133)</f>
        <v>0</v>
      </c>
      <c r="V130" s="1111">
        <f t="shared" si="25"/>
        <v>0</v>
      </c>
      <c r="W130" s="1091"/>
      <c r="X130" s="1111">
        <f>SUM(X131:X133)</f>
        <v>0</v>
      </c>
      <c r="Y130" s="1111">
        <f>SUM(Y131:Y133)</f>
        <v>0</v>
      </c>
      <c r="Z130" s="1649">
        <f t="shared" si="23"/>
        <v>0</v>
      </c>
    </row>
    <row r="131" spans="1:26" ht="12" customHeight="1">
      <c r="A131" s="9">
        <v>8</v>
      </c>
      <c r="B131" s="9">
        <v>4</v>
      </c>
      <c r="C131" s="9">
        <v>8</v>
      </c>
      <c r="E131" s="1895"/>
      <c r="F131" s="1316"/>
      <c r="G131" s="370" t="s">
        <v>121</v>
      </c>
      <c r="H131" s="1635">
        <v>233</v>
      </c>
      <c r="I131" s="1635">
        <v>298</v>
      </c>
      <c r="J131" s="1635">
        <f t="shared" si="24"/>
        <v>531</v>
      </c>
      <c r="K131" s="1635"/>
      <c r="L131" s="1635">
        <v>228</v>
      </c>
      <c r="M131" s="1635">
        <v>288</v>
      </c>
      <c r="N131" s="1635">
        <f t="shared" si="26"/>
        <v>516</v>
      </c>
      <c r="O131" s="1635"/>
      <c r="P131" s="1635">
        <v>214</v>
      </c>
      <c r="Q131" s="1635">
        <v>275</v>
      </c>
      <c r="R131" s="1635">
        <f t="shared" si="27"/>
        <v>489</v>
      </c>
      <c r="S131" s="1635"/>
      <c r="T131" s="1648">
        <v>0</v>
      </c>
      <c r="U131" s="1648">
        <v>0</v>
      </c>
      <c r="V131" s="1635">
        <f t="shared" si="25"/>
        <v>0</v>
      </c>
      <c r="W131" s="1635"/>
      <c r="X131" s="1648">
        <v>0</v>
      </c>
      <c r="Y131" s="1648">
        <v>0</v>
      </c>
      <c r="Z131" s="1634">
        <f t="shared" si="23"/>
        <v>0</v>
      </c>
    </row>
    <row r="132" spans="1:26" ht="12" customHeight="1">
      <c r="A132" s="9">
        <v>8</v>
      </c>
      <c r="B132" s="9">
        <v>4</v>
      </c>
      <c r="C132" s="9">
        <v>15</v>
      </c>
      <c r="E132" s="1895"/>
      <c r="F132" s="1316"/>
      <c r="G132" s="370" t="s">
        <v>440</v>
      </c>
      <c r="H132" s="1635">
        <v>12</v>
      </c>
      <c r="I132" s="1635">
        <v>11</v>
      </c>
      <c r="J132" s="1635">
        <f t="shared" si="24"/>
        <v>23</v>
      </c>
      <c r="K132" s="1635"/>
      <c r="L132" s="1635">
        <v>12</v>
      </c>
      <c r="M132" s="1635">
        <v>11</v>
      </c>
      <c r="N132" s="1635">
        <f t="shared" si="26"/>
        <v>23</v>
      </c>
      <c r="O132" s="1635"/>
      <c r="P132" s="1635">
        <v>11</v>
      </c>
      <c r="Q132" s="1635">
        <v>10</v>
      </c>
      <c r="R132" s="1635">
        <f t="shared" si="27"/>
        <v>21</v>
      </c>
      <c r="S132" s="1635"/>
      <c r="T132" s="1648">
        <v>0</v>
      </c>
      <c r="U132" s="1648">
        <v>0</v>
      </c>
      <c r="V132" s="1635">
        <f t="shared" si="25"/>
        <v>0</v>
      </c>
      <c r="W132" s="1635"/>
      <c r="X132" s="1648">
        <v>0</v>
      </c>
      <c r="Y132" s="1648">
        <v>0</v>
      </c>
      <c r="Z132" s="1634">
        <f t="shared" si="23"/>
        <v>0</v>
      </c>
    </row>
    <row r="133" spans="1:26" ht="12" customHeight="1">
      <c r="A133" s="9">
        <v>8</v>
      </c>
      <c r="B133" s="9">
        <v>4</v>
      </c>
      <c r="C133" s="9">
        <v>10</v>
      </c>
      <c r="E133" s="1895"/>
      <c r="F133" s="1316"/>
      <c r="G133" s="370" t="s">
        <v>439</v>
      </c>
      <c r="H133" s="1635">
        <v>118</v>
      </c>
      <c r="I133" s="1635">
        <v>123</v>
      </c>
      <c r="J133" s="1635">
        <f t="shared" si="24"/>
        <v>241</v>
      </c>
      <c r="K133" s="1635"/>
      <c r="L133" s="1635">
        <v>114</v>
      </c>
      <c r="M133" s="1635">
        <v>119</v>
      </c>
      <c r="N133" s="1635">
        <f t="shared" si="26"/>
        <v>233</v>
      </c>
      <c r="O133" s="1635"/>
      <c r="P133" s="1635">
        <v>100</v>
      </c>
      <c r="Q133" s="1635">
        <v>110</v>
      </c>
      <c r="R133" s="1635">
        <f t="shared" si="27"/>
        <v>210</v>
      </c>
      <c r="S133" s="1635"/>
      <c r="T133" s="1648">
        <v>0</v>
      </c>
      <c r="U133" s="1648">
        <v>0</v>
      </c>
      <c r="V133" s="1635">
        <f t="shared" si="25"/>
        <v>0</v>
      </c>
      <c r="W133" s="1635"/>
      <c r="X133" s="1648">
        <v>0</v>
      </c>
      <c r="Y133" s="1648">
        <v>0</v>
      </c>
      <c r="Z133" s="1634">
        <f t="shared" si="23"/>
        <v>0</v>
      </c>
    </row>
    <row r="134" spans="1:26" ht="12" customHeight="1">
      <c r="E134" s="1895"/>
      <c r="F134" s="490" t="s">
        <v>18</v>
      </c>
      <c r="G134" s="20"/>
      <c r="H134" s="1111">
        <f>SUM(H135:H137)</f>
        <v>68</v>
      </c>
      <c r="I134" s="1111">
        <f>SUM(I135:I137)</f>
        <v>24</v>
      </c>
      <c r="J134" s="1111">
        <f t="shared" si="24"/>
        <v>92</v>
      </c>
      <c r="K134" s="1111"/>
      <c r="L134" s="1111">
        <f>SUM(L135:L137)</f>
        <v>66</v>
      </c>
      <c r="M134" s="1111">
        <f>SUM(M135:M137)</f>
        <v>24</v>
      </c>
      <c r="N134" s="1111">
        <f t="shared" si="26"/>
        <v>90</v>
      </c>
      <c r="O134" s="1091"/>
      <c r="P134" s="1111">
        <f>P135+P136+P137</f>
        <v>66</v>
      </c>
      <c r="Q134" s="1111">
        <f>Q135+Q136+Q137</f>
        <v>24</v>
      </c>
      <c r="R134" s="1111">
        <f t="shared" si="27"/>
        <v>90</v>
      </c>
      <c r="S134" s="1111">
        <f>S135+S136+S137</f>
        <v>0</v>
      </c>
      <c r="T134" s="1111">
        <f>T135+T136+T137</f>
        <v>0</v>
      </c>
      <c r="U134" s="1111">
        <f>U135+U136+U137</f>
        <v>0</v>
      </c>
      <c r="V134" s="1111">
        <f t="shared" si="25"/>
        <v>0</v>
      </c>
      <c r="W134" s="1111">
        <f>W135+W136+W137</f>
        <v>0</v>
      </c>
      <c r="X134" s="1111">
        <f>X135+X136+X137</f>
        <v>0</v>
      </c>
      <c r="Y134" s="1111">
        <f>Y135+Y136+Y137</f>
        <v>0</v>
      </c>
      <c r="Z134" s="1636">
        <f t="shared" si="23"/>
        <v>0</v>
      </c>
    </row>
    <row r="135" spans="1:26" ht="12" customHeight="1">
      <c r="A135" s="9">
        <v>8</v>
      </c>
      <c r="B135" s="9">
        <v>4</v>
      </c>
      <c r="C135" s="9">
        <v>11</v>
      </c>
      <c r="E135" s="1895"/>
      <c r="F135" s="490"/>
      <c r="G135" s="20" t="s">
        <v>122</v>
      </c>
      <c r="H135" s="1635">
        <v>0</v>
      </c>
      <c r="I135" s="1635">
        <v>0</v>
      </c>
      <c r="J135" s="1635">
        <f t="shared" si="24"/>
        <v>0</v>
      </c>
      <c r="K135" s="1635"/>
      <c r="L135" s="1635">
        <v>0</v>
      </c>
      <c r="M135" s="1635">
        <v>0</v>
      </c>
      <c r="N135" s="1635">
        <f t="shared" si="26"/>
        <v>0</v>
      </c>
      <c r="O135" s="1091"/>
      <c r="P135" s="1091">
        <v>0</v>
      </c>
      <c r="Q135" s="1091">
        <v>0</v>
      </c>
      <c r="R135" s="1091">
        <f t="shared" si="27"/>
        <v>0</v>
      </c>
      <c r="S135" s="1091"/>
      <c r="T135" s="1091">
        <v>0</v>
      </c>
      <c r="U135" s="1091">
        <v>0</v>
      </c>
      <c r="V135" s="1635">
        <f t="shared" si="25"/>
        <v>0</v>
      </c>
      <c r="W135" s="1635"/>
      <c r="X135" s="1091">
        <v>0</v>
      </c>
      <c r="Y135" s="1091">
        <v>0</v>
      </c>
      <c r="Z135" s="1634">
        <f t="shared" si="23"/>
        <v>0</v>
      </c>
    </row>
    <row r="136" spans="1:26" ht="10.5" customHeight="1">
      <c r="A136" s="9">
        <v>8</v>
      </c>
      <c r="B136" s="9">
        <v>3</v>
      </c>
      <c r="C136" s="9">
        <v>11</v>
      </c>
      <c r="E136" s="1895"/>
      <c r="F136" s="490"/>
      <c r="G136" s="20" t="s">
        <v>123</v>
      </c>
      <c r="H136" s="1635">
        <v>68</v>
      </c>
      <c r="I136" s="1635">
        <v>24</v>
      </c>
      <c r="J136" s="1635">
        <f t="shared" si="24"/>
        <v>92</v>
      </c>
      <c r="K136" s="1635"/>
      <c r="L136" s="1635">
        <v>66</v>
      </c>
      <c r="M136" s="1635">
        <v>24</v>
      </c>
      <c r="N136" s="1635">
        <f t="shared" si="26"/>
        <v>90</v>
      </c>
      <c r="O136" s="1091"/>
      <c r="P136" s="1635">
        <v>66</v>
      </c>
      <c r="Q136" s="1635">
        <v>24</v>
      </c>
      <c r="R136" s="1635">
        <f t="shared" si="27"/>
        <v>90</v>
      </c>
      <c r="S136" s="1111">
        <f>SUM(S137)</f>
        <v>0</v>
      </c>
      <c r="T136" s="1091">
        <v>0</v>
      </c>
      <c r="U136" s="1091">
        <v>0</v>
      </c>
      <c r="V136" s="1635">
        <f t="shared" si="25"/>
        <v>0</v>
      </c>
      <c r="W136" s="1635"/>
      <c r="X136" s="1091">
        <v>0</v>
      </c>
      <c r="Y136" s="1091">
        <v>0</v>
      </c>
      <c r="Z136" s="1634">
        <f t="shared" si="23"/>
        <v>0</v>
      </c>
    </row>
    <row r="137" spans="1:26" ht="12" customHeight="1">
      <c r="A137" s="9">
        <v>8</v>
      </c>
      <c r="B137" s="9">
        <v>4</v>
      </c>
      <c r="C137" s="9">
        <v>11</v>
      </c>
      <c r="E137" s="1895"/>
      <c r="F137" s="490"/>
      <c r="G137" s="20" t="s">
        <v>377</v>
      </c>
      <c r="H137" s="1635">
        <v>0</v>
      </c>
      <c r="I137" s="1635">
        <v>0</v>
      </c>
      <c r="J137" s="1635">
        <f t="shared" si="24"/>
        <v>0</v>
      </c>
      <c r="K137" s="1635"/>
      <c r="L137" s="1635">
        <v>0</v>
      </c>
      <c r="M137" s="1635">
        <v>0</v>
      </c>
      <c r="N137" s="1635">
        <f t="shared" si="26"/>
        <v>0</v>
      </c>
      <c r="O137" s="1091"/>
      <c r="P137" s="1091">
        <v>0</v>
      </c>
      <c r="Q137" s="1091">
        <v>0</v>
      </c>
      <c r="R137" s="1091">
        <f t="shared" si="27"/>
        <v>0</v>
      </c>
      <c r="S137" s="1091"/>
      <c r="T137" s="1091">
        <v>0</v>
      </c>
      <c r="U137" s="1091">
        <v>0</v>
      </c>
      <c r="V137" s="1635">
        <f t="shared" si="25"/>
        <v>0</v>
      </c>
      <c r="W137" s="1635"/>
      <c r="X137" s="1091">
        <v>0</v>
      </c>
      <c r="Y137" s="1091">
        <v>0</v>
      </c>
      <c r="Z137" s="1634">
        <f t="shared" si="23"/>
        <v>0</v>
      </c>
    </row>
    <row r="138" spans="1:26" ht="12" customHeight="1">
      <c r="E138" s="1895"/>
      <c r="F138" s="490" t="s">
        <v>59</v>
      </c>
      <c r="G138" s="490"/>
      <c r="H138" s="1111">
        <f>SUM(H139)</f>
        <v>77</v>
      </c>
      <c r="I138" s="1111">
        <f>SUM(I139)</f>
        <v>79</v>
      </c>
      <c r="J138" s="1111">
        <f t="shared" si="24"/>
        <v>156</v>
      </c>
      <c r="K138" s="1111"/>
      <c r="L138" s="1111">
        <f>SUM(L139)</f>
        <v>70</v>
      </c>
      <c r="M138" s="1111">
        <f>SUM(M139)</f>
        <v>75</v>
      </c>
      <c r="N138" s="1111">
        <f t="shared" si="26"/>
        <v>145</v>
      </c>
      <c r="O138" s="1111"/>
      <c r="P138" s="1111">
        <f>SUM(P139)</f>
        <v>70</v>
      </c>
      <c r="Q138" s="1111">
        <f>SUM(Q139)</f>
        <v>75</v>
      </c>
      <c r="R138" s="1111">
        <f t="shared" si="27"/>
        <v>145</v>
      </c>
      <c r="S138" s="1111">
        <f>SUM(S139)</f>
        <v>0</v>
      </c>
      <c r="T138" s="1111">
        <f>T139</f>
        <v>0</v>
      </c>
      <c r="U138" s="1111">
        <f>U139</f>
        <v>0</v>
      </c>
      <c r="V138" s="1111">
        <f t="shared" si="25"/>
        <v>0</v>
      </c>
      <c r="W138" s="1111"/>
      <c r="X138" s="1111">
        <f>X139</f>
        <v>0</v>
      </c>
      <c r="Y138" s="1111">
        <f>Y139</f>
        <v>0</v>
      </c>
      <c r="Z138" s="1636">
        <f t="shared" si="23"/>
        <v>0</v>
      </c>
    </row>
    <row r="139" spans="1:26" ht="12" customHeight="1">
      <c r="A139" s="9">
        <v>8</v>
      </c>
      <c r="B139" s="9">
        <v>4</v>
      </c>
      <c r="C139" s="9">
        <v>11</v>
      </c>
      <c r="E139" s="1895"/>
      <c r="F139" s="20"/>
      <c r="G139" s="20" t="s">
        <v>125</v>
      </c>
      <c r="H139" s="1635">
        <v>77</v>
      </c>
      <c r="I139" s="1635">
        <v>79</v>
      </c>
      <c r="J139" s="1635">
        <f t="shared" si="24"/>
        <v>156</v>
      </c>
      <c r="K139" s="1635"/>
      <c r="L139" s="1635">
        <v>70</v>
      </c>
      <c r="M139" s="1635">
        <v>75</v>
      </c>
      <c r="N139" s="1635">
        <f t="shared" si="26"/>
        <v>145</v>
      </c>
      <c r="O139" s="1091"/>
      <c r="P139" s="1647">
        <v>70</v>
      </c>
      <c r="Q139" s="1647">
        <v>75</v>
      </c>
      <c r="R139" s="1091">
        <f t="shared" si="27"/>
        <v>145</v>
      </c>
      <c r="S139" s="1647"/>
      <c r="T139" s="1091">
        <v>0</v>
      </c>
      <c r="U139" s="1091">
        <v>0</v>
      </c>
      <c r="V139" s="1646">
        <f t="shared" si="25"/>
        <v>0</v>
      </c>
      <c r="W139" s="1646"/>
      <c r="X139" s="1091">
        <v>0</v>
      </c>
      <c r="Y139" s="1091">
        <v>0</v>
      </c>
      <c r="Z139" s="1645">
        <f t="shared" si="23"/>
        <v>0</v>
      </c>
    </row>
    <row r="140" spans="1:26" ht="12" customHeight="1">
      <c r="E140" s="1894">
        <v>1624</v>
      </c>
      <c r="F140" s="373" t="s">
        <v>458</v>
      </c>
      <c r="G140" s="372"/>
      <c r="H140" s="1078">
        <f>SUM(H141+H143)</f>
        <v>15</v>
      </c>
      <c r="I140" s="1078">
        <f>SUM(I141+I143)</f>
        <v>32</v>
      </c>
      <c r="J140" s="1078">
        <f t="shared" si="24"/>
        <v>47</v>
      </c>
      <c r="K140" s="1078"/>
      <c r="L140" s="1078">
        <f>SUM(L141+L143)</f>
        <v>15</v>
      </c>
      <c r="M140" s="1078">
        <f>SUM(M141+M143)</f>
        <v>31</v>
      </c>
      <c r="N140" s="1078">
        <f t="shared" si="26"/>
        <v>46</v>
      </c>
      <c r="O140" s="1644"/>
      <c r="P140" s="1078">
        <f>SUM(P141+P143)</f>
        <v>13</v>
      </c>
      <c r="Q140" s="1078">
        <f>SUM(Q141+Q143)</f>
        <v>28</v>
      </c>
      <c r="R140" s="1078">
        <f t="shared" si="27"/>
        <v>41</v>
      </c>
      <c r="S140" s="1078" t="e">
        <f>SUM(S141+#REF!+S143)</f>
        <v>#REF!</v>
      </c>
      <c r="T140" s="1078">
        <f>SUM(T141+T143)</f>
        <v>0</v>
      </c>
      <c r="U140" s="1078">
        <f>SUM(U141+U143)</f>
        <v>0</v>
      </c>
      <c r="V140" s="1643">
        <f t="shared" si="25"/>
        <v>0</v>
      </c>
      <c r="W140" s="1078" t="e">
        <f>SUM(W141+#REF!+W143)</f>
        <v>#REF!</v>
      </c>
      <c r="X140" s="1078">
        <f>SUM(X141+X143)</f>
        <v>0</v>
      </c>
      <c r="Y140" s="1078">
        <f>SUM(Y141+Y143)</f>
        <v>0</v>
      </c>
      <c r="Z140" s="1642">
        <f t="shared" si="23"/>
        <v>0</v>
      </c>
    </row>
    <row r="141" spans="1:26" ht="12" customHeight="1">
      <c r="E141" s="1895"/>
      <c r="F141" s="1641" t="s">
        <v>642</v>
      </c>
      <c r="G141" s="1522"/>
      <c r="H141" s="1111">
        <f>SUM(H142)</f>
        <v>2</v>
      </c>
      <c r="I141" s="1111">
        <f>SUM(I142)</f>
        <v>6</v>
      </c>
      <c r="J141" s="1111">
        <f t="shared" si="24"/>
        <v>8</v>
      </c>
      <c r="K141" s="1111"/>
      <c r="L141" s="1111">
        <f>SUM(L142)</f>
        <v>2</v>
      </c>
      <c r="M141" s="1111">
        <f>SUM(M142)</f>
        <v>5</v>
      </c>
      <c r="N141" s="1111">
        <f t="shared" si="26"/>
        <v>7</v>
      </c>
      <c r="O141" s="1091"/>
      <c r="P141" s="1111">
        <f>SUM(P142)</f>
        <v>2</v>
      </c>
      <c r="Q141" s="1111">
        <f>SUM(Q142)</f>
        <v>4</v>
      </c>
      <c r="R141" s="1640">
        <f t="shared" si="27"/>
        <v>6</v>
      </c>
      <c r="S141" s="1111">
        <f>SUM(S142)</f>
        <v>0</v>
      </c>
      <c r="T141" s="1111">
        <f>SUM(T142)</f>
        <v>0</v>
      </c>
      <c r="U141" s="1111">
        <f>SUM(U142)</f>
        <v>0</v>
      </c>
      <c r="V141" s="1640">
        <f t="shared" si="25"/>
        <v>0</v>
      </c>
      <c r="W141" s="1111">
        <f>SUM(W142)</f>
        <v>0</v>
      </c>
      <c r="X141" s="1111">
        <f>SUM(X142)</f>
        <v>0</v>
      </c>
      <c r="Y141" s="1111">
        <f>SUM(Y142)</f>
        <v>0</v>
      </c>
      <c r="Z141" s="1639">
        <f t="shared" si="23"/>
        <v>0</v>
      </c>
    </row>
    <row r="142" spans="1:26" ht="12" customHeight="1">
      <c r="A142" s="9">
        <v>9</v>
      </c>
      <c r="B142" s="9">
        <v>4</v>
      </c>
      <c r="C142" s="9">
        <v>8</v>
      </c>
      <c r="E142" s="1895"/>
      <c r="F142" s="1316"/>
      <c r="G142" s="20" t="s">
        <v>665</v>
      </c>
      <c r="H142" s="1635">
        <v>2</v>
      </c>
      <c r="I142" s="1635">
        <v>6</v>
      </c>
      <c r="J142" s="1635">
        <f t="shared" si="24"/>
        <v>8</v>
      </c>
      <c r="K142" s="1635"/>
      <c r="L142" s="1635">
        <v>2</v>
      </c>
      <c r="M142" s="1635">
        <v>5</v>
      </c>
      <c r="N142" s="1635">
        <f t="shared" si="26"/>
        <v>7</v>
      </c>
      <c r="O142" s="1091"/>
      <c r="P142" s="1635">
        <v>2</v>
      </c>
      <c r="Q142" s="1635">
        <v>4</v>
      </c>
      <c r="R142" s="1635">
        <f t="shared" si="27"/>
        <v>6</v>
      </c>
      <c r="S142" s="1635"/>
      <c r="T142" s="1091">
        <v>0</v>
      </c>
      <c r="U142" s="1091">
        <v>0</v>
      </c>
      <c r="V142" s="1635">
        <f t="shared" si="25"/>
        <v>0</v>
      </c>
      <c r="W142" s="1635"/>
      <c r="X142" s="1091">
        <v>0</v>
      </c>
      <c r="Y142" s="1091">
        <v>0</v>
      </c>
      <c r="Z142" s="1634">
        <f t="shared" si="23"/>
        <v>0</v>
      </c>
    </row>
    <row r="143" spans="1:26" ht="12" customHeight="1">
      <c r="E143" s="1895"/>
      <c r="F143" s="479" t="s">
        <v>22</v>
      </c>
      <c r="G143" s="457"/>
      <c r="H143" s="1638">
        <f>SUM(H144)</f>
        <v>13</v>
      </c>
      <c r="I143" s="1638">
        <f>SUM(I144)</f>
        <v>26</v>
      </c>
      <c r="J143" s="1111">
        <f t="shared" si="24"/>
        <v>39</v>
      </c>
      <c r="K143" s="1638"/>
      <c r="L143" s="1638">
        <f>SUM(L144)</f>
        <v>13</v>
      </c>
      <c r="M143" s="1638">
        <f>SUM(M144)</f>
        <v>26</v>
      </c>
      <c r="N143" s="1111">
        <f t="shared" si="26"/>
        <v>39</v>
      </c>
      <c r="O143" s="1637"/>
      <c r="P143" s="1111">
        <f>SUM(P144)</f>
        <v>11</v>
      </c>
      <c r="Q143" s="1111">
        <f>SUM(Q144)</f>
        <v>24</v>
      </c>
      <c r="R143" s="1111">
        <f t="shared" si="27"/>
        <v>35</v>
      </c>
      <c r="S143" s="1111" t="e">
        <f>SUM(#REF!)</f>
        <v>#REF!</v>
      </c>
      <c r="T143" s="1111">
        <f>SUM(T144)</f>
        <v>0</v>
      </c>
      <c r="U143" s="1111">
        <f>SUM(U144)</f>
        <v>0</v>
      </c>
      <c r="V143" s="1111">
        <f t="shared" si="25"/>
        <v>0</v>
      </c>
      <c r="W143" s="1111" t="e">
        <f>SUM(#REF!)</f>
        <v>#REF!</v>
      </c>
      <c r="X143" s="1111">
        <f>SUM(X144)</f>
        <v>0</v>
      </c>
      <c r="Y143" s="1111">
        <f>SUM(Y144)</f>
        <v>0</v>
      </c>
      <c r="Z143" s="1636">
        <f t="shared" si="23"/>
        <v>0</v>
      </c>
    </row>
    <row r="144" spans="1:26" ht="12" customHeight="1">
      <c r="A144" s="9">
        <v>9</v>
      </c>
      <c r="B144" s="9">
        <v>5</v>
      </c>
      <c r="C144" s="9">
        <v>11</v>
      </c>
      <c r="E144" s="1923"/>
      <c r="F144" s="4"/>
      <c r="G144" s="20" t="s">
        <v>664</v>
      </c>
      <c r="H144" s="1635">
        <v>13</v>
      </c>
      <c r="I144" s="1635">
        <v>26</v>
      </c>
      <c r="J144" s="1635">
        <f t="shared" si="24"/>
        <v>39</v>
      </c>
      <c r="K144" s="1635"/>
      <c r="L144" s="1635">
        <v>13</v>
      </c>
      <c r="M144" s="1635">
        <v>26</v>
      </c>
      <c r="N144" s="1635">
        <f t="shared" si="26"/>
        <v>39</v>
      </c>
      <c r="O144" s="1091"/>
      <c r="P144" s="1635">
        <v>11</v>
      </c>
      <c r="Q144" s="1635">
        <v>24</v>
      </c>
      <c r="R144" s="1635">
        <f t="shared" si="27"/>
        <v>35</v>
      </c>
      <c r="S144" s="1635"/>
      <c r="T144" s="1091">
        <v>0</v>
      </c>
      <c r="U144" s="1091">
        <v>0</v>
      </c>
      <c r="V144" s="1635">
        <f t="shared" si="25"/>
        <v>0</v>
      </c>
      <c r="W144" s="1635"/>
      <c r="X144" s="1091">
        <v>0</v>
      </c>
      <c r="Y144" s="1091">
        <v>0</v>
      </c>
      <c r="Z144" s="1634">
        <f t="shared" si="23"/>
        <v>0</v>
      </c>
    </row>
    <row r="145" spans="6:26" ht="15" customHeight="1">
      <c r="F145" s="1885" t="s">
        <v>0</v>
      </c>
      <c r="G145" s="1886"/>
      <c r="H145" s="1632">
        <f t="shared" ref="H145:Z145" si="28">SUM(H6+H38+H70+H83+H90+H108+H118+H126+H140)</f>
        <v>5543</v>
      </c>
      <c r="I145" s="1632">
        <f t="shared" si="28"/>
        <v>5590</v>
      </c>
      <c r="J145" s="1632">
        <f t="shared" si="28"/>
        <v>11133</v>
      </c>
      <c r="K145" s="1632">
        <f t="shared" si="28"/>
        <v>0</v>
      </c>
      <c r="L145" s="1632">
        <f t="shared" si="28"/>
        <v>5277</v>
      </c>
      <c r="M145" s="1632">
        <f t="shared" si="28"/>
        <v>5281</v>
      </c>
      <c r="N145" s="1632">
        <f t="shared" si="28"/>
        <v>10558</v>
      </c>
      <c r="O145" s="1632">
        <f t="shared" si="28"/>
        <v>0</v>
      </c>
      <c r="P145" s="1632">
        <f t="shared" si="28"/>
        <v>4690</v>
      </c>
      <c r="Q145" s="1632">
        <f t="shared" si="28"/>
        <v>4542</v>
      </c>
      <c r="R145" s="1632">
        <f t="shared" si="28"/>
        <v>9232</v>
      </c>
      <c r="S145" s="1632" t="e">
        <f t="shared" si="28"/>
        <v>#REF!</v>
      </c>
      <c r="T145" s="1632">
        <f t="shared" si="28"/>
        <v>594</v>
      </c>
      <c r="U145" s="1632">
        <f t="shared" si="28"/>
        <v>880</v>
      </c>
      <c r="V145" s="1632">
        <f t="shared" si="28"/>
        <v>1474</v>
      </c>
      <c r="W145" s="1632" t="e">
        <f t="shared" si="28"/>
        <v>#REF!</v>
      </c>
      <c r="X145" s="1632">
        <f t="shared" si="28"/>
        <v>235</v>
      </c>
      <c r="Y145" s="1632">
        <f t="shared" si="28"/>
        <v>257</v>
      </c>
      <c r="Z145" s="1631">
        <f t="shared" si="28"/>
        <v>492</v>
      </c>
    </row>
    <row r="146" spans="6:26" ht="10.5" customHeight="1">
      <c r="F146" s="536" t="s">
        <v>641</v>
      </c>
    </row>
    <row r="147" spans="6:26" ht="9" customHeight="1">
      <c r="F147" s="1942" t="s">
        <v>663</v>
      </c>
      <c r="G147" s="1942"/>
      <c r="H147" s="1942"/>
      <c r="I147" s="1942"/>
      <c r="J147" s="1942"/>
      <c r="K147" s="1942"/>
      <c r="L147" s="1942"/>
      <c r="M147" s="1942"/>
      <c r="N147" s="1942"/>
      <c r="O147" s="1942"/>
      <c r="P147" s="1942"/>
      <c r="Q147" s="1942"/>
      <c r="R147" s="1942"/>
      <c r="S147" s="1942"/>
      <c r="T147" s="1942"/>
      <c r="U147" s="1942"/>
      <c r="V147" s="1942"/>
      <c r="W147" s="1942"/>
      <c r="X147" s="1942"/>
      <c r="Y147" s="1942"/>
      <c r="Z147" s="1942"/>
    </row>
    <row r="148" spans="6:26" ht="9" customHeight="1">
      <c r="F148" s="1941" t="s">
        <v>672</v>
      </c>
      <c r="G148" s="1942"/>
      <c r="H148" s="1942"/>
      <c r="I148" s="1942"/>
      <c r="J148" s="1942"/>
      <c r="K148" s="1942"/>
      <c r="L148" s="1942"/>
      <c r="M148" s="1942"/>
      <c r="N148" s="1942"/>
      <c r="O148" s="1942"/>
      <c r="P148" s="1942"/>
      <c r="Q148" s="1942"/>
      <c r="R148" s="1942"/>
      <c r="S148" s="1942"/>
      <c r="T148" s="1942"/>
      <c r="U148" s="1942"/>
      <c r="V148" s="1942"/>
      <c r="W148" s="1942"/>
      <c r="X148" s="1942"/>
      <c r="Y148" s="1942"/>
      <c r="Z148" s="1942"/>
    </row>
    <row r="149" spans="6:26" ht="9" customHeight="1"/>
    <row r="150" spans="6:26" ht="9" customHeight="1"/>
    <row r="151" spans="6:26" ht="9" customHeight="1"/>
    <row r="152" spans="6:26" ht="9" customHeight="1"/>
    <row r="153" spans="6:26" ht="9" customHeight="1"/>
    <row r="154" spans="6:26" ht="9" customHeight="1"/>
    <row r="155" spans="6:26" ht="9" customHeight="1"/>
    <row r="156" spans="6:26" ht="9" customHeight="1"/>
    <row r="157" spans="6:26" ht="9" customHeight="1"/>
    <row r="158" spans="6:26" ht="9" customHeight="1"/>
    <row r="159" spans="6:26" ht="9" customHeight="1"/>
    <row r="160" spans="6:26"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26" ht="9" customHeight="1"/>
    <row r="226" spans="6:26" ht="9" customHeight="1">
      <c r="F226" s="20"/>
      <c r="G226" s="20"/>
      <c r="H226" s="20"/>
      <c r="I226" s="20"/>
      <c r="J226" s="20"/>
      <c r="K226" s="20"/>
      <c r="L226" s="20"/>
      <c r="M226" s="20"/>
      <c r="N226" s="20"/>
      <c r="O226" s="20"/>
      <c r="P226" s="20"/>
      <c r="Q226" s="20"/>
      <c r="R226" s="20"/>
      <c r="S226" s="5"/>
      <c r="T226" s="1630"/>
      <c r="U226" s="1630"/>
      <c r="V226" s="1629"/>
      <c r="W226" s="1630"/>
      <c r="X226" s="1630"/>
      <c r="Y226" s="1630"/>
      <c r="Z226" s="1629"/>
    </row>
    <row r="227" spans="6:26" ht="9" customHeight="1"/>
    <row r="228" spans="6:26" ht="9" customHeight="1"/>
    <row r="229" spans="6:26" ht="9" customHeight="1"/>
    <row r="230" spans="6:26" ht="9" customHeight="1"/>
    <row r="231" spans="6:26" ht="9" customHeight="1"/>
    <row r="232" spans="6:26" ht="9" customHeight="1"/>
    <row r="233" spans="6:26" ht="9" customHeight="1"/>
    <row r="234" spans="6:26" ht="9" customHeight="1"/>
    <row r="235" spans="6:26" ht="9" customHeight="1"/>
    <row r="236" spans="6:26" ht="9" customHeight="1"/>
    <row r="237" spans="6:26" ht="9" customHeight="1"/>
    <row r="238" spans="6:26" ht="9" customHeight="1"/>
    <row r="239" spans="6:26" ht="9" customHeight="1"/>
    <row r="240" spans="6:26"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sheetData>
  <mergeCells count="31">
    <mergeCell ref="F148:Z148"/>
    <mergeCell ref="F147:Z147"/>
    <mergeCell ref="AF15:AK24"/>
    <mergeCell ref="E6:E37"/>
    <mergeCell ref="L81:N81"/>
    <mergeCell ref="P81:R81"/>
    <mergeCell ref="E70:E77"/>
    <mergeCell ref="E38:E69"/>
    <mergeCell ref="H81:J81"/>
    <mergeCell ref="AD31:AI39"/>
    <mergeCell ref="F81:G82"/>
    <mergeCell ref="F145:G145"/>
    <mergeCell ref="E83:E89"/>
    <mergeCell ref="E90:E107"/>
    <mergeCell ref="E108:E117"/>
    <mergeCell ref="E81:E82"/>
    <mergeCell ref="T81:V81"/>
    <mergeCell ref="AD1:AR1"/>
    <mergeCell ref="E140:E144"/>
    <mergeCell ref="E118:E125"/>
    <mergeCell ref="X81:Z81"/>
    <mergeCell ref="F4:G5"/>
    <mergeCell ref="E1:Z1"/>
    <mergeCell ref="T4:V4"/>
    <mergeCell ref="X4:Z4"/>
    <mergeCell ref="P4:R4"/>
    <mergeCell ref="H4:J4"/>
    <mergeCell ref="E2:Z2"/>
    <mergeCell ref="L4:N4"/>
    <mergeCell ref="E126:E139"/>
    <mergeCell ref="E4:E5"/>
  </mergeCells>
  <printOptions horizontalCentered="1"/>
  <pageMargins left="0.86614173228346458" right="0.98425196850393704" top="0.86614173228346458" bottom="0.94488188976377963" header="0.51181102362204722" footer="0.51181102362204722"/>
  <pageSetup scale="51" orientation="portrait" r:id="rId1"/>
  <headerFooter alignWithMargins="0">
    <oddFooter>&amp;F</oddFooter>
  </headerFooter>
  <rowBreaks count="1" manualBreakCount="1">
    <brk id="78" max="16383" man="1"/>
  </rowBreaks>
  <colBreaks count="1" manualBreakCount="1">
    <brk id="26"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FFF08-7CF3-4800-B648-C3C59DE0C6F0}">
  <dimension ref="A1:CN502"/>
  <sheetViews>
    <sheetView view="pageBreakPreview" topLeftCell="E1" zoomScaleNormal="100" zoomScaleSheetLayoutView="100" workbookViewId="0">
      <selection activeCell="AB17" sqref="AB17:AF36"/>
    </sheetView>
  </sheetViews>
  <sheetFormatPr baseColWidth="10" defaultRowHeight="12.75"/>
  <cols>
    <col min="1" max="1" width="1.85546875" style="1332" hidden="1" customWidth="1"/>
    <col min="2" max="2" width="2.140625" style="1332" hidden="1" customWidth="1"/>
    <col min="3" max="3" width="2.42578125" style="1332" hidden="1" customWidth="1"/>
    <col min="4" max="4" width="1.42578125" style="1332" hidden="1" customWidth="1"/>
    <col min="5" max="5" width="6.42578125" style="1046" customWidth="1"/>
    <col min="6" max="6" width="2.5703125" style="531" customWidth="1"/>
    <col min="7" max="7" width="63" style="531" customWidth="1"/>
    <col min="8" max="8" width="5.42578125" style="1510" customWidth="1"/>
    <col min="9" max="9" width="5" style="1510" customWidth="1"/>
    <col min="10" max="10" width="3.7109375" style="1510" customWidth="1"/>
    <col min="11" max="11" width="4.5703125" style="1510" customWidth="1"/>
    <col min="12" max="12" width="3.7109375" style="1510" customWidth="1"/>
    <col min="13" max="13" width="3.42578125" style="1510" customWidth="1"/>
    <col min="14" max="14" width="3.5703125" style="1510" customWidth="1"/>
    <col min="15" max="15" width="4.85546875" style="1510" customWidth="1"/>
    <col min="16" max="16" width="0.5703125" style="1510" customWidth="1"/>
    <col min="17" max="17" width="3.7109375" style="1510" customWidth="1"/>
    <col min="18" max="18" width="4.85546875" style="1510" customWidth="1"/>
    <col min="19" max="23" width="3.7109375" style="1510" customWidth="1"/>
    <col min="24" max="24" width="5.140625" style="1510" customWidth="1"/>
    <col min="25" max="25" width="1.7109375" style="531" customWidth="1"/>
    <col min="26" max="26" width="11.42578125" style="531"/>
    <col min="27" max="27" width="13.42578125" style="531" customWidth="1"/>
    <col min="28" max="28" width="3.7109375" style="531" customWidth="1"/>
    <col min="29" max="29" width="1.7109375" style="531" customWidth="1"/>
    <col min="30" max="30" width="27.7109375" style="531" customWidth="1"/>
    <col min="31" max="31" width="3.85546875" style="531" customWidth="1"/>
    <col min="32" max="38" width="3.7109375" style="531" customWidth="1"/>
    <col min="39" max="39" width="1.7109375" style="531" customWidth="1"/>
    <col min="40" max="48" width="3.7109375" style="531" customWidth="1"/>
    <col min="49" max="16384" width="11.42578125" style="531"/>
  </cols>
  <sheetData>
    <row r="1" spans="1:92" ht="3.75" customHeight="1">
      <c r="F1" s="536"/>
      <c r="G1" s="536"/>
    </row>
    <row r="2" spans="1:92" ht="12" customHeight="1">
      <c r="E2" s="1938" t="s">
        <v>654</v>
      </c>
      <c r="F2" s="1938"/>
      <c r="G2" s="1938"/>
      <c r="H2" s="1938"/>
      <c r="I2" s="1938"/>
      <c r="J2" s="1938"/>
      <c r="K2" s="1938"/>
      <c r="L2" s="1938"/>
      <c r="M2" s="1938"/>
      <c r="N2" s="1938"/>
      <c r="O2" s="1938"/>
      <c r="P2" s="1938"/>
      <c r="Q2" s="1938"/>
      <c r="R2" s="1938"/>
      <c r="S2" s="1938"/>
      <c r="T2" s="1938"/>
      <c r="U2" s="1938"/>
      <c r="V2" s="1938"/>
      <c r="W2" s="1938"/>
      <c r="X2" s="1938"/>
      <c r="Y2" s="1442"/>
      <c r="AA2" s="1576"/>
      <c r="AB2" s="1576"/>
      <c r="AC2" s="1577"/>
      <c r="AD2" s="1442"/>
      <c r="AE2" s="559"/>
      <c r="AF2" s="559"/>
      <c r="AG2" s="559"/>
      <c r="AH2" s="559"/>
      <c r="AI2" s="1442"/>
      <c r="AJ2" s="1442"/>
      <c r="AK2" s="1442"/>
      <c r="AL2" s="1442"/>
      <c r="AM2" s="1442"/>
      <c r="AN2" s="1442"/>
      <c r="AO2" s="1442"/>
      <c r="AP2" s="1442"/>
      <c r="AQ2" s="1442"/>
      <c r="AR2" s="1442"/>
      <c r="AS2" s="1442"/>
      <c r="AT2" s="1442"/>
      <c r="AU2" s="1442"/>
      <c r="AV2" s="1576"/>
      <c r="AW2" s="1576"/>
      <c r="AX2" s="1577"/>
      <c r="AY2" s="1442"/>
      <c r="AZ2" s="559"/>
      <c r="BA2" s="559"/>
      <c r="BB2" s="559"/>
      <c r="BC2" s="559"/>
      <c r="BD2" s="1442"/>
      <c r="BE2" s="1442"/>
      <c r="BF2" s="1442"/>
      <c r="BG2" s="1442"/>
      <c r="BH2" s="1442"/>
      <c r="BI2" s="1442"/>
      <c r="BJ2" s="1442"/>
      <c r="BK2" s="1442"/>
      <c r="BL2" s="1442"/>
      <c r="BM2" s="1442"/>
      <c r="BN2" s="1442"/>
      <c r="BO2" s="1442"/>
      <c r="BP2" s="1442"/>
      <c r="BQ2" s="1576"/>
      <c r="BR2" s="1576"/>
      <c r="BS2" s="1577"/>
      <c r="BT2" s="1442"/>
      <c r="BU2" s="559"/>
      <c r="BV2" s="559"/>
      <c r="BW2" s="559"/>
      <c r="BX2" s="559"/>
      <c r="BY2" s="1442"/>
      <c r="BZ2" s="1442"/>
      <c r="CA2" s="1442"/>
      <c r="CB2" s="1442"/>
      <c r="CC2" s="1442"/>
      <c r="CD2" s="1442"/>
      <c r="CE2" s="1442"/>
      <c r="CF2" s="1442"/>
      <c r="CG2" s="1442"/>
      <c r="CH2" s="1442"/>
      <c r="CI2" s="1442"/>
      <c r="CJ2" s="1442"/>
      <c r="CK2" s="1442"/>
      <c r="CL2" s="1576"/>
      <c r="CM2" s="1576"/>
      <c r="CN2" s="1577"/>
    </row>
    <row r="3" spans="1:92" ht="12" customHeight="1">
      <c r="E3" s="1938" t="s">
        <v>61</v>
      </c>
      <c r="F3" s="1938"/>
      <c r="G3" s="1938"/>
      <c r="H3" s="1938"/>
      <c r="I3" s="1938"/>
      <c r="J3" s="1938"/>
      <c r="K3" s="1938"/>
      <c r="L3" s="1938"/>
      <c r="M3" s="1938"/>
      <c r="N3" s="1938"/>
      <c r="O3" s="1938"/>
      <c r="P3" s="1938"/>
      <c r="Q3" s="1938"/>
      <c r="R3" s="1938"/>
      <c r="S3" s="1938"/>
      <c r="T3" s="1938"/>
      <c r="U3" s="1938"/>
      <c r="V3" s="1938"/>
      <c r="W3" s="1938"/>
      <c r="X3" s="1938"/>
      <c r="Y3" s="1442"/>
      <c r="AA3" s="1576"/>
      <c r="AB3" s="1576"/>
    </row>
    <row r="4" spans="1:92" ht="3.75" customHeight="1" thickBot="1">
      <c r="E4" s="1575"/>
      <c r="F4" s="1575"/>
      <c r="G4" s="1575"/>
      <c r="H4" s="1554"/>
      <c r="I4" s="1554"/>
      <c r="J4" s="1554"/>
      <c r="K4" s="1554"/>
      <c r="L4" s="1554"/>
      <c r="M4" s="1554"/>
      <c r="N4" s="1554"/>
      <c r="O4" s="1554"/>
      <c r="P4" s="1554"/>
      <c r="Q4" s="1554"/>
      <c r="R4" s="1554"/>
      <c r="S4" s="1554"/>
      <c r="T4" s="1554"/>
      <c r="U4" s="1554"/>
      <c r="V4" s="1554"/>
      <c r="W4" s="1554"/>
      <c r="X4" s="1554"/>
      <c r="AA4" s="559"/>
      <c r="AB4" s="559"/>
    </row>
    <row r="5" spans="1:92" s="20" customFormat="1" ht="13.5" customHeight="1">
      <c r="A5" s="1332"/>
      <c r="B5" s="1332"/>
      <c r="C5" s="1332"/>
      <c r="D5" s="1332"/>
      <c r="E5" s="1924" t="s">
        <v>6</v>
      </c>
      <c r="F5" s="1943" t="s">
        <v>87</v>
      </c>
      <c r="G5" s="1943"/>
      <c r="H5" s="1949" t="s">
        <v>652</v>
      </c>
      <c r="I5" s="1949"/>
      <c r="J5" s="1949"/>
      <c r="K5" s="1949"/>
      <c r="L5" s="1949"/>
      <c r="M5" s="1949"/>
      <c r="N5" s="1949"/>
      <c r="O5" s="1949"/>
      <c r="P5" s="1552"/>
      <c r="Q5" s="1551" t="s">
        <v>651</v>
      </c>
      <c r="R5" s="1551"/>
      <c r="S5" s="1551"/>
      <c r="T5" s="1551"/>
      <c r="U5" s="1551"/>
      <c r="V5" s="1551"/>
      <c r="W5" s="1551"/>
      <c r="X5" s="1550"/>
    </row>
    <row r="6" spans="1:92" s="536" customFormat="1" ht="30.75" customHeight="1">
      <c r="A6" s="1332"/>
      <c r="B6" s="1332"/>
      <c r="C6" s="1332"/>
      <c r="D6" s="1332"/>
      <c r="E6" s="1952"/>
      <c r="F6" s="1944"/>
      <c r="G6" s="1944"/>
      <c r="H6" s="1548" t="s">
        <v>650</v>
      </c>
      <c r="I6" s="1548">
        <v>18</v>
      </c>
      <c r="J6" s="1548">
        <v>19</v>
      </c>
      <c r="K6" s="1548" t="s">
        <v>649</v>
      </c>
      <c r="L6" s="1548" t="s">
        <v>648</v>
      </c>
      <c r="M6" s="1548" t="s">
        <v>647</v>
      </c>
      <c r="N6" s="1548" t="s">
        <v>646</v>
      </c>
      <c r="O6" s="1548" t="s">
        <v>0</v>
      </c>
      <c r="P6" s="1549"/>
      <c r="Q6" s="1548" t="s">
        <v>650</v>
      </c>
      <c r="R6" s="1548">
        <v>18</v>
      </c>
      <c r="S6" s="1548">
        <v>19</v>
      </c>
      <c r="T6" s="1548" t="s">
        <v>649</v>
      </c>
      <c r="U6" s="1548" t="s">
        <v>648</v>
      </c>
      <c r="V6" s="1548" t="s">
        <v>647</v>
      </c>
      <c r="W6" s="1548" t="s">
        <v>646</v>
      </c>
      <c r="X6" s="1547" t="s">
        <v>0</v>
      </c>
      <c r="Y6" s="1564"/>
      <c r="Z6" s="1564"/>
    </row>
    <row r="7" spans="1:92" s="20" customFormat="1" ht="12" customHeight="1">
      <c r="A7" s="1332" t="s">
        <v>12</v>
      </c>
      <c r="B7" s="1332" t="s">
        <v>653</v>
      </c>
      <c r="C7" s="1332" t="s">
        <v>14</v>
      </c>
      <c r="D7" s="1332"/>
      <c r="E7" s="1946">
        <v>1401</v>
      </c>
      <c r="F7" s="392" t="s">
        <v>1</v>
      </c>
      <c r="G7" s="1574"/>
      <c r="H7" s="1563">
        <f t="shared" ref="H7:N7" si="0">SUM(H8,H11,H15,H19,H28,H32,H34,H36)</f>
        <v>32</v>
      </c>
      <c r="I7" s="1563">
        <f t="shared" si="0"/>
        <v>143</v>
      </c>
      <c r="J7" s="1563">
        <f t="shared" si="0"/>
        <v>57</v>
      </c>
      <c r="K7" s="1563">
        <f t="shared" si="0"/>
        <v>60</v>
      </c>
      <c r="L7" s="1563">
        <f t="shared" si="0"/>
        <v>7</v>
      </c>
      <c r="M7" s="1563">
        <f t="shared" si="0"/>
        <v>3</v>
      </c>
      <c r="N7" s="1563">
        <f t="shared" si="0"/>
        <v>1</v>
      </c>
      <c r="O7" s="1563">
        <f t="shared" ref="O7:O38" si="1">SUM(H7:N7)</f>
        <v>303</v>
      </c>
      <c r="P7" s="1563"/>
      <c r="Q7" s="1563">
        <f t="shared" ref="Q7:W7" si="2">SUM(Q8,Q11,Q15,Q19,Q28,Q32,Q34,Q36)</f>
        <v>30</v>
      </c>
      <c r="R7" s="1563">
        <f t="shared" si="2"/>
        <v>135</v>
      </c>
      <c r="S7" s="1563">
        <f t="shared" si="2"/>
        <v>55</v>
      </c>
      <c r="T7" s="1563">
        <f t="shared" si="2"/>
        <v>53</v>
      </c>
      <c r="U7" s="1563">
        <f t="shared" si="2"/>
        <v>6</v>
      </c>
      <c r="V7" s="1563">
        <f t="shared" si="2"/>
        <v>3</v>
      </c>
      <c r="W7" s="1563">
        <f t="shared" si="2"/>
        <v>1</v>
      </c>
      <c r="X7" s="1562">
        <f>SUM(P7:W7)</f>
        <v>283</v>
      </c>
      <c r="Y7" s="1565"/>
    </row>
    <row r="8" spans="1:92" s="20" customFormat="1" ht="12" customHeight="1">
      <c r="A8" s="1332"/>
      <c r="B8" s="1332"/>
      <c r="C8" s="1332"/>
      <c r="D8" s="1332"/>
      <c r="E8" s="1946"/>
      <c r="F8" s="1573" t="s">
        <v>33</v>
      </c>
      <c r="G8" s="1522"/>
      <c r="H8" s="1572">
        <f t="shared" ref="H8:N8" si="3">SUM(H9:H10)</f>
        <v>29</v>
      </c>
      <c r="I8" s="1572">
        <f t="shared" si="3"/>
        <v>110</v>
      </c>
      <c r="J8" s="1572">
        <f t="shared" si="3"/>
        <v>37</v>
      </c>
      <c r="K8" s="1572">
        <f t="shared" si="3"/>
        <v>34</v>
      </c>
      <c r="L8" s="1572">
        <f t="shared" si="3"/>
        <v>1</v>
      </c>
      <c r="M8" s="1572">
        <f t="shared" si="3"/>
        <v>1</v>
      </c>
      <c r="N8" s="1572">
        <f t="shared" si="3"/>
        <v>0</v>
      </c>
      <c r="O8" s="1572">
        <f t="shared" si="1"/>
        <v>212</v>
      </c>
      <c r="P8" s="1572"/>
      <c r="Q8" s="1572">
        <f t="shared" ref="Q8:W8" si="4">SUM(Q9:Q10)</f>
        <v>27</v>
      </c>
      <c r="R8" s="1572">
        <f t="shared" si="4"/>
        <v>105</v>
      </c>
      <c r="S8" s="1572">
        <f t="shared" si="4"/>
        <v>36</v>
      </c>
      <c r="T8" s="1572">
        <f t="shared" si="4"/>
        <v>32</v>
      </c>
      <c r="U8" s="1572">
        <f t="shared" si="4"/>
        <v>1</v>
      </c>
      <c r="V8" s="1572">
        <f t="shared" si="4"/>
        <v>1</v>
      </c>
      <c r="W8" s="1572">
        <f t="shared" si="4"/>
        <v>0</v>
      </c>
      <c r="X8" s="1544">
        <f t="shared" ref="X8:X39" si="5">SUM(Q8:W8)</f>
        <v>202</v>
      </c>
      <c r="Y8" s="1571"/>
    </row>
    <row r="9" spans="1:92" s="20" customFormat="1" ht="10.5" customHeight="1">
      <c r="A9" s="1332">
        <v>1</v>
      </c>
      <c r="B9" s="1332">
        <v>1</v>
      </c>
      <c r="C9" s="1332">
        <v>11</v>
      </c>
      <c r="D9" s="1332"/>
      <c r="E9" s="1946"/>
      <c r="G9" s="20" t="s">
        <v>107</v>
      </c>
      <c r="H9" s="1516">
        <v>24</v>
      </c>
      <c r="I9" s="1516">
        <v>96</v>
      </c>
      <c r="J9" s="1516">
        <v>34</v>
      </c>
      <c r="K9" s="1516">
        <v>30</v>
      </c>
      <c r="L9" s="1516">
        <v>1</v>
      </c>
      <c r="M9" s="1516">
        <v>1</v>
      </c>
      <c r="N9" s="1516">
        <v>0</v>
      </c>
      <c r="O9" s="1543">
        <f t="shared" si="1"/>
        <v>186</v>
      </c>
      <c r="P9" s="1543"/>
      <c r="Q9" s="1516">
        <v>22</v>
      </c>
      <c r="R9" s="1516">
        <v>92</v>
      </c>
      <c r="S9" s="1516">
        <v>34</v>
      </c>
      <c r="T9" s="1516">
        <v>28</v>
      </c>
      <c r="U9" s="1516">
        <v>1</v>
      </c>
      <c r="V9" s="1516">
        <v>1</v>
      </c>
      <c r="W9" s="1516">
        <v>0</v>
      </c>
      <c r="X9" s="1542">
        <f t="shared" si="5"/>
        <v>178</v>
      </c>
      <c r="Y9" s="1571"/>
    </row>
    <row r="10" spans="1:92" s="20" customFormat="1" ht="10.5" customHeight="1">
      <c r="A10" s="1332">
        <v>1</v>
      </c>
      <c r="B10" s="1332">
        <v>1</v>
      </c>
      <c r="C10" s="1332">
        <v>7</v>
      </c>
      <c r="D10" s="1332"/>
      <c r="E10" s="1946"/>
      <c r="G10" s="20" t="s">
        <v>435</v>
      </c>
      <c r="H10" s="1516">
        <v>5</v>
      </c>
      <c r="I10" s="1516">
        <v>14</v>
      </c>
      <c r="J10" s="1516">
        <v>3</v>
      </c>
      <c r="K10" s="1516">
        <v>4</v>
      </c>
      <c r="L10" s="1516">
        <v>0</v>
      </c>
      <c r="M10" s="1516">
        <v>0</v>
      </c>
      <c r="N10" s="1516">
        <v>0</v>
      </c>
      <c r="O10" s="1543">
        <f t="shared" si="1"/>
        <v>26</v>
      </c>
      <c r="P10" s="1543"/>
      <c r="Q10" s="1516">
        <v>5</v>
      </c>
      <c r="R10" s="1516">
        <v>13</v>
      </c>
      <c r="S10" s="1516">
        <v>2</v>
      </c>
      <c r="T10" s="1516">
        <v>4</v>
      </c>
      <c r="U10" s="1516">
        <v>0</v>
      </c>
      <c r="V10" s="1516">
        <v>0</v>
      </c>
      <c r="W10" s="1516">
        <v>0</v>
      </c>
      <c r="X10" s="1542">
        <f t="shared" si="5"/>
        <v>24</v>
      </c>
      <c r="Y10" s="1571"/>
    </row>
    <row r="11" spans="1:92" s="20" customFormat="1" ht="12" customHeight="1">
      <c r="A11" s="1332"/>
      <c r="B11" s="1332"/>
      <c r="C11" s="1332"/>
      <c r="D11" s="1332"/>
      <c r="E11" s="1946"/>
      <c r="F11" s="490" t="s">
        <v>34</v>
      </c>
      <c r="H11" s="1545">
        <f t="shared" ref="H11:N11" si="6">SUM(H12:H14)</f>
        <v>2</v>
      </c>
      <c r="I11" s="1545">
        <f t="shared" si="6"/>
        <v>19</v>
      </c>
      <c r="J11" s="1545">
        <f t="shared" si="6"/>
        <v>14</v>
      </c>
      <c r="K11" s="1545">
        <f t="shared" si="6"/>
        <v>12</v>
      </c>
      <c r="L11" s="1545">
        <f t="shared" si="6"/>
        <v>0</v>
      </c>
      <c r="M11" s="1545">
        <f t="shared" si="6"/>
        <v>0</v>
      </c>
      <c r="N11" s="1545">
        <f t="shared" si="6"/>
        <v>0</v>
      </c>
      <c r="O11" s="1545">
        <f t="shared" si="1"/>
        <v>47</v>
      </c>
      <c r="P11" s="1545"/>
      <c r="Q11" s="1545">
        <f t="shared" ref="Q11:W11" si="7">SUM(Q12:Q14)</f>
        <v>2</v>
      </c>
      <c r="R11" s="1545">
        <f t="shared" si="7"/>
        <v>17</v>
      </c>
      <c r="S11" s="1545">
        <f t="shared" si="7"/>
        <v>13</v>
      </c>
      <c r="T11" s="1545">
        <f t="shared" si="7"/>
        <v>8</v>
      </c>
      <c r="U11" s="1545">
        <f t="shared" si="7"/>
        <v>0</v>
      </c>
      <c r="V11" s="1545">
        <f t="shared" si="7"/>
        <v>0</v>
      </c>
      <c r="W11" s="1545">
        <f t="shared" si="7"/>
        <v>0</v>
      </c>
      <c r="X11" s="1544">
        <f t="shared" si="5"/>
        <v>40</v>
      </c>
      <c r="Y11" s="1567"/>
      <c r="Z11" s="536"/>
    </row>
    <row r="12" spans="1:92" s="20" customFormat="1" ht="11.1" customHeight="1">
      <c r="A12" s="1332">
        <v>1</v>
      </c>
      <c r="B12" s="1332">
        <v>1</v>
      </c>
      <c r="C12" s="1332">
        <v>5</v>
      </c>
      <c r="D12" s="1332"/>
      <c r="E12" s="1946"/>
      <c r="G12" s="20" t="s">
        <v>409</v>
      </c>
      <c r="H12" s="1516">
        <v>2</v>
      </c>
      <c r="I12" s="1516">
        <v>18</v>
      </c>
      <c r="J12" s="1516">
        <v>9</v>
      </c>
      <c r="K12" s="1516">
        <v>11</v>
      </c>
      <c r="L12" s="1516">
        <v>0</v>
      </c>
      <c r="M12" s="1516">
        <v>0</v>
      </c>
      <c r="N12" s="1516">
        <v>0</v>
      </c>
      <c r="O12" s="1543">
        <f t="shared" si="1"/>
        <v>40</v>
      </c>
      <c r="P12" s="1543"/>
      <c r="Q12" s="1516">
        <v>2</v>
      </c>
      <c r="R12" s="1516">
        <v>16</v>
      </c>
      <c r="S12" s="1516">
        <v>8</v>
      </c>
      <c r="T12" s="1516">
        <v>7</v>
      </c>
      <c r="U12" s="1516">
        <v>0</v>
      </c>
      <c r="V12" s="1516">
        <v>0</v>
      </c>
      <c r="W12" s="1516">
        <v>0</v>
      </c>
      <c r="X12" s="1542">
        <f t="shared" si="5"/>
        <v>33</v>
      </c>
      <c r="Y12" s="1565"/>
      <c r="Z12" s="536"/>
    </row>
    <row r="13" spans="1:92" s="20" customFormat="1" ht="11.1" customHeight="1">
      <c r="A13" s="1332">
        <v>1</v>
      </c>
      <c r="B13" s="1332">
        <v>1</v>
      </c>
      <c r="C13" s="1332">
        <v>5</v>
      </c>
      <c r="D13" s="1332"/>
      <c r="E13" s="1946"/>
      <c r="G13" s="20" t="s">
        <v>411</v>
      </c>
      <c r="H13" s="1516">
        <v>0</v>
      </c>
      <c r="I13" s="1516">
        <v>0</v>
      </c>
      <c r="J13" s="1516">
        <v>0</v>
      </c>
      <c r="K13" s="1516">
        <v>0</v>
      </c>
      <c r="L13" s="1516">
        <v>0</v>
      </c>
      <c r="M13" s="1516">
        <v>0</v>
      </c>
      <c r="N13" s="1516">
        <v>0</v>
      </c>
      <c r="O13" s="1543">
        <f t="shared" si="1"/>
        <v>0</v>
      </c>
      <c r="P13" s="1543"/>
      <c r="Q13" s="1516">
        <v>0</v>
      </c>
      <c r="R13" s="1516">
        <v>0</v>
      </c>
      <c r="S13" s="1516">
        <v>0</v>
      </c>
      <c r="T13" s="1516">
        <v>0</v>
      </c>
      <c r="U13" s="1516">
        <v>0</v>
      </c>
      <c r="V13" s="1516">
        <v>0</v>
      </c>
      <c r="W13" s="1516">
        <v>0</v>
      </c>
      <c r="X13" s="1542">
        <f t="shared" si="5"/>
        <v>0</v>
      </c>
      <c r="Y13" s="1565"/>
      <c r="Z13" s="536"/>
    </row>
    <row r="14" spans="1:92" s="20" customFormat="1" ht="11.1" customHeight="1">
      <c r="A14" s="1332">
        <v>1</v>
      </c>
      <c r="B14" s="1332">
        <v>1</v>
      </c>
      <c r="C14" s="1332">
        <v>5</v>
      </c>
      <c r="D14" s="1332"/>
      <c r="E14" s="1946"/>
      <c r="G14" s="20" t="s">
        <v>410</v>
      </c>
      <c r="H14" s="1516">
        <v>0</v>
      </c>
      <c r="I14" s="1516">
        <v>1</v>
      </c>
      <c r="J14" s="1516">
        <v>5</v>
      </c>
      <c r="K14" s="1516">
        <v>1</v>
      </c>
      <c r="L14" s="1516">
        <v>0</v>
      </c>
      <c r="M14" s="1516">
        <v>0</v>
      </c>
      <c r="N14" s="1516">
        <v>0</v>
      </c>
      <c r="O14" s="1543">
        <f t="shared" si="1"/>
        <v>7</v>
      </c>
      <c r="P14" s="1543"/>
      <c r="Q14" s="1516">
        <v>0</v>
      </c>
      <c r="R14" s="1516">
        <v>1</v>
      </c>
      <c r="S14" s="1516">
        <v>5</v>
      </c>
      <c r="T14" s="1516">
        <v>1</v>
      </c>
      <c r="U14" s="1516">
        <v>0</v>
      </c>
      <c r="V14" s="1516">
        <v>0</v>
      </c>
      <c r="W14" s="1516">
        <v>0</v>
      </c>
      <c r="X14" s="1542">
        <f t="shared" si="5"/>
        <v>7</v>
      </c>
      <c r="Y14" s="1565"/>
      <c r="Z14" s="536"/>
    </row>
    <row r="15" spans="1:92" s="20" customFormat="1" ht="12" customHeight="1">
      <c r="A15" s="1332"/>
      <c r="B15" s="1332"/>
      <c r="C15" s="1332"/>
      <c r="D15" s="1332"/>
      <c r="E15" s="1946"/>
      <c r="F15" s="490" t="s">
        <v>35</v>
      </c>
      <c r="H15" s="1545">
        <f t="shared" ref="H15:N15" si="8">SUM(H16:H18)</f>
        <v>1</v>
      </c>
      <c r="I15" s="1545">
        <f t="shared" si="8"/>
        <v>7</v>
      </c>
      <c r="J15" s="1545">
        <f t="shared" si="8"/>
        <v>3</v>
      </c>
      <c r="K15" s="1545">
        <f t="shared" si="8"/>
        <v>7</v>
      </c>
      <c r="L15" s="1545">
        <f t="shared" si="8"/>
        <v>1</v>
      </c>
      <c r="M15" s="1545">
        <f t="shared" si="8"/>
        <v>0</v>
      </c>
      <c r="N15" s="1545">
        <f t="shared" si="8"/>
        <v>0</v>
      </c>
      <c r="O15" s="1545">
        <f t="shared" si="1"/>
        <v>19</v>
      </c>
      <c r="P15" s="1545"/>
      <c r="Q15" s="1545">
        <f t="shared" ref="Q15:W15" si="9">SUM(Q16:Q18)</f>
        <v>1</v>
      </c>
      <c r="R15" s="1545">
        <f t="shared" si="9"/>
        <v>6</v>
      </c>
      <c r="S15" s="1545">
        <f t="shared" si="9"/>
        <v>3</v>
      </c>
      <c r="T15" s="1545">
        <f t="shared" si="9"/>
        <v>6</v>
      </c>
      <c r="U15" s="1545">
        <f t="shared" si="9"/>
        <v>1</v>
      </c>
      <c r="V15" s="1545">
        <f t="shared" si="9"/>
        <v>0</v>
      </c>
      <c r="W15" s="1545">
        <f t="shared" si="9"/>
        <v>0</v>
      </c>
      <c r="X15" s="1544">
        <f t="shared" si="5"/>
        <v>17</v>
      </c>
      <c r="Y15" s="1565"/>
      <c r="Z15" s="536"/>
    </row>
    <row r="16" spans="1:92" s="20" customFormat="1" ht="11.1" customHeight="1">
      <c r="A16" s="1332">
        <v>1</v>
      </c>
      <c r="B16" s="1332">
        <v>1</v>
      </c>
      <c r="C16" s="1332">
        <v>12</v>
      </c>
      <c r="D16" s="1332"/>
      <c r="E16" s="1946"/>
      <c r="G16" s="20" t="s">
        <v>409</v>
      </c>
      <c r="H16" s="1516">
        <v>1</v>
      </c>
      <c r="I16" s="1516">
        <v>7</v>
      </c>
      <c r="J16" s="1516">
        <v>3</v>
      </c>
      <c r="K16" s="1516">
        <v>6</v>
      </c>
      <c r="L16" s="1516">
        <v>1</v>
      </c>
      <c r="M16" s="1516">
        <v>0</v>
      </c>
      <c r="N16" s="1516">
        <v>0</v>
      </c>
      <c r="O16" s="1543">
        <f t="shared" si="1"/>
        <v>18</v>
      </c>
      <c r="P16" s="1543"/>
      <c r="Q16" s="1516">
        <v>1</v>
      </c>
      <c r="R16" s="1516">
        <v>6</v>
      </c>
      <c r="S16" s="1516">
        <v>3</v>
      </c>
      <c r="T16" s="1516">
        <v>6</v>
      </c>
      <c r="U16" s="1516">
        <v>1</v>
      </c>
      <c r="V16" s="1516">
        <v>0</v>
      </c>
      <c r="W16" s="1516">
        <v>0</v>
      </c>
      <c r="X16" s="1542">
        <f t="shared" si="5"/>
        <v>17</v>
      </c>
      <c r="Y16" s="1565"/>
      <c r="Z16" s="536"/>
    </row>
    <row r="17" spans="1:32" s="20" customFormat="1" ht="11.1" customHeight="1">
      <c r="A17" s="1332">
        <v>1</v>
      </c>
      <c r="B17" s="1332">
        <v>1</v>
      </c>
      <c r="C17" s="1332">
        <v>12</v>
      </c>
      <c r="D17" s="1332"/>
      <c r="E17" s="1946"/>
      <c r="G17" s="20" t="s">
        <v>427</v>
      </c>
      <c r="H17" s="1516">
        <v>0</v>
      </c>
      <c r="I17" s="1516">
        <v>0</v>
      </c>
      <c r="J17" s="1516">
        <v>0</v>
      </c>
      <c r="K17" s="1516">
        <v>1</v>
      </c>
      <c r="L17" s="1516">
        <v>0</v>
      </c>
      <c r="M17" s="1516">
        <v>0</v>
      </c>
      <c r="N17" s="1516">
        <v>0</v>
      </c>
      <c r="O17" s="1543">
        <f t="shared" si="1"/>
        <v>1</v>
      </c>
      <c r="P17" s="1543"/>
      <c r="Q17" s="1516">
        <v>0</v>
      </c>
      <c r="R17" s="1516">
        <v>0</v>
      </c>
      <c r="S17" s="1516">
        <v>0</v>
      </c>
      <c r="T17" s="1516">
        <v>0</v>
      </c>
      <c r="U17" s="1516">
        <v>0</v>
      </c>
      <c r="V17" s="1516">
        <v>0</v>
      </c>
      <c r="W17" s="1516">
        <v>0</v>
      </c>
      <c r="X17" s="1542">
        <f t="shared" si="5"/>
        <v>0</v>
      </c>
      <c r="Y17" s="1565"/>
      <c r="Z17" s="536"/>
    </row>
    <row r="18" spans="1:32" s="20" customFormat="1" ht="11.1" customHeight="1">
      <c r="A18" s="1332">
        <v>1</v>
      </c>
      <c r="B18" s="1332">
        <v>1</v>
      </c>
      <c r="C18" s="1332">
        <v>12</v>
      </c>
      <c r="D18" s="1332"/>
      <c r="E18" s="1946"/>
      <c r="G18" s="20" t="s">
        <v>426</v>
      </c>
      <c r="H18" s="1516">
        <v>0</v>
      </c>
      <c r="I18" s="1516">
        <v>0</v>
      </c>
      <c r="J18" s="1516">
        <v>0</v>
      </c>
      <c r="K18" s="1516">
        <v>0</v>
      </c>
      <c r="L18" s="1516">
        <v>0</v>
      </c>
      <c r="M18" s="1516">
        <v>0</v>
      </c>
      <c r="N18" s="1516">
        <v>0</v>
      </c>
      <c r="O18" s="1543">
        <f t="shared" si="1"/>
        <v>0</v>
      </c>
      <c r="P18" s="1543"/>
      <c r="Q18" s="1516">
        <v>0</v>
      </c>
      <c r="R18" s="1516">
        <v>0</v>
      </c>
      <c r="S18" s="1516">
        <v>0</v>
      </c>
      <c r="T18" s="1516">
        <v>0</v>
      </c>
      <c r="U18" s="1516">
        <v>0</v>
      </c>
      <c r="V18" s="1516">
        <v>0</v>
      </c>
      <c r="W18" s="1516">
        <v>0</v>
      </c>
      <c r="X18" s="1542">
        <f t="shared" si="5"/>
        <v>0</v>
      </c>
      <c r="Y18" s="1565"/>
      <c r="Z18" s="536"/>
    </row>
    <row r="19" spans="1:32" s="20" customFormat="1" ht="12" customHeight="1">
      <c r="A19" s="1332"/>
      <c r="B19" s="1332"/>
      <c r="C19" s="1332"/>
      <c r="D19" s="1332"/>
      <c r="E19" s="1946"/>
      <c r="F19" s="548" t="s">
        <v>27</v>
      </c>
      <c r="G19" s="548"/>
      <c r="H19" s="1545">
        <f t="shared" ref="H19:N19" si="10">SUM(H20:H27)</f>
        <v>0</v>
      </c>
      <c r="I19" s="1545">
        <f t="shared" si="10"/>
        <v>2</v>
      </c>
      <c r="J19" s="1545">
        <f t="shared" si="10"/>
        <v>3</v>
      </c>
      <c r="K19" s="1545">
        <f t="shared" si="10"/>
        <v>6</v>
      </c>
      <c r="L19" s="1545">
        <f t="shared" si="10"/>
        <v>5</v>
      </c>
      <c r="M19" s="1545">
        <f t="shared" si="10"/>
        <v>2</v>
      </c>
      <c r="N19" s="1545">
        <f t="shared" si="10"/>
        <v>1</v>
      </c>
      <c r="O19" s="1545">
        <f t="shared" si="1"/>
        <v>19</v>
      </c>
      <c r="P19" s="1545"/>
      <c r="Q19" s="1545">
        <f t="shared" ref="Q19:W19" si="11">SUM(Q20:Q27)</f>
        <v>0</v>
      </c>
      <c r="R19" s="1545">
        <f t="shared" si="11"/>
        <v>2</v>
      </c>
      <c r="S19" s="1545">
        <f t="shared" si="11"/>
        <v>3</v>
      </c>
      <c r="T19" s="1545">
        <f t="shared" si="11"/>
        <v>6</v>
      </c>
      <c r="U19" s="1545">
        <f t="shared" si="11"/>
        <v>4</v>
      </c>
      <c r="V19" s="1545">
        <f t="shared" si="11"/>
        <v>2</v>
      </c>
      <c r="W19" s="1545">
        <f t="shared" si="11"/>
        <v>1</v>
      </c>
      <c r="X19" s="1544">
        <f t="shared" si="5"/>
        <v>18</v>
      </c>
      <c r="Y19" s="1565"/>
      <c r="Z19" s="536"/>
      <c r="AD19" s="1954"/>
      <c r="AE19" s="1954"/>
      <c r="AF19" s="1954"/>
    </row>
    <row r="20" spans="1:32" s="20" customFormat="1" ht="11.1" customHeight="1">
      <c r="A20" s="1332">
        <v>1</v>
      </c>
      <c r="B20" s="1332">
        <v>1</v>
      </c>
      <c r="C20" s="1332">
        <v>2</v>
      </c>
      <c r="D20" s="1332"/>
      <c r="E20" s="1946"/>
      <c r="G20" s="20" t="s">
        <v>409</v>
      </c>
      <c r="H20" s="1516">
        <v>0</v>
      </c>
      <c r="I20" s="1516">
        <v>0</v>
      </c>
      <c r="J20" s="1516">
        <v>0</v>
      </c>
      <c r="K20" s="1516">
        <v>0</v>
      </c>
      <c r="L20" s="1516">
        <v>0</v>
      </c>
      <c r="M20" s="1516">
        <v>0</v>
      </c>
      <c r="N20" s="1516">
        <v>0</v>
      </c>
      <c r="O20" s="1543">
        <f t="shared" si="1"/>
        <v>0</v>
      </c>
      <c r="P20" s="1543"/>
      <c r="Q20" s="1516">
        <v>0</v>
      </c>
      <c r="R20" s="1516">
        <v>0</v>
      </c>
      <c r="S20" s="1516">
        <v>0</v>
      </c>
      <c r="T20" s="1516">
        <v>0</v>
      </c>
      <c r="U20" s="1516">
        <v>0</v>
      </c>
      <c r="V20" s="1516">
        <v>0</v>
      </c>
      <c r="W20" s="1516">
        <v>0</v>
      </c>
      <c r="X20" s="1542">
        <f t="shared" si="5"/>
        <v>0</v>
      </c>
      <c r="Y20" s="1565"/>
      <c r="Z20" s="536"/>
      <c r="AD20" s="1954"/>
      <c r="AE20" s="1954"/>
      <c r="AF20" s="1954"/>
    </row>
    <row r="21" spans="1:32" s="20" customFormat="1" ht="11.1" customHeight="1">
      <c r="A21" s="1332">
        <v>1</v>
      </c>
      <c r="B21" s="1332">
        <v>1</v>
      </c>
      <c r="C21" s="1332">
        <v>2</v>
      </c>
      <c r="D21" s="1332"/>
      <c r="E21" s="1946"/>
      <c r="G21" s="20" t="s">
        <v>405</v>
      </c>
      <c r="H21" s="1516">
        <v>0</v>
      </c>
      <c r="I21" s="1516">
        <v>0</v>
      </c>
      <c r="J21" s="1516">
        <v>0</v>
      </c>
      <c r="K21" s="1516">
        <v>0</v>
      </c>
      <c r="L21" s="1516">
        <v>0</v>
      </c>
      <c r="M21" s="1516">
        <v>0</v>
      </c>
      <c r="N21" s="1516">
        <v>0</v>
      </c>
      <c r="O21" s="1543">
        <f t="shared" si="1"/>
        <v>0</v>
      </c>
      <c r="P21" s="1543"/>
      <c r="Q21" s="1516">
        <v>0</v>
      </c>
      <c r="R21" s="1516">
        <v>0</v>
      </c>
      <c r="S21" s="1516">
        <v>0</v>
      </c>
      <c r="T21" s="1516">
        <v>0</v>
      </c>
      <c r="U21" s="1516">
        <v>0</v>
      </c>
      <c r="V21" s="1516">
        <v>0</v>
      </c>
      <c r="W21" s="1516">
        <v>0</v>
      </c>
      <c r="X21" s="1542">
        <f t="shared" si="5"/>
        <v>0</v>
      </c>
      <c r="Y21" s="1565"/>
      <c r="Z21" s="536"/>
      <c r="AD21" s="1954"/>
      <c r="AE21" s="1954"/>
      <c r="AF21" s="1954"/>
    </row>
    <row r="22" spans="1:32" s="20" customFormat="1" ht="11.1" customHeight="1">
      <c r="A22" s="1332">
        <v>1</v>
      </c>
      <c r="B22" s="1332">
        <v>1</v>
      </c>
      <c r="C22" s="1332">
        <v>2</v>
      </c>
      <c r="D22" s="1332"/>
      <c r="E22" s="1946"/>
      <c r="G22" s="20" t="s">
        <v>425</v>
      </c>
      <c r="H22" s="1516">
        <v>0</v>
      </c>
      <c r="I22" s="1516">
        <v>0</v>
      </c>
      <c r="J22" s="1516">
        <v>0</v>
      </c>
      <c r="K22" s="1516">
        <v>0</v>
      </c>
      <c r="L22" s="1516">
        <v>0</v>
      </c>
      <c r="M22" s="1516">
        <v>0</v>
      </c>
      <c r="N22" s="1516">
        <v>0</v>
      </c>
      <c r="O22" s="1543">
        <f t="shared" si="1"/>
        <v>0</v>
      </c>
      <c r="P22" s="1543"/>
      <c r="Q22" s="1516">
        <v>0</v>
      </c>
      <c r="R22" s="1516">
        <v>0</v>
      </c>
      <c r="S22" s="1516">
        <v>0</v>
      </c>
      <c r="T22" s="1516">
        <v>0</v>
      </c>
      <c r="U22" s="1516">
        <v>0</v>
      </c>
      <c r="V22" s="1516">
        <v>0</v>
      </c>
      <c r="W22" s="1516">
        <v>0</v>
      </c>
      <c r="X22" s="1542">
        <f t="shared" si="5"/>
        <v>0</v>
      </c>
      <c r="Y22" s="1565"/>
      <c r="Z22" s="536"/>
      <c r="AD22" s="1954"/>
      <c r="AE22" s="1954"/>
      <c r="AF22" s="1954"/>
    </row>
    <row r="23" spans="1:32" s="20" customFormat="1" ht="11.1" customHeight="1">
      <c r="A23" s="1332">
        <v>1</v>
      </c>
      <c r="B23" s="1332">
        <v>1</v>
      </c>
      <c r="C23" s="1332">
        <v>2</v>
      </c>
      <c r="D23" s="1332"/>
      <c r="E23" s="1946"/>
      <c r="G23" s="20" t="s">
        <v>408</v>
      </c>
      <c r="H23" s="1516">
        <v>0</v>
      </c>
      <c r="I23" s="1516">
        <v>0</v>
      </c>
      <c r="J23" s="1516">
        <v>0</v>
      </c>
      <c r="K23" s="1516">
        <v>0</v>
      </c>
      <c r="L23" s="1516">
        <v>0</v>
      </c>
      <c r="M23" s="1516">
        <v>0</v>
      </c>
      <c r="N23" s="1516">
        <v>0</v>
      </c>
      <c r="O23" s="1543">
        <f t="shared" si="1"/>
        <v>0</v>
      </c>
      <c r="P23" s="1543"/>
      <c r="Q23" s="1516">
        <v>0</v>
      </c>
      <c r="R23" s="1516">
        <v>0</v>
      </c>
      <c r="S23" s="1516">
        <v>0</v>
      </c>
      <c r="T23" s="1516">
        <v>0</v>
      </c>
      <c r="U23" s="1516">
        <v>0</v>
      </c>
      <c r="V23" s="1516">
        <v>0</v>
      </c>
      <c r="W23" s="1516">
        <v>0</v>
      </c>
      <c r="X23" s="1542">
        <f t="shared" si="5"/>
        <v>0</v>
      </c>
      <c r="Y23" s="1565"/>
      <c r="Z23" s="536"/>
      <c r="AD23" s="1954"/>
      <c r="AE23" s="1954"/>
      <c r="AF23" s="1954"/>
    </row>
    <row r="24" spans="1:32" s="20" customFormat="1" ht="11.1" customHeight="1">
      <c r="A24" s="1332">
        <v>1</v>
      </c>
      <c r="B24" s="1332">
        <v>1</v>
      </c>
      <c r="C24" s="1332">
        <v>2</v>
      </c>
      <c r="D24" s="1332"/>
      <c r="E24" s="1946"/>
      <c r="G24" s="20" t="s">
        <v>407</v>
      </c>
      <c r="H24" s="1516">
        <v>0</v>
      </c>
      <c r="I24" s="1516">
        <v>0</v>
      </c>
      <c r="J24" s="1516">
        <v>0</v>
      </c>
      <c r="K24" s="1516">
        <v>0</v>
      </c>
      <c r="L24" s="1516">
        <v>0</v>
      </c>
      <c r="M24" s="1516">
        <v>0</v>
      </c>
      <c r="N24" s="1516">
        <v>0</v>
      </c>
      <c r="O24" s="1543">
        <f t="shared" si="1"/>
        <v>0</v>
      </c>
      <c r="P24" s="1543"/>
      <c r="Q24" s="1516">
        <v>0</v>
      </c>
      <c r="R24" s="1516">
        <v>0</v>
      </c>
      <c r="S24" s="1516">
        <v>0</v>
      </c>
      <c r="T24" s="1516">
        <v>0</v>
      </c>
      <c r="U24" s="1516">
        <v>0</v>
      </c>
      <c r="V24" s="1516">
        <v>0</v>
      </c>
      <c r="W24" s="1516">
        <v>0</v>
      </c>
      <c r="X24" s="1542">
        <f t="shared" si="5"/>
        <v>0</v>
      </c>
      <c r="Y24" s="1565"/>
      <c r="Z24" s="536"/>
      <c r="AD24" s="1954"/>
      <c r="AE24" s="1954"/>
      <c r="AF24" s="1954"/>
    </row>
    <row r="25" spans="1:32" s="20" customFormat="1" ht="11.1" customHeight="1">
      <c r="A25" s="1332">
        <v>1</v>
      </c>
      <c r="B25" s="1332">
        <v>1</v>
      </c>
      <c r="C25" s="1332">
        <v>2</v>
      </c>
      <c r="D25" s="1332"/>
      <c r="E25" s="1946"/>
      <c r="G25" s="20" t="s">
        <v>410</v>
      </c>
      <c r="H25" s="1516">
        <v>0</v>
      </c>
      <c r="I25" s="1516">
        <v>0</v>
      </c>
      <c r="J25" s="1516">
        <v>0</v>
      </c>
      <c r="K25" s="1516">
        <v>0</v>
      </c>
      <c r="L25" s="1516">
        <v>0</v>
      </c>
      <c r="M25" s="1516">
        <v>0</v>
      </c>
      <c r="N25" s="1516">
        <v>0</v>
      </c>
      <c r="O25" s="1543">
        <f t="shared" si="1"/>
        <v>0</v>
      </c>
      <c r="P25" s="1543"/>
      <c r="Q25" s="1516">
        <v>0</v>
      </c>
      <c r="R25" s="1516">
        <v>0</v>
      </c>
      <c r="S25" s="1516">
        <v>0</v>
      </c>
      <c r="T25" s="1516">
        <v>0</v>
      </c>
      <c r="U25" s="1516">
        <v>0</v>
      </c>
      <c r="V25" s="1516">
        <v>0</v>
      </c>
      <c r="W25" s="1516">
        <v>0</v>
      </c>
      <c r="X25" s="1542">
        <f t="shared" si="5"/>
        <v>0</v>
      </c>
      <c r="Y25" s="1565"/>
      <c r="Z25" s="536"/>
      <c r="AD25" s="1954"/>
      <c r="AE25" s="1954"/>
      <c r="AF25" s="1954"/>
    </row>
    <row r="26" spans="1:32" s="20" customFormat="1" ht="11.1" customHeight="1">
      <c r="A26" s="1332">
        <v>1</v>
      </c>
      <c r="B26" s="1332">
        <v>1</v>
      </c>
      <c r="C26" s="1332">
        <v>2</v>
      </c>
      <c r="D26" s="1332"/>
      <c r="E26" s="1946"/>
      <c r="G26" s="20" t="s">
        <v>107</v>
      </c>
      <c r="H26" s="1516">
        <v>0</v>
      </c>
      <c r="I26" s="1516">
        <v>0</v>
      </c>
      <c r="J26" s="1516">
        <v>0</v>
      </c>
      <c r="K26" s="1516">
        <v>0</v>
      </c>
      <c r="L26" s="1516">
        <v>0</v>
      </c>
      <c r="M26" s="1516">
        <v>0</v>
      </c>
      <c r="N26" s="1516">
        <v>0</v>
      </c>
      <c r="O26" s="1543">
        <f t="shared" si="1"/>
        <v>0</v>
      </c>
      <c r="P26" s="1543"/>
      <c r="Q26" s="1516">
        <v>0</v>
      </c>
      <c r="R26" s="1516">
        <v>0</v>
      </c>
      <c r="S26" s="1516">
        <v>0</v>
      </c>
      <c r="T26" s="1516">
        <v>0</v>
      </c>
      <c r="U26" s="1516">
        <v>0</v>
      </c>
      <c r="V26" s="1516">
        <v>0</v>
      </c>
      <c r="W26" s="1516">
        <v>0</v>
      </c>
      <c r="X26" s="1542">
        <f t="shared" si="5"/>
        <v>0</v>
      </c>
      <c r="Y26" s="1570"/>
      <c r="Z26" s="536"/>
      <c r="AD26" s="1954"/>
      <c r="AE26" s="1954"/>
      <c r="AF26" s="1954"/>
    </row>
    <row r="27" spans="1:32" s="20" customFormat="1" ht="11.1" customHeight="1">
      <c r="A27" s="1332">
        <v>1</v>
      </c>
      <c r="B27" s="1332">
        <v>1</v>
      </c>
      <c r="C27" s="1332">
        <v>2</v>
      </c>
      <c r="D27" s="1332"/>
      <c r="E27" s="1946"/>
      <c r="G27" s="20" t="s">
        <v>406</v>
      </c>
      <c r="H27" s="1516">
        <v>0</v>
      </c>
      <c r="I27" s="1516">
        <v>2</v>
      </c>
      <c r="J27" s="1516">
        <v>3</v>
      </c>
      <c r="K27" s="1516">
        <v>6</v>
      </c>
      <c r="L27" s="1516">
        <v>5</v>
      </c>
      <c r="M27" s="1516">
        <v>2</v>
      </c>
      <c r="N27" s="1516">
        <v>1</v>
      </c>
      <c r="O27" s="1543">
        <f t="shared" si="1"/>
        <v>19</v>
      </c>
      <c r="P27" s="1543"/>
      <c r="Q27" s="1516">
        <v>0</v>
      </c>
      <c r="R27" s="1516">
        <v>2</v>
      </c>
      <c r="S27" s="1516">
        <v>3</v>
      </c>
      <c r="T27" s="1516">
        <v>6</v>
      </c>
      <c r="U27" s="1516">
        <v>4</v>
      </c>
      <c r="V27" s="1516">
        <v>2</v>
      </c>
      <c r="W27" s="1516">
        <v>1</v>
      </c>
      <c r="X27" s="1542">
        <f t="shared" si="5"/>
        <v>18</v>
      </c>
      <c r="Y27" s="1570"/>
      <c r="Z27" s="536"/>
    </row>
    <row r="28" spans="1:32" s="20" customFormat="1" ht="12" customHeight="1">
      <c r="A28" s="1332"/>
      <c r="B28" s="1332"/>
      <c r="C28" s="1332"/>
      <c r="D28" s="1332"/>
      <c r="E28" s="1946"/>
      <c r="F28" s="548" t="s">
        <v>10</v>
      </c>
      <c r="H28" s="1545">
        <f t="shared" ref="H28:N28" si="12">SUM(H29:H31)</f>
        <v>0</v>
      </c>
      <c r="I28" s="1545">
        <f t="shared" si="12"/>
        <v>0</v>
      </c>
      <c r="J28" s="1545">
        <f t="shared" si="12"/>
        <v>0</v>
      </c>
      <c r="K28" s="1545">
        <f t="shared" si="12"/>
        <v>0</v>
      </c>
      <c r="L28" s="1545">
        <f t="shared" si="12"/>
        <v>0</v>
      </c>
      <c r="M28" s="1545">
        <f t="shared" si="12"/>
        <v>0</v>
      </c>
      <c r="N28" s="1545">
        <f t="shared" si="12"/>
        <v>0</v>
      </c>
      <c r="O28" s="1545">
        <f t="shared" si="1"/>
        <v>0</v>
      </c>
      <c r="P28" s="1545"/>
      <c r="Q28" s="1545">
        <v>0</v>
      </c>
      <c r="R28" s="1545">
        <f t="shared" ref="R28:W28" si="13">SUM(R29:R31)</f>
        <v>0</v>
      </c>
      <c r="S28" s="1545">
        <f t="shared" si="13"/>
        <v>0</v>
      </c>
      <c r="T28" s="1545">
        <f t="shared" si="13"/>
        <v>0</v>
      </c>
      <c r="U28" s="1545">
        <f t="shared" si="13"/>
        <v>0</v>
      </c>
      <c r="V28" s="1545">
        <f t="shared" si="13"/>
        <v>0</v>
      </c>
      <c r="W28" s="1545">
        <f t="shared" si="13"/>
        <v>0</v>
      </c>
      <c r="X28" s="1544">
        <f t="shared" si="5"/>
        <v>0</v>
      </c>
      <c r="Y28" s="1565"/>
      <c r="Z28" s="536"/>
      <c r="AB28" s="1956"/>
      <c r="AC28" s="1956"/>
      <c r="AD28" s="1956"/>
    </row>
    <row r="29" spans="1:32" s="20" customFormat="1" ht="11.1" customHeight="1">
      <c r="A29" s="1332">
        <v>1</v>
      </c>
      <c r="B29" s="1332">
        <v>1</v>
      </c>
      <c r="C29" s="1332">
        <v>4</v>
      </c>
      <c r="D29" s="1332"/>
      <c r="E29" s="1946"/>
      <c r="G29" s="20" t="s">
        <v>409</v>
      </c>
      <c r="H29" s="1516">
        <v>0</v>
      </c>
      <c r="I29" s="1516">
        <v>0</v>
      </c>
      <c r="J29" s="1516">
        <v>0</v>
      </c>
      <c r="K29" s="1516">
        <v>0</v>
      </c>
      <c r="L29" s="1516">
        <v>0</v>
      </c>
      <c r="M29" s="1516">
        <v>0</v>
      </c>
      <c r="N29" s="1516">
        <v>0</v>
      </c>
      <c r="O29" s="1543">
        <f t="shared" si="1"/>
        <v>0</v>
      </c>
      <c r="P29" s="1543"/>
      <c r="Q29" s="1516">
        <v>0</v>
      </c>
      <c r="R29" s="1516">
        <v>0</v>
      </c>
      <c r="S29" s="1516">
        <v>0</v>
      </c>
      <c r="T29" s="1516">
        <v>0</v>
      </c>
      <c r="U29" s="1516">
        <v>0</v>
      </c>
      <c r="V29" s="1516">
        <v>0</v>
      </c>
      <c r="W29" s="1516">
        <v>0</v>
      </c>
      <c r="X29" s="1542">
        <f t="shared" si="5"/>
        <v>0</v>
      </c>
      <c r="Y29" s="1565"/>
      <c r="Z29" s="536"/>
      <c r="AB29" s="1956"/>
      <c r="AC29" s="1956"/>
      <c r="AD29" s="1956"/>
    </row>
    <row r="30" spans="1:32" s="20" customFormat="1" ht="11.1" customHeight="1">
      <c r="A30" s="1332">
        <v>1</v>
      </c>
      <c r="B30" s="1332">
        <v>1</v>
      </c>
      <c r="C30" s="1332">
        <v>4</v>
      </c>
      <c r="D30" s="1332"/>
      <c r="E30" s="1946"/>
      <c r="G30" s="20" t="s">
        <v>405</v>
      </c>
      <c r="H30" s="1516">
        <v>0</v>
      </c>
      <c r="I30" s="1516">
        <v>0</v>
      </c>
      <c r="J30" s="1516">
        <v>0</v>
      </c>
      <c r="K30" s="1516">
        <v>0</v>
      </c>
      <c r="L30" s="1516">
        <v>0</v>
      </c>
      <c r="M30" s="1516">
        <v>0</v>
      </c>
      <c r="N30" s="1516">
        <v>0</v>
      </c>
      <c r="O30" s="1543">
        <f t="shared" si="1"/>
        <v>0</v>
      </c>
      <c r="P30" s="1543"/>
      <c r="Q30" s="1516">
        <v>0</v>
      </c>
      <c r="R30" s="1516">
        <v>0</v>
      </c>
      <c r="S30" s="1516">
        <v>0</v>
      </c>
      <c r="T30" s="1516">
        <v>0</v>
      </c>
      <c r="U30" s="1516">
        <v>0</v>
      </c>
      <c r="V30" s="1516">
        <v>0</v>
      </c>
      <c r="W30" s="1516">
        <v>0</v>
      </c>
      <c r="X30" s="1542">
        <f t="shared" si="5"/>
        <v>0</v>
      </c>
      <c r="Y30" s="1565"/>
      <c r="Z30" s="536"/>
      <c r="AB30" s="1956"/>
      <c r="AC30" s="1956"/>
      <c r="AD30" s="1956"/>
    </row>
    <row r="31" spans="1:32" s="20" customFormat="1" ht="11.1" customHeight="1">
      <c r="A31" s="1332">
        <v>1</v>
      </c>
      <c r="B31" s="1332">
        <v>1</v>
      </c>
      <c r="C31" s="1332">
        <v>4</v>
      </c>
      <c r="D31" s="1332"/>
      <c r="E31" s="1946"/>
      <c r="G31" s="20" t="s">
        <v>404</v>
      </c>
      <c r="H31" s="1516">
        <v>0</v>
      </c>
      <c r="I31" s="1516">
        <v>0</v>
      </c>
      <c r="J31" s="1516">
        <v>0</v>
      </c>
      <c r="K31" s="1516">
        <v>0</v>
      </c>
      <c r="L31" s="1516">
        <v>0</v>
      </c>
      <c r="M31" s="1516">
        <v>0</v>
      </c>
      <c r="N31" s="1516">
        <v>0</v>
      </c>
      <c r="O31" s="1543">
        <f t="shared" si="1"/>
        <v>0</v>
      </c>
      <c r="P31" s="1543"/>
      <c r="Q31" s="1516">
        <v>0</v>
      </c>
      <c r="R31" s="1516">
        <v>0</v>
      </c>
      <c r="S31" s="1516">
        <v>0</v>
      </c>
      <c r="T31" s="1516">
        <v>0</v>
      </c>
      <c r="U31" s="1516">
        <v>0</v>
      </c>
      <c r="V31" s="1516">
        <v>0</v>
      </c>
      <c r="W31" s="1516">
        <v>0</v>
      </c>
      <c r="X31" s="1542">
        <f t="shared" si="5"/>
        <v>0</v>
      </c>
      <c r="Y31" s="1565"/>
      <c r="Z31" s="536"/>
      <c r="AB31" s="1956"/>
      <c r="AC31" s="1956"/>
      <c r="AD31" s="1956"/>
    </row>
    <row r="32" spans="1:32" s="20" customFormat="1" ht="12" customHeight="1">
      <c r="A32" s="1332"/>
      <c r="B32" s="1332"/>
      <c r="C32" s="1332"/>
      <c r="D32" s="1332"/>
      <c r="E32" s="1946"/>
      <c r="F32" s="490" t="s">
        <v>36</v>
      </c>
      <c r="H32" s="1545">
        <f t="shared" ref="H32:N32" si="14">SUM(H33)</f>
        <v>0</v>
      </c>
      <c r="I32" s="1545">
        <f t="shared" si="14"/>
        <v>0</v>
      </c>
      <c r="J32" s="1545">
        <f t="shared" si="14"/>
        <v>0</v>
      </c>
      <c r="K32" s="1545">
        <f t="shared" si="14"/>
        <v>0</v>
      </c>
      <c r="L32" s="1545">
        <f t="shared" si="14"/>
        <v>0</v>
      </c>
      <c r="M32" s="1545">
        <f t="shared" si="14"/>
        <v>0</v>
      </c>
      <c r="N32" s="1545">
        <f t="shared" si="14"/>
        <v>0</v>
      </c>
      <c r="O32" s="1545">
        <f t="shared" si="1"/>
        <v>0</v>
      </c>
      <c r="P32" s="1545"/>
      <c r="Q32" s="1545">
        <f t="shared" ref="Q32:W32" si="15">SUM(Q33)</f>
        <v>0</v>
      </c>
      <c r="R32" s="1545">
        <f t="shared" si="15"/>
        <v>0</v>
      </c>
      <c r="S32" s="1545">
        <f t="shared" si="15"/>
        <v>0</v>
      </c>
      <c r="T32" s="1545">
        <f t="shared" si="15"/>
        <v>0</v>
      </c>
      <c r="U32" s="1545">
        <f t="shared" si="15"/>
        <v>0</v>
      </c>
      <c r="V32" s="1545">
        <f t="shared" si="15"/>
        <v>0</v>
      </c>
      <c r="W32" s="1545">
        <f t="shared" si="15"/>
        <v>0</v>
      </c>
      <c r="X32" s="1544">
        <f t="shared" si="5"/>
        <v>0</v>
      </c>
      <c r="Y32" s="1570"/>
      <c r="Z32" s="536"/>
      <c r="AB32" s="1956"/>
      <c r="AC32" s="1956"/>
      <c r="AD32" s="1956"/>
    </row>
    <row r="33" spans="1:30" s="20" customFormat="1" ht="11.1" customHeight="1">
      <c r="A33" s="1332">
        <v>1</v>
      </c>
      <c r="B33" s="1332">
        <v>1</v>
      </c>
      <c r="C33" s="1332">
        <v>1</v>
      </c>
      <c r="D33" s="1332"/>
      <c r="E33" s="1946"/>
      <c r="G33" s="20" t="s">
        <v>403</v>
      </c>
      <c r="H33" s="1516">
        <v>0</v>
      </c>
      <c r="I33" s="1516">
        <v>0</v>
      </c>
      <c r="J33" s="1516">
        <v>0</v>
      </c>
      <c r="K33" s="1516">
        <v>0</v>
      </c>
      <c r="L33" s="1516">
        <v>0</v>
      </c>
      <c r="M33" s="1516">
        <v>0</v>
      </c>
      <c r="N33" s="1516">
        <v>0</v>
      </c>
      <c r="O33" s="1543">
        <f t="shared" si="1"/>
        <v>0</v>
      </c>
      <c r="P33" s="1543"/>
      <c r="Q33" s="1516">
        <v>0</v>
      </c>
      <c r="R33" s="1516">
        <v>0</v>
      </c>
      <c r="S33" s="1516">
        <v>0</v>
      </c>
      <c r="T33" s="1516">
        <v>0</v>
      </c>
      <c r="U33" s="1516">
        <v>0</v>
      </c>
      <c r="V33" s="1516">
        <v>0</v>
      </c>
      <c r="W33" s="1516">
        <v>0</v>
      </c>
      <c r="X33" s="1542">
        <f t="shared" si="5"/>
        <v>0</v>
      </c>
      <c r="Y33" s="1565"/>
      <c r="Z33" s="536"/>
      <c r="AB33" s="1956"/>
      <c r="AC33" s="1956"/>
      <c r="AD33" s="1956"/>
    </row>
    <row r="34" spans="1:30" s="20" customFormat="1" ht="11.1" customHeight="1">
      <c r="A34" s="1332"/>
      <c r="B34" s="1332"/>
      <c r="C34" s="1332"/>
      <c r="D34" s="1332"/>
      <c r="E34" s="1946"/>
      <c r="F34" s="490" t="s">
        <v>24</v>
      </c>
      <c r="H34" s="1569">
        <f t="shared" ref="H34:N34" si="16">SUM(H35)</f>
        <v>0</v>
      </c>
      <c r="I34" s="1569">
        <f t="shared" si="16"/>
        <v>0</v>
      </c>
      <c r="J34" s="1569">
        <f t="shared" si="16"/>
        <v>0</v>
      </c>
      <c r="K34" s="1569">
        <f t="shared" si="16"/>
        <v>0</v>
      </c>
      <c r="L34" s="1569">
        <f t="shared" si="16"/>
        <v>0</v>
      </c>
      <c r="M34" s="1569">
        <f t="shared" si="16"/>
        <v>0</v>
      </c>
      <c r="N34" s="1569">
        <f t="shared" si="16"/>
        <v>0</v>
      </c>
      <c r="O34" s="1545">
        <f t="shared" si="1"/>
        <v>0</v>
      </c>
      <c r="P34" s="1543"/>
      <c r="Q34" s="1569">
        <f t="shared" ref="Q34:W34" si="17">SUM(Q35)</f>
        <v>0</v>
      </c>
      <c r="R34" s="1569">
        <f t="shared" si="17"/>
        <v>0</v>
      </c>
      <c r="S34" s="1569">
        <f t="shared" si="17"/>
        <v>0</v>
      </c>
      <c r="T34" s="1569">
        <f t="shared" si="17"/>
        <v>0</v>
      </c>
      <c r="U34" s="1569">
        <f t="shared" si="17"/>
        <v>0</v>
      </c>
      <c r="V34" s="1569">
        <f t="shared" si="17"/>
        <v>0</v>
      </c>
      <c r="W34" s="1569">
        <f t="shared" si="17"/>
        <v>0</v>
      </c>
      <c r="X34" s="1544">
        <f t="shared" si="5"/>
        <v>0</v>
      </c>
      <c r="Y34" s="1565"/>
      <c r="Z34" s="536"/>
      <c r="AB34" s="1956"/>
      <c r="AC34" s="1956"/>
      <c r="AD34" s="1956"/>
    </row>
    <row r="35" spans="1:30" s="20" customFormat="1" ht="11.1" customHeight="1">
      <c r="A35" s="1332">
        <v>1</v>
      </c>
      <c r="B35" s="1332">
        <v>1</v>
      </c>
      <c r="C35" s="1332">
        <v>14</v>
      </c>
      <c r="D35" s="1332"/>
      <c r="E35" s="1946"/>
      <c r="G35" s="20" t="s">
        <v>424</v>
      </c>
      <c r="H35" s="1516">
        <v>0</v>
      </c>
      <c r="I35" s="1516">
        <v>0</v>
      </c>
      <c r="J35" s="1516">
        <v>0</v>
      </c>
      <c r="K35" s="1516">
        <v>0</v>
      </c>
      <c r="L35" s="1516">
        <v>0</v>
      </c>
      <c r="M35" s="1516">
        <v>0</v>
      </c>
      <c r="N35" s="1516">
        <v>0</v>
      </c>
      <c r="O35" s="1543">
        <f t="shared" si="1"/>
        <v>0</v>
      </c>
      <c r="P35" s="1543"/>
      <c r="Q35" s="1516">
        <v>0</v>
      </c>
      <c r="R35" s="1516">
        <v>0</v>
      </c>
      <c r="S35" s="1516">
        <v>0</v>
      </c>
      <c r="T35" s="1516">
        <v>0</v>
      </c>
      <c r="U35" s="1516">
        <v>0</v>
      </c>
      <c r="V35" s="1516">
        <v>0</v>
      </c>
      <c r="W35" s="1516">
        <v>0</v>
      </c>
      <c r="X35" s="1542">
        <f t="shared" si="5"/>
        <v>0</v>
      </c>
      <c r="Y35" s="1565"/>
      <c r="Z35" s="536"/>
      <c r="AB35" s="1956"/>
      <c r="AC35" s="1956"/>
      <c r="AD35" s="1956"/>
    </row>
    <row r="36" spans="1:30" s="20" customFormat="1" ht="11.1" customHeight="1">
      <c r="A36" s="1332"/>
      <c r="B36" s="1332"/>
      <c r="C36" s="1332"/>
      <c r="D36" s="1332"/>
      <c r="E36" s="1946"/>
      <c r="F36" s="490" t="s">
        <v>32</v>
      </c>
      <c r="G36" s="548"/>
      <c r="H36" s="1536">
        <f t="shared" ref="H36:N36" si="18">SUM(H37)</f>
        <v>0</v>
      </c>
      <c r="I36" s="1536">
        <f t="shared" si="18"/>
        <v>5</v>
      </c>
      <c r="J36" s="1536">
        <f t="shared" si="18"/>
        <v>0</v>
      </c>
      <c r="K36" s="1536">
        <f t="shared" si="18"/>
        <v>1</v>
      </c>
      <c r="L36" s="1536">
        <f t="shared" si="18"/>
        <v>0</v>
      </c>
      <c r="M36" s="1536">
        <f t="shared" si="18"/>
        <v>0</v>
      </c>
      <c r="N36" s="1536">
        <f t="shared" si="18"/>
        <v>0</v>
      </c>
      <c r="O36" s="1519">
        <f t="shared" si="1"/>
        <v>6</v>
      </c>
      <c r="P36" s="1519"/>
      <c r="Q36" s="1536">
        <f t="shared" ref="Q36:W36" si="19">SUM(Q37)</f>
        <v>0</v>
      </c>
      <c r="R36" s="1536">
        <f t="shared" si="19"/>
        <v>5</v>
      </c>
      <c r="S36" s="1536">
        <f t="shared" si="19"/>
        <v>0</v>
      </c>
      <c r="T36" s="1536">
        <f t="shared" si="19"/>
        <v>1</v>
      </c>
      <c r="U36" s="1536">
        <f t="shared" si="19"/>
        <v>0</v>
      </c>
      <c r="V36" s="1536">
        <f t="shared" si="19"/>
        <v>0</v>
      </c>
      <c r="W36" s="1536">
        <f t="shared" si="19"/>
        <v>0</v>
      </c>
      <c r="X36" s="1528">
        <f t="shared" si="5"/>
        <v>6</v>
      </c>
      <c r="Y36" s="1565"/>
      <c r="Z36" s="536"/>
      <c r="AB36" s="1956"/>
      <c r="AC36" s="1956"/>
      <c r="AD36" s="1956"/>
    </row>
    <row r="37" spans="1:30" s="20" customFormat="1" ht="11.1" customHeight="1">
      <c r="A37" s="1332">
        <v>1</v>
      </c>
      <c r="B37" s="1332">
        <v>6</v>
      </c>
      <c r="C37" s="1332">
        <v>10</v>
      </c>
      <c r="D37" s="1332"/>
      <c r="E37" s="1948"/>
      <c r="G37" s="20" t="s">
        <v>402</v>
      </c>
      <c r="H37" s="1516">
        <v>0</v>
      </c>
      <c r="I37" s="1516">
        <v>5</v>
      </c>
      <c r="J37" s="1516">
        <v>0</v>
      </c>
      <c r="K37" s="1516">
        <v>1</v>
      </c>
      <c r="L37" s="1516">
        <v>0</v>
      </c>
      <c r="M37" s="1516">
        <v>0</v>
      </c>
      <c r="N37" s="1516">
        <v>0</v>
      </c>
      <c r="O37" s="1517">
        <f t="shared" si="1"/>
        <v>6</v>
      </c>
      <c r="P37" s="1517"/>
      <c r="Q37" s="1516">
        <v>0</v>
      </c>
      <c r="R37" s="1516">
        <v>5</v>
      </c>
      <c r="S37" s="1516">
        <v>0</v>
      </c>
      <c r="T37" s="1516">
        <v>1</v>
      </c>
      <c r="U37" s="1516">
        <v>0</v>
      </c>
      <c r="V37" s="1516">
        <v>0</v>
      </c>
      <c r="W37" s="1516">
        <v>0</v>
      </c>
      <c r="X37" s="1527">
        <f t="shared" si="5"/>
        <v>6</v>
      </c>
      <c r="Y37" s="1565"/>
      <c r="Z37" s="536"/>
    </row>
    <row r="38" spans="1:30" s="20" customFormat="1" ht="12" customHeight="1">
      <c r="A38" s="1332"/>
      <c r="B38" s="1332"/>
      <c r="C38" s="1332"/>
      <c r="D38" s="1332"/>
      <c r="E38" s="1945">
        <v>1402</v>
      </c>
      <c r="F38" s="373" t="s">
        <v>2</v>
      </c>
      <c r="G38" s="573"/>
      <c r="H38" s="1563">
        <f t="shared" ref="H38:N38" si="20">SUM(H39,H45,H49,H54,H57,H61,H64,H68)</f>
        <v>49</v>
      </c>
      <c r="I38" s="1563">
        <f t="shared" si="20"/>
        <v>335</v>
      </c>
      <c r="J38" s="1563">
        <f t="shared" si="20"/>
        <v>168</v>
      </c>
      <c r="K38" s="1563">
        <f t="shared" si="20"/>
        <v>173</v>
      </c>
      <c r="L38" s="1563">
        <f t="shared" si="20"/>
        <v>27</v>
      </c>
      <c r="M38" s="1563">
        <f t="shared" si="20"/>
        <v>24</v>
      </c>
      <c r="N38" s="1563">
        <f t="shared" si="20"/>
        <v>18</v>
      </c>
      <c r="O38" s="1563">
        <f t="shared" si="1"/>
        <v>794</v>
      </c>
      <c r="P38" s="1563"/>
      <c r="Q38" s="1563">
        <f t="shared" ref="Q38:W38" si="21">SUM(Q39,Q45,Q49,Q54,Q57,Q61,Q64,Q68)</f>
        <v>45</v>
      </c>
      <c r="R38" s="1563">
        <f t="shared" si="21"/>
        <v>330</v>
      </c>
      <c r="S38" s="1563">
        <f t="shared" si="21"/>
        <v>162</v>
      </c>
      <c r="T38" s="1563">
        <f t="shared" si="21"/>
        <v>170</v>
      </c>
      <c r="U38" s="1563">
        <f t="shared" si="21"/>
        <v>26</v>
      </c>
      <c r="V38" s="1563">
        <f t="shared" si="21"/>
        <v>21</v>
      </c>
      <c r="W38" s="1563">
        <f t="shared" si="21"/>
        <v>18</v>
      </c>
      <c r="X38" s="1562">
        <f t="shared" si="5"/>
        <v>772</v>
      </c>
      <c r="Y38" s="1565"/>
      <c r="Z38" s="536"/>
    </row>
    <row r="39" spans="1:30" s="20" customFormat="1" ht="12" customHeight="1">
      <c r="A39" s="1332"/>
      <c r="B39" s="1332"/>
      <c r="C39" s="1332"/>
      <c r="D39" s="1332"/>
      <c r="E39" s="1946"/>
      <c r="F39" s="490" t="s">
        <v>37</v>
      </c>
      <c r="H39" s="1545">
        <f t="shared" ref="H39:N39" si="22">SUM(H40:H44)</f>
        <v>26</v>
      </c>
      <c r="I39" s="1545">
        <f t="shared" si="22"/>
        <v>242</v>
      </c>
      <c r="J39" s="1545">
        <f t="shared" si="22"/>
        <v>111</v>
      </c>
      <c r="K39" s="1545">
        <f t="shared" si="22"/>
        <v>90</v>
      </c>
      <c r="L39" s="1545">
        <f t="shared" si="22"/>
        <v>6</v>
      </c>
      <c r="M39" s="1545">
        <f t="shared" si="22"/>
        <v>1</v>
      </c>
      <c r="N39" s="1545">
        <f t="shared" si="22"/>
        <v>1</v>
      </c>
      <c r="O39" s="1545">
        <f t="shared" ref="O39:O70" si="23">SUM(H39:N39)</f>
        <v>477</v>
      </c>
      <c r="P39" s="1545"/>
      <c r="Q39" s="1545">
        <f t="shared" ref="Q39:W39" si="24">SUM(Q40:Q44)</f>
        <v>24</v>
      </c>
      <c r="R39" s="1545">
        <f t="shared" si="24"/>
        <v>240</v>
      </c>
      <c r="S39" s="1545">
        <f t="shared" si="24"/>
        <v>108</v>
      </c>
      <c r="T39" s="1545">
        <f t="shared" si="24"/>
        <v>89</v>
      </c>
      <c r="U39" s="1545">
        <f t="shared" si="24"/>
        <v>6</v>
      </c>
      <c r="V39" s="1545">
        <f t="shared" si="24"/>
        <v>0</v>
      </c>
      <c r="W39" s="1545">
        <f t="shared" si="24"/>
        <v>1</v>
      </c>
      <c r="X39" s="1561">
        <f t="shared" si="5"/>
        <v>468</v>
      </c>
      <c r="Y39" s="1565"/>
      <c r="Z39" s="536"/>
    </row>
    <row r="40" spans="1:30" s="20" customFormat="1" ht="10.5" customHeight="1">
      <c r="A40" s="1332">
        <v>2</v>
      </c>
      <c r="B40" s="1332">
        <v>4</v>
      </c>
      <c r="C40" s="1332">
        <v>11</v>
      </c>
      <c r="D40" s="1332"/>
      <c r="E40" s="1946"/>
      <c r="G40" s="20" t="s">
        <v>92</v>
      </c>
      <c r="H40" s="1529">
        <v>7</v>
      </c>
      <c r="I40" s="1529">
        <v>80</v>
      </c>
      <c r="J40" s="1529">
        <v>42</v>
      </c>
      <c r="K40" s="1529">
        <v>35</v>
      </c>
      <c r="L40" s="1529">
        <v>1</v>
      </c>
      <c r="M40" s="1529">
        <v>0</v>
      </c>
      <c r="N40" s="1529">
        <v>0</v>
      </c>
      <c r="O40" s="1543">
        <f t="shared" si="23"/>
        <v>165</v>
      </c>
      <c r="P40" s="1543"/>
      <c r="Q40" s="1529">
        <v>7</v>
      </c>
      <c r="R40" s="1529">
        <v>78</v>
      </c>
      <c r="S40" s="1529">
        <v>41</v>
      </c>
      <c r="T40" s="1529">
        <v>34</v>
      </c>
      <c r="U40" s="1529">
        <v>1</v>
      </c>
      <c r="V40" s="1529">
        <v>0</v>
      </c>
      <c r="W40" s="1529">
        <v>0</v>
      </c>
      <c r="X40" s="1542">
        <f t="shared" ref="X40:X71" si="25">SUM(Q40:W40)</f>
        <v>161</v>
      </c>
      <c r="Y40" s="1565"/>
      <c r="Z40" s="536"/>
    </row>
    <row r="41" spans="1:30" s="20" customFormat="1" ht="10.5" customHeight="1">
      <c r="A41" s="1332">
        <v>2</v>
      </c>
      <c r="B41" s="1332">
        <v>4</v>
      </c>
      <c r="C41" s="1332">
        <v>11</v>
      </c>
      <c r="D41" s="1332"/>
      <c r="E41" s="1946"/>
      <c r="G41" s="20" t="s">
        <v>89</v>
      </c>
      <c r="H41" s="1529">
        <v>13</v>
      </c>
      <c r="I41" s="1529">
        <v>102</v>
      </c>
      <c r="J41" s="1529">
        <v>41</v>
      </c>
      <c r="K41" s="1529">
        <v>31</v>
      </c>
      <c r="L41" s="1529">
        <v>0</v>
      </c>
      <c r="M41" s="1529">
        <v>0</v>
      </c>
      <c r="N41" s="1529">
        <v>0</v>
      </c>
      <c r="O41" s="1543">
        <f t="shared" si="23"/>
        <v>187</v>
      </c>
      <c r="P41" s="1543"/>
      <c r="Q41" s="1529">
        <v>13</v>
      </c>
      <c r="R41" s="1529">
        <v>102</v>
      </c>
      <c r="S41" s="1529">
        <v>39</v>
      </c>
      <c r="T41" s="1529">
        <v>31</v>
      </c>
      <c r="U41" s="1529">
        <v>0</v>
      </c>
      <c r="V41" s="1529">
        <v>0</v>
      </c>
      <c r="W41" s="1529">
        <v>0</v>
      </c>
      <c r="X41" s="1542">
        <f t="shared" si="25"/>
        <v>185</v>
      </c>
      <c r="Y41" s="1565"/>
      <c r="Z41" s="536"/>
    </row>
    <row r="42" spans="1:30" s="20" customFormat="1" ht="10.5" customHeight="1">
      <c r="A42" s="1332">
        <v>2</v>
      </c>
      <c r="B42" s="1332">
        <v>4</v>
      </c>
      <c r="C42" s="1332">
        <v>11</v>
      </c>
      <c r="D42" s="1332"/>
      <c r="E42" s="1946"/>
      <c r="G42" s="20" t="s">
        <v>400</v>
      </c>
      <c r="H42" s="1529">
        <v>4</v>
      </c>
      <c r="I42" s="1529">
        <v>37</v>
      </c>
      <c r="J42" s="1529">
        <v>12</v>
      </c>
      <c r="K42" s="1529">
        <v>12</v>
      </c>
      <c r="L42" s="1529">
        <v>1</v>
      </c>
      <c r="M42" s="1529">
        <v>1</v>
      </c>
      <c r="N42" s="1529">
        <v>0</v>
      </c>
      <c r="O42" s="1543">
        <f t="shared" si="23"/>
        <v>67</v>
      </c>
      <c r="P42" s="1543"/>
      <c r="Q42" s="1529">
        <v>3</v>
      </c>
      <c r="R42" s="1529">
        <v>37</v>
      </c>
      <c r="S42" s="1529">
        <v>12</v>
      </c>
      <c r="T42" s="1529">
        <v>12</v>
      </c>
      <c r="U42" s="1529">
        <v>1</v>
      </c>
      <c r="V42" s="1529">
        <v>0</v>
      </c>
      <c r="W42" s="1529">
        <v>0</v>
      </c>
      <c r="X42" s="1542">
        <f t="shared" si="25"/>
        <v>65</v>
      </c>
      <c r="Y42" s="1567"/>
      <c r="Z42" s="536"/>
    </row>
    <row r="43" spans="1:30" s="20" customFormat="1" ht="10.5" customHeight="1">
      <c r="A43" s="1332">
        <v>2</v>
      </c>
      <c r="B43" s="1332">
        <v>6</v>
      </c>
      <c r="C43" s="1332">
        <v>11</v>
      </c>
      <c r="D43" s="1332"/>
      <c r="E43" s="1946"/>
      <c r="G43" s="20" t="s">
        <v>90</v>
      </c>
      <c r="H43" s="1529">
        <v>1</v>
      </c>
      <c r="I43" s="1529">
        <v>11</v>
      </c>
      <c r="J43" s="1529">
        <v>8</v>
      </c>
      <c r="K43" s="1529">
        <v>6</v>
      </c>
      <c r="L43" s="1529">
        <v>1</v>
      </c>
      <c r="M43" s="1529">
        <v>0</v>
      </c>
      <c r="N43" s="1529">
        <v>1</v>
      </c>
      <c r="O43" s="1543">
        <f t="shared" si="23"/>
        <v>28</v>
      </c>
      <c r="P43" s="1543"/>
      <c r="Q43" s="1529">
        <v>0</v>
      </c>
      <c r="R43" s="1529">
        <v>11</v>
      </c>
      <c r="S43" s="1529">
        <v>8</v>
      </c>
      <c r="T43" s="1529">
        <v>6</v>
      </c>
      <c r="U43" s="1529">
        <v>1</v>
      </c>
      <c r="V43" s="1529">
        <v>0</v>
      </c>
      <c r="W43" s="1529">
        <v>1</v>
      </c>
      <c r="X43" s="1542">
        <f t="shared" si="25"/>
        <v>27</v>
      </c>
      <c r="Y43" s="1567"/>
      <c r="Z43" s="536"/>
    </row>
    <row r="44" spans="1:30" s="20" customFormat="1" ht="10.5" customHeight="1">
      <c r="A44" s="1332">
        <v>2</v>
      </c>
      <c r="B44" s="1332">
        <v>6</v>
      </c>
      <c r="C44" s="1332">
        <v>11</v>
      </c>
      <c r="D44" s="1332"/>
      <c r="E44" s="1946"/>
      <c r="G44" s="20" t="s">
        <v>91</v>
      </c>
      <c r="H44" s="1529">
        <v>1</v>
      </c>
      <c r="I44" s="1529">
        <v>12</v>
      </c>
      <c r="J44" s="1529">
        <v>8</v>
      </c>
      <c r="K44" s="1529">
        <v>6</v>
      </c>
      <c r="L44" s="1529">
        <v>3</v>
      </c>
      <c r="M44" s="1529">
        <v>0</v>
      </c>
      <c r="N44" s="1529">
        <v>0</v>
      </c>
      <c r="O44" s="1543">
        <f t="shared" si="23"/>
        <v>30</v>
      </c>
      <c r="P44" s="1543"/>
      <c r="Q44" s="1529">
        <v>1</v>
      </c>
      <c r="R44" s="1529">
        <v>12</v>
      </c>
      <c r="S44" s="1529">
        <v>8</v>
      </c>
      <c r="T44" s="1529">
        <v>6</v>
      </c>
      <c r="U44" s="1529">
        <v>3</v>
      </c>
      <c r="V44" s="1529">
        <v>0</v>
      </c>
      <c r="W44" s="1529">
        <v>0</v>
      </c>
      <c r="X44" s="1542">
        <f t="shared" si="25"/>
        <v>30</v>
      </c>
      <c r="Y44" s="1567"/>
      <c r="Z44" s="536"/>
    </row>
    <row r="45" spans="1:30" s="20" customFormat="1" ht="12" customHeight="1">
      <c r="A45" s="1332"/>
      <c r="B45" s="1332"/>
      <c r="C45" s="1332"/>
      <c r="D45" s="1332"/>
      <c r="E45" s="1946"/>
      <c r="F45" s="490" t="s">
        <v>38</v>
      </c>
      <c r="H45" s="1545">
        <f t="shared" ref="H45:N45" si="26">SUM(H46:H48)</f>
        <v>1</v>
      </c>
      <c r="I45" s="1545">
        <f t="shared" si="26"/>
        <v>13</v>
      </c>
      <c r="J45" s="1545">
        <f t="shared" si="26"/>
        <v>10</v>
      </c>
      <c r="K45" s="1545">
        <f t="shared" si="26"/>
        <v>9</v>
      </c>
      <c r="L45" s="1545">
        <f t="shared" si="26"/>
        <v>0</v>
      </c>
      <c r="M45" s="1545">
        <f t="shared" si="26"/>
        <v>1</v>
      </c>
      <c r="N45" s="1545">
        <f t="shared" si="26"/>
        <v>0</v>
      </c>
      <c r="O45" s="1545">
        <f t="shared" si="23"/>
        <v>34</v>
      </c>
      <c r="P45" s="1545"/>
      <c r="Q45" s="1545">
        <f t="shared" ref="Q45:W45" si="27">SUM(Q46:Q48)</f>
        <v>1</v>
      </c>
      <c r="R45" s="1545">
        <f t="shared" si="27"/>
        <v>12</v>
      </c>
      <c r="S45" s="1545">
        <f t="shared" si="27"/>
        <v>9</v>
      </c>
      <c r="T45" s="1545">
        <f t="shared" si="27"/>
        <v>9</v>
      </c>
      <c r="U45" s="1545">
        <f t="shared" si="27"/>
        <v>0</v>
      </c>
      <c r="V45" s="1545">
        <f t="shared" si="27"/>
        <v>1</v>
      </c>
      <c r="W45" s="1545">
        <f t="shared" si="27"/>
        <v>0</v>
      </c>
      <c r="X45" s="1544">
        <f t="shared" si="25"/>
        <v>32</v>
      </c>
      <c r="Y45" s="1567"/>
      <c r="Z45" s="536"/>
    </row>
    <row r="46" spans="1:30" s="20" customFormat="1" ht="10.5" customHeight="1">
      <c r="A46" s="1332">
        <v>2</v>
      </c>
      <c r="B46" s="1332">
        <v>4</v>
      </c>
      <c r="C46" s="1332">
        <v>10</v>
      </c>
      <c r="D46" s="1332"/>
      <c r="E46" s="1946"/>
      <c r="G46" s="20" t="s">
        <v>89</v>
      </c>
      <c r="H46" s="1529">
        <v>0</v>
      </c>
      <c r="I46" s="1529">
        <v>9</v>
      </c>
      <c r="J46" s="1529">
        <v>6</v>
      </c>
      <c r="K46" s="1529">
        <v>3</v>
      </c>
      <c r="L46" s="1529">
        <v>0</v>
      </c>
      <c r="M46" s="1529">
        <v>1</v>
      </c>
      <c r="N46" s="1529">
        <v>0</v>
      </c>
      <c r="O46" s="1543">
        <f t="shared" si="23"/>
        <v>19</v>
      </c>
      <c r="P46" s="1543"/>
      <c r="Q46" s="1529">
        <v>0</v>
      </c>
      <c r="R46" s="1529">
        <v>8</v>
      </c>
      <c r="S46" s="1529">
        <v>5</v>
      </c>
      <c r="T46" s="1529">
        <v>3</v>
      </c>
      <c r="U46" s="1529">
        <v>0</v>
      </c>
      <c r="V46" s="1529">
        <v>1</v>
      </c>
      <c r="W46" s="1529">
        <v>0</v>
      </c>
      <c r="X46" s="1542">
        <f t="shared" si="25"/>
        <v>17</v>
      </c>
      <c r="Y46" s="1567"/>
      <c r="Z46" s="536"/>
    </row>
    <row r="47" spans="1:30" s="20" customFormat="1" ht="10.5" customHeight="1">
      <c r="A47" s="1332">
        <v>2</v>
      </c>
      <c r="B47" s="1332">
        <v>6</v>
      </c>
      <c r="C47" s="1332">
        <v>10</v>
      </c>
      <c r="D47" s="1332"/>
      <c r="E47" s="1946"/>
      <c r="G47" s="20" t="s">
        <v>90</v>
      </c>
      <c r="H47" s="1529">
        <v>1</v>
      </c>
      <c r="I47" s="1529">
        <v>4</v>
      </c>
      <c r="J47" s="1529">
        <v>4</v>
      </c>
      <c r="K47" s="1529">
        <v>6</v>
      </c>
      <c r="L47" s="1529">
        <v>0</v>
      </c>
      <c r="M47" s="1529">
        <v>0</v>
      </c>
      <c r="N47" s="1529">
        <v>0</v>
      </c>
      <c r="O47" s="1543">
        <f t="shared" si="23"/>
        <v>15</v>
      </c>
      <c r="P47" s="1543"/>
      <c r="Q47" s="1529">
        <v>1</v>
      </c>
      <c r="R47" s="1529">
        <v>4</v>
      </c>
      <c r="S47" s="1529">
        <v>4</v>
      </c>
      <c r="T47" s="1529">
        <v>6</v>
      </c>
      <c r="U47" s="1529">
        <v>0</v>
      </c>
      <c r="V47" s="1529">
        <v>0</v>
      </c>
      <c r="W47" s="1529">
        <v>0</v>
      </c>
      <c r="X47" s="1542">
        <f t="shared" si="25"/>
        <v>15</v>
      </c>
      <c r="Y47" s="1567"/>
      <c r="Z47" s="536"/>
    </row>
    <row r="48" spans="1:30" s="20" customFormat="1" ht="10.5" customHeight="1">
      <c r="A48" s="1332">
        <v>2</v>
      </c>
      <c r="B48" s="1332">
        <v>6</v>
      </c>
      <c r="C48" s="1332">
        <v>10</v>
      </c>
      <c r="D48" s="1332"/>
      <c r="E48" s="1946"/>
      <c r="G48" s="20" t="s">
        <v>91</v>
      </c>
      <c r="H48" s="1516">
        <v>0</v>
      </c>
      <c r="I48" s="1516">
        <v>0</v>
      </c>
      <c r="J48" s="1516">
        <v>0</v>
      </c>
      <c r="K48" s="1516">
        <v>0</v>
      </c>
      <c r="L48" s="1516">
        <v>0</v>
      </c>
      <c r="M48" s="1516">
        <v>0</v>
      </c>
      <c r="N48" s="1516">
        <v>0</v>
      </c>
      <c r="O48" s="1543">
        <f t="shared" si="23"/>
        <v>0</v>
      </c>
      <c r="P48" s="1543"/>
      <c r="Q48" s="1516">
        <v>0</v>
      </c>
      <c r="R48" s="1516">
        <v>0</v>
      </c>
      <c r="S48" s="1516">
        <v>0</v>
      </c>
      <c r="T48" s="1516">
        <v>0</v>
      </c>
      <c r="U48" s="1516">
        <v>0</v>
      </c>
      <c r="V48" s="1516">
        <v>0</v>
      </c>
      <c r="W48" s="1516">
        <v>0</v>
      </c>
      <c r="X48" s="1542">
        <f t="shared" si="25"/>
        <v>0</v>
      </c>
      <c r="Y48" s="1565"/>
      <c r="Z48" s="536"/>
    </row>
    <row r="49" spans="1:42" s="20" customFormat="1" ht="12" customHeight="1">
      <c r="A49" s="1332"/>
      <c r="B49" s="1332"/>
      <c r="C49" s="1332"/>
      <c r="D49" s="1332"/>
      <c r="E49" s="1946"/>
      <c r="F49" s="490" t="s">
        <v>39</v>
      </c>
      <c r="H49" s="1545">
        <f t="shared" ref="H49:N49" si="28">SUM(H50:H53)</f>
        <v>18</v>
      </c>
      <c r="I49" s="1545">
        <f t="shared" si="28"/>
        <v>44</v>
      </c>
      <c r="J49" s="1545">
        <f t="shared" si="28"/>
        <v>25</v>
      </c>
      <c r="K49" s="1545">
        <f t="shared" si="28"/>
        <v>23</v>
      </c>
      <c r="L49" s="1545">
        <f t="shared" si="28"/>
        <v>1</v>
      </c>
      <c r="M49" s="1545">
        <f t="shared" si="28"/>
        <v>0</v>
      </c>
      <c r="N49" s="1545">
        <f t="shared" si="28"/>
        <v>0</v>
      </c>
      <c r="O49" s="1545">
        <f t="shared" si="23"/>
        <v>111</v>
      </c>
      <c r="P49" s="1545"/>
      <c r="Q49" s="1545">
        <f t="shared" ref="Q49:W49" si="29">SUM(Q50:Q53)</f>
        <v>16</v>
      </c>
      <c r="R49" s="1545">
        <f t="shared" si="29"/>
        <v>43</v>
      </c>
      <c r="S49" s="1545">
        <f t="shared" si="29"/>
        <v>24</v>
      </c>
      <c r="T49" s="1545">
        <f t="shared" si="29"/>
        <v>23</v>
      </c>
      <c r="U49" s="1545">
        <f t="shared" si="29"/>
        <v>1</v>
      </c>
      <c r="V49" s="1545">
        <f t="shared" si="29"/>
        <v>0</v>
      </c>
      <c r="W49" s="1545">
        <f t="shared" si="29"/>
        <v>0</v>
      </c>
      <c r="X49" s="1544">
        <f t="shared" si="25"/>
        <v>107</v>
      </c>
      <c r="Y49" s="1567"/>
      <c r="Z49" s="536"/>
    </row>
    <row r="50" spans="1:42" s="20" customFormat="1" ht="10.5" customHeight="1">
      <c r="A50" s="1332">
        <v>2</v>
      </c>
      <c r="B50" s="1332">
        <v>4</v>
      </c>
      <c r="C50" s="1332">
        <v>10</v>
      </c>
      <c r="D50" s="1332"/>
      <c r="E50" s="1946"/>
      <c r="G50" s="20" t="s">
        <v>92</v>
      </c>
      <c r="H50" s="1529">
        <v>8</v>
      </c>
      <c r="I50" s="1529">
        <v>24</v>
      </c>
      <c r="J50" s="1529">
        <v>11</v>
      </c>
      <c r="K50" s="1529">
        <v>11</v>
      </c>
      <c r="L50" s="1529">
        <v>1</v>
      </c>
      <c r="M50" s="1529">
        <v>0</v>
      </c>
      <c r="N50" s="1529">
        <v>0</v>
      </c>
      <c r="O50" s="1543">
        <f t="shared" si="23"/>
        <v>55</v>
      </c>
      <c r="P50" s="1543"/>
      <c r="Q50" s="1529">
        <v>7</v>
      </c>
      <c r="R50" s="1529">
        <v>24</v>
      </c>
      <c r="S50" s="1529">
        <v>11</v>
      </c>
      <c r="T50" s="1529">
        <v>11</v>
      </c>
      <c r="U50" s="1529">
        <v>1</v>
      </c>
      <c r="V50" s="1529">
        <v>0</v>
      </c>
      <c r="W50" s="1529">
        <v>0</v>
      </c>
      <c r="X50" s="1542">
        <f t="shared" si="25"/>
        <v>54</v>
      </c>
      <c r="Y50" s="1567"/>
      <c r="Z50" s="536"/>
    </row>
    <row r="51" spans="1:42" s="20" customFormat="1" ht="10.5" customHeight="1">
      <c r="A51" s="1332">
        <v>2</v>
      </c>
      <c r="B51" s="1332">
        <v>4</v>
      </c>
      <c r="C51" s="1332">
        <v>10</v>
      </c>
      <c r="D51" s="1332"/>
      <c r="E51" s="1946"/>
      <c r="G51" s="20" t="s">
        <v>93</v>
      </c>
      <c r="H51" s="1529">
        <v>1</v>
      </c>
      <c r="I51" s="1529">
        <v>5</v>
      </c>
      <c r="J51" s="1529">
        <v>3</v>
      </c>
      <c r="K51" s="1529">
        <v>3</v>
      </c>
      <c r="L51" s="1529">
        <v>0</v>
      </c>
      <c r="M51" s="1529">
        <v>0</v>
      </c>
      <c r="N51" s="1529">
        <v>0</v>
      </c>
      <c r="O51" s="1543">
        <f t="shared" si="23"/>
        <v>12</v>
      </c>
      <c r="P51" s="1543"/>
      <c r="Q51" s="1529">
        <v>1</v>
      </c>
      <c r="R51" s="1529">
        <v>5</v>
      </c>
      <c r="S51" s="1529">
        <v>3</v>
      </c>
      <c r="T51" s="1529">
        <v>3</v>
      </c>
      <c r="U51" s="1529">
        <v>0</v>
      </c>
      <c r="V51" s="1529">
        <v>0</v>
      </c>
      <c r="W51" s="1529">
        <v>0</v>
      </c>
      <c r="X51" s="1542">
        <f t="shared" si="25"/>
        <v>12</v>
      </c>
      <c r="Y51" s="1566"/>
      <c r="Z51" s="536"/>
    </row>
    <row r="52" spans="1:42" s="20" customFormat="1" ht="10.5" customHeight="1">
      <c r="A52" s="1332">
        <v>2</v>
      </c>
      <c r="B52" s="1332">
        <v>4</v>
      </c>
      <c r="C52" s="1332">
        <v>10</v>
      </c>
      <c r="D52" s="1332"/>
      <c r="E52" s="1946"/>
      <c r="G52" s="20" t="s">
        <v>398</v>
      </c>
      <c r="H52" s="1529">
        <v>4</v>
      </c>
      <c r="I52" s="1529">
        <v>4</v>
      </c>
      <c r="J52" s="1529">
        <v>7</v>
      </c>
      <c r="K52" s="1529">
        <v>4</v>
      </c>
      <c r="L52" s="1529">
        <v>0</v>
      </c>
      <c r="M52" s="1529">
        <v>0</v>
      </c>
      <c r="N52" s="1529">
        <v>0</v>
      </c>
      <c r="O52" s="1543">
        <f t="shared" si="23"/>
        <v>19</v>
      </c>
      <c r="P52" s="1543"/>
      <c r="Q52" s="1529">
        <v>4</v>
      </c>
      <c r="R52" s="1529">
        <v>4</v>
      </c>
      <c r="S52" s="1529">
        <v>6</v>
      </c>
      <c r="T52" s="1529">
        <v>4</v>
      </c>
      <c r="U52" s="1529">
        <v>0</v>
      </c>
      <c r="V52" s="1529">
        <v>0</v>
      </c>
      <c r="W52" s="1529">
        <v>0</v>
      </c>
      <c r="X52" s="1542">
        <f t="shared" si="25"/>
        <v>18</v>
      </c>
      <c r="Y52" s="1565"/>
      <c r="Z52" s="536"/>
    </row>
    <row r="53" spans="1:42" s="20" customFormat="1" ht="10.5" customHeight="1">
      <c r="A53" s="1332">
        <v>2</v>
      </c>
      <c r="B53" s="1332">
        <v>4</v>
      </c>
      <c r="C53" s="1332">
        <v>10</v>
      </c>
      <c r="D53" s="1332"/>
      <c r="E53" s="1946"/>
      <c r="G53" s="20" t="s">
        <v>94</v>
      </c>
      <c r="H53" s="1529">
        <v>5</v>
      </c>
      <c r="I53" s="1529">
        <v>11</v>
      </c>
      <c r="J53" s="1529">
        <v>4</v>
      </c>
      <c r="K53" s="1529">
        <v>5</v>
      </c>
      <c r="L53" s="1529">
        <v>0</v>
      </c>
      <c r="M53" s="1529">
        <v>0</v>
      </c>
      <c r="N53" s="1529">
        <v>0</v>
      </c>
      <c r="O53" s="1543">
        <f t="shared" si="23"/>
        <v>25</v>
      </c>
      <c r="P53" s="1543"/>
      <c r="Q53" s="1529">
        <v>4</v>
      </c>
      <c r="R53" s="1529">
        <v>10</v>
      </c>
      <c r="S53" s="1529">
        <v>4</v>
      </c>
      <c r="T53" s="1529">
        <v>5</v>
      </c>
      <c r="U53" s="1529">
        <v>0</v>
      </c>
      <c r="V53" s="1529">
        <v>0</v>
      </c>
      <c r="W53" s="1529">
        <v>0</v>
      </c>
      <c r="X53" s="1542">
        <f t="shared" si="25"/>
        <v>23</v>
      </c>
      <c r="Y53" s="1565"/>
      <c r="Z53" s="536"/>
    </row>
    <row r="54" spans="1:42" s="20" customFormat="1" ht="12" customHeight="1">
      <c r="A54" s="1332"/>
      <c r="B54" s="1332"/>
      <c r="C54" s="1332"/>
      <c r="D54" s="1332"/>
      <c r="E54" s="1946"/>
      <c r="F54" s="490" t="s">
        <v>40</v>
      </c>
      <c r="H54" s="1545">
        <f t="shared" ref="H54:N54" si="30">SUM(H55:H56)</f>
        <v>2</v>
      </c>
      <c r="I54" s="1545">
        <f t="shared" si="30"/>
        <v>12</v>
      </c>
      <c r="J54" s="1545">
        <f t="shared" si="30"/>
        <v>5</v>
      </c>
      <c r="K54" s="1545">
        <f t="shared" si="30"/>
        <v>12</v>
      </c>
      <c r="L54" s="1545">
        <f t="shared" si="30"/>
        <v>0</v>
      </c>
      <c r="M54" s="1545">
        <f t="shared" si="30"/>
        <v>0</v>
      </c>
      <c r="N54" s="1545">
        <f t="shared" si="30"/>
        <v>0</v>
      </c>
      <c r="O54" s="1545">
        <f t="shared" si="23"/>
        <v>31</v>
      </c>
      <c r="P54" s="1545"/>
      <c r="Q54" s="1545">
        <f t="shared" ref="Q54:W54" si="31">SUM(Q55:Q56)</f>
        <v>2</v>
      </c>
      <c r="R54" s="1545">
        <f t="shared" si="31"/>
        <v>12</v>
      </c>
      <c r="S54" s="1545">
        <f t="shared" si="31"/>
        <v>5</v>
      </c>
      <c r="T54" s="1545">
        <f t="shared" si="31"/>
        <v>12</v>
      </c>
      <c r="U54" s="1545">
        <f t="shared" si="31"/>
        <v>0</v>
      </c>
      <c r="V54" s="1545">
        <f t="shared" si="31"/>
        <v>0</v>
      </c>
      <c r="W54" s="1545">
        <f t="shared" si="31"/>
        <v>0</v>
      </c>
      <c r="X54" s="1544">
        <f t="shared" si="25"/>
        <v>31</v>
      </c>
      <c r="Y54" s="1565"/>
      <c r="Z54" s="536"/>
    </row>
    <row r="55" spans="1:42" s="20" customFormat="1" ht="10.5" customHeight="1">
      <c r="A55" s="1332">
        <v>2</v>
      </c>
      <c r="B55" s="1332">
        <v>4</v>
      </c>
      <c r="C55" s="1332">
        <v>3</v>
      </c>
      <c r="D55" s="1332"/>
      <c r="E55" s="1946"/>
      <c r="G55" s="20" t="s">
        <v>92</v>
      </c>
      <c r="H55" s="1529">
        <v>1</v>
      </c>
      <c r="I55" s="1529">
        <v>5</v>
      </c>
      <c r="J55" s="1529">
        <v>3</v>
      </c>
      <c r="K55" s="1529">
        <v>7</v>
      </c>
      <c r="L55" s="1529">
        <v>0</v>
      </c>
      <c r="M55" s="1529">
        <v>0</v>
      </c>
      <c r="N55" s="1529">
        <v>0</v>
      </c>
      <c r="O55" s="1543">
        <f t="shared" si="23"/>
        <v>16</v>
      </c>
      <c r="P55" s="1543"/>
      <c r="Q55" s="1529">
        <v>1</v>
      </c>
      <c r="R55" s="1529">
        <v>5</v>
      </c>
      <c r="S55" s="1529">
        <v>3</v>
      </c>
      <c r="T55" s="1529">
        <v>7</v>
      </c>
      <c r="U55" s="1529">
        <v>0</v>
      </c>
      <c r="V55" s="1529">
        <v>0</v>
      </c>
      <c r="W55" s="1529">
        <v>0</v>
      </c>
      <c r="X55" s="1542">
        <f t="shared" si="25"/>
        <v>16</v>
      </c>
      <c r="Y55" s="1565"/>
      <c r="Z55" s="536"/>
    </row>
    <row r="56" spans="1:42" s="20" customFormat="1" ht="10.5" customHeight="1">
      <c r="A56" s="1332">
        <v>2</v>
      </c>
      <c r="B56" s="1332">
        <v>4</v>
      </c>
      <c r="C56" s="1332">
        <v>3</v>
      </c>
      <c r="D56" s="1332"/>
      <c r="E56" s="1946"/>
      <c r="G56" s="20" t="s">
        <v>89</v>
      </c>
      <c r="H56" s="1529">
        <v>1</v>
      </c>
      <c r="I56" s="1529">
        <v>7</v>
      </c>
      <c r="J56" s="1529">
        <v>2</v>
      </c>
      <c r="K56" s="1529">
        <v>5</v>
      </c>
      <c r="L56" s="1529">
        <v>0</v>
      </c>
      <c r="M56" s="1529">
        <v>0</v>
      </c>
      <c r="N56" s="1529">
        <v>0</v>
      </c>
      <c r="O56" s="1543">
        <f t="shared" si="23"/>
        <v>15</v>
      </c>
      <c r="P56" s="1543"/>
      <c r="Q56" s="1529">
        <v>1</v>
      </c>
      <c r="R56" s="1529">
        <v>7</v>
      </c>
      <c r="S56" s="1529">
        <v>2</v>
      </c>
      <c r="T56" s="1529">
        <v>5</v>
      </c>
      <c r="U56" s="1529">
        <v>0</v>
      </c>
      <c r="V56" s="1529">
        <v>0</v>
      </c>
      <c r="W56" s="1529">
        <v>0</v>
      </c>
      <c r="X56" s="1542">
        <f t="shared" si="25"/>
        <v>15</v>
      </c>
      <c r="Z56" s="536"/>
      <c r="AA56" s="536"/>
      <c r="AB56" s="536"/>
      <c r="AC56" s="536"/>
      <c r="AD56" s="536"/>
      <c r="AE56" s="536"/>
      <c r="AF56" s="536"/>
      <c r="AG56" s="536"/>
      <c r="AH56" s="536"/>
      <c r="AI56" s="536"/>
      <c r="AJ56" s="536"/>
      <c r="AK56" s="536"/>
      <c r="AL56" s="536"/>
      <c r="AM56" s="536"/>
      <c r="AN56" s="536"/>
      <c r="AO56" s="536"/>
      <c r="AP56" s="536"/>
    </row>
    <row r="57" spans="1:42" s="20" customFormat="1" ht="12" customHeight="1">
      <c r="A57" s="1332"/>
      <c r="B57" s="1332"/>
      <c r="C57" s="1332"/>
      <c r="D57" s="1332"/>
      <c r="E57" s="1946"/>
      <c r="F57" s="490" t="s">
        <v>41</v>
      </c>
      <c r="H57" s="1545">
        <f t="shared" ref="H57:N57" si="32">SUM(H58:H60)</f>
        <v>0</v>
      </c>
      <c r="I57" s="1545">
        <f t="shared" si="32"/>
        <v>4</v>
      </c>
      <c r="J57" s="1545">
        <f t="shared" si="32"/>
        <v>3</v>
      </c>
      <c r="K57" s="1545">
        <f t="shared" si="32"/>
        <v>2</v>
      </c>
      <c r="L57" s="1545">
        <f t="shared" si="32"/>
        <v>0</v>
      </c>
      <c r="M57" s="1545">
        <f t="shared" si="32"/>
        <v>0</v>
      </c>
      <c r="N57" s="1545">
        <f t="shared" si="32"/>
        <v>0</v>
      </c>
      <c r="O57" s="1545">
        <f t="shared" si="23"/>
        <v>9</v>
      </c>
      <c r="P57" s="1545"/>
      <c r="Q57" s="1545">
        <f t="shared" ref="Q57:W57" si="33">SUM(Q58:Q60)</f>
        <v>0</v>
      </c>
      <c r="R57" s="1545">
        <f t="shared" si="33"/>
        <v>4</v>
      </c>
      <c r="S57" s="1545">
        <f t="shared" si="33"/>
        <v>3</v>
      </c>
      <c r="T57" s="1545">
        <f t="shared" si="33"/>
        <v>2</v>
      </c>
      <c r="U57" s="1545">
        <f t="shared" si="33"/>
        <v>0</v>
      </c>
      <c r="V57" s="1545">
        <f t="shared" si="33"/>
        <v>0</v>
      </c>
      <c r="W57" s="1545">
        <f t="shared" si="33"/>
        <v>0</v>
      </c>
      <c r="X57" s="1544">
        <f t="shared" si="25"/>
        <v>9</v>
      </c>
      <c r="Z57" s="536"/>
      <c r="AA57" s="536"/>
      <c r="AB57" s="536"/>
      <c r="AC57" s="536"/>
      <c r="AD57" s="536"/>
      <c r="AE57" s="536"/>
      <c r="AF57" s="536"/>
      <c r="AG57" s="536"/>
      <c r="AH57" s="536"/>
      <c r="AI57" s="536"/>
      <c r="AJ57" s="536"/>
      <c r="AK57" s="536"/>
      <c r="AL57" s="536"/>
      <c r="AM57" s="536"/>
      <c r="AN57" s="536"/>
      <c r="AO57" s="536"/>
      <c r="AP57" s="536"/>
    </row>
    <row r="58" spans="1:42" s="20" customFormat="1" ht="10.5" customHeight="1">
      <c r="A58" s="1332">
        <v>2</v>
      </c>
      <c r="B58" s="1332">
        <v>4</v>
      </c>
      <c r="C58" s="1332">
        <v>7</v>
      </c>
      <c r="D58" s="1332"/>
      <c r="E58" s="1946"/>
      <c r="G58" s="20" t="s">
        <v>92</v>
      </c>
      <c r="H58" s="1529">
        <v>0</v>
      </c>
      <c r="I58" s="1529">
        <v>0</v>
      </c>
      <c r="J58" s="1529">
        <v>0</v>
      </c>
      <c r="K58" s="1529">
        <v>0</v>
      </c>
      <c r="L58" s="1529">
        <v>0</v>
      </c>
      <c r="M58" s="1529">
        <v>0</v>
      </c>
      <c r="N58" s="1529">
        <v>0</v>
      </c>
      <c r="O58" s="1543">
        <f t="shared" si="23"/>
        <v>0</v>
      </c>
      <c r="P58" s="1543"/>
      <c r="Q58" s="1529">
        <v>0</v>
      </c>
      <c r="R58" s="1529">
        <v>0</v>
      </c>
      <c r="S58" s="1529">
        <v>0</v>
      </c>
      <c r="T58" s="1529">
        <v>0</v>
      </c>
      <c r="U58" s="1529">
        <v>0</v>
      </c>
      <c r="V58" s="1529">
        <v>0</v>
      </c>
      <c r="W58" s="1529">
        <v>0</v>
      </c>
      <c r="X58" s="1542">
        <f t="shared" si="25"/>
        <v>0</v>
      </c>
      <c r="Z58" s="536"/>
      <c r="AA58" s="536"/>
      <c r="AB58" s="536"/>
      <c r="AC58" s="536"/>
      <c r="AD58" s="536"/>
      <c r="AE58" s="536"/>
      <c r="AF58" s="536"/>
      <c r="AG58" s="536"/>
      <c r="AH58" s="536"/>
      <c r="AI58" s="536"/>
      <c r="AJ58" s="536"/>
      <c r="AK58" s="536"/>
      <c r="AL58" s="536"/>
      <c r="AM58" s="536"/>
      <c r="AN58" s="536"/>
      <c r="AO58" s="536"/>
      <c r="AP58" s="536"/>
    </row>
    <row r="59" spans="1:42" s="20" customFormat="1" ht="10.5" customHeight="1">
      <c r="A59" s="1332">
        <v>2</v>
      </c>
      <c r="B59" s="1332">
        <v>4</v>
      </c>
      <c r="C59" s="1332">
        <v>7</v>
      </c>
      <c r="D59" s="1332"/>
      <c r="E59" s="1946"/>
      <c r="G59" s="20" t="s">
        <v>423</v>
      </c>
      <c r="H59" s="1529">
        <v>0</v>
      </c>
      <c r="I59" s="1529">
        <v>0</v>
      </c>
      <c r="J59" s="1529">
        <v>0</v>
      </c>
      <c r="K59" s="1529">
        <v>0</v>
      </c>
      <c r="L59" s="1529">
        <v>0</v>
      </c>
      <c r="M59" s="1529">
        <v>0</v>
      </c>
      <c r="N59" s="1529">
        <v>0</v>
      </c>
      <c r="O59" s="1543">
        <f t="shared" si="23"/>
        <v>0</v>
      </c>
      <c r="P59" s="1543"/>
      <c r="Q59" s="1529">
        <v>0</v>
      </c>
      <c r="R59" s="1529">
        <v>0</v>
      </c>
      <c r="S59" s="1529">
        <v>0</v>
      </c>
      <c r="T59" s="1529">
        <v>0</v>
      </c>
      <c r="U59" s="1529">
        <v>0</v>
      </c>
      <c r="V59" s="1529">
        <v>0</v>
      </c>
      <c r="W59" s="1529">
        <v>0</v>
      </c>
      <c r="X59" s="1542">
        <f t="shared" si="25"/>
        <v>0</v>
      </c>
      <c r="Z59" s="536"/>
      <c r="AA59" s="536"/>
      <c r="AB59" s="536"/>
      <c r="AC59" s="536"/>
      <c r="AD59" s="536"/>
      <c r="AE59" s="536"/>
      <c r="AF59" s="536"/>
      <c r="AG59" s="536"/>
      <c r="AH59" s="536"/>
      <c r="AI59" s="536"/>
      <c r="AJ59" s="536"/>
      <c r="AK59" s="536"/>
      <c r="AL59" s="536"/>
      <c r="AM59" s="536"/>
      <c r="AN59" s="536"/>
      <c r="AO59" s="536"/>
      <c r="AP59" s="536"/>
    </row>
    <row r="60" spans="1:42" s="20" customFormat="1" ht="10.5" customHeight="1">
      <c r="A60" s="1332">
        <v>2</v>
      </c>
      <c r="B60" s="1332">
        <v>4</v>
      </c>
      <c r="C60" s="1332">
        <v>7</v>
      </c>
      <c r="D60" s="1332"/>
      <c r="E60" s="1946"/>
      <c r="G60" s="20" t="s">
        <v>89</v>
      </c>
      <c r="H60" s="1529">
        <v>0</v>
      </c>
      <c r="I60" s="1529">
        <v>4</v>
      </c>
      <c r="J60" s="1529">
        <v>3</v>
      </c>
      <c r="K60" s="1529">
        <v>2</v>
      </c>
      <c r="L60" s="1529">
        <v>0</v>
      </c>
      <c r="M60" s="1529">
        <v>0</v>
      </c>
      <c r="N60" s="1529">
        <v>0</v>
      </c>
      <c r="O60" s="1543">
        <f t="shared" si="23"/>
        <v>9</v>
      </c>
      <c r="P60" s="1543"/>
      <c r="Q60" s="1529">
        <v>0</v>
      </c>
      <c r="R60" s="1529">
        <v>4</v>
      </c>
      <c r="S60" s="1529">
        <v>3</v>
      </c>
      <c r="T60" s="1529">
        <v>2</v>
      </c>
      <c r="U60" s="1529">
        <v>0</v>
      </c>
      <c r="V60" s="1529">
        <v>0</v>
      </c>
      <c r="W60" s="1529">
        <v>0</v>
      </c>
      <c r="X60" s="1542">
        <f t="shared" si="25"/>
        <v>9</v>
      </c>
      <c r="Z60" s="536"/>
      <c r="AA60" s="536"/>
      <c r="AB60" s="536"/>
      <c r="AC60" s="536"/>
      <c r="AD60" s="536"/>
      <c r="AE60" s="536"/>
      <c r="AF60" s="536"/>
      <c r="AG60" s="536"/>
      <c r="AH60" s="536"/>
      <c r="AI60" s="536"/>
      <c r="AJ60" s="536"/>
      <c r="AK60" s="536"/>
      <c r="AL60" s="536"/>
      <c r="AM60" s="536"/>
      <c r="AN60" s="536"/>
      <c r="AO60" s="536"/>
      <c r="AP60" s="536"/>
    </row>
    <row r="61" spans="1:42" s="20" customFormat="1" ht="12" customHeight="1">
      <c r="A61" s="1332"/>
      <c r="B61" s="1332"/>
      <c r="C61" s="1332"/>
      <c r="D61" s="1332"/>
      <c r="E61" s="1946"/>
      <c r="F61" s="490" t="s">
        <v>42</v>
      </c>
      <c r="H61" s="1545">
        <f t="shared" ref="H61:N61" si="34">SUM(H62:H63)</f>
        <v>0</v>
      </c>
      <c r="I61" s="1545">
        <f t="shared" si="34"/>
        <v>0</v>
      </c>
      <c r="J61" s="1545">
        <f t="shared" si="34"/>
        <v>0</v>
      </c>
      <c r="K61" s="1545">
        <f t="shared" si="34"/>
        <v>0</v>
      </c>
      <c r="L61" s="1545">
        <f t="shared" si="34"/>
        <v>0</v>
      </c>
      <c r="M61" s="1545">
        <f t="shared" si="34"/>
        <v>0</v>
      </c>
      <c r="N61" s="1545">
        <f t="shared" si="34"/>
        <v>0</v>
      </c>
      <c r="O61" s="1545">
        <f t="shared" si="23"/>
        <v>0</v>
      </c>
      <c r="P61" s="1545"/>
      <c r="Q61" s="1545">
        <f t="shared" ref="Q61:W61" si="35">SUM(Q62:Q63)</f>
        <v>0</v>
      </c>
      <c r="R61" s="1545">
        <f t="shared" si="35"/>
        <v>0</v>
      </c>
      <c r="S61" s="1545">
        <f t="shared" si="35"/>
        <v>0</v>
      </c>
      <c r="T61" s="1545">
        <f t="shared" si="35"/>
        <v>0</v>
      </c>
      <c r="U61" s="1545">
        <f t="shared" si="35"/>
        <v>0</v>
      </c>
      <c r="V61" s="1545">
        <f t="shared" si="35"/>
        <v>0</v>
      </c>
      <c r="W61" s="1545">
        <f t="shared" si="35"/>
        <v>0</v>
      </c>
      <c r="X61" s="1544">
        <f t="shared" si="25"/>
        <v>0</v>
      </c>
      <c r="Z61" s="536"/>
      <c r="AA61" s="536"/>
      <c r="AB61" s="536"/>
      <c r="AC61" s="536"/>
      <c r="AD61" s="536"/>
      <c r="AE61" s="536"/>
      <c r="AF61" s="536"/>
      <c r="AG61" s="536"/>
      <c r="AH61" s="536"/>
      <c r="AI61" s="536"/>
      <c r="AJ61" s="536"/>
      <c r="AK61" s="536"/>
      <c r="AL61" s="536"/>
      <c r="AM61" s="536"/>
      <c r="AN61" s="536"/>
      <c r="AO61" s="536"/>
      <c r="AP61" s="536"/>
    </row>
    <row r="62" spans="1:42" s="20" customFormat="1" ht="10.5" customHeight="1">
      <c r="A62" s="1332">
        <v>2</v>
      </c>
      <c r="B62" s="1332">
        <v>4</v>
      </c>
      <c r="C62" s="1332">
        <v>1</v>
      </c>
      <c r="D62" s="1332"/>
      <c r="E62" s="1946"/>
      <c r="G62" s="20" t="s">
        <v>92</v>
      </c>
      <c r="H62" s="1529">
        <v>0</v>
      </c>
      <c r="I62" s="1529">
        <v>0</v>
      </c>
      <c r="J62" s="1529">
        <v>0</v>
      </c>
      <c r="K62" s="1529">
        <v>0</v>
      </c>
      <c r="L62" s="1529">
        <v>0</v>
      </c>
      <c r="M62" s="1529">
        <v>0</v>
      </c>
      <c r="N62" s="1529">
        <v>0</v>
      </c>
      <c r="O62" s="1543">
        <f t="shared" si="23"/>
        <v>0</v>
      </c>
      <c r="P62" s="1543"/>
      <c r="Q62" s="1529">
        <v>0</v>
      </c>
      <c r="R62" s="1529">
        <v>0</v>
      </c>
      <c r="S62" s="1529">
        <v>0</v>
      </c>
      <c r="T62" s="1529">
        <v>0</v>
      </c>
      <c r="U62" s="1529">
        <v>0</v>
      </c>
      <c r="V62" s="1529">
        <v>0</v>
      </c>
      <c r="W62" s="1529">
        <v>0</v>
      </c>
      <c r="X62" s="1542">
        <f t="shared" si="25"/>
        <v>0</v>
      </c>
      <c r="Z62" s="536"/>
      <c r="AA62" s="536"/>
      <c r="AB62" s="536"/>
      <c r="AC62" s="536"/>
      <c r="AD62" s="536"/>
      <c r="AE62" s="536"/>
      <c r="AF62" s="536"/>
      <c r="AG62" s="536"/>
      <c r="AH62" s="536"/>
      <c r="AI62" s="536"/>
      <c r="AJ62" s="536"/>
      <c r="AK62" s="536"/>
      <c r="AL62" s="536"/>
      <c r="AM62" s="536"/>
      <c r="AN62" s="536"/>
      <c r="AO62" s="536"/>
      <c r="AP62" s="536"/>
    </row>
    <row r="63" spans="1:42" s="20" customFormat="1" ht="10.5" customHeight="1">
      <c r="A63" s="1332">
        <v>2</v>
      </c>
      <c r="B63" s="1332">
        <v>4</v>
      </c>
      <c r="C63" s="1332">
        <v>1</v>
      </c>
      <c r="D63" s="1332"/>
      <c r="E63" s="1946"/>
      <c r="G63" s="20" t="s">
        <v>89</v>
      </c>
      <c r="H63" s="1529">
        <v>0</v>
      </c>
      <c r="I63" s="1529">
        <v>0</v>
      </c>
      <c r="J63" s="1529">
        <v>0</v>
      </c>
      <c r="K63" s="1529">
        <v>0</v>
      </c>
      <c r="L63" s="1529">
        <v>0</v>
      </c>
      <c r="M63" s="1529">
        <v>0</v>
      </c>
      <c r="N63" s="1529">
        <v>0</v>
      </c>
      <c r="O63" s="1543">
        <f t="shared" si="23"/>
        <v>0</v>
      </c>
      <c r="P63" s="1543"/>
      <c r="Q63" s="1529">
        <v>0</v>
      </c>
      <c r="R63" s="1529">
        <v>0</v>
      </c>
      <c r="S63" s="1529">
        <v>0</v>
      </c>
      <c r="T63" s="1529">
        <v>0</v>
      </c>
      <c r="U63" s="1529">
        <v>0</v>
      </c>
      <c r="V63" s="1529">
        <v>0</v>
      </c>
      <c r="W63" s="1529">
        <v>0</v>
      </c>
      <c r="X63" s="1542">
        <f t="shared" si="25"/>
        <v>0</v>
      </c>
      <c r="Z63" s="536"/>
      <c r="AA63" s="536"/>
      <c r="AB63" s="536"/>
      <c r="AC63" s="536"/>
      <c r="AD63" s="536"/>
      <c r="AE63" s="536"/>
      <c r="AF63" s="536"/>
      <c r="AG63" s="536"/>
      <c r="AH63" s="536"/>
      <c r="AI63" s="536"/>
      <c r="AJ63" s="536"/>
      <c r="AK63" s="536"/>
      <c r="AL63" s="536"/>
      <c r="AM63" s="536"/>
      <c r="AN63" s="536"/>
      <c r="AO63" s="536"/>
      <c r="AP63" s="536"/>
    </row>
    <row r="64" spans="1:42" s="20" customFormat="1" ht="12" customHeight="1">
      <c r="A64" s="1332"/>
      <c r="B64" s="1332"/>
      <c r="C64" s="1332"/>
      <c r="D64" s="1332"/>
      <c r="E64" s="1946"/>
      <c r="F64" s="490" t="s">
        <v>43</v>
      </c>
      <c r="H64" s="1545">
        <f t="shared" ref="H64:N64" si="36">SUM(H65:H67)</f>
        <v>1</v>
      </c>
      <c r="I64" s="1545">
        <f t="shared" si="36"/>
        <v>9</v>
      </c>
      <c r="J64" s="1545">
        <f t="shared" si="36"/>
        <v>7</v>
      </c>
      <c r="K64" s="1545">
        <f t="shared" si="36"/>
        <v>5</v>
      </c>
      <c r="L64" s="1545">
        <f t="shared" si="36"/>
        <v>1</v>
      </c>
      <c r="M64" s="1545">
        <f t="shared" si="36"/>
        <v>0</v>
      </c>
      <c r="N64" s="1545">
        <f t="shared" si="36"/>
        <v>0</v>
      </c>
      <c r="O64" s="1545">
        <f t="shared" si="23"/>
        <v>23</v>
      </c>
      <c r="P64" s="1545"/>
      <c r="Q64" s="1545">
        <f t="shared" ref="Q64:W64" si="37">SUM(Q65:Q67)</f>
        <v>1</v>
      </c>
      <c r="R64" s="1545">
        <f t="shared" si="37"/>
        <v>9</v>
      </c>
      <c r="S64" s="1545">
        <f t="shared" si="37"/>
        <v>7</v>
      </c>
      <c r="T64" s="1545">
        <f t="shared" si="37"/>
        <v>5</v>
      </c>
      <c r="U64" s="1545">
        <f t="shared" si="37"/>
        <v>1</v>
      </c>
      <c r="V64" s="1545">
        <f t="shared" si="37"/>
        <v>0</v>
      </c>
      <c r="W64" s="1545">
        <f t="shared" si="37"/>
        <v>0</v>
      </c>
      <c r="X64" s="1544">
        <f t="shared" si="25"/>
        <v>23</v>
      </c>
      <c r="Z64" s="536"/>
      <c r="AA64" s="536"/>
      <c r="AB64" s="536"/>
      <c r="AC64" s="536"/>
      <c r="AD64" s="536"/>
      <c r="AE64" s="536"/>
      <c r="AF64" s="536"/>
      <c r="AG64" s="536"/>
      <c r="AH64" s="536"/>
      <c r="AI64" s="536"/>
      <c r="AJ64" s="536"/>
      <c r="AK64" s="536"/>
      <c r="AL64" s="536"/>
      <c r="AM64" s="536"/>
      <c r="AN64" s="536"/>
      <c r="AO64" s="536"/>
      <c r="AP64" s="536"/>
    </row>
    <row r="65" spans="1:42" s="536" customFormat="1" ht="10.5" customHeight="1">
      <c r="A65" s="1332">
        <v>2</v>
      </c>
      <c r="B65" s="1332">
        <v>4</v>
      </c>
      <c r="C65" s="1332">
        <v>9</v>
      </c>
      <c r="D65" s="1332"/>
      <c r="E65" s="1946"/>
      <c r="F65" s="531"/>
      <c r="G65" s="20" t="s">
        <v>92</v>
      </c>
      <c r="H65" s="1516">
        <v>0</v>
      </c>
      <c r="I65" s="1516">
        <v>4</v>
      </c>
      <c r="J65" s="1516">
        <v>4</v>
      </c>
      <c r="K65" s="1516">
        <v>3</v>
      </c>
      <c r="L65" s="1516">
        <v>1</v>
      </c>
      <c r="M65" s="1516">
        <v>0</v>
      </c>
      <c r="N65" s="1516">
        <v>0</v>
      </c>
      <c r="O65" s="1543">
        <f t="shared" si="23"/>
        <v>12</v>
      </c>
      <c r="P65" s="1543"/>
      <c r="Q65" s="1516">
        <v>0</v>
      </c>
      <c r="R65" s="1516">
        <v>4</v>
      </c>
      <c r="S65" s="1516">
        <v>4</v>
      </c>
      <c r="T65" s="1516">
        <v>3</v>
      </c>
      <c r="U65" s="1516">
        <v>1</v>
      </c>
      <c r="V65" s="1516">
        <v>0</v>
      </c>
      <c r="W65" s="1516">
        <v>0</v>
      </c>
      <c r="X65" s="1542">
        <f t="shared" si="25"/>
        <v>12</v>
      </c>
      <c r="Y65" s="20"/>
      <c r="Z65" s="1564"/>
      <c r="AA65" s="1564"/>
      <c r="AB65" s="1564"/>
    </row>
    <row r="66" spans="1:42" s="20" customFormat="1" ht="10.5" customHeight="1">
      <c r="A66" s="1332">
        <v>2</v>
      </c>
      <c r="B66" s="1332">
        <v>4</v>
      </c>
      <c r="C66" s="1332">
        <v>9</v>
      </c>
      <c r="D66" s="1332"/>
      <c r="E66" s="1946"/>
      <c r="F66" s="531"/>
      <c r="G66" s="20" t="s">
        <v>89</v>
      </c>
      <c r="H66" s="1516">
        <v>1</v>
      </c>
      <c r="I66" s="1516">
        <v>5</v>
      </c>
      <c r="J66" s="1516">
        <v>3</v>
      </c>
      <c r="K66" s="1516">
        <v>2</v>
      </c>
      <c r="L66" s="1516">
        <v>0</v>
      </c>
      <c r="M66" s="1516">
        <v>0</v>
      </c>
      <c r="N66" s="1516">
        <v>0</v>
      </c>
      <c r="O66" s="1543">
        <f t="shared" si="23"/>
        <v>11</v>
      </c>
      <c r="P66" s="1543"/>
      <c r="Q66" s="1516">
        <v>1</v>
      </c>
      <c r="R66" s="1516">
        <v>5</v>
      </c>
      <c r="S66" s="1516">
        <v>3</v>
      </c>
      <c r="T66" s="1516">
        <v>2</v>
      </c>
      <c r="U66" s="1516">
        <v>0</v>
      </c>
      <c r="V66" s="1516">
        <v>0</v>
      </c>
      <c r="W66" s="1516">
        <v>0</v>
      </c>
      <c r="X66" s="1542">
        <f t="shared" si="25"/>
        <v>11</v>
      </c>
      <c r="Z66" s="536"/>
      <c r="AA66" s="536"/>
      <c r="AB66" s="536"/>
      <c r="AC66" s="536"/>
      <c r="AD66" s="536"/>
      <c r="AE66" s="536"/>
      <c r="AF66" s="536"/>
      <c r="AG66" s="536"/>
      <c r="AH66" s="536"/>
      <c r="AI66" s="536"/>
      <c r="AJ66" s="536"/>
      <c r="AK66" s="536"/>
      <c r="AL66" s="536"/>
      <c r="AM66" s="536"/>
      <c r="AN66" s="536"/>
      <c r="AO66" s="536"/>
      <c r="AP66" s="536"/>
    </row>
    <row r="67" spans="1:42" s="20" customFormat="1" ht="10.5" customHeight="1">
      <c r="A67" s="1332">
        <v>2</v>
      </c>
      <c r="B67" s="1332">
        <v>4</v>
      </c>
      <c r="C67" s="1332">
        <v>9</v>
      </c>
      <c r="D67" s="1332"/>
      <c r="E67" s="1946"/>
      <c r="F67" s="531"/>
      <c r="G67" s="20" t="s">
        <v>94</v>
      </c>
      <c r="H67" s="1529">
        <v>0</v>
      </c>
      <c r="I67" s="1529">
        <v>0</v>
      </c>
      <c r="J67" s="1529">
        <v>0</v>
      </c>
      <c r="K67" s="1529">
        <v>0</v>
      </c>
      <c r="L67" s="1529">
        <v>0</v>
      </c>
      <c r="M67" s="1529">
        <v>0</v>
      </c>
      <c r="N67" s="1529">
        <v>0</v>
      </c>
      <c r="O67" s="1543">
        <f t="shared" si="23"/>
        <v>0</v>
      </c>
      <c r="P67" s="1543"/>
      <c r="Q67" s="1529">
        <v>0</v>
      </c>
      <c r="R67" s="1529">
        <v>0</v>
      </c>
      <c r="S67" s="1529">
        <v>0</v>
      </c>
      <c r="T67" s="1529">
        <v>0</v>
      </c>
      <c r="U67" s="1529">
        <v>0</v>
      </c>
      <c r="V67" s="1529">
        <v>0</v>
      </c>
      <c r="W67" s="1529">
        <v>0</v>
      </c>
      <c r="X67" s="1542">
        <f t="shared" si="25"/>
        <v>0</v>
      </c>
      <c r="Z67" s="536"/>
      <c r="AA67" s="536"/>
      <c r="AB67" s="536"/>
      <c r="AC67" s="536"/>
      <c r="AD67" s="536"/>
      <c r="AE67" s="536"/>
      <c r="AF67" s="536"/>
      <c r="AG67" s="536"/>
      <c r="AH67" s="536"/>
      <c r="AI67" s="536"/>
      <c r="AJ67" s="536"/>
      <c r="AK67" s="536"/>
      <c r="AL67" s="536"/>
      <c r="AM67" s="536"/>
      <c r="AN67" s="536"/>
      <c r="AO67" s="536"/>
      <c r="AP67" s="536"/>
    </row>
    <row r="68" spans="1:42" s="20" customFormat="1" ht="12" customHeight="1">
      <c r="A68" s="1332"/>
      <c r="B68" s="1332"/>
      <c r="C68" s="1332"/>
      <c r="D68" s="1332"/>
      <c r="E68" s="1946"/>
      <c r="F68" s="490" t="s">
        <v>44</v>
      </c>
      <c r="G68" s="490"/>
      <c r="H68" s="1545">
        <f t="shared" ref="H68:N68" si="38">SUM(H69)</f>
        <v>1</v>
      </c>
      <c r="I68" s="1545">
        <f t="shared" si="38"/>
        <v>11</v>
      </c>
      <c r="J68" s="1545">
        <f t="shared" si="38"/>
        <v>7</v>
      </c>
      <c r="K68" s="1545">
        <f t="shared" si="38"/>
        <v>32</v>
      </c>
      <c r="L68" s="1545">
        <f t="shared" si="38"/>
        <v>19</v>
      </c>
      <c r="M68" s="1545">
        <f t="shared" si="38"/>
        <v>22</v>
      </c>
      <c r="N68" s="1545">
        <f t="shared" si="38"/>
        <v>17</v>
      </c>
      <c r="O68" s="1545">
        <f t="shared" si="23"/>
        <v>109</v>
      </c>
      <c r="P68" s="1545"/>
      <c r="Q68" s="1545">
        <f t="shared" ref="Q68:W68" si="39">SUM(Q69)</f>
        <v>1</v>
      </c>
      <c r="R68" s="1545">
        <f t="shared" si="39"/>
        <v>10</v>
      </c>
      <c r="S68" s="1545">
        <f t="shared" si="39"/>
        <v>6</v>
      </c>
      <c r="T68" s="1545">
        <f t="shared" si="39"/>
        <v>30</v>
      </c>
      <c r="U68" s="1545">
        <f t="shared" si="39"/>
        <v>18</v>
      </c>
      <c r="V68" s="1545">
        <f t="shared" si="39"/>
        <v>20</v>
      </c>
      <c r="W68" s="1545">
        <f t="shared" si="39"/>
        <v>17</v>
      </c>
      <c r="X68" s="1544">
        <f t="shared" si="25"/>
        <v>102</v>
      </c>
      <c r="Z68" s="536"/>
      <c r="AA68" s="536"/>
      <c r="AB68" s="536"/>
      <c r="AC68" s="536"/>
      <c r="AD68" s="536"/>
      <c r="AE68" s="536"/>
      <c r="AF68" s="536"/>
      <c r="AG68" s="536"/>
      <c r="AH68" s="536"/>
      <c r="AI68" s="536"/>
      <c r="AJ68" s="536"/>
      <c r="AK68" s="536"/>
      <c r="AL68" s="536"/>
      <c r="AM68" s="536"/>
      <c r="AN68" s="536"/>
      <c r="AO68" s="536"/>
      <c r="AP68" s="536"/>
    </row>
    <row r="69" spans="1:42" s="20" customFormat="1" ht="10.5" customHeight="1">
      <c r="A69" s="1332">
        <v>2</v>
      </c>
      <c r="B69" s="1332">
        <v>4</v>
      </c>
      <c r="C69" s="1332">
        <v>11</v>
      </c>
      <c r="D69" s="1332"/>
      <c r="E69" s="1948"/>
      <c r="G69" s="20" t="s">
        <v>109</v>
      </c>
      <c r="H69" s="1529">
        <v>1</v>
      </c>
      <c r="I69" s="1529">
        <v>11</v>
      </c>
      <c r="J69" s="1529">
        <v>7</v>
      </c>
      <c r="K69" s="1529">
        <v>32</v>
      </c>
      <c r="L69" s="1529">
        <v>19</v>
      </c>
      <c r="M69" s="1529">
        <v>22</v>
      </c>
      <c r="N69" s="1529">
        <v>17</v>
      </c>
      <c r="O69" s="1543">
        <f t="shared" si="23"/>
        <v>109</v>
      </c>
      <c r="P69" s="1543"/>
      <c r="Q69" s="1529">
        <v>1</v>
      </c>
      <c r="R69" s="1529">
        <v>10</v>
      </c>
      <c r="S69" s="1529">
        <v>6</v>
      </c>
      <c r="T69" s="1529">
        <v>30</v>
      </c>
      <c r="U69" s="1529">
        <v>18</v>
      </c>
      <c r="V69" s="1529">
        <v>20</v>
      </c>
      <c r="W69" s="1529">
        <v>17</v>
      </c>
      <c r="X69" s="1542">
        <f t="shared" si="25"/>
        <v>102</v>
      </c>
      <c r="Z69" s="536"/>
      <c r="AA69" s="536"/>
      <c r="AB69" s="536"/>
      <c r="AC69" s="536"/>
      <c r="AD69" s="536"/>
      <c r="AE69" s="536"/>
      <c r="AF69" s="536"/>
      <c r="AG69" s="536"/>
      <c r="AH69" s="536"/>
      <c r="AI69" s="536"/>
      <c r="AJ69" s="536"/>
      <c r="AK69" s="536"/>
      <c r="AL69" s="536"/>
      <c r="AM69" s="536"/>
      <c r="AN69" s="536"/>
      <c r="AO69" s="536"/>
      <c r="AP69" s="536"/>
    </row>
    <row r="70" spans="1:42" s="20" customFormat="1" ht="12" customHeight="1">
      <c r="A70" s="1332"/>
      <c r="B70" s="1332"/>
      <c r="C70" s="1332"/>
      <c r="D70" s="1332"/>
      <c r="E70" s="1945">
        <v>1403</v>
      </c>
      <c r="F70" s="373" t="s">
        <v>3</v>
      </c>
      <c r="G70" s="573"/>
      <c r="H70" s="1563">
        <f t="shared" ref="H70:N70" si="40">SUM(H71,H73,H75)</f>
        <v>4</v>
      </c>
      <c r="I70" s="1563">
        <f t="shared" si="40"/>
        <v>39</v>
      </c>
      <c r="J70" s="1563">
        <f t="shared" si="40"/>
        <v>19</v>
      </c>
      <c r="K70" s="1563">
        <f t="shared" si="40"/>
        <v>20</v>
      </c>
      <c r="L70" s="1563">
        <f t="shared" si="40"/>
        <v>6</v>
      </c>
      <c r="M70" s="1563">
        <f t="shared" si="40"/>
        <v>8</v>
      </c>
      <c r="N70" s="1563">
        <f t="shared" si="40"/>
        <v>28</v>
      </c>
      <c r="O70" s="1563">
        <f t="shared" si="23"/>
        <v>124</v>
      </c>
      <c r="P70" s="1563"/>
      <c r="Q70" s="1563">
        <f t="shared" ref="Q70:W70" si="41">SUM(Q71,Q73,Q75)</f>
        <v>4</v>
      </c>
      <c r="R70" s="1563">
        <f t="shared" si="41"/>
        <v>36</v>
      </c>
      <c r="S70" s="1563">
        <f t="shared" si="41"/>
        <v>18</v>
      </c>
      <c r="T70" s="1563">
        <f t="shared" si="41"/>
        <v>18</v>
      </c>
      <c r="U70" s="1563">
        <f t="shared" si="41"/>
        <v>5</v>
      </c>
      <c r="V70" s="1563">
        <f t="shared" si="41"/>
        <v>8</v>
      </c>
      <c r="W70" s="1563">
        <f t="shared" si="41"/>
        <v>28</v>
      </c>
      <c r="X70" s="1562">
        <f t="shared" si="25"/>
        <v>117</v>
      </c>
      <c r="Z70" s="536"/>
      <c r="AA70" s="536"/>
      <c r="AB70" s="536"/>
      <c r="AC70" s="536"/>
      <c r="AD70" s="536"/>
      <c r="AE70" s="536"/>
      <c r="AF70" s="536"/>
      <c r="AG70" s="536"/>
      <c r="AH70" s="536"/>
      <c r="AI70" s="536"/>
      <c r="AJ70" s="536"/>
      <c r="AK70" s="536"/>
      <c r="AL70" s="536"/>
      <c r="AM70" s="536"/>
      <c r="AN70" s="536"/>
      <c r="AO70" s="536"/>
      <c r="AP70" s="536"/>
    </row>
    <row r="71" spans="1:42" s="20" customFormat="1" ht="12" customHeight="1">
      <c r="A71" s="1332"/>
      <c r="B71" s="1332"/>
      <c r="C71" s="1332"/>
      <c r="D71" s="1332"/>
      <c r="E71" s="1946"/>
      <c r="F71" s="490" t="s">
        <v>45</v>
      </c>
      <c r="H71" s="1545">
        <f t="shared" ref="H71:N71" si="42">SUM(H72:H72)</f>
        <v>1</v>
      </c>
      <c r="I71" s="1545">
        <f t="shared" si="42"/>
        <v>15</v>
      </c>
      <c r="J71" s="1545">
        <f t="shared" si="42"/>
        <v>8</v>
      </c>
      <c r="K71" s="1545">
        <f t="shared" si="42"/>
        <v>3</v>
      </c>
      <c r="L71" s="1545">
        <f t="shared" si="42"/>
        <v>0</v>
      </c>
      <c r="M71" s="1545">
        <f t="shared" si="42"/>
        <v>0</v>
      </c>
      <c r="N71" s="1545">
        <f t="shared" si="42"/>
        <v>0</v>
      </c>
      <c r="O71" s="1545">
        <f t="shared" ref="O71:O102" si="43">SUM(H71:N71)</f>
        <v>27</v>
      </c>
      <c r="P71" s="1545"/>
      <c r="Q71" s="1545">
        <f t="shared" ref="Q71:W71" si="44">SUM(Q72:Q72)</f>
        <v>1</v>
      </c>
      <c r="R71" s="1545">
        <f t="shared" si="44"/>
        <v>14</v>
      </c>
      <c r="S71" s="1545">
        <f t="shared" si="44"/>
        <v>7</v>
      </c>
      <c r="T71" s="1545">
        <f t="shared" si="44"/>
        <v>3</v>
      </c>
      <c r="U71" s="1545">
        <f t="shared" si="44"/>
        <v>0</v>
      </c>
      <c r="V71" s="1545">
        <f t="shared" si="44"/>
        <v>0</v>
      </c>
      <c r="W71" s="1545">
        <f t="shared" si="44"/>
        <v>0</v>
      </c>
      <c r="X71" s="1561">
        <f t="shared" si="25"/>
        <v>25</v>
      </c>
      <c r="Z71" s="536"/>
      <c r="AA71" s="536"/>
      <c r="AB71" s="536"/>
      <c r="AC71" s="536"/>
      <c r="AD71" s="536"/>
      <c r="AE71" s="536"/>
      <c r="AF71" s="536"/>
      <c r="AG71" s="536"/>
      <c r="AH71" s="536"/>
      <c r="AI71" s="536"/>
      <c r="AJ71" s="536"/>
      <c r="AK71" s="536"/>
      <c r="AL71" s="536"/>
      <c r="AM71" s="536"/>
      <c r="AN71" s="536"/>
      <c r="AO71" s="536"/>
      <c r="AP71" s="536"/>
    </row>
    <row r="72" spans="1:42" s="20" customFormat="1" ht="11.1" customHeight="1">
      <c r="A72" s="1332">
        <v>3</v>
      </c>
      <c r="B72" s="1332">
        <v>5</v>
      </c>
      <c r="C72" s="1332">
        <v>11</v>
      </c>
      <c r="D72" s="1332"/>
      <c r="E72" s="1946"/>
      <c r="G72" s="20" t="s">
        <v>96</v>
      </c>
      <c r="H72" s="1529">
        <v>1</v>
      </c>
      <c r="I72" s="1529">
        <v>15</v>
      </c>
      <c r="J72" s="1529">
        <v>8</v>
      </c>
      <c r="K72" s="1529">
        <v>3</v>
      </c>
      <c r="L72" s="1529">
        <v>0</v>
      </c>
      <c r="M72" s="1529">
        <v>0</v>
      </c>
      <c r="N72" s="1529">
        <v>0</v>
      </c>
      <c r="O72" s="1543">
        <f t="shared" si="43"/>
        <v>27</v>
      </c>
      <c r="P72" s="1543"/>
      <c r="Q72" s="1529">
        <v>1</v>
      </c>
      <c r="R72" s="1529">
        <v>14</v>
      </c>
      <c r="S72" s="1529">
        <v>7</v>
      </c>
      <c r="T72" s="1529">
        <v>3</v>
      </c>
      <c r="U72" s="1529">
        <v>0</v>
      </c>
      <c r="V72" s="1529">
        <v>0</v>
      </c>
      <c r="W72" s="1529">
        <v>0</v>
      </c>
      <c r="X72" s="1542">
        <f t="shared" ref="X72:X103" si="45">SUM(Q72:W72)</f>
        <v>25</v>
      </c>
      <c r="Z72" s="536"/>
      <c r="AA72" s="536"/>
      <c r="AB72" s="536"/>
      <c r="AC72" s="536"/>
      <c r="AD72" s="536"/>
      <c r="AE72" s="536"/>
      <c r="AF72" s="536"/>
      <c r="AG72" s="536"/>
      <c r="AH72" s="536"/>
      <c r="AI72" s="536"/>
      <c r="AJ72" s="536"/>
      <c r="AK72" s="536"/>
      <c r="AL72" s="536"/>
      <c r="AM72" s="536"/>
      <c r="AN72" s="536"/>
      <c r="AO72" s="536"/>
      <c r="AP72" s="536"/>
    </row>
    <row r="73" spans="1:42" s="20" customFormat="1" ht="12" customHeight="1">
      <c r="A73" s="1332"/>
      <c r="B73" s="1332"/>
      <c r="C73" s="1332"/>
      <c r="D73" s="1332"/>
      <c r="E73" s="1946"/>
      <c r="F73" s="490" t="s">
        <v>46</v>
      </c>
      <c r="H73" s="1545">
        <f t="shared" ref="H73:N73" si="46">SUM(H74)</f>
        <v>0</v>
      </c>
      <c r="I73" s="1545">
        <f t="shared" si="46"/>
        <v>13</v>
      </c>
      <c r="J73" s="1545">
        <f t="shared" si="46"/>
        <v>6</v>
      </c>
      <c r="K73" s="1545">
        <f t="shared" si="46"/>
        <v>7</v>
      </c>
      <c r="L73" s="1545">
        <f t="shared" si="46"/>
        <v>2</v>
      </c>
      <c r="M73" s="1545">
        <f t="shared" si="46"/>
        <v>0</v>
      </c>
      <c r="N73" s="1545">
        <f t="shared" si="46"/>
        <v>0</v>
      </c>
      <c r="O73" s="1545">
        <f t="shared" si="43"/>
        <v>28</v>
      </c>
      <c r="P73" s="1545"/>
      <c r="Q73" s="1545">
        <f t="shared" ref="Q73:W73" si="47">SUM(Q74)</f>
        <v>0</v>
      </c>
      <c r="R73" s="1545">
        <f t="shared" si="47"/>
        <v>12</v>
      </c>
      <c r="S73" s="1545">
        <f t="shared" si="47"/>
        <v>6</v>
      </c>
      <c r="T73" s="1545">
        <f t="shared" si="47"/>
        <v>7</v>
      </c>
      <c r="U73" s="1545">
        <f t="shared" si="47"/>
        <v>2</v>
      </c>
      <c r="V73" s="1545">
        <f t="shared" si="47"/>
        <v>0</v>
      </c>
      <c r="W73" s="1545">
        <f t="shared" si="47"/>
        <v>0</v>
      </c>
      <c r="X73" s="1544">
        <f t="shared" si="45"/>
        <v>27</v>
      </c>
      <c r="Z73" s="536"/>
      <c r="AA73" s="536"/>
      <c r="AB73" s="536"/>
      <c r="AC73" s="536"/>
      <c r="AD73" s="536"/>
      <c r="AE73" s="536"/>
      <c r="AF73" s="536"/>
      <c r="AG73" s="536"/>
      <c r="AH73" s="536"/>
      <c r="AI73" s="536"/>
      <c r="AJ73" s="536"/>
      <c r="AK73" s="536"/>
      <c r="AL73" s="536"/>
      <c r="AM73" s="536"/>
      <c r="AN73" s="536"/>
      <c r="AO73" s="536"/>
      <c r="AP73" s="536"/>
    </row>
    <row r="74" spans="1:42" s="20" customFormat="1" ht="11.1" customHeight="1">
      <c r="A74" s="1332">
        <v>3</v>
      </c>
      <c r="B74" s="1332">
        <v>5</v>
      </c>
      <c r="C74" s="1332">
        <v>8</v>
      </c>
      <c r="D74" s="1332"/>
      <c r="E74" s="1946"/>
      <c r="G74" s="20" t="s">
        <v>96</v>
      </c>
      <c r="H74" s="1529">
        <v>0</v>
      </c>
      <c r="I74" s="1529">
        <v>13</v>
      </c>
      <c r="J74" s="1529">
        <v>6</v>
      </c>
      <c r="K74" s="1529">
        <v>7</v>
      </c>
      <c r="L74" s="1529">
        <v>2</v>
      </c>
      <c r="M74" s="1529">
        <v>0</v>
      </c>
      <c r="N74" s="1529">
        <v>0</v>
      </c>
      <c r="O74" s="1543">
        <f t="shared" si="43"/>
        <v>28</v>
      </c>
      <c r="P74" s="1543"/>
      <c r="Q74" s="1529">
        <v>0</v>
      </c>
      <c r="R74" s="1529">
        <v>12</v>
      </c>
      <c r="S74" s="1529">
        <v>6</v>
      </c>
      <c r="T74" s="1529">
        <v>7</v>
      </c>
      <c r="U74" s="1529">
        <v>2</v>
      </c>
      <c r="V74" s="1529">
        <v>0</v>
      </c>
      <c r="W74" s="1529">
        <v>0</v>
      </c>
      <c r="X74" s="1542">
        <f t="shared" si="45"/>
        <v>27</v>
      </c>
      <c r="Z74" s="536"/>
      <c r="AA74" s="536"/>
      <c r="AB74" s="536"/>
      <c r="AC74" s="536"/>
      <c r="AD74" s="536"/>
      <c r="AE74" s="536"/>
      <c r="AF74" s="536"/>
      <c r="AG74" s="536"/>
      <c r="AH74" s="536"/>
      <c r="AI74" s="536"/>
      <c r="AJ74" s="536"/>
      <c r="AK74" s="536"/>
      <c r="AL74" s="536"/>
      <c r="AM74" s="536"/>
      <c r="AN74" s="536"/>
      <c r="AO74" s="536"/>
      <c r="AP74" s="536"/>
    </row>
    <row r="75" spans="1:42" s="20" customFormat="1" ht="12" customHeight="1">
      <c r="A75" s="1332"/>
      <c r="B75" s="1332"/>
      <c r="C75" s="1332"/>
      <c r="D75" s="1332"/>
      <c r="E75" s="1946"/>
      <c r="F75" s="490" t="s">
        <v>47</v>
      </c>
      <c r="H75" s="1545">
        <f t="shared" ref="H75:N75" si="48">SUM(H76:H77)</f>
        <v>3</v>
      </c>
      <c r="I75" s="1545">
        <f t="shared" si="48"/>
        <v>11</v>
      </c>
      <c r="J75" s="1545">
        <f t="shared" si="48"/>
        <v>5</v>
      </c>
      <c r="K75" s="1545">
        <f t="shared" si="48"/>
        <v>10</v>
      </c>
      <c r="L75" s="1545">
        <f t="shared" si="48"/>
        <v>4</v>
      </c>
      <c r="M75" s="1545">
        <f t="shared" si="48"/>
        <v>8</v>
      </c>
      <c r="N75" s="1545">
        <f t="shared" si="48"/>
        <v>28</v>
      </c>
      <c r="O75" s="1545">
        <f t="shared" si="43"/>
        <v>69</v>
      </c>
      <c r="P75" s="1545"/>
      <c r="Q75" s="1545">
        <f t="shared" ref="Q75:W75" si="49">SUM(Q76:Q77)</f>
        <v>3</v>
      </c>
      <c r="R75" s="1545">
        <f t="shared" si="49"/>
        <v>10</v>
      </c>
      <c r="S75" s="1545">
        <f t="shared" si="49"/>
        <v>5</v>
      </c>
      <c r="T75" s="1545">
        <f t="shared" si="49"/>
        <v>8</v>
      </c>
      <c r="U75" s="1545">
        <f t="shared" si="49"/>
        <v>3</v>
      </c>
      <c r="V75" s="1545">
        <f t="shared" si="49"/>
        <v>8</v>
      </c>
      <c r="W75" s="1545">
        <f t="shared" si="49"/>
        <v>28</v>
      </c>
      <c r="X75" s="1544">
        <f t="shared" si="45"/>
        <v>65</v>
      </c>
      <c r="Z75" s="536"/>
      <c r="AA75" s="536"/>
      <c r="AB75" s="536"/>
      <c r="AC75" s="536"/>
      <c r="AD75" s="536"/>
      <c r="AE75" s="536"/>
      <c r="AF75" s="536"/>
      <c r="AG75" s="536"/>
      <c r="AH75" s="536"/>
      <c r="AI75" s="536"/>
      <c r="AJ75" s="536"/>
      <c r="AK75" s="536"/>
      <c r="AL75" s="536"/>
      <c r="AM75" s="536"/>
      <c r="AN75" s="536"/>
      <c r="AO75" s="536"/>
      <c r="AP75" s="536"/>
    </row>
    <row r="76" spans="1:42" s="20" customFormat="1" ht="11.1" customHeight="1">
      <c r="A76" s="1332">
        <v>3</v>
      </c>
      <c r="B76" s="1332">
        <v>5</v>
      </c>
      <c r="C76" s="1332">
        <v>10</v>
      </c>
      <c r="D76" s="1332"/>
      <c r="E76" s="1946"/>
      <c r="G76" s="20" t="s">
        <v>96</v>
      </c>
      <c r="H76" s="1529">
        <v>3</v>
      </c>
      <c r="I76" s="1529">
        <v>9</v>
      </c>
      <c r="J76" s="1529">
        <v>4</v>
      </c>
      <c r="K76" s="1529">
        <v>5</v>
      </c>
      <c r="L76" s="1529">
        <v>0</v>
      </c>
      <c r="M76" s="1529">
        <v>1</v>
      </c>
      <c r="N76" s="1529">
        <v>0</v>
      </c>
      <c r="O76" s="1543">
        <f t="shared" si="43"/>
        <v>22</v>
      </c>
      <c r="P76" s="1543"/>
      <c r="Q76" s="1529">
        <v>3</v>
      </c>
      <c r="R76" s="1529">
        <v>8</v>
      </c>
      <c r="S76" s="1529">
        <v>4</v>
      </c>
      <c r="T76" s="1529">
        <v>5</v>
      </c>
      <c r="U76" s="1529">
        <v>0</v>
      </c>
      <c r="V76" s="1529">
        <v>1</v>
      </c>
      <c r="W76" s="1529">
        <v>0</v>
      </c>
      <c r="X76" s="1542">
        <f t="shared" si="45"/>
        <v>21</v>
      </c>
      <c r="Z76" s="536"/>
      <c r="AA76" s="536"/>
      <c r="AB76" s="536"/>
      <c r="AC76" s="536"/>
      <c r="AD76" s="536"/>
      <c r="AE76" s="536"/>
      <c r="AF76" s="536"/>
      <c r="AG76" s="536"/>
      <c r="AH76" s="536"/>
      <c r="AI76" s="536"/>
      <c r="AJ76" s="536"/>
      <c r="AK76" s="536"/>
      <c r="AL76" s="536"/>
      <c r="AM76" s="536"/>
      <c r="AN76" s="536"/>
      <c r="AO76" s="536"/>
      <c r="AP76" s="536"/>
    </row>
    <row r="77" spans="1:42" s="20" customFormat="1" ht="11.1" customHeight="1">
      <c r="A77" s="1332">
        <v>3</v>
      </c>
      <c r="B77" s="1332">
        <v>5</v>
      </c>
      <c r="C77" s="1332">
        <v>10</v>
      </c>
      <c r="D77" s="1332"/>
      <c r="E77" s="1946"/>
      <c r="F77" s="572"/>
      <c r="G77" s="572" t="s">
        <v>397</v>
      </c>
      <c r="H77" s="1559">
        <v>0</v>
      </c>
      <c r="I77" s="1559">
        <v>2</v>
      </c>
      <c r="J77" s="1559">
        <v>1</v>
      </c>
      <c r="K77" s="1559">
        <v>5</v>
      </c>
      <c r="L77" s="1559">
        <v>4</v>
      </c>
      <c r="M77" s="1559">
        <v>7</v>
      </c>
      <c r="N77" s="1559">
        <v>28</v>
      </c>
      <c r="O77" s="1560">
        <f t="shared" si="43"/>
        <v>47</v>
      </c>
      <c r="P77" s="1560"/>
      <c r="Q77" s="1559">
        <v>0</v>
      </c>
      <c r="R77" s="1559">
        <v>2</v>
      </c>
      <c r="S77" s="1559">
        <v>1</v>
      </c>
      <c r="T77" s="1559">
        <v>3</v>
      </c>
      <c r="U77" s="1559">
        <v>3</v>
      </c>
      <c r="V77" s="1559">
        <v>7</v>
      </c>
      <c r="W77" s="1559">
        <v>28</v>
      </c>
      <c r="X77" s="1558">
        <f t="shared" si="45"/>
        <v>44</v>
      </c>
      <c r="Z77" s="536"/>
      <c r="AA77" s="536"/>
      <c r="AB77" s="536"/>
      <c r="AC77" s="536"/>
      <c r="AD77" s="536"/>
      <c r="AE77" s="536"/>
      <c r="AF77" s="536"/>
      <c r="AG77" s="536"/>
      <c r="AH77" s="536"/>
      <c r="AI77" s="536"/>
      <c r="AJ77" s="536"/>
      <c r="AK77" s="536"/>
      <c r="AL77" s="536"/>
      <c r="AM77" s="536"/>
      <c r="AN77" s="536"/>
      <c r="AO77" s="536"/>
      <c r="AP77" s="536"/>
    </row>
    <row r="78" spans="1:42" s="20" customFormat="1" ht="12" customHeight="1">
      <c r="A78" s="1332"/>
      <c r="B78" s="1332"/>
      <c r="C78" s="1332"/>
      <c r="D78" s="1332"/>
      <c r="E78" s="1557"/>
      <c r="H78" s="1556"/>
      <c r="I78" s="1556"/>
      <c r="J78" s="1556"/>
      <c r="K78" s="1556"/>
      <c r="L78" s="1556"/>
      <c r="M78" s="1556"/>
      <c r="N78" s="1556"/>
      <c r="O78" s="1556"/>
      <c r="P78" s="1556"/>
      <c r="Q78" s="1556"/>
      <c r="R78" s="1556"/>
      <c r="S78" s="1556"/>
      <c r="T78" s="1556"/>
      <c r="U78" s="1556"/>
      <c r="V78" s="1556"/>
      <c r="W78" s="1947" t="s">
        <v>386</v>
      </c>
      <c r="X78" s="1947"/>
      <c r="Z78" s="536"/>
      <c r="AA78" s="536"/>
      <c r="AB78" s="536"/>
      <c r="AC78" s="536"/>
      <c r="AD78" s="536"/>
      <c r="AE78" s="536"/>
      <c r="AF78" s="536"/>
      <c r="AG78" s="536"/>
      <c r="AH78" s="536"/>
      <c r="AI78" s="536"/>
      <c r="AJ78" s="536"/>
      <c r="AK78" s="536"/>
      <c r="AL78" s="536"/>
      <c r="AM78" s="536"/>
      <c r="AN78" s="536"/>
      <c r="AO78" s="536"/>
      <c r="AP78" s="536"/>
    </row>
    <row r="79" spans="1:42" s="20" customFormat="1" ht="12" customHeight="1" thickBot="1">
      <c r="A79" s="1332"/>
      <c r="B79" s="1332"/>
      <c r="C79" s="1332"/>
      <c r="D79" s="1332"/>
      <c r="E79" s="1555"/>
      <c r="F79" s="1555"/>
      <c r="G79" s="1555"/>
      <c r="H79" s="1554"/>
      <c r="I79" s="1554"/>
      <c r="J79" s="1554"/>
      <c r="K79" s="1554"/>
      <c r="L79" s="1554"/>
      <c r="M79" s="1554"/>
      <c r="N79" s="1554"/>
      <c r="O79" s="1554"/>
      <c r="P79" s="1554"/>
      <c r="Q79" s="1554"/>
      <c r="R79" s="1554"/>
      <c r="S79" s="1554"/>
      <c r="T79" s="1554"/>
      <c r="U79" s="1554"/>
      <c r="V79" s="1554"/>
      <c r="W79" s="1554"/>
      <c r="X79" s="1553" t="s">
        <v>447</v>
      </c>
      <c r="Z79" s="536"/>
      <c r="AA79" s="536"/>
      <c r="AB79" s="536"/>
      <c r="AC79" s="536"/>
      <c r="AD79" s="536"/>
      <c r="AE79" s="536"/>
      <c r="AF79" s="536"/>
      <c r="AG79" s="536"/>
      <c r="AH79" s="536"/>
      <c r="AI79" s="536"/>
      <c r="AJ79" s="536"/>
      <c r="AK79" s="536"/>
      <c r="AL79" s="536"/>
      <c r="AM79" s="536"/>
      <c r="AN79" s="536"/>
      <c r="AO79" s="536"/>
      <c r="AP79" s="536"/>
    </row>
    <row r="80" spans="1:42" s="20" customFormat="1" ht="13.5" customHeight="1" thickBot="1">
      <c r="A80" s="1332"/>
      <c r="B80" s="1332"/>
      <c r="C80" s="1332"/>
      <c r="D80" s="1332"/>
      <c r="E80" s="1924" t="s">
        <v>6</v>
      </c>
      <c r="F80" s="1943" t="s">
        <v>87</v>
      </c>
      <c r="G80" s="1943"/>
      <c r="H80" s="1949" t="s">
        <v>652</v>
      </c>
      <c r="I80" s="1949"/>
      <c r="J80" s="1949"/>
      <c r="K80" s="1949"/>
      <c r="L80" s="1949"/>
      <c r="M80" s="1949"/>
      <c r="N80" s="1949"/>
      <c r="O80" s="1949"/>
      <c r="P80" s="1552"/>
      <c r="Q80" s="1551" t="s">
        <v>651</v>
      </c>
      <c r="R80" s="1551"/>
      <c r="S80" s="1551"/>
      <c r="T80" s="1551"/>
      <c r="U80" s="1551"/>
      <c r="V80" s="1551"/>
      <c r="W80" s="1551"/>
      <c r="X80" s="1550"/>
      <c r="Z80" s="536"/>
      <c r="AA80" s="536"/>
      <c r="AB80" s="536"/>
      <c r="AC80" s="536"/>
      <c r="AD80" s="536"/>
      <c r="AE80" s="536"/>
      <c r="AF80" s="536"/>
      <c r="AG80" s="536"/>
      <c r="AH80" s="536"/>
      <c r="AI80" s="536"/>
      <c r="AJ80" s="536"/>
      <c r="AK80" s="536"/>
      <c r="AL80" s="536"/>
      <c r="AM80" s="536"/>
      <c r="AN80" s="536"/>
      <c r="AO80" s="536"/>
      <c r="AP80" s="536"/>
    </row>
    <row r="81" spans="1:42" s="20" customFormat="1" ht="33.75">
      <c r="A81" s="1332"/>
      <c r="B81" s="1332"/>
      <c r="C81" s="1332"/>
      <c r="D81" s="1332"/>
      <c r="E81" s="1952"/>
      <c r="F81" s="1944"/>
      <c r="G81" s="1944"/>
      <c r="H81" s="1548" t="s">
        <v>650</v>
      </c>
      <c r="I81" s="1548">
        <v>18</v>
      </c>
      <c r="J81" s="1548">
        <v>19</v>
      </c>
      <c r="K81" s="1548" t="s">
        <v>649</v>
      </c>
      <c r="L81" s="1548" t="s">
        <v>648</v>
      </c>
      <c r="M81" s="1548" t="s">
        <v>647</v>
      </c>
      <c r="N81" s="1548" t="s">
        <v>646</v>
      </c>
      <c r="O81" s="1548" t="s">
        <v>0</v>
      </c>
      <c r="P81" s="1549"/>
      <c r="Q81" s="1548" t="s">
        <v>650</v>
      </c>
      <c r="R81" s="1548">
        <v>18</v>
      </c>
      <c r="S81" s="1548">
        <v>19</v>
      </c>
      <c r="T81" s="1548" t="s">
        <v>649</v>
      </c>
      <c r="U81" s="1548" t="s">
        <v>648</v>
      </c>
      <c r="V81" s="1548" t="s">
        <v>647</v>
      </c>
      <c r="W81" s="1548" t="s">
        <v>646</v>
      </c>
      <c r="X81" s="1547" t="s">
        <v>0</v>
      </c>
      <c r="Z81" s="536"/>
      <c r="AA81" s="1546"/>
      <c r="AB81" s="536"/>
      <c r="AC81" s="536"/>
      <c r="AD81" s="536"/>
      <c r="AE81" s="536"/>
      <c r="AF81" s="536"/>
      <c r="AG81" s="536"/>
      <c r="AH81" s="536"/>
      <c r="AI81" s="536"/>
      <c r="AJ81" s="536"/>
      <c r="AK81" s="536"/>
      <c r="AL81" s="536"/>
      <c r="AM81" s="536"/>
      <c r="AN81" s="536"/>
      <c r="AO81" s="536"/>
      <c r="AP81" s="536"/>
    </row>
    <row r="82" spans="1:42" s="20" customFormat="1" ht="12" customHeight="1">
      <c r="A82" s="1332"/>
      <c r="B82" s="1332"/>
      <c r="C82" s="1332"/>
      <c r="D82" s="1332"/>
      <c r="E82" s="1950">
        <v>1404</v>
      </c>
      <c r="F82" s="373" t="s">
        <v>28</v>
      </c>
      <c r="G82" s="573"/>
      <c r="H82" s="1539">
        <f t="shared" ref="H82:N82" si="50">SUM(H85,H83)</f>
        <v>18</v>
      </c>
      <c r="I82" s="1539">
        <f t="shared" si="50"/>
        <v>166</v>
      </c>
      <c r="J82" s="1539">
        <f t="shared" si="50"/>
        <v>75</v>
      </c>
      <c r="K82" s="1539">
        <f t="shared" si="50"/>
        <v>31</v>
      </c>
      <c r="L82" s="1539">
        <f t="shared" si="50"/>
        <v>3</v>
      </c>
      <c r="M82" s="1539">
        <f t="shared" si="50"/>
        <v>3</v>
      </c>
      <c r="N82" s="1539">
        <f t="shared" si="50"/>
        <v>1</v>
      </c>
      <c r="O82" s="1539">
        <f t="shared" ref="O82:O113" si="51">SUM(H82:N82)</f>
        <v>297</v>
      </c>
      <c r="P82" s="1539"/>
      <c r="Q82" s="1539">
        <f t="shared" ref="Q82:W82" si="52">SUM(Q85,Q83)</f>
        <v>17</v>
      </c>
      <c r="R82" s="1539">
        <f t="shared" si="52"/>
        <v>162</v>
      </c>
      <c r="S82" s="1539">
        <f t="shared" si="52"/>
        <v>74</v>
      </c>
      <c r="T82" s="1539">
        <f t="shared" si="52"/>
        <v>29</v>
      </c>
      <c r="U82" s="1539">
        <f t="shared" si="52"/>
        <v>3</v>
      </c>
      <c r="V82" s="1539">
        <f t="shared" si="52"/>
        <v>3</v>
      </c>
      <c r="W82" s="1539">
        <f t="shared" si="52"/>
        <v>1</v>
      </c>
      <c r="X82" s="1538">
        <f>SUM(P82:W82)</f>
        <v>289</v>
      </c>
      <c r="Z82" s="536"/>
      <c r="AA82" s="536"/>
      <c r="AB82" s="536"/>
      <c r="AC82" s="536"/>
      <c r="AD82" s="536"/>
      <c r="AE82" s="536"/>
      <c r="AF82" s="536"/>
      <c r="AG82" s="536"/>
      <c r="AH82" s="536"/>
      <c r="AI82" s="536"/>
      <c r="AJ82" s="536"/>
      <c r="AK82" s="536"/>
      <c r="AL82" s="536"/>
      <c r="AM82" s="536"/>
      <c r="AN82" s="536"/>
      <c r="AO82" s="536"/>
      <c r="AP82" s="536"/>
    </row>
    <row r="83" spans="1:42" s="20" customFormat="1" ht="12" customHeight="1">
      <c r="A83" s="1332"/>
      <c r="B83" s="1332"/>
      <c r="C83" s="1332"/>
      <c r="D83" s="1332"/>
      <c r="E83" s="1950"/>
      <c r="F83" s="490" t="s">
        <v>48</v>
      </c>
      <c r="H83" s="1545">
        <f t="shared" ref="H83:N83" si="53">SUM(H84)</f>
        <v>8</v>
      </c>
      <c r="I83" s="1545">
        <f t="shared" si="53"/>
        <v>85</v>
      </c>
      <c r="J83" s="1545">
        <f t="shared" si="53"/>
        <v>30</v>
      </c>
      <c r="K83" s="1545">
        <f t="shared" si="53"/>
        <v>13</v>
      </c>
      <c r="L83" s="1545">
        <f t="shared" si="53"/>
        <v>3</v>
      </c>
      <c r="M83" s="1545">
        <f t="shared" si="53"/>
        <v>2</v>
      </c>
      <c r="N83" s="1545">
        <f t="shared" si="53"/>
        <v>1</v>
      </c>
      <c r="O83" s="1545">
        <f t="shared" si="51"/>
        <v>142</v>
      </c>
      <c r="P83" s="1545"/>
      <c r="Q83" s="1545">
        <f t="shared" ref="Q83:W83" si="54">SUM(Q84)</f>
        <v>7</v>
      </c>
      <c r="R83" s="1545">
        <f t="shared" si="54"/>
        <v>83</v>
      </c>
      <c r="S83" s="1545">
        <f t="shared" si="54"/>
        <v>29</v>
      </c>
      <c r="T83" s="1545">
        <f t="shared" si="54"/>
        <v>13</v>
      </c>
      <c r="U83" s="1545">
        <f t="shared" si="54"/>
        <v>3</v>
      </c>
      <c r="V83" s="1545">
        <f t="shared" si="54"/>
        <v>2</v>
      </c>
      <c r="W83" s="1545">
        <f t="shared" si="54"/>
        <v>1</v>
      </c>
      <c r="X83" s="1544">
        <f>SUM(P83:W83)</f>
        <v>138</v>
      </c>
      <c r="Z83" s="536"/>
      <c r="AA83" s="536"/>
      <c r="AB83" s="536"/>
      <c r="AC83" s="536"/>
      <c r="AD83" s="536"/>
      <c r="AE83" s="536"/>
      <c r="AF83" s="536"/>
      <c r="AG83" s="536"/>
      <c r="AH83" s="536"/>
      <c r="AI83" s="536"/>
      <c r="AJ83" s="536"/>
      <c r="AK83" s="536"/>
      <c r="AL83" s="536"/>
      <c r="AM83" s="536"/>
      <c r="AN83" s="536"/>
      <c r="AO83" s="536"/>
      <c r="AP83" s="536"/>
    </row>
    <row r="84" spans="1:42" s="20" customFormat="1" ht="12" customHeight="1">
      <c r="A84" s="1332">
        <v>4</v>
      </c>
      <c r="B84" s="1332">
        <v>6</v>
      </c>
      <c r="C84" s="1332">
        <v>11</v>
      </c>
      <c r="D84" s="1332"/>
      <c r="E84" s="1950"/>
      <c r="G84" s="20" t="s">
        <v>111</v>
      </c>
      <c r="H84" s="1529">
        <v>8</v>
      </c>
      <c r="I84" s="1529">
        <v>85</v>
      </c>
      <c r="J84" s="1529">
        <v>30</v>
      </c>
      <c r="K84" s="1529">
        <v>13</v>
      </c>
      <c r="L84" s="1529">
        <v>3</v>
      </c>
      <c r="M84" s="1529">
        <v>2</v>
      </c>
      <c r="N84" s="1529">
        <v>1</v>
      </c>
      <c r="O84" s="1543">
        <f t="shared" si="51"/>
        <v>142</v>
      </c>
      <c r="P84" s="1543"/>
      <c r="Q84" s="1529">
        <v>7</v>
      </c>
      <c r="R84" s="1529">
        <v>83</v>
      </c>
      <c r="S84" s="1529">
        <v>29</v>
      </c>
      <c r="T84" s="1529">
        <v>13</v>
      </c>
      <c r="U84" s="1529">
        <v>3</v>
      </c>
      <c r="V84" s="1529">
        <v>2</v>
      </c>
      <c r="W84" s="1529">
        <v>1</v>
      </c>
      <c r="X84" s="1542">
        <f>SUM(P84:W84)</f>
        <v>138</v>
      </c>
      <c r="Z84" s="536"/>
      <c r="AA84" s="536"/>
      <c r="AB84" s="536"/>
      <c r="AC84" s="536"/>
      <c r="AD84" s="536"/>
      <c r="AE84" s="536"/>
      <c r="AF84" s="536"/>
      <c r="AG84" s="536"/>
      <c r="AH84" s="536"/>
      <c r="AI84" s="536"/>
      <c r="AJ84" s="536"/>
      <c r="AK84" s="536"/>
      <c r="AL84" s="536"/>
      <c r="AM84" s="536"/>
      <c r="AN84" s="536"/>
      <c r="AO84" s="536"/>
      <c r="AP84" s="536"/>
    </row>
    <row r="85" spans="1:42" s="20" customFormat="1" ht="12" customHeight="1">
      <c r="A85" s="1332"/>
      <c r="B85" s="1332"/>
      <c r="C85" s="1332"/>
      <c r="D85" s="1332"/>
      <c r="E85" s="1950"/>
      <c r="F85" s="490" t="s">
        <v>49</v>
      </c>
      <c r="H85" s="1545">
        <f t="shared" ref="H85:N85" si="55">SUM(H86:H88)</f>
        <v>10</v>
      </c>
      <c r="I85" s="1545">
        <f t="shared" si="55"/>
        <v>81</v>
      </c>
      <c r="J85" s="1545">
        <f t="shared" si="55"/>
        <v>45</v>
      </c>
      <c r="K85" s="1545">
        <f t="shared" si="55"/>
        <v>18</v>
      </c>
      <c r="L85" s="1545">
        <f t="shared" si="55"/>
        <v>0</v>
      </c>
      <c r="M85" s="1545">
        <f t="shared" si="55"/>
        <v>1</v>
      </c>
      <c r="N85" s="1545">
        <f t="shared" si="55"/>
        <v>0</v>
      </c>
      <c r="O85" s="1545">
        <f t="shared" si="51"/>
        <v>155</v>
      </c>
      <c r="P85" s="1545"/>
      <c r="Q85" s="1545">
        <f t="shared" ref="Q85:W85" si="56">SUM(Q86:Q88)</f>
        <v>10</v>
      </c>
      <c r="R85" s="1545">
        <f t="shared" si="56"/>
        <v>79</v>
      </c>
      <c r="S85" s="1545">
        <f t="shared" si="56"/>
        <v>45</v>
      </c>
      <c r="T85" s="1545">
        <f t="shared" si="56"/>
        <v>16</v>
      </c>
      <c r="U85" s="1545">
        <f t="shared" si="56"/>
        <v>0</v>
      </c>
      <c r="V85" s="1545">
        <f t="shared" si="56"/>
        <v>1</v>
      </c>
      <c r="W85" s="1545">
        <f t="shared" si="56"/>
        <v>0</v>
      </c>
      <c r="X85" s="1544">
        <f>SUM(Q85:W85)</f>
        <v>151</v>
      </c>
      <c r="Z85" s="536"/>
      <c r="AA85" s="536"/>
      <c r="AB85" s="536"/>
      <c r="AC85" s="536"/>
      <c r="AD85" s="536"/>
      <c r="AE85" s="536"/>
      <c r="AF85" s="536"/>
      <c r="AG85" s="536"/>
      <c r="AH85" s="536"/>
      <c r="AI85" s="536"/>
      <c r="AJ85" s="536"/>
      <c r="AK85" s="536"/>
      <c r="AL85" s="536"/>
      <c r="AM85" s="536"/>
      <c r="AN85" s="536"/>
      <c r="AO85" s="536"/>
      <c r="AP85" s="536"/>
    </row>
    <row r="86" spans="1:42" s="20" customFormat="1" ht="11.1" customHeight="1">
      <c r="A86" s="1332">
        <v>4</v>
      </c>
      <c r="B86" s="1332">
        <v>6</v>
      </c>
      <c r="C86" s="1332">
        <v>11</v>
      </c>
      <c r="D86" s="1332"/>
      <c r="E86" s="1950"/>
      <c r="G86" s="20" t="s">
        <v>112</v>
      </c>
      <c r="H86" s="1529">
        <v>10</v>
      </c>
      <c r="I86" s="1529">
        <v>81</v>
      </c>
      <c r="J86" s="1529">
        <v>45</v>
      </c>
      <c r="K86" s="1529">
        <v>18</v>
      </c>
      <c r="L86" s="1529">
        <v>0</v>
      </c>
      <c r="M86" s="1529">
        <v>1</v>
      </c>
      <c r="N86" s="1529">
        <v>0</v>
      </c>
      <c r="O86" s="1543">
        <f t="shared" si="51"/>
        <v>155</v>
      </c>
      <c r="P86" s="1543"/>
      <c r="Q86" s="1529">
        <v>10</v>
      </c>
      <c r="R86" s="1529">
        <v>79</v>
      </c>
      <c r="S86" s="1529">
        <v>45</v>
      </c>
      <c r="T86" s="1529">
        <v>16</v>
      </c>
      <c r="U86" s="1529">
        <v>0</v>
      </c>
      <c r="V86" s="1529">
        <v>1</v>
      </c>
      <c r="W86" s="1529">
        <v>0</v>
      </c>
      <c r="X86" s="1542">
        <f>SUM(Q86:W86)</f>
        <v>151</v>
      </c>
      <c r="Z86" s="536"/>
      <c r="AA86" s="536"/>
      <c r="AB86" s="536"/>
      <c r="AC86" s="536"/>
      <c r="AD86" s="536"/>
      <c r="AE86" s="536"/>
      <c r="AF86" s="536"/>
      <c r="AG86" s="536"/>
      <c r="AH86" s="536"/>
      <c r="AI86" s="536"/>
      <c r="AJ86" s="536"/>
      <c r="AK86" s="536"/>
      <c r="AL86" s="536"/>
      <c r="AM86" s="536"/>
      <c r="AN86" s="536"/>
      <c r="AO86" s="536"/>
      <c r="AP86" s="536"/>
    </row>
    <row r="87" spans="1:42" s="20" customFormat="1" ht="11.1" customHeight="1">
      <c r="A87" s="1332">
        <v>4</v>
      </c>
      <c r="B87" s="1332">
        <v>6</v>
      </c>
      <c r="C87" s="1332">
        <v>11</v>
      </c>
      <c r="D87" s="1332"/>
      <c r="E87" s="1950"/>
      <c r="G87" s="20" t="s">
        <v>645</v>
      </c>
      <c r="H87" s="1529">
        <v>0</v>
      </c>
      <c r="I87" s="1529">
        <v>0</v>
      </c>
      <c r="J87" s="1529">
        <v>0</v>
      </c>
      <c r="K87" s="1529">
        <v>0</v>
      </c>
      <c r="L87" s="1529">
        <v>0</v>
      </c>
      <c r="M87" s="1529">
        <v>0</v>
      </c>
      <c r="N87" s="1529">
        <v>0</v>
      </c>
      <c r="O87" s="1543">
        <f t="shared" si="51"/>
        <v>0</v>
      </c>
      <c r="P87" s="1543"/>
      <c r="Q87" s="1529">
        <v>0</v>
      </c>
      <c r="R87" s="1529">
        <v>0</v>
      </c>
      <c r="S87" s="1529">
        <v>0</v>
      </c>
      <c r="T87" s="1529">
        <v>0</v>
      </c>
      <c r="U87" s="1529">
        <v>0</v>
      </c>
      <c r="V87" s="1529">
        <v>0</v>
      </c>
      <c r="W87" s="1529">
        <v>0</v>
      </c>
      <c r="X87" s="1542">
        <f>SUM(Q87:W87)</f>
        <v>0</v>
      </c>
      <c r="Z87" s="536"/>
      <c r="AA87" s="536"/>
      <c r="AB87" s="536"/>
      <c r="AC87" s="536"/>
      <c r="AD87" s="536"/>
      <c r="AE87" s="536"/>
      <c r="AF87" s="536"/>
      <c r="AG87" s="536"/>
      <c r="AH87" s="536"/>
      <c r="AI87" s="536"/>
      <c r="AJ87" s="536"/>
      <c r="AK87" s="536"/>
      <c r="AL87" s="536"/>
      <c r="AM87" s="536"/>
      <c r="AN87" s="536"/>
      <c r="AO87" s="536"/>
      <c r="AP87" s="536"/>
    </row>
    <row r="88" spans="1:42" s="20" customFormat="1" ht="10.5" customHeight="1">
      <c r="A88" s="1332">
        <v>4</v>
      </c>
      <c r="B88" s="1332">
        <v>6</v>
      </c>
      <c r="C88" s="1332">
        <v>11</v>
      </c>
      <c r="D88" s="1332"/>
      <c r="E88" s="1951"/>
      <c r="G88" s="20" t="s">
        <v>644</v>
      </c>
      <c r="H88" s="1529">
        <v>0</v>
      </c>
      <c r="I88" s="1529">
        <v>0</v>
      </c>
      <c r="J88" s="1529">
        <v>0</v>
      </c>
      <c r="K88" s="1529">
        <v>0</v>
      </c>
      <c r="L88" s="1529">
        <v>0</v>
      </c>
      <c r="M88" s="1529">
        <v>0</v>
      </c>
      <c r="N88" s="1529">
        <v>0</v>
      </c>
      <c r="O88" s="1543">
        <f t="shared" si="51"/>
        <v>0</v>
      </c>
      <c r="P88" s="1543"/>
      <c r="Q88" s="1529">
        <v>0</v>
      </c>
      <c r="R88" s="1529">
        <v>0</v>
      </c>
      <c r="S88" s="1529">
        <v>0</v>
      </c>
      <c r="T88" s="1529">
        <v>0</v>
      </c>
      <c r="U88" s="1529">
        <v>0</v>
      </c>
      <c r="V88" s="1529">
        <v>0</v>
      </c>
      <c r="W88" s="1529">
        <v>0</v>
      </c>
      <c r="X88" s="1542">
        <f>SUM(Q88:W88)</f>
        <v>0</v>
      </c>
      <c r="Z88" s="536"/>
      <c r="AA88" s="536"/>
      <c r="AB88" s="536"/>
      <c r="AC88" s="536"/>
      <c r="AD88" s="536"/>
      <c r="AE88" s="536"/>
      <c r="AF88" s="536"/>
      <c r="AG88" s="536"/>
      <c r="AH88" s="536"/>
      <c r="AI88" s="536"/>
      <c r="AJ88" s="536"/>
      <c r="AK88" s="536"/>
      <c r="AL88" s="536"/>
      <c r="AM88" s="536"/>
      <c r="AN88" s="536"/>
      <c r="AO88" s="536"/>
      <c r="AP88" s="536"/>
    </row>
    <row r="89" spans="1:42" s="20" customFormat="1" ht="12" customHeight="1">
      <c r="A89" s="1332"/>
      <c r="B89" s="1332"/>
      <c r="C89" s="1332"/>
      <c r="D89" s="1332"/>
      <c r="E89" s="1945">
        <v>1405</v>
      </c>
      <c r="F89" s="373" t="s">
        <v>4</v>
      </c>
      <c r="G89" s="547"/>
      <c r="H89" s="1539">
        <f t="shared" ref="H89:N89" si="57">SUM(H90,H95,H102,H104)</f>
        <v>32</v>
      </c>
      <c r="I89" s="1539">
        <f t="shared" si="57"/>
        <v>237</v>
      </c>
      <c r="J89" s="1539">
        <f t="shared" si="57"/>
        <v>105</v>
      </c>
      <c r="K89" s="1539">
        <f t="shared" si="57"/>
        <v>112</v>
      </c>
      <c r="L89" s="1539">
        <f t="shared" si="57"/>
        <v>29</v>
      </c>
      <c r="M89" s="1539">
        <f t="shared" si="57"/>
        <v>30</v>
      </c>
      <c r="N89" s="1539">
        <f t="shared" si="57"/>
        <v>24</v>
      </c>
      <c r="O89" s="1539">
        <f t="shared" si="51"/>
        <v>569</v>
      </c>
      <c r="P89" s="1539"/>
      <c r="Q89" s="1539">
        <f t="shared" ref="Q89:W89" si="58">SUM(Q90,Q95,Q102,Q104)</f>
        <v>32</v>
      </c>
      <c r="R89" s="1539">
        <f t="shared" si="58"/>
        <v>227</v>
      </c>
      <c r="S89" s="1539">
        <f t="shared" si="58"/>
        <v>102</v>
      </c>
      <c r="T89" s="1539">
        <f t="shared" si="58"/>
        <v>104</v>
      </c>
      <c r="U89" s="1539">
        <f t="shared" si="58"/>
        <v>29</v>
      </c>
      <c r="V89" s="1539">
        <f t="shared" si="58"/>
        <v>28</v>
      </c>
      <c r="W89" s="1539">
        <f t="shared" si="58"/>
        <v>21</v>
      </c>
      <c r="X89" s="1538">
        <f>SUM(Q89:W89)</f>
        <v>543</v>
      </c>
      <c r="Y89" s="1541"/>
      <c r="AB89" s="536"/>
      <c r="AC89" s="536"/>
      <c r="AD89" s="536"/>
      <c r="AE89" s="536"/>
      <c r="AF89" s="536"/>
      <c r="AG89" s="536"/>
      <c r="AH89" s="536"/>
      <c r="AI89" s="536"/>
      <c r="AJ89" s="536"/>
      <c r="AK89" s="536"/>
      <c r="AL89" s="536"/>
      <c r="AM89" s="536"/>
      <c r="AN89" s="536"/>
      <c r="AO89" s="536"/>
      <c r="AP89" s="536"/>
    </row>
    <row r="90" spans="1:42" s="20" customFormat="1" ht="12" customHeight="1">
      <c r="A90" s="1332"/>
      <c r="B90" s="1332"/>
      <c r="C90" s="1332"/>
      <c r="D90" s="1332"/>
      <c r="E90" s="1946"/>
      <c r="F90" s="490" t="s">
        <v>50</v>
      </c>
      <c r="H90" s="1537">
        <f t="shared" ref="H90:N90" si="59">SUM(H91:H94)</f>
        <v>4</v>
      </c>
      <c r="I90" s="1537">
        <f t="shared" si="59"/>
        <v>24</v>
      </c>
      <c r="J90" s="1537">
        <f t="shared" si="59"/>
        <v>7</v>
      </c>
      <c r="K90" s="1537">
        <f t="shared" si="59"/>
        <v>18</v>
      </c>
      <c r="L90" s="1537">
        <f t="shared" si="59"/>
        <v>1</v>
      </c>
      <c r="M90" s="1537">
        <f t="shared" si="59"/>
        <v>1</v>
      </c>
      <c r="N90" s="1537">
        <f t="shared" si="59"/>
        <v>0</v>
      </c>
      <c r="O90" s="1537">
        <f t="shared" si="51"/>
        <v>55</v>
      </c>
      <c r="P90" s="1537"/>
      <c r="Q90" s="1537">
        <f t="shared" ref="Q90:W90" si="60">SUM(Q91:Q94)</f>
        <v>4</v>
      </c>
      <c r="R90" s="1537">
        <f t="shared" si="60"/>
        <v>23</v>
      </c>
      <c r="S90" s="1537">
        <f t="shared" si="60"/>
        <v>7</v>
      </c>
      <c r="T90" s="1537">
        <f t="shared" si="60"/>
        <v>18</v>
      </c>
      <c r="U90" s="1537">
        <f t="shared" si="60"/>
        <v>1</v>
      </c>
      <c r="V90" s="1537">
        <f t="shared" si="60"/>
        <v>1</v>
      </c>
      <c r="W90" s="1537">
        <f t="shared" si="60"/>
        <v>0</v>
      </c>
      <c r="X90" s="1535">
        <f t="shared" ref="X90:X102" si="61">SUM(P90:W90)</f>
        <v>54</v>
      </c>
      <c r="AB90" s="536"/>
      <c r="AC90" s="536"/>
      <c r="AD90" s="536"/>
      <c r="AE90" s="536"/>
      <c r="AF90" s="536"/>
      <c r="AG90" s="536"/>
      <c r="AH90" s="536"/>
      <c r="AI90" s="536"/>
      <c r="AJ90" s="536"/>
      <c r="AK90" s="536"/>
      <c r="AL90" s="536"/>
      <c r="AM90" s="536"/>
      <c r="AN90" s="536"/>
      <c r="AO90" s="536"/>
      <c r="AP90" s="536"/>
    </row>
    <row r="91" spans="1:42" s="490" customFormat="1" ht="10.5" customHeight="1">
      <c r="A91" s="1332">
        <v>5</v>
      </c>
      <c r="B91" s="1332">
        <v>4</v>
      </c>
      <c r="C91" s="1332">
        <v>8</v>
      </c>
      <c r="D91" s="1332"/>
      <c r="E91" s="1946"/>
      <c r="F91" s="20"/>
      <c r="G91" s="20" t="s">
        <v>395</v>
      </c>
      <c r="H91" s="1529">
        <v>1</v>
      </c>
      <c r="I91" s="1529">
        <v>2</v>
      </c>
      <c r="J91" s="1529">
        <v>3</v>
      </c>
      <c r="K91" s="1529">
        <v>5</v>
      </c>
      <c r="L91" s="1529">
        <v>0</v>
      </c>
      <c r="M91" s="1529">
        <v>1</v>
      </c>
      <c r="N91" s="1529">
        <v>0</v>
      </c>
      <c r="O91" s="1534">
        <f t="shared" si="51"/>
        <v>12</v>
      </c>
      <c r="P91" s="1534"/>
      <c r="Q91" s="1529">
        <v>1</v>
      </c>
      <c r="R91" s="1529">
        <v>2</v>
      </c>
      <c r="S91" s="1529">
        <v>3</v>
      </c>
      <c r="T91" s="1529">
        <v>5</v>
      </c>
      <c r="U91" s="1529">
        <v>0</v>
      </c>
      <c r="V91" s="1529">
        <v>1</v>
      </c>
      <c r="W91" s="1529">
        <v>0</v>
      </c>
      <c r="X91" s="1533">
        <f t="shared" si="61"/>
        <v>12</v>
      </c>
      <c r="AB91" s="1540"/>
      <c r="AC91" s="1540"/>
      <c r="AD91" s="1540"/>
      <c r="AE91" s="1540"/>
      <c r="AF91" s="1540"/>
      <c r="AG91" s="1540"/>
      <c r="AH91" s="1540"/>
      <c r="AI91" s="1540"/>
      <c r="AJ91" s="1540"/>
      <c r="AK91" s="1540"/>
      <c r="AL91" s="1540"/>
      <c r="AM91" s="1540"/>
      <c r="AN91" s="1540"/>
      <c r="AO91" s="1540"/>
      <c r="AP91" s="1540"/>
    </row>
    <row r="92" spans="1:42" s="20" customFormat="1" ht="10.5" customHeight="1">
      <c r="A92" s="1332">
        <v>5</v>
      </c>
      <c r="B92" s="1332">
        <v>4</v>
      </c>
      <c r="C92" s="1332">
        <v>8</v>
      </c>
      <c r="D92" s="1332"/>
      <c r="E92" s="1946"/>
      <c r="G92" s="20" t="s">
        <v>394</v>
      </c>
      <c r="H92" s="1516">
        <v>1</v>
      </c>
      <c r="I92" s="1516">
        <v>10</v>
      </c>
      <c r="J92" s="1516">
        <v>1</v>
      </c>
      <c r="K92" s="1516">
        <v>11</v>
      </c>
      <c r="L92" s="1516">
        <v>0</v>
      </c>
      <c r="M92" s="1516">
        <v>0</v>
      </c>
      <c r="N92" s="1516">
        <v>0</v>
      </c>
      <c r="O92" s="1534">
        <f t="shared" si="51"/>
        <v>23</v>
      </c>
      <c r="P92" s="1534"/>
      <c r="Q92" s="1516">
        <v>1</v>
      </c>
      <c r="R92" s="1516">
        <v>10</v>
      </c>
      <c r="S92" s="1516">
        <v>1</v>
      </c>
      <c r="T92" s="1516">
        <v>11</v>
      </c>
      <c r="U92" s="1516">
        <v>0</v>
      </c>
      <c r="V92" s="1516">
        <v>0</v>
      </c>
      <c r="W92" s="1516">
        <v>0</v>
      </c>
      <c r="X92" s="1533">
        <f t="shared" si="61"/>
        <v>23</v>
      </c>
      <c r="AB92" s="536"/>
      <c r="AC92" s="536"/>
      <c r="AD92" s="536"/>
      <c r="AE92" s="536"/>
      <c r="AF92" s="536"/>
      <c r="AG92" s="536"/>
      <c r="AH92" s="536"/>
      <c r="AI92" s="536"/>
      <c r="AJ92" s="536"/>
      <c r="AK92" s="536"/>
      <c r="AL92" s="536"/>
      <c r="AM92" s="536"/>
      <c r="AN92" s="536"/>
      <c r="AO92" s="536"/>
      <c r="AP92" s="536"/>
    </row>
    <row r="93" spans="1:42" s="20" customFormat="1" ht="10.5" customHeight="1">
      <c r="A93" s="1332">
        <v>5</v>
      </c>
      <c r="B93" s="1332">
        <v>4</v>
      </c>
      <c r="C93" s="1332">
        <v>8</v>
      </c>
      <c r="D93" s="1332"/>
      <c r="E93" s="1946"/>
      <c r="G93" s="20" t="s">
        <v>393</v>
      </c>
      <c r="H93" s="1516">
        <v>2</v>
      </c>
      <c r="I93" s="1516">
        <v>3</v>
      </c>
      <c r="J93" s="1516">
        <v>2</v>
      </c>
      <c r="K93" s="1516">
        <v>1</v>
      </c>
      <c r="L93" s="1516">
        <v>0</v>
      </c>
      <c r="M93" s="1516">
        <v>0</v>
      </c>
      <c r="N93" s="1516">
        <v>0</v>
      </c>
      <c r="O93" s="1534">
        <f t="shared" si="51"/>
        <v>8</v>
      </c>
      <c r="P93" s="1534"/>
      <c r="Q93" s="1516">
        <v>2</v>
      </c>
      <c r="R93" s="1516">
        <v>3</v>
      </c>
      <c r="S93" s="1516">
        <v>2</v>
      </c>
      <c r="T93" s="1516">
        <v>1</v>
      </c>
      <c r="U93" s="1516">
        <v>0</v>
      </c>
      <c r="V93" s="1516">
        <v>0</v>
      </c>
      <c r="W93" s="1516">
        <v>0</v>
      </c>
      <c r="X93" s="1533">
        <f t="shared" si="61"/>
        <v>8</v>
      </c>
      <c r="AB93" s="536"/>
      <c r="AC93" s="536"/>
      <c r="AD93" s="536"/>
      <c r="AE93" s="536"/>
      <c r="AF93" s="536"/>
      <c r="AG93" s="536"/>
      <c r="AH93" s="536"/>
      <c r="AI93" s="536"/>
      <c r="AJ93" s="536"/>
      <c r="AK93" s="536"/>
      <c r="AL93" s="536"/>
      <c r="AM93" s="536"/>
      <c r="AN93" s="536"/>
      <c r="AO93" s="536"/>
      <c r="AP93" s="536"/>
    </row>
    <row r="94" spans="1:42" s="490" customFormat="1" ht="10.5" customHeight="1">
      <c r="A94" s="1332">
        <v>5</v>
      </c>
      <c r="B94" s="1332">
        <v>4</v>
      </c>
      <c r="C94" s="1332">
        <v>8</v>
      </c>
      <c r="D94" s="1332"/>
      <c r="E94" s="1946"/>
      <c r="F94" s="20"/>
      <c r="G94" s="20" t="s">
        <v>392</v>
      </c>
      <c r="H94" s="1516">
        <v>0</v>
      </c>
      <c r="I94" s="1516">
        <v>9</v>
      </c>
      <c r="J94" s="1516">
        <v>1</v>
      </c>
      <c r="K94" s="1516">
        <v>1</v>
      </c>
      <c r="L94" s="1516">
        <v>1</v>
      </c>
      <c r="M94" s="1516">
        <v>0</v>
      </c>
      <c r="N94" s="1516">
        <v>0</v>
      </c>
      <c r="O94" s="1534">
        <f t="shared" si="51"/>
        <v>12</v>
      </c>
      <c r="P94" s="1534"/>
      <c r="Q94" s="1516">
        <v>0</v>
      </c>
      <c r="R94" s="1516">
        <v>8</v>
      </c>
      <c r="S94" s="1516">
        <v>1</v>
      </c>
      <c r="T94" s="1516">
        <v>1</v>
      </c>
      <c r="U94" s="1516">
        <v>1</v>
      </c>
      <c r="V94" s="1516">
        <v>0</v>
      </c>
      <c r="W94" s="1516">
        <v>0</v>
      </c>
      <c r="X94" s="1533">
        <f t="shared" si="61"/>
        <v>11</v>
      </c>
      <c r="AB94" s="1540"/>
      <c r="AC94" s="1540"/>
      <c r="AD94" s="1540"/>
      <c r="AE94" s="1540"/>
      <c r="AF94" s="1540"/>
      <c r="AG94" s="1540"/>
      <c r="AH94" s="1540"/>
      <c r="AI94" s="1540"/>
      <c r="AJ94" s="1540"/>
      <c r="AK94" s="1540"/>
      <c r="AL94" s="1540"/>
      <c r="AM94" s="1540"/>
      <c r="AN94" s="1540"/>
      <c r="AO94" s="1540"/>
      <c r="AP94" s="1540"/>
    </row>
    <row r="95" spans="1:42" s="20" customFormat="1" ht="12" customHeight="1">
      <c r="A95" s="1332"/>
      <c r="B95" s="1332"/>
      <c r="C95" s="1332"/>
      <c r="D95" s="1332"/>
      <c r="E95" s="1946"/>
      <c r="F95" s="490" t="s">
        <v>58</v>
      </c>
      <c r="H95" s="1537">
        <f t="shared" ref="H95:N95" si="62">SUM(H96:H101)</f>
        <v>15</v>
      </c>
      <c r="I95" s="1537">
        <f t="shared" si="62"/>
        <v>131</v>
      </c>
      <c r="J95" s="1537">
        <f t="shared" si="62"/>
        <v>69</v>
      </c>
      <c r="K95" s="1537">
        <f t="shared" si="62"/>
        <v>74</v>
      </c>
      <c r="L95" s="1537">
        <f t="shared" si="62"/>
        <v>28</v>
      </c>
      <c r="M95" s="1537">
        <f t="shared" si="62"/>
        <v>28</v>
      </c>
      <c r="N95" s="1537">
        <f t="shared" si="62"/>
        <v>24</v>
      </c>
      <c r="O95" s="1537">
        <f t="shared" si="51"/>
        <v>369</v>
      </c>
      <c r="P95" s="1537"/>
      <c r="Q95" s="1537">
        <f t="shared" ref="Q95:W95" si="63">SUM(Q96:Q101)</f>
        <v>15</v>
      </c>
      <c r="R95" s="1537">
        <f t="shared" si="63"/>
        <v>127</v>
      </c>
      <c r="S95" s="1537">
        <f t="shared" si="63"/>
        <v>67</v>
      </c>
      <c r="T95" s="1537">
        <f t="shared" si="63"/>
        <v>67</v>
      </c>
      <c r="U95" s="1537">
        <f t="shared" si="63"/>
        <v>28</v>
      </c>
      <c r="V95" s="1537">
        <f t="shared" si="63"/>
        <v>26</v>
      </c>
      <c r="W95" s="1537">
        <f t="shared" si="63"/>
        <v>21</v>
      </c>
      <c r="X95" s="1535">
        <f t="shared" si="61"/>
        <v>351</v>
      </c>
      <c r="AB95" s="536"/>
      <c r="AC95" s="536"/>
      <c r="AD95" s="536"/>
      <c r="AE95" s="536"/>
      <c r="AF95" s="536"/>
      <c r="AG95" s="536"/>
      <c r="AH95" s="536"/>
      <c r="AI95" s="536"/>
      <c r="AJ95" s="536"/>
      <c r="AK95" s="536"/>
      <c r="AL95" s="536"/>
      <c r="AM95" s="536"/>
      <c r="AN95" s="536"/>
      <c r="AO95" s="536"/>
      <c r="AP95" s="536"/>
    </row>
    <row r="96" spans="1:42" s="20" customFormat="1" ht="11.1" customHeight="1">
      <c r="A96" s="1332">
        <v>5</v>
      </c>
      <c r="B96" s="1332">
        <v>5</v>
      </c>
      <c r="C96" s="1332">
        <v>11</v>
      </c>
      <c r="D96" s="1332"/>
      <c r="E96" s="1946"/>
      <c r="G96" s="20" t="s">
        <v>113</v>
      </c>
      <c r="H96" s="1516">
        <v>0</v>
      </c>
      <c r="I96" s="1516">
        <v>1</v>
      </c>
      <c r="J96" s="1516">
        <v>1</v>
      </c>
      <c r="K96" s="1516">
        <v>0</v>
      </c>
      <c r="L96" s="1516">
        <v>0</v>
      </c>
      <c r="M96" s="1516">
        <v>0</v>
      </c>
      <c r="N96" s="1516">
        <v>1</v>
      </c>
      <c r="O96" s="1534">
        <f t="shared" si="51"/>
        <v>3</v>
      </c>
      <c r="P96" s="1534"/>
      <c r="Q96" s="1516">
        <v>0</v>
      </c>
      <c r="R96" s="1516">
        <v>0</v>
      </c>
      <c r="S96" s="1516">
        <v>0</v>
      </c>
      <c r="T96" s="1516">
        <v>0</v>
      </c>
      <c r="U96" s="1516">
        <v>0</v>
      </c>
      <c r="V96" s="1516">
        <v>0</v>
      </c>
      <c r="W96" s="1516">
        <v>0</v>
      </c>
      <c r="X96" s="1533">
        <f t="shared" si="61"/>
        <v>0</v>
      </c>
      <c r="AB96" s="536"/>
      <c r="AC96" s="536"/>
      <c r="AD96" s="536"/>
      <c r="AE96" s="536"/>
      <c r="AF96" s="536"/>
      <c r="AG96" s="536"/>
      <c r="AH96" s="536"/>
      <c r="AI96" s="536"/>
      <c r="AJ96" s="536"/>
      <c r="AK96" s="536"/>
      <c r="AL96" s="536"/>
      <c r="AM96" s="536"/>
      <c r="AN96" s="536"/>
      <c r="AO96" s="536"/>
      <c r="AP96" s="536"/>
    </row>
    <row r="97" spans="1:42" s="20" customFormat="1" ht="11.1" customHeight="1">
      <c r="A97" s="1332">
        <v>5</v>
      </c>
      <c r="B97" s="1332">
        <v>5</v>
      </c>
      <c r="C97" s="1332">
        <v>11</v>
      </c>
      <c r="D97" s="1332"/>
      <c r="E97" s="1946"/>
      <c r="G97" s="20" t="s">
        <v>391</v>
      </c>
      <c r="H97" s="1516">
        <v>1</v>
      </c>
      <c r="I97" s="1516">
        <v>24</v>
      </c>
      <c r="J97" s="1516">
        <v>20</v>
      </c>
      <c r="K97" s="1516">
        <v>15</v>
      </c>
      <c r="L97" s="1516">
        <v>0</v>
      </c>
      <c r="M97" s="1516">
        <v>0</v>
      </c>
      <c r="N97" s="1516">
        <v>0</v>
      </c>
      <c r="O97" s="1534">
        <f t="shared" si="51"/>
        <v>60</v>
      </c>
      <c r="P97" s="1534"/>
      <c r="Q97" s="1516">
        <v>1</v>
      </c>
      <c r="R97" s="1516">
        <v>24</v>
      </c>
      <c r="S97" s="1516">
        <v>20</v>
      </c>
      <c r="T97" s="1516">
        <v>15</v>
      </c>
      <c r="U97" s="1516">
        <v>0</v>
      </c>
      <c r="V97" s="1516">
        <v>0</v>
      </c>
      <c r="W97" s="1516">
        <v>0</v>
      </c>
      <c r="X97" s="1533">
        <f t="shared" si="61"/>
        <v>60</v>
      </c>
      <c r="AB97" s="536"/>
      <c r="AC97" s="536"/>
      <c r="AD97" s="536"/>
      <c r="AE97" s="536"/>
      <c r="AF97" s="536"/>
      <c r="AG97" s="536"/>
      <c r="AH97" s="536"/>
      <c r="AI97" s="536"/>
      <c r="AJ97" s="536"/>
      <c r="AK97" s="536"/>
      <c r="AL97" s="536"/>
      <c r="AM97" s="536"/>
      <c r="AN97" s="536"/>
      <c r="AO97" s="536"/>
      <c r="AP97" s="536"/>
    </row>
    <row r="98" spans="1:42" s="20" customFormat="1" ht="11.1" customHeight="1">
      <c r="A98" s="1332">
        <v>5</v>
      </c>
      <c r="B98" s="1332">
        <v>5</v>
      </c>
      <c r="C98" s="1332">
        <v>11</v>
      </c>
      <c r="D98" s="1332"/>
      <c r="E98" s="1946"/>
      <c r="G98" s="20" t="s">
        <v>390</v>
      </c>
      <c r="H98" s="1516">
        <v>0</v>
      </c>
      <c r="I98" s="1516">
        <v>1</v>
      </c>
      <c r="J98" s="1516">
        <v>0</v>
      </c>
      <c r="K98" s="1516">
        <v>3</v>
      </c>
      <c r="L98" s="1516">
        <v>0</v>
      </c>
      <c r="M98" s="1516">
        <v>0</v>
      </c>
      <c r="N98" s="1516">
        <v>0</v>
      </c>
      <c r="O98" s="1534">
        <f t="shared" si="51"/>
        <v>4</v>
      </c>
      <c r="P98" s="1534"/>
      <c r="Q98" s="1516">
        <v>0</v>
      </c>
      <c r="R98" s="1516">
        <v>0</v>
      </c>
      <c r="S98" s="1516">
        <v>0</v>
      </c>
      <c r="T98" s="1516">
        <v>0</v>
      </c>
      <c r="U98" s="1516">
        <v>0</v>
      </c>
      <c r="V98" s="1516">
        <v>0</v>
      </c>
      <c r="W98" s="1516">
        <v>0</v>
      </c>
      <c r="X98" s="1533">
        <f t="shared" si="61"/>
        <v>0</v>
      </c>
      <c r="AB98" s="536"/>
      <c r="AC98" s="536"/>
      <c r="AD98" s="536"/>
      <c r="AE98" s="536"/>
      <c r="AF98" s="536"/>
      <c r="AG98" s="536"/>
      <c r="AH98" s="536"/>
      <c r="AI98" s="536"/>
      <c r="AJ98" s="536"/>
      <c r="AK98" s="536"/>
      <c r="AL98" s="536"/>
      <c r="AM98" s="536"/>
      <c r="AN98" s="536"/>
      <c r="AO98" s="536"/>
      <c r="AP98" s="536"/>
    </row>
    <row r="99" spans="1:42" s="20" customFormat="1" ht="11.1" customHeight="1">
      <c r="A99" s="1332">
        <v>5</v>
      </c>
      <c r="B99" s="1332">
        <v>5</v>
      </c>
      <c r="C99" s="1332">
        <v>11</v>
      </c>
      <c r="D99" s="1332"/>
      <c r="E99" s="1946"/>
      <c r="G99" s="20" t="s">
        <v>389</v>
      </c>
      <c r="H99" s="1516">
        <v>1</v>
      </c>
      <c r="I99" s="1516">
        <v>4</v>
      </c>
      <c r="J99" s="1516">
        <v>1</v>
      </c>
      <c r="K99" s="1516">
        <v>2</v>
      </c>
      <c r="L99" s="1516">
        <v>1</v>
      </c>
      <c r="M99" s="1516">
        <v>0</v>
      </c>
      <c r="N99" s="1516">
        <v>0</v>
      </c>
      <c r="O99" s="1534">
        <f t="shared" si="51"/>
        <v>9</v>
      </c>
      <c r="P99" s="1537"/>
      <c r="Q99" s="1516">
        <v>1</v>
      </c>
      <c r="R99" s="1516">
        <v>4</v>
      </c>
      <c r="S99" s="1516">
        <v>1</v>
      </c>
      <c r="T99" s="1516">
        <v>2</v>
      </c>
      <c r="U99" s="1516">
        <v>1</v>
      </c>
      <c r="V99" s="1516">
        <v>0</v>
      </c>
      <c r="W99" s="1516">
        <v>0</v>
      </c>
      <c r="X99" s="1535">
        <f t="shared" si="61"/>
        <v>9</v>
      </c>
      <c r="AB99" s="536"/>
      <c r="AC99" s="536"/>
      <c r="AD99" s="536"/>
      <c r="AE99" s="536"/>
      <c r="AF99" s="536"/>
      <c r="AG99" s="536"/>
      <c r="AH99" s="536"/>
      <c r="AI99" s="536"/>
      <c r="AJ99" s="536"/>
      <c r="AK99" s="536"/>
      <c r="AL99" s="536"/>
      <c r="AM99" s="536"/>
      <c r="AN99" s="536"/>
      <c r="AO99" s="536"/>
      <c r="AP99" s="536"/>
    </row>
    <row r="100" spans="1:42" s="20" customFormat="1" ht="11.1" customHeight="1">
      <c r="A100" s="1332">
        <v>5</v>
      </c>
      <c r="B100" s="1332">
        <v>5</v>
      </c>
      <c r="C100" s="1332">
        <v>11</v>
      </c>
      <c r="D100" s="1332"/>
      <c r="E100" s="1946"/>
      <c r="G100" s="20" t="s">
        <v>115</v>
      </c>
      <c r="H100" s="1516">
        <v>11</v>
      </c>
      <c r="I100" s="1516">
        <v>92</v>
      </c>
      <c r="J100" s="1516">
        <v>37</v>
      </c>
      <c r="K100" s="1516">
        <v>36</v>
      </c>
      <c r="L100" s="1516">
        <v>2</v>
      </c>
      <c r="M100" s="1516">
        <v>0</v>
      </c>
      <c r="N100" s="1516">
        <v>0</v>
      </c>
      <c r="O100" s="1534">
        <f t="shared" si="51"/>
        <v>178</v>
      </c>
      <c r="P100" s="1534"/>
      <c r="Q100" s="1516">
        <v>11</v>
      </c>
      <c r="R100" s="1516">
        <v>90</v>
      </c>
      <c r="S100" s="1516">
        <v>37</v>
      </c>
      <c r="T100" s="1516">
        <v>34</v>
      </c>
      <c r="U100" s="1516">
        <v>2</v>
      </c>
      <c r="V100" s="1516">
        <v>0</v>
      </c>
      <c r="W100" s="1516">
        <v>0</v>
      </c>
      <c r="X100" s="1533">
        <f t="shared" si="61"/>
        <v>174</v>
      </c>
      <c r="AB100" s="536"/>
      <c r="AC100" s="536"/>
      <c r="AD100" s="536"/>
      <c r="AE100" s="536"/>
      <c r="AF100" s="536"/>
      <c r="AG100" s="536"/>
      <c r="AH100" s="536"/>
      <c r="AI100" s="536"/>
      <c r="AJ100" s="536"/>
      <c r="AK100" s="536"/>
      <c r="AL100" s="536"/>
      <c r="AM100" s="536"/>
      <c r="AN100" s="536"/>
      <c r="AO100" s="536"/>
      <c r="AP100" s="536"/>
    </row>
    <row r="101" spans="1:42" s="20" customFormat="1" ht="10.5" customHeight="1">
      <c r="A101" s="1332">
        <v>5</v>
      </c>
      <c r="B101" s="1332">
        <v>5</v>
      </c>
      <c r="C101" s="1332">
        <v>11</v>
      </c>
      <c r="D101" s="1332"/>
      <c r="E101" s="1946"/>
      <c r="G101" s="370" t="s">
        <v>388</v>
      </c>
      <c r="H101" s="1516">
        <v>2</v>
      </c>
      <c r="I101" s="1516">
        <v>9</v>
      </c>
      <c r="J101" s="1516">
        <v>10</v>
      </c>
      <c r="K101" s="1516">
        <v>18</v>
      </c>
      <c r="L101" s="1516">
        <v>25</v>
      </c>
      <c r="M101" s="1516">
        <v>28</v>
      </c>
      <c r="N101" s="1516">
        <v>23</v>
      </c>
      <c r="O101" s="1534">
        <f t="shared" si="51"/>
        <v>115</v>
      </c>
      <c r="P101" s="1534"/>
      <c r="Q101" s="1516">
        <v>2</v>
      </c>
      <c r="R101" s="1516">
        <v>9</v>
      </c>
      <c r="S101" s="1516">
        <v>9</v>
      </c>
      <c r="T101" s="1516">
        <v>16</v>
      </c>
      <c r="U101" s="1516">
        <v>25</v>
      </c>
      <c r="V101" s="1516">
        <v>26</v>
      </c>
      <c r="W101" s="1516">
        <v>21</v>
      </c>
      <c r="X101" s="1533">
        <f t="shared" si="61"/>
        <v>108</v>
      </c>
      <c r="AB101" s="536"/>
      <c r="AC101" s="536"/>
      <c r="AD101" s="536"/>
      <c r="AE101" s="536"/>
      <c r="AF101" s="536"/>
      <c r="AG101" s="536"/>
      <c r="AH101" s="536"/>
      <c r="AI101" s="536"/>
      <c r="AJ101" s="536"/>
      <c r="AK101" s="536"/>
      <c r="AL101" s="536"/>
      <c r="AM101" s="536"/>
      <c r="AN101" s="536"/>
      <c r="AO101" s="536"/>
      <c r="AP101" s="536"/>
    </row>
    <row r="102" spans="1:42" s="20" customFormat="1" ht="12" customHeight="1">
      <c r="A102" s="1332"/>
      <c r="B102" s="1332"/>
      <c r="C102" s="1332"/>
      <c r="D102" s="1332"/>
      <c r="E102" s="1946"/>
      <c r="F102" s="490" t="s">
        <v>51</v>
      </c>
      <c r="H102" s="1537">
        <f t="shared" ref="H102:N102" si="64">SUM(H103:H103)</f>
        <v>11</v>
      </c>
      <c r="I102" s="1537">
        <f t="shared" si="64"/>
        <v>73</v>
      </c>
      <c r="J102" s="1537">
        <f t="shared" si="64"/>
        <v>27</v>
      </c>
      <c r="K102" s="1537">
        <f t="shared" si="64"/>
        <v>16</v>
      </c>
      <c r="L102" s="1537">
        <f t="shared" si="64"/>
        <v>0</v>
      </c>
      <c r="M102" s="1537">
        <f t="shared" si="64"/>
        <v>0</v>
      </c>
      <c r="N102" s="1537">
        <f t="shared" si="64"/>
        <v>0</v>
      </c>
      <c r="O102" s="1537">
        <f t="shared" si="51"/>
        <v>127</v>
      </c>
      <c r="P102" s="1537"/>
      <c r="Q102" s="1537">
        <f t="shared" ref="Q102:W102" si="65">SUM(Q103:Q103)</f>
        <v>11</v>
      </c>
      <c r="R102" s="1537">
        <f t="shared" si="65"/>
        <v>69</v>
      </c>
      <c r="S102" s="1537">
        <f t="shared" si="65"/>
        <v>26</v>
      </c>
      <c r="T102" s="1537">
        <f t="shared" si="65"/>
        <v>15</v>
      </c>
      <c r="U102" s="1537">
        <f t="shared" si="65"/>
        <v>0</v>
      </c>
      <c r="V102" s="1537">
        <f t="shared" si="65"/>
        <v>0</v>
      </c>
      <c r="W102" s="1537">
        <f t="shared" si="65"/>
        <v>0</v>
      </c>
      <c r="X102" s="1535">
        <f t="shared" si="61"/>
        <v>121</v>
      </c>
      <c r="AB102" s="536"/>
      <c r="AC102" s="536"/>
      <c r="AD102" s="536"/>
      <c r="AE102" s="536"/>
      <c r="AF102" s="536"/>
      <c r="AG102" s="536"/>
      <c r="AH102" s="536"/>
      <c r="AI102" s="536"/>
      <c r="AJ102" s="536"/>
      <c r="AK102" s="536"/>
      <c r="AL102" s="536"/>
      <c r="AM102" s="536"/>
      <c r="AN102" s="536"/>
      <c r="AO102" s="536"/>
      <c r="AP102" s="536"/>
    </row>
    <row r="103" spans="1:42" s="20" customFormat="1" ht="10.5" customHeight="1">
      <c r="A103" s="1332">
        <v>5</v>
      </c>
      <c r="B103" s="1332">
        <v>5</v>
      </c>
      <c r="C103" s="1332">
        <v>10</v>
      </c>
      <c r="D103" s="1332"/>
      <c r="E103" s="1946"/>
      <c r="F103" s="490"/>
      <c r="G103" s="20" t="s">
        <v>115</v>
      </c>
      <c r="H103" s="1516">
        <v>11</v>
      </c>
      <c r="I103" s="1516">
        <v>73</v>
      </c>
      <c r="J103" s="1516">
        <v>27</v>
      </c>
      <c r="K103" s="1516">
        <v>16</v>
      </c>
      <c r="L103" s="1516">
        <v>0</v>
      </c>
      <c r="M103" s="1516">
        <v>0</v>
      </c>
      <c r="N103" s="1516">
        <v>0</v>
      </c>
      <c r="O103" s="1534">
        <f t="shared" si="51"/>
        <v>127</v>
      </c>
      <c r="P103" s="1534"/>
      <c r="Q103" s="1516">
        <v>11</v>
      </c>
      <c r="R103" s="1516">
        <v>69</v>
      </c>
      <c r="S103" s="1516">
        <v>26</v>
      </c>
      <c r="T103" s="1516">
        <v>15</v>
      </c>
      <c r="U103" s="1516">
        <v>0</v>
      </c>
      <c r="V103" s="1516">
        <v>0</v>
      </c>
      <c r="W103" s="1516">
        <v>0</v>
      </c>
      <c r="X103" s="1533">
        <f t="shared" ref="X103:X141" si="66">SUM(Q103:W103)</f>
        <v>121</v>
      </c>
      <c r="AB103" s="536"/>
      <c r="AC103" s="536"/>
      <c r="AD103" s="536"/>
      <c r="AE103" s="536"/>
      <c r="AF103" s="536"/>
      <c r="AG103" s="536"/>
      <c r="AH103" s="536"/>
      <c r="AI103" s="536"/>
      <c r="AJ103" s="536"/>
      <c r="AK103" s="536"/>
      <c r="AL103" s="536"/>
      <c r="AM103" s="536"/>
      <c r="AN103" s="536"/>
      <c r="AO103" s="536"/>
      <c r="AP103" s="536"/>
    </row>
    <row r="104" spans="1:42" s="20" customFormat="1" ht="12" customHeight="1">
      <c r="A104" s="1332"/>
      <c r="B104" s="1332"/>
      <c r="C104" s="1332"/>
      <c r="D104" s="1332"/>
      <c r="E104" s="1946"/>
      <c r="F104" s="1530" t="s">
        <v>52</v>
      </c>
      <c r="H104" s="1537">
        <f t="shared" ref="H104:N104" si="67">SUM(H105:H106)</f>
        <v>2</v>
      </c>
      <c r="I104" s="1537">
        <f t="shared" si="67"/>
        <v>9</v>
      </c>
      <c r="J104" s="1537">
        <f t="shared" si="67"/>
        <v>2</v>
      </c>
      <c r="K104" s="1537">
        <f t="shared" si="67"/>
        <v>4</v>
      </c>
      <c r="L104" s="1537">
        <f t="shared" si="67"/>
        <v>0</v>
      </c>
      <c r="M104" s="1537">
        <f t="shared" si="67"/>
        <v>1</v>
      </c>
      <c r="N104" s="1537">
        <f t="shared" si="67"/>
        <v>0</v>
      </c>
      <c r="O104" s="1537">
        <f t="shared" si="51"/>
        <v>18</v>
      </c>
      <c r="P104" s="1537"/>
      <c r="Q104" s="1537">
        <f t="shared" ref="Q104:W104" si="68">SUM(Q105:Q106)</f>
        <v>2</v>
      </c>
      <c r="R104" s="1537">
        <f t="shared" si="68"/>
        <v>8</v>
      </c>
      <c r="S104" s="1537">
        <f t="shared" si="68"/>
        <v>2</v>
      </c>
      <c r="T104" s="1537">
        <f t="shared" si="68"/>
        <v>4</v>
      </c>
      <c r="U104" s="1537">
        <f t="shared" si="68"/>
        <v>0</v>
      </c>
      <c r="V104" s="1537">
        <f t="shared" si="68"/>
        <v>1</v>
      </c>
      <c r="W104" s="1537">
        <f t="shared" si="68"/>
        <v>0</v>
      </c>
      <c r="X104" s="1535">
        <f t="shared" si="66"/>
        <v>17</v>
      </c>
      <c r="AB104" s="536"/>
      <c r="AC104" s="536"/>
      <c r="AD104" s="536"/>
      <c r="AE104" s="536"/>
      <c r="AF104" s="536"/>
      <c r="AG104" s="536"/>
      <c r="AH104" s="536"/>
      <c r="AI104" s="536"/>
      <c r="AJ104" s="536"/>
      <c r="AK104" s="536"/>
      <c r="AL104" s="536"/>
      <c r="AM104" s="536"/>
      <c r="AN104" s="536"/>
      <c r="AO104" s="536"/>
      <c r="AP104" s="536"/>
    </row>
    <row r="105" spans="1:42" s="20" customFormat="1" ht="10.5" customHeight="1">
      <c r="A105" s="1332">
        <v>5</v>
      </c>
      <c r="B105" s="1332">
        <v>5</v>
      </c>
      <c r="C105" s="1332">
        <v>13</v>
      </c>
      <c r="D105" s="1332"/>
      <c r="E105" s="1946"/>
      <c r="G105" s="20" t="s">
        <v>115</v>
      </c>
      <c r="H105" s="1516">
        <v>2</v>
      </c>
      <c r="I105" s="1516">
        <v>9</v>
      </c>
      <c r="J105" s="1516">
        <v>2</v>
      </c>
      <c r="K105" s="1516">
        <v>4</v>
      </c>
      <c r="L105" s="1516">
        <v>0</v>
      </c>
      <c r="M105" s="1516">
        <v>1</v>
      </c>
      <c r="N105" s="1516">
        <v>0</v>
      </c>
      <c r="O105" s="1534">
        <f t="shared" si="51"/>
        <v>18</v>
      </c>
      <c r="P105" s="1534"/>
      <c r="Q105" s="1516">
        <v>2</v>
      </c>
      <c r="R105" s="1516">
        <v>8</v>
      </c>
      <c r="S105" s="1516">
        <v>2</v>
      </c>
      <c r="T105" s="1516">
        <v>4</v>
      </c>
      <c r="U105" s="1516">
        <v>0</v>
      </c>
      <c r="V105" s="1516">
        <v>1</v>
      </c>
      <c r="W105" s="1516">
        <v>0</v>
      </c>
      <c r="X105" s="1533">
        <f t="shared" si="66"/>
        <v>17</v>
      </c>
      <c r="AB105" s="536"/>
      <c r="AC105" s="536"/>
      <c r="AD105" s="536"/>
      <c r="AE105" s="536"/>
      <c r="AF105" s="536"/>
      <c r="AG105" s="536"/>
      <c r="AH105" s="536"/>
      <c r="AI105" s="536"/>
      <c r="AJ105" s="536"/>
      <c r="AK105" s="536"/>
      <c r="AL105" s="536"/>
      <c r="AM105" s="536"/>
      <c r="AN105" s="536"/>
      <c r="AO105" s="536"/>
      <c r="AP105" s="536"/>
    </row>
    <row r="106" spans="1:42" s="20" customFormat="1" ht="11.1" customHeight="1">
      <c r="A106" s="1332">
        <v>5</v>
      </c>
      <c r="B106" s="1332">
        <v>5</v>
      </c>
      <c r="C106" s="1332">
        <v>13</v>
      </c>
      <c r="D106" s="1332"/>
      <c r="E106" s="1948"/>
      <c r="G106" s="20" t="s">
        <v>387</v>
      </c>
      <c r="H106" s="1516">
        <v>0</v>
      </c>
      <c r="I106" s="1516">
        <v>0</v>
      </c>
      <c r="J106" s="1516">
        <v>0</v>
      </c>
      <c r="K106" s="1516">
        <v>0</v>
      </c>
      <c r="L106" s="1516">
        <v>0</v>
      </c>
      <c r="M106" s="1516">
        <v>0</v>
      </c>
      <c r="N106" s="1516">
        <v>0</v>
      </c>
      <c r="O106" s="1534">
        <f t="shared" si="51"/>
        <v>0</v>
      </c>
      <c r="P106" s="1534"/>
      <c r="Q106" s="1516">
        <v>0</v>
      </c>
      <c r="R106" s="1516">
        <v>0</v>
      </c>
      <c r="S106" s="1516">
        <v>0</v>
      </c>
      <c r="T106" s="1516">
        <v>0</v>
      </c>
      <c r="U106" s="1516">
        <v>0</v>
      </c>
      <c r="V106" s="1516">
        <v>0</v>
      </c>
      <c r="W106" s="1516">
        <v>0</v>
      </c>
      <c r="X106" s="1533">
        <f t="shared" si="66"/>
        <v>0</v>
      </c>
      <c r="AB106" s="536"/>
      <c r="AC106" s="536"/>
      <c r="AD106" s="536"/>
      <c r="AE106" s="536"/>
      <c r="AF106" s="536"/>
      <c r="AG106" s="536"/>
      <c r="AH106" s="536"/>
      <c r="AI106" s="536"/>
      <c r="AJ106" s="536"/>
      <c r="AK106" s="536"/>
      <c r="AL106" s="536"/>
      <c r="AM106" s="536"/>
      <c r="AN106" s="536"/>
      <c r="AO106" s="536"/>
      <c r="AP106" s="536"/>
    </row>
    <row r="107" spans="1:42" s="20" customFormat="1" ht="12" customHeight="1">
      <c r="A107" s="1332"/>
      <c r="B107" s="1332"/>
      <c r="C107" s="1332"/>
      <c r="D107" s="1332"/>
      <c r="E107" s="1945">
        <v>1406</v>
      </c>
      <c r="F107" s="373" t="s">
        <v>5</v>
      </c>
      <c r="G107" s="573"/>
      <c r="H107" s="1539">
        <f t="shared" ref="H107:N107" si="69">SUM(H108+H113+H115+H111)</f>
        <v>171</v>
      </c>
      <c r="I107" s="1539">
        <f t="shared" si="69"/>
        <v>998</v>
      </c>
      <c r="J107" s="1539">
        <f t="shared" si="69"/>
        <v>298</v>
      </c>
      <c r="K107" s="1539">
        <f t="shared" si="69"/>
        <v>163</v>
      </c>
      <c r="L107" s="1539">
        <f t="shared" si="69"/>
        <v>16</v>
      </c>
      <c r="M107" s="1539">
        <f t="shared" si="69"/>
        <v>4</v>
      </c>
      <c r="N107" s="1539">
        <f t="shared" si="69"/>
        <v>5</v>
      </c>
      <c r="O107" s="1539">
        <f t="shared" si="51"/>
        <v>1655</v>
      </c>
      <c r="P107" s="1539"/>
      <c r="Q107" s="1539">
        <f t="shared" ref="Q107:W107" si="70">SUM(Q108+Q113+Q115+Q111)</f>
        <v>104</v>
      </c>
      <c r="R107" s="1539">
        <f t="shared" si="70"/>
        <v>625</v>
      </c>
      <c r="S107" s="1539">
        <f t="shared" si="70"/>
        <v>178</v>
      </c>
      <c r="T107" s="1539">
        <f t="shared" si="70"/>
        <v>78</v>
      </c>
      <c r="U107" s="1539">
        <f t="shared" si="70"/>
        <v>4</v>
      </c>
      <c r="V107" s="1539">
        <f t="shared" si="70"/>
        <v>2</v>
      </c>
      <c r="W107" s="1539">
        <f t="shared" si="70"/>
        <v>3</v>
      </c>
      <c r="X107" s="1538">
        <f t="shared" si="66"/>
        <v>994</v>
      </c>
      <c r="AB107" s="536"/>
      <c r="AC107" s="536"/>
      <c r="AD107" s="536"/>
      <c r="AE107" s="536"/>
      <c r="AF107" s="536"/>
      <c r="AG107" s="536"/>
      <c r="AH107" s="536"/>
      <c r="AI107" s="536"/>
      <c r="AJ107" s="536"/>
      <c r="AK107" s="536"/>
      <c r="AL107" s="536"/>
      <c r="AM107" s="536"/>
      <c r="AN107" s="536"/>
      <c r="AO107" s="536"/>
      <c r="AP107" s="536"/>
    </row>
    <row r="108" spans="1:42" s="20" customFormat="1" ht="12" customHeight="1">
      <c r="A108" s="1332"/>
      <c r="B108" s="1332"/>
      <c r="C108" s="1332"/>
      <c r="D108" s="1332"/>
      <c r="E108" s="1946"/>
      <c r="F108" s="490" t="s">
        <v>53</v>
      </c>
      <c r="H108" s="1537">
        <f t="shared" ref="H108:N108" si="71">SUM(H109:H110)</f>
        <v>112</v>
      </c>
      <c r="I108" s="1537">
        <f t="shared" si="71"/>
        <v>677</v>
      </c>
      <c r="J108" s="1537">
        <f t="shared" si="71"/>
        <v>207</v>
      </c>
      <c r="K108" s="1537">
        <f t="shared" si="71"/>
        <v>110</v>
      </c>
      <c r="L108" s="1537">
        <f t="shared" si="71"/>
        <v>15</v>
      </c>
      <c r="M108" s="1537">
        <f t="shared" si="71"/>
        <v>2</v>
      </c>
      <c r="N108" s="1537">
        <f t="shared" si="71"/>
        <v>4</v>
      </c>
      <c r="O108" s="1537">
        <f t="shared" si="51"/>
        <v>1127</v>
      </c>
      <c r="P108" s="1537"/>
      <c r="Q108" s="1537">
        <f t="shared" ref="Q108:W108" si="72">SUM(Q109:Q110)</f>
        <v>64</v>
      </c>
      <c r="R108" s="1537">
        <f t="shared" si="72"/>
        <v>404</v>
      </c>
      <c r="S108" s="1537">
        <f t="shared" si="72"/>
        <v>115</v>
      </c>
      <c r="T108" s="1537">
        <f t="shared" si="72"/>
        <v>42</v>
      </c>
      <c r="U108" s="1537">
        <f t="shared" si="72"/>
        <v>3</v>
      </c>
      <c r="V108" s="1537">
        <f t="shared" si="72"/>
        <v>1</v>
      </c>
      <c r="W108" s="1537">
        <f t="shared" si="72"/>
        <v>2</v>
      </c>
      <c r="X108" s="1535">
        <f t="shared" si="66"/>
        <v>631</v>
      </c>
      <c r="AB108" s="536"/>
      <c r="AC108" s="536"/>
      <c r="AD108" s="536"/>
      <c r="AE108" s="536"/>
      <c r="AF108" s="536"/>
      <c r="AG108" s="536"/>
      <c r="AH108" s="536"/>
      <c r="AI108" s="536"/>
      <c r="AJ108" s="536"/>
      <c r="AK108" s="536"/>
      <c r="AL108" s="536"/>
      <c r="AM108" s="536"/>
      <c r="AN108" s="536"/>
      <c r="AO108" s="536"/>
      <c r="AP108" s="536"/>
    </row>
    <row r="109" spans="1:42" s="20" customFormat="1" ht="11.1" customHeight="1">
      <c r="A109" s="1332">
        <v>6</v>
      </c>
      <c r="B109" s="1332">
        <v>2</v>
      </c>
      <c r="C109" s="1332">
        <v>11</v>
      </c>
      <c r="D109" s="1332"/>
      <c r="E109" s="1946"/>
      <c r="F109" s="559"/>
      <c r="G109" s="20" t="s">
        <v>443</v>
      </c>
      <c r="H109" s="1516">
        <v>3</v>
      </c>
      <c r="I109" s="1516">
        <v>12</v>
      </c>
      <c r="J109" s="1516">
        <v>7</v>
      </c>
      <c r="K109" s="1516">
        <v>5</v>
      </c>
      <c r="L109" s="1516">
        <v>0</v>
      </c>
      <c r="M109" s="1516">
        <v>1</v>
      </c>
      <c r="N109" s="1516">
        <v>0</v>
      </c>
      <c r="O109" s="1534">
        <f t="shared" si="51"/>
        <v>28</v>
      </c>
      <c r="P109" s="1534"/>
      <c r="Q109" s="1516">
        <v>3</v>
      </c>
      <c r="R109" s="1516">
        <v>12</v>
      </c>
      <c r="S109" s="1516">
        <v>7</v>
      </c>
      <c r="T109" s="1516">
        <v>5</v>
      </c>
      <c r="U109" s="1516">
        <v>0</v>
      </c>
      <c r="V109" s="1516">
        <v>1</v>
      </c>
      <c r="W109" s="1516">
        <v>0</v>
      </c>
      <c r="X109" s="1533">
        <f t="shared" si="66"/>
        <v>28</v>
      </c>
      <c r="AB109" s="536"/>
      <c r="AC109" s="536"/>
      <c r="AD109" s="536"/>
      <c r="AE109" s="536"/>
      <c r="AF109" s="536"/>
      <c r="AG109" s="536"/>
      <c r="AH109" s="536"/>
      <c r="AI109" s="536"/>
      <c r="AJ109" s="536"/>
      <c r="AK109" s="536"/>
      <c r="AL109" s="536"/>
      <c r="AM109" s="536"/>
      <c r="AN109" s="536"/>
      <c r="AO109" s="536"/>
      <c r="AP109" s="536"/>
    </row>
    <row r="110" spans="1:42" s="20" customFormat="1" ht="11.1" customHeight="1">
      <c r="A110" s="1332">
        <v>6</v>
      </c>
      <c r="B110" s="1332">
        <v>2</v>
      </c>
      <c r="C110" s="1332">
        <v>11</v>
      </c>
      <c r="D110" s="1332"/>
      <c r="E110" s="1946"/>
      <c r="F110" s="559"/>
      <c r="G110" s="20" t="s">
        <v>98</v>
      </c>
      <c r="H110" s="1516">
        <v>109</v>
      </c>
      <c r="I110" s="1516">
        <v>665</v>
      </c>
      <c r="J110" s="1516">
        <v>200</v>
      </c>
      <c r="K110" s="1516">
        <v>105</v>
      </c>
      <c r="L110" s="1516">
        <v>15</v>
      </c>
      <c r="M110" s="1516">
        <v>1</v>
      </c>
      <c r="N110" s="1516">
        <v>4</v>
      </c>
      <c r="O110" s="1534">
        <f t="shared" si="51"/>
        <v>1099</v>
      </c>
      <c r="P110" s="1534"/>
      <c r="Q110" s="1516">
        <v>61</v>
      </c>
      <c r="R110" s="1516">
        <v>392</v>
      </c>
      <c r="S110" s="1516">
        <v>108</v>
      </c>
      <c r="T110" s="1516">
        <v>37</v>
      </c>
      <c r="U110" s="1516">
        <v>3</v>
      </c>
      <c r="V110" s="1516">
        <v>0</v>
      </c>
      <c r="W110" s="1516">
        <v>2</v>
      </c>
      <c r="X110" s="1533">
        <f t="shared" si="66"/>
        <v>603</v>
      </c>
      <c r="AB110" s="536"/>
      <c r="AC110" s="536"/>
      <c r="AD110" s="536"/>
      <c r="AE110" s="536"/>
      <c r="AF110" s="536"/>
      <c r="AG110" s="536"/>
      <c r="AH110" s="536"/>
      <c r="AI110" s="536"/>
      <c r="AJ110" s="536"/>
      <c r="AK110" s="536"/>
      <c r="AL110" s="536"/>
      <c r="AM110" s="536"/>
      <c r="AN110" s="536"/>
      <c r="AO110" s="536"/>
      <c r="AP110" s="536"/>
    </row>
    <row r="111" spans="1:42" s="20" customFormat="1" ht="11.1" customHeight="1">
      <c r="A111" s="1332"/>
      <c r="B111" s="1332"/>
      <c r="C111" s="1332"/>
      <c r="D111" s="1332"/>
      <c r="E111" s="1946"/>
      <c r="F111" s="490" t="s">
        <v>381</v>
      </c>
      <c r="H111" s="1519">
        <f t="shared" ref="H111:N111" si="73">SUM(H112)</f>
        <v>42</v>
      </c>
      <c r="I111" s="1519">
        <f t="shared" si="73"/>
        <v>212</v>
      </c>
      <c r="J111" s="1519">
        <f t="shared" si="73"/>
        <v>49</v>
      </c>
      <c r="K111" s="1519">
        <f t="shared" si="73"/>
        <v>30</v>
      </c>
      <c r="L111" s="1519">
        <f t="shared" si="73"/>
        <v>0</v>
      </c>
      <c r="M111" s="1519">
        <f t="shared" si="73"/>
        <v>2</v>
      </c>
      <c r="N111" s="1519">
        <f t="shared" si="73"/>
        <v>1</v>
      </c>
      <c r="O111" s="1537">
        <f t="shared" si="51"/>
        <v>336</v>
      </c>
      <c r="P111" s="1519"/>
      <c r="Q111" s="1519">
        <f t="shared" ref="Q111:W111" si="74">SUM(Q112)</f>
        <v>26</v>
      </c>
      <c r="R111" s="1519">
        <f t="shared" si="74"/>
        <v>126</v>
      </c>
      <c r="S111" s="1519">
        <f t="shared" si="74"/>
        <v>24</v>
      </c>
      <c r="T111" s="1519">
        <f t="shared" si="74"/>
        <v>15</v>
      </c>
      <c r="U111" s="1519">
        <f t="shared" si="74"/>
        <v>0</v>
      </c>
      <c r="V111" s="1519">
        <f t="shared" si="74"/>
        <v>1</v>
      </c>
      <c r="W111" s="1519">
        <f t="shared" si="74"/>
        <v>1</v>
      </c>
      <c r="X111" s="1535">
        <f t="shared" si="66"/>
        <v>193</v>
      </c>
      <c r="AB111" s="536"/>
      <c r="AC111" s="536"/>
      <c r="AD111" s="536"/>
      <c r="AE111" s="536"/>
      <c r="AF111" s="536"/>
      <c r="AG111" s="536"/>
      <c r="AH111" s="536"/>
      <c r="AI111" s="536"/>
      <c r="AJ111" s="536"/>
      <c r="AK111" s="536"/>
      <c r="AL111" s="536"/>
      <c r="AM111" s="536"/>
      <c r="AN111" s="536"/>
      <c r="AO111" s="536"/>
      <c r="AP111" s="536"/>
    </row>
    <row r="112" spans="1:42" s="20" customFormat="1" ht="11.1" customHeight="1">
      <c r="A112" s="1332">
        <v>6</v>
      </c>
      <c r="B112" s="1332">
        <v>2</v>
      </c>
      <c r="C112" s="1332">
        <v>10</v>
      </c>
      <c r="D112" s="1332"/>
      <c r="E112" s="1946"/>
      <c r="F112" s="559"/>
      <c r="G112" s="20" t="s">
        <v>118</v>
      </c>
      <c r="H112" s="1529">
        <v>42</v>
      </c>
      <c r="I112" s="1529">
        <v>212</v>
      </c>
      <c r="J112" s="1529">
        <v>49</v>
      </c>
      <c r="K112" s="1529">
        <v>30</v>
      </c>
      <c r="L112" s="1529">
        <v>0</v>
      </c>
      <c r="M112" s="1529">
        <v>2</v>
      </c>
      <c r="N112" s="1529">
        <v>1</v>
      </c>
      <c r="O112" s="1534">
        <f t="shared" si="51"/>
        <v>336</v>
      </c>
      <c r="P112" s="1534"/>
      <c r="Q112" s="1529">
        <v>26</v>
      </c>
      <c r="R112" s="1529">
        <v>126</v>
      </c>
      <c r="S112" s="1529">
        <v>24</v>
      </c>
      <c r="T112" s="1529">
        <v>15</v>
      </c>
      <c r="U112" s="1529">
        <v>0</v>
      </c>
      <c r="V112" s="1529">
        <v>1</v>
      </c>
      <c r="W112" s="1529">
        <v>1</v>
      </c>
      <c r="X112" s="1533">
        <f t="shared" si="66"/>
        <v>193</v>
      </c>
      <c r="AB112" s="536"/>
      <c r="AC112" s="536"/>
      <c r="AD112" s="536"/>
      <c r="AE112" s="536"/>
      <c r="AF112" s="536"/>
      <c r="AG112" s="536"/>
      <c r="AH112" s="536"/>
      <c r="AI112" s="536"/>
      <c r="AJ112" s="536"/>
      <c r="AK112" s="536"/>
      <c r="AL112" s="536"/>
      <c r="AM112" s="536"/>
      <c r="AN112" s="536"/>
      <c r="AO112" s="536"/>
      <c r="AP112" s="536"/>
    </row>
    <row r="113" spans="1:42" s="20" customFormat="1" ht="12" customHeight="1">
      <c r="A113" s="1332"/>
      <c r="B113" s="1332"/>
      <c r="C113" s="1332"/>
      <c r="D113" s="1332"/>
      <c r="E113" s="1946"/>
      <c r="F113" s="490" t="s">
        <v>55</v>
      </c>
      <c r="H113" s="1537">
        <f t="shared" ref="H113:N113" si="75">SUM(H114)</f>
        <v>12</v>
      </c>
      <c r="I113" s="1537">
        <f t="shared" si="75"/>
        <v>57</v>
      </c>
      <c r="J113" s="1537">
        <f t="shared" si="75"/>
        <v>22</v>
      </c>
      <c r="K113" s="1537">
        <f t="shared" si="75"/>
        <v>13</v>
      </c>
      <c r="L113" s="1537">
        <f t="shared" si="75"/>
        <v>0</v>
      </c>
      <c r="M113" s="1537">
        <f t="shared" si="75"/>
        <v>0</v>
      </c>
      <c r="N113" s="1537">
        <f t="shared" si="75"/>
        <v>0</v>
      </c>
      <c r="O113" s="1537">
        <f t="shared" si="51"/>
        <v>104</v>
      </c>
      <c r="P113" s="1537"/>
      <c r="Q113" s="1537">
        <f t="shared" ref="Q113:W113" si="76">SUM(Q114)</f>
        <v>9</v>
      </c>
      <c r="R113" s="1537">
        <f t="shared" si="76"/>
        <v>45</v>
      </c>
      <c r="S113" s="1537">
        <f t="shared" si="76"/>
        <v>19</v>
      </c>
      <c r="T113" s="1537">
        <f t="shared" si="76"/>
        <v>12</v>
      </c>
      <c r="U113" s="1537">
        <f t="shared" si="76"/>
        <v>0</v>
      </c>
      <c r="V113" s="1537">
        <f t="shared" si="76"/>
        <v>0</v>
      </c>
      <c r="W113" s="1537">
        <f t="shared" si="76"/>
        <v>0</v>
      </c>
      <c r="X113" s="1535">
        <f t="shared" si="66"/>
        <v>85</v>
      </c>
      <c r="AB113" s="536"/>
      <c r="AC113" s="536"/>
      <c r="AD113" s="536"/>
      <c r="AE113" s="536"/>
      <c r="AF113" s="536"/>
      <c r="AG113" s="536"/>
      <c r="AH113" s="536"/>
      <c r="AI113" s="536"/>
      <c r="AJ113" s="536"/>
      <c r="AK113" s="536"/>
      <c r="AL113" s="536"/>
      <c r="AM113" s="536"/>
      <c r="AN113" s="536"/>
      <c r="AO113" s="536"/>
      <c r="AP113" s="536"/>
    </row>
    <row r="114" spans="1:42" s="20" customFormat="1" ht="11.1" customHeight="1">
      <c r="A114" s="1332">
        <v>6</v>
      </c>
      <c r="B114" s="1332">
        <v>2</v>
      </c>
      <c r="C114" s="1332">
        <v>10</v>
      </c>
      <c r="D114" s="1332"/>
      <c r="E114" s="1946"/>
      <c r="G114" s="20" t="s">
        <v>99</v>
      </c>
      <c r="H114" s="1529">
        <v>12</v>
      </c>
      <c r="I114" s="1529">
        <v>57</v>
      </c>
      <c r="J114" s="1529">
        <v>22</v>
      </c>
      <c r="K114" s="1529">
        <v>13</v>
      </c>
      <c r="L114" s="1529">
        <v>0</v>
      </c>
      <c r="M114" s="1529">
        <v>0</v>
      </c>
      <c r="N114" s="1529">
        <v>0</v>
      </c>
      <c r="O114" s="1534">
        <f t="shared" ref="O114:O145" si="77">SUM(H114:N114)</f>
        <v>104</v>
      </c>
      <c r="P114" s="1534"/>
      <c r="Q114" s="1529">
        <v>9</v>
      </c>
      <c r="R114" s="1529">
        <v>45</v>
      </c>
      <c r="S114" s="1529">
        <v>19</v>
      </c>
      <c r="T114" s="1529">
        <v>12</v>
      </c>
      <c r="U114" s="1529">
        <v>0</v>
      </c>
      <c r="V114" s="1529">
        <v>0</v>
      </c>
      <c r="W114" s="1529">
        <v>0</v>
      </c>
      <c r="X114" s="1533">
        <f t="shared" si="66"/>
        <v>85</v>
      </c>
      <c r="AB114" s="536"/>
      <c r="AC114" s="536"/>
      <c r="AD114" s="536"/>
      <c r="AE114" s="536"/>
      <c r="AF114" s="536"/>
      <c r="AG114" s="536"/>
      <c r="AH114" s="536"/>
      <c r="AI114" s="536"/>
      <c r="AJ114" s="536"/>
      <c r="AK114" s="536"/>
      <c r="AL114" s="536"/>
      <c r="AM114" s="536"/>
      <c r="AN114" s="536"/>
      <c r="AO114" s="536"/>
      <c r="AP114" s="536"/>
    </row>
    <row r="115" spans="1:42" s="20" customFormat="1" ht="11.1" customHeight="1">
      <c r="A115" s="1332"/>
      <c r="B115" s="1332"/>
      <c r="C115" s="1332"/>
      <c r="D115" s="1332"/>
      <c r="E115" s="1946"/>
      <c r="F115" s="490" t="s">
        <v>26</v>
      </c>
      <c r="H115" s="1536">
        <f t="shared" ref="H115:N115" si="78">SUM(H116)</f>
        <v>5</v>
      </c>
      <c r="I115" s="1536">
        <f t="shared" si="78"/>
        <v>52</v>
      </c>
      <c r="J115" s="1536">
        <f t="shared" si="78"/>
        <v>20</v>
      </c>
      <c r="K115" s="1536">
        <f t="shared" si="78"/>
        <v>10</v>
      </c>
      <c r="L115" s="1536">
        <f t="shared" si="78"/>
        <v>1</v>
      </c>
      <c r="M115" s="1536">
        <f t="shared" si="78"/>
        <v>0</v>
      </c>
      <c r="N115" s="1536">
        <f t="shared" si="78"/>
        <v>0</v>
      </c>
      <c r="O115" s="1537">
        <f t="shared" si="77"/>
        <v>88</v>
      </c>
      <c r="P115" s="1537"/>
      <c r="Q115" s="1536">
        <f t="shared" ref="Q115:W115" si="79">SUM(Q116)</f>
        <v>5</v>
      </c>
      <c r="R115" s="1536">
        <f t="shared" si="79"/>
        <v>50</v>
      </c>
      <c r="S115" s="1536">
        <f t="shared" si="79"/>
        <v>20</v>
      </c>
      <c r="T115" s="1536">
        <f t="shared" si="79"/>
        <v>9</v>
      </c>
      <c r="U115" s="1536">
        <f t="shared" si="79"/>
        <v>1</v>
      </c>
      <c r="V115" s="1536">
        <f t="shared" si="79"/>
        <v>0</v>
      </c>
      <c r="W115" s="1536">
        <f t="shared" si="79"/>
        <v>0</v>
      </c>
      <c r="X115" s="1535">
        <f t="shared" si="66"/>
        <v>85</v>
      </c>
      <c r="AB115" s="536"/>
      <c r="AC115" s="536"/>
      <c r="AD115" s="536"/>
      <c r="AE115" s="536"/>
      <c r="AF115" s="536"/>
      <c r="AG115" s="536"/>
      <c r="AH115" s="536"/>
      <c r="AI115" s="536"/>
      <c r="AJ115" s="536"/>
      <c r="AK115" s="536"/>
      <c r="AL115" s="536"/>
      <c r="AM115" s="536"/>
      <c r="AN115" s="536"/>
      <c r="AO115" s="536"/>
      <c r="AP115" s="536"/>
    </row>
    <row r="116" spans="1:42" s="20" customFormat="1" ht="11.1" customHeight="1">
      <c r="A116" s="1332">
        <v>6</v>
      </c>
      <c r="B116" s="1332">
        <v>2</v>
      </c>
      <c r="C116" s="1332">
        <v>6</v>
      </c>
      <c r="D116" s="1332"/>
      <c r="E116" s="1946"/>
      <c r="G116" s="20" t="s">
        <v>99</v>
      </c>
      <c r="H116" s="1529">
        <v>5</v>
      </c>
      <c r="I116" s="1529">
        <v>52</v>
      </c>
      <c r="J116" s="1529">
        <v>20</v>
      </c>
      <c r="K116" s="1529">
        <v>10</v>
      </c>
      <c r="L116" s="1529">
        <v>1</v>
      </c>
      <c r="M116" s="1529">
        <v>0</v>
      </c>
      <c r="N116" s="1529">
        <v>0</v>
      </c>
      <c r="O116" s="1534">
        <f t="shared" si="77"/>
        <v>88</v>
      </c>
      <c r="P116" s="1517"/>
      <c r="Q116" s="1529">
        <v>5</v>
      </c>
      <c r="R116" s="1529">
        <v>50</v>
      </c>
      <c r="S116" s="1529">
        <v>20</v>
      </c>
      <c r="T116" s="1529">
        <v>9</v>
      </c>
      <c r="U116" s="1529">
        <v>1</v>
      </c>
      <c r="V116" s="1529">
        <v>0</v>
      </c>
      <c r="W116" s="1529">
        <v>0</v>
      </c>
      <c r="X116" s="1533">
        <f t="shared" si="66"/>
        <v>85</v>
      </c>
      <c r="AB116" s="536"/>
      <c r="AC116" s="536"/>
      <c r="AD116" s="536"/>
      <c r="AE116" s="536"/>
      <c r="AF116" s="536"/>
      <c r="AG116" s="536"/>
      <c r="AH116" s="536"/>
      <c r="AI116" s="536"/>
      <c r="AJ116" s="536"/>
      <c r="AK116" s="536"/>
      <c r="AL116" s="536"/>
      <c r="AM116" s="536"/>
      <c r="AN116" s="536"/>
      <c r="AO116" s="536"/>
      <c r="AP116" s="536"/>
    </row>
    <row r="117" spans="1:42" ht="12" customHeight="1">
      <c r="E117" s="1953">
        <v>1407</v>
      </c>
      <c r="F117" s="373" t="s">
        <v>62</v>
      </c>
      <c r="G117" s="573"/>
      <c r="H117" s="1532">
        <f t="shared" ref="H117:N117" si="80">SUM(H118+H120)</f>
        <v>3</v>
      </c>
      <c r="I117" s="1532">
        <f t="shared" si="80"/>
        <v>6</v>
      </c>
      <c r="J117" s="1532">
        <f t="shared" si="80"/>
        <v>4</v>
      </c>
      <c r="K117" s="1532">
        <f t="shared" si="80"/>
        <v>2</v>
      </c>
      <c r="L117" s="1532">
        <f t="shared" si="80"/>
        <v>0</v>
      </c>
      <c r="M117" s="1532">
        <f t="shared" si="80"/>
        <v>0</v>
      </c>
      <c r="N117" s="1532">
        <f t="shared" si="80"/>
        <v>0</v>
      </c>
      <c r="O117" s="1526">
        <f t="shared" si="77"/>
        <v>15</v>
      </c>
      <c r="P117" s="1526"/>
      <c r="Q117" s="1532">
        <f t="shared" ref="Q117:W117" si="81">SUM(Q118+Q120)</f>
        <v>3</v>
      </c>
      <c r="R117" s="1532">
        <f t="shared" si="81"/>
        <v>6</v>
      </c>
      <c r="S117" s="1532">
        <f t="shared" si="81"/>
        <v>4</v>
      </c>
      <c r="T117" s="1532">
        <f t="shared" si="81"/>
        <v>2</v>
      </c>
      <c r="U117" s="1532">
        <f t="shared" si="81"/>
        <v>0</v>
      </c>
      <c r="V117" s="1532">
        <f t="shared" si="81"/>
        <v>0</v>
      </c>
      <c r="W117" s="1532">
        <f t="shared" si="81"/>
        <v>0</v>
      </c>
      <c r="X117" s="1524">
        <f t="shared" si="66"/>
        <v>15</v>
      </c>
      <c r="AB117" s="536"/>
      <c r="AC117" s="536"/>
      <c r="AD117" s="536"/>
      <c r="AE117" s="536"/>
      <c r="AF117" s="536"/>
      <c r="AG117" s="536"/>
      <c r="AH117" s="536"/>
      <c r="AI117" s="536"/>
      <c r="AJ117" s="536"/>
      <c r="AK117" s="536"/>
      <c r="AL117" s="536"/>
      <c r="AM117" s="536"/>
      <c r="AN117" s="536"/>
      <c r="AO117" s="536"/>
      <c r="AP117" s="536"/>
    </row>
    <row r="118" spans="1:42" ht="12" customHeight="1">
      <c r="E118" s="1950"/>
      <c r="F118" s="490" t="s">
        <v>56</v>
      </c>
      <c r="G118" s="20"/>
      <c r="H118" s="1519">
        <f t="shared" ref="H118:N118" si="82">SUM(H119)</f>
        <v>3</v>
      </c>
      <c r="I118" s="1519">
        <f t="shared" si="82"/>
        <v>6</v>
      </c>
      <c r="J118" s="1519">
        <f t="shared" si="82"/>
        <v>4</v>
      </c>
      <c r="K118" s="1519">
        <f t="shared" si="82"/>
        <v>2</v>
      </c>
      <c r="L118" s="1519">
        <f t="shared" si="82"/>
        <v>0</v>
      </c>
      <c r="M118" s="1519">
        <f t="shared" si="82"/>
        <v>0</v>
      </c>
      <c r="N118" s="1519">
        <f t="shared" si="82"/>
        <v>0</v>
      </c>
      <c r="O118" s="1519">
        <f t="shared" si="77"/>
        <v>15</v>
      </c>
      <c r="P118" s="1519"/>
      <c r="Q118" s="1519">
        <f t="shared" ref="Q118:W118" si="83">SUM(Q119)</f>
        <v>3</v>
      </c>
      <c r="R118" s="1519">
        <f t="shared" si="83"/>
        <v>6</v>
      </c>
      <c r="S118" s="1519">
        <f t="shared" si="83"/>
        <v>4</v>
      </c>
      <c r="T118" s="1519">
        <f t="shared" si="83"/>
        <v>2</v>
      </c>
      <c r="U118" s="1519">
        <f t="shared" si="83"/>
        <v>0</v>
      </c>
      <c r="V118" s="1519">
        <f t="shared" si="83"/>
        <v>0</v>
      </c>
      <c r="W118" s="1519">
        <f t="shared" si="83"/>
        <v>0</v>
      </c>
      <c r="X118" s="1528">
        <f t="shared" si="66"/>
        <v>15</v>
      </c>
      <c r="AB118" s="536"/>
      <c r="AC118" s="536"/>
      <c r="AD118" s="536"/>
      <c r="AE118" s="536"/>
      <c r="AF118" s="536"/>
      <c r="AG118" s="536"/>
      <c r="AH118" s="536"/>
      <c r="AI118" s="536"/>
      <c r="AJ118" s="536"/>
      <c r="AK118" s="536"/>
      <c r="AL118" s="536"/>
      <c r="AM118" s="536"/>
      <c r="AN118" s="536"/>
      <c r="AO118" s="536"/>
      <c r="AP118" s="536"/>
    </row>
    <row r="119" spans="1:42" ht="11.1" customHeight="1">
      <c r="A119" s="1332">
        <v>7</v>
      </c>
      <c r="B119" s="1332">
        <v>6</v>
      </c>
      <c r="C119" s="1332">
        <v>10</v>
      </c>
      <c r="E119" s="1950"/>
      <c r="F119" s="490"/>
      <c r="G119" s="20" t="s">
        <v>100</v>
      </c>
      <c r="H119" s="1529">
        <v>3</v>
      </c>
      <c r="I119" s="1529">
        <v>6</v>
      </c>
      <c r="J119" s="1529">
        <v>4</v>
      </c>
      <c r="K119" s="1529">
        <v>2</v>
      </c>
      <c r="L119" s="1529">
        <v>0</v>
      </c>
      <c r="M119" s="1529">
        <v>0</v>
      </c>
      <c r="N119" s="1529">
        <v>0</v>
      </c>
      <c r="O119" s="1517">
        <f t="shared" si="77"/>
        <v>15</v>
      </c>
      <c r="P119" s="1517"/>
      <c r="Q119" s="1529">
        <v>3</v>
      </c>
      <c r="R119" s="1529">
        <v>6</v>
      </c>
      <c r="S119" s="1529">
        <v>4</v>
      </c>
      <c r="T119" s="1529">
        <v>2</v>
      </c>
      <c r="U119" s="1529">
        <v>0</v>
      </c>
      <c r="V119" s="1529">
        <v>0</v>
      </c>
      <c r="W119" s="1529">
        <v>0</v>
      </c>
      <c r="X119" s="1527">
        <f t="shared" si="66"/>
        <v>15</v>
      </c>
      <c r="AB119" s="536"/>
      <c r="AC119" s="536"/>
      <c r="AD119" s="536"/>
      <c r="AE119" s="536"/>
      <c r="AF119" s="536"/>
      <c r="AG119" s="536"/>
      <c r="AH119" s="536"/>
      <c r="AI119" s="536"/>
      <c r="AJ119" s="536"/>
      <c r="AK119" s="536"/>
      <c r="AL119" s="536"/>
      <c r="AM119" s="536"/>
      <c r="AN119" s="536"/>
      <c r="AO119" s="536"/>
      <c r="AP119" s="536"/>
    </row>
    <row r="120" spans="1:42" ht="11.1" customHeight="1">
      <c r="E120" s="1950"/>
      <c r="F120" s="490" t="s">
        <v>25</v>
      </c>
      <c r="G120" s="490"/>
      <c r="H120" s="1531">
        <f t="shared" ref="H120:N120" si="84">SUM(H121:H124)</f>
        <v>0</v>
      </c>
      <c r="I120" s="1531">
        <f t="shared" si="84"/>
        <v>0</v>
      </c>
      <c r="J120" s="1531">
        <f t="shared" si="84"/>
        <v>0</v>
      </c>
      <c r="K120" s="1531">
        <f t="shared" si="84"/>
        <v>0</v>
      </c>
      <c r="L120" s="1531">
        <f t="shared" si="84"/>
        <v>0</v>
      </c>
      <c r="M120" s="1531">
        <f t="shared" si="84"/>
        <v>0</v>
      </c>
      <c r="N120" s="1531">
        <f t="shared" si="84"/>
        <v>0</v>
      </c>
      <c r="O120" s="1519">
        <f t="shared" si="77"/>
        <v>0</v>
      </c>
      <c r="P120" s="1519"/>
      <c r="Q120" s="1531">
        <f t="shared" ref="Q120:W120" si="85">SUM(Q121:Q124)</f>
        <v>0</v>
      </c>
      <c r="R120" s="1531">
        <f t="shared" si="85"/>
        <v>0</v>
      </c>
      <c r="S120" s="1531">
        <f t="shared" si="85"/>
        <v>0</v>
      </c>
      <c r="T120" s="1531">
        <f t="shared" si="85"/>
        <v>0</v>
      </c>
      <c r="U120" s="1531">
        <f t="shared" si="85"/>
        <v>0</v>
      </c>
      <c r="V120" s="1531">
        <f t="shared" si="85"/>
        <v>0</v>
      </c>
      <c r="W120" s="1531">
        <f t="shared" si="85"/>
        <v>0</v>
      </c>
      <c r="X120" s="1528">
        <f t="shared" si="66"/>
        <v>0</v>
      </c>
      <c r="AB120" s="536"/>
      <c r="AC120" s="536"/>
      <c r="AD120" s="536"/>
      <c r="AE120" s="536"/>
      <c r="AF120" s="536"/>
      <c r="AG120" s="536"/>
      <c r="AH120" s="536"/>
      <c r="AI120" s="536"/>
      <c r="AJ120" s="536"/>
      <c r="AK120" s="536"/>
      <c r="AL120" s="536"/>
      <c r="AM120" s="536"/>
      <c r="AN120" s="536"/>
      <c r="AO120" s="536"/>
      <c r="AP120" s="536"/>
    </row>
    <row r="121" spans="1:42" ht="11.1" customHeight="1">
      <c r="A121" s="1332">
        <v>7</v>
      </c>
      <c r="B121" s="1332">
        <v>3</v>
      </c>
      <c r="C121" s="1332">
        <v>11</v>
      </c>
      <c r="E121" s="1950"/>
      <c r="F121" s="20"/>
      <c r="G121" s="20" t="s">
        <v>119</v>
      </c>
      <c r="H121" s="1516">
        <v>0</v>
      </c>
      <c r="I121" s="1516">
        <v>0</v>
      </c>
      <c r="J121" s="1516">
        <v>0</v>
      </c>
      <c r="K121" s="1516">
        <v>0</v>
      </c>
      <c r="L121" s="1516">
        <v>0</v>
      </c>
      <c r="M121" s="1516">
        <v>0</v>
      </c>
      <c r="N121" s="1516">
        <v>0</v>
      </c>
      <c r="O121" s="1517">
        <f t="shared" si="77"/>
        <v>0</v>
      </c>
      <c r="P121" s="1517"/>
      <c r="Q121" s="1516">
        <v>0</v>
      </c>
      <c r="R121" s="1516">
        <v>0</v>
      </c>
      <c r="S121" s="1516">
        <v>0</v>
      </c>
      <c r="T121" s="1516">
        <v>0</v>
      </c>
      <c r="U121" s="1516">
        <v>0</v>
      </c>
      <c r="V121" s="1516">
        <v>0</v>
      </c>
      <c r="W121" s="1516">
        <v>0</v>
      </c>
      <c r="X121" s="1527">
        <f t="shared" si="66"/>
        <v>0</v>
      </c>
      <c r="AB121" s="536"/>
      <c r="AC121" s="536"/>
      <c r="AD121" s="536"/>
      <c r="AE121" s="536"/>
      <c r="AF121" s="536"/>
      <c r="AG121" s="536"/>
      <c r="AH121" s="536"/>
      <c r="AI121" s="536"/>
      <c r="AJ121" s="536"/>
      <c r="AK121" s="536"/>
      <c r="AL121" s="536"/>
      <c r="AM121" s="536"/>
      <c r="AN121" s="536"/>
      <c r="AO121" s="536"/>
      <c r="AP121" s="536"/>
    </row>
    <row r="122" spans="1:42" ht="11.1" customHeight="1">
      <c r="A122" s="1332">
        <v>7</v>
      </c>
      <c r="B122" s="1332">
        <v>3</v>
      </c>
      <c r="C122" s="1332">
        <v>11</v>
      </c>
      <c r="E122" s="1950"/>
      <c r="F122" s="20"/>
      <c r="G122" s="20" t="s">
        <v>379</v>
      </c>
      <c r="H122" s="1516">
        <v>0</v>
      </c>
      <c r="I122" s="1516">
        <v>0</v>
      </c>
      <c r="J122" s="1516">
        <v>0</v>
      </c>
      <c r="K122" s="1516">
        <v>0</v>
      </c>
      <c r="L122" s="1516">
        <v>0</v>
      </c>
      <c r="M122" s="1516">
        <v>0</v>
      </c>
      <c r="N122" s="1516">
        <v>0</v>
      </c>
      <c r="O122" s="1517">
        <f t="shared" si="77"/>
        <v>0</v>
      </c>
      <c r="P122" s="1517"/>
      <c r="Q122" s="1516">
        <v>0</v>
      </c>
      <c r="R122" s="1516">
        <v>0</v>
      </c>
      <c r="S122" s="1516">
        <v>0</v>
      </c>
      <c r="T122" s="1516">
        <v>0</v>
      </c>
      <c r="U122" s="1516">
        <v>0</v>
      </c>
      <c r="V122" s="1516">
        <v>0</v>
      </c>
      <c r="W122" s="1516">
        <v>0</v>
      </c>
      <c r="X122" s="1527">
        <f t="shared" si="66"/>
        <v>0</v>
      </c>
      <c r="AB122" s="536"/>
      <c r="AC122" s="536"/>
      <c r="AD122" s="536"/>
      <c r="AE122" s="536"/>
      <c r="AF122" s="536"/>
      <c r="AG122" s="536"/>
      <c r="AH122" s="536"/>
      <c r="AI122" s="536"/>
      <c r="AJ122" s="536"/>
      <c r="AK122" s="536"/>
      <c r="AL122" s="536"/>
      <c r="AM122" s="536"/>
      <c r="AN122" s="536"/>
      <c r="AO122" s="536"/>
      <c r="AP122" s="536"/>
    </row>
    <row r="123" spans="1:42" ht="11.1" customHeight="1">
      <c r="A123" s="1332">
        <v>7</v>
      </c>
      <c r="B123" s="1332">
        <v>3</v>
      </c>
      <c r="C123" s="1332">
        <v>11</v>
      </c>
      <c r="E123" s="1950"/>
      <c r="F123" s="20"/>
      <c r="G123" s="20" t="s">
        <v>378</v>
      </c>
      <c r="H123" s="1516">
        <v>0</v>
      </c>
      <c r="I123" s="1516">
        <v>0</v>
      </c>
      <c r="J123" s="1516">
        <v>0</v>
      </c>
      <c r="K123" s="1516">
        <v>0</v>
      </c>
      <c r="L123" s="1516">
        <v>0</v>
      </c>
      <c r="M123" s="1516">
        <v>0</v>
      </c>
      <c r="N123" s="1516">
        <v>0</v>
      </c>
      <c r="O123" s="1517">
        <f t="shared" si="77"/>
        <v>0</v>
      </c>
      <c r="P123" s="1517"/>
      <c r="Q123" s="1516">
        <v>0</v>
      </c>
      <c r="R123" s="1516">
        <v>0</v>
      </c>
      <c r="S123" s="1516">
        <v>0</v>
      </c>
      <c r="T123" s="1516">
        <v>0</v>
      </c>
      <c r="U123" s="1516">
        <v>0</v>
      </c>
      <c r="V123" s="1516">
        <v>0</v>
      </c>
      <c r="W123" s="1516">
        <v>0</v>
      </c>
      <c r="X123" s="1527">
        <f t="shared" si="66"/>
        <v>0</v>
      </c>
      <c r="AB123" s="536"/>
      <c r="AC123" s="536"/>
      <c r="AD123" s="536"/>
      <c r="AE123" s="536"/>
      <c r="AF123" s="536"/>
      <c r="AG123" s="536"/>
      <c r="AH123" s="536"/>
      <c r="AI123" s="536"/>
      <c r="AJ123" s="536"/>
      <c r="AK123" s="536"/>
      <c r="AL123" s="536"/>
      <c r="AM123" s="536"/>
      <c r="AN123" s="536"/>
      <c r="AO123" s="536"/>
      <c r="AP123" s="536"/>
    </row>
    <row r="124" spans="1:42" ht="11.1" customHeight="1">
      <c r="A124" s="1332">
        <v>7</v>
      </c>
      <c r="B124" s="1332">
        <v>3</v>
      </c>
      <c r="C124" s="1332">
        <v>11</v>
      </c>
      <c r="E124" s="1951"/>
      <c r="F124" s="20"/>
      <c r="G124" s="20" t="s">
        <v>415</v>
      </c>
      <c r="H124" s="1516">
        <v>0</v>
      </c>
      <c r="I124" s="1516">
        <v>0</v>
      </c>
      <c r="J124" s="1516">
        <v>0</v>
      </c>
      <c r="K124" s="1516">
        <v>0</v>
      </c>
      <c r="L124" s="1516">
        <v>0</v>
      </c>
      <c r="M124" s="1516">
        <v>0</v>
      </c>
      <c r="N124" s="1516">
        <v>0</v>
      </c>
      <c r="O124" s="1517">
        <f t="shared" si="77"/>
        <v>0</v>
      </c>
      <c r="P124" s="1517"/>
      <c r="Q124" s="1516">
        <v>0</v>
      </c>
      <c r="R124" s="1516">
        <v>0</v>
      </c>
      <c r="S124" s="1516">
        <v>0</v>
      </c>
      <c r="T124" s="1516">
        <v>0</v>
      </c>
      <c r="U124" s="1516">
        <v>0</v>
      </c>
      <c r="V124" s="1516">
        <v>0</v>
      </c>
      <c r="W124" s="1516">
        <v>0</v>
      </c>
      <c r="X124" s="1527">
        <f t="shared" si="66"/>
        <v>0</v>
      </c>
      <c r="AB124" s="536"/>
      <c r="AC124" s="536"/>
      <c r="AD124" s="536"/>
      <c r="AE124" s="536"/>
      <c r="AF124" s="536"/>
      <c r="AG124" s="536"/>
      <c r="AH124" s="536"/>
      <c r="AI124" s="536"/>
      <c r="AJ124" s="536"/>
      <c r="AK124" s="536"/>
      <c r="AL124" s="536"/>
      <c r="AM124" s="536"/>
      <c r="AN124" s="536"/>
      <c r="AO124" s="536"/>
      <c r="AP124" s="536"/>
    </row>
    <row r="125" spans="1:42" ht="12" customHeight="1">
      <c r="E125" s="1953">
        <v>1408</v>
      </c>
      <c r="F125" s="373" t="s">
        <v>63</v>
      </c>
      <c r="G125" s="373"/>
      <c r="H125" s="1526">
        <f t="shared" ref="H125:N125" si="86">SUM(H129+H126+H131+H135)</f>
        <v>1</v>
      </c>
      <c r="I125" s="1526">
        <f t="shared" si="86"/>
        <v>21</v>
      </c>
      <c r="J125" s="1526">
        <f t="shared" si="86"/>
        <v>25</v>
      </c>
      <c r="K125" s="1526">
        <f t="shared" si="86"/>
        <v>80</v>
      </c>
      <c r="L125" s="1526">
        <f t="shared" si="86"/>
        <v>74</v>
      </c>
      <c r="M125" s="1526">
        <f t="shared" si="86"/>
        <v>61</v>
      </c>
      <c r="N125" s="1526">
        <f t="shared" si="86"/>
        <v>137</v>
      </c>
      <c r="O125" s="1526">
        <f t="shared" si="77"/>
        <v>399</v>
      </c>
      <c r="P125" s="1526" t="e">
        <f>SUM(P131,P135,#REF!)</f>
        <v>#REF!</v>
      </c>
      <c r="Q125" s="1526">
        <f t="shared" ref="Q125:W125" si="87">SUM(Q129+Q126+Q131+Q135)</f>
        <v>1</v>
      </c>
      <c r="R125" s="1526">
        <f t="shared" si="87"/>
        <v>19</v>
      </c>
      <c r="S125" s="1526">
        <f t="shared" si="87"/>
        <v>23</v>
      </c>
      <c r="T125" s="1526">
        <f t="shared" si="87"/>
        <v>70</v>
      </c>
      <c r="U125" s="1526">
        <f t="shared" si="87"/>
        <v>68</v>
      </c>
      <c r="V125" s="1526">
        <f t="shared" si="87"/>
        <v>59</v>
      </c>
      <c r="W125" s="1526">
        <f t="shared" si="87"/>
        <v>134</v>
      </c>
      <c r="X125" s="1524">
        <f t="shared" si="66"/>
        <v>374</v>
      </c>
      <c r="AB125" s="536"/>
      <c r="AC125" s="536"/>
      <c r="AD125" s="536"/>
      <c r="AE125" s="536"/>
      <c r="AF125" s="536"/>
      <c r="AG125" s="536"/>
      <c r="AH125" s="536"/>
      <c r="AI125" s="536"/>
      <c r="AJ125" s="536"/>
      <c r="AK125" s="536"/>
      <c r="AL125" s="536"/>
      <c r="AM125" s="536"/>
      <c r="AN125" s="536"/>
      <c r="AO125" s="536"/>
      <c r="AP125" s="536"/>
    </row>
    <row r="126" spans="1:42" ht="12" customHeight="1">
      <c r="E126" s="1950"/>
      <c r="F126" s="1530" t="s">
        <v>473</v>
      </c>
      <c r="G126" s="1316"/>
      <c r="H126" s="1519">
        <f t="shared" ref="H126:N126" si="88">SUM(H127:H128)</f>
        <v>1</v>
      </c>
      <c r="I126" s="1519">
        <f t="shared" si="88"/>
        <v>11</v>
      </c>
      <c r="J126" s="1519">
        <f t="shared" si="88"/>
        <v>15</v>
      </c>
      <c r="K126" s="1519">
        <f t="shared" si="88"/>
        <v>28</v>
      </c>
      <c r="L126" s="1519">
        <f t="shared" si="88"/>
        <v>21</v>
      </c>
      <c r="M126" s="1519">
        <f t="shared" si="88"/>
        <v>21</v>
      </c>
      <c r="N126" s="1519">
        <f t="shared" si="88"/>
        <v>51</v>
      </c>
      <c r="O126" s="1519">
        <f t="shared" si="77"/>
        <v>148</v>
      </c>
      <c r="P126" s="1519"/>
      <c r="Q126" s="1519">
        <f t="shared" ref="Q126:W126" si="89">SUM(Q127:Q128)</f>
        <v>1</v>
      </c>
      <c r="R126" s="1519">
        <f t="shared" si="89"/>
        <v>11</v>
      </c>
      <c r="S126" s="1519">
        <f t="shared" si="89"/>
        <v>15</v>
      </c>
      <c r="T126" s="1519">
        <f t="shared" si="89"/>
        <v>24</v>
      </c>
      <c r="U126" s="1519">
        <f t="shared" si="89"/>
        <v>20</v>
      </c>
      <c r="V126" s="1519">
        <f t="shared" si="89"/>
        <v>21</v>
      </c>
      <c r="W126" s="1519">
        <f t="shared" si="89"/>
        <v>51</v>
      </c>
      <c r="X126" s="1528">
        <f t="shared" si="66"/>
        <v>143</v>
      </c>
      <c r="AB126" s="536"/>
      <c r="AC126" s="536"/>
      <c r="AD126" s="536"/>
      <c r="AE126" s="536"/>
      <c r="AF126" s="536"/>
      <c r="AG126" s="536"/>
      <c r="AH126" s="536"/>
      <c r="AI126" s="536"/>
      <c r="AJ126" s="536"/>
      <c r="AK126" s="536"/>
      <c r="AL126" s="536"/>
      <c r="AM126" s="536"/>
      <c r="AN126" s="536"/>
      <c r="AO126" s="536"/>
      <c r="AP126" s="536"/>
    </row>
    <row r="127" spans="1:42" ht="10.5" customHeight="1">
      <c r="A127" s="1332">
        <v>8</v>
      </c>
      <c r="B127" s="1332">
        <v>4</v>
      </c>
      <c r="C127" s="1332">
        <v>6</v>
      </c>
      <c r="E127" s="1950"/>
      <c r="F127" s="1530"/>
      <c r="G127" s="370" t="s">
        <v>414</v>
      </c>
      <c r="H127" s="1529">
        <v>1</v>
      </c>
      <c r="I127" s="1529">
        <v>11</v>
      </c>
      <c r="J127" s="1529">
        <v>15</v>
      </c>
      <c r="K127" s="1529">
        <v>28</v>
      </c>
      <c r="L127" s="1529">
        <v>21</v>
      </c>
      <c r="M127" s="1529">
        <v>21</v>
      </c>
      <c r="N127" s="1529">
        <v>51</v>
      </c>
      <c r="O127" s="1517">
        <f t="shared" si="77"/>
        <v>148</v>
      </c>
      <c r="P127" s="1519"/>
      <c r="Q127" s="1529">
        <v>1</v>
      </c>
      <c r="R127" s="1529">
        <v>11</v>
      </c>
      <c r="S127" s="1529">
        <v>15</v>
      </c>
      <c r="T127" s="1529">
        <v>24</v>
      </c>
      <c r="U127" s="1529">
        <v>20</v>
      </c>
      <c r="V127" s="1529">
        <v>21</v>
      </c>
      <c r="W127" s="1529">
        <v>51</v>
      </c>
      <c r="X127" s="1527">
        <f t="shared" si="66"/>
        <v>143</v>
      </c>
      <c r="AB127" s="536"/>
      <c r="AC127" s="536"/>
      <c r="AD127" s="536"/>
      <c r="AE127" s="536"/>
      <c r="AF127" s="536"/>
      <c r="AG127" s="536"/>
      <c r="AH127" s="536"/>
      <c r="AI127" s="536"/>
      <c r="AJ127" s="536"/>
      <c r="AK127" s="536"/>
      <c r="AL127" s="536"/>
      <c r="AM127" s="536"/>
      <c r="AN127" s="536"/>
      <c r="AO127" s="536"/>
      <c r="AP127" s="536"/>
    </row>
    <row r="128" spans="1:42" ht="10.5" customHeight="1">
      <c r="A128" s="1332">
        <v>8</v>
      </c>
      <c r="B128" s="1332">
        <v>4</v>
      </c>
      <c r="C128" s="1332">
        <v>6</v>
      </c>
      <c r="E128" s="1950"/>
      <c r="F128" s="1316"/>
      <c r="G128" s="370" t="s">
        <v>643</v>
      </c>
      <c r="H128" s="1516">
        <v>0</v>
      </c>
      <c r="I128" s="1516">
        <v>0</v>
      </c>
      <c r="J128" s="1516">
        <v>0</v>
      </c>
      <c r="K128" s="1516">
        <v>0</v>
      </c>
      <c r="L128" s="1516">
        <v>0</v>
      </c>
      <c r="M128" s="1516">
        <v>0</v>
      </c>
      <c r="N128" s="1516">
        <v>0</v>
      </c>
      <c r="O128" s="1517">
        <f t="shared" si="77"/>
        <v>0</v>
      </c>
      <c r="P128" s="1519"/>
      <c r="Q128" s="1516">
        <v>0</v>
      </c>
      <c r="R128" s="1516">
        <v>0</v>
      </c>
      <c r="S128" s="1516">
        <v>0</v>
      </c>
      <c r="T128" s="1516">
        <v>0</v>
      </c>
      <c r="U128" s="1516">
        <v>0</v>
      </c>
      <c r="V128" s="1516">
        <v>0</v>
      </c>
      <c r="W128" s="1516">
        <v>0</v>
      </c>
      <c r="X128" s="1527">
        <f t="shared" si="66"/>
        <v>0</v>
      </c>
      <c r="AB128" s="536"/>
      <c r="AC128" s="536"/>
      <c r="AD128" s="536"/>
      <c r="AE128" s="536"/>
      <c r="AF128" s="536"/>
      <c r="AG128" s="536"/>
      <c r="AH128" s="536"/>
      <c r="AI128" s="536"/>
      <c r="AJ128" s="536"/>
      <c r="AK128" s="536"/>
      <c r="AL128" s="536"/>
      <c r="AM128" s="536"/>
      <c r="AN128" s="536"/>
      <c r="AO128" s="536"/>
      <c r="AP128" s="536"/>
    </row>
    <row r="129" spans="1:42" ht="10.5" customHeight="1">
      <c r="E129" s="1950"/>
      <c r="F129" s="1530" t="s">
        <v>57</v>
      </c>
      <c r="G129" s="1316"/>
      <c r="H129" s="1519">
        <f t="shared" ref="H129:N129" si="90">SUM(H130)</f>
        <v>0</v>
      </c>
      <c r="I129" s="1519">
        <f t="shared" si="90"/>
        <v>0</v>
      </c>
      <c r="J129" s="1519">
        <f t="shared" si="90"/>
        <v>0</v>
      </c>
      <c r="K129" s="1519">
        <f t="shared" si="90"/>
        <v>0</v>
      </c>
      <c r="L129" s="1519">
        <f t="shared" si="90"/>
        <v>0</v>
      </c>
      <c r="M129" s="1519">
        <f t="shared" si="90"/>
        <v>0</v>
      </c>
      <c r="N129" s="1519">
        <f t="shared" si="90"/>
        <v>0</v>
      </c>
      <c r="O129" s="1519">
        <f t="shared" si="77"/>
        <v>0</v>
      </c>
      <c r="P129" s="1519"/>
      <c r="Q129" s="1519">
        <f t="shared" ref="Q129:W129" si="91">SUM(Q130)</f>
        <v>0</v>
      </c>
      <c r="R129" s="1519">
        <f t="shared" si="91"/>
        <v>0</v>
      </c>
      <c r="S129" s="1519">
        <f t="shared" si="91"/>
        <v>0</v>
      </c>
      <c r="T129" s="1519">
        <f t="shared" si="91"/>
        <v>0</v>
      </c>
      <c r="U129" s="1519">
        <f t="shared" si="91"/>
        <v>0</v>
      </c>
      <c r="V129" s="1519">
        <f t="shared" si="91"/>
        <v>0</v>
      </c>
      <c r="W129" s="1519">
        <f t="shared" si="91"/>
        <v>0</v>
      </c>
      <c r="X129" s="1518">
        <f t="shared" si="66"/>
        <v>0</v>
      </c>
      <c r="AB129" s="536"/>
      <c r="AC129" s="536"/>
      <c r="AD129" s="536"/>
      <c r="AE129" s="536"/>
      <c r="AF129" s="536"/>
      <c r="AG129" s="536"/>
      <c r="AH129" s="536"/>
      <c r="AI129" s="536"/>
      <c r="AJ129" s="536"/>
      <c r="AK129" s="536"/>
      <c r="AL129" s="536"/>
      <c r="AM129" s="536"/>
      <c r="AN129" s="536"/>
      <c r="AO129" s="536"/>
      <c r="AP129" s="536"/>
    </row>
    <row r="130" spans="1:42" ht="10.5" customHeight="1">
      <c r="A130" s="1332">
        <v>8</v>
      </c>
      <c r="B130" s="1332">
        <v>4</v>
      </c>
      <c r="C130" s="1332">
        <v>8</v>
      </c>
      <c r="E130" s="1950"/>
      <c r="F130" s="1316"/>
      <c r="G130" s="370" t="s">
        <v>121</v>
      </c>
      <c r="H130" s="1516">
        <v>0</v>
      </c>
      <c r="I130" s="1516">
        <v>0</v>
      </c>
      <c r="J130" s="1516">
        <v>0</v>
      </c>
      <c r="K130" s="1516">
        <v>0</v>
      </c>
      <c r="L130" s="1516">
        <v>0</v>
      </c>
      <c r="M130" s="1516">
        <v>0</v>
      </c>
      <c r="N130" s="1516">
        <v>0</v>
      </c>
      <c r="O130" s="1517">
        <f t="shared" si="77"/>
        <v>0</v>
      </c>
      <c r="P130" s="1519"/>
      <c r="Q130" s="1516">
        <v>0</v>
      </c>
      <c r="R130" s="1516">
        <v>0</v>
      </c>
      <c r="S130" s="1516">
        <v>0</v>
      </c>
      <c r="T130" s="1516">
        <v>0</v>
      </c>
      <c r="U130" s="1516">
        <v>0</v>
      </c>
      <c r="V130" s="1516">
        <v>0</v>
      </c>
      <c r="W130" s="1516">
        <v>0</v>
      </c>
      <c r="X130" s="1527">
        <f t="shared" si="66"/>
        <v>0</v>
      </c>
      <c r="AB130" s="536"/>
      <c r="AC130" s="536"/>
      <c r="AD130" s="536"/>
      <c r="AE130" s="536"/>
      <c r="AF130" s="536"/>
      <c r="AG130" s="536"/>
      <c r="AH130" s="536"/>
      <c r="AI130" s="536"/>
      <c r="AJ130" s="536"/>
      <c r="AK130" s="536"/>
      <c r="AL130" s="536"/>
      <c r="AM130" s="536"/>
      <c r="AN130" s="536"/>
      <c r="AO130" s="536"/>
      <c r="AP130" s="536"/>
    </row>
    <row r="131" spans="1:42" ht="12" customHeight="1">
      <c r="E131" s="1950"/>
      <c r="F131" s="490" t="s">
        <v>18</v>
      </c>
      <c r="G131" s="20"/>
      <c r="H131" s="1519">
        <f t="shared" ref="H131:N131" si="92">SUM(H132:H134)</f>
        <v>0</v>
      </c>
      <c r="I131" s="1519">
        <f t="shared" si="92"/>
        <v>5</v>
      </c>
      <c r="J131" s="1519">
        <f t="shared" si="92"/>
        <v>5</v>
      </c>
      <c r="K131" s="1519">
        <f t="shared" si="92"/>
        <v>23</v>
      </c>
      <c r="L131" s="1519">
        <f t="shared" si="92"/>
        <v>37</v>
      </c>
      <c r="M131" s="1519">
        <f t="shared" si="92"/>
        <v>18</v>
      </c>
      <c r="N131" s="1519">
        <f t="shared" si="92"/>
        <v>42</v>
      </c>
      <c r="O131" s="1519">
        <f t="shared" si="77"/>
        <v>130</v>
      </c>
      <c r="P131" s="1519"/>
      <c r="Q131" s="1519">
        <f t="shared" ref="Q131:W131" si="93">SUM(Q132:Q134)</f>
        <v>0</v>
      </c>
      <c r="R131" s="1519">
        <f t="shared" si="93"/>
        <v>4</v>
      </c>
      <c r="S131" s="1519">
        <f t="shared" si="93"/>
        <v>5</v>
      </c>
      <c r="T131" s="1519">
        <f t="shared" si="93"/>
        <v>21</v>
      </c>
      <c r="U131" s="1519">
        <f t="shared" si="93"/>
        <v>34</v>
      </c>
      <c r="V131" s="1519">
        <f t="shared" si="93"/>
        <v>17</v>
      </c>
      <c r="W131" s="1519">
        <f t="shared" si="93"/>
        <v>40</v>
      </c>
      <c r="X131" s="1528">
        <f t="shared" si="66"/>
        <v>121</v>
      </c>
      <c r="AB131" s="536"/>
      <c r="AC131" s="536"/>
      <c r="AD131" s="536"/>
      <c r="AE131" s="536"/>
      <c r="AF131" s="536"/>
      <c r="AG131" s="536"/>
      <c r="AH131" s="536"/>
      <c r="AI131" s="536"/>
      <c r="AJ131" s="536"/>
      <c r="AK131" s="536"/>
      <c r="AL131" s="536"/>
      <c r="AM131" s="536"/>
      <c r="AN131" s="536"/>
      <c r="AO131" s="536"/>
      <c r="AP131" s="536"/>
    </row>
    <row r="132" spans="1:42" ht="11.1" customHeight="1">
      <c r="A132" s="1332">
        <v>8</v>
      </c>
      <c r="B132" s="1332">
        <v>4</v>
      </c>
      <c r="C132" s="1332">
        <v>11</v>
      </c>
      <c r="E132" s="1950"/>
      <c r="F132" s="490"/>
      <c r="G132" s="20" t="s">
        <v>122</v>
      </c>
      <c r="H132" s="1529">
        <v>0</v>
      </c>
      <c r="I132" s="1529">
        <v>0</v>
      </c>
      <c r="J132" s="1529">
        <v>3</v>
      </c>
      <c r="K132" s="1529">
        <v>12</v>
      </c>
      <c r="L132" s="1529">
        <v>19</v>
      </c>
      <c r="M132" s="1529">
        <v>5</v>
      </c>
      <c r="N132" s="1529">
        <v>13</v>
      </c>
      <c r="O132" s="1517">
        <f t="shared" si="77"/>
        <v>52</v>
      </c>
      <c r="P132" s="1517"/>
      <c r="Q132" s="1529">
        <v>0</v>
      </c>
      <c r="R132" s="1529">
        <v>0</v>
      </c>
      <c r="S132" s="1529">
        <v>3</v>
      </c>
      <c r="T132" s="1529">
        <v>10</v>
      </c>
      <c r="U132" s="1529">
        <v>17</v>
      </c>
      <c r="V132" s="1529">
        <v>5</v>
      </c>
      <c r="W132" s="1529">
        <v>13</v>
      </c>
      <c r="X132" s="1527">
        <f t="shared" si="66"/>
        <v>48</v>
      </c>
      <c r="AB132" s="536"/>
      <c r="AC132" s="536"/>
      <c r="AD132" s="536"/>
      <c r="AE132" s="536"/>
      <c r="AF132" s="536"/>
      <c r="AG132" s="536"/>
      <c r="AH132" s="536"/>
      <c r="AI132" s="536"/>
      <c r="AJ132" s="536"/>
      <c r="AK132" s="536"/>
      <c r="AL132" s="536"/>
      <c r="AM132" s="536"/>
      <c r="AN132" s="536"/>
      <c r="AO132" s="536"/>
      <c r="AP132" s="536"/>
    </row>
    <row r="133" spans="1:42" ht="11.1" customHeight="1">
      <c r="A133" s="1332">
        <v>8</v>
      </c>
      <c r="B133" s="1332">
        <v>3</v>
      </c>
      <c r="C133" s="1332">
        <v>11</v>
      </c>
      <c r="E133" s="1950"/>
      <c r="F133" s="490"/>
      <c r="G133" s="20" t="s">
        <v>123</v>
      </c>
      <c r="H133" s="1529">
        <v>0</v>
      </c>
      <c r="I133" s="1529">
        <v>5</v>
      </c>
      <c r="J133" s="1529">
        <v>1</v>
      </c>
      <c r="K133" s="1529">
        <v>7</v>
      </c>
      <c r="L133" s="1529">
        <v>8</v>
      </c>
      <c r="M133" s="1529">
        <v>6</v>
      </c>
      <c r="N133" s="1529">
        <v>21</v>
      </c>
      <c r="O133" s="1517">
        <f t="shared" si="77"/>
        <v>48</v>
      </c>
      <c r="P133" s="1517"/>
      <c r="Q133" s="1529">
        <v>0</v>
      </c>
      <c r="R133" s="1529">
        <v>4</v>
      </c>
      <c r="S133" s="1529">
        <v>1</v>
      </c>
      <c r="T133" s="1529">
        <v>7</v>
      </c>
      <c r="U133" s="1529">
        <v>8</v>
      </c>
      <c r="V133" s="1529">
        <v>5</v>
      </c>
      <c r="W133" s="1529">
        <v>20</v>
      </c>
      <c r="X133" s="1527">
        <f t="shared" si="66"/>
        <v>45</v>
      </c>
      <c r="AB133" s="536"/>
      <c r="AC133" s="536"/>
      <c r="AD133" s="536"/>
      <c r="AE133" s="536"/>
      <c r="AF133" s="536"/>
      <c r="AG133" s="536"/>
      <c r="AH133" s="536"/>
      <c r="AI133" s="536"/>
      <c r="AJ133" s="536"/>
      <c r="AK133" s="536"/>
      <c r="AL133" s="536"/>
      <c r="AM133" s="536"/>
      <c r="AN133" s="536"/>
      <c r="AO133" s="536"/>
      <c r="AP133" s="536"/>
    </row>
    <row r="134" spans="1:42" ht="11.1" customHeight="1">
      <c r="A134" s="1332">
        <v>8</v>
      </c>
      <c r="B134" s="1332">
        <v>4</v>
      </c>
      <c r="C134" s="1332">
        <v>11</v>
      </c>
      <c r="E134" s="1950"/>
      <c r="F134" s="490"/>
      <c r="G134" s="20" t="s">
        <v>377</v>
      </c>
      <c r="H134" s="1529">
        <v>0</v>
      </c>
      <c r="I134" s="1529">
        <v>0</v>
      </c>
      <c r="J134" s="1529">
        <v>1</v>
      </c>
      <c r="K134" s="1529">
        <v>4</v>
      </c>
      <c r="L134" s="1529">
        <v>10</v>
      </c>
      <c r="M134" s="1529">
        <v>7</v>
      </c>
      <c r="N134" s="1529">
        <v>8</v>
      </c>
      <c r="O134" s="1517">
        <f t="shared" si="77"/>
        <v>30</v>
      </c>
      <c r="P134" s="1517"/>
      <c r="Q134" s="1529">
        <v>0</v>
      </c>
      <c r="R134" s="1529">
        <v>0</v>
      </c>
      <c r="S134" s="1529">
        <v>1</v>
      </c>
      <c r="T134" s="1529">
        <v>4</v>
      </c>
      <c r="U134" s="1529">
        <v>9</v>
      </c>
      <c r="V134" s="1529">
        <v>7</v>
      </c>
      <c r="W134" s="1529">
        <v>7</v>
      </c>
      <c r="X134" s="1527">
        <f t="shared" si="66"/>
        <v>28</v>
      </c>
      <c r="AB134" s="536"/>
      <c r="AC134" s="536"/>
      <c r="AD134" s="536"/>
      <c r="AE134" s="536"/>
      <c r="AF134" s="536"/>
      <c r="AG134" s="536"/>
      <c r="AH134" s="536"/>
      <c r="AI134" s="536"/>
      <c r="AJ134" s="536"/>
      <c r="AK134" s="536"/>
      <c r="AL134" s="536"/>
      <c r="AM134" s="536"/>
      <c r="AN134" s="536"/>
      <c r="AO134" s="536"/>
      <c r="AP134" s="536"/>
    </row>
    <row r="135" spans="1:42" ht="12" customHeight="1">
      <c r="E135" s="1950"/>
      <c r="F135" s="490" t="s">
        <v>59</v>
      </c>
      <c r="G135" s="490"/>
      <c r="H135" s="1519">
        <f t="shared" ref="H135:N135" si="94">SUM(H136)</f>
        <v>0</v>
      </c>
      <c r="I135" s="1519">
        <f t="shared" si="94"/>
        <v>5</v>
      </c>
      <c r="J135" s="1519">
        <f t="shared" si="94"/>
        <v>5</v>
      </c>
      <c r="K135" s="1519">
        <f t="shared" si="94"/>
        <v>29</v>
      </c>
      <c r="L135" s="1519">
        <f t="shared" si="94"/>
        <v>16</v>
      </c>
      <c r="M135" s="1519">
        <f t="shared" si="94"/>
        <v>22</v>
      </c>
      <c r="N135" s="1519">
        <f t="shared" si="94"/>
        <v>44</v>
      </c>
      <c r="O135" s="1519">
        <f t="shared" si="77"/>
        <v>121</v>
      </c>
      <c r="P135" s="1519"/>
      <c r="Q135" s="1519">
        <f t="shared" ref="Q135:W135" si="95">SUM(Q136)</f>
        <v>0</v>
      </c>
      <c r="R135" s="1519">
        <f t="shared" si="95"/>
        <v>4</v>
      </c>
      <c r="S135" s="1519">
        <f t="shared" si="95"/>
        <v>3</v>
      </c>
      <c r="T135" s="1519">
        <f t="shared" si="95"/>
        <v>25</v>
      </c>
      <c r="U135" s="1519">
        <f t="shared" si="95"/>
        <v>14</v>
      </c>
      <c r="V135" s="1519">
        <f t="shared" si="95"/>
        <v>21</v>
      </c>
      <c r="W135" s="1519">
        <f t="shared" si="95"/>
        <v>43</v>
      </c>
      <c r="X135" s="1528">
        <f t="shared" si="66"/>
        <v>110</v>
      </c>
      <c r="AB135" s="536"/>
      <c r="AC135" s="536"/>
      <c r="AD135" s="536"/>
      <c r="AE135" s="536"/>
      <c r="AF135" s="536"/>
      <c r="AG135" s="536"/>
      <c r="AH135" s="536"/>
      <c r="AI135" s="536"/>
      <c r="AJ135" s="536"/>
      <c r="AK135" s="536"/>
      <c r="AL135" s="536"/>
      <c r="AM135" s="536"/>
      <c r="AN135" s="536"/>
      <c r="AO135" s="536"/>
      <c r="AP135" s="536"/>
    </row>
    <row r="136" spans="1:42" ht="11.1" customHeight="1">
      <c r="A136" s="1332">
        <v>8</v>
      </c>
      <c r="B136" s="1332">
        <v>4</v>
      </c>
      <c r="C136" s="1332">
        <v>11</v>
      </c>
      <c r="E136" s="1951"/>
      <c r="F136" s="20"/>
      <c r="G136" s="20" t="s">
        <v>125</v>
      </c>
      <c r="H136" s="1516">
        <v>0</v>
      </c>
      <c r="I136" s="1516">
        <v>5</v>
      </c>
      <c r="J136" s="1516">
        <v>5</v>
      </c>
      <c r="K136" s="1516">
        <v>29</v>
      </c>
      <c r="L136" s="1516">
        <v>16</v>
      </c>
      <c r="M136" s="1516">
        <v>22</v>
      </c>
      <c r="N136" s="1516">
        <v>44</v>
      </c>
      <c r="O136" s="1517">
        <f t="shared" si="77"/>
        <v>121</v>
      </c>
      <c r="P136" s="1517"/>
      <c r="Q136" s="1516">
        <v>0</v>
      </c>
      <c r="R136" s="1516">
        <v>4</v>
      </c>
      <c r="S136" s="1516">
        <v>3</v>
      </c>
      <c r="T136" s="1516">
        <v>25</v>
      </c>
      <c r="U136" s="1516">
        <v>14</v>
      </c>
      <c r="V136" s="1516">
        <v>21</v>
      </c>
      <c r="W136" s="1516">
        <v>43</v>
      </c>
      <c r="X136" s="1527">
        <f t="shared" si="66"/>
        <v>110</v>
      </c>
      <c r="AB136" s="536"/>
      <c r="AC136" s="536"/>
      <c r="AD136" s="536"/>
      <c r="AE136" s="536"/>
      <c r="AF136" s="536"/>
      <c r="AG136" s="536"/>
      <c r="AH136" s="536"/>
      <c r="AI136" s="536"/>
      <c r="AJ136" s="536"/>
      <c r="AK136" s="536"/>
      <c r="AL136" s="536"/>
      <c r="AM136" s="536"/>
      <c r="AN136" s="536"/>
      <c r="AO136" s="536"/>
      <c r="AP136" s="536"/>
    </row>
    <row r="137" spans="1:42" ht="12" customHeight="1">
      <c r="E137" s="1953">
        <v>1624</v>
      </c>
      <c r="F137" s="373" t="s">
        <v>458</v>
      </c>
      <c r="G137" s="573"/>
      <c r="H137" s="1525">
        <f t="shared" ref="H137:N137" si="96">SUM(H138,H140)</f>
        <v>0</v>
      </c>
      <c r="I137" s="1525">
        <f t="shared" si="96"/>
        <v>0</v>
      </c>
      <c r="J137" s="1525">
        <f t="shared" si="96"/>
        <v>0</v>
      </c>
      <c r="K137" s="1525">
        <f t="shared" si="96"/>
        <v>0</v>
      </c>
      <c r="L137" s="1525">
        <f t="shared" si="96"/>
        <v>0</v>
      </c>
      <c r="M137" s="1525">
        <f t="shared" si="96"/>
        <v>0</v>
      </c>
      <c r="N137" s="1525">
        <f t="shared" si="96"/>
        <v>0</v>
      </c>
      <c r="O137" s="1526">
        <f t="shared" si="77"/>
        <v>0</v>
      </c>
      <c r="P137" s="1525" t="e">
        <f>SUM(P138,#REF!,P140)</f>
        <v>#REF!</v>
      </c>
      <c r="Q137" s="1525">
        <f t="shared" ref="Q137:W137" si="97">SUM(Q138,Q140)</f>
        <v>0</v>
      </c>
      <c r="R137" s="1525">
        <f t="shared" si="97"/>
        <v>0</v>
      </c>
      <c r="S137" s="1525">
        <f t="shared" si="97"/>
        <v>0</v>
      </c>
      <c r="T137" s="1525">
        <f t="shared" si="97"/>
        <v>0</v>
      </c>
      <c r="U137" s="1525">
        <f t="shared" si="97"/>
        <v>0</v>
      </c>
      <c r="V137" s="1525">
        <f t="shared" si="97"/>
        <v>0</v>
      </c>
      <c r="W137" s="1525">
        <f t="shared" si="97"/>
        <v>0</v>
      </c>
      <c r="X137" s="1524">
        <f t="shared" si="66"/>
        <v>0</v>
      </c>
      <c r="AB137" s="536"/>
      <c r="AC137" s="536"/>
      <c r="AD137" s="536"/>
      <c r="AE137" s="536"/>
      <c r="AF137" s="536"/>
      <c r="AG137" s="536"/>
      <c r="AH137" s="536"/>
      <c r="AI137" s="536"/>
      <c r="AJ137" s="536"/>
      <c r="AK137" s="536"/>
      <c r="AL137" s="536"/>
      <c r="AM137" s="536"/>
      <c r="AN137" s="536"/>
      <c r="AO137" s="536"/>
      <c r="AP137" s="536"/>
    </row>
    <row r="138" spans="1:42" ht="12" customHeight="1">
      <c r="E138" s="1950"/>
      <c r="F138" s="1523" t="s">
        <v>642</v>
      </c>
      <c r="G138" s="1522"/>
      <c r="H138" s="1521">
        <f t="shared" ref="H138:N138" si="98">SUM(H139)</f>
        <v>0</v>
      </c>
      <c r="I138" s="1521">
        <f t="shared" si="98"/>
        <v>0</v>
      </c>
      <c r="J138" s="1521">
        <f t="shared" si="98"/>
        <v>0</v>
      </c>
      <c r="K138" s="1521">
        <f t="shared" si="98"/>
        <v>0</v>
      </c>
      <c r="L138" s="1521">
        <f t="shared" si="98"/>
        <v>0</v>
      </c>
      <c r="M138" s="1521">
        <f t="shared" si="98"/>
        <v>0</v>
      </c>
      <c r="N138" s="1521">
        <f t="shared" si="98"/>
        <v>0</v>
      </c>
      <c r="O138" s="1521">
        <f t="shared" si="77"/>
        <v>0</v>
      </c>
      <c r="P138" s="1521">
        <f t="shared" ref="P138:W138" si="99">SUM(P139)</f>
        <v>0</v>
      </c>
      <c r="Q138" s="1521">
        <f t="shared" si="99"/>
        <v>0</v>
      </c>
      <c r="R138" s="1521">
        <f t="shared" si="99"/>
        <v>0</v>
      </c>
      <c r="S138" s="1521">
        <f t="shared" si="99"/>
        <v>0</v>
      </c>
      <c r="T138" s="1521">
        <f t="shared" si="99"/>
        <v>0</v>
      </c>
      <c r="U138" s="1521">
        <f t="shared" si="99"/>
        <v>0</v>
      </c>
      <c r="V138" s="1521">
        <f t="shared" si="99"/>
        <v>0</v>
      </c>
      <c r="W138" s="1521">
        <f t="shared" si="99"/>
        <v>0</v>
      </c>
      <c r="X138" s="1520">
        <f t="shared" si="66"/>
        <v>0</v>
      </c>
      <c r="AB138" s="536"/>
      <c r="AC138" s="536"/>
      <c r="AD138" s="536"/>
      <c r="AE138" s="536"/>
      <c r="AF138" s="536"/>
      <c r="AG138" s="536"/>
      <c r="AH138" s="536"/>
      <c r="AI138" s="536"/>
      <c r="AJ138" s="536"/>
      <c r="AK138" s="536"/>
      <c r="AL138" s="536"/>
      <c r="AM138" s="536"/>
      <c r="AN138" s="536"/>
      <c r="AO138" s="536"/>
      <c r="AP138" s="536"/>
    </row>
    <row r="139" spans="1:42" ht="10.5" customHeight="1">
      <c r="A139" s="1332">
        <v>9</v>
      </c>
      <c r="B139" s="1332">
        <v>4</v>
      </c>
      <c r="C139" s="1332">
        <v>8</v>
      </c>
      <c r="E139" s="1950"/>
      <c r="F139" s="1316"/>
      <c r="G139" s="20" t="s">
        <v>376</v>
      </c>
      <c r="H139" s="1516">
        <v>0</v>
      </c>
      <c r="I139" s="1516">
        <v>0</v>
      </c>
      <c r="J139" s="1516">
        <v>0</v>
      </c>
      <c r="K139" s="1516">
        <v>0</v>
      </c>
      <c r="L139" s="1516">
        <v>0</v>
      </c>
      <c r="M139" s="1516">
        <v>0</v>
      </c>
      <c r="N139" s="1516">
        <v>0</v>
      </c>
      <c r="O139" s="1517">
        <f t="shared" si="77"/>
        <v>0</v>
      </c>
      <c r="P139" s="1519"/>
      <c r="Q139" s="1516">
        <v>0</v>
      </c>
      <c r="R139" s="1516">
        <v>0</v>
      </c>
      <c r="S139" s="1516">
        <v>0</v>
      </c>
      <c r="T139" s="1516">
        <v>0</v>
      </c>
      <c r="U139" s="1516">
        <v>0</v>
      </c>
      <c r="V139" s="1516">
        <v>0</v>
      </c>
      <c r="W139" s="1516">
        <v>0</v>
      </c>
      <c r="X139" s="1515">
        <f t="shared" si="66"/>
        <v>0</v>
      </c>
      <c r="AB139" s="536"/>
      <c r="AC139" s="536"/>
      <c r="AD139" s="536"/>
      <c r="AE139" s="536"/>
      <c r="AF139" s="536"/>
      <c r="AG139" s="536"/>
      <c r="AH139" s="536"/>
      <c r="AI139" s="536"/>
      <c r="AJ139" s="536"/>
      <c r="AK139" s="536"/>
      <c r="AL139" s="536"/>
      <c r="AM139" s="536"/>
      <c r="AN139" s="536"/>
      <c r="AO139" s="536"/>
      <c r="AP139" s="536"/>
    </row>
    <row r="140" spans="1:42" ht="12" customHeight="1">
      <c r="E140" s="1950"/>
      <c r="F140" s="490" t="s">
        <v>22</v>
      </c>
      <c r="H140" s="1519">
        <f t="shared" ref="H140:N140" si="100">SUM(H141)</f>
        <v>0</v>
      </c>
      <c r="I140" s="1519">
        <f t="shared" si="100"/>
        <v>0</v>
      </c>
      <c r="J140" s="1519">
        <f t="shared" si="100"/>
        <v>0</v>
      </c>
      <c r="K140" s="1519">
        <f t="shared" si="100"/>
        <v>0</v>
      </c>
      <c r="L140" s="1519">
        <f t="shared" si="100"/>
        <v>0</v>
      </c>
      <c r="M140" s="1519">
        <f t="shared" si="100"/>
        <v>0</v>
      </c>
      <c r="N140" s="1519">
        <f t="shared" si="100"/>
        <v>0</v>
      </c>
      <c r="O140" s="1519">
        <f t="shared" si="77"/>
        <v>0</v>
      </c>
      <c r="P140" s="1519">
        <f t="shared" ref="P140:W140" si="101">SUM(P141)</f>
        <v>0</v>
      </c>
      <c r="Q140" s="1519">
        <f t="shared" si="101"/>
        <v>0</v>
      </c>
      <c r="R140" s="1519">
        <f t="shared" si="101"/>
        <v>0</v>
      </c>
      <c r="S140" s="1519">
        <f t="shared" si="101"/>
        <v>0</v>
      </c>
      <c r="T140" s="1519">
        <f t="shared" si="101"/>
        <v>0</v>
      </c>
      <c r="U140" s="1519">
        <f t="shared" si="101"/>
        <v>0</v>
      </c>
      <c r="V140" s="1519">
        <f t="shared" si="101"/>
        <v>0</v>
      </c>
      <c r="W140" s="1519">
        <f t="shared" si="101"/>
        <v>0</v>
      </c>
      <c r="X140" s="1518">
        <f t="shared" si="66"/>
        <v>0</v>
      </c>
      <c r="AB140" s="536"/>
      <c r="AC140" s="536"/>
      <c r="AD140" s="536"/>
      <c r="AE140" s="536"/>
      <c r="AF140" s="536"/>
      <c r="AG140" s="536"/>
      <c r="AH140" s="536"/>
      <c r="AI140" s="536"/>
      <c r="AJ140" s="536"/>
      <c r="AK140" s="536"/>
      <c r="AL140" s="536"/>
      <c r="AM140" s="536"/>
      <c r="AN140" s="536"/>
      <c r="AO140" s="536"/>
      <c r="AP140" s="536"/>
    </row>
    <row r="141" spans="1:42" ht="11.1" customHeight="1">
      <c r="A141" s="1332">
        <v>9</v>
      </c>
      <c r="B141" s="1332">
        <v>5</v>
      </c>
      <c r="C141" s="1332">
        <v>11</v>
      </c>
      <c r="E141" s="1955"/>
      <c r="F141" s="20"/>
      <c r="G141" s="20" t="s">
        <v>375</v>
      </c>
      <c r="H141" s="1516">
        <v>0</v>
      </c>
      <c r="I141" s="1516">
        <v>0</v>
      </c>
      <c r="J141" s="1516">
        <v>0</v>
      </c>
      <c r="K141" s="1516">
        <v>0</v>
      </c>
      <c r="L141" s="1516">
        <v>0</v>
      </c>
      <c r="M141" s="1516">
        <v>0</v>
      </c>
      <c r="N141" s="1516">
        <v>0</v>
      </c>
      <c r="O141" s="1517">
        <f t="shared" si="77"/>
        <v>0</v>
      </c>
      <c r="P141" s="1517">
        <v>0</v>
      </c>
      <c r="Q141" s="1516">
        <v>0</v>
      </c>
      <c r="R141" s="1516">
        <v>0</v>
      </c>
      <c r="S141" s="1516">
        <v>0</v>
      </c>
      <c r="T141" s="1516">
        <v>0</v>
      </c>
      <c r="U141" s="1516">
        <v>0</v>
      </c>
      <c r="V141" s="1516">
        <v>0</v>
      </c>
      <c r="W141" s="1516">
        <v>0</v>
      </c>
      <c r="X141" s="1515">
        <f t="shared" si="66"/>
        <v>0</v>
      </c>
      <c r="AB141" s="536"/>
      <c r="AC141" s="536"/>
      <c r="AD141" s="536"/>
      <c r="AE141" s="536"/>
      <c r="AF141" s="536"/>
      <c r="AG141" s="536"/>
      <c r="AH141" s="536"/>
      <c r="AI141" s="536"/>
      <c r="AJ141" s="536"/>
      <c r="AK141" s="536"/>
      <c r="AL141" s="536"/>
      <c r="AM141" s="536"/>
      <c r="AN141" s="536"/>
      <c r="AO141" s="536"/>
      <c r="AP141" s="536"/>
    </row>
    <row r="142" spans="1:42" ht="15" customHeight="1">
      <c r="F142" s="1885" t="s">
        <v>0</v>
      </c>
      <c r="G142" s="1886"/>
      <c r="H142" s="1514">
        <f t="shared" ref="H142:O142" si="102">SUM(H7+H38+H70+H82+H89+H107+H117+H125+H137)</f>
        <v>310</v>
      </c>
      <c r="I142" s="1514">
        <f t="shared" si="102"/>
        <v>1945</v>
      </c>
      <c r="J142" s="1514">
        <f t="shared" si="102"/>
        <v>751</v>
      </c>
      <c r="K142" s="1514">
        <f t="shared" si="102"/>
        <v>641</v>
      </c>
      <c r="L142" s="1514">
        <f t="shared" si="102"/>
        <v>162</v>
      </c>
      <c r="M142" s="1514">
        <f t="shared" si="102"/>
        <v>133</v>
      </c>
      <c r="N142" s="1514">
        <f t="shared" si="102"/>
        <v>214</v>
      </c>
      <c r="O142" s="1514">
        <f t="shared" si="102"/>
        <v>4156</v>
      </c>
      <c r="P142" s="1514"/>
      <c r="Q142" s="1514">
        <f t="shared" ref="Q142:X142" si="103">SUM(Q7+Q38+Q70+Q82+Q89+Q107+Q117+Q125+Q137)</f>
        <v>236</v>
      </c>
      <c r="R142" s="1514">
        <f t="shared" si="103"/>
        <v>1540</v>
      </c>
      <c r="S142" s="1514">
        <f t="shared" si="103"/>
        <v>616</v>
      </c>
      <c r="T142" s="1514">
        <f t="shared" si="103"/>
        <v>524</v>
      </c>
      <c r="U142" s="1514">
        <f t="shared" si="103"/>
        <v>141</v>
      </c>
      <c r="V142" s="1514">
        <f t="shared" si="103"/>
        <v>124</v>
      </c>
      <c r="W142" s="1514">
        <f t="shared" si="103"/>
        <v>206</v>
      </c>
      <c r="X142" s="1513">
        <f t="shared" si="103"/>
        <v>3387</v>
      </c>
      <c r="AB142" s="536"/>
      <c r="AC142" s="536"/>
      <c r="AD142" s="536"/>
      <c r="AE142" s="536"/>
      <c r="AF142" s="536"/>
      <c r="AG142" s="536"/>
      <c r="AH142" s="536"/>
      <c r="AI142" s="536"/>
      <c r="AJ142" s="536"/>
      <c r="AK142" s="536"/>
      <c r="AL142" s="536"/>
      <c r="AM142" s="536"/>
      <c r="AN142" s="536"/>
      <c r="AO142" s="536"/>
      <c r="AP142" s="536"/>
    </row>
    <row r="143" spans="1:42" s="1333" customFormat="1" ht="11.25">
      <c r="A143" s="1512"/>
      <c r="B143" s="1512"/>
      <c r="C143" s="1512"/>
      <c r="D143" s="1512"/>
      <c r="E143" s="1512"/>
      <c r="F143" s="1333" t="s">
        <v>641</v>
      </c>
      <c r="H143" s="1510"/>
      <c r="I143" s="1510"/>
      <c r="J143" s="1510"/>
      <c r="K143" s="1510"/>
      <c r="L143" s="1510"/>
      <c r="M143" s="1510"/>
      <c r="N143" s="1510"/>
      <c r="O143" s="1510"/>
      <c r="P143" s="1510"/>
      <c r="Q143" s="1510"/>
      <c r="R143" s="1510"/>
      <c r="S143" s="1510"/>
      <c r="T143" s="1510"/>
      <c r="U143" s="1510"/>
      <c r="V143" s="1510"/>
      <c r="W143" s="1510"/>
      <c r="X143" s="1510"/>
    </row>
    <row r="144" spans="1:42" ht="11.25" customHeight="1">
      <c r="F144" s="370"/>
      <c r="AB144" s="536"/>
      <c r="AC144" s="536"/>
      <c r="AD144" s="536"/>
      <c r="AE144" s="536"/>
      <c r="AF144" s="536"/>
      <c r="AG144" s="536"/>
      <c r="AH144" s="536"/>
      <c r="AI144" s="536"/>
      <c r="AJ144" s="536"/>
      <c r="AK144" s="536"/>
      <c r="AL144" s="536"/>
      <c r="AM144" s="536"/>
      <c r="AN144" s="536"/>
      <c r="AO144" s="536"/>
      <c r="AP144" s="536"/>
    </row>
    <row r="145" spans="18:42">
      <c r="Y145" s="536"/>
      <c r="Z145" s="536"/>
      <c r="AA145" s="536"/>
      <c r="AB145" s="536"/>
      <c r="AC145" s="536"/>
      <c r="AD145" s="536"/>
      <c r="AE145" s="536"/>
      <c r="AF145" s="536"/>
      <c r="AG145" s="536"/>
      <c r="AH145" s="536"/>
      <c r="AI145" s="536"/>
      <c r="AJ145" s="536"/>
      <c r="AK145" s="536"/>
      <c r="AL145" s="536"/>
      <c r="AM145" s="536"/>
      <c r="AN145" s="536"/>
      <c r="AO145" s="536"/>
      <c r="AP145" s="536"/>
    </row>
    <row r="146" spans="18:42">
      <c r="R146" s="1511"/>
      <c r="Y146" s="536"/>
      <c r="Z146" s="536"/>
      <c r="AA146" s="536"/>
      <c r="AB146" s="536"/>
      <c r="AC146" s="536"/>
      <c r="AD146" s="536"/>
      <c r="AE146" s="536"/>
      <c r="AF146" s="536"/>
      <c r="AG146" s="536"/>
      <c r="AH146" s="536"/>
      <c r="AI146" s="536"/>
      <c r="AJ146" s="536"/>
      <c r="AK146" s="536"/>
      <c r="AL146" s="536"/>
      <c r="AM146" s="536"/>
      <c r="AN146" s="536"/>
      <c r="AO146" s="536"/>
      <c r="AP146" s="536"/>
    </row>
    <row r="147" spans="18:42">
      <c r="Y147" s="536"/>
      <c r="Z147" s="536"/>
      <c r="AA147" s="536"/>
      <c r="AB147" s="536"/>
      <c r="AC147" s="536"/>
      <c r="AD147" s="536"/>
      <c r="AE147" s="536"/>
      <c r="AF147" s="536"/>
      <c r="AG147" s="536"/>
      <c r="AH147" s="536"/>
      <c r="AI147" s="536"/>
      <c r="AJ147" s="536"/>
      <c r="AK147" s="536"/>
      <c r="AL147" s="536"/>
      <c r="AM147" s="536"/>
      <c r="AN147" s="536"/>
      <c r="AO147" s="536"/>
      <c r="AP147" s="536"/>
    </row>
    <row r="148" spans="18:42">
      <c r="Y148" s="536"/>
      <c r="Z148" s="536"/>
      <c r="AA148" s="536"/>
      <c r="AB148" s="536"/>
      <c r="AC148" s="536"/>
      <c r="AD148" s="536"/>
      <c r="AE148" s="536"/>
      <c r="AF148" s="536"/>
      <c r="AG148" s="536"/>
      <c r="AH148" s="536"/>
      <c r="AI148" s="536"/>
      <c r="AJ148" s="536"/>
      <c r="AK148" s="536"/>
      <c r="AL148" s="536"/>
      <c r="AM148" s="536"/>
      <c r="AN148" s="536"/>
      <c r="AO148" s="536"/>
      <c r="AP148" s="536"/>
    </row>
    <row r="149" spans="18:42">
      <c r="Y149" s="536"/>
      <c r="Z149" s="536"/>
      <c r="AA149" s="536"/>
      <c r="AB149" s="536"/>
      <c r="AC149" s="536"/>
      <c r="AD149" s="536"/>
      <c r="AE149" s="536"/>
      <c r="AF149" s="536"/>
      <c r="AG149" s="536"/>
      <c r="AH149" s="536"/>
      <c r="AI149" s="536"/>
      <c r="AJ149" s="536"/>
      <c r="AK149" s="536"/>
      <c r="AL149" s="536"/>
      <c r="AM149" s="536"/>
      <c r="AN149" s="536"/>
      <c r="AO149" s="536"/>
      <c r="AP149" s="536"/>
    </row>
    <row r="150" spans="18:42">
      <c r="Y150" s="536"/>
      <c r="Z150" s="536"/>
      <c r="AA150" s="536"/>
      <c r="AB150" s="536"/>
      <c r="AC150" s="536"/>
      <c r="AD150" s="536"/>
      <c r="AE150" s="536"/>
      <c r="AF150" s="536"/>
      <c r="AG150" s="536"/>
      <c r="AH150" s="536"/>
      <c r="AI150" s="536"/>
      <c r="AJ150" s="536"/>
      <c r="AK150" s="536"/>
      <c r="AL150" s="536"/>
      <c r="AM150" s="536"/>
      <c r="AN150" s="536"/>
      <c r="AO150" s="536"/>
      <c r="AP150" s="536"/>
    </row>
    <row r="151" spans="18:42">
      <c r="Y151" s="536"/>
      <c r="Z151" s="536"/>
      <c r="AA151" s="536"/>
      <c r="AB151" s="536"/>
      <c r="AC151" s="536"/>
      <c r="AD151" s="536"/>
      <c r="AE151" s="536"/>
      <c r="AF151" s="536"/>
      <c r="AG151" s="536"/>
      <c r="AH151" s="536"/>
      <c r="AI151" s="536"/>
      <c r="AJ151" s="536"/>
      <c r="AK151" s="536"/>
      <c r="AL151" s="536"/>
      <c r="AM151" s="536"/>
      <c r="AN151" s="536"/>
      <c r="AO151" s="536"/>
      <c r="AP151" s="536"/>
    </row>
    <row r="152" spans="18:42">
      <c r="Y152" s="536"/>
      <c r="Z152" s="536"/>
      <c r="AA152" s="536"/>
      <c r="AB152" s="536"/>
      <c r="AC152" s="536"/>
      <c r="AD152" s="536"/>
      <c r="AE152" s="536"/>
      <c r="AF152" s="536"/>
      <c r="AG152" s="536"/>
      <c r="AH152" s="536"/>
      <c r="AI152" s="536"/>
      <c r="AJ152" s="536"/>
      <c r="AK152" s="536"/>
      <c r="AL152" s="536"/>
      <c r="AM152" s="536"/>
      <c r="AN152" s="536"/>
      <c r="AO152" s="536"/>
      <c r="AP152" s="536"/>
    </row>
    <row r="153" spans="18:42">
      <c r="Y153" s="536"/>
      <c r="Z153" s="536"/>
      <c r="AA153" s="536"/>
      <c r="AB153" s="536"/>
      <c r="AC153" s="536"/>
      <c r="AD153" s="536"/>
      <c r="AE153" s="536"/>
      <c r="AF153" s="536"/>
      <c r="AG153" s="536"/>
      <c r="AH153" s="536"/>
      <c r="AI153" s="536"/>
      <c r="AJ153" s="536"/>
      <c r="AK153" s="536"/>
      <c r="AL153" s="536"/>
      <c r="AM153" s="536"/>
      <c r="AN153" s="536"/>
      <c r="AO153" s="536"/>
      <c r="AP153" s="536"/>
    </row>
    <row r="154" spans="18:42">
      <c r="Y154" s="536"/>
      <c r="Z154" s="536"/>
      <c r="AA154" s="536"/>
      <c r="AB154" s="536"/>
      <c r="AC154" s="536"/>
      <c r="AD154" s="536"/>
      <c r="AE154" s="536"/>
      <c r="AF154" s="536"/>
      <c r="AG154" s="536"/>
      <c r="AH154" s="536"/>
      <c r="AI154" s="536"/>
      <c r="AJ154" s="536"/>
      <c r="AK154" s="536"/>
      <c r="AL154" s="536"/>
      <c r="AM154" s="536"/>
      <c r="AN154" s="536"/>
      <c r="AO154" s="536"/>
      <c r="AP154" s="536"/>
    </row>
    <row r="155" spans="18:42">
      <c r="Y155" s="536"/>
      <c r="Z155" s="536"/>
      <c r="AA155" s="536"/>
      <c r="AB155" s="536"/>
      <c r="AC155" s="536"/>
      <c r="AD155" s="536"/>
      <c r="AE155" s="536"/>
      <c r="AF155" s="536"/>
      <c r="AG155" s="536"/>
      <c r="AH155" s="536"/>
      <c r="AI155" s="536"/>
      <c r="AJ155" s="536"/>
      <c r="AK155" s="536"/>
      <c r="AL155" s="536"/>
      <c r="AM155" s="536"/>
      <c r="AN155" s="536"/>
      <c r="AO155" s="536"/>
      <c r="AP155" s="536"/>
    </row>
    <row r="156" spans="18:42">
      <c r="Y156" s="536"/>
      <c r="Z156" s="536"/>
      <c r="AA156" s="536"/>
      <c r="AB156" s="536"/>
      <c r="AC156" s="536"/>
      <c r="AD156" s="536"/>
      <c r="AE156" s="536"/>
      <c r="AF156" s="536"/>
      <c r="AG156" s="536"/>
      <c r="AH156" s="536"/>
      <c r="AI156" s="536"/>
      <c r="AJ156" s="536"/>
      <c r="AK156" s="536"/>
      <c r="AL156" s="536"/>
      <c r="AM156" s="536"/>
      <c r="AN156" s="536"/>
      <c r="AO156" s="536"/>
      <c r="AP156" s="536"/>
    </row>
    <row r="157" spans="18:42">
      <c r="Y157" s="536"/>
      <c r="Z157" s="536"/>
      <c r="AA157" s="536"/>
      <c r="AB157" s="536"/>
      <c r="AC157" s="536"/>
      <c r="AD157" s="536"/>
      <c r="AE157" s="536"/>
      <c r="AF157" s="536"/>
      <c r="AG157" s="536"/>
      <c r="AH157" s="536"/>
      <c r="AI157" s="536"/>
      <c r="AJ157" s="536"/>
      <c r="AK157" s="536"/>
      <c r="AL157" s="536"/>
      <c r="AM157" s="536"/>
      <c r="AN157" s="536"/>
      <c r="AO157" s="536"/>
      <c r="AP157" s="536"/>
    </row>
    <row r="158" spans="18:42">
      <c r="Y158" s="536"/>
      <c r="Z158" s="536"/>
      <c r="AA158" s="536"/>
      <c r="AB158" s="536"/>
      <c r="AC158" s="536"/>
      <c r="AD158" s="536"/>
      <c r="AE158" s="536"/>
      <c r="AF158" s="536"/>
      <c r="AG158" s="536"/>
      <c r="AH158" s="536"/>
      <c r="AI158" s="536"/>
      <c r="AJ158" s="536"/>
      <c r="AK158" s="536"/>
      <c r="AL158" s="536"/>
      <c r="AM158" s="536"/>
      <c r="AN158" s="536"/>
      <c r="AO158" s="536"/>
      <c r="AP158" s="536"/>
    </row>
    <row r="159" spans="18:42">
      <c r="Y159" s="536"/>
      <c r="Z159" s="536"/>
      <c r="AA159" s="536"/>
      <c r="AB159" s="536"/>
      <c r="AC159" s="536"/>
      <c r="AD159" s="536"/>
      <c r="AE159" s="536"/>
      <c r="AF159" s="536"/>
      <c r="AG159" s="536"/>
      <c r="AH159" s="536"/>
      <c r="AI159" s="536"/>
      <c r="AJ159" s="536"/>
      <c r="AK159" s="536"/>
      <c r="AL159" s="536"/>
      <c r="AM159" s="536"/>
      <c r="AN159" s="536"/>
      <c r="AO159" s="536"/>
      <c r="AP159" s="536"/>
    </row>
    <row r="160" spans="18:42">
      <c r="Y160" s="536"/>
      <c r="Z160" s="536"/>
      <c r="AA160" s="536"/>
      <c r="AB160" s="536"/>
      <c r="AC160" s="536"/>
      <c r="AD160" s="536"/>
      <c r="AE160" s="536"/>
      <c r="AF160" s="536"/>
      <c r="AG160" s="536"/>
      <c r="AH160" s="536"/>
      <c r="AI160" s="536"/>
      <c r="AJ160" s="536"/>
      <c r="AK160" s="536"/>
      <c r="AL160" s="536"/>
      <c r="AM160" s="536"/>
      <c r="AN160" s="536"/>
      <c r="AO160" s="536"/>
      <c r="AP160" s="536"/>
    </row>
    <row r="161" spans="25:42">
      <c r="Y161" s="536"/>
      <c r="Z161" s="536"/>
      <c r="AA161" s="536"/>
      <c r="AB161" s="536"/>
      <c r="AC161" s="536"/>
      <c r="AD161" s="536"/>
      <c r="AE161" s="536"/>
      <c r="AF161" s="536"/>
      <c r="AG161" s="536"/>
      <c r="AH161" s="536"/>
      <c r="AI161" s="536"/>
      <c r="AJ161" s="536"/>
      <c r="AK161" s="536"/>
      <c r="AL161" s="536"/>
      <c r="AM161" s="536"/>
      <c r="AN161" s="536"/>
      <c r="AO161" s="536"/>
      <c r="AP161" s="536"/>
    </row>
    <row r="162" spans="25:42">
      <c r="Y162" s="536"/>
      <c r="Z162" s="536"/>
      <c r="AA162" s="536"/>
      <c r="AB162" s="536"/>
      <c r="AC162" s="536"/>
      <c r="AD162" s="536"/>
      <c r="AE162" s="536"/>
      <c r="AF162" s="536"/>
      <c r="AG162" s="536"/>
      <c r="AH162" s="536"/>
      <c r="AI162" s="536"/>
      <c r="AJ162" s="536"/>
      <c r="AK162" s="536"/>
      <c r="AL162" s="536"/>
      <c r="AM162" s="536"/>
      <c r="AN162" s="536"/>
      <c r="AO162" s="536"/>
      <c r="AP162" s="536"/>
    </row>
    <row r="163" spans="25:42">
      <c r="Y163" s="536"/>
      <c r="Z163" s="536"/>
      <c r="AA163" s="536"/>
      <c r="AB163" s="536"/>
      <c r="AC163" s="536"/>
      <c r="AD163" s="536"/>
      <c r="AE163" s="536"/>
      <c r="AF163" s="536"/>
      <c r="AG163" s="536"/>
      <c r="AH163" s="536"/>
      <c r="AI163" s="536"/>
      <c r="AJ163" s="536"/>
      <c r="AK163" s="536"/>
      <c r="AL163" s="536"/>
      <c r="AM163" s="536"/>
      <c r="AN163" s="536"/>
      <c r="AO163" s="536"/>
      <c r="AP163" s="536"/>
    </row>
    <row r="164" spans="25:42">
      <c r="Y164" s="536"/>
      <c r="Z164" s="536"/>
      <c r="AA164" s="536"/>
      <c r="AB164" s="536"/>
      <c r="AC164" s="536"/>
      <c r="AD164" s="536"/>
      <c r="AE164" s="536"/>
      <c r="AF164" s="536"/>
      <c r="AG164" s="536"/>
      <c r="AH164" s="536"/>
      <c r="AI164" s="536"/>
      <c r="AJ164" s="536"/>
      <c r="AK164" s="536"/>
      <c r="AL164" s="536"/>
      <c r="AM164" s="536"/>
      <c r="AN164" s="536"/>
      <c r="AO164" s="536"/>
      <c r="AP164" s="536"/>
    </row>
    <row r="165" spans="25:42">
      <c r="Y165" s="536"/>
      <c r="Z165" s="536"/>
      <c r="AA165" s="536"/>
      <c r="AB165" s="536"/>
      <c r="AC165" s="536"/>
      <c r="AD165" s="536"/>
      <c r="AE165" s="536"/>
      <c r="AF165" s="536"/>
      <c r="AG165" s="536"/>
      <c r="AH165" s="536"/>
      <c r="AI165" s="536"/>
      <c r="AJ165" s="536"/>
      <c r="AK165" s="536"/>
      <c r="AL165" s="536"/>
      <c r="AM165" s="536"/>
      <c r="AN165" s="536"/>
      <c r="AO165" s="536"/>
      <c r="AP165" s="536"/>
    </row>
    <row r="166" spans="25:42">
      <c r="Y166" s="536"/>
      <c r="Z166" s="536"/>
      <c r="AA166" s="536"/>
      <c r="AB166" s="536"/>
      <c r="AC166" s="536"/>
      <c r="AD166" s="536"/>
      <c r="AE166" s="536"/>
      <c r="AF166" s="536"/>
      <c r="AG166" s="536"/>
      <c r="AH166" s="536"/>
      <c r="AI166" s="536"/>
      <c r="AJ166" s="536"/>
      <c r="AK166" s="536"/>
      <c r="AL166" s="536"/>
      <c r="AM166" s="536"/>
      <c r="AN166" s="536"/>
      <c r="AO166" s="536"/>
      <c r="AP166" s="536"/>
    </row>
    <row r="167" spans="25:42">
      <c r="Y167" s="536"/>
      <c r="Z167" s="536"/>
      <c r="AA167" s="536"/>
      <c r="AB167" s="536"/>
      <c r="AC167" s="536"/>
      <c r="AD167" s="536"/>
      <c r="AE167" s="536"/>
      <c r="AF167" s="536"/>
      <c r="AG167" s="536"/>
      <c r="AH167" s="536"/>
      <c r="AI167" s="536"/>
      <c r="AJ167" s="536"/>
      <c r="AK167" s="536"/>
      <c r="AL167" s="536"/>
      <c r="AM167" s="536"/>
      <c r="AN167" s="536"/>
      <c r="AO167" s="536"/>
      <c r="AP167" s="536"/>
    </row>
    <row r="168" spans="25:42">
      <c r="Y168" s="536"/>
      <c r="Z168" s="536"/>
      <c r="AA168" s="536"/>
      <c r="AB168" s="536"/>
      <c r="AC168" s="536"/>
      <c r="AD168" s="536"/>
      <c r="AE168" s="536"/>
      <c r="AF168" s="536"/>
      <c r="AG168" s="536"/>
      <c r="AH168" s="536"/>
      <c r="AI168" s="536"/>
      <c r="AJ168" s="536"/>
      <c r="AK168" s="536"/>
      <c r="AL168" s="536"/>
      <c r="AM168" s="536"/>
      <c r="AN168" s="536"/>
      <c r="AO168" s="536"/>
      <c r="AP168" s="536"/>
    </row>
    <row r="169" spans="25:42">
      <c r="Y169" s="536"/>
      <c r="Z169" s="536"/>
      <c r="AA169" s="536"/>
      <c r="AB169" s="536"/>
      <c r="AC169" s="536"/>
      <c r="AD169" s="536"/>
      <c r="AE169" s="536"/>
      <c r="AF169" s="536"/>
      <c r="AG169" s="536"/>
      <c r="AH169" s="536"/>
      <c r="AI169" s="536"/>
      <c r="AJ169" s="536"/>
      <c r="AK169" s="536"/>
      <c r="AL169" s="536"/>
      <c r="AM169" s="536"/>
      <c r="AN169" s="536"/>
      <c r="AO169" s="536"/>
      <c r="AP169" s="536"/>
    </row>
    <row r="170" spans="25:42">
      <c r="Y170" s="536"/>
      <c r="Z170" s="536"/>
      <c r="AA170" s="536"/>
      <c r="AB170" s="536"/>
      <c r="AC170" s="536"/>
      <c r="AD170" s="536"/>
      <c r="AE170" s="536"/>
      <c r="AF170" s="536"/>
      <c r="AG170" s="536"/>
      <c r="AH170" s="536"/>
      <c r="AI170" s="536"/>
      <c r="AJ170" s="536"/>
      <c r="AK170" s="536"/>
      <c r="AL170" s="536"/>
      <c r="AM170" s="536"/>
      <c r="AN170" s="536"/>
      <c r="AO170" s="536"/>
      <c r="AP170" s="536"/>
    </row>
    <row r="171" spans="25:42">
      <c r="Y171" s="536"/>
      <c r="Z171" s="536"/>
      <c r="AA171" s="536"/>
      <c r="AB171" s="536"/>
      <c r="AC171" s="536"/>
      <c r="AD171" s="536"/>
      <c r="AE171" s="536"/>
      <c r="AF171" s="536"/>
      <c r="AG171" s="536"/>
      <c r="AH171" s="536"/>
      <c r="AI171" s="536"/>
      <c r="AJ171" s="536"/>
      <c r="AK171" s="536"/>
      <c r="AL171" s="536"/>
      <c r="AM171" s="536"/>
      <c r="AN171" s="536"/>
      <c r="AO171" s="536"/>
      <c r="AP171" s="536"/>
    </row>
    <row r="172" spans="25:42">
      <c r="Y172" s="536"/>
      <c r="Z172" s="536"/>
      <c r="AA172" s="536"/>
      <c r="AB172" s="536"/>
      <c r="AC172" s="536"/>
      <c r="AD172" s="536"/>
      <c r="AE172" s="536"/>
      <c r="AF172" s="536"/>
      <c r="AG172" s="536"/>
      <c r="AH172" s="536"/>
      <c r="AI172" s="536"/>
      <c r="AJ172" s="536"/>
      <c r="AK172" s="536"/>
      <c r="AL172" s="536"/>
      <c r="AM172" s="536"/>
      <c r="AN172" s="536"/>
      <c r="AO172" s="536"/>
      <c r="AP172" s="536"/>
    </row>
    <row r="173" spans="25:42">
      <c r="Y173" s="536"/>
      <c r="Z173" s="536"/>
      <c r="AA173" s="536"/>
      <c r="AB173" s="536"/>
      <c r="AC173" s="536"/>
      <c r="AD173" s="536"/>
      <c r="AE173" s="536"/>
      <c r="AF173" s="536"/>
      <c r="AG173" s="536"/>
      <c r="AH173" s="536"/>
      <c r="AI173" s="536"/>
      <c r="AJ173" s="536"/>
      <c r="AK173" s="536"/>
      <c r="AL173" s="536"/>
      <c r="AM173" s="536"/>
      <c r="AN173" s="536"/>
      <c r="AO173" s="536"/>
      <c r="AP173" s="536"/>
    </row>
    <row r="174" spans="25:42">
      <c r="Y174" s="536"/>
      <c r="Z174" s="536"/>
      <c r="AA174" s="536"/>
      <c r="AB174" s="536"/>
      <c r="AC174" s="536"/>
      <c r="AD174" s="536"/>
      <c r="AE174" s="536"/>
      <c r="AF174" s="536"/>
      <c r="AG174" s="536"/>
      <c r="AH174" s="536"/>
      <c r="AI174" s="536"/>
      <c r="AJ174" s="536"/>
      <c r="AK174" s="536"/>
      <c r="AL174" s="536"/>
      <c r="AM174" s="536"/>
      <c r="AN174" s="536"/>
      <c r="AO174" s="536"/>
      <c r="AP174" s="536"/>
    </row>
    <row r="175" spans="25:42">
      <c r="Y175" s="536"/>
      <c r="Z175" s="536"/>
      <c r="AA175" s="536"/>
      <c r="AB175" s="536"/>
      <c r="AC175" s="536"/>
      <c r="AD175" s="536"/>
      <c r="AE175" s="536"/>
      <c r="AF175" s="536"/>
      <c r="AG175" s="536"/>
      <c r="AH175" s="536"/>
      <c r="AI175" s="536"/>
      <c r="AJ175" s="536"/>
      <c r="AK175" s="536"/>
      <c r="AL175" s="536"/>
      <c r="AM175" s="536"/>
      <c r="AN175" s="536"/>
      <c r="AO175" s="536"/>
      <c r="AP175" s="536"/>
    </row>
    <row r="176" spans="25:42">
      <c r="Y176" s="536"/>
      <c r="Z176" s="536"/>
      <c r="AA176" s="536"/>
      <c r="AB176" s="536"/>
      <c r="AC176" s="536"/>
      <c r="AD176" s="536"/>
      <c r="AE176" s="536"/>
      <c r="AF176" s="536"/>
      <c r="AG176" s="536"/>
      <c r="AH176" s="536"/>
      <c r="AI176" s="536"/>
      <c r="AJ176" s="536"/>
      <c r="AK176" s="536"/>
      <c r="AL176" s="536"/>
      <c r="AM176" s="536"/>
      <c r="AN176" s="536"/>
      <c r="AO176" s="536"/>
      <c r="AP176" s="536"/>
    </row>
    <row r="177" spans="25:42">
      <c r="Y177" s="536"/>
      <c r="Z177" s="536"/>
      <c r="AA177" s="536"/>
      <c r="AB177" s="536"/>
      <c r="AC177" s="536"/>
      <c r="AD177" s="536"/>
      <c r="AE177" s="536"/>
      <c r="AF177" s="536"/>
      <c r="AG177" s="536"/>
      <c r="AH177" s="536"/>
      <c r="AI177" s="536"/>
      <c r="AJ177" s="536"/>
      <c r="AK177" s="536"/>
      <c r="AL177" s="536"/>
      <c r="AM177" s="536"/>
      <c r="AN177" s="536"/>
      <c r="AO177" s="536"/>
      <c r="AP177" s="536"/>
    </row>
    <row r="178" spans="25:42">
      <c r="Y178" s="536"/>
      <c r="Z178" s="536"/>
      <c r="AA178" s="536"/>
      <c r="AB178" s="536"/>
      <c r="AC178" s="536"/>
      <c r="AD178" s="536"/>
      <c r="AE178" s="536"/>
      <c r="AF178" s="536"/>
      <c r="AG178" s="536"/>
      <c r="AH178" s="536"/>
      <c r="AI178" s="536"/>
      <c r="AJ178" s="536"/>
      <c r="AK178" s="536"/>
      <c r="AL178" s="536"/>
      <c r="AM178" s="536"/>
      <c r="AN178" s="536"/>
      <c r="AO178" s="536"/>
      <c r="AP178" s="536"/>
    </row>
    <row r="179" spans="25:42">
      <c r="Y179" s="536"/>
      <c r="Z179" s="536"/>
      <c r="AA179" s="536"/>
      <c r="AB179" s="536"/>
      <c r="AC179" s="536"/>
      <c r="AD179" s="536"/>
      <c r="AE179" s="536"/>
      <c r="AF179" s="536"/>
      <c r="AG179" s="536"/>
      <c r="AH179" s="536"/>
      <c r="AI179" s="536"/>
      <c r="AJ179" s="536"/>
      <c r="AK179" s="536"/>
      <c r="AL179" s="536"/>
      <c r="AM179" s="536"/>
      <c r="AN179" s="536"/>
      <c r="AO179" s="536"/>
      <c r="AP179" s="536"/>
    </row>
    <row r="180" spans="25:42">
      <c r="Y180" s="536"/>
      <c r="Z180" s="536"/>
      <c r="AA180" s="536"/>
      <c r="AB180" s="536"/>
      <c r="AC180" s="536"/>
      <c r="AD180" s="536"/>
      <c r="AE180" s="536"/>
      <c r="AF180" s="536"/>
      <c r="AG180" s="536"/>
      <c r="AH180" s="536"/>
      <c r="AI180" s="536"/>
      <c r="AJ180" s="536"/>
      <c r="AK180" s="536"/>
      <c r="AL180" s="536"/>
      <c r="AM180" s="536"/>
      <c r="AN180" s="536"/>
      <c r="AO180" s="536"/>
      <c r="AP180" s="536"/>
    </row>
    <row r="181" spans="25:42">
      <c r="Y181" s="536"/>
      <c r="Z181" s="536"/>
      <c r="AA181" s="536"/>
      <c r="AB181" s="536"/>
      <c r="AC181" s="536"/>
      <c r="AD181" s="536"/>
      <c r="AE181" s="536"/>
      <c r="AF181" s="536"/>
      <c r="AG181" s="536"/>
      <c r="AH181" s="536"/>
      <c r="AI181" s="536"/>
      <c r="AJ181" s="536"/>
      <c r="AK181" s="536"/>
      <c r="AL181" s="536"/>
      <c r="AM181" s="536"/>
      <c r="AN181" s="536"/>
      <c r="AO181" s="536"/>
      <c r="AP181" s="536"/>
    </row>
    <row r="182" spans="25:42">
      <c r="Y182" s="536"/>
      <c r="Z182" s="536"/>
      <c r="AA182" s="536"/>
      <c r="AB182" s="536"/>
      <c r="AC182" s="536"/>
      <c r="AD182" s="536"/>
      <c r="AE182" s="536"/>
      <c r="AF182" s="536"/>
      <c r="AG182" s="536"/>
      <c r="AH182" s="536"/>
      <c r="AI182" s="536"/>
      <c r="AJ182" s="536"/>
      <c r="AK182" s="536"/>
      <c r="AL182" s="536"/>
      <c r="AM182" s="536"/>
      <c r="AN182" s="536"/>
      <c r="AO182" s="536"/>
      <c r="AP182" s="536"/>
    </row>
    <row r="183" spans="25:42">
      <c r="Y183" s="536"/>
      <c r="Z183" s="536"/>
      <c r="AA183" s="536"/>
      <c r="AB183" s="536"/>
      <c r="AC183" s="536"/>
      <c r="AD183" s="536"/>
      <c r="AE183" s="536"/>
      <c r="AF183" s="536"/>
      <c r="AG183" s="536"/>
      <c r="AH183" s="536"/>
      <c r="AI183" s="536"/>
      <c r="AJ183" s="536"/>
      <c r="AK183" s="536"/>
      <c r="AL183" s="536"/>
      <c r="AM183" s="536"/>
      <c r="AN183" s="536"/>
      <c r="AO183" s="536"/>
      <c r="AP183" s="536"/>
    </row>
    <row r="184" spans="25:42">
      <c r="Y184" s="536"/>
      <c r="Z184" s="536"/>
      <c r="AA184" s="536"/>
      <c r="AB184" s="536"/>
      <c r="AC184" s="536"/>
      <c r="AD184" s="536"/>
      <c r="AE184" s="536"/>
      <c r="AF184" s="536"/>
      <c r="AG184" s="536"/>
      <c r="AH184" s="536"/>
      <c r="AI184" s="536"/>
      <c r="AJ184" s="536"/>
      <c r="AK184" s="536"/>
      <c r="AL184" s="536"/>
      <c r="AM184" s="536"/>
      <c r="AN184" s="536"/>
      <c r="AO184" s="536"/>
      <c r="AP184" s="536"/>
    </row>
    <row r="185" spans="25:42">
      <c r="Y185" s="536"/>
      <c r="Z185" s="536"/>
      <c r="AA185" s="536"/>
      <c r="AB185" s="536"/>
      <c r="AC185" s="536"/>
      <c r="AD185" s="536"/>
      <c r="AE185" s="536"/>
      <c r="AF185" s="536"/>
      <c r="AG185" s="536"/>
      <c r="AH185" s="536"/>
      <c r="AI185" s="536"/>
      <c r="AJ185" s="536"/>
      <c r="AK185" s="536"/>
      <c r="AL185" s="536"/>
      <c r="AM185" s="536"/>
      <c r="AN185" s="536"/>
      <c r="AO185" s="536"/>
      <c r="AP185" s="536"/>
    </row>
    <row r="186" spans="25:42">
      <c r="Y186" s="536"/>
      <c r="Z186" s="536"/>
      <c r="AA186" s="536"/>
      <c r="AB186" s="536"/>
      <c r="AC186" s="536"/>
      <c r="AD186" s="536"/>
      <c r="AE186" s="536"/>
      <c r="AF186" s="536"/>
      <c r="AG186" s="536"/>
      <c r="AH186" s="536"/>
      <c r="AI186" s="536"/>
      <c r="AJ186" s="536"/>
      <c r="AK186" s="536"/>
      <c r="AL186" s="536"/>
      <c r="AM186" s="536"/>
      <c r="AN186" s="536"/>
      <c r="AO186" s="536"/>
      <c r="AP186" s="536"/>
    </row>
    <row r="187" spans="25:42">
      <c r="Y187" s="536"/>
      <c r="Z187" s="536"/>
      <c r="AA187" s="536"/>
      <c r="AB187" s="536"/>
      <c r="AC187" s="536"/>
      <c r="AD187" s="536"/>
      <c r="AE187" s="536"/>
      <c r="AF187" s="536"/>
      <c r="AG187" s="536"/>
      <c r="AH187" s="536"/>
      <c r="AI187" s="536"/>
      <c r="AJ187" s="536"/>
      <c r="AK187" s="536"/>
      <c r="AL187" s="536"/>
      <c r="AM187" s="536"/>
      <c r="AN187" s="536"/>
      <c r="AO187" s="536"/>
      <c r="AP187" s="536"/>
    </row>
    <row r="188" spans="25:42">
      <c r="Y188" s="536"/>
      <c r="Z188" s="536"/>
      <c r="AA188" s="536"/>
      <c r="AB188" s="536"/>
      <c r="AC188" s="536"/>
      <c r="AD188" s="536"/>
      <c r="AE188" s="536"/>
      <c r="AF188" s="536"/>
      <c r="AG188" s="536"/>
      <c r="AH188" s="536"/>
      <c r="AI188" s="536"/>
      <c r="AJ188" s="536"/>
      <c r="AK188" s="536"/>
      <c r="AL188" s="536"/>
      <c r="AM188" s="536"/>
      <c r="AN188" s="536"/>
      <c r="AO188" s="536"/>
      <c r="AP188" s="536"/>
    </row>
    <row r="189" spans="25:42">
      <c r="Y189" s="536"/>
      <c r="Z189" s="536"/>
      <c r="AA189" s="536"/>
      <c r="AB189" s="536"/>
      <c r="AC189" s="536"/>
      <c r="AD189" s="536"/>
      <c r="AE189" s="536"/>
      <c r="AF189" s="536"/>
      <c r="AG189" s="536"/>
      <c r="AH189" s="536"/>
      <c r="AI189" s="536"/>
      <c r="AJ189" s="536"/>
      <c r="AK189" s="536"/>
      <c r="AL189" s="536"/>
      <c r="AM189" s="536"/>
      <c r="AN189" s="536"/>
      <c r="AO189" s="536"/>
      <c r="AP189" s="536"/>
    </row>
    <row r="190" spans="25:42">
      <c r="Y190" s="536"/>
      <c r="Z190" s="536"/>
      <c r="AA190" s="536"/>
      <c r="AB190" s="536"/>
      <c r="AC190" s="536"/>
      <c r="AD190" s="536"/>
      <c r="AE190" s="536"/>
      <c r="AF190" s="536"/>
      <c r="AG190" s="536"/>
      <c r="AH190" s="536"/>
      <c r="AI190" s="536"/>
      <c r="AJ190" s="536"/>
      <c r="AK190" s="536"/>
      <c r="AL190" s="536"/>
      <c r="AM190" s="536"/>
      <c r="AN190" s="536"/>
      <c r="AO190" s="536"/>
      <c r="AP190" s="536"/>
    </row>
    <row r="191" spans="25:42">
      <c r="Y191" s="536"/>
      <c r="Z191" s="536"/>
      <c r="AA191" s="536"/>
      <c r="AB191" s="536"/>
      <c r="AC191" s="536"/>
      <c r="AD191" s="536"/>
      <c r="AE191" s="536"/>
      <c r="AF191" s="536"/>
      <c r="AG191" s="536"/>
      <c r="AH191" s="536"/>
      <c r="AI191" s="536"/>
      <c r="AJ191" s="536"/>
      <c r="AK191" s="536"/>
      <c r="AL191" s="536"/>
      <c r="AM191" s="536"/>
      <c r="AN191" s="536"/>
      <c r="AO191" s="536"/>
      <c r="AP191" s="536"/>
    </row>
    <row r="192" spans="25:42">
      <c r="Y192" s="536"/>
      <c r="Z192" s="536"/>
      <c r="AA192" s="536"/>
      <c r="AB192" s="536"/>
      <c r="AC192" s="536"/>
      <c r="AD192" s="536"/>
      <c r="AE192" s="536"/>
      <c r="AF192" s="536"/>
      <c r="AG192" s="536"/>
      <c r="AH192" s="536"/>
      <c r="AI192" s="536"/>
      <c r="AJ192" s="536"/>
      <c r="AK192" s="536"/>
      <c r="AL192" s="536"/>
      <c r="AM192" s="536"/>
      <c r="AN192" s="536"/>
      <c r="AO192" s="536"/>
      <c r="AP192" s="536"/>
    </row>
    <row r="193" spans="25:42">
      <c r="Y193" s="536"/>
      <c r="Z193" s="536"/>
      <c r="AA193" s="536"/>
      <c r="AB193" s="536"/>
      <c r="AC193" s="536"/>
      <c r="AD193" s="536"/>
      <c r="AE193" s="536"/>
      <c r="AF193" s="536"/>
      <c r="AG193" s="536"/>
      <c r="AH193" s="536"/>
      <c r="AI193" s="536"/>
      <c r="AJ193" s="536"/>
      <c r="AK193" s="536"/>
      <c r="AL193" s="536"/>
      <c r="AM193" s="536"/>
      <c r="AN193" s="536"/>
      <c r="AO193" s="536"/>
      <c r="AP193" s="536"/>
    </row>
    <row r="194" spans="25:42">
      <c r="Y194" s="536"/>
      <c r="Z194" s="536"/>
      <c r="AA194" s="536"/>
      <c r="AB194" s="536"/>
      <c r="AC194" s="536"/>
      <c r="AD194" s="536"/>
      <c r="AE194" s="536"/>
      <c r="AF194" s="536"/>
      <c r="AG194" s="536"/>
      <c r="AH194" s="536"/>
      <c r="AI194" s="536"/>
      <c r="AJ194" s="536"/>
      <c r="AK194" s="536"/>
      <c r="AL194" s="536"/>
      <c r="AM194" s="536"/>
      <c r="AN194" s="536"/>
      <c r="AO194" s="536"/>
      <c r="AP194" s="536"/>
    </row>
    <row r="195" spans="25:42">
      <c r="Y195" s="536"/>
      <c r="Z195" s="536"/>
      <c r="AA195" s="536"/>
      <c r="AB195" s="536"/>
      <c r="AC195" s="536"/>
      <c r="AD195" s="536"/>
      <c r="AE195" s="536"/>
      <c r="AF195" s="536"/>
      <c r="AG195" s="536"/>
      <c r="AH195" s="536"/>
      <c r="AI195" s="536"/>
      <c r="AJ195" s="536"/>
      <c r="AK195" s="536"/>
      <c r="AL195" s="536"/>
      <c r="AM195" s="536"/>
      <c r="AN195" s="536"/>
      <c r="AO195" s="536"/>
      <c r="AP195" s="536"/>
    </row>
    <row r="196" spans="25:42">
      <c r="Y196" s="536"/>
      <c r="Z196" s="536"/>
      <c r="AA196" s="536"/>
      <c r="AB196" s="536"/>
      <c r="AC196" s="536"/>
      <c r="AD196" s="536"/>
      <c r="AE196" s="536"/>
      <c r="AF196" s="536"/>
      <c r="AG196" s="536"/>
      <c r="AH196" s="536"/>
      <c r="AI196" s="536"/>
      <c r="AJ196" s="536"/>
      <c r="AK196" s="536"/>
      <c r="AL196" s="536"/>
      <c r="AM196" s="536"/>
      <c r="AN196" s="536"/>
      <c r="AO196" s="536"/>
      <c r="AP196" s="536"/>
    </row>
    <row r="197" spans="25:42">
      <c r="Y197" s="536"/>
      <c r="Z197" s="536"/>
      <c r="AA197" s="536"/>
      <c r="AB197" s="536"/>
      <c r="AC197" s="536"/>
      <c r="AD197" s="536"/>
      <c r="AE197" s="536"/>
      <c r="AF197" s="536"/>
      <c r="AG197" s="536"/>
      <c r="AH197" s="536"/>
      <c r="AI197" s="536"/>
      <c r="AJ197" s="536"/>
      <c r="AK197" s="536"/>
      <c r="AL197" s="536"/>
      <c r="AM197" s="536"/>
      <c r="AN197" s="536"/>
      <c r="AO197" s="536"/>
      <c r="AP197" s="536"/>
    </row>
    <row r="198" spans="25:42">
      <c r="Y198" s="536"/>
      <c r="Z198" s="536"/>
      <c r="AA198" s="536"/>
      <c r="AB198" s="536"/>
      <c r="AC198" s="536"/>
      <c r="AD198" s="536"/>
      <c r="AE198" s="536"/>
      <c r="AF198" s="536"/>
      <c r="AG198" s="536"/>
      <c r="AH198" s="536"/>
      <c r="AI198" s="536"/>
      <c r="AJ198" s="536"/>
      <c r="AK198" s="536"/>
      <c r="AL198" s="536"/>
      <c r="AM198" s="536"/>
      <c r="AN198" s="536"/>
      <c r="AO198" s="536"/>
      <c r="AP198" s="536"/>
    </row>
    <row r="199" spans="25:42">
      <c r="Y199" s="536"/>
      <c r="Z199" s="536"/>
      <c r="AA199" s="536"/>
      <c r="AB199" s="536"/>
      <c r="AC199" s="536"/>
      <c r="AD199" s="536"/>
      <c r="AE199" s="536"/>
      <c r="AF199" s="536"/>
      <c r="AG199" s="536"/>
      <c r="AH199" s="536"/>
      <c r="AI199" s="536"/>
      <c r="AJ199" s="536"/>
      <c r="AK199" s="536"/>
      <c r="AL199" s="536"/>
      <c r="AM199" s="536"/>
      <c r="AN199" s="536"/>
      <c r="AO199" s="536"/>
      <c r="AP199" s="536"/>
    </row>
    <row r="200" spans="25:42">
      <c r="Y200" s="536"/>
      <c r="Z200" s="536"/>
      <c r="AA200" s="536"/>
      <c r="AB200" s="536"/>
      <c r="AC200" s="536"/>
      <c r="AD200" s="536"/>
      <c r="AE200" s="536"/>
      <c r="AF200" s="536"/>
      <c r="AG200" s="536"/>
      <c r="AH200" s="536"/>
      <c r="AI200" s="536"/>
      <c r="AJ200" s="536"/>
      <c r="AK200" s="536"/>
      <c r="AL200" s="536"/>
      <c r="AM200" s="536"/>
      <c r="AN200" s="536"/>
      <c r="AO200" s="536"/>
      <c r="AP200" s="536"/>
    </row>
    <row r="201" spans="25:42">
      <c r="Y201" s="536"/>
      <c r="Z201" s="536"/>
      <c r="AA201" s="536"/>
      <c r="AB201" s="536"/>
      <c r="AC201" s="536"/>
      <c r="AD201" s="536"/>
      <c r="AE201" s="536"/>
      <c r="AF201" s="536"/>
      <c r="AG201" s="536"/>
      <c r="AH201" s="536"/>
      <c r="AI201" s="536"/>
      <c r="AJ201" s="536"/>
      <c r="AK201" s="536"/>
      <c r="AL201" s="536"/>
      <c r="AM201" s="536"/>
      <c r="AN201" s="536"/>
      <c r="AO201" s="536"/>
      <c r="AP201" s="536"/>
    </row>
    <row r="202" spans="25:42">
      <c r="Y202" s="536"/>
      <c r="Z202" s="536"/>
      <c r="AA202" s="536"/>
      <c r="AB202" s="536"/>
      <c r="AC202" s="536"/>
      <c r="AD202" s="536"/>
      <c r="AE202" s="536"/>
      <c r="AF202" s="536"/>
      <c r="AG202" s="536"/>
      <c r="AH202" s="536"/>
      <c r="AI202" s="536"/>
      <c r="AJ202" s="536"/>
      <c r="AK202" s="536"/>
      <c r="AL202" s="536"/>
      <c r="AM202" s="536"/>
      <c r="AN202" s="536"/>
      <c r="AO202" s="536"/>
      <c r="AP202" s="536"/>
    </row>
    <row r="203" spans="25:42">
      <c r="Y203" s="536"/>
      <c r="Z203" s="536"/>
      <c r="AA203" s="536"/>
      <c r="AB203" s="536"/>
      <c r="AC203" s="536"/>
      <c r="AD203" s="536"/>
      <c r="AE203" s="536"/>
      <c r="AF203" s="536"/>
      <c r="AG203" s="536"/>
      <c r="AH203" s="536"/>
      <c r="AI203" s="536"/>
      <c r="AJ203" s="536"/>
      <c r="AK203" s="536"/>
      <c r="AL203" s="536"/>
      <c r="AM203" s="536"/>
      <c r="AN203" s="536"/>
      <c r="AO203" s="536"/>
      <c r="AP203" s="536"/>
    </row>
    <row r="204" spans="25:42">
      <c r="Y204" s="536"/>
      <c r="Z204" s="536"/>
      <c r="AA204" s="536"/>
      <c r="AB204" s="536"/>
      <c r="AC204" s="536"/>
      <c r="AD204" s="536"/>
      <c r="AE204" s="536"/>
      <c r="AF204" s="536"/>
      <c r="AG204" s="536"/>
      <c r="AH204" s="536"/>
      <c r="AI204" s="536"/>
      <c r="AJ204" s="536"/>
      <c r="AK204" s="536"/>
      <c r="AL204" s="536"/>
      <c r="AM204" s="536"/>
      <c r="AN204" s="536"/>
      <c r="AO204" s="536"/>
      <c r="AP204" s="536"/>
    </row>
    <row r="205" spans="25:42">
      <c r="Y205" s="536"/>
      <c r="Z205" s="536"/>
      <c r="AA205" s="536"/>
      <c r="AB205" s="536"/>
      <c r="AC205" s="536"/>
      <c r="AD205" s="536"/>
      <c r="AE205" s="536"/>
      <c r="AF205" s="536"/>
      <c r="AG205" s="536"/>
      <c r="AH205" s="536"/>
      <c r="AI205" s="536"/>
      <c r="AJ205" s="536"/>
      <c r="AK205" s="536"/>
      <c r="AL205" s="536"/>
      <c r="AM205" s="536"/>
      <c r="AN205" s="536"/>
      <c r="AO205" s="536"/>
      <c r="AP205" s="536"/>
    </row>
    <row r="206" spans="25:42">
      <c r="Y206" s="536"/>
      <c r="Z206" s="536"/>
      <c r="AA206" s="536"/>
      <c r="AB206" s="536"/>
      <c r="AC206" s="536"/>
      <c r="AD206" s="536"/>
      <c r="AE206" s="536"/>
      <c r="AF206" s="536"/>
      <c r="AG206" s="536"/>
      <c r="AH206" s="536"/>
      <c r="AI206" s="536"/>
      <c r="AJ206" s="536"/>
      <c r="AK206" s="536"/>
      <c r="AL206" s="536"/>
      <c r="AM206" s="536"/>
      <c r="AN206" s="536"/>
      <c r="AO206" s="536"/>
      <c r="AP206" s="536"/>
    </row>
    <row r="207" spans="25:42">
      <c r="Y207" s="536"/>
      <c r="Z207" s="536"/>
      <c r="AA207" s="536"/>
      <c r="AB207" s="536"/>
      <c r="AC207" s="536"/>
      <c r="AD207" s="536"/>
      <c r="AE207" s="536"/>
      <c r="AF207" s="536"/>
      <c r="AG207" s="536"/>
      <c r="AH207" s="536"/>
      <c r="AI207" s="536"/>
      <c r="AJ207" s="536"/>
      <c r="AK207" s="536"/>
      <c r="AL207" s="536"/>
      <c r="AM207" s="536"/>
      <c r="AN207" s="536"/>
      <c r="AO207" s="536"/>
      <c r="AP207" s="536"/>
    </row>
    <row r="208" spans="25:42">
      <c r="Y208" s="536"/>
      <c r="Z208" s="536"/>
      <c r="AA208" s="536"/>
      <c r="AB208" s="536"/>
      <c r="AC208" s="536"/>
      <c r="AD208" s="536"/>
      <c r="AE208" s="536"/>
      <c r="AF208" s="536"/>
      <c r="AG208" s="536"/>
      <c r="AH208" s="536"/>
      <c r="AI208" s="536"/>
      <c r="AJ208" s="536"/>
      <c r="AK208" s="536"/>
      <c r="AL208" s="536"/>
      <c r="AM208" s="536"/>
      <c r="AN208" s="536"/>
      <c r="AO208" s="536"/>
      <c r="AP208" s="536"/>
    </row>
    <row r="209" spans="25:42">
      <c r="Y209" s="536"/>
      <c r="Z209" s="536"/>
      <c r="AA209" s="536"/>
      <c r="AB209" s="536"/>
      <c r="AC209" s="536"/>
      <c r="AD209" s="536"/>
      <c r="AE209" s="536"/>
      <c r="AF209" s="536"/>
      <c r="AG209" s="536"/>
      <c r="AH209" s="536"/>
      <c r="AI209" s="536"/>
      <c r="AJ209" s="536"/>
      <c r="AK209" s="536"/>
      <c r="AL209" s="536"/>
      <c r="AM209" s="536"/>
      <c r="AN209" s="536"/>
      <c r="AO209" s="536"/>
      <c r="AP209" s="536"/>
    </row>
    <row r="210" spans="25:42">
      <c r="Y210" s="536"/>
      <c r="Z210" s="536"/>
      <c r="AA210" s="536"/>
      <c r="AB210" s="536"/>
      <c r="AC210" s="536"/>
      <c r="AD210" s="536"/>
      <c r="AE210" s="536"/>
      <c r="AF210" s="536"/>
      <c r="AG210" s="536"/>
      <c r="AH210" s="536"/>
      <c r="AI210" s="536"/>
      <c r="AJ210" s="536"/>
      <c r="AK210" s="536"/>
      <c r="AL210" s="536"/>
      <c r="AM210" s="536"/>
      <c r="AN210" s="536"/>
      <c r="AO210" s="536"/>
      <c r="AP210" s="536"/>
    </row>
    <row r="211" spans="25:42">
      <c r="Y211" s="536"/>
      <c r="Z211" s="536"/>
      <c r="AA211" s="536"/>
      <c r="AB211" s="536"/>
      <c r="AC211" s="536"/>
      <c r="AD211" s="536"/>
      <c r="AE211" s="536"/>
      <c r="AF211" s="536"/>
      <c r="AG211" s="536"/>
      <c r="AH211" s="536"/>
      <c r="AI211" s="536"/>
      <c r="AJ211" s="536"/>
      <c r="AK211" s="536"/>
      <c r="AL211" s="536"/>
      <c r="AM211" s="536"/>
      <c r="AN211" s="536"/>
      <c r="AO211" s="536"/>
      <c r="AP211" s="536"/>
    </row>
    <row r="212" spans="25:42">
      <c r="Y212" s="536"/>
      <c r="Z212" s="536"/>
      <c r="AA212" s="536"/>
      <c r="AB212" s="536"/>
      <c r="AC212" s="536"/>
      <c r="AD212" s="536"/>
      <c r="AE212" s="536"/>
      <c r="AF212" s="536"/>
      <c r="AG212" s="536"/>
      <c r="AH212" s="536"/>
      <c r="AI212" s="536"/>
      <c r="AJ212" s="536"/>
      <c r="AK212" s="536"/>
      <c r="AL212" s="536"/>
      <c r="AM212" s="536"/>
      <c r="AN212" s="536"/>
      <c r="AO212" s="536"/>
      <c r="AP212" s="536"/>
    </row>
    <row r="213" spans="25:42">
      <c r="Y213" s="536"/>
      <c r="Z213" s="536"/>
      <c r="AA213" s="536"/>
      <c r="AB213" s="536"/>
      <c r="AC213" s="536"/>
      <c r="AD213" s="536"/>
      <c r="AE213" s="536"/>
      <c r="AF213" s="536"/>
      <c r="AG213" s="536"/>
      <c r="AH213" s="536"/>
      <c r="AI213" s="536"/>
      <c r="AJ213" s="536"/>
      <c r="AK213" s="536"/>
      <c r="AL213" s="536"/>
      <c r="AM213" s="536"/>
      <c r="AN213" s="536"/>
      <c r="AO213" s="536"/>
      <c r="AP213" s="536"/>
    </row>
    <row r="214" spans="25:42">
      <c r="Y214" s="536"/>
      <c r="Z214" s="536"/>
      <c r="AA214" s="536"/>
      <c r="AB214" s="536"/>
      <c r="AC214" s="536"/>
      <c r="AD214" s="536"/>
      <c r="AE214" s="536"/>
      <c r="AF214" s="536"/>
      <c r="AG214" s="536"/>
      <c r="AH214" s="536"/>
      <c r="AI214" s="536"/>
      <c r="AJ214" s="536"/>
      <c r="AK214" s="536"/>
      <c r="AL214" s="536"/>
      <c r="AM214" s="536"/>
      <c r="AN214" s="536"/>
      <c r="AO214" s="536"/>
      <c r="AP214" s="536"/>
    </row>
    <row r="215" spans="25:42">
      <c r="Y215" s="536"/>
      <c r="Z215" s="536"/>
      <c r="AA215" s="536"/>
      <c r="AB215" s="536"/>
      <c r="AC215" s="536"/>
      <c r="AD215" s="536"/>
      <c r="AE215" s="536"/>
      <c r="AF215" s="536"/>
      <c r="AG215" s="536"/>
      <c r="AH215" s="536"/>
      <c r="AI215" s="536"/>
      <c r="AJ215" s="536"/>
      <c r="AK215" s="536"/>
      <c r="AL215" s="536"/>
      <c r="AM215" s="536"/>
      <c r="AN215" s="536"/>
      <c r="AO215" s="536"/>
      <c r="AP215" s="536"/>
    </row>
    <row r="216" spans="25:42">
      <c r="Y216" s="536"/>
      <c r="Z216" s="536"/>
      <c r="AA216" s="536"/>
      <c r="AB216" s="536"/>
      <c r="AC216" s="536"/>
      <c r="AD216" s="536"/>
      <c r="AE216" s="536"/>
      <c r="AF216" s="536"/>
      <c r="AG216" s="536"/>
      <c r="AH216" s="536"/>
      <c r="AI216" s="536"/>
      <c r="AJ216" s="536"/>
      <c r="AK216" s="536"/>
      <c r="AL216" s="536"/>
      <c r="AM216" s="536"/>
      <c r="AN216" s="536"/>
      <c r="AO216" s="536"/>
      <c r="AP216" s="536"/>
    </row>
    <row r="217" spans="25:42">
      <c r="Y217" s="536"/>
      <c r="Z217" s="536"/>
      <c r="AA217" s="536"/>
      <c r="AB217" s="536"/>
      <c r="AC217" s="536"/>
      <c r="AD217" s="536"/>
      <c r="AE217" s="536"/>
      <c r="AF217" s="536"/>
      <c r="AG217" s="536"/>
      <c r="AH217" s="536"/>
      <c r="AI217" s="536"/>
      <c r="AJ217" s="536"/>
      <c r="AK217" s="536"/>
      <c r="AL217" s="536"/>
      <c r="AM217" s="536"/>
      <c r="AN217" s="536"/>
      <c r="AO217" s="536"/>
      <c r="AP217" s="536"/>
    </row>
    <row r="218" spans="25:42">
      <c r="Y218" s="536"/>
      <c r="Z218" s="536"/>
      <c r="AA218" s="536"/>
      <c r="AB218" s="536"/>
      <c r="AC218" s="536"/>
      <c r="AD218" s="536"/>
      <c r="AE218" s="536"/>
      <c r="AF218" s="536"/>
      <c r="AG218" s="536"/>
      <c r="AH218" s="536"/>
      <c r="AI218" s="536"/>
      <c r="AJ218" s="536"/>
      <c r="AK218" s="536"/>
      <c r="AL218" s="536"/>
      <c r="AM218" s="536"/>
      <c r="AN218" s="536"/>
      <c r="AO218" s="536"/>
      <c r="AP218" s="536"/>
    </row>
    <row r="219" spans="25:42">
      <c r="Y219" s="536"/>
      <c r="Z219" s="536"/>
      <c r="AA219" s="536"/>
      <c r="AB219" s="536"/>
      <c r="AC219" s="536"/>
      <c r="AD219" s="536"/>
      <c r="AE219" s="536"/>
      <c r="AF219" s="536"/>
      <c r="AG219" s="536"/>
      <c r="AH219" s="536"/>
      <c r="AI219" s="536"/>
      <c r="AJ219" s="536"/>
      <c r="AK219" s="536"/>
      <c r="AL219" s="536"/>
      <c r="AM219" s="536"/>
      <c r="AN219" s="536"/>
      <c r="AO219" s="536"/>
      <c r="AP219" s="536"/>
    </row>
    <row r="220" spans="25:42">
      <c r="Y220" s="536"/>
      <c r="Z220" s="536"/>
      <c r="AA220" s="536"/>
      <c r="AB220" s="536"/>
      <c r="AC220" s="536"/>
      <c r="AD220" s="536"/>
      <c r="AE220" s="536"/>
      <c r="AF220" s="536"/>
      <c r="AG220" s="536"/>
      <c r="AH220" s="536"/>
      <c r="AI220" s="536"/>
      <c r="AJ220" s="536"/>
      <c r="AK220" s="536"/>
      <c r="AL220" s="536"/>
      <c r="AM220" s="536"/>
      <c r="AN220" s="536"/>
      <c r="AO220" s="536"/>
      <c r="AP220" s="536"/>
    </row>
    <row r="221" spans="25:42">
      <c r="Y221" s="536"/>
      <c r="Z221" s="536"/>
      <c r="AA221" s="536"/>
      <c r="AB221" s="536"/>
      <c r="AC221" s="536"/>
      <c r="AD221" s="536"/>
      <c r="AE221" s="536"/>
      <c r="AF221" s="536"/>
      <c r="AG221" s="536"/>
      <c r="AH221" s="536"/>
      <c r="AI221" s="536"/>
      <c r="AJ221" s="536"/>
      <c r="AK221" s="536"/>
      <c r="AL221" s="536"/>
      <c r="AM221" s="536"/>
      <c r="AN221" s="536"/>
      <c r="AO221" s="536"/>
      <c r="AP221" s="536"/>
    </row>
    <row r="222" spans="25:42">
      <c r="Y222" s="536"/>
      <c r="Z222" s="536"/>
      <c r="AA222" s="536"/>
      <c r="AB222" s="536"/>
      <c r="AC222" s="536"/>
      <c r="AD222" s="536"/>
      <c r="AE222" s="536"/>
      <c r="AF222" s="536"/>
      <c r="AG222" s="536"/>
      <c r="AH222" s="536"/>
      <c r="AI222" s="536"/>
      <c r="AJ222" s="536"/>
      <c r="AK222" s="536"/>
      <c r="AL222" s="536"/>
      <c r="AM222" s="536"/>
      <c r="AN222" s="536"/>
      <c r="AO222" s="536"/>
      <c r="AP222" s="536"/>
    </row>
    <row r="223" spans="25:42">
      <c r="Y223" s="536"/>
      <c r="Z223" s="536"/>
      <c r="AA223" s="536"/>
      <c r="AB223" s="536"/>
      <c r="AC223" s="536"/>
      <c r="AD223" s="536"/>
      <c r="AE223" s="536"/>
      <c r="AF223" s="536"/>
      <c r="AG223" s="536"/>
      <c r="AH223" s="536"/>
      <c r="AI223" s="536"/>
      <c r="AJ223" s="536"/>
      <c r="AK223" s="536"/>
      <c r="AL223" s="536"/>
      <c r="AM223" s="536"/>
      <c r="AN223" s="536"/>
      <c r="AO223" s="536"/>
      <c r="AP223" s="536"/>
    </row>
    <row r="224" spans="25:42">
      <c r="Y224" s="536"/>
      <c r="Z224" s="536"/>
      <c r="AA224" s="536"/>
      <c r="AB224" s="536"/>
      <c r="AC224" s="536"/>
      <c r="AD224" s="536"/>
      <c r="AE224" s="536"/>
      <c r="AF224" s="536"/>
      <c r="AG224" s="536"/>
      <c r="AH224" s="536"/>
      <c r="AI224" s="536"/>
      <c r="AJ224" s="536"/>
      <c r="AK224" s="536"/>
      <c r="AL224" s="536"/>
      <c r="AM224" s="536"/>
      <c r="AN224" s="536"/>
      <c r="AO224" s="536"/>
      <c r="AP224" s="536"/>
    </row>
    <row r="225" spans="25:42">
      <c r="Y225" s="536"/>
      <c r="Z225" s="536"/>
      <c r="AA225" s="536"/>
      <c r="AB225" s="536"/>
      <c r="AC225" s="536"/>
      <c r="AD225" s="536"/>
      <c r="AE225" s="536"/>
      <c r="AF225" s="536"/>
      <c r="AG225" s="536"/>
      <c r="AH225" s="536"/>
      <c r="AI225" s="536"/>
      <c r="AJ225" s="536"/>
      <c r="AK225" s="536"/>
      <c r="AL225" s="536"/>
      <c r="AM225" s="536"/>
      <c r="AN225" s="536"/>
      <c r="AO225" s="536"/>
      <c r="AP225" s="536"/>
    </row>
    <row r="226" spans="25:42">
      <c r="Y226" s="536"/>
      <c r="Z226" s="536"/>
      <c r="AA226" s="536"/>
      <c r="AB226" s="536"/>
      <c r="AC226" s="536"/>
      <c r="AD226" s="536"/>
      <c r="AE226" s="536"/>
      <c r="AF226" s="536"/>
      <c r="AG226" s="536"/>
      <c r="AH226" s="536"/>
      <c r="AI226" s="536"/>
      <c r="AJ226" s="536"/>
      <c r="AK226" s="536"/>
      <c r="AL226" s="536"/>
      <c r="AM226" s="536"/>
      <c r="AN226" s="536"/>
      <c r="AO226" s="536"/>
      <c r="AP226" s="536"/>
    </row>
    <row r="227" spans="25:42">
      <c r="Y227" s="536"/>
      <c r="Z227" s="536"/>
      <c r="AA227" s="536"/>
      <c r="AB227" s="536"/>
      <c r="AC227" s="536"/>
      <c r="AD227" s="536"/>
      <c r="AE227" s="536"/>
      <c r="AF227" s="536"/>
      <c r="AG227" s="536"/>
      <c r="AH227" s="536"/>
      <c r="AI227" s="536"/>
      <c r="AJ227" s="536"/>
      <c r="AK227" s="536"/>
      <c r="AL227" s="536"/>
      <c r="AM227" s="536"/>
      <c r="AN227" s="536"/>
      <c r="AO227" s="536"/>
      <c r="AP227" s="536"/>
    </row>
    <row r="228" spans="25:42">
      <c r="Y228" s="536"/>
      <c r="Z228" s="536"/>
      <c r="AA228" s="536"/>
      <c r="AB228" s="536"/>
      <c r="AC228" s="536"/>
      <c r="AD228" s="536"/>
      <c r="AE228" s="536"/>
      <c r="AF228" s="536"/>
      <c r="AG228" s="536"/>
      <c r="AH228" s="536"/>
      <c r="AI228" s="536"/>
      <c r="AJ228" s="536"/>
      <c r="AK228" s="536"/>
      <c r="AL228" s="536"/>
      <c r="AM228" s="536"/>
      <c r="AN228" s="536"/>
      <c r="AO228" s="536"/>
      <c r="AP228" s="536"/>
    </row>
    <row r="229" spans="25:42">
      <c r="Y229" s="536"/>
      <c r="Z229" s="536"/>
      <c r="AA229" s="536"/>
      <c r="AB229" s="536"/>
      <c r="AC229" s="536"/>
      <c r="AD229" s="536"/>
      <c r="AE229" s="536"/>
      <c r="AF229" s="536"/>
      <c r="AG229" s="536"/>
      <c r="AH229" s="536"/>
      <c r="AI229" s="536"/>
      <c r="AJ229" s="536"/>
      <c r="AK229" s="536"/>
      <c r="AL229" s="536"/>
      <c r="AM229" s="536"/>
      <c r="AN229" s="536"/>
      <c r="AO229" s="536"/>
      <c r="AP229" s="536"/>
    </row>
    <row r="230" spans="25:42">
      <c r="Y230" s="536"/>
      <c r="Z230" s="536"/>
      <c r="AA230" s="536"/>
      <c r="AB230" s="536"/>
      <c r="AC230" s="536"/>
      <c r="AD230" s="536"/>
      <c r="AE230" s="536"/>
      <c r="AF230" s="536"/>
      <c r="AG230" s="536"/>
      <c r="AH230" s="536"/>
      <c r="AI230" s="536"/>
      <c r="AJ230" s="536"/>
      <c r="AK230" s="536"/>
      <c r="AL230" s="536"/>
      <c r="AM230" s="536"/>
      <c r="AN230" s="536"/>
      <c r="AO230" s="536"/>
      <c r="AP230" s="536"/>
    </row>
    <row r="231" spans="25:42">
      <c r="Y231" s="536"/>
      <c r="Z231" s="536"/>
      <c r="AA231" s="536"/>
      <c r="AB231" s="536"/>
      <c r="AC231" s="536"/>
      <c r="AD231" s="536"/>
      <c r="AE231" s="536"/>
      <c r="AF231" s="536"/>
      <c r="AG231" s="536"/>
      <c r="AH231" s="536"/>
      <c r="AI231" s="536"/>
      <c r="AJ231" s="536"/>
      <c r="AK231" s="536"/>
      <c r="AL231" s="536"/>
      <c r="AM231" s="536"/>
      <c r="AN231" s="536"/>
      <c r="AO231" s="536"/>
      <c r="AP231" s="536"/>
    </row>
    <row r="232" spans="25:42">
      <c r="Y232" s="536"/>
      <c r="Z232" s="536"/>
      <c r="AA232" s="536"/>
      <c r="AB232" s="536"/>
      <c r="AC232" s="536"/>
      <c r="AD232" s="536"/>
      <c r="AE232" s="536"/>
      <c r="AF232" s="536"/>
      <c r="AG232" s="536"/>
      <c r="AH232" s="536"/>
      <c r="AI232" s="536"/>
      <c r="AJ232" s="536"/>
      <c r="AK232" s="536"/>
      <c r="AL232" s="536"/>
      <c r="AM232" s="536"/>
      <c r="AN232" s="536"/>
      <c r="AO232" s="536"/>
      <c r="AP232" s="536"/>
    </row>
    <row r="233" spans="25:42">
      <c r="Y233" s="536"/>
      <c r="Z233" s="536"/>
      <c r="AA233" s="536"/>
      <c r="AB233" s="536"/>
      <c r="AC233" s="536"/>
      <c r="AD233" s="536"/>
      <c r="AE233" s="536"/>
      <c r="AF233" s="536"/>
      <c r="AG233" s="536"/>
      <c r="AH233" s="536"/>
      <c r="AI233" s="536"/>
      <c r="AJ233" s="536"/>
      <c r="AK233" s="536"/>
      <c r="AL233" s="536"/>
      <c r="AM233" s="536"/>
      <c r="AN233" s="536"/>
      <c r="AO233" s="536"/>
      <c r="AP233" s="536"/>
    </row>
    <row r="234" spans="25:42">
      <c r="Y234" s="536"/>
      <c r="Z234" s="536"/>
      <c r="AA234" s="536"/>
      <c r="AB234" s="536"/>
      <c r="AC234" s="536"/>
      <c r="AD234" s="536"/>
      <c r="AE234" s="536"/>
      <c r="AF234" s="536"/>
      <c r="AG234" s="536"/>
      <c r="AH234" s="536"/>
      <c r="AI234" s="536"/>
      <c r="AJ234" s="536"/>
      <c r="AK234" s="536"/>
      <c r="AL234" s="536"/>
      <c r="AM234" s="536"/>
      <c r="AN234" s="536"/>
      <c r="AO234" s="536"/>
      <c r="AP234" s="536"/>
    </row>
    <row r="235" spans="25:42">
      <c r="Y235" s="536"/>
      <c r="Z235" s="536"/>
      <c r="AA235" s="536"/>
      <c r="AB235" s="536"/>
      <c r="AC235" s="536"/>
      <c r="AD235" s="536"/>
      <c r="AE235" s="536"/>
      <c r="AF235" s="536"/>
      <c r="AG235" s="536"/>
      <c r="AH235" s="536"/>
      <c r="AI235" s="536"/>
      <c r="AJ235" s="536"/>
      <c r="AK235" s="536"/>
      <c r="AL235" s="536"/>
      <c r="AM235" s="536"/>
      <c r="AN235" s="536"/>
      <c r="AO235" s="536"/>
      <c r="AP235" s="536"/>
    </row>
    <row r="236" spans="25:42">
      <c r="Y236" s="536"/>
      <c r="Z236" s="536"/>
      <c r="AA236" s="536"/>
      <c r="AB236" s="536"/>
      <c r="AC236" s="536"/>
      <c r="AD236" s="536"/>
      <c r="AE236" s="536"/>
      <c r="AF236" s="536"/>
      <c r="AG236" s="536"/>
      <c r="AH236" s="536"/>
      <c r="AI236" s="536"/>
      <c r="AJ236" s="536"/>
      <c r="AK236" s="536"/>
      <c r="AL236" s="536"/>
      <c r="AM236" s="536"/>
      <c r="AN236" s="536"/>
      <c r="AO236" s="536"/>
      <c r="AP236" s="536"/>
    </row>
    <row r="237" spans="25:42">
      <c r="Y237" s="536"/>
      <c r="Z237" s="536"/>
      <c r="AA237" s="536"/>
      <c r="AB237" s="536"/>
      <c r="AC237" s="536"/>
      <c r="AD237" s="536"/>
      <c r="AE237" s="536"/>
      <c r="AF237" s="536"/>
      <c r="AG237" s="536"/>
      <c r="AH237" s="536"/>
      <c r="AI237" s="536"/>
      <c r="AJ237" s="536"/>
      <c r="AK237" s="536"/>
      <c r="AL237" s="536"/>
      <c r="AM237" s="536"/>
      <c r="AN237" s="536"/>
      <c r="AO237" s="536"/>
      <c r="AP237" s="536"/>
    </row>
    <row r="238" spans="25:42">
      <c r="Y238" s="536"/>
      <c r="Z238" s="536"/>
      <c r="AA238" s="536"/>
      <c r="AB238" s="536"/>
      <c r="AC238" s="536"/>
      <c r="AD238" s="536"/>
      <c r="AE238" s="536"/>
      <c r="AF238" s="536"/>
      <c r="AG238" s="536"/>
      <c r="AH238" s="536"/>
      <c r="AI238" s="536"/>
      <c r="AJ238" s="536"/>
      <c r="AK238" s="536"/>
      <c r="AL238" s="536"/>
      <c r="AM238" s="536"/>
      <c r="AN238" s="536"/>
      <c r="AO238" s="536"/>
      <c r="AP238" s="536"/>
    </row>
    <row r="239" spans="25:42">
      <c r="Y239" s="536"/>
      <c r="Z239" s="536"/>
      <c r="AA239" s="536"/>
      <c r="AB239" s="536"/>
      <c r="AC239" s="536"/>
      <c r="AD239" s="536"/>
      <c r="AE239" s="536"/>
      <c r="AF239" s="536"/>
      <c r="AG239" s="536"/>
      <c r="AH239" s="536"/>
      <c r="AI239" s="536"/>
      <c r="AJ239" s="536"/>
      <c r="AK239" s="536"/>
      <c r="AL239" s="536"/>
      <c r="AM239" s="536"/>
      <c r="AN239" s="536"/>
      <c r="AO239" s="536"/>
      <c r="AP239" s="536"/>
    </row>
    <row r="240" spans="25:42">
      <c r="Y240" s="536"/>
      <c r="Z240" s="536"/>
      <c r="AA240" s="536"/>
      <c r="AB240" s="536"/>
      <c r="AC240" s="536"/>
      <c r="AD240" s="536"/>
      <c r="AE240" s="536"/>
      <c r="AF240" s="536"/>
      <c r="AG240" s="536"/>
      <c r="AH240" s="536"/>
      <c r="AI240" s="536"/>
      <c r="AJ240" s="536"/>
      <c r="AK240" s="536"/>
      <c r="AL240" s="536"/>
      <c r="AM240" s="536"/>
      <c r="AN240" s="536"/>
      <c r="AO240" s="536"/>
      <c r="AP240" s="536"/>
    </row>
    <row r="241" spans="25:42">
      <c r="Y241" s="536"/>
      <c r="Z241" s="536"/>
      <c r="AA241" s="536"/>
      <c r="AB241" s="536"/>
      <c r="AC241" s="536"/>
      <c r="AD241" s="536"/>
      <c r="AE241" s="536"/>
      <c r="AF241" s="536"/>
      <c r="AG241" s="536"/>
      <c r="AH241" s="536"/>
      <c r="AI241" s="536"/>
      <c r="AJ241" s="536"/>
      <c r="AK241" s="536"/>
      <c r="AL241" s="536"/>
      <c r="AM241" s="536"/>
      <c r="AN241" s="536"/>
      <c r="AO241" s="536"/>
      <c r="AP241" s="536"/>
    </row>
    <row r="242" spans="25:42">
      <c r="Y242" s="536"/>
      <c r="Z242" s="536"/>
      <c r="AA242" s="536"/>
      <c r="AB242" s="536"/>
      <c r="AC242" s="536"/>
      <c r="AD242" s="536"/>
      <c r="AE242" s="536"/>
      <c r="AF242" s="536"/>
      <c r="AG242" s="536"/>
      <c r="AH242" s="536"/>
      <c r="AI242" s="536"/>
      <c r="AJ242" s="536"/>
      <c r="AK242" s="536"/>
      <c r="AL242" s="536"/>
      <c r="AM242" s="536"/>
      <c r="AN242" s="536"/>
      <c r="AO242" s="536"/>
      <c r="AP242" s="536"/>
    </row>
    <row r="243" spans="25:42">
      <c r="Y243" s="536"/>
      <c r="Z243" s="536"/>
      <c r="AA243" s="536"/>
      <c r="AB243" s="536"/>
      <c r="AC243" s="536"/>
      <c r="AD243" s="536"/>
      <c r="AE243" s="536"/>
      <c r="AF243" s="536"/>
      <c r="AG243" s="536"/>
      <c r="AH243" s="536"/>
      <c r="AI243" s="536"/>
      <c r="AJ243" s="536"/>
      <c r="AK243" s="536"/>
      <c r="AL243" s="536"/>
      <c r="AM243" s="536"/>
      <c r="AN243" s="536"/>
      <c r="AO243" s="536"/>
      <c r="AP243" s="536"/>
    </row>
    <row r="244" spans="25:42">
      <c r="Y244" s="536"/>
      <c r="Z244" s="536"/>
      <c r="AA244" s="536"/>
      <c r="AB244" s="536"/>
      <c r="AC244" s="536"/>
      <c r="AD244" s="536"/>
      <c r="AE244" s="536"/>
      <c r="AF244" s="536"/>
      <c r="AG244" s="536"/>
      <c r="AH244" s="536"/>
      <c r="AI244" s="536"/>
      <c r="AJ244" s="536"/>
      <c r="AK244" s="536"/>
      <c r="AL244" s="536"/>
      <c r="AM244" s="536"/>
      <c r="AN244" s="536"/>
      <c r="AO244" s="536"/>
      <c r="AP244" s="536"/>
    </row>
    <row r="245" spans="25:42">
      <c r="Y245" s="536"/>
      <c r="Z245" s="536"/>
      <c r="AA245" s="536"/>
      <c r="AB245" s="536"/>
      <c r="AC245" s="536"/>
      <c r="AD245" s="536"/>
      <c r="AE245" s="536"/>
      <c r="AF245" s="536"/>
      <c r="AG245" s="536"/>
      <c r="AH245" s="536"/>
      <c r="AI245" s="536"/>
      <c r="AJ245" s="536"/>
      <c r="AK245" s="536"/>
      <c r="AL245" s="536"/>
      <c r="AM245" s="536"/>
      <c r="AN245" s="536"/>
      <c r="AO245" s="536"/>
      <c r="AP245" s="536"/>
    </row>
    <row r="246" spans="25:42">
      <c r="Y246" s="536"/>
      <c r="Z246" s="536"/>
      <c r="AA246" s="536"/>
      <c r="AB246" s="536"/>
      <c r="AC246" s="536"/>
      <c r="AD246" s="536"/>
      <c r="AE246" s="536"/>
      <c r="AF246" s="536"/>
      <c r="AG246" s="536"/>
      <c r="AH246" s="536"/>
      <c r="AI246" s="536"/>
      <c r="AJ246" s="536"/>
      <c r="AK246" s="536"/>
      <c r="AL246" s="536"/>
      <c r="AM246" s="536"/>
      <c r="AN246" s="536"/>
      <c r="AO246" s="536"/>
      <c r="AP246" s="536"/>
    </row>
    <row r="247" spans="25:42">
      <c r="Y247" s="536"/>
      <c r="Z247" s="536"/>
      <c r="AA247" s="536"/>
      <c r="AB247" s="536"/>
      <c r="AC247" s="536"/>
      <c r="AD247" s="536"/>
      <c r="AE247" s="536"/>
      <c r="AF247" s="536"/>
      <c r="AG247" s="536"/>
      <c r="AH247" s="536"/>
      <c r="AI247" s="536"/>
      <c r="AJ247" s="536"/>
      <c r="AK247" s="536"/>
      <c r="AL247" s="536"/>
      <c r="AM247" s="536"/>
      <c r="AN247" s="536"/>
      <c r="AO247" s="536"/>
      <c r="AP247" s="536"/>
    </row>
    <row r="248" spans="25:42">
      <c r="Y248" s="536"/>
      <c r="Z248" s="536"/>
      <c r="AA248" s="536"/>
      <c r="AB248" s="536"/>
      <c r="AC248" s="536"/>
      <c r="AD248" s="536"/>
      <c r="AE248" s="536"/>
      <c r="AF248" s="536"/>
      <c r="AG248" s="536"/>
      <c r="AH248" s="536"/>
      <c r="AI248" s="536"/>
      <c r="AJ248" s="536"/>
      <c r="AK248" s="536"/>
      <c r="AL248" s="536"/>
      <c r="AM248" s="536"/>
      <c r="AN248" s="536"/>
      <c r="AO248" s="536"/>
      <c r="AP248" s="536"/>
    </row>
    <row r="249" spans="25:42">
      <c r="Y249" s="536"/>
      <c r="Z249" s="536"/>
      <c r="AA249" s="536"/>
      <c r="AB249" s="536"/>
      <c r="AC249" s="536"/>
      <c r="AD249" s="536"/>
      <c r="AE249" s="536"/>
      <c r="AF249" s="536"/>
      <c r="AG249" s="536"/>
      <c r="AH249" s="536"/>
      <c r="AI249" s="536"/>
      <c r="AJ249" s="536"/>
      <c r="AK249" s="536"/>
      <c r="AL249" s="536"/>
      <c r="AM249" s="536"/>
      <c r="AN249" s="536"/>
      <c r="AO249" s="536"/>
      <c r="AP249" s="536"/>
    </row>
    <row r="250" spans="25:42">
      <c r="Y250" s="536"/>
      <c r="Z250" s="536"/>
      <c r="AA250" s="536"/>
      <c r="AB250" s="536"/>
      <c r="AC250" s="536"/>
      <c r="AD250" s="536"/>
      <c r="AE250" s="536"/>
      <c r="AF250" s="536"/>
      <c r="AG250" s="536"/>
      <c r="AH250" s="536"/>
      <c r="AI250" s="536"/>
      <c r="AJ250" s="536"/>
      <c r="AK250" s="536"/>
      <c r="AL250" s="536"/>
      <c r="AM250" s="536"/>
      <c r="AN250" s="536"/>
      <c r="AO250" s="536"/>
      <c r="AP250" s="536"/>
    </row>
    <row r="251" spans="25:42">
      <c r="Y251" s="536"/>
      <c r="Z251" s="536"/>
      <c r="AA251" s="536"/>
      <c r="AB251" s="536"/>
      <c r="AC251" s="536"/>
      <c r="AD251" s="536"/>
      <c r="AE251" s="536"/>
      <c r="AF251" s="536"/>
      <c r="AG251" s="536"/>
      <c r="AH251" s="536"/>
      <c r="AI251" s="536"/>
      <c r="AJ251" s="536"/>
      <c r="AK251" s="536"/>
      <c r="AL251" s="536"/>
      <c r="AM251" s="536"/>
      <c r="AN251" s="536"/>
      <c r="AO251" s="536"/>
      <c r="AP251" s="536"/>
    </row>
    <row r="252" spans="25:42">
      <c r="Y252" s="536"/>
      <c r="Z252" s="536"/>
      <c r="AA252" s="536"/>
      <c r="AB252" s="536"/>
      <c r="AC252" s="536"/>
      <c r="AD252" s="536"/>
      <c r="AE252" s="536"/>
      <c r="AF252" s="536"/>
      <c r="AG252" s="536"/>
      <c r="AH252" s="536"/>
      <c r="AI252" s="536"/>
      <c r="AJ252" s="536"/>
      <c r="AK252" s="536"/>
      <c r="AL252" s="536"/>
      <c r="AM252" s="536"/>
      <c r="AN252" s="536"/>
      <c r="AO252" s="536"/>
      <c r="AP252" s="536"/>
    </row>
    <row r="253" spans="25:42">
      <c r="Y253" s="536"/>
      <c r="Z253" s="536"/>
      <c r="AA253" s="536"/>
      <c r="AB253" s="536"/>
      <c r="AC253" s="536"/>
      <c r="AD253" s="536"/>
      <c r="AE253" s="536"/>
      <c r="AF253" s="536"/>
      <c r="AG253" s="536"/>
      <c r="AH253" s="536"/>
      <c r="AI253" s="536"/>
      <c r="AJ253" s="536"/>
      <c r="AK253" s="536"/>
      <c r="AL253" s="536"/>
      <c r="AM253" s="536"/>
      <c r="AN253" s="536"/>
      <c r="AO253" s="536"/>
      <c r="AP253" s="536"/>
    </row>
    <row r="254" spans="25:42">
      <c r="Y254" s="536"/>
      <c r="Z254" s="536"/>
      <c r="AA254" s="536"/>
      <c r="AB254" s="536"/>
      <c r="AC254" s="536"/>
      <c r="AD254" s="536"/>
      <c r="AE254" s="536"/>
      <c r="AF254" s="536"/>
      <c r="AG254" s="536"/>
      <c r="AH254" s="536"/>
      <c r="AI254" s="536"/>
      <c r="AJ254" s="536"/>
      <c r="AK254" s="536"/>
      <c r="AL254" s="536"/>
      <c r="AM254" s="536"/>
      <c r="AN254" s="536"/>
      <c r="AO254" s="536"/>
      <c r="AP254" s="536"/>
    </row>
    <row r="255" spans="25:42">
      <c r="Y255" s="536"/>
      <c r="Z255" s="536"/>
      <c r="AA255" s="536"/>
      <c r="AB255" s="536"/>
      <c r="AC255" s="536"/>
      <c r="AD255" s="536"/>
      <c r="AE255" s="536"/>
      <c r="AF255" s="536"/>
      <c r="AG255" s="536"/>
      <c r="AH255" s="536"/>
      <c r="AI255" s="536"/>
      <c r="AJ255" s="536"/>
      <c r="AK255" s="536"/>
      <c r="AL255" s="536"/>
      <c r="AM255" s="536"/>
      <c r="AN255" s="536"/>
      <c r="AO255" s="536"/>
      <c r="AP255" s="536"/>
    </row>
    <row r="256" spans="25:42">
      <c r="Y256" s="536"/>
      <c r="Z256" s="536"/>
      <c r="AA256" s="536"/>
      <c r="AB256" s="536"/>
      <c r="AC256" s="536"/>
      <c r="AD256" s="536"/>
      <c r="AE256" s="536"/>
      <c r="AF256" s="536"/>
      <c r="AG256" s="536"/>
      <c r="AH256" s="536"/>
      <c r="AI256" s="536"/>
      <c r="AJ256" s="536"/>
      <c r="AK256" s="536"/>
      <c r="AL256" s="536"/>
      <c r="AM256" s="536"/>
      <c r="AN256" s="536"/>
      <c r="AO256" s="536"/>
      <c r="AP256" s="536"/>
    </row>
    <row r="257" spans="25:42">
      <c r="Y257" s="536"/>
      <c r="Z257" s="536"/>
      <c r="AA257" s="536"/>
      <c r="AB257" s="536"/>
      <c r="AC257" s="536"/>
      <c r="AD257" s="536"/>
      <c r="AE257" s="536"/>
      <c r="AF257" s="536"/>
      <c r="AG257" s="536"/>
      <c r="AH257" s="536"/>
      <c r="AI257" s="536"/>
      <c r="AJ257" s="536"/>
      <c r="AK257" s="536"/>
      <c r="AL257" s="536"/>
      <c r="AM257" s="536"/>
      <c r="AN257" s="536"/>
      <c r="AO257" s="536"/>
      <c r="AP257" s="536"/>
    </row>
    <row r="258" spans="25:42">
      <c r="Y258" s="536"/>
      <c r="Z258" s="536"/>
      <c r="AA258" s="536"/>
      <c r="AB258" s="536"/>
      <c r="AC258" s="536"/>
      <c r="AD258" s="536"/>
      <c r="AE258" s="536"/>
      <c r="AF258" s="536"/>
      <c r="AG258" s="536"/>
      <c r="AH258" s="536"/>
      <c r="AI258" s="536"/>
      <c r="AJ258" s="536"/>
      <c r="AK258" s="536"/>
      <c r="AL258" s="536"/>
      <c r="AM258" s="536"/>
      <c r="AN258" s="536"/>
      <c r="AO258" s="536"/>
      <c r="AP258" s="536"/>
    </row>
    <row r="259" spans="25:42">
      <c r="Y259" s="536"/>
      <c r="Z259" s="536"/>
      <c r="AA259" s="536"/>
      <c r="AB259" s="536"/>
      <c r="AC259" s="536"/>
      <c r="AD259" s="536"/>
      <c r="AE259" s="536"/>
      <c r="AF259" s="536"/>
      <c r="AG259" s="536"/>
      <c r="AH259" s="536"/>
      <c r="AI259" s="536"/>
      <c r="AJ259" s="536"/>
      <c r="AK259" s="536"/>
      <c r="AL259" s="536"/>
      <c r="AM259" s="536"/>
      <c r="AN259" s="536"/>
      <c r="AO259" s="536"/>
      <c r="AP259" s="536"/>
    </row>
    <row r="260" spans="25:42">
      <c r="Y260" s="536"/>
      <c r="Z260" s="536"/>
      <c r="AA260" s="536"/>
      <c r="AB260" s="536"/>
      <c r="AC260" s="536"/>
      <c r="AD260" s="536"/>
      <c r="AE260" s="536"/>
      <c r="AF260" s="536"/>
      <c r="AG260" s="536"/>
      <c r="AH260" s="536"/>
      <c r="AI260" s="536"/>
      <c r="AJ260" s="536"/>
      <c r="AK260" s="536"/>
      <c r="AL260" s="536"/>
      <c r="AM260" s="536"/>
      <c r="AN260" s="536"/>
      <c r="AO260" s="536"/>
      <c r="AP260" s="536"/>
    </row>
    <row r="261" spans="25:42">
      <c r="Y261" s="536"/>
      <c r="Z261" s="536"/>
      <c r="AA261" s="536"/>
      <c r="AB261" s="536"/>
      <c r="AC261" s="536"/>
      <c r="AD261" s="536"/>
      <c r="AE261" s="536"/>
      <c r="AF261" s="536"/>
      <c r="AG261" s="536"/>
      <c r="AH261" s="536"/>
      <c r="AI261" s="536"/>
      <c r="AJ261" s="536"/>
      <c r="AK261" s="536"/>
      <c r="AL261" s="536"/>
      <c r="AM261" s="536"/>
      <c r="AN261" s="536"/>
      <c r="AO261" s="536"/>
      <c r="AP261" s="536"/>
    </row>
    <row r="262" spans="25:42">
      <c r="Y262" s="536"/>
      <c r="Z262" s="536"/>
      <c r="AA262" s="536"/>
      <c r="AB262" s="536"/>
      <c r="AC262" s="536"/>
      <c r="AD262" s="536"/>
      <c r="AE262" s="536"/>
      <c r="AF262" s="536"/>
      <c r="AG262" s="536"/>
      <c r="AH262" s="536"/>
      <c r="AI262" s="536"/>
      <c r="AJ262" s="536"/>
      <c r="AK262" s="536"/>
      <c r="AL262" s="536"/>
      <c r="AM262" s="536"/>
      <c r="AN262" s="536"/>
      <c r="AO262" s="536"/>
      <c r="AP262" s="536"/>
    </row>
    <row r="263" spans="25:42">
      <c r="Y263" s="536"/>
      <c r="Z263" s="536"/>
      <c r="AA263" s="536"/>
      <c r="AB263" s="536"/>
      <c r="AC263" s="536"/>
      <c r="AD263" s="536"/>
      <c r="AE263" s="536"/>
      <c r="AF263" s="536"/>
      <c r="AG263" s="536"/>
      <c r="AH263" s="536"/>
      <c r="AI263" s="536"/>
      <c r="AJ263" s="536"/>
      <c r="AK263" s="536"/>
      <c r="AL263" s="536"/>
      <c r="AM263" s="536"/>
      <c r="AN263" s="536"/>
      <c r="AO263" s="536"/>
      <c r="AP263" s="536"/>
    </row>
    <row r="264" spans="25:42">
      <c r="Y264" s="536"/>
      <c r="Z264" s="536"/>
      <c r="AA264" s="536"/>
      <c r="AB264" s="536"/>
      <c r="AC264" s="536"/>
      <c r="AD264" s="536"/>
      <c r="AE264" s="536"/>
      <c r="AF264" s="536"/>
      <c r="AG264" s="536"/>
      <c r="AH264" s="536"/>
      <c r="AI264" s="536"/>
      <c r="AJ264" s="536"/>
      <c r="AK264" s="536"/>
      <c r="AL264" s="536"/>
      <c r="AM264" s="536"/>
      <c r="AN264" s="536"/>
      <c r="AO264" s="536"/>
      <c r="AP264" s="536"/>
    </row>
    <row r="265" spans="25:42">
      <c r="Y265" s="536"/>
      <c r="Z265" s="536"/>
      <c r="AA265" s="536"/>
      <c r="AB265" s="536"/>
      <c r="AC265" s="536"/>
      <c r="AD265" s="536"/>
      <c r="AE265" s="536"/>
      <c r="AF265" s="536"/>
      <c r="AG265" s="536"/>
      <c r="AH265" s="536"/>
      <c r="AI265" s="536"/>
      <c r="AJ265" s="536"/>
      <c r="AK265" s="536"/>
      <c r="AL265" s="536"/>
      <c r="AM265" s="536"/>
      <c r="AN265" s="536"/>
      <c r="AO265" s="536"/>
      <c r="AP265" s="536"/>
    </row>
    <row r="266" spans="25:42">
      <c r="Y266" s="536"/>
      <c r="Z266" s="536"/>
      <c r="AA266" s="536"/>
      <c r="AB266" s="536"/>
      <c r="AC266" s="536"/>
      <c r="AD266" s="536"/>
      <c r="AE266" s="536"/>
      <c r="AF266" s="536"/>
      <c r="AG266" s="536"/>
      <c r="AH266" s="536"/>
      <c r="AI266" s="536"/>
      <c r="AJ266" s="536"/>
      <c r="AK266" s="536"/>
      <c r="AL266" s="536"/>
      <c r="AM266" s="536"/>
      <c r="AN266" s="536"/>
      <c r="AO266" s="536"/>
      <c r="AP266" s="536"/>
    </row>
    <row r="267" spans="25:42">
      <c r="Y267" s="536"/>
      <c r="Z267" s="536"/>
      <c r="AA267" s="536"/>
      <c r="AB267" s="536"/>
      <c r="AC267" s="536"/>
      <c r="AD267" s="536"/>
      <c r="AE267" s="536"/>
      <c r="AF267" s="536"/>
      <c r="AG267" s="536"/>
      <c r="AH267" s="536"/>
      <c r="AI267" s="536"/>
      <c r="AJ267" s="536"/>
      <c r="AK267" s="536"/>
      <c r="AL267" s="536"/>
      <c r="AM267" s="536"/>
      <c r="AN267" s="536"/>
      <c r="AO267" s="536"/>
      <c r="AP267" s="536"/>
    </row>
    <row r="268" spans="25:42">
      <c r="Y268" s="536"/>
      <c r="Z268" s="536"/>
      <c r="AA268" s="536"/>
      <c r="AB268" s="536"/>
      <c r="AC268" s="536"/>
      <c r="AD268" s="536"/>
      <c r="AE268" s="536"/>
      <c r="AF268" s="536"/>
      <c r="AG268" s="536"/>
      <c r="AH268" s="536"/>
      <c r="AI268" s="536"/>
      <c r="AJ268" s="536"/>
      <c r="AK268" s="536"/>
      <c r="AL268" s="536"/>
      <c r="AM268" s="536"/>
      <c r="AN268" s="536"/>
      <c r="AO268" s="536"/>
      <c r="AP268" s="536"/>
    </row>
    <row r="269" spans="25:42">
      <c r="Y269" s="536"/>
      <c r="Z269" s="536"/>
      <c r="AA269" s="536"/>
      <c r="AB269" s="536"/>
      <c r="AC269" s="536"/>
      <c r="AD269" s="536"/>
      <c r="AE269" s="536"/>
      <c r="AF269" s="536"/>
      <c r="AG269" s="536"/>
      <c r="AH269" s="536"/>
      <c r="AI269" s="536"/>
      <c r="AJ269" s="536"/>
      <c r="AK269" s="536"/>
      <c r="AL269" s="536"/>
      <c r="AM269" s="536"/>
      <c r="AN269" s="536"/>
      <c r="AO269" s="536"/>
      <c r="AP269" s="536"/>
    </row>
    <row r="270" spans="25:42">
      <c r="Y270" s="536"/>
      <c r="Z270" s="536"/>
      <c r="AA270" s="536"/>
      <c r="AB270" s="536"/>
      <c r="AC270" s="536"/>
      <c r="AD270" s="536"/>
      <c r="AE270" s="536"/>
      <c r="AF270" s="536"/>
      <c r="AG270" s="536"/>
      <c r="AH270" s="536"/>
      <c r="AI270" s="536"/>
      <c r="AJ270" s="536"/>
      <c r="AK270" s="536"/>
      <c r="AL270" s="536"/>
      <c r="AM270" s="536"/>
      <c r="AN270" s="536"/>
      <c r="AO270" s="536"/>
      <c r="AP270" s="536"/>
    </row>
    <row r="271" spans="25:42">
      <c r="Y271" s="536"/>
      <c r="Z271" s="536"/>
      <c r="AA271" s="536"/>
      <c r="AB271" s="536"/>
      <c r="AC271" s="536"/>
      <c r="AD271" s="536"/>
      <c r="AE271" s="536"/>
      <c r="AF271" s="536"/>
      <c r="AG271" s="536"/>
      <c r="AH271" s="536"/>
      <c r="AI271" s="536"/>
      <c r="AJ271" s="536"/>
      <c r="AK271" s="536"/>
      <c r="AL271" s="536"/>
      <c r="AM271" s="536"/>
      <c r="AN271" s="536"/>
      <c r="AO271" s="536"/>
      <c r="AP271" s="536"/>
    </row>
    <row r="272" spans="25:42">
      <c r="Y272" s="536"/>
      <c r="Z272" s="536"/>
      <c r="AA272" s="536"/>
      <c r="AB272" s="536"/>
      <c r="AC272" s="536"/>
      <c r="AD272" s="536"/>
      <c r="AE272" s="536"/>
      <c r="AF272" s="536"/>
      <c r="AG272" s="536"/>
      <c r="AH272" s="536"/>
      <c r="AI272" s="536"/>
      <c r="AJ272" s="536"/>
      <c r="AK272" s="536"/>
      <c r="AL272" s="536"/>
      <c r="AM272" s="536"/>
      <c r="AN272" s="536"/>
      <c r="AO272" s="536"/>
      <c r="AP272" s="536"/>
    </row>
    <row r="273" spans="25:42">
      <c r="Y273" s="536"/>
      <c r="Z273" s="536"/>
      <c r="AA273" s="536"/>
      <c r="AB273" s="536"/>
      <c r="AC273" s="536"/>
      <c r="AD273" s="536"/>
      <c r="AE273" s="536"/>
      <c r="AF273" s="536"/>
      <c r="AG273" s="536"/>
      <c r="AH273" s="536"/>
      <c r="AI273" s="536"/>
      <c r="AJ273" s="536"/>
      <c r="AK273" s="536"/>
      <c r="AL273" s="536"/>
      <c r="AM273" s="536"/>
      <c r="AN273" s="536"/>
      <c r="AO273" s="536"/>
      <c r="AP273" s="536"/>
    </row>
    <row r="274" spans="25:42">
      <c r="Y274" s="536"/>
      <c r="Z274" s="536"/>
      <c r="AA274" s="536"/>
      <c r="AB274" s="536"/>
      <c r="AC274" s="536"/>
      <c r="AD274" s="536"/>
      <c r="AE274" s="536"/>
      <c r="AF274" s="536"/>
      <c r="AG274" s="536"/>
      <c r="AH274" s="536"/>
      <c r="AI274" s="536"/>
      <c r="AJ274" s="536"/>
      <c r="AK274" s="536"/>
      <c r="AL274" s="536"/>
      <c r="AM274" s="536"/>
      <c r="AN274" s="536"/>
      <c r="AO274" s="536"/>
      <c r="AP274" s="536"/>
    </row>
    <row r="275" spans="25:42">
      <c r="Y275" s="536"/>
      <c r="Z275" s="536"/>
      <c r="AA275" s="536"/>
      <c r="AB275" s="536"/>
      <c r="AC275" s="536"/>
      <c r="AD275" s="536"/>
      <c r="AE275" s="536"/>
      <c r="AF275" s="536"/>
      <c r="AG275" s="536"/>
      <c r="AH275" s="536"/>
      <c r="AI275" s="536"/>
      <c r="AJ275" s="536"/>
      <c r="AK275" s="536"/>
      <c r="AL275" s="536"/>
      <c r="AM275" s="536"/>
      <c r="AN275" s="536"/>
      <c r="AO275" s="536"/>
      <c r="AP275" s="536"/>
    </row>
    <row r="276" spans="25:42">
      <c r="Y276" s="536"/>
      <c r="Z276" s="536"/>
      <c r="AA276" s="536"/>
      <c r="AB276" s="536"/>
      <c r="AC276" s="536"/>
      <c r="AD276" s="536"/>
      <c r="AE276" s="536"/>
      <c r="AF276" s="536"/>
      <c r="AG276" s="536"/>
      <c r="AH276" s="536"/>
      <c r="AI276" s="536"/>
      <c r="AJ276" s="536"/>
      <c r="AK276" s="536"/>
      <c r="AL276" s="536"/>
      <c r="AM276" s="536"/>
      <c r="AN276" s="536"/>
      <c r="AO276" s="536"/>
      <c r="AP276" s="536"/>
    </row>
    <row r="277" spans="25:42">
      <c r="Y277" s="536"/>
      <c r="Z277" s="536"/>
      <c r="AA277" s="536"/>
      <c r="AB277" s="536"/>
      <c r="AC277" s="536"/>
      <c r="AD277" s="536"/>
      <c r="AE277" s="536"/>
      <c r="AF277" s="536"/>
      <c r="AG277" s="536"/>
      <c r="AH277" s="536"/>
      <c r="AI277" s="536"/>
      <c r="AJ277" s="536"/>
      <c r="AK277" s="536"/>
      <c r="AL277" s="536"/>
      <c r="AM277" s="536"/>
      <c r="AN277" s="536"/>
      <c r="AO277" s="536"/>
      <c r="AP277" s="536"/>
    </row>
    <row r="278" spans="25:42">
      <c r="Y278" s="536"/>
      <c r="Z278" s="536"/>
      <c r="AA278" s="536"/>
      <c r="AB278" s="536"/>
      <c r="AC278" s="536"/>
      <c r="AD278" s="536"/>
      <c r="AE278" s="536"/>
      <c r="AF278" s="536"/>
      <c r="AG278" s="536"/>
      <c r="AH278" s="536"/>
      <c r="AI278" s="536"/>
      <c r="AJ278" s="536"/>
      <c r="AK278" s="536"/>
      <c r="AL278" s="536"/>
      <c r="AM278" s="536"/>
      <c r="AN278" s="536"/>
      <c r="AO278" s="536"/>
      <c r="AP278" s="536"/>
    </row>
    <row r="279" spans="25:42">
      <c r="Y279" s="536"/>
      <c r="Z279" s="536"/>
      <c r="AA279" s="536"/>
      <c r="AB279" s="536"/>
      <c r="AC279" s="536"/>
      <c r="AD279" s="536"/>
      <c r="AE279" s="536"/>
      <c r="AF279" s="536"/>
      <c r="AG279" s="536"/>
      <c r="AH279" s="536"/>
      <c r="AI279" s="536"/>
      <c r="AJ279" s="536"/>
      <c r="AK279" s="536"/>
      <c r="AL279" s="536"/>
      <c r="AM279" s="536"/>
      <c r="AN279" s="536"/>
      <c r="AO279" s="536"/>
      <c r="AP279" s="536"/>
    </row>
    <row r="280" spans="25:42">
      <c r="Y280" s="536"/>
      <c r="Z280" s="536"/>
      <c r="AA280" s="536"/>
      <c r="AB280" s="536"/>
      <c r="AC280" s="536"/>
      <c r="AD280" s="536"/>
      <c r="AE280" s="536"/>
      <c r="AF280" s="536"/>
      <c r="AG280" s="536"/>
      <c r="AH280" s="536"/>
      <c r="AI280" s="536"/>
      <c r="AJ280" s="536"/>
      <c r="AK280" s="536"/>
      <c r="AL280" s="536"/>
      <c r="AM280" s="536"/>
      <c r="AN280" s="536"/>
      <c r="AO280" s="536"/>
      <c r="AP280" s="536"/>
    </row>
    <row r="281" spans="25:42">
      <c r="Y281" s="536"/>
      <c r="Z281" s="536"/>
      <c r="AA281" s="536"/>
      <c r="AB281" s="536"/>
      <c r="AC281" s="536"/>
      <c r="AD281" s="536"/>
      <c r="AE281" s="536"/>
      <c r="AF281" s="536"/>
      <c r="AG281" s="536"/>
      <c r="AH281" s="536"/>
      <c r="AI281" s="536"/>
      <c r="AJ281" s="536"/>
      <c r="AK281" s="536"/>
      <c r="AL281" s="536"/>
      <c r="AM281" s="536"/>
      <c r="AN281" s="536"/>
      <c r="AO281" s="536"/>
      <c r="AP281" s="536"/>
    </row>
    <row r="282" spans="25:42">
      <c r="Y282" s="536"/>
      <c r="Z282" s="536"/>
      <c r="AA282" s="536"/>
      <c r="AB282" s="536"/>
      <c r="AC282" s="536"/>
      <c r="AD282" s="536"/>
      <c r="AE282" s="536"/>
      <c r="AF282" s="536"/>
      <c r="AG282" s="536"/>
      <c r="AH282" s="536"/>
      <c r="AI282" s="536"/>
      <c r="AJ282" s="536"/>
      <c r="AK282" s="536"/>
      <c r="AL282" s="536"/>
      <c r="AM282" s="536"/>
      <c r="AN282" s="536"/>
      <c r="AO282" s="536"/>
      <c r="AP282" s="536"/>
    </row>
    <row r="283" spans="25:42">
      <c r="Y283" s="536"/>
      <c r="Z283" s="536"/>
      <c r="AA283" s="536"/>
      <c r="AB283" s="536"/>
      <c r="AC283" s="536"/>
      <c r="AD283" s="536"/>
      <c r="AE283" s="536"/>
      <c r="AF283" s="536"/>
      <c r="AG283" s="536"/>
      <c r="AH283" s="536"/>
      <c r="AI283" s="536"/>
      <c r="AJ283" s="536"/>
      <c r="AK283" s="536"/>
      <c r="AL283" s="536"/>
      <c r="AM283" s="536"/>
      <c r="AN283" s="536"/>
      <c r="AO283" s="536"/>
      <c r="AP283" s="536"/>
    </row>
    <row r="284" spans="25:42">
      <c r="Y284" s="536"/>
      <c r="Z284" s="536"/>
      <c r="AA284" s="536"/>
      <c r="AB284" s="536"/>
      <c r="AC284" s="536"/>
      <c r="AD284" s="536"/>
      <c r="AE284" s="536"/>
      <c r="AF284" s="536"/>
      <c r="AG284" s="536"/>
      <c r="AH284" s="536"/>
      <c r="AI284" s="536"/>
      <c r="AJ284" s="536"/>
      <c r="AK284" s="536"/>
      <c r="AL284" s="536"/>
      <c r="AM284" s="536"/>
      <c r="AN284" s="536"/>
      <c r="AO284" s="536"/>
      <c r="AP284" s="536"/>
    </row>
    <row r="285" spans="25:42">
      <c r="Y285" s="536"/>
      <c r="Z285" s="536"/>
      <c r="AA285" s="536"/>
      <c r="AB285" s="536"/>
      <c r="AC285" s="536"/>
      <c r="AD285" s="536"/>
      <c r="AE285" s="536"/>
      <c r="AF285" s="536"/>
      <c r="AG285" s="536"/>
      <c r="AH285" s="536"/>
      <c r="AI285" s="536"/>
      <c r="AJ285" s="536"/>
      <c r="AK285" s="536"/>
      <c r="AL285" s="536"/>
      <c r="AM285" s="536"/>
      <c r="AN285" s="536"/>
      <c r="AO285" s="536"/>
      <c r="AP285" s="536"/>
    </row>
    <row r="286" spans="25:42">
      <c r="Y286" s="536"/>
      <c r="Z286" s="536"/>
      <c r="AA286" s="536"/>
      <c r="AB286" s="536"/>
      <c r="AC286" s="536"/>
      <c r="AD286" s="536"/>
      <c r="AE286" s="536"/>
      <c r="AF286" s="536"/>
      <c r="AG286" s="536"/>
      <c r="AH286" s="536"/>
      <c r="AI286" s="536"/>
      <c r="AJ286" s="536"/>
      <c r="AK286" s="536"/>
      <c r="AL286" s="536"/>
      <c r="AM286" s="536"/>
      <c r="AN286" s="536"/>
      <c r="AO286" s="536"/>
      <c r="AP286" s="536"/>
    </row>
    <row r="287" spans="25:42">
      <c r="Y287" s="536"/>
      <c r="Z287" s="536"/>
      <c r="AA287" s="536"/>
      <c r="AB287" s="536"/>
      <c r="AC287" s="536"/>
      <c r="AD287" s="536"/>
      <c r="AE287" s="536"/>
      <c r="AF287" s="536"/>
      <c r="AG287" s="536"/>
      <c r="AH287" s="536"/>
      <c r="AI287" s="536"/>
      <c r="AJ287" s="536"/>
      <c r="AK287" s="536"/>
      <c r="AL287" s="536"/>
      <c r="AM287" s="536"/>
      <c r="AN287" s="536"/>
      <c r="AO287" s="536"/>
      <c r="AP287" s="536"/>
    </row>
    <row r="288" spans="25:42">
      <c r="Y288" s="536"/>
      <c r="Z288" s="536"/>
      <c r="AA288" s="536"/>
      <c r="AB288" s="536"/>
      <c r="AC288" s="536"/>
      <c r="AD288" s="536"/>
      <c r="AE288" s="536"/>
      <c r="AF288" s="536"/>
      <c r="AG288" s="536"/>
      <c r="AH288" s="536"/>
      <c r="AI288" s="536"/>
      <c r="AJ288" s="536"/>
      <c r="AK288" s="536"/>
      <c r="AL288" s="536"/>
      <c r="AM288" s="536"/>
      <c r="AN288" s="536"/>
      <c r="AO288" s="536"/>
      <c r="AP288" s="536"/>
    </row>
    <row r="289" spans="25:42">
      <c r="Y289" s="536"/>
      <c r="Z289" s="536"/>
      <c r="AA289" s="536"/>
      <c r="AB289" s="536"/>
      <c r="AC289" s="536"/>
      <c r="AD289" s="536"/>
      <c r="AE289" s="536"/>
      <c r="AF289" s="536"/>
      <c r="AG289" s="536"/>
      <c r="AH289" s="536"/>
      <c r="AI289" s="536"/>
      <c r="AJ289" s="536"/>
      <c r="AK289" s="536"/>
      <c r="AL289" s="536"/>
      <c r="AM289" s="536"/>
      <c r="AN289" s="536"/>
      <c r="AO289" s="536"/>
      <c r="AP289" s="536"/>
    </row>
    <row r="290" spans="25:42">
      <c r="Y290" s="536"/>
      <c r="Z290" s="536"/>
      <c r="AA290" s="536"/>
      <c r="AB290" s="536"/>
      <c r="AC290" s="536"/>
      <c r="AD290" s="536"/>
      <c r="AE290" s="536"/>
      <c r="AF290" s="536"/>
      <c r="AG290" s="536"/>
      <c r="AH290" s="536"/>
      <c r="AI290" s="536"/>
      <c r="AJ290" s="536"/>
      <c r="AK290" s="536"/>
      <c r="AL290" s="536"/>
      <c r="AM290" s="536"/>
      <c r="AN290" s="536"/>
      <c r="AO290" s="536"/>
      <c r="AP290" s="536"/>
    </row>
    <row r="291" spans="25:42">
      <c r="Y291" s="536"/>
      <c r="Z291" s="536"/>
      <c r="AA291" s="536"/>
      <c r="AB291" s="536"/>
      <c r="AC291" s="536"/>
      <c r="AD291" s="536"/>
      <c r="AE291" s="536"/>
      <c r="AF291" s="536"/>
      <c r="AG291" s="536"/>
      <c r="AH291" s="536"/>
      <c r="AI291" s="536"/>
      <c r="AJ291" s="536"/>
      <c r="AK291" s="536"/>
      <c r="AL291" s="536"/>
      <c r="AM291" s="536"/>
      <c r="AN291" s="536"/>
      <c r="AO291" s="536"/>
      <c r="AP291" s="536"/>
    </row>
    <row r="292" spans="25:42">
      <c r="Y292" s="536"/>
      <c r="Z292" s="536"/>
      <c r="AA292" s="536"/>
      <c r="AB292" s="536"/>
      <c r="AC292" s="536"/>
      <c r="AD292" s="536"/>
      <c r="AE292" s="536"/>
      <c r="AF292" s="536"/>
      <c r="AG292" s="536"/>
      <c r="AH292" s="536"/>
      <c r="AI292" s="536"/>
      <c r="AJ292" s="536"/>
      <c r="AK292" s="536"/>
      <c r="AL292" s="536"/>
      <c r="AM292" s="536"/>
      <c r="AN292" s="536"/>
      <c r="AO292" s="536"/>
      <c r="AP292" s="536"/>
    </row>
    <row r="293" spans="25:42">
      <c r="Y293" s="536"/>
      <c r="Z293" s="536"/>
      <c r="AA293" s="536"/>
      <c r="AB293" s="536"/>
      <c r="AC293" s="536"/>
      <c r="AD293" s="536"/>
      <c r="AE293" s="536"/>
      <c r="AF293" s="536"/>
      <c r="AG293" s="536"/>
      <c r="AH293" s="536"/>
      <c r="AI293" s="536"/>
      <c r="AJ293" s="536"/>
      <c r="AK293" s="536"/>
      <c r="AL293" s="536"/>
      <c r="AM293" s="536"/>
      <c r="AN293" s="536"/>
      <c r="AO293" s="536"/>
      <c r="AP293" s="536"/>
    </row>
    <row r="294" spans="25:42">
      <c r="Y294" s="536"/>
      <c r="Z294" s="536"/>
      <c r="AA294" s="536"/>
      <c r="AB294" s="536"/>
      <c r="AC294" s="536"/>
      <c r="AD294" s="536"/>
      <c r="AE294" s="536"/>
      <c r="AF294" s="536"/>
      <c r="AG294" s="536"/>
      <c r="AH294" s="536"/>
      <c r="AI294" s="536"/>
      <c r="AJ294" s="536"/>
      <c r="AK294" s="536"/>
      <c r="AL294" s="536"/>
      <c r="AM294" s="536"/>
      <c r="AN294" s="536"/>
      <c r="AO294" s="536"/>
      <c r="AP294" s="536"/>
    </row>
    <row r="295" spans="25:42">
      <c r="Y295" s="536"/>
      <c r="Z295" s="536"/>
      <c r="AA295" s="536"/>
      <c r="AB295" s="536"/>
      <c r="AC295" s="536"/>
      <c r="AD295" s="536"/>
      <c r="AE295" s="536"/>
      <c r="AF295" s="536"/>
      <c r="AG295" s="536"/>
      <c r="AH295" s="536"/>
      <c r="AI295" s="536"/>
      <c r="AJ295" s="536"/>
      <c r="AK295" s="536"/>
      <c r="AL295" s="536"/>
      <c r="AM295" s="536"/>
      <c r="AN295" s="536"/>
      <c r="AO295" s="536"/>
      <c r="AP295" s="536"/>
    </row>
    <row r="296" spans="25:42">
      <c r="Y296" s="536"/>
      <c r="Z296" s="536"/>
      <c r="AA296" s="536"/>
      <c r="AB296" s="536"/>
      <c r="AC296" s="536"/>
      <c r="AD296" s="536"/>
      <c r="AE296" s="536"/>
      <c r="AF296" s="536"/>
      <c r="AG296" s="536"/>
      <c r="AH296" s="536"/>
      <c r="AI296" s="536"/>
      <c r="AJ296" s="536"/>
      <c r="AK296" s="536"/>
      <c r="AL296" s="536"/>
      <c r="AM296" s="536"/>
      <c r="AN296" s="536"/>
      <c r="AO296" s="536"/>
      <c r="AP296" s="536"/>
    </row>
    <row r="297" spans="25:42">
      <c r="Y297" s="536"/>
      <c r="Z297" s="536"/>
      <c r="AA297" s="536"/>
      <c r="AB297" s="536"/>
      <c r="AC297" s="536"/>
      <c r="AD297" s="536"/>
      <c r="AE297" s="536"/>
      <c r="AF297" s="536"/>
      <c r="AG297" s="536"/>
      <c r="AH297" s="536"/>
      <c r="AI297" s="536"/>
      <c r="AJ297" s="536"/>
      <c r="AK297" s="536"/>
      <c r="AL297" s="536"/>
      <c r="AM297" s="536"/>
      <c r="AN297" s="536"/>
      <c r="AO297" s="536"/>
      <c r="AP297" s="536"/>
    </row>
    <row r="298" spans="25:42">
      <c r="Y298" s="536"/>
      <c r="Z298" s="536"/>
      <c r="AA298" s="536"/>
      <c r="AB298" s="536"/>
      <c r="AC298" s="536"/>
      <c r="AD298" s="536"/>
      <c r="AE298" s="536"/>
      <c r="AF298" s="536"/>
      <c r="AG298" s="536"/>
      <c r="AH298" s="536"/>
      <c r="AI298" s="536"/>
      <c r="AJ298" s="536"/>
      <c r="AK298" s="536"/>
      <c r="AL298" s="536"/>
      <c r="AM298" s="536"/>
      <c r="AN298" s="536"/>
      <c r="AO298" s="536"/>
      <c r="AP298" s="536"/>
    </row>
    <row r="299" spans="25:42">
      <c r="Y299" s="536"/>
      <c r="Z299" s="536"/>
      <c r="AA299" s="536"/>
      <c r="AB299" s="536"/>
      <c r="AC299" s="536"/>
      <c r="AD299" s="536"/>
      <c r="AE299" s="536"/>
      <c r="AF299" s="536"/>
      <c r="AG299" s="536"/>
      <c r="AH299" s="536"/>
      <c r="AI299" s="536"/>
      <c r="AJ299" s="536"/>
      <c r="AK299" s="536"/>
      <c r="AL299" s="536"/>
      <c r="AM299" s="536"/>
      <c r="AN299" s="536"/>
      <c r="AO299" s="536"/>
      <c r="AP299" s="536"/>
    </row>
    <row r="300" spans="25:42">
      <c r="Y300" s="536"/>
      <c r="Z300" s="536"/>
      <c r="AA300" s="536"/>
      <c r="AB300" s="536"/>
      <c r="AC300" s="536"/>
      <c r="AD300" s="536"/>
      <c r="AE300" s="536"/>
      <c r="AF300" s="536"/>
      <c r="AG300" s="536"/>
      <c r="AH300" s="536"/>
      <c r="AI300" s="536"/>
      <c r="AJ300" s="536"/>
      <c r="AK300" s="536"/>
      <c r="AL300" s="536"/>
      <c r="AM300" s="536"/>
      <c r="AN300" s="536"/>
      <c r="AO300" s="536"/>
      <c r="AP300" s="536"/>
    </row>
    <row r="301" spans="25:42">
      <c r="Y301" s="536"/>
      <c r="Z301" s="536"/>
      <c r="AA301" s="536"/>
      <c r="AB301" s="536"/>
      <c r="AC301" s="536"/>
      <c r="AD301" s="536"/>
      <c r="AE301" s="536"/>
      <c r="AF301" s="536"/>
      <c r="AG301" s="536"/>
      <c r="AH301" s="536"/>
      <c r="AI301" s="536"/>
      <c r="AJ301" s="536"/>
      <c r="AK301" s="536"/>
      <c r="AL301" s="536"/>
      <c r="AM301" s="536"/>
      <c r="AN301" s="536"/>
      <c r="AO301" s="536"/>
      <c r="AP301" s="536"/>
    </row>
    <row r="302" spans="25:42">
      <c r="Y302" s="536"/>
      <c r="Z302" s="536"/>
      <c r="AA302" s="536"/>
      <c r="AB302" s="536"/>
      <c r="AC302" s="536"/>
      <c r="AD302" s="536"/>
      <c r="AE302" s="536"/>
      <c r="AF302" s="536"/>
      <c r="AG302" s="536"/>
      <c r="AH302" s="536"/>
      <c r="AI302" s="536"/>
      <c r="AJ302" s="536"/>
      <c r="AK302" s="536"/>
      <c r="AL302" s="536"/>
      <c r="AM302" s="536"/>
      <c r="AN302" s="536"/>
      <c r="AO302" s="536"/>
      <c r="AP302" s="536"/>
    </row>
    <row r="303" spans="25:42">
      <c r="Y303" s="536"/>
      <c r="Z303" s="536"/>
      <c r="AA303" s="536"/>
      <c r="AB303" s="536"/>
      <c r="AC303" s="536"/>
      <c r="AD303" s="536"/>
      <c r="AE303" s="536"/>
      <c r="AF303" s="536"/>
      <c r="AG303" s="536"/>
      <c r="AH303" s="536"/>
      <c r="AI303" s="536"/>
      <c r="AJ303" s="536"/>
      <c r="AK303" s="536"/>
      <c r="AL303" s="536"/>
      <c r="AM303" s="536"/>
      <c r="AN303" s="536"/>
      <c r="AO303" s="536"/>
      <c r="AP303" s="536"/>
    </row>
    <row r="304" spans="25:42">
      <c r="Y304" s="536"/>
      <c r="Z304" s="536"/>
      <c r="AA304" s="536"/>
      <c r="AB304" s="536"/>
      <c r="AC304" s="536"/>
      <c r="AD304" s="536"/>
      <c r="AE304" s="536"/>
      <c r="AF304" s="536"/>
      <c r="AG304" s="536"/>
      <c r="AH304" s="536"/>
      <c r="AI304" s="536"/>
      <c r="AJ304" s="536"/>
      <c r="AK304" s="536"/>
      <c r="AL304" s="536"/>
      <c r="AM304" s="536"/>
      <c r="AN304" s="536"/>
      <c r="AO304" s="536"/>
      <c r="AP304" s="536"/>
    </row>
    <row r="305" spans="25:42">
      <c r="Y305" s="536"/>
      <c r="Z305" s="536"/>
      <c r="AA305" s="536"/>
      <c r="AB305" s="536"/>
      <c r="AC305" s="536"/>
      <c r="AD305" s="536"/>
      <c r="AE305" s="536"/>
      <c r="AF305" s="536"/>
      <c r="AG305" s="536"/>
      <c r="AH305" s="536"/>
      <c r="AI305" s="536"/>
      <c r="AJ305" s="536"/>
      <c r="AK305" s="536"/>
      <c r="AL305" s="536"/>
      <c r="AM305" s="536"/>
      <c r="AN305" s="536"/>
      <c r="AO305" s="536"/>
      <c r="AP305" s="536"/>
    </row>
    <row r="306" spans="25:42">
      <c r="Y306" s="536"/>
      <c r="Z306" s="536"/>
      <c r="AA306" s="536"/>
      <c r="AB306" s="536"/>
      <c r="AC306" s="536"/>
      <c r="AD306" s="536"/>
      <c r="AE306" s="536"/>
      <c r="AF306" s="536"/>
      <c r="AG306" s="536"/>
      <c r="AH306" s="536"/>
      <c r="AI306" s="536"/>
      <c r="AJ306" s="536"/>
      <c r="AK306" s="536"/>
      <c r="AL306" s="536"/>
      <c r="AM306" s="536"/>
      <c r="AN306" s="536"/>
      <c r="AO306" s="536"/>
      <c r="AP306" s="536"/>
    </row>
    <row r="307" spans="25:42">
      <c r="Y307" s="536"/>
      <c r="Z307" s="536"/>
      <c r="AA307" s="536"/>
      <c r="AB307" s="536"/>
      <c r="AC307" s="536"/>
      <c r="AD307" s="536"/>
      <c r="AE307" s="536"/>
      <c r="AF307" s="536"/>
      <c r="AG307" s="536"/>
      <c r="AH307" s="536"/>
      <c r="AI307" s="536"/>
      <c r="AJ307" s="536"/>
      <c r="AK307" s="536"/>
      <c r="AL307" s="536"/>
      <c r="AM307" s="536"/>
      <c r="AN307" s="536"/>
      <c r="AO307" s="536"/>
      <c r="AP307" s="536"/>
    </row>
    <row r="308" spans="25:42">
      <c r="Y308" s="536"/>
      <c r="Z308" s="536"/>
      <c r="AA308" s="536"/>
      <c r="AB308" s="536"/>
      <c r="AC308" s="536"/>
      <c r="AD308" s="536"/>
      <c r="AE308" s="536"/>
      <c r="AF308" s="536"/>
      <c r="AG308" s="536"/>
      <c r="AH308" s="536"/>
      <c r="AI308" s="536"/>
      <c r="AJ308" s="536"/>
      <c r="AK308" s="536"/>
      <c r="AL308" s="536"/>
      <c r="AM308" s="536"/>
      <c r="AN308" s="536"/>
      <c r="AO308" s="536"/>
      <c r="AP308" s="536"/>
    </row>
    <row r="309" spans="25:42">
      <c r="Y309" s="536"/>
      <c r="Z309" s="536"/>
      <c r="AA309" s="536"/>
      <c r="AB309" s="536"/>
      <c r="AC309" s="536"/>
      <c r="AD309" s="536"/>
      <c r="AE309" s="536"/>
      <c r="AF309" s="536"/>
      <c r="AG309" s="536"/>
      <c r="AH309" s="536"/>
      <c r="AI309" s="536"/>
      <c r="AJ309" s="536"/>
      <c r="AK309" s="536"/>
      <c r="AL309" s="536"/>
      <c r="AM309" s="536"/>
      <c r="AN309" s="536"/>
      <c r="AO309" s="536"/>
      <c r="AP309" s="536"/>
    </row>
    <row r="310" spans="25:42">
      <c r="Y310" s="536"/>
      <c r="Z310" s="536"/>
      <c r="AA310" s="536"/>
      <c r="AB310" s="536"/>
      <c r="AC310" s="536"/>
      <c r="AD310" s="536"/>
      <c r="AE310" s="536"/>
      <c r="AF310" s="536"/>
      <c r="AG310" s="536"/>
      <c r="AH310" s="536"/>
      <c r="AI310" s="536"/>
      <c r="AJ310" s="536"/>
      <c r="AK310" s="536"/>
      <c r="AL310" s="536"/>
      <c r="AM310" s="536"/>
      <c r="AN310" s="536"/>
      <c r="AO310" s="536"/>
      <c r="AP310" s="536"/>
    </row>
    <row r="311" spans="25:42">
      <c r="Y311" s="536"/>
      <c r="Z311" s="536"/>
      <c r="AA311" s="536"/>
      <c r="AB311" s="536"/>
      <c r="AC311" s="536"/>
      <c r="AD311" s="536"/>
      <c r="AE311" s="536"/>
      <c r="AF311" s="536"/>
      <c r="AG311" s="536"/>
      <c r="AH311" s="536"/>
      <c r="AI311" s="536"/>
      <c r="AJ311" s="536"/>
      <c r="AK311" s="536"/>
      <c r="AL311" s="536"/>
      <c r="AM311" s="536"/>
      <c r="AN311" s="536"/>
      <c r="AO311" s="536"/>
      <c r="AP311" s="536"/>
    </row>
    <row r="312" spans="25:42">
      <c r="Y312" s="536"/>
      <c r="Z312" s="536"/>
      <c r="AA312" s="536"/>
      <c r="AB312" s="536"/>
      <c r="AC312" s="536"/>
      <c r="AD312" s="536"/>
      <c r="AE312" s="536"/>
      <c r="AF312" s="536"/>
      <c r="AG312" s="536"/>
      <c r="AH312" s="536"/>
      <c r="AI312" s="536"/>
      <c r="AJ312" s="536"/>
      <c r="AK312" s="536"/>
      <c r="AL312" s="536"/>
      <c r="AM312" s="536"/>
      <c r="AN312" s="536"/>
      <c r="AO312" s="536"/>
      <c r="AP312" s="536"/>
    </row>
    <row r="313" spans="25:42">
      <c r="Y313" s="536"/>
      <c r="Z313" s="536"/>
      <c r="AA313" s="536"/>
      <c r="AB313" s="536"/>
      <c r="AC313" s="536"/>
      <c r="AD313" s="536"/>
      <c r="AE313" s="536"/>
      <c r="AF313" s="536"/>
      <c r="AG313" s="536"/>
      <c r="AH313" s="536"/>
      <c r="AI313" s="536"/>
      <c r="AJ313" s="536"/>
      <c r="AK313" s="536"/>
      <c r="AL313" s="536"/>
      <c r="AM313" s="536"/>
      <c r="AN313" s="536"/>
      <c r="AO313" s="536"/>
      <c r="AP313" s="536"/>
    </row>
    <row r="314" spans="25:42">
      <c r="Y314" s="536"/>
      <c r="Z314" s="536"/>
      <c r="AA314" s="536"/>
      <c r="AB314" s="536"/>
      <c r="AC314" s="536"/>
      <c r="AD314" s="536"/>
      <c r="AE314" s="536"/>
      <c r="AF314" s="536"/>
      <c r="AG314" s="536"/>
      <c r="AH314" s="536"/>
      <c r="AI314" s="536"/>
      <c r="AJ314" s="536"/>
      <c r="AK314" s="536"/>
      <c r="AL314" s="536"/>
      <c r="AM314" s="536"/>
      <c r="AN314" s="536"/>
      <c r="AO314" s="536"/>
      <c r="AP314" s="536"/>
    </row>
    <row r="315" spans="25:42">
      <c r="Y315" s="536"/>
      <c r="Z315" s="536"/>
      <c r="AA315" s="536"/>
      <c r="AB315" s="536"/>
      <c r="AC315" s="536"/>
      <c r="AD315" s="536"/>
      <c r="AE315" s="536"/>
      <c r="AF315" s="536"/>
      <c r="AG315" s="536"/>
      <c r="AH315" s="536"/>
      <c r="AI315" s="536"/>
      <c r="AJ315" s="536"/>
      <c r="AK315" s="536"/>
      <c r="AL315" s="536"/>
      <c r="AM315" s="536"/>
      <c r="AN315" s="536"/>
      <c r="AO315" s="536"/>
      <c r="AP315" s="536"/>
    </row>
    <row r="316" spans="25:42">
      <c r="Y316" s="536"/>
      <c r="Z316" s="536"/>
      <c r="AA316" s="536"/>
      <c r="AB316" s="536"/>
      <c r="AC316" s="536"/>
      <c r="AD316" s="536"/>
      <c r="AE316" s="536"/>
      <c r="AF316" s="536"/>
      <c r="AG316" s="536"/>
      <c r="AH316" s="536"/>
      <c r="AI316" s="536"/>
      <c r="AJ316" s="536"/>
      <c r="AK316" s="536"/>
      <c r="AL316" s="536"/>
      <c r="AM316" s="536"/>
      <c r="AN316" s="536"/>
      <c r="AO316" s="536"/>
      <c r="AP316" s="536"/>
    </row>
    <row r="317" spans="25:42">
      <c r="Y317" s="536"/>
      <c r="Z317" s="536"/>
      <c r="AA317" s="536"/>
      <c r="AB317" s="536"/>
      <c r="AC317" s="536"/>
      <c r="AD317" s="536"/>
      <c r="AE317" s="536"/>
      <c r="AF317" s="536"/>
      <c r="AG317" s="536"/>
      <c r="AH317" s="536"/>
      <c r="AI317" s="536"/>
      <c r="AJ317" s="536"/>
      <c r="AK317" s="536"/>
      <c r="AL317" s="536"/>
      <c r="AM317" s="536"/>
      <c r="AN317" s="536"/>
      <c r="AO317" s="536"/>
      <c r="AP317" s="536"/>
    </row>
    <row r="318" spans="25:42">
      <c r="Y318" s="536"/>
      <c r="Z318" s="536"/>
      <c r="AA318" s="536"/>
      <c r="AB318" s="536"/>
      <c r="AC318" s="536"/>
      <c r="AD318" s="536"/>
      <c r="AE318" s="536"/>
      <c r="AF318" s="536"/>
      <c r="AG318" s="536"/>
      <c r="AH318" s="536"/>
      <c r="AI318" s="536"/>
      <c r="AJ318" s="536"/>
      <c r="AK318" s="536"/>
      <c r="AL318" s="536"/>
      <c r="AM318" s="536"/>
      <c r="AN318" s="536"/>
      <c r="AO318" s="536"/>
      <c r="AP318" s="536"/>
    </row>
    <row r="319" spans="25:42">
      <c r="Y319" s="536"/>
      <c r="Z319" s="536"/>
      <c r="AA319" s="536"/>
      <c r="AB319" s="536"/>
      <c r="AC319" s="536"/>
      <c r="AD319" s="536"/>
      <c r="AE319" s="536"/>
      <c r="AF319" s="536"/>
      <c r="AG319" s="536"/>
      <c r="AH319" s="536"/>
      <c r="AI319" s="536"/>
      <c r="AJ319" s="536"/>
      <c r="AK319" s="536"/>
      <c r="AL319" s="536"/>
      <c r="AM319" s="536"/>
      <c r="AN319" s="536"/>
      <c r="AO319" s="536"/>
      <c r="AP319" s="536"/>
    </row>
    <row r="320" spans="25:42">
      <c r="Y320" s="536"/>
      <c r="Z320" s="536"/>
      <c r="AA320" s="536"/>
      <c r="AB320" s="536"/>
      <c r="AC320" s="536"/>
      <c r="AD320" s="536"/>
      <c r="AE320" s="536"/>
      <c r="AF320" s="536"/>
      <c r="AG320" s="536"/>
      <c r="AH320" s="536"/>
      <c r="AI320" s="536"/>
      <c r="AJ320" s="536"/>
      <c r="AK320" s="536"/>
      <c r="AL320" s="536"/>
      <c r="AM320" s="536"/>
      <c r="AN320" s="536"/>
      <c r="AO320" s="536"/>
      <c r="AP320" s="536"/>
    </row>
    <row r="321" spans="25:42">
      <c r="Y321" s="536"/>
      <c r="Z321" s="536"/>
      <c r="AA321" s="536"/>
      <c r="AB321" s="536"/>
      <c r="AC321" s="536"/>
      <c r="AD321" s="536"/>
      <c r="AE321" s="536"/>
      <c r="AF321" s="536"/>
      <c r="AG321" s="536"/>
      <c r="AH321" s="536"/>
      <c r="AI321" s="536"/>
      <c r="AJ321" s="536"/>
      <c r="AK321" s="536"/>
      <c r="AL321" s="536"/>
      <c r="AM321" s="536"/>
      <c r="AN321" s="536"/>
      <c r="AO321" s="536"/>
      <c r="AP321" s="536"/>
    </row>
    <row r="322" spans="25:42">
      <c r="Y322" s="536"/>
      <c r="Z322" s="536"/>
      <c r="AA322" s="536"/>
      <c r="AB322" s="536"/>
      <c r="AC322" s="536"/>
      <c r="AD322" s="536"/>
      <c r="AE322" s="536"/>
      <c r="AF322" s="536"/>
      <c r="AG322" s="536"/>
      <c r="AH322" s="536"/>
      <c r="AI322" s="536"/>
      <c r="AJ322" s="536"/>
      <c r="AK322" s="536"/>
      <c r="AL322" s="536"/>
      <c r="AM322" s="536"/>
      <c r="AN322" s="536"/>
      <c r="AO322" s="536"/>
      <c r="AP322" s="536"/>
    </row>
    <row r="323" spans="25:42">
      <c r="Y323" s="536"/>
      <c r="Z323" s="536"/>
      <c r="AA323" s="536"/>
      <c r="AB323" s="536"/>
      <c r="AC323" s="536"/>
      <c r="AD323" s="536"/>
      <c r="AE323" s="536"/>
      <c r="AF323" s="536"/>
      <c r="AG323" s="536"/>
      <c r="AH323" s="536"/>
      <c r="AI323" s="536"/>
      <c r="AJ323" s="536"/>
      <c r="AK323" s="536"/>
      <c r="AL323" s="536"/>
      <c r="AM323" s="536"/>
      <c r="AN323" s="536"/>
      <c r="AO323" s="536"/>
      <c r="AP323" s="536"/>
    </row>
    <row r="324" spans="25:42">
      <c r="Y324" s="536"/>
      <c r="Z324" s="536"/>
      <c r="AA324" s="536"/>
      <c r="AB324" s="536"/>
      <c r="AC324" s="536"/>
      <c r="AD324" s="536"/>
      <c r="AE324" s="536"/>
      <c r="AF324" s="536"/>
      <c r="AG324" s="536"/>
      <c r="AH324" s="536"/>
      <c r="AI324" s="536"/>
      <c r="AJ324" s="536"/>
      <c r="AK324" s="536"/>
      <c r="AL324" s="536"/>
      <c r="AM324" s="536"/>
      <c r="AN324" s="536"/>
      <c r="AO324" s="536"/>
      <c r="AP324" s="536"/>
    </row>
    <row r="325" spans="25:42">
      <c r="Y325" s="536"/>
      <c r="Z325" s="536"/>
      <c r="AA325" s="536"/>
      <c r="AB325" s="536"/>
      <c r="AC325" s="536"/>
      <c r="AD325" s="536"/>
      <c r="AE325" s="536"/>
      <c r="AF325" s="536"/>
      <c r="AG325" s="536"/>
      <c r="AH325" s="536"/>
      <c r="AI325" s="536"/>
      <c r="AJ325" s="536"/>
      <c r="AK325" s="536"/>
      <c r="AL325" s="536"/>
      <c r="AM325" s="536"/>
      <c r="AN325" s="536"/>
      <c r="AO325" s="536"/>
      <c r="AP325" s="536"/>
    </row>
    <row r="326" spans="25:42">
      <c r="Y326" s="536"/>
      <c r="Z326" s="536"/>
      <c r="AA326" s="536"/>
      <c r="AB326" s="536"/>
      <c r="AC326" s="536"/>
      <c r="AD326" s="536"/>
      <c r="AE326" s="536"/>
      <c r="AF326" s="536"/>
      <c r="AG326" s="536"/>
      <c r="AH326" s="536"/>
      <c r="AI326" s="536"/>
      <c r="AJ326" s="536"/>
      <c r="AK326" s="536"/>
      <c r="AL326" s="536"/>
      <c r="AM326" s="536"/>
      <c r="AN326" s="536"/>
      <c r="AO326" s="536"/>
      <c r="AP326" s="536"/>
    </row>
    <row r="327" spans="25:42">
      <c r="Y327" s="536"/>
      <c r="Z327" s="536"/>
      <c r="AA327" s="536"/>
      <c r="AB327" s="536"/>
      <c r="AC327" s="536"/>
      <c r="AD327" s="536"/>
      <c r="AE327" s="536"/>
      <c r="AF327" s="536"/>
      <c r="AG327" s="536"/>
      <c r="AH327" s="536"/>
      <c r="AI327" s="536"/>
      <c r="AJ327" s="536"/>
      <c r="AK327" s="536"/>
      <c r="AL327" s="536"/>
      <c r="AM327" s="536"/>
      <c r="AN327" s="536"/>
      <c r="AO327" s="536"/>
      <c r="AP327" s="536"/>
    </row>
    <row r="328" spans="25:42">
      <c r="Y328" s="536"/>
      <c r="Z328" s="536"/>
      <c r="AA328" s="536"/>
      <c r="AB328" s="536"/>
      <c r="AC328" s="536"/>
      <c r="AD328" s="536"/>
      <c r="AE328" s="536"/>
      <c r="AF328" s="536"/>
      <c r="AG328" s="536"/>
      <c r="AH328" s="536"/>
      <c r="AI328" s="536"/>
      <c r="AJ328" s="536"/>
      <c r="AK328" s="536"/>
      <c r="AL328" s="536"/>
      <c r="AM328" s="536"/>
      <c r="AN328" s="536"/>
      <c r="AO328" s="536"/>
      <c r="AP328" s="536"/>
    </row>
    <row r="329" spans="25:42">
      <c r="Y329" s="536"/>
      <c r="Z329" s="536"/>
      <c r="AA329" s="536"/>
      <c r="AB329" s="536"/>
      <c r="AC329" s="536"/>
      <c r="AD329" s="536"/>
      <c r="AE329" s="536"/>
      <c r="AF329" s="536"/>
      <c r="AG329" s="536"/>
      <c r="AH329" s="536"/>
      <c r="AI329" s="536"/>
      <c r="AJ329" s="536"/>
      <c r="AK329" s="536"/>
      <c r="AL329" s="536"/>
      <c r="AM329" s="536"/>
      <c r="AN329" s="536"/>
      <c r="AO329" s="536"/>
      <c r="AP329" s="536"/>
    </row>
    <row r="330" spans="25:42">
      <c r="Y330" s="536"/>
      <c r="Z330" s="536"/>
      <c r="AA330" s="536"/>
      <c r="AB330" s="536"/>
      <c r="AC330" s="536"/>
      <c r="AD330" s="536"/>
      <c r="AE330" s="536"/>
      <c r="AF330" s="536"/>
      <c r="AG330" s="536"/>
      <c r="AH330" s="536"/>
      <c r="AI330" s="536"/>
      <c r="AJ330" s="536"/>
      <c r="AK330" s="536"/>
      <c r="AL330" s="536"/>
      <c r="AM330" s="536"/>
      <c r="AN330" s="536"/>
      <c r="AO330" s="536"/>
      <c r="AP330" s="536"/>
    </row>
    <row r="331" spans="25:42">
      <c r="Y331" s="536"/>
      <c r="Z331" s="536"/>
      <c r="AA331" s="536"/>
      <c r="AB331" s="536"/>
      <c r="AC331" s="536"/>
      <c r="AD331" s="536"/>
      <c r="AE331" s="536"/>
      <c r="AF331" s="536"/>
      <c r="AG331" s="536"/>
      <c r="AH331" s="536"/>
      <c r="AI331" s="536"/>
      <c r="AJ331" s="536"/>
      <c r="AK331" s="536"/>
      <c r="AL331" s="536"/>
      <c r="AM331" s="536"/>
      <c r="AN331" s="536"/>
      <c r="AO331" s="536"/>
      <c r="AP331" s="536"/>
    </row>
    <row r="332" spans="25:42">
      <c r="Y332" s="536"/>
      <c r="Z332" s="536"/>
      <c r="AA332" s="536"/>
      <c r="AB332" s="536"/>
      <c r="AC332" s="536"/>
      <c r="AD332" s="536"/>
      <c r="AE332" s="536"/>
      <c r="AF332" s="536"/>
      <c r="AG332" s="536"/>
      <c r="AH332" s="536"/>
      <c r="AI332" s="536"/>
      <c r="AJ332" s="536"/>
      <c r="AK332" s="536"/>
      <c r="AL332" s="536"/>
      <c r="AM332" s="536"/>
      <c r="AN332" s="536"/>
      <c r="AO332" s="536"/>
      <c r="AP332" s="536"/>
    </row>
    <row r="333" spans="25:42">
      <c r="Y333" s="536"/>
      <c r="Z333" s="536"/>
      <c r="AA333" s="536"/>
      <c r="AB333" s="536"/>
      <c r="AC333" s="536"/>
      <c r="AD333" s="536"/>
      <c r="AE333" s="536"/>
      <c r="AF333" s="536"/>
      <c r="AG333" s="536"/>
      <c r="AH333" s="536"/>
      <c r="AI333" s="536"/>
      <c r="AJ333" s="536"/>
      <c r="AK333" s="536"/>
      <c r="AL333" s="536"/>
      <c r="AM333" s="536"/>
      <c r="AN333" s="536"/>
      <c r="AO333" s="536"/>
      <c r="AP333" s="536"/>
    </row>
    <row r="334" spans="25:42">
      <c r="Y334" s="536"/>
      <c r="Z334" s="536"/>
      <c r="AA334" s="536"/>
      <c r="AB334" s="536"/>
      <c r="AC334" s="536"/>
      <c r="AD334" s="536"/>
      <c r="AE334" s="536"/>
      <c r="AF334" s="536"/>
      <c r="AG334" s="536"/>
      <c r="AH334" s="536"/>
      <c r="AI334" s="536"/>
      <c r="AJ334" s="536"/>
      <c r="AK334" s="536"/>
      <c r="AL334" s="536"/>
      <c r="AM334" s="536"/>
      <c r="AN334" s="536"/>
      <c r="AO334" s="536"/>
      <c r="AP334" s="536"/>
    </row>
    <row r="335" spans="25:42">
      <c r="Y335" s="536"/>
      <c r="Z335" s="536"/>
      <c r="AA335" s="536"/>
      <c r="AB335" s="536"/>
      <c r="AC335" s="536"/>
      <c r="AD335" s="536"/>
      <c r="AE335" s="536"/>
      <c r="AF335" s="536"/>
      <c r="AG335" s="536"/>
      <c r="AH335" s="536"/>
      <c r="AI335" s="536"/>
      <c r="AJ335" s="536"/>
      <c r="AK335" s="536"/>
      <c r="AL335" s="536"/>
      <c r="AM335" s="536"/>
      <c r="AN335" s="536"/>
      <c r="AO335" s="536"/>
      <c r="AP335" s="536"/>
    </row>
    <row r="336" spans="25:42">
      <c r="Y336" s="536"/>
      <c r="Z336" s="536"/>
      <c r="AA336" s="536"/>
      <c r="AB336" s="536"/>
      <c r="AC336" s="536"/>
      <c r="AD336" s="536"/>
      <c r="AE336" s="536"/>
      <c r="AF336" s="536"/>
      <c r="AG336" s="536"/>
      <c r="AH336" s="536"/>
      <c r="AI336" s="536"/>
      <c r="AJ336" s="536"/>
      <c r="AK336" s="536"/>
      <c r="AL336" s="536"/>
      <c r="AM336" s="536"/>
      <c r="AN336" s="536"/>
      <c r="AO336" s="536"/>
      <c r="AP336" s="536"/>
    </row>
    <row r="337" spans="25:42">
      <c r="Y337" s="536"/>
      <c r="Z337" s="536"/>
      <c r="AA337" s="536"/>
      <c r="AB337" s="536"/>
      <c r="AC337" s="536"/>
      <c r="AD337" s="536"/>
      <c r="AE337" s="536"/>
      <c r="AF337" s="536"/>
      <c r="AG337" s="536"/>
      <c r="AH337" s="536"/>
      <c r="AI337" s="536"/>
      <c r="AJ337" s="536"/>
      <c r="AK337" s="536"/>
      <c r="AL337" s="536"/>
      <c r="AM337" s="536"/>
      <c r="AN337" s="536"/>
      <c r="AO337" s="536"/>
      <c r="AP337" s="536"/>
    </row>
    <row r="338" spans="25:42">
      <c r="Y338" s="536"/>
      <c r="Z338" s="536"/>
      <c r="AA338" s="536"/>
      <c r="AB338" s="536"/>
      <c r="AC338" s="536"/>
      <c r="AD338" s="536"/>
      <c r="AE338" s="536"/>
      <c r="AF338" s="536"/>
      <c r="AG338" s="536"/>
      <c r="AH338" s="536"/>
      <c r="AI338" s="536"/>
      <c r="AJ338" s="536"/>
      <c r="AK338" s="536"/>
      <c r="AL338" s="536"/>
      <c r="AM338" s="536"/>
      <c r="AN338" s="536"/>
      <c r="AO338" s="536"/>
      <c r="AP338" s="536"/>
    </row>
    <row r="339" spans="25:42">
      <c r="Y339" s="536"/>
      <c r="Z339" s="536"/>
      <c r="AA339" s="536"/>
      <c r="AB339" s="536"/>
      <c r="AC339" s="536"/>
      <c r="AD339" s="536"/>
      <c r="AE339" s="536"/>
      <c r="AF339" s="536"/>
      <c r="AG339" s="536"/>
      <c r="AH339" s="536"/>
      <c r="AI339" s="536"/>
      <c r="AJ339" s="536"/>
      <c r="AK339" s="536"/>
      <c r="AL339" s="536"/>
      <c r="AM339" s="536"/>
      <c r="AN339" s="536"/>
      <c r="AO339" s="536"/>
      <c r="AP339" s="536"/>
    </row>
    <row r="340" spans="25:42">
      <c r="Y340" s="536"/>
      <c r="Z340" s="536"/>
      <c r="AA340" s="536"/>
      <c r="AB340" s="536"/>
      <c r="AC340" s="536"/>
      <c r="AD340" s="536"/>
      <c r="AE340" s="536"/>
      <c r="AF340" s="536"/>
      <c r="AG340" s="536"/>
      <c r="AH340" s="536"/>
      <c r="AI340" s="536"/>
      <c r="AJ340" s="536"/>
      <c r="AK340" s="536"/>
      <c r="AL340" s="536"/>
      <c r="AM340" s="536"/>
      <c r="AN340" s="536"/>
      <c r="AO340" s="536"/>
      <c r="AP340" s="536"/>
    </row>
    <row r="341" spans="25:42">
      <c r="Y341" s="536"/>
      <c r="Z341" s="536"/>
      <c r="AA341" s="536"/>
      <c r="AB341" s="536"/>
      <c r="AC341" s="536"/>
      <c r="AD341" s="536"/>
      <c r="AE341" s="536"/>
      <c r="AF341" s="536"/>
      <c r="AG341" s="536"/>
      <c r="AH341" s="536"/>
      <c r="AI341" s="536"/>
      <c r="AJ341" s="536"/>
      <c r="AK341" s="536"/>
      <c r="AL341" s="536"/>
      <c r="AM341" s="536"/>
      <c r="AN341" s="536"/>
      <c r="AO341" s="536"/>
      <c r="AP341" s="536"/>
    </row>
    <row r="342" spans="25:42">
      <c r="Y342" s="536"/>
      <c r="Z342" s="536"/>
      <c r="AA342" s="536"/>
      <c r="AB342" s="536"/>
      <c r="AC342" s="536"/>
      <c r="AD342" s="536"/>
      <c r="AE342" s="536"/>
      <c r="AF342" s="536"/>
      <c r="AG342" s="536"/>
      <c r="AH342" s="536"/>
      <c r="AI342" s="536"/>
      <c r="AJ342" s="536"/>
      <c r="AK342" s="536"/>
      <c r="AL342" s="536"/>
      <c r="AM342" s="536"/>
      <c r="AN342" s="536"/>
      <c r="AO342" s="536"/>
      <c r="AP342" s="536"/>
    </row>
    <row r="343" spans="25:42">
      <c r="Y343" s="536"/>
      <c r="Z343" s="536"/>
      <c r="AA343" s="536"/>
      <c r="AB343" s="536"/>
      <c r="AC343" s="536"/>
      <c r="AD343" s="536"/>
      <c r="AE343" s="536"/>
      <c r="AF343" s="536"/>
      <c r="AG343" s="536"/>
      <c r="AH343" s="536"/>
      <c r="AI343" s="536"/>
      <c r="AJ343" s="536"/>
      <c r="AK343" s="536"/>
      <c r="AL343" s="536"/>
      <c r="AM343" s="536"/>
      <c r="AN343" s="536"/>
      <c r="AO343" s="536"/>
      <c r="AP343" s="536"/>
    </row>
    <row r="344" spans="25:42">
      <c r="Y344" s="536"/>
      <c r="Z344" s="536"/>
      <c r="AA344" s="536"/>
      <c r="AB344" s="536"/>
      <c r="AC344" s="536"/>
      <c r="AD344" s="536"/>
      <c r="AE344" s="536"/>
      <c r="AF344" s="536"/>
      <c r="AG344" s="536"/>
      <c r="AH344" s="536"/>
      <c r="AI344" s="536"/>
      <c r="AJ344" s="536"/>
      <c r="AK344" s="536"/>
      <c r="AL344" s="536"/>
      <c r="AM344" s="536"/>
      <c r="AN344" s="536"/>
      <c r="AO344" s="536"/>
      <c r="AP344" s="536"/>
    </row>
    <row r="345" spans="25:42">
      <c r="Y345" s="536"/>
      <c r="Z345" s="536"/>
      <c r="AA345" s="536"/>
      <c r="AB345" s="536"/>
      <c r="AC345" s="536"/>
      <c r="AD345" s="536"/>
      <c r="AE345" s="536"/>
      <c r="AF345" s="536"/>
      <c r="AG345" s="536"/>
      <c r="AH345" s="536"/>
      <c r="AI345" s="536"/>
      <c r="AJ345" s="536"/>
      <c r="AK345" s="536"/>
      <c r="AL345" s="536"/>
      <c r="AM345" s="536"/>
      <c r="AN345" s="536"/>
      <c r="AO345" s="536"/>
      <c r="AP345" s="536"/>
    </row>
    <row r="346" spans="25:42">
      <c r="Y346" s="536"/>
      <c r="Z346" s="536"/>
      <c r="AA346" s="536"/>
      <c r="AB346" s="536"/>
      <c r="AC346" s="536"/>
      <c r="AD346" s="536"/>
      <c r="AE346" s="536"/>
      <c r="AF346" s="536"/>
      <c r="AG346" s="536"/>
      <c r="AH346" s="536"/>
      <c r="AI346" s="536"/>
      <c r="AJ346" s="536"/>
      <c r="AK346" s="536"/>
      <c r="AL346" s="536"/>
      <c r="AM346" s="536"/>
      <c r="AN346" s="536"/>
      <c r="AO346" s="536"/>
      <c r="AP346" s="536"/>
    </row>
    <row r="347" spans="25:42">
      <c r="Y347" s="536"/>
      <c r="Z347" s="536"/>
      <c r="AA347" s="536"/>
      <c r="AB347" s="536"/>
      <c r="AC347" s="536"/>
      <c r="AD347" s="536"/>
      <c r="AE347" s="536"/>
      <c r="AF347" s="536"/>
      <c r="AG347" s="536"/>
      <c r="AH347" s="536"/>
      <c r="AI347" s="536"/>
      <c r="AJ347" s="536"/>
      <c r="AK347" s="536"/>
      <c r="AL347" s="536"/>
      <c r="AM347" s="536"/>
      <c r="AN347" s="536"/>
      <c r="AO347" s="536"/>
      <c r="AP347" s="536"/>
    </row>
    <row r="348" spans="25:42">
      <c r="Y348" s="536"/>
      <c r="Z348" s="536"/>
      <c r="AA348" s="536"/>
      <c r="AB348" s="536"/>
      <c r="AC348" s="536"/>
      <c r="AD348" s="536"/>
      <c r="AE348" s="536"/>
      <c r="AF348" s="536"/>
      <c r="AG348" s="536"/>
      <c r="AH348" s="536"/>
      <c r="AI348" s="536"/>
      <c r="AJ348" s="536"/>
      <c r="AK348" s="536"/>
      <c r="AL348" s="536"/>
      <c r="AM348" s="536"/>
      <c r="AN348" s="536"/>
      <c r="AO348" s="536"/>
      <c r="AP348" s="536"/>
    </row>
    <row r="349" spans="25:42">
      <c r="Y349" s="536"/>
      <c r="Z349" s="536"/>
      <c r="AA349" s="536"/>
      <c r="AB349" s="536"/>
      <c r="AC349" s="536"/>
      <c r="AD349" s="536"/>
      <c r="AE349" s="536"/>
      <c r="AF349" s="536"/>
      <c r="AG349" s="536"/>
      <c r="AH349" s="536"/>
      <c r="AI349" s="536"/>
      <c r="AJ349" s="536"/>
      <c r="AK349" s="536"/>
      <c r="AL349" s="536"/>
      <c r="AM349" s="536"/>
      <c r="AN349" s="536"/>
      <c r="AO349" s="536"/>
      <c r="AP349" s="536"/>
    </row>
    <row r="350" spans="25:42">
      <c r="Y350" s="536"/>
      <c r="Z350" s="536"/>
      <c r="AA350" s="536"/>
      <c r="AB350" s="536"/>
      <c r="AC350" s="536"/>
      <c r="AD350" s="536"/>
      <c r="AE350" s="536"/>
      <c r="AF350" s="536"/>
      <c r="AG350" s="536"/>
      <c r="AH350" s="536"/>
      <c r="AI350" s="536"/>
      <c r="AJ350" s="536"/>
      <c r="AK350" s="536"/>
      <c r="AL350" s="536"/>
      <c r="AM350" s="536"/>
      <c r="AN350" s="536"/>
      <c r="AO350" s="536"/>
      <c r="AP350" s="536"/>
    </row>
    <row r="351" spans="25:42">
      <c r="Y351" s="536"/>
      <c r="Z351" s="536"/>
      <c r="AA351" s="536"/>
      <c r="AB351" s="536"/>
      <c r="AC351" s="536"/>
      <c r="AD351" s="536"/>
      <c r="AE351" s="536"/>
      <c r="AF351" s="536"/>
      <c r="AG351" s="536"/>
      <c r="AH351" s="536"/>
      <c r="AI351" s="536"/>
      <c r="AJ351" s="536"/>
      <c r="AK351" s="536"/>
      <c r="AL351" s="536"/>
      <c r="AM351" s="536"/>
      <c r="AN351" s="536"/>
      <c r="AO351" s="536"/>
      <c r="AP351" s="536"/>
    </row>
    <row r="352" spans="25:42">
      <c r="Y352" s="536"/>
      <c r="Z352" s="536"/>
      <c r="AA352" s="536"/>
      <c r="AB352" s="536"/>
      <c r="AC352" s="536"/>
      <c r="AD352" s="536"/>
      <c r="AE352" s="536"/>
      <c r="AF352" s="536"/>
      <c r="AG352" s="536"/>
      <c r="AH352" s="536"/>
      <c r="AI352" s="536"/>
      <c r="AJ352" s="536"/>
      <c r="AK352" s="536"/>
      <c r="AL352" s="536"/>
      <c r="AM352" s="536"/>
      <c r="AN352" s="536"/>
      <c r="AO352" s="536"/>
      <c r="AP352" s="536"/>
    </row>
    <row r="353" spans="25:42">
      <c r="Y353" s="536"/>
      <c r="Z353" s="536"/>
      <c r="AA353" s="536"/>
      <c r="AB353" s="536"/>
      <c r="AC353" s="536"/>
      <c r="AD353" s="536"/>
      <c r="AE353" s="536"/>
      <c r="AF353" s="536"/>
      <c r="AG353" s="536"/>
      <c r="AH353" s="536"/>
      <c r="AI353" s="536"/>
      <c r="AJ353" s="536"/>
      <c r="AK353" s="536"/>
      <c r="AL353" s="536"/>
      <c r="AM353" s="536"/>
      <c r="AN353" s="536"/>
      <c r="AO353" s="536"/>
      <c r="AP353" s="536"/>
    </row>
    <row r="354" spans="25:42">
      <c r="Y354" s="536"/>
      <c r="Z354" s="536"/>
      <c r="AA354" s="536"/>
      <c r="AB354" s="536"/>
      <c r="AC354" s="536"/>
      <c r="AD354" s="536"/>
      <c r="AE354" s="536"/>
      <c r="AF354" s="536"/>
      <c r="AG354" s="536"/>
      <c r="AH354" s="536"/>
      <c r="AI354" s="536"/>
      <c r="AJ354" s="536"/>
      <c r="AK354" s="536"/>
      <c r="AL354" s="536"/>
      <c r="AM354" s="536"/>
      <c r="AN354" s="536"/>
      <c r="AO354" s="536"/>
      <c r="AP354" s="536"/>
    </row>
    <row r="355" spans="25:42">
      <c r="Y355" s="536"/>
      <c r="Z355" s="536"/>
      <c r="AA355" s="536"/>
      <c r="AB355" s="536"/>
      <c r="AC355" s="536"/>
      <c r="AD355" s="536"/>
      <c r="AE355" s="536"/>
      <c r="AF355" s="536"/>
      <c r="AG355" s="536"/>
      <c r="AH355" s="536"/>
      <c r="AI355" s="536"/>
      <c r="AJ355" s="536"/>
      <c r="AK355" s="536"/>
      <c r="AL355" s="536"/>
      <c r="AM355" s="536"/>
      <c r="AN355" s="536"/>
      <c r="AO355" s="536"/>
      <c r="AP355" s="536"/>
    </row>
    <row r="356" spans="25:42">
      <c r="Y356" s="536"/>
      <c r="Z356" s="536"/>
      <c r="AA356" s="536"/>
      <c r="AB356" s="536"/>
      <c r="AC356" s="536"/>
      <c r="AD356" s="536"/>
      <c r="AE356" s="536"/>
      <c r="AF356" s="536"/>
      <c r="AG356" s="536"/>
      <c r="AH356" s="536"/>
      <c r="AI356" s="536"/>
      <c r="AJ356" s="536"/>
      <c r="AK356" s="536"/>
      <c r="AL356" s="536"/>
      <c r="AM356" s="536"/>
      <c r="AN356" s="536"/>
      <c r="AO356" s="536"/>
      <c r="AP356" s="536"/>
    </row>
    <row r="357" spans="25:42">
      <c r="Y357" s="536"/>
      <c r="Z357" s="536"/>
      <c r="AA357" s="536"/>
      <c r="AB357" s="536"/>
      <c r="AC357" s="536"/>
      <c r="AD357" s="536"/>
      <c r="AE357" s="536"/>
      <c r="AF357" s="536"/>
      <c r="AG357" s="536"/>
      <c r="AH357" s="536"/>
      <c r="AI357" s="536"/>
      <c r="AJ357" s="536"/>
      <c r="AK357" s="536"/>
      <c r="AL357" s="536"/>
      <c r="AM357" s="536"/>
      <c r="AN357" s="536"/>
      <c r="AO357" s="536"/>
      <c r="AP357" s="536"/>
    </row>
    <row r="358" spans="25:42">
      <c r="Y358" s="536"/>
      <c r="Z358" s="536"/>
      <c r="AA358" s="536"/>
      <c r="AB358" s="536"/>
      <c r="AC358" s="536"/>
      <c r="AD358" s="536"/>
      <c r="AE358" s="536"/>
      <c r="AF358" s="536"/>
      <c r="AG358" s="536"/>
      <c r="AH358" s="536"/>
      <c r="AI358" s="536"/>
      <c r="AJ358" s="536"/>
      <c r="AK358" s="536"/>
      <c r="AL358" s="536"/>
      <c r="AM358" s="536"/>
      <c r="AN358" s="536"/>
      <c r="AO358" s="536"/>
      <c r="AP358" s="536"/>
    </row>
    <row r="359" spans="25:42">
      <c r="Y359" s="536"/>
      <c r="Z359" s="536"/>
      <c r="AA359" s="536"/>
      <c r="AB359" s="536"/>
      <c r="AC359" s="536"/>
      <c r="AD359" s="536"/>
      <c r="AE359" s="536"/>
      <c r="AF359" s="536"/>
      <c r="AG359" s="536"/>
      <c r="AH359" s="536"/>
      <c r="AI359" s="536"/>
      <c r="AJ359" s="536"/>
      <c r="AK359" s="536"/>
      <c r="AL359" s="536"/>
      <c r="AM359" s="536"/>
      <c r="AN359" s="536"/>
      <c r="AO359" s="536"/>
      <c r="AP359" s="536"/>
    </row>
    <row r="360" spans="25:42">
      <c r="Y360" s="536"/>
      <c r="Z360" s="536"/>
      <c r="AA360" s="536"/>
      <c r="AB360" s="536"/>
      <c r="AC360" s="536"/>
      <c r="AD360" s="536"/>
      <c r="AE360" s="536"/>
      <c r="AF360" s="536"/>
      <c r="AG360" s="536"/>
      <c r="AH360" s="536"/>
      <c r="AI360" s="536"/>
      <c r="AJ360" s="536"/>
      <c r="AK360" s="536"/>
      <c r="AL360" s="536"/>
      <c r="AM360" s="536"/>
      <c r="AN360" s="536"/>
      <c r="AO360" s="536"/>
      <c r="AP360" s="536"/>
    </row>
    <row r="361" spans="25:42">
      <c r="Y361" s="536"/>
      <c r="Z361" s="536"/>
      <c r="AA361" s="536"/>
      <c r="AB361" s="536"/>
      <c r="AC361" s="536"/>
      <c r="AD361" s="536"/>
      <c r="AE361" s="536"/>
      <c r="AF361" s="536"/>
      <c r="AG361" s="536"/>
      <c r="AH361" s="536"/>
      <c r="AI361" s="536"/>
      <c r="AJ361" s="536"/>
      <c r="AK361" s="536"/>
      <c r="AL361" s="536"/>
      <c r="AM361" s="536"/>
      <c r="AN361" s="536"/>
      <c r="AO361" s="536"/>
      <c r="AP361" s="536"/>
    </row>
    <row r="362" spans="25:42">
      <c r="Y362" s="536"/>
      <c r="Z362" s="536"/>
      <c r="AA362" s="536"/>
      <c r="AB362" s="536"/>
      <c r="AC362" s="536"/>
      <c r="AD362" s="536"/>
      <c r="AE362" s="536"/>
      <c r="AF362" s="536"/>
      <c r="AG362" s="536"/>
      <c r="AH362" s="536"/>
      <c r="AI362" s="536"/>
      <c r="AJ362" s="536"/>
      <c r="AK362" s="536"/>
      <c r="AL362" s="536"/>
      <c r="AM362" s="536"/>
      <c r="AN362" s="536"/>
      <c r="AO362" s="536"/>
      <c r="AP362" s="536"/>
    </row>
    <row r="363" spans="25:42">
      <c r="Y363" s="536"/>
      <c r="Z363" s="536"/>
      <c r="AA363" s="536"/>
      <c r="AB363" s="536"/>
      <c r="AC363" s="536"/>
      <c r="AD363" s="536"/>
      <c r="AE363" s="536"/>
      <c r="AF363" s="536"/>
      <c r="AG363" s="536"/>
      <c r="AH363" s="536"/>
      <c r="AI363" s="536"/>
      <c r="AJ363" s="536"/>
      <c r="AK363" s="536"/>
      <c r="AL363" s="536"/>
      <c r="AM363" s="536"/>
      <c r="AN363" s="536"/>
      <c r="AO363" s="536"/>
      <c r="AP363" s="536"/>
    </row>
    <row r="364" spans="25:42">
      <c r="Y364" s="536"/>
      <c r="Z364" s="536"/>
      <c r="AA364" s="536"/>
      <c r="AB364" s="536"/>
      <c r="AC364" s="536"/>
      <c r="AD364" s="536"/>
      <c r="AE364" s="536"/>
      <c r="AF364" s="536"/>
      <c r="AG364" s="536"/>
      <c r="AH364" s="536"/>
      <c r="AI364" s="536"/>
      <c r="AJ364" s="536"/>
      <c r="AK364" s="536"/>
      <c r="AL364" s="536"/>
      <c r="AM364" s="536"/>
      <c r="AN364" s="536"/>
      <c r="AO364" s="536"/>
      <c r="AP364" s="536"/>
    </row>
    <row r="365" spans="25:42">
      <c r="Y365" s="536"/>
      <c r="Z365" s="536"/>
      <c r="AA365" s="536"/>
      <c r="AB365" s="536"/>
      <c r="AC365" s="536"/>
      <c r="AD365" s="536"/>
      <c r="AE365" s="536"/>
      <c r="AF365" s="536"/>
      <c r="AG365" s="536"/>
      <c r="AH365" s="536"/>
      <c r="AI365" s="536"/>
      <c r="AJ365" s="536"/>
      <c r="AK365" s="536"/>
      <c r="AL365" s="536"/>
      <c r="AM365" s="536"/>
      <c r="AN365" s="536"/>
      <c r="AO365" s="536"/>
      <c r="AP365" s="536"/>
    </row>
    <row r="366" spans="25:42">
      <c r="Y366" s="536"/>
      <c r="Z366" s="536"/>
      <c r="AA366" s="536"/>
      <c r="AB366" s="536"/>
      <c r="AC366" s="536"/>
      <c r="AD366" s="536"/>
      <c r="AE366" s="536"/>
      <c r="AF366" s="536"/>
      <c r="AG366" s="536"/>
      <c r="AH366" s="536"/>
      <c r="AI366" s="536"/>
      <c r="AJ366" s="536"/>
      <c r="AK366" s="536"/>
      <c r="AL366" s="536"/>
      <c r="AM366" s="536"/>
      <c r="AN366" s="536"/>
      <c r="AO366" s="536"/>
      <c r="AP366" s="536"/>
    </row>
    <row r="367" spans="25:42">
      <c r="Y367" s="536"/>
      <c r="Z367" s="536"/>
      <c r="AA367" s="536"/>
      <c r="AB367" s="536"/>
      <c r="AC367" s="536"/>
      <c r="AD367" s="536"/>
      <c r="AE367" s="536"/>
      <c r="AF367" s="536"/>
      <c r="AG367" s="536"/>
      <c r="AH367" s="536"/>
      <c r="AI367" s="536"/>
      <c r="AJ367" s="536"/>
      <c r="AK367" s="536"/>
      <c r="AL367" s="536"/>
      <c r="AM367" s="536"/>
      <c r="AN367" s="536"/>
      <c r="AO367" s="536"/>
      <c r="AP367" s="536"/>
    </row>
    <row r="368" spans="25:42">
      <c r="Y368" s="536"/>
      <c r="Z368" s="536"/>
      <c r="AA368" s="536"/>
      <c r="AB368" s="536"/>
      <c r="AC368" s="536"/>
      <c r="AD368" s="536"/>
      <c r="AE368" s="536"/>
      <c r="AF368" s="536"/>
      <c r="AG368" s="536"/>
      <c r="AH368" s="536"/>
      <c r="AI368" s="536"/>
      <c r="AJ368" s="536"/>
      <c r="AK368" s="536"/>
      <c r="AL368" s="536"/>
      <c r="AM368" s="536"/>
      <c r="AN368" s="536"/>
      <c r="AO368" s="536"/>
      <c r="AP368" s="536"/>
    </row>
    <row r="369" spans="25:42">
      <c r="Y369" s="536"/>
      <c r="Z369" s="536"/>
      <c r="AA369" s="536"/>
      <c r="AB369" s="536"/>
      <c r="AC369" s="536"/>
      <c r="AD369" s="536"/>
      <c r="AE369" s="536"/>
      <c r="AF369" s="536"/>
      <c r="AG369" s="536"/>
      <c r="AH369" s="536"/>
      <c r="AI369" s="536"/>
      <c r="AJ369" s="536"/>
      <c r="AK369" s="536"/>
      <c r="AL369" s="536"/>
      <c r="AM369" s="536"/>
      <c r="AN369" s="536"/>
      <c r="AO369" s="536"/>
      <c r="AP369" s="536"/>
    </row>
    <row r="370" spans="25:42">
      <c r="Y370" s="536"/>
      <c r="Z370" s="536"/>
      <c r="AA370" s="536"/>
      <c r="AB370" s="536"/>
      <c r="AC370" s="536"/>
      <c r="AD370" s="536"/>
      <c r="AE370" s="536"/>
      <c r="AF370" s="536"/>
      <c r="AG370" s="536"/>
      <c r="AH370" s="536"/>
      <c r="AI370" s="536"/>
      <c r="AJ370" s="536"/>
      <c r="AK370" s="536"/>
      <c r="AL370" s="536"/>
      <c r="AM370" s="536"/>
      <c r="AN370" s="536"/>
      <c r="AO370" s="536"/>
      <c r="AP370" s="536"/>
    </row>
    <row r="371" spans="25:42">
      <c r="Y371" s="536"/>
      <c r="Z371" s="536"/>
      <c r="AA371" s="536"/>
      <c r="AB371" s="536"/>
      <c r="AC371" s="536"/>
      <c r="AD371" s="536"/>
      <c r="AE371" s="536"/>
      <c r="AF371" s="536"/>
      <c r="AG371" s="536"/>
      <c r="AH371" s="536"/>
      <c r="AI371" s="536"/>
      <c r="AJ371" s="536"/>
      <c r="AK371" s="536"/>
      <c r="AL371" s="536"/>
      <c r="AM371" s="536"/>
      <c r="AN371" s="536"/>
      <c r="AO371" s="536"/>
      <c r="AP371" s="536"/>
    </row>
    <row r="372" spans="25:42">
      <c r="Y372" s="536"/>
      <c r="Z372" s="536"/>
      <c r="AA372" s="536"/>
      <c r="AB372" s="536"/>
      <c r="AC372" s="536"/>
      <c r="AD372" s="536"/>
      <c r="AE372" s="536"/>
      <c r="AF372" s="536"/>
      <c r="AG372" s="536"/>
      <c r="AH372" s="536"/>
      <c r="AI372" s="536"/>
      <c r="AJ372" s="536"/>
      <c r="AK372" s="536"/>
      <c r="AL372" s="536"/>
      <c r="AM372" s="536"/>
      <c r="AN372" s="536"/>
      <c r="AO372" s="536"/>
      <c r="AP372" s="536"/>
    </row>
    <row r="373" spans="25:42">
      <c r="Y373" s="536"/>
      <c r="Z373" s="536"/>
      <c r="AA373" s="536"/>
      <c r="AB373" s="536"/>
      <c r="AC373" s="536"/>
      <c r="AD373" s="536"/>
      <c r="AE373" s="536"/>
      <c r="AF373" s="536"/>
      <c r="AG373" s="536"/>
      <c r="AH373" s="536"/>
      <c r="AI373" s="536"/>
      <c r="AJ373" s="536"/>
      <c r="AK373" s="536"/>
      <c r="AL373" s="536"/>
      <c r="AM373" s="536"/>
      <c r="AN373" s="536"/>
      <c r="AO373" s="536"/>
      <c r="AP373" s="536"/>
    </row>
    <row r="374" spans="25:42">
      <c r="Y374" s="536"/>
      <c r="Z374" s="536"/>
      <c r="AA374" s="536"/>
      <c r="AB374" s="536"/>
      <c r="AC374" s="536"/>
      <c r="AD374" s="536"/>
      <c r="AE374" s="536"/>
      <c r="AF374" s="536"/>
      <c r="AG374" s="536"/>
      <c r="AH374" s="536"/>
      <c r="AI374" s="536"/>
      <c r="AJ374" s="536"/>
      <c r="AK374" s="536"/>
      <c r="AL374" s="536"/>
      <c r="AM374" s="536"/>
      <c r="AN374" s="536"/>
      <c r="AO374" s="536"/>
      <c r="AP374" s="536"/>
    </row>
    <row r="375" spans="25:42">
      <c r="Y375" s="536"/>
      <c r="Z375" s="536"/>
      <c r="AA375" s="536"/>
      <c r="AB375" s="536"/>
      <c r="AC375" s="536"/>
      <c r="AD375" s="536"/>
      <c r="AE375" s="536"/>
      <c r="AF375" s="536"/>
      <c r="AG375" s="536"/>
      <c r="AH375" s="536"/>
      <c r="AI375" s="536"/>
      <c r="AJ375" s="536"/>
      <c r="AK375" s="536"/>
      <c r="AL375" s="536"/>
      <c r="AM375" s="536"/>
      <c r="AN375" s="536"/>
      <c r="AO375" s="536"/>
      <c r="AP375" s="536"/>
    </row>
    <row r="376" spans="25:42">
      <c r="Y376" s="536"/>
      <c r="Z376" s="536"/>
      <c r="AA376" s="536"/>
      <c r="AB376" s="536"/>
      <c r="AC376" s="536"/>
      <c r="AD376" s="536"/>
      <c r="AE376" s="536"/>
      <c r="AF376" s="536"/>
      <c r="AG376" s="536"/>
      <c r="AH376" s="536"/>
      <c r="AI376" s="536"/>
      <c r="AJ376" s="536"/>
      <c r="AK376" s="536"/>
      <c r="AL376" s="536"/>
      <c r="AM376" s="536"/>
      <c r="AN376" s="536"/>
      <c r="AO376" s="536"/>
      <c r="AP376" s="536"/>
    </row>
    <row r="377" spans="25:42">
      <c r="Y377" s="536"/>
      <c r="Z377" s="536"/>
      <c r="AA377" s="536"/>
      <c r="AB377" s="536"/>
      <c r="AC377" s="536"/>
      <c r="AD377" s="536"/>
      <c r="AE377" s="536"/>
      <c r="AF377" s="536"/>
      <c r="AG377" s="536"/>
      <c r="AH377" s="536"/>
      <c r="AI377" s="536"/>
      <c r="AJ377" s="536"/>
      <c r="AK377" s="536"/>
      <c r="AL377" s="536"/>
      <c r="AM377" s="536"/>
      <c r="AN377" s="536"/>
      <c r="AO377" s="536"/>
      <c r="AP377" s="536"/>
    </row>
    <row r="378" spans="25:42">
      <c r="Y378" s="536"/>
      <c r="Z378" s="536"/>
      <c r="AA378" s="536"/>
      <c r="AB378" s="536"/>
      <c r="AC378" s="536"/>
      <c r="AD378" s="536"/>
      <c r="AE378" s="536"/>
      <c r="AF378" s="536"/>
      <c r="AG378" s="536"/>
      <c r="AH378" s="536"/>
      <c r="AI378" s="536"/>
      <c r="AJ378" s="536"/>
      <c r="AK378" s="536"/>
      <c r="AL378" s="536"/>
      <c r="AM378" s="536"/>
      <c r="AN378" s="536"/>
      <c r="AO378" s="536"/>
      <c r="AP378" s="536"/>
    </row>
    <row r="379" spans="25:42">
      <c r="Y379" s="536"/>
      <c r="Z379" s="536"/>
      <c r="AA379" s="536"/>
      <c r="AB379" s="536"/>
      <c r="AC379" s="536"/>
      <c r="AD379" s="536"/>
      <c r="AE379" s="536"/>
      <c r="AF379" s="536"/>
      <c r="AG379" s="536"/>
      <c r="AH379" s="536"/>
      <c r="AI379" s="536"/>
      <c r="AJ379" s="536"/>
      <c r="AK379" s="536"/>
      <c r="AL379" s="536"/>
      <c r="AM379" s="536"/>
      <c r="AN379" s="536"/>
      <c r="AO379" s="536"/>
      <c r="AP379" s="536"/>
    </row>
    <row r="380" spans="25:42">
      <c r="Y380" s="536"/>
      <c r="Z380" s="536"/>
      <c r="AA380" s="536"/>
      <c r="AB380" s="536"/>
      <c r="AC380" s="536"/>
      <c r="AD380" s="536"/>
      <c r="AE380" s="536"/>
      <c r="AF380" s="536"/>
      <c r="AG380" s="536"/>
      <c r="AH380" s="536"/>
      <c r="AI380" s="536"/>
      <c r="AJ380" s="536"/>
      <c r="AK380" s="536"/>
      <c r="AL380" s="536"/>
      <c r="AM380" s="536"/>
      <c r="AN380" s="536"/>
      <c r="AO380" s="536"/>
      <c r="AP380" s="536"/>
    </row>
    <row r="381" spans="25:42">
      <c r="Y381" s="536"/>
      <c r="Z381" s="536"/>
      <c r="AA381" s="536"/>
      <c r="AB381" s="536"/>
      <c r="AC381" s="536"/>
      <c r="AD381" s="536"/>
      <c r="AE381" s="536"/>
      <c r="AF381" s="536"/>
      <c r="AG381" s="536"/>
      <c r="AH381" s="536"/>
      <c r="AI381" s="536"/>
      <c r="AJ381" s="536"/>
      <c r="AK381" s="536"/>
      <c r="AL381" s="536"/>
      <c r="AM381" s="536"/>
      <c r="AN381" s="536"/>
      <c r="AO381" s="536"/>
      <c r="AP381" s="536"/>
    </row>
    <row r="382" spans="25:42">
      <c r="Y382" s="536"/>
      <c r="Z382" s="536"/>
      <c r="AA382" s="536"/>
      <c r="AB382" s="536"/>
      <c r="AC382" s="536"/>
      <c r="AD382" s="536"/>
      <c r="AE382" s="536"/>
      <c r="AF382" s="536"/>
      <c r="AG382" s="536"/>
      <c r="AH382" s="536"/>
      <c r="AI382" s="536"/>
      <c r="AJ382" s="536"/>
      <c r="AK382" s="536"/>
      <c r="AL382" s="536"/>
      <c r="AM382" s="536"/>
      <c r="AN382" s="536"/>
      <c r="AO382" s="536"/>
      <c r="AP382" s="536"/>
    </row>
    <row r="383" spans="25:42">
      <c r="Y383" s="536"/>
      <c r="Z383" s="536"/>
      <c r="AA383" s="536"/>
      <c r="AB383" s="536"/>
      <c r="AC383" s="536"/>
      <c r="AD383" s="536"/>
      <c r="AE383" s="536"/>
      <c r="AF383" s="536"/>
      <c r="AG383" s="536"/>
      <c r="AH383" s="536"/>
      <c r="AI383" s="536"/>
      <c r="AJ383" s="536"/>
      <c r="AK383" s="536"/>
      <c r="AL383" s="536"/>
      <c r="AM383" s="536"/>
      <c r="AN383" s="536"/>
      <c r="AO383" s="536"/>
      <c r="AP383" s="536"/>
    </row>
    <row r="384" spans="25:42">
      <c r="Y384" s="536"/>
      <c r="Z384" s="536"/>
      <c r="AA384" s="536"/>
      <c r="AB384" s="536"/>
      <c r="AC384" s="536"/>
      <c r="AD384" s="536"/>
      <c r="AE384" s="536"/>
      <c r="AF384" s="536"/>
      <c r="AG384" s="536"/>
      <c r="AH384" s="536"/>
      <c r="AI384" s="536"/>
      <c r="AJ384" s="536"/>
      <c r="AK384" s="536"/>
      <c r="AL384" s="536"/>
      <c r="AM384" s="536"/>
      <c r="AN384" s="536"/>
      <c r="AO384" s="536"/>
      <c r="AP384" s="536"/>
    </row>
    <row r="385" spans="25:42">
      <c r="Y385" s="536"/>
      <c r="Z385" s="536"/>
      <c r="AA385" s="536"/>
      <c r="AB385" s="536"/>
      <c r="AC385" s="536"/>
      <c r="AD385" s="536"/>
      <c r="AE385" s="536"/>
      <c r="AF385" s="536"/>
      <c r="AG385" s="536"/>
      <c r="AH385" s="536"/>
      <c r="AI385" s="536"/>
      <c r="AJ385" s="536"/>
      <c r="AK385" s="536"/>
      <c r="AL385" s="536"/>
      <c r="AM385" s="536"/>
      <c r="AN385" s="536"/>
      <c r="AO385" s="536"/>
      <c r="AP385" s="536"/>
    </row>
    <row r="386" spans="25:42">
      <c r="Y386" s="536"/>
      <c r="Z386" s="536"/>
      <c r="AA386" s="536"/>
      <c r="AB386" s="536"/>
      <c r="AC386" s="536"/>
      <c r="AD386" s="536"/>
      <c r="AE386" s="536"/>
      <c r="AF386" s="536"/>
      <c r="AG386" s="536"/>
      <c r="AH386" s="536"/>
      <c r="AI386" s="536"/>
      <c r="AJ386" s="536"/>
      <c r="AK386" s="536"/>
      <c r="AL386" s="536"/>
      <c r="AM386" s="536"/>
      <c r="AN386" s="536"/>
      <c r="AO386" s="536"/>
      <c r="AP386" s="536"/>
    </row>
    <row r="387" spans="25:42">
      <c r="Y387" s="536"/>
      <c r="Z387" s="536"/>
      <c r="AA387" s="536"/>
      <c r="AB387" s="536"/>
      <c r="AC387" s="536"/>
      <c r="AD387" s="536"/>
      <c r="AE387" s="536"/>
      <c r="AF387" s="536"/>
      <c r="AG387" s="536"/>
      <c r="AH387" s="536"/>
      <c r="AI387" s="536"/>
      <c r="AJ387" s="536"/>
      <c r="AK387" s="536"/>
      <c r="AL387" s="536"/>
      <c r="AM387" s="536"/>
      <c r="AN387" s="536"/>
      <c r="AO387" s="536"/>
      <c r="AP387" s="536"/>
    </row>
    <row r="388" spans="25:42">
      <c r="Y388" s="536"/>
      <c r="Z388" s="536"/>
      <c r="AA388" s="536"/>
      <c r="AB388" s="536"/>
      <c r="AC388" s="536"/>
      <c r="AD388" s="536"/>
      <c r="AE388" s="536"/>
      <c r="AF388" s="536"/>
      <c r="AG388" s="536"/>
      <c r="AH388" s="536"/>
      <c r="AI388" s="536"/>
      <c r="AJ388" s="536"/>
      <c r="AK388" s="536"/>
      <c r="AL388" s="536"/>
      <c r="AM388" s="536"/>
      <c r="AN388" s="536"/>
      <c r="AO388" s="536"/>
      <c r="AP388" s="536"/>
    </row>
    <row r="389" spans="25:42">
      <c r="Y389" s="536"/>
      <c r="Z389" s="536"/>
      <c r="AA389" s="536"/>
      <c r="AB389" s="536"/>
      <c r="AC389" s="536"/>
      <c r="AD389" s="536"/>
      <c r="AE389" s="536"/>
      <c r="AF389" s="536"/>
      <c r="AG389" s="536"/>
      <c r="AH389" s="536"/>
      <c r="AI389" s="536"/>
      <c r="AJ389" s="536"/>
      <c r="AK389" s="536"/>
      <c r="AL389" s="536"/>
      <c r="AM389" s="536"/>
      <c r="AN389" s="536"/>
      <c r="AO389" s="536"/>
      <c r="AP389" s="536"/>
    </row>
    <row r="390" spans="25:42">
      <c r="Y390" s="536"/>
      <c r="Z390" s="536"/>
      <c r="AA390" s="536"/>
      <c r="AB390" s="536"/>
      <c r="AC390" s="536"/>
      <c r="AD390" s="536"/>
      <c r="AE390" s="536"/>
      <c r="AF390" s="536"/>
      <c r="AG390" s="536"/>
      <c r="AH390" s="536"/>
      <c r="AI390" s="536"/>
      <c r="AJ390" s="536"/>
      <c r="AK390" s="536"/>
      <c r="AL390" s="536"/>
      <c r="AM390" s="536"/>
      <c r="AN390" s="536"/>
      <c r="AO390" s="536"/>
      <c r="AP390" s="536"/>
    </row>
    <row r="391" spans="25:42">
      <c r="Y391" s="536"/>
      <c r="Z391" s="536"/>
      <c r="AA391" s="536"/>
      <c r="AB391" s="536"/>
      <c r="AC391" s="536"/>
      <c r="AD391" s="536"/>
      <c r="AE391" s="536"/>
      <c r="AF391" s="536"/>
      <c r="AG391" s="536"/>
      <c r="AH391" s="536"/>
      <c r="AI391" s="536"/>
      <c r="AJ391" s="536"/>
      <c r="AK391" s="536"/>
      <c r="AL391" s="536"/>
      <c r="AM391" s="536"/>
      <c r="AN391" s="536"/>
      <c r="AO391" s="536"/>
      <c r="AP391" s="536"/>
    </row>
    <row r="392" spans="25:42">
      <c r="Y392" s="536"/>
      <c r="Z392" s="536"/>
      <c r="AA392" s="536"/>
      <c r="AB392" s="536"/>
      <c r="AC392" s="536"/>
      <c r="AD392" s="536"/>
      <c r="AE392" s="536"/>
      <c r="AF392" s="536"/>
      <c r="AG392" s="536"/>
      <c r="AH392" s="536"/>
      <c r="AI392" s="536"/>
      <c r="AJ392" s="536"/>
      <c r="AK392" s="536"/>
      <c r="AL392" s="536"/>
      <c r="AM392" s="536"/>
      <c r="AN392" s="536"/>
      <c r="AO392" s="536"/>
      <c r="AP392" s="536"/>
    </row>
    <row r="393" spans="25:42">
      <c r="Y393" s="536"/>
      <c r="Z393" s="536"/>
      <c r="AA393" s="536"/>
      <c r="AB393" s="536"/>
      <c r="AC393" s="536"/>
      <c r="AD393" s="536"/>
      <c r="AE393" s="536"/>
      <c r="AF393" s="536"/>
      <c r="AG393" s="536"/>
      <c r="AH393" s="536"/>
      <c r="AI393" s="536"/>
      <c r="AJ393" s="536"/>
      <c r="AK393" s="536"/>
      <c r="AL393" s="536"/>
      <c r="AM393" s="536"/>
      <c r="AN393" s="536"/>
      <c r="AO393" s="536"/>
      <c r="AP393" s="536"/>
    </row>
    <row r="394" spans="25:42">
      <c r="Y394" s="536"/>
      <c r="Z394" s="536"/>
      <c r="AA394" s="536"/>
      <c r="AB394" s="536"/>
      <c r="AC394" s="536"/>
      <c r="AD394" s="536"/>
      <c r="AE394" s="536"/>
      <c r="AF394" s="536"/>
      <c r="AG394" s="536"/>
      <c r="AH394" s="536"/>
      <c r="AI394" s="536"/>
      <c r="AJ394" s="536"/>
      <c r="AK394" s="536"/>
      <c r="AL394" s="536"/>
      <c r="AM394" s="536"/>
      <c r="AN394" s="536"/>
      <c r="AO394" s="536"/>
      <c r="AP394" s="536"/>
    </row>
    <row r="395" spans="25:42">
      <c r="Y395" s="536"/>
      <c r="Z395" s="536"/>
      <c r="AA395" s="536"/>
      <c r="AB395" s="536"/>
      <c r="AC395" s="536"/>
      <c r="AD395" s="536"/>
      <c r="AE395" s="536"/>
      <c r="AF395" s="536"/>
      <c r="AG395" s="536"/>
      <c r="AH395" s="536"/>
      <c r="AI395" s="536"/>
      <c r="AJ395" s="536"/>
      <c r="AK395" s="536"/>
      <c r="AL395" s="536"/>
      <c r="AM395" s="536"/>
      <c r="AN395" s="536"/>
      <c r="AO395" s="536"/>
      <c r="AP395" s="536"/>
    </row>
    <row r="396" spans="25:42">
      <c r="Y396" s="536"/>
      <c r="Z396" s="536"/>
      <c r="AA396" s="536"/>
      <c r="AB396" s="536"/>
      <c r="AC396" s="536"/>
      <c r="AD396" s="536"/>
      <c r="AE396" s="536"/>
      <c r="AF396" s="536"/>
      <c r="AG396" s="536"/>
      <c r="AH396" s="536"/>
      <c r="AI396" s="536"/>
      <c r="AJ396" s="536"/>
      <c r="AK396" s="536"/>
      <c r="AL396" s="536"/>
      <c r="AM396" s="536"/>
      <c r="AN396" s="536"/>
      <c r="AO396" s="536"/>
      <c r="AP396" s="536"/>
    </row>
    <row r="397" spans="25:42">
      <c r="Y397" s="536"/>
      <c r="Z397" s="536"/>
      <c r="AA397" s="536"/>
      <c r="AB397" s="536"/>
      <c r="AC397" s="536"/>
      <c r="AD397" s="536"/>
      <c r="AE397" s="536"/>
      <c r="AF397" s="536"/>
      <c r="AG397" s="536"/>
      <c r="AH397" s="536"/>
      <c r="AI397" s="536"/>
      <c r="AJ397" s="536"/>
      <c r="AK397" s="536"/>
      <c r="AL397" s="536"/>
      <c r="AM397" s="536"/>
      <c r="AN397" s="536"/>
      <c r="AO397" s="536"/>
      <c r="AP397" s="536"/>
    </row>
    <row r="398" spans="25:42">
      <c r="Y398" s="536"/>
      <c r="Z398" s="536"/>
      <c r="AA398" s="536"/>
      <c r="AB398" s="536"/>
      <c r="AC398" s="536"/>
      <c r="AD398" s="536"/>
      <c r="AE398" s="536"/>
      <c r="AF398" s="536"/>
      <c r="AG398" s="536"/>
      <c r="AH398" s="536"/>
      <c r="AI398" s="536"/>
      <c r="AJ398" s="536"/>
      <c r="AK398" s="536"/>
      <c r="AL398" s="536"/>
      <c r="AM398" s="536"/>
      <c r="AN398" s="536"/>
      <c r="AO398" s="536"/>
      <c r="AP398" s="536"/>
    </row>
    <row r="399" spans="25:42">
      <c r="Y399" s="536"/>
      <c r="Z399" s="536"/>
      <c r="AA399" s="536"/>
      <c r="AB399" s="536"/>
      <c r="AC399" s="536"/>
      <c r="AD399" s="536"/>
      <c r="AE399" s="536"/>
      <c r="AF399" s="536"/>
      <c r="AG399" s="536"/>
      <c r="AH399" s="536"/>
      <c r="AI399" s="536"/>
      <c r="AJ399" s="536"/>
      <c r="AK399" s="536"/>
      <c r="AL399" s="536"/>
      <c r="AM399" s="536"/>
      <c r="AN399" s="536"/>
      <c r="AO399" s="536"/>
      <c r="AP399" s="536"/>
    </row>
    <row r="400" spans="25:42">
      <c r="Y400" s="536"/>
      <c r="Z400" s="536"/>
      <c r="AA400" s="536"/>
      <c r="AB400" s="536"/>
      <c r="AC400" s="536"/>
      <c r="AD400" s="536"/>
      <c r="AE400" s="536"/>
      <c r="AF400" s="536"/>
      <c r="AG400" s="536"/>
      <c r="AH400" s="536"/>
      <c r="AI400" s="536"/>
      <c r="AJ400" s="536"/>
      <c r="AK400" s="536"/>
      <c r="AL400" s="536"/>
      <c r="AM400" s="536"/>
      <c r="AN400" s="536"/>
      <c r="AO400" s="536"/>
      <c r="AP400" s="536"/>
    </row>
    <row r="401" spans="25:42">
      <c r="Y401" s="536"/>
      <c r="Z401" s="536"/>
      <c r="AA401" s="536"/>
      <c r="AB401" s="536"/>
      <c r="AC401" s="536"/>
      <c r="AD401" s="536"/>
      <c r="AE401" s="536"/>
      <c r="AF401" s="536"/>
      <c r="AG401" s="536"/>
      <c r="AH401" s="536"/>
      <c r="AI401" s="536"/>
      <c r="AJ401" s="536"/>
      <c r="AK401" s="536"/>
      <c r="AL401" s="536"/>
      <c r="AM401" s="536"/>
      <c r="AN401" s="536"/>
      <c r="AO401" s="536"/>
      <c r="AP401" s="536"/>
    </row>
    <row r="402" spans="25:42">
      <c r="Y402" s="536"/>
      <c r="Z402" s="536"/>
      <c r="AA402" s="536"/>
      <c r="AB402" s="536"/>
      <c r="AC402" s="536"/>
      <c r="AD402" s="536"/>
      <c r="AE402" s="536"/>
      <c r="AF402" s="536"/>
      <c r="AG402" s="536"/>
      <c r="AH402" s="536"/>
      <c r="AI402" s="536"/>
      <c r="AJ402" s="536"/>
      <c r="AK402" s="536"/>
      <c r="AL402" s="536"/>
      <c r="AM402" s="536"/>
      <c r="AN402" s="536"/>
      <c r="AO402" s="536"/>
      <c r="AP402" s="536"/>
    </row>
    <row r="403" spans="25:42">
      <c r="Y403" s="536"/>
      <c r="Z403" s="536"/>
      <c r="AA403" s="536"/>
      <c r="AB403" s="536"/>
      <c r="AC403" s="536"/>
      <c r="AD403" s="536"/>
      <c r="AE403" s="536"/>
      <c r="AF403" s="536"/>
      <c r="AG403" s="536"/>
      <c r="AH403" s="536"/>
      <c r="AI403" s="536"/>
      <c r="AJ403" s="536"/>
      <c r="AK403" s="536"/>
      <c r="AL403" s="536"/>
      <c r="AM403" s="536"/>
      <c r="AN403" s="536"/>
      <c r="AO403" s="536"/>
      <c r="AP403" s="536"/>
    </row>
    <row r="404" spans="25:42">
      <c r="Y404" s="536"/>
      <c r="Z404" s="536"/>
      <c r="AA404" s="536"/>
      <c r="AB404" s="536"/>
      <c r="AC404" s="536"/>
      <c r="AD404" s="536"/>
      <c r="AE404" s="536"/>
      <c r="AF404" s="536"/>
      <c r="AG404" s="536"/>
      <c r="AH404" s="536"/>
      <c r="AI404" s="536"/>
      <c r="AJ404" s="536"/>
      <c r="AK404" s="536"/>
      <c r="AL404" s="536"/>
      <c r="AM404" s="536"/>
      <c r="AN404" s="536"/>
      <c r="AO404" s="536"/>
      <c r="AP404" s="536"/>
    </row>
    <row r="405" spans="25:42">
      <c r="Y405" s="536"/>
      <c r="Z405" s="536"/>
      <c r="AA405" s="536"/>
      <c r="AB405" s="536"/>
      <c r="AC405" s="536"/>
      <c r="AD405" s="536"/>
      <c r="AE405" s="536"/>
      <c r="AF405" s="536"/>
      <c r="AG405" s="536"/>
      <c r="AH405" s="536"/>
      <c r="AI405" s="536"/>
      <c r="AJ405" s="536"/>
      <c r="AK405" s="536"/>
      <c r="AL405" s="536"/>
      <c r="AM405" s="536"/>
      <c r="AN405" s="536"/>
      <c r="AO405" s="536"/>
      <c r="AP405" s="536"/>
    </row>
    <row r="406" spans="25:42">
      <c r="Y406" s="536"/>
      <c r="Z406" s="536"/>
      <c r="AA406" s="536"/>
      <c r="AB406" s="536"/>
      <c r="AC406" s="536"/>
      <c r="AD406" s="536"/>
      <c r="AE406" s="536"/>
      <c r="AF406" s="536"/>
      <c r="AG406" s="536"/>
      <c r="AH406" s="536"/>
      <c r="AI406" s="536"/>
      <c r="AJ406" s="536"/>
      <c r="AK406" s="536"/>
      <c r="AL406" s="536"/>
      <c r="AM406" s="536"/>
      <c r="AN406" s="536"/>
      <c r="AO406" s="536"/>
      <c r="AP406" s="536"/>
    </row>
    <row r="407" spans="25:42">
      <c r="Y407" s="536"/>
      <c r="Z407" s="536"/>
      <c r="AA407" s="536"/>
      <c r="AB407" s="536"/>
      <c r="AC407" s="536"/>
      <c r="AD407" s="536"/>
      <c r="AE407" s="536"/>
      <c r="AF407" s="536"/>
      <c r="AG407" s="536"/>
      <c r="AH407" s="536"/>
      <c r="AI407" s="536"/>
      <c r="AJ407" s="536"/>
      <c r="AK407" s="536"/>
      <c r="AL407" s="536"/>
      <c r="AM407" s="536"/>
      <c r="AN407" s="536"/>
      <c r="AO407" s="536"/>
      <c r="AP407" s="536"/>
    </row>
    <row r="408" spans="25:42">
      <c r="Y408" s="536"/>
      <c r="Z408" s="536"/>
      <c r="AA408" s="536"/>
      <c r="AB408" s="536"/>
      <c r="AC408" s="536"/>
      <c r="AD408" s="536"/>
      <c r="AE408" s="536"/>
      <c r="AF408" s="536"/>
      <c r="AG408" s="536"/>
      <c r="AH408" s="536"/>
      <c r="AI408" s="536"/>
      <c r="AJ408" s="536"/>
      <c r="AK408" s="536"/>
      <c r="AL408" s="536"/>
      <c r="AM408" s="536"/>
      <c r="AN408" s="536"/>
      <c r="AO408" s="536"/>
      <c r="AP408" s="536"/>
    </row>
    <row r="409" spans="25:42">
      <c r="Y409" s="536"/>
      <c r="Z409" s="536"/>
      <c r="AA409" s="536"/>
      <c r="AB409" s="536"/>
      <c r="AC409" s="536"/>
      <c r="AD409" s="536"/>
      <c r="AE409" s="536"/>
      <c r="AF409" s="536"/>
      <c r="AG409" s="536"/>
      <c r="AH409" s="536"/>
      <c r="AI409" s="536"/>
      <c r="AJ409" s="536"/>
      <c r="AK409" s="536"/>
      <c r="AL409" s="536"/>
      <c r="AM409" s="536"/>
      <c r="AN409" s="536"/>
      <c r="AO409" s="536"/>
      <c r="AP409" s="536"/>
    </row>
    <row r="410" spans="25:42">
      <c r="Y410" s="536"/>
      <c r="Z410" s="536"/>
      <c r="AA410" s="536"/>
      <c r="AB410" s="536"/>
      <c r="AC410" s="536"/>
      <c r="AD410" s="536"/>
      <c r="AE410" s="536"/>
      <c r="AF410" s="536"/>
      <c r="AG410" s="536"/>
      <c r="AH410" s="536"/>
      <c r="AI410" s="536"/>
      <c r="AJ410" s="536"/>
      <c r="AK410" s="536"/>
      <c r="AL410" s="536"/>
      <c r="AM410" s="536"/>
      <c r="AN410" s="536"/>
      <c r="AO410" s="536"/>
      <c r="AP410" s="536"/>
    </row>
    <row r="411" spans="25:42">
      <c r="Y411" s="536"/>
      <c r="Z411" s="536"/>
      <c r="AA411" s="536"/>
      <c r="AB411" s="536"/>
      <c r="AC411" s="536"/>
      <c r="AD411" s="536"/>
      <c r="AE411" s="536"/>
      <c r="AF411" s="536"/>
      <c r="AG411" s="536"/>
      <c r="AH411" s="536"/>
      <c r="AI411" s="536"/>
      <c r="AJ411" s="536"/>
      <c r="AK411" s="536"/>
      <c r="AL411" s="536"/>
      <c r="AM411" s="536"/>
      <c r="AN411" s="536"/>
      <c r="AO411" s="536"/>
      <c r="AP411" s="536"/>
    </row>
    <row r="412" spans="25:42">
      <c r="Y412" s="536"/>
      <c r="Z412" s="536"/>
      <c r="AA412" s="536"/>
      <c r="AB412" s="536"/>
      <c r="AC412" s="536"/>
      <c r="AD412" s="536"/>
      <c r="AE412" s="536"/>
      <c r="AF412" s="536"/>
      <c r="AG412" s="536"/>
      <c r="AH412" s="536"/>
      <c r="AI412" s="536"/>
      <c r="AJ412" s="536"/>
      <c r="AK412" s="536"/>
      <c r="AL412" s="536"/>
      <c r="AM412" s="536"/>
      <c r="AN412" s="536"/>
      <c r="AO412" s="536"/>
      <c r="AP412" s="536"/>
    </row>
    <row r="413" spans="25:42">
      <c r="Y413" s="536"/>
      <c r="Z413" s="536"/>
      <c r="AA413" s="536"/>
      <c r="AB413" s="536"/>
      <c r="AC413" s="536"/>
      <c r="AD413" s="536"/>
      <c r="AE413" s="536"/>
      <c r="AF413" s="536"/>
      <c r="AG413" s="536"/>
      <c r="AH413" s="536"/>
      <c r="AI413" s="536"/>
      <c r="AJ413" s="536"/>
      <c r="AK413" s="536"/>
      <c r="AL413" s="536"/>
      <c r="AM413" s="536"/>
      <c r="AN413" s="536"/>
      <c r="AO413" s="536"/>
      <c r="AP413" s="536"/>
    </row>
    <row r="414" spans="25:42">
      <c r="Y414" s="536"/>
      <c r="Z414" s="536"/>
      <c r="AA414" s="536"/>
      <c r="AB414" s="536"/>
      <c r="AC414" s="536"/>
      <c r="AD414" s="536"/>
      <c r="AE414" s="536"/>
      <c r="AF414" s="536"/>
      <c r="AG414" s="536"/>
      <c r="AH414" s="536"/>
      <c r="AI414" s="536"/>
      <c r="AJ414" s="536"/>
      <c r="AK414" s="536"/>
      <c r="AL414" s="536"/>
      <c r="AM414" s="536"/>
      <c r="AN414" s="536"/>
      <c r="AO414" s="536"/>
      <c r="AP414" s="536"/>
    </row>
    <row r="415" spans="25:42">
      <c r="Y415" s="536"/>
      <c r="Z415" s="536"/>
      <c r="AA415" s="536"/>
      <c r="AB415" s="536"/>
      <c r="AC415" s="536"/>
      <c r="AD415" s="536"/>
      <c r="AE415" s="536"/>
      <c r="AF415" s="536"/>
      <c r="AG415" s="536"/>
      <c r="AH415" s="536"/>
      <c r="AI415" s="536"/>
      <c r="AJ415" s="536"/>
      <c r="AK415" s="536"/>
      <c r="AL415" s="536"/>
      <c r="AM415" s="536"/>
      <c r="AN415" s="536"/>
      <c r="AO415" s="536"/>
      <c r="AP415" s="536"/>
    </row>
    <row r="416" spans="25:42">
      <c r="Y416" s="536"/>
      <c r="Z416" s="536"/>
      <c r="AA416" s="536"/>
      <c r="AB416" s="536"/>
      <c r="AC416" s="536"/>
      <c r="AD416" s="536"/>
      <c r="AE416" s="536"/>
      <c r="AF416" s="536"/>
      <c r="AG416" s="536"/>
      <c r="AH416" s="536"/>
      <c r="AI416" s="536"/>
      <c r="AJ416" s="536"/>
      <c r="AK416" s="536"/>
      <c r="AL416" s="536"/>
      <c r="AM416" s="536"/>
      <c r="AN416" s="536"/>
      <c r="AO416" s="536"/>
      <c r="AP416" s="536"/>
    </row>
    <row r="417" spans="25:42">
      <c r="Y417" s="536"/>
      <c r="Z417" s="536"/>
      <c r="AA417" s="536"/>
      <c r="AB417" s="536"/>
      <c r="AC417" s="536"/>
      <c r="AD417" s="536"/>
      <c r="AE417" s="536"/>
      <c r="AF417" s="536"/>
      <c r="AG417" s="536"/>
      <c r="AH417" s="536"/>
      <c r="AI417" s="536"/>
      <c r="AJ417" s="536"/>
      <c r="AK417" s="536"/>
      <c r="AL417" s="536"/>
      <c r="AM417" s="536"/>
      <c r="AN417" s="536"/>
      <c r="AO417" s="536"/>
      <c r="AP417" s="536"/>
    </row>
    <row r="418" spans="25:42">
      <c r="Y418" s="536"/>
      <c r="Z418" s="536"/>
      <c r="AA418" s="536"/>
      <c r="AB418" s="536"/>
      <c r="AC418" s="536"/>
      <c r="AD418" s="536"/>
      <c r="AE418" s="536"/>
      <c r="AF418" s="536"/>
      <c r="AG418" s="536"/>
      <c r="AH418" s="536"/>
      <c r="AI418" s="536"/>
      <c r="AJ418" s="536"/>
      <c r="AK418" s="536"/>
      <c r="AL418" s="536"/>
      <c r="AM418" s="536"/>
      <c r="AN418" s="536"/>
      <c r="AO418" s="536"/>
      <c r="AP418" s="536"/>
    </row>
    <row r="419" spans="25:42">
      <c r="Y419" s="536"/>
      <c r="Z419" s="536"/>
      <c r="AA419" s="536"/>
      <c r="AB419" s="536"/>
      <c r="AC419" s="536"/>
      <c r="AD419" s="536"/>
      <c r="AE419" s="536"/>
      <c r="AF419" s="536"/>
      <c r="AG419" s="536"/>
      <c r="AH419" s="536"/>
      <c r="AI419" s="536"/>
      <c r="AJ419" s="536"/>
      <c r="AK419" s="536"/>
      <c r="AL419" s="536"/>
      <c r="AM419" s="536"/>
      <c r="AN419" s="536"/>
      <c r="AO419" s="536"/>
      <c r="AP419" s="536"/>
    </row>
    <row r="420" spans="25:42">
      <c r="Y420" s="536"/>
      <c r="Z420" s="536"/>
      <c r="AA420" s="536"/>
      <c r="AB420" s="536"/>
      <c r="AC420" s="536"/>
      <c r="AD420" s="536"/>
      <c r="AE420" s="536"/>
      <c r="AF420" s="536"/>
      <c r="AG420" s="536"/>
      <c r="AH420" s="536"/>
      <c r="AI420" s="536"/>
      <c r="AJ420" s="536"/>
      <c r="AK420" s="536"/>
      <c r="AL420" s="536"/>
      <c r="AM420" s="536"/>
      <c r="AN420" s="536"/>
      <c r="AO420" s="536"/>
      <c r="AP420" s="536"/>
    </row>
    <row r="421" spans="25:42">
      <c r="Y421" s="536"/>
      <c r="Z421" s="536"/>
      <c r="AA421" s="536"/>
      <c r="AB421" s="536"/>
      <c r="AC421" s="536"/>
      <c r="AD421" s="536"/>
      <c r="AE421" s="536"/>
      <c r="AF421" s="536"/>
      <c r="AG421" s="536"/>
      <c r="AH421" s="536"/>
      <c r="AI421" s="536"/>
      <c r="AJ421" s="536"/>
      <c r="AK421" s="536"/>
      <c r="AL421" s="536"/>
      <c r="AM421" s="536"/>
      <c r="AN421" s="536"/>
      <c r="AO421" s="536"/>
      <c r="AP421" s="536"/>
    </row>
    <row r="422" spans="25:42">
      <c r="Y422" s="536"/>
      <c r="Z422" s="536"/>
      <c r="AA422" s="536"/>
      <c r="AB422" s="536"/>
      <c r="AC422" s="536"/>
      <c r="AD422" s="536"/>
      <c r="AE422" s="536"/>
      <c r="AF422" s="536"/>
      <c r="AG422" s="536"/>
      <c r="AH422" s="536"/>
      <c r="AI422" s="536"/>
      <c r="AJ422" s="536"/>
      <c r="AK422" s="536"/>
      <c r="AL422" s="536"/>
      <c r="AM422" s="536"/>
      <c r="AN422" s="536"/>
      <c r="AO422" s="536"/>
      <c r="AP422" s="536"/>
    </row>
    <row r="423" spans="25:42">
      <c r="Y423" s="536"/>
      <c r="Z423" s="536"/>
      <c r="AA423" s="536"/>
      <c r="AB423" s="536"/>
      <c r="AC423" s="536"/>
      <c r="AD423" s="536"/>
      <c r="AE423" s="536"/>
      <c r="AF423" s="536"/>
      <c r="AG423" s="536"/>
      <c r="AH423" s="536"/>
      <c r="AI423" s="536"/>
      <c r="AJ423" s="536"/>
      <c r="AK423" s="536"/>
      <c r="AL423" s="536"/>
      <c r="AM423" s="536"/>
      <c r="AN423" s="536"/>
      <c r="AO423" s="536"/>
      <c r="AP423" s="536"/>
    </row>
    <row r="424" spans="25:42">
      <c r="Y424" s="536"/>
      <c r="Z424" s="536"/>
      <c r="AA424" s="536"/>
      <c r="AB424" s="536"/>
      <c r="AC424" s="536"/>
      <c r="AD424" s="536"/>
      <c r="AE424" s="536"/>
      <c r="AF424" s="536"/>
      <c r="AG424" s="536"/>
      <c r="AH424" s="536"/>
      <c r="AI424" s="536"/>
      <c r="AJ424" s="536"/>
      <c r="AK424" s="536"/>
      <c r="AL424" s="536"/>
      <c r="AM424" s="536"/>
      <c r="AN424" s="536"/>
      <c r="AO424" s="536"/>
      <c r="AP424" s="536"/>
    </row>
    <row r="425" spans="25:42">
      <c r="Y425" s="536"/>
      <c r="Z425" s="536"/>
      <c r="AA425" s="536"/>
      <c r="AB425" s="536"/>
      <c r="AC425" s="536"/>
      <c r="AD425" s="536"/>
      <c r="AE425" s="536"/>
      <c r="AF425" s="536"/>
      <c r="AG425" s="536"/>
      <c r="AH425" s="536"/>
      <c r="AI425" s="536"/>
      <c r="AJ425" s="536"/>
      <c r="AK425" s="536"/>
      <c r="AL425" s="536"/>
      <c r="AM425" s="536"/>
      <c r="AN425" s="536"/>
      <c r="AO425" s="536"/>
      <c r="AP425" s="536"/>
    </row>
    <row r="426" spans="25:42">
      <c r="Y426" s="536"/>
      <c r="Z426" s="536"/>
      <c r="AA426" s="536"/>
      <c r="AB426" s="536"/>
      <c r="AC426" s="536"/>
      <c r="AD426" s="536"/>
      <c r="AE426" s="536"/>
      <c r="AF426" s="536"/>
      <c r="AG426" s="536"/>
      <c r="AH426" s="536"/>
      <c r="AI426" s="536"/>
      <c r="AJ426" s="536"/>
      <c r="AK426" s="536"/>
      <c r="AL426" s="536"/>
      <c r="AM426" s="536"/>
      <c r="AN426" s="536"/>
      <c r="AO426" s="536"/>
      <c r="AP426" s="536"/>
    </row>
    <row r="427" spans="25:42">
      <c r="Y427" s="536"/>
      <c r="Z427" s="536"/>
      <c r="AA427" s="536"/>
      <c r="AB427" s="536"/>
      <c r="AC427" s="536"/>
      <c r="AD427" s="536"/>
      <c r="AE427" s="536"/>
      <c r="AF427" s="536"/>
      <c r="AG427" s="536"/>
      <c r="AH427" s="536"/>
      <c r="AI427" s="536"/>
      <c r="AJ427" s="536"/>
      <c r="AK427" s="536"/>
      <c r="AL427" s="536"/>
      <c r="AM427" s="536"/>
      <c r="AN427" s="536"/>
      <c r="AO427" s="536"/>
      <c r="AP427" s="536"/>
    </row>
    <row r="428" spans="25:42">
      <c r="Y428" s="536"/>
      <c r="Z428" s="536"/>
      <c r="AA428" s="536"/>
      <c r="AB428" s="536"/>
      <c r="AC428" s="536"/>
      <c r="AD428" s="536"/>
      <c r="AE428" s="536"/>
      <c r="AF428" s="536"/>
      <c r="AG428" s="536"/>
      <c r="AH428" s="536"/>
      <c r="AI428" s="536"/>
      <c r="AJ428" s="536"/>
      <c r="AK428" s="536"/>
      <c r="AL428" s="536"/>
      <c r="AM428" s="536"/>
      <c r="AN428" s="536"/>
      <c r="AO428" s="536"/>
      <c r="AP428" s="536"/>
    </row>
    <row r="429" spans="25:42">
      <c r="Y429" s="536"/>
      <c r="Z429" s="536"/>
      <c r="AA429" s="536"/>
      <c r="AB429" s="536"/>
      <c r="AC429" s="536"/>
      <c r="AD429" s="536"/>
      <c r="AE429" s="536"/>
      <c r="AF429" s="536"/>
      <c r="AG429" s="536"/>
      <c r="AH429" s="536"/>
      <c r="AI429" s="536"/>
      <c r="AJ429" s="536"/>
      <c r="AK429" s="536"/>
      <c r="AL429" s="536"/>
      <c r="AM429" s="536"/>
      <c r="AN429" s="536"/>
      <c r="AO429" s="536"/>
      <c r="AP429" s="536"/>
    </row>
    <row r="430" spans="25:42">
      <c r="Y430" s="536"/>
      <c r="Z430" s="536"/>
      <c r="AA430" s="536"/>
      <c r="AB430" s="536"/>
      <c r="AC430" s="536"/>
      <c r="AD430" s="536"/>
      <c r="AE430" s="536"/>
      <c r="AF430" s="536"/>
      <c r="AG430" s="536"/>
      <c r="AH430" s="536"/>
      <c r="AI430" s="536"/>
      <c r="AJ430" s="536"/>
      <c r="AK430" s="536"/>
      <c r="AL430" s="536"/>
      <c r="AM430" s="536"/>
      <c r="AN430" s="536"/>
      <c r="AO430" s="536"/>
      <c r="AP430" s="536"/>
    </row>
    <row r="431" spans="25:42">
      <c r="Y431" s="536"/>
      <c r="Z431" s="536"/>
      <c r="AA431" s="536"/>
      <c r="AB431" s="536"/>
      <c r="AC431" s="536"/>
      <c r="AD431" s="536"/>
      <c r="AE431" s="536"/>
      <c r="AF431" s="536"/>
      <c r="AG431" s="536"/>
      <c r="AH431" s="536"/>
      <c r="AI431" s="536"/>
      <c r="AJ431" s="536"/>
      <c r="AK431" s="536"/>
      <c r="AL431" s="536"/>
      <c r="AM431" s="536"/>
      <c r="AN431" s="536"/>
      <c r="AO431" s="536"/>
      <c r="AP431" s="536"/>
    </row>
    <row r="432" spans="25:42">
      <c r="Y432" s="536"/>
      <c r="Z432" s="536"/>
      <c r="AA432" s="536"/>
      <c r="AB432" s="536"/>
      <c r="AC432" s="536"/>
      <c r="AD432" s="536"/>
      <c r="AE432" s="536"/>
      <c r="AF432" s="536"/>
      <c r="AG432" s="536"/>
      <c r="AH432" s="536"/>
      <c r="AI432" s="536"/>
      <c r="AJ432" s="536"/>
      <c r="AK432" s="536"/>
      <c r="AL432" s="536"/>
      <c r="AM432" s="536"/>
      <c r="AN432" s="536"/>
      <c r="AO432" s="536"/>
      <c r="AP432" s="536"/>
    </row>
    <row r="433" spans="25:42">
      <c r="Y433" s="536"/>
      <c r="Z433" s="536"/>
      <c r="AA433" s="536"/>
      <c r="AB433" s="536"/>
      <c r="AC433" s="536"/>
      <c r="AD433" s="536"/>
      <c r="AE433" s="536"/>
      <c r="AF433" s="536"/>
      <c r="AG433" s="536"/>
      <c r="AH433" s="536"/>
      <c r="AI433" s="536"/>
      <c r="AJ433" s="536"/>
      <c r="AK433" s="536"/>
      <c r="AL433" s="536"/>
      <c r="AM433" s="536"/>
      <c r="AN433" s="536"/>
      <c r="AO433" s="536"/>
      <c r="AP433" s="536"/>
    </row>
    <row r="434" spans="25:42">
      <c r="Y434" s="536"/>
      <c r="Z434" s="536"/>
      <c r="AA434" s="536"/>
      <c r="AB434" s="536"/>
      <c r="AC434" s="536"/>
      <c r="AD434" s="536"/>
      <c r="AE434" s="536"/>
      <c r="AF434" s="536"/>
      <c r="AG434" s="536"/>
      <c r="AH434" s="536"/>
      <c r="AI434" s="536"/>
      <c r="AJ434" s="536"/>
      <c r="AK434" s="536"/>
      <c r="AL434" s="536"/>
      <c r="AM434" s="536"/>
      <c r="AN434" s="536"/>
      <c r="AO434" s="536"/>
      <c r="AP434" s="536"/>
    </row>
    <row r="435" spans="25:42">
      <c r="Y435" s="536"/>
      <c r="Z435" s="536"/>
      <c r="AA435" s="536"/>
      <c r="AB435" s="536"/>
      <c r="AC435" s="536"/>
      <c r="AD435" s="536"/>
      <c r="AE435" s="536"/>
      <c r="AF435" s="536"/>
      <c r="AG435" s="536"/>
      <c r="AH435" s="536"/>
      <c r="AI435" s="536"/>
      <c r="AJ435" s="536"/>
      <c r="AK435" s="536"/>
      <c r="AL435" s="536"/>
      <c r="AM435" s="536"/>
      <c r="AN435" s="536"/>
      <c r="AO435" s="536"/>
      <c r="AP435" s="536"/>
    </row>
    <row r="436" spans="25:42">
      <c r="Y436" s="536"/>
      <c r="Z436" s="536"/>
      <c r="AA436" s="536"/>
      <c r="AB436" s="536"/>
      <c r="AC436" s="536"/>
      <c r="AD436" s="536"/>
      <c r="AE436" s="536"/>
      <c r="AF436" s="536"/>
      <c r="AG436" s="536"/>
      <c r="AH436" s="536"/>
      <c r="AI436" s="536"/>
      <c r="AJ436" s="536"/>
      <c r="AK436" s="536"/>
      <c r="AL436" s="536"/>
      <c r="AM436" s="536"/>
      <c r="AN436" s="536"/>
      <c r="AO436" s="536"/>
      <c r="AP436" s="536"/>
    </row>
    <row r="437" spans="25:42">
      <c r="Y437" s="536"/>
      <c r="Z437" s="536"/>
      <c r="AA437" s="536"/>
      <c r="AB437" s="536"/>
      <c r="AC437" s="536"/>
      <c r="AD437" s="536"/>
      <c r="AE437" s="536"/>
      <c r="AF437" s="536"/>
      <c r="AG437" s="536"/>
      <c r="AH437" s="536"/>
      <c r="AI437" s="536"/>
      <c r="AJ437" s="536"/>
      <c r="AK437" s="536"/>
      <c r="AL437" s="536"/>
      <c r="AM437" s="536"/>
      <c r="AN437" s="536"/>
      <c r="AO437" s="536"/>
      <c r="AP437" s="536"/>
    </row>
    <row r="438" spans="25:42">
      <c r="Y438" s="536"/>
      <c r="Z438" s="536"/>
      <c r="AA438" s="536"/>
      <c r="AB438" s="536"/>
      <c r="AC438" s="536"/>
      <c r="AD438" s="536"/>
      <c r="AE438" s="536"/>
      <c r="AF438" s="536"/>
      <c r="AG438" s="536"/>
      <c r="AH438" s="536"/>
      <c r="AI438" s="536"/>
      <c r="AJ438" s="536"/>
      <c r="AK438" s="536"/>
      <c r="AL438" s="536"/>
      <c r="AM438" s="536"/>
      <c r="AN438" s="536"/>
      <c r="AO438" s="536"/>
      <c r="AP438" s="536"/>
    </row>
    <row r="439" spans="25:42">
      <c r="Y439" s="536"/>
      <c r="Z439" s="536"/>
      <c r="AA439" s="536"/>
      <c r="AB439" s="536"/>
      <c r="AC439" s="536"/>
      <c r="AD439" s="536"/>
      <c r="AE439" s="536"/>
      <c r="AF439" s="536"/>
      <c r="AG439" s="536"/>
      <c r="AH439" s="536"/>
      <c r="AI439" s="536"/>
      <c r="AJ439" s="536"/>
      <c r="AK439" s="536"/>
      <c r="AL439" s="536"/>
      <c r="AM439" s="536"/>
      <c r="AN439" s="536"/>
      <c r="AO439" s="536"/>
      <c r="AP439" s="536"/>
    </row>
    <row r="440" spans="25:42">
      <c r="Y440" s="536"/>
      <c r="Z440" s="536"/>
      <c r="AA440" s="536"/>
      <c r="AB440" s="536"/>
      <c r="AC440" s="536"/>
      <c r="AD440" s="536"/>
      <c r="AE440" s="536"/>
      <c r="AF440" s="536"/>
      <c r="AG440" s="536"/>
      <c r="AH440" s="536"/>
      <c r="AI440" s="536"/>
      <c r="AJ440" s="536"/>
      <c r="AK440" s="536"/>
      <c r="AL440" s="536"/>
      <c r="AM440" s="536"/>
      <c r="AN440" s="536"/>
      <c r="AO440" s="536"/>
      <c r="AP440" s="536"/>
    </row>
    <row r="441" spans="25:42">
      <c r="Y441" s="536"/>
      <c r="Z441" s="536"/>
      <c r="AA441" s="536"/>
      <c r="AB441" s="536"/>
      <c r="AC441" s="536"/>
      <c r="AD441" s="536"/>
      <c r="AE441" s="536"/>
      <c r="AF441" s="536"/>
      <c r="AG441" s="536"/>
      <c r="AH441" s="536"/>
      <c r="AI441" s="536"/>
      <c r="AJ441" s="536"/>
      <c r="AK441" s="536"/>
      <c r="AL441" s="536"/>
      <c r="AM441" s="536"/>
      <c r="AN441" s="536"/>
      <c r="AO441" s="536"/>
      <c r="AP441" s="536"/>
    </row>
    <row r="442" spans="25:42">
      <c r="Y442" s="536"/>
      <c r="Z442" s="536"/>
      <c r="AA442" s="536"/>
      <c r="AB442" s="536"/>
      <c r="AC442" s="536"/>
      <c r="AD442" s="536"/>
      <c r="AE442" s="536"/>
      <c r="AF442" s="536"/>
      <c r="AG442" s="536"/>
      <c r="AH442" s="536"/>
      <c r="AI442" s="536"/>
      <c r="AJ442" s="536"/>
      <c r="AK442" s="536"/>
      <c r="AL442" s="536"/>
      <c r="AM442" s="536"/>
      <c r="AN442" s="536"/>
      <c r="AO442" s="536"/>
      <c r="AP442" s="536"/>
    </row>
    <row r="443" spans="25:42">
      <c r="Y443" s="536"/>
      <c r="Z443" s="536"/>
      <c r="AA443" s="536"/>
      <c r="AB443" s="536"/>
      <c r="AC443" s="536"/>
      <c r="AD443" s="536"/>
      <c r="AE443" s="536"/>
      <c r="AF443" s="536"/>
      <c r="AG443" s="536"/>
      <c r="AH443" s="536"/>
      <c r="AI443" s="536"/>
      <c r="AJ443" s="536"/>
      <c r="AK443" s="536"/>
      <c r="AL443" s="536"/>
      <c r="AM443" s="536"/>
      <c r="AN443" s="536"/>
      <c r="AO443" s="536"/>
      <c r="AP443" s="536"/>
    </row>
    <row r="444" spans="25:42">
      <c r="Y444" s="536"/>
      <c r="Z444" s="536"/>
      <c r="AA444" s="536"/>
      <c r="AB444" s="536"/>
      <c r="AC444" s="536"/>
      <c r="AD444" s="536"/>
      <c r="AE444" s="536"/>
      <c r="AF444" s="536"/>
      <c r="AG444" s="536"/>
      <c r="AH444" s="536"/>
      <c r="AI444" s="536"/>
      <c r="AJ444" s="536"/>
      <c r="AK444" s="536"/>
      <c r="AL444" s="536"/>
      <c r="AM444" s="536"/>
      <c r="AN444" s="536"/>
      <c r="AO444" s="536"/>
      <c r="AP444" s="536"/>
    </row>
    <row r="445" spans="25:42">
      <c r="Y445" s="536"/>
      <c r="Z445" s="536"/>
      <c r="AA445" s="536"/>
      <c r="AB445" s="536"/>
      <c r="AC445" s="536"/>
      <c r="AD445" s="536"/>
      <c r="AE445" s="536"/>
      <c r="AF445" s="536"/>
      <c r="AG445" s="536"/>
      <c r="AH445" s="536"/>
      <c r="AI445" s="536"/>
      <c r="AJ445" s="536"/>
      <c r="AK445" s="536"/>
      <c r="AL445" s="536"/>
      <c r="AM445" s="536"/>
      <c r="AN445" s="536"/>
      <c r="AO445" s="536"/>
      <c r="AP445" s="536"/>
    </row>
    <row r="446" spans="25:42">
      <c r="Y446" s="536"/>
      <c r="Z446" s="536"/>
      <c r="AA446" s="536"/>
      <c r="AB446" s="536"/>
      <c r="AC446" s="536"/>
      <c r="AD446" s="536"/>
      <c r="AE446" s="536"/>
      <c r="AF446" s="536"/>
      <c r="AG446" s="536"/>
      <c r="AH446" s="536"/>
      <c r="AI446" s="536"/>
      <c r="AJ446" s="536"/>
      <c r="AK446" s="536"/>
      <c r="AL446" s="536"/>
      <c r="AM446" s="536"/>
      <c r="AN446" s="536"/>
      <c r="AO446" s="536"/>
      <c r="AP446" s="536"/>
    </row>
    <row r="447" spans="25:42">
      <c r="Y447" s="536"/>
      <c r="Z447" s="536"/>
      <c r="AA447" s="536"/>
      <c r="AB447" s="536"/>
      <c r="AC447" s="536"/>
      <c r="AD447" s="536"/>
      <c r="AE447" s="536"/>
      <c r="AF447" s="536"/>
      <c r="AG447" s="536"/>
      <c r="AH447" s="536"/>
      <c r="AI447" s="536"/>
      <c r="AJ447" s="536"/>
      <c r="AK447" s="536"/>
      <c r="AL447" s="536"/>
      <c r="AM447" s="536"/>
      <c r="AN447" s="536"/>
      <c r="AO447" s="536"/>
      <c r="AP447" s="536"/>
    </row>
    <row r="448" spans="25:42">
      <c r="Y448" s="536"/>
      <c r="Z448" s="536"/>
      <c r="AA448" s="536"/>
      <c r="AB448" s="536"/>
      <c r="AC448" s="536"/>
      <c r="AD448" s="536"/>
      <c r="AE448" s="536"/>
      <c r="AF448" s="536"/>
      <c r="AG448" s="536"/>
      <c r="AH448" s="536"/>
      <c r="AI448" s="536"/>
      <c r="AJ448" s="536"/>
      <c r="AK448" s="536"/>
      <c r="AL448" s="536"/>
      <c r="AM448" s="536"/>
      <c r="AN448" s="536"/>
      <c r="AO448" s="536"/>
      <c r="AP448" s="536"/>
    </row>
    <row r="449" spans="25:42">
      <c r="Y449" s="536"/>
      <c r="Z449" s="536"/>
      <c r="AA449" s="536"/>
      <c r="AB449" s="536"/>
      <c r="AC449" s="536"/>
      <c r="AD449" s="536"/>
      <c r="AE449" s="536"/>
      <c r="AF449" s="536"/>
      <c r="AG449" s="536"/>
      <c r="AH449" s="536"/>
      <c r="AI449" s="536"/>
      <c r="AJ449" s="536"/>
      <c r="AK449" s="536"/>
      <c r="AL449" s="536"/>
      <c r="AM449" s="536"/>
      <c r="AN449" s="536"/>
      <c r="AO449" s="536"/>
      <c r="AP449" s="536"/>
    </row>
    <row r="450" spans="25:42">
      <c r="Y450" s="536"/>
      <c r="Z450" s="536"/>
      <c r="AA450" s="536"/>
      <c r="AB450" s="536"/>
      <c r="AC450" s="536"/>
      <c r="AD450" s="536"/>
      <c r="AE450" s="536"/>
      <c r="AF450" s="536"/>
      <c r="AG450" s="536"/>
      <c r="AH450" s="536"/>
      <c r="AI450" s="536"/>
      <c r="AJ450" s="536"/>
      <c r="AK450" s="536"/>
      <c r="AL450" s="536"/>
      <c r="AM450" s="536"/>
      <c r="AN450" s="536"/>
      <c r="AO450" s="536"/>
      <c r="AP450" s="536"/>
    </row>
    <row r="451" spans="25:42">
      <c r="Y451" s="536"/>
      <c r="Z451" s="536"/>
      <c r="AA451" s="536"/>
      <c r="AB451" s="536"/>
      <c r="AC451" s="536"/>
      <c r="AD451" s="536"/>
      <c r="AE451" s="536"/>
      <c r="AF451" s="536"/>
      <c r="AG451" s="536"/>
      <c r="AH451" s="536"/>
      <c r="AI451" s="536"/>
      <c r="AJ451" s="536"/>
      <c r="AK451" s="536"/>
      <c r="AL451" s="536"/>
      <c r="AM451" s="536"/>
      <c r="AN451" s="536"/>
      <c r="AO451" s="536"/>
      <c r="AP451" s="536"/>
    </row>
    <row r="452" spans="25:42">
      <c r="Y452" s="536"/>
      <c r="Z452" s="536"/>
      <c r="AA452" s="536"/>
      <c r="AB452" s="536"/>
      <c r="AC452" s="536"/>
      <c r="AD452" s="536"/>
      <c r="AE452" s="536"/>
      <c r="AF452" s="536"/>
      <c r="AG452" s="536"/>
      <c r="AH452" s="536"/>
      <c r="AI452" s="536"/>
      <c r="AJ452" s="536"/>
      <c r="AK452" s="536"/>
      <c r="AL452" s="536"/>
      <c r="AM452" s="536"/>
      <c r="AN452" s="536"/>
      <c r="AO452" s="536"/>
      <c r="AP452" s="536"/>
    </row>
    <row r="453" spans="25:42">
      <c r="Y453" s="536"/>
      <c r="Z453" s="536"/>
      <c r="AA453" s="536"/>
      <c r="AB453" s="536"/>
      <c r="AC453" s="536"/>
      <c r="AD453" s="536"/>
      <c r="AE453" s="536"/>
      <c r="AF453" s="536"/>
      <c r="AG453" s="536"/>
      <c r="AH453" s="536"/>
      <c r="AI453" s="536"/>
      <c r="AJ453" s="536"/>
      <c r="AK453" s="536"/>
      <c r="AL453" s="536"/>
      <c r="AM453" s="536"/>
      <c r="AN453" s="536"/>
      <c r="AO453" s="536"/>
      <c r="AP453" s="536"/>
    </row>
    <row r="454" spans="25:42">
      <c r="Y454" s="536"/>
      <c r="Z454" s="536"/>
      <c r="AA454" s="536"/>
      <c r="AB454" s="536"/>
      <c r="AC454" s="536"/>
      <c r="AD454" s="536"/>
      <c r="AE454" s="536"/>
      <c r="AF454" s="536"/>
      <c r="AG454" s="536"/>
      <c r="AH454" s="536"/>
      <c r="AI454" s="536"/>
      <c r="AJ454" s="536"/>
      <c r="AK454" s="536"/>
      <c r="AL454" s="536"/>
      <c r="AM454" s="536"/>
      <c r="AN454" s="536"/>
      <c r="AO454" s="536"/>
      <c r="AP454" s="536"/>
    </row>
    <row r="455" spans="25:42">
      <c r="Y455" s="536"/>
      <c r="Z455" s="536"/>
      <c r="AA455" s="536"/>
      <c r="AB455" s="536"/>
      <c r="AC455" s="536"/>
      <c r="AD455" s="536"/>
      <c r="AE455" s="536"/>
      <c r="AF455" s="536"/>
      <c r="AG455" s="536"/>
      <c r="AH455" s="536"/>
      <c r="AI455" s="536"/>
      <c r="AJ455" s="536"/>
      <c r="AK455" s="536"/>
      <c r="AL455" s="536"/>
      <c r="AM455" s="536"/>
      <c r="AN455" s="536"/>
      <c r="AO455" s="536"/>
      <c r="AP455" s="536"/>
    </row>
    <row r="456" spans="25:42">
      <c r="Y456" s="536"/>
      <c r="Z456" s="536"/>
      <c r="AA456" s="536"/>
      <c r="AB456" s="536"/>
      <c r="AC456" s="536"/>
      <c r="AD456" s="536"/>
      <c r="AE456" s="536"/>
      <c r="AF456" s="536"/>
      <c r="AG456" s="536"/>
      <c r="AH456" s="536"/>
      <c r="AI456" s="536"/>
      <c r="AJ456" s="536"/>
      <c r="AK456" s="536"/>
      <c r="AL456" s="536"/>
      <c r="AM456" s="536"/>
      <c r="AN456" s="536"/>
      <c r="AO456" s="536"/>
      <c r="AP456" s="536"/>
    </row>
    <row r="457" spans="25:42">
      <c r="Y457" s="536"/>
      <c r="Z457" s="536"/>
      <c r="AA457" s="536"/>
      <c r="AB457" s="536"/>
      <c r="AC457" s="536"/>
      <c r="AD457" s="536"/>
      <c r="AE457" s="536"/>
      <c r="AF457" s="536"/>
      <c r="AG457" s="536"/>
      <c r="AH457" s="536"/>
      <c r="AI457" s="536"/>
      <c r="AJ457" s="536"/>
      <c r="AK457" s="536"/>
      <c r="AL457" s="536"/>
      <c r="AM457" s="536"/>
      <c r="AN457" s="536"/>
      <c r="AO457" s="536"/>
      <c r="AP457" s="536"/>
    </row>
    <row r="458" spans="25:42">
      <c r="Y458" s="536"/>
      <c r="Z458" s="536"/>
      <c r="AA458" s="536"/>
      <c r="AB458" s="536"/>
      <c r="AC458" s="536"/>
      <c r="AD458" s="536"/>
      <c r="AE458" s="536"/>
      <c r="AF458" s="536"/>
      <c r="AG458" s="536"/>
      <c r="AH458" s="536"/>
      <c r="AI458" s="536"/>
      <c r="AJ458" s="536"/>
      <c r="AK458" s="536"/>
      <c r="AL458" s="536"/>
      <c r="AM458" s="536"/>
      <c r="AN458" s="536"/>
      <c r="AO458" s="536"/>
      <c r="AP458" s="536"/>
    </row>
    <row r="459" spans="25:42">
      <c r="Y459" s="536"/>
      <c r="Z459" s="536"/>
      <c r="AA459" s="536"/>
      <c r="AB459" s="536"/>
      <c r="AC459" s="536"/>
      <c r="AD459" s="536"/>
      <c r="AE459" s="536"/>
      <c r="AF459" s="536"/>
      <c r="AG459" s="536"/>
      <c r="AH459" s="536"/>
      <c r="AI459" s="536"/>
      <c r="AJ459" s="536"/>
      <c r="AK459" s="536"/>
      <c r="AL459" s="536"/>
      <c r="AM459" s="536"/>
      <c r="AN459" s="536"/>
      <c r="AO459" s="536"/>
      <c r="AP459" s="536"/>
    </row>
    <row r="460" spans="25:42">
      <c r="Y460" s="536"/>
      <c r="Z460" s="536"/>
      <c r="AA460" s="536"/>
      <c r="AB460" s="536"/>
      <c r="AC460" s="536"/>
      <c r="AD460" s="536"/>
      <c r="AE460" s="536"/>
      <c r="AF460" s="536"/>
      <c r="AG460" s="536"/>
      <c r="AH460" s="536"/>
      <c r="AI460" s="536"/>
      <c r="AJ460" s="536"/>
      <c r="AK460" s="536"/>
      <c r="AL460" s="536"/>
      <c r="AM460" s="536"/>
      <c r="AN460" s="536"/>
      <c r="AO460" s="536"/>
      <c r="AP460" s="536"/>
    </row>
    <row r="461" spans="25:42">
      <c r="Y461" s="536"/>
      <c r="Z461" s="536"/>
      <c r="AA461" s="536"/>
      <c r="AB461" s="536"/>
      <c r="AC461" s="536"/>
      <c r="AD461" s="536"/>
      <c r="AE461" s="536"/>
      <c r="AF461" s="536"/>
      <c r="AG461" s="536"/>
      <c r="AH461" s="536"/>
      <c r="AI461" s="536"/>
      <c r="AJ461" s="536"/>
      <c r="AK461" s="536"/>
      <c r="AL461" s="536"/>
      <c r="AM461" s="536"/>
      <c r="AN461" s="536"/>
      <c r="AO461" s="536"/>
      <c r="AP461" s="536"/>
    </row>
    <row r="462" spans="25:42">
      <c r="Y462" s="536"/>
      <c r="Z462" s="536"/>
      <c r="AA462" s="536"/>
      <c r="AB462" s="536"/>
      <c r="AC462" s="536"/>
      <c r="AD462" s="536"/>
      <c r="AE462" s="536"/>
      <c r="AF462" s="536"/>
      <c r="AG462" s="536"/>
      <c r="AH462" s="536"/>
      <c r="AI462" s="536"/>
      <c r="AJ462" s="536"/>
      <c r="AK462" s="536"/>
      <c r="AL462" s="536"/>
      <c r="AM462" s="536"/>
      <c r="AN462" s="536"/>
      <c r="AO462" s="536"/>
      <c r="AP462" s="536"/>
    </row>
    <row r="463" spans="25:42">
      <c r="Y463" s="536"/>
      <c r="Z463" s="536"/>
      <c r="AA463" s="536"/>
      <c r="AB463" s="536"/>
      <c r="AC463" s="536"/>
      <c r="AD463" s="536"/>
      <c r="AE463" s="536"/>
      <c r="AF463" s="536"/>
      <c r="AG463" s="536"/>
      <c r="AH463" s="536"/>
      <c r="AI463" s="536"/>
      <c r="AJ463" s="536"/>
      <c r="AK463" s="536"/>
      <c r="AL463" s="536"/>
      <c r="AM463" s="536"/>
      <c r="AN463" s="536"/>
      <c r="AO463" s="536"/>
      <c r="AP463" s="536"/>
    </row>
    <row r="464" spans="25:42">
      <c r="Y464" s="536"/>
      <c r="Z464" s="536"/>
      <c r="AA464" s="536"/>
      <c r="AB464" s="536"/>
      <c r="AC464" s="536"/>
      <c r="AD464" s="536"/>
      <c r="AE464" s="536"/>
      <c r="AF464" s="536"/>
      <c r="AG464" s="536"/>
      <c r="AH464" s="536"/>
      <c r="AI464" s="536"/>
      <c r="AJ464" s="536"/>
      <c r="AK464" s="536"/>
      <c r="AL464" s="536"/>
      <c r="AM464" s="536"/>
      <c r="AN464" s="536"/>
      <c r="AO464" s="536"/>
      <c r="AP464" s="536"/>
    </row>
    <row r="465" spans="25:42">
      <c r="Y465" s="536"/>
      <c r="Z465" s="536"/>
      <c r="AA465" s="536"/>
      <c r="AB465" s="536"/>
      <c r="AC465" s="536"/>
      <c r="AD465" s="536"/>
      <c r="AE465" s="536"/>
      <c r="AF465" s="536"/>
      <c r="AG465" s="536"/>
      <c r="AH465" s="536"/>
      <c r="AI465" s="536"/>
      <c r="AJ465" s="536"/>
      <c r="AK465" s="536"/>
      <c r="AL465" s="536"/>
      <c r="AM465" s="536"/>
      <c r="AN465" s="536"/>
      <c r="AO465" s="536"/>
      <c r="AP465" s="536"/>
    </row>
    <row r="466" spans="25:42">
      <c r="Y466" s="536"/>
      <c r="Z466" s="536"/>
      <c r="AA466" s="536"/>
      <c r="AB466" s="536"/>
      <c r="AC466" s="536"/>
      <c r="AD466" s="536"/>
      <c r="AE466" s="536"/>
      <c r="AF466" s="536"/>
      <c r="AG466" s="536"/>
      <c r="AH466" s="536"/>
      <c r="AI466" s="536"/>
      <c r="AJ466" s="536"/>
      <c r="AK466" s="536"/>
      <c r="AL466" s="536"/>
      <c r="AM466" s="536"/>
      <c r="AN466" s="536"/>
      <c r="AO466" s="536"/>
      <c r="AP466" s="536"/>
    </row>
    <row r="467" spans="25:42">
      <c r="Y467" s="536"/>
      <c r="Z467" s="536"/>
      <c r="AA467" s="536"/>
      <c r="AB467" s="536"/>
      <c r="AC467" s="536"/>
      <c r="AD467" s="536"/>
      <c r="AE467" s="536"/>
      <c r="AF467" s="536"/>
      <c r="AG467" s="536"/>
      <c r="AH467" s="536"/>
      <c r="AI467" s="536"/>
      <c r="AJ467" s="536"/>
      <c r="AK467" s="536"/>
      <c r="AL467" s="536"/>
      <c r="AM467" s="536"/>
      <c r="AN467" s="536"/>
      <c r="AO467" s="536"/>
      <c r="AP467" s="536"/>
    </row>
    <row r="468" spans="25:42">
      <c r="Y468" s="536"/>
      <c r="Z468" s="536"/>
      <c r="AA468" s="536"/>
      <c r="AB468" s="536"/>
      <c r="AC468" s="536"/>
      <c r="AD468" s="536"/>
      <c r="AE468" s="536"/>
      <c r="AF468" s="536"/>
      <c r="AG468" s="536"/>
      <c r="AH468" s="536"/>
      <c r="AI468" s="536"/>
      <c r="AJ468" s="536"/>
      <c r="AK468" s="536"/>
      <c r="AL468" s="536"/>
      <c r="AM468" s="536"/>
      <c r="AN468" s="536"/>
      <c r="AO468" s="536"/>
      <c r="AP468" s="536"/>
    </row>
    <row r="469" spans="25:42">
      <c r="Y469" s="536"/>
      <c r="Z469" s="536"/>
      <c r="AA469" s="536"/>
      <c r="AB469" s="536"/>
      <c r="AC469" s="536"/>
      <c r="AD469" s="536"/>
      <c r="AE469" s="536"/>
      <c r="AF469" s="536"/>
      <c r="AG469" s="536"/>
      <c r="AH469" s="536"/>
      <c r="AI469" s="536"/>
      <c r="AJ469" s="536"/>
      <c r="AK469" s="536"/>
      <c r="AL469" s="536"/>
      <c r="AM469" s="536"/>
      <c r="AN469" s="536"/>
      <c r="AO469" s="536"/>
      <c r="AP469" s="536"/>
    </row>
    <row r="470" spans="25:42">
      <c r="Y470" s="536"/>
      <c r="Z470" s="536"/>
      <c r="AA470" s="536"/>
      <c r="AB470" s="536"/>
      <c r="AC470" s="536"/>
      <c r="AD470" s="536"/>
      <c r="AE470" s="536"/>
      <c r="AF470" s="536"/>
      <c r="AG470" s="536"/>
      <c r="AH470" s="536"/>
      <c r="AI470" s="536"/>
      <c r="AJ470" s="536"/>
      <c r="AK470" s="536"/>
      <c r="AL470" s="536"/>
      <c r="AM470" s="536"/>
      <c r="AN470" s="536"/>
      <c r="AO470" s="536"/>
      <c r="AP470" s="536"/>
    </row>
    <row r="471" spans="25:42">
      <c r="Y471" s="536"/>
      <c r="Z471" s="536"/>
      <c r="AA471" s="536"/>
      <c r="AB471" s="536"/>
      <c r="AC471" s="536"/>
      <c r="AD471" s="536"/>
      <c r="AE471" s="536"/>
      <c r="AF471" s="536"/>
      <c r="AG471" s="536"/>
      <c r="AH471" s="536"/>
      <c r="AI471" s="536"/>
      <c r="AJ471" s="536"/>
      <c r="AK471" s="536"/>
      <c r="AL471" s="536"/>
      <c r="AM471" s="536"/>
      <c r="AN471" s="536"/>
      <c r="AO471" s="536"/>
      <c r="AP471" s="536"/>
    </row>
    <row r="472" spans="25:42">
      <c r="Y472" s="536"/>
      <c r="Z472" s="536"/>
      <c r="AA472" s="536"/>
      <c r="AB472" s="536"/>
      <c r="AC472" s="536"/>
      <c r="AD472" s="536"/>
      <c r="AE472" s="536"/>
      <c r="AF472" s="536"/>
      <c r="AG472" s="536"/>
      <c r="AH472" s="536"/>
      <c r="AI472" s="536"/>
      <c r="AJ472" s="536"/>
      <c r="AK472" s="536"/>
      <c r="AL472" s="536"/>
      <c r="AM472" s="536"/>
      <c r="AN472" s="536"/>
      <c r="AO472" s="536"/>
      <c r="AP472" s="536"/>
    </row>
    <row r="473" spans="25:42">
      <c r="Y473" s="536"/>
      <c r="Z473" s="536"/>
      <c r="AA473" s="536"/>
      <c r="AB473" s="536"/>
      <c r="AC473" s="536"/>
      <c r="AD473" s="536"/>
      <c r="AE473" s="536"/>
      <c r="AF473" s="536"/>
      <c r="AG473" s="536"/>
      <c r="AH473" s="536"/>
      <c r="AI473" s="536"/>
      <c r="AJ473" s="536"/>
      <c r="AK473" s="536"/>
      <c r="AL473" s="536"/>
      <c r="AM473" s="536"/>
      <c r="AN473" s="536"/>
      <c r="AO473" s="536"/>
      <c r="AP473" s="536"/>
    </row>
    <row r="474" spans="25:42">
      <c r="Y474" s="536"/>
      <c r="Z474" s="536"/>
      <c r="AA474" s="536"/>
      <c r="AB474" s="536"/>
      <c r="AC474" s="536"/>
      <c r="AD474" s="536"/>
      <c r="AE474" s="536"/>
      <c r="AF474" s="536"/>
      <c r="AG474" s="536"/>
      <c r="AH474" s="536"/>
      <c r="AI474" s="536"/>
      <c r="AJ474" s="536"/>
      <c r="AK474" s="536"/>
      <c r="AL474" s="536"/>
      <c r="AM474" s="536"/>
      <c r="AN474" s="536"/>
      <c r="AO474" s="536"/>
      <c r="AP474" s="536"/>
    </row>
    <row r="475" spans="25:42">
      <c r="Y475" s="536"/>
      <c r="Z475" s="536"/>
      <c r="AA475" s="536"/>
      <c r="AB475" s="536"/>
      <c r="AC475" s="536"/>
      <c r="AD475" s="536"/>
      <c r="AE475" s="536"/>
      <c r="AF475" s="536"/>
      <c r="AG475" s="536"/>
      <c r="AH475" s="536"/>
      <c r="AI475" s="536"/>
      <c r="AJ475" s="536"/>
      <c r="AK475" s="536"/>
      <c r="AL475" s="536"/>
      <c r="AM475" s="536"/>
      <c r="AN475" s="536"/>
      <c r="AO475" s="536"/>
      <c r="AP475" s="536"/>
    </row>
    <row r="476" spans="25:42">
      <c r="Y476" s="536"/>
      <c r="Z476" s="536"/>
      <c r="AA476" s="536"/>
      <c r="AB476" s="536"/>
      <c r="AC476" s="536"/>
      <c r="AD476" s="536"/>
      <c r="AE476" s="536"/>
      <c r="AF476" s="536"/>
      <c r="AG476" s="536"/>
      <c r="AH476" s="536"/>
      <c r="AI476" s="536"/>
      <c r="AJ476" s="536"/>
      <c r="AK476" s="536"/>
      <c r="AL476" s="536"/>
      <c r="AM476" s="536"/>
      <c r="AN476" s="536"/>
      <c r="AO476" s="536"/>
      <c r="AP476" s="536"/>
    </row>
    <row r="477" spans="25:42">
      <c r="Y477" s="536"/>
      <c r="Z477" s="536"/>
      <c r="AA477" s="536"/>
      <c r="AB477" s="536"/>
      <c r="AC477" s="536"/>
      <c r="AD477" s="536"/>
      <c r="AE477" s="536"/>
      <c r="AF477" s="536"/>
      <c r="AG477" s="536"/>
      <c r="AH477" s="536"/>
      <c r="AI477" s="536"/>
      <c r="AJ477" s="536"/>
      <c r="AK477" s="536"/>
      <c r="AL477" s="536"/>
      <c r="AM477" s="536"/>
      <c r="AN477" s="536"/>
      <c r="AO477" s="536"/>
      <c r="AP477" s="536"/>
    </row>
    <row r="478" spans="25:42">
      <c r="Y478" s="536"/>
      <c r="Z478" s="536"/>
      <c r="AA478" s="536"/>
      <c r="AB478" s="536"/>
      <c r="AC478" s="536"/>
      <c r="AD478" s="536"/>
      <c r="AE478" s="536"/>
      <c r="AF478" s="536"/>
      <c r="AG478" s="536"/>
      <c r="AH478" s="536"/>
      <c r="AI478" s="536"/>
      <c r="AJ478" s="536"/>
      <c r="AK478" s="536"/>
      <c r="AL478" s="536"/>
      <c r="AM478" s="536"/>
      <c r="AN478" s="536"/>
      <c r="AO478" s="536"/>
      <c r="AP478" s="536"/>
    </row>
    <row r="479" spans="25:42">
      <c r="Y479" s="536"/>
      <c r="Z479" s="536"/>
      <c r="AA479" s="536"/>
      <c r="AB479" s="536"/>
      <c r="AC479" s="536"/>
      <c r="AD479" s="536"/>
      <c r="AE479" s="536"/>
      <c r="AF479" s="536"/>
      <c r="AG479" s="536"/>
      <c r="AH479" s="536"/>
      <c r="AI479" s="536"/>
      <c r="AJ479" s="536"/>
      <c r="AK479" s="536"/>
      <c r="AL479" s="536"/>
      <c r="AM479" s="536"/>
      <c r="AN479" s="536"/>
      <c r="AO479" s="536"/>
      <c r="AP479" s="536"/>
    </row>
    <row r="480" spans="25:42">
      <c r="Y480" s="536"/>
      <c r="Z480" s="536"/>
      <c r="AA480" s="536"/>
      <c r="AB480" s="536"/>
      <c r="AC480" s="536"/>
      <c r="AD480" s="536"/>
      <c r="AE480" s="536"/>
      <c r="AF480" s="536"/>
      <c r="AG480" s="536"/>
      <c r="AH480" s="536"/>
      <c r="AI480" s="536"/>
      <c r="AJ480" s="536"/>
      <c r="AK480" s="536"/>
      <c r="AL480" s="536"/>
      <c r="AM480" s="536"/>
      <c r="AN480" s="536"/>
      <c r="AO480" s="536"/>
      <c r="AP480" s="536"/>
    </row>
    <row r="481" spans="25:42">
      <c r="Y481" s="536"/>
      <c r="Z481" s="536"/>
      <c r="AA481" s="536"/>
      <c r="AB481" s="536"/>
      <c r="AC481" s="536"/>
      <c r="AD481" s="536"/>
      <c r="AE481" s="536"/>
      <c r="AF481" s="536"/>
      <c r="AG481" s="536"/>
      <c r="AH481" s="536"/>
      <c r="AI481" s="536"/>
      <c r="AJ481" s="536"/>
      <c r="AK481" s="536"/>
      <c r="AL481" s="536"/>
      <c r="AM481" s="536"/>
      <c r="AN481" s="536"/>
      <c r="AO481" s="536"/>
      <c r="AP481" s="536"/>
    </row>
    <row r="482" spans="25:42">
      <c r="Y482" s="536"/>
      <c r="Z482" s="536"/>
      <c r="AA482" s="536"/>
      <c r="AB482" s="536"/>
      <c r="AC482" s="536"/>
      <c r="AD482" s="536"/>
      <c r="AE482" s="536"/>
      <c r="AF482" s="536"/>
      <c r="AG482" s="536"/>
      <c r="AH482" s="536"/>
      <c r="AI482" s="536"/>
      <c r="AJ482" s="536"/>
      <c r="AK482" s="536"/>
      <c r="AL482" s="536"/>
      <c r="AM482" s="536"/>
      <c r="AN482" s="536"/>
      <c r="AO482" s="536"/>
      <c r="AP482" s="536"/>
    </row>
    <row r="483" spans="25:42">
      <c r="Y483" s="536"/>
      <c r="Z483" s="536"/>
      <c r="AA483" s="536"/>
      <c r="AB483" s="536"/>
      <c r="AC483" s="536"/>
      <c r="AD483" s="536"/>
      <c r="AE483" s="536"/>
      <c r="AF483" s="536"/>
      <c r="AG483" s="536"/>
      <c r="AH483" s="536"/>
      <c r="AI483" s="536"/>
      <c r="AJ483" s="536"/>
      <c r="AK483" s="536"/>
      <c r="AL483" s="536"/>
      <c r="AM483" s="536"/>
      <c r="AN483" s="536"/>
      <c r="AO483" s="536"/>
      <c r="AP483" s="536"/>
    </row>
    <row r="484" spans="25:42">
      <c r="Y484" s="536"/>
      <c r="Z484" s="536"/>
      <c r="AA484" s="536"/>
      <c r="AB484" s="536"/>
      <c r="AC484" s="536"/>
      <c r="AD484" s="536"/>
      <c r="AE484" s="536"/>
      <c r="AF484" s="536"/>
      <c r="AG484" s="536"/>
      <c r="AH484" s="536"/>
      <c r="AI484" s="536"/>
      <c r="AJ484" s="536"/>
      <c r="AK484" s="536"/>
      <c r="AL484" s="536"/>
      <c r="AM484" s="536"/>
      <c r="AN484" s="536"/>
      <c r="AO484" s="536"/>
      <c r="AP484" s="536"/>
    </row>
    <row r="485" spans="25:42">
      <c r="Y485" s="536"/>
      <c r="Z485" s="536"/>
      <c r="AA485" s="536"/>
      <c r="AB485" s="536"/>
      <c r="AC485" s="536"/>
      <c r="AD485" s="536"/>
      <c r="AE485" s="536"/>
      <c r="AF485" s="536"/>
      <c r="AG485" s="536"/>
      <c r="AH485" s="536"/>
      <c r="AI485" s="536"/>
      <c r="AJ485" s="536"/>
      <c r="AK485" s="536"/>
      <c r="AL485" s="536"/>
      <c r="AM485" s="536"/>
      <c r="AN485" s="536"/>
      <c r="AO485" s="536"/>
      <c r="AP485" s="536"/>
    </row>
    <row r="486" spans="25:42">
      <c r="Y486" s="536"/>
      <c r="Z486" s="536"/>
      <c r="AA486" s="536"/>
      <c r="AB486" s="536"/>
      <c r="AC486" s="536"/>
      <c r="AD486" s="536"/>
      <c r="AE486" s="536"/>
      <c r="AF486" s="536"/>
      <c r="AG486" s="536"/>
      <c r="AH486" s="536"/>
      <c r="AI486" s="536"/>
      <c r="AJ486" s="536"/>
      <c r="AK486" s="536"/>
      <c r="AL486" s="536"/>
      <c r="AM486" s="536"/>
      <c r="AN486" s="536"/>
      <c r="AO486" s="536"/>
      <c r="AP486" s="536"/>
    </row>
    <row r="487" spans="25:42">
      <c r="Y487" s="536"/>
      <c r="Z487" s="536"/>
      <c r="AA487" s="536"/>
      <c r="AB487" s="536"/>
      <c r="AC487" s="536"/>
      <c r="AD487" s="536"/>
      <c r="AE487" s="536"/>
      <c r="AF487" s="536"/>
      <c r="AG487" s="536"/>
      <c r="AH487" s="536"/>
      <c r="AI487" s="536"/>
      <c r="AJ487" s="536"/>
      <c r="AK487" s="536"/>
      <c r="AL487" s="536"/>
      <c r="AM487" s="536"/>
      <c r="AN487" s="536"/>
      <c r="AO487" s="536"/>
      <c r="AP487" s="536"/>
    </row>
    <row r="488" spans="25:42">
      <c r="Y488" s="536"/>
      <c r="Z488" s="536"/>
      <c r="AA488" s="536"/>
      <c r="AB488" s="536"/>
      <c r="AC488" s="536"/>
      <c r="AD488" s="536"/>
      <c r="AE488" s="536"/>
      <c r="AF488" s="536"/>
      <c r="AG488" s="536"/>
      <c r="AH488" s="536"/>
      <c r="AI488" s="536"/>
      <c r="AJ488" s="536"/>
      <c r="AK488" s="536"/>
      <c r="AL488" s="536"/>
      <c r="AM488" s="536"/>
      <c r="AN488" s="536"/>
      <c r="AO488" s="536"/>
      <c r="AP488" s="536"/>
    </row>
    <row r="489" spans="25:42">
      <c r="Y489" s="536"/>
      <c r="Z489" s="536"/>
      <c r="AA489" s="536"/>
      <c r="AB489" s="536"/>
      <c r="AC489" s="536"/>
      <c r="AD489" s="536"/>
      <c r="AE489" s="536"/>
      <c r="AF489" s="536"/>
      <c r="AG489" s="536"/>
      <c r="AH489" s="536"/>
      <c r="AI489" s="536"/>
      <c r="AJ489" s="536"/>
      <c r="AK489" s="536"/>
      <c r="AL489" s="536"/>
      <c r="AM489" s="536"/>
      <c r="AN489" s="536"/>
      <c r="AO489" s="536"/>
      <c r="AP489" s="536"/>
    </row>
    <row r="490" spans="25:42">
      <c r="Y490" s="536"/>
      <c r="Z490" s="536"/>
      <c r="AA490" s="536"/>
      <c r="AB490" s="536"/>
      <c r="AC490" s="536"/>
      <c r="AD490" s="536"/>
      <c r="AE490" s="536"/>
      <c r="AF490" s="536"/>
      <c r="AG490" s="536"/>
      <c r="AH490" s="536"/>
      <c r="AI490" s="536"/>
      <c r="AJ490" s="536"/>
      <c r="AK490" s="536"/>
      <c r="AL490" s="536"/>
      <c r="AM490" s="536"/>
      <c r="AN490" s="536"/>
      <c r="AO490" s="536"/>
      <c r="AP490" s="536"/>
    </row>
    <row r="491" spans="25:42">
      <c r="Y491" s="536"/>
      <c r="Z491" s="536"/>
      <c r="AA491" s="536"/>
      <c r="AB491" s="536"/>
      <c r="AC491" s="536"/>
      <c r="AD491" s="536"/>
      <c r="AE491" s="536"/>
      <c r="AF491" s="536"/>
      <c r="AG491" s="536"/>
      <c r="AH491" s="536"/>
      <c r="AI491" s="536"/>
      <c r="AJ491" s="536"/>
      <c r="AK491" s="536"/>
      <c r="AL491" s="536"/>
      <c r="AM491" s="536"/>
      <c r="AN491" s="536"/>
      <c r="AO491" s="536"/>
      <c r="AP491" s="536"/>
    </row>
    <row r="492" spans="25:42">
      <c r="Y492" s="536"/>
      <c r="Z492" s="536"/>
      <c r="AA492" s="536"/>
      <c r="AB492" s="536"/>
      <c r="AC492" s="536"/>
      <c r="AD492" s="536"/>
      <c r="AE492" s="536"/>
      <c r="AF492" s="536"/>
      <c r="AG492" s="536"/>
      <c r="AH492" s="536"/>
      <c r="AI492" s="536"/>
      <c r="AJ492" s="536"/>
      <c r="AK492" s="536"/>
      <c r="AL492" s="536"/>
      <c r="AM492" s="536"/>
      <c r="AN492" s="536"/>
      <c r="AO492" s="536"/>
      <c r="AP492" s="536"/>
    </row>
    <row r="493" spans="25:42">
      <c r="Y493" s="536"/>
      <c r="Z493" s="536"/>
      <c r="AA493" s="536"/>
      <c r="AB493" s="536"/>
      <c r="AC493" s="536"/>
      <c r="AD493" s="536"/>
      <c r="AE493" s="536"/>
      <c r="AF493" s="536"/>
      <c r="AG493" s="536"/>
      <c r="AH493" s="536"/>
      <c r="AI493" s="536"/>
      <c r="AJ493" s="536"/>
      <c r="AK493" s="536"/>
      <c r="AL493" s="536"/>
      <c r="AM493" s="536"/>
      <c r="AN493" s="536"/>
      <c r="AO493" s="536"/>
      <c r="AP493" s="536"/>
    </row>
    <row r="494" spans="25:42">
      <c r="Y494" s="536"/>
      <c r="Z494" s="536"/>
      <c r="AA494" s="536"/>
      <c r="AB494" s="536"/>
      <c r="AC494" s="536"/>
      <c r="AD494" s="536"/>
      <c r="AE494" s="536"/>
      <c r="AF494" s="536"/>
      <c r="AG494" s="536"/>
      <c r="AH494" s="536"/>
      <c r="AI494" s="536"/>
      <c r="AJ494" s="536"/>
      <c r="AK494" s="536"/>
      <c r="AL494" s="536"/>
      <c r="AM494" s="536"/>
      <c r="AN494" s="536"/>
      <c r="AO494" s="536"/>
      <c r="AP494" s="536"/>
    </row>
    <row r="495" spans="25:42">
      <c r="Y495" s="536"/>
      <c r="Z495" s="536"/>
      <c r="AA495" s="536"/>
      <c r="AB495" s="536"/>
      <c r="AC495" s="536"/>
      <c r="AD495" s="536"/>
      <c r="AE495" s="536"/>
      <c r="AF495" s="536"/>
      <c r="AG495" s="536"/>
      <c r="AH495" s="536"/>
      <c r="AI495" s="536"/>
      <c r="AJ495" s="536"/>
      <c r="AK495" s="536"/>
      <c r="AL495" s="536"/>
      <c r="AM495" s="536"/>
      <c r="AN495" s="536"/>
      <c r="AO495" s="536"/>
      <c r="AP495" s="536"/>
    </row>
    <row r="496" spans="25:42">
      <c r="Y496" s="536"/>
      <c r="Z496" s="536"/>
      <c r="AA496" s="536"/>
      <c r="AB496" s="536"/>
      <c r="AC496" s="536"/>
      <c r="AD496" s="536"/>
      <c r="AE496" s="536"/>
      <c r="AF496" s="536"/>
      <c r="AG496" s="536"/>
      <c r="AH496" s="536"/>
      <c r="AI496" s="536"/>
      <c r="AJ496" s="536"/>
      <c r="AK496" s="536"/>
      <c r="AL496" s="536"/>
      <c r="AM496" s="536"/>
      <c r="AN496" s="536"/>
      <c r="AO496" s="536"/>
      <c r="AP496" s="536"/>
    </row>
    <row r="497" spans="25:42">
      <c r="Y497" s="536"/>
      <c r="Z497" s="536"/>
      <c r="AA497" s="536"/>
      <c r="AB497" s="536"/>
      <c r="AC497" s="536"/>
      <c r="AD497" s="536"/>
      <c r="AE497" s="536"/>
      <c r="AF497" s="536"/>
      <c r="AG497" s="536"/>
      <c r="AH497" s="536"/>
      <c r="AI497" s="536"/>
      <c r="AJ497" s="536"/>
      <c r="AK497" s="536"/>
      <c r="AL497" s="536"/>
      <c r="AM497" s="536"/>
      <c r="AN497" s="536"/>
      <c r="AO497" s="536"/>
      <c r="AP497" s="536"/>
    </row>
    <row r="498" spans="25:42">
      <c r="Y498" s="536"/>
      <c r="Z498" s="536"/>
      <c r="AA498" s="536"/>
      <c r="AB498" s="536"/>
      <c r="AC498" s="536"/>
      <c r="AD498" s="536"/>
      <c r="AE498" s="536"/>
      <c r="AF498" s="536"/>
      <c r="AG498" s="536"/>
      <c r="AH498" s="536"/>
      <c r="AI498" s="536"/>
      <c r="AJ498" s="536"/>
      <c r="AK498" s="536"/>
      <c r="AL498" s="536"/>
      <c r="AM498" s="536"/>
      <c r="AN498" s="536"/>
      <c r="AO498" s="536"/>
      <c r="AP498" s="536"/>
    </row>
    <row r="499" spans="25:42">
      <c r="Y499" s="536"/>
      <c r="Z499" s="536"/>
      <c r="AA499" s="536"/>
      <c r="AB499" s="536"/>
      <c r="AC499" s="536"/>
      <c r="AD499" s="536"/>
      <c r="AE499" s="536"/>
      <c r="AF499" s="536"/>
      <c r="AG499" s="536"/>
      <c r="AH499" s="536"/>
      <c r="AI499" s="536"/>
      <c r="AJ499" s="536"/>
      <c r="AK499" s="536"/>
      <c r="AL499" s="536"/>
      <c r="AM499" s="536"/>
      <c r="AN499" s="536"/>
      <c r="AO499" s="536"/>
      <c r="AP499" s="536"/>
    </row>
    <row r="500" spans="25:42">
      <c r="Y500" s="536"/>
      <c r="Z500" s="536"/>
      <c r="AA500" s="536"/>
      <c r="AB500" s="536"/>
      <c r="AC500" s="536"/>
      <c r="AD500" s="536"/>
      <c r="AE500" s="536"/>
      <c r="AF500" s="536"/>
      <c r="AG500" s="536"/>
      <c r="AH500" s="536"/>
      <c r="AI500" s="536"/>
      <c r="AJ500" s="536"/>
      <c r="AK500" s="536"/>
      <c r="AL500" s="536"/>
      <c r="AM500" s="536"/>
      <c r="AN500" s="536"/>
      <c r="AO500" s="536"/>
      <c r="AP500" s="536"/>
    </row>
    <row r="501" spans="25:42">
      <c r="Y501" s="536"/>
      <c r="Z501" s="536"/>
      <c r="AA501" s="536"/>
      <c r="AB501" s="536"/>
      <c r="AC501" s="536"/>
      <c r="AD501" s="536"/>
      <c r="AE501" s="536"/>
      <c r="AF501" s="536"/>
      <c r="AG501" s="536"/>
      <c r="AH501" s="536"/>
      <c r="AI501" s="536"/>
      <c r="AJ501" s="536"/>
      <c r="AK501" s="536"/>
      <c r="AL501" s="536"/>
      <c r="AM501" s="536"/>
      <c r="AN501" s="536"/>
      <c r="AO501" s="536"/>
      <c r="AP501" s="536"/>
    </row>
    <row r="502" spans="25:42">
      <c r="Y502" s="536"/>
      <c r="Z502" s="536"/>
      <c r="AA502" s="536"/>
      <c r="AB502" s="536"/>
      <c r="AC502" s="536"/>
      <c r="AD502" s="536"/>
      <c r="AE502" s="536"/>
      <c r="AF502" s="536"/>
      <c r="AG502" s="536"/>
      <c r="AH502" s="536"/>
      <c r="AI502" s="536"/>
      <c r="AJ502" s="536"/>
      <c r="AK502" s="536"/>
      <c r="AL502" s="536"/>
      <c r="AM502" s="536"/>
      <c r="AN502" s="536"/>
      <c r="AO502" s="536"/>
      <c r="AP502" s="536"/>
    </row>
  </sheetData>
  <mergeCells count="21">
    <mergeCell ref="AD19:AF26"/>
    <mergeCell ref="E137:E141"/>
    <mergeCell ref="E70:E77"/>
    <mergeCell ref="E80:E81"/>
    <mergeCell ref="H80:O80"/>
    <mergeCell ref="AB28:AD36"/>
    <mergeCell ref="F80:G81"/>
    <mergeCell ref="E117:E124"/>
    <mergeCell ref="E2:X2"/>
    <mergeCell ref="E3:X3"/>
    <mergeCell ref="E38:E69"/>
    <mergeCell ref="H5:O5"/>
    <mergeCell ref="E82:E88"/>
    <mergeCell ref="E5:E6"/>
    <mergeCell ref="E7:E37"/>
    <mergeCell ref="F5:G6"/>
    <mergeCell ref="E107:E116"/>
    <mergeCell ref="W78:X78"/>
    <mergeCell ref="E89:E106"/>
    <mergeCell ref="F142:G142"/>
    <mergeCell ref="E125:E136"/>
  </mergeCells>
  <printOptions horizontalCentered="1"/>
  <pageMargins left="0.86614173228346458" right="0.98425196850393704" top="0.86614173228346458" bottom="0.94488188976377963" header="0.51181102362204722" footer="0.51181102362204722"/>
  <pageSetup scale="57" orientation="portrait" r:id="rId1"/>
  <headerFooter alignWithMargins="0">
    <oddFooter>&amp;F</oddFooter>
  </headerFooter>
  <rowBreaks count="1" manualBreakCount="1">
    <brk id="78" max="2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42AFD-3A1A-4409-80B8-177454E40596}">
  <dimension ref="A1:CM507"/>
  <sheetViews>
    <sheetView view="pageBreakPreview" topLeftCell="D1" zoomScaleNormal="100" zoomScaleSheetLayoutView="100" workbookViewId="0">
      <selection activeCell="AA23" sqref="AA23:AC38"/>
    </sheetView>
  </sheetViews>
  <sheetFormatPr baseColWidth="10" defaultRowHeight="12.75"/>
  <cols>
    <col min="1" max="1" width="2.140625" style="713" hidden="1" customWidth="1"/>
    <col min="2" max="2" width="1.7109375" style="713" hidden="1" customWidth="1"/>
    <col min="3" max="3" width="2.7109375" style="713" hidden="1" customWidth="1"/>
    <col min="4" max="4" width="6.7109375" style="1046" bestFit="1" customWidth="1"/>
    <col min="5" max="5" width="2.42578125" style="531" customWidth="1"/>
    <col min="6" max="6" width="65" style="531" customWidth="1"/>
    <col min="7" max="10" width="4.85546875" style="1510" bestFit="1" customWidth="1"/>
    <col min="11" max="12" width="3.5703125" style="1510" bestFit="1" customWidth="1"/>
    <col min="13" max="13" width="4.85546875" style="1510" bestFit="1" customWidth="1"/>
    <col min="14" max="14" width="5.7109375" style="1510" bestFit="1" customWidth="1"/>
    <col min="15" max="15" width="0.5703125" style="1510" customWidth="1"/>
    <col min="16" max="16" width="4.85546875" style="1510" bestFit="1" customWidth="1"/>
    <col min="17" max="18" width="4.85546875" style="1510" customWidth="1"/>
    <col min="19" max="21" width="3.5703125" style="1510" bestFit="1" customWidth="1"/>
    <col min="22" max="22" width="4.85546875" style="1510" bestFit="1" customWidth="1"/>
    <col min="23" max="23" width="5.85546875" style="1510" customWidth="1"/>
    <col min="24" max="24" width="1.7109375" style="531" customWidth="1"/>
    <col min="25" max="25" width="11.42578125" style="531"/>
    <col min="26" max="26" width="13.42578125" style="531" customWidth="1"/>
    <col min="27" max="27" width="3.7109375" style="531" customWidth="1"/>
    <col min="28" max="28" width="1.7109375" style="531" customWidth="1"/>
    <col min="29" max="29" width="27.7109375" style="531" customWidth="1"/>
    <col min="30" max="30" width="3.85546875" style="531" customWidth="1"/>
    <col min="31" max="37" width="3.7109375" style="531" customWidth="1"/>
    <col min="38" max="38" width="1.7109375" style="531" customWidth="1"/>
    <col min="39" max="47" width="3.7109375" style="531" customWidth="1"/>
    <col min="48" max="16384" width="11.42578125" style="531"/>
  </cols>
  <sheetData>
    <row r="1" spans="1:91" ht="3.75" customHeight="1">
      <c r="E1" s="536"/>
      <c r="F1" s="536"/>
    </row>
    <row r="2" spans="1:91" ht="12" customHeight="1">
      <c r="D2" s="1938" t="s">
        <v>654</v>
      </c>
      <c r="E2" s="1938"/>
      <c r="F2" s="1938"/>
      <c r="G2" s="1938"/>
      <c r="H2" s="1938"/>
      <c r="I2" s="1938"/>
      <c r="J2" s="1938"/>
      <c r="K2" s="1938"/>
      <c r="L2" s="1938"/>
      <c r="M2" s="1938"/>
      <c r="N2" s="1938"/>
      <c r="O2" s="1938"/>
      <c r="P2" s="1938"/>
      <c r="Q2" s="1938"/>
      <c r="R2" s="1938"/>
      <c r="S2" s="1938"/>
      <c r="T2" s="1938"/>
      <c r="U2" s="1938"/>
      <c r="V2" s="1938"/>
      <c r="W2" s="1938"/>
      <c r="X2" s="1442"/>
      <c r="Z2" s="1576"/>
      <c r="AA2" s="1576"/>
      <c r="AB2" s="1577"/>
      <c r="AC2" s="1442"/>
      <c r="AD2" s="559"/>
      <c r="AE2" s="559"/>
      <c r="AF2" s="559"/>
      <c r="AG2" s="559"/>
      <c r="AH2" s="1442"/>
      <c r="AI2" s="1442"/>
      <c r="AJ2" s="1442"/>
      <c r="AK2" s="1442"/>
      <c r="AL2" s="1442"/>
      <c r="AM2" s="1442"/>
      <c r="AN2" s="1442"/>
      <c r="AO2" s="1442"/>
      <c r="AP2" s="1442"/>
      <c r="AQ2" s="1442"/>
      <c r="AR2" s="1442"/>
      <c r="AS2" s="1442"/>
      <c r="AT2" s="1442"/>
      <c r="AU2" s="1576"/>
      <c r="AV2" s="1576"/>
      <c r="AW2" s="1577"/>
      <c r="AX2" s="1442"/>
      <c r="AY2" s="559"/>
      <c r="AZ2" s="559"/>
      <c r="BA2" s="559"/>
      <c r="BB2" s="559"/>
      <c r="BC2" s="1442"/>
      <c r="BD2" s="1442"/>
      <c r="BE2" s="1442"/>
      <c r="BF2" s="1442"/>
      <c r="BG2" s="1442"/>
      <c r="BH2" s="1442"/>
      <c r="BI2" s="1442"/>
      <c r="BJ2" s="1442"/>
      <c r="BK2" s="1442"/>
      <c r="BL2" s="1442"/>
      <c r="BM2" s="1442"/>
      <c r="BN2" s="1442"/>
      <c r="BO2" s="1442"/>
      <c r="BP2" s="1576"/>
      <c r="BQ2" s="1576"/>
      <c r="BR2" s="1577"/>
      <c r="BS2" s="1442"/>
      <c r="BT2" s="559"/>
      <c r="BU2" s="559"/>
      <c r="BV2" s="559"/>
      <c r="BW2" s="559"/>
      <c r="BX2" s="1442"/>
      <c r="BY2" s="1442"/>
      <c r="BZ2" s="1442"/>
      <c r="CA2" s="1442"/>
      <c r="CB2" s="1442"/>
      <c r="CC2" s="1442"/>
      <c r="CD2" s="1442"/>
      <c r="CE2" s="1442"/>
      <c r="CF2" s="1442"/>
      <c r="CG2" s="1442"/>
      <c r="CH2" s="1442"/>
      <c r="CI2" s="1442"/>
      <c r="CJ2" s="1442"/>
      <c r="CK2" s="1576"/>
      <c r="CL2" s="1576"/>
      <c r="CM2" s="1577"/>
    </row>
    <row r="3" spans="1:91" ht="12" customHeight="1">
      <c r="D3" s="1938" t="s">
        <v>68</v>
      </c>
      <c r="E3" s="1938"/>
      <c r="F3" s="1938"/>
      <c r="G3" s="1938"/>
      <c r="H3" s="1938"/>
      <c r="I3" s="1938"/>
      <c r="J3" s="1938"/>
      <c r="K3" s="1938"/>
      <c r="L3" s="1938"/>
      <c r="M3" s="1938"/>
      <c r="N3" s="1938"/>
      <c r="O3" s="1938"/>
      <c r="P3" s="1938"/>
      <c r="Q3" s="1938"/>
      <c r="R3" s="1938"/>
      <c r="S3" s="1938"/>
      <c r="T3" s="1938"/>
      <c r="U3" s="1938"/>
      <c r="V3" s="1938"/>
      <c r="W3" s="1938"/>
      <c r="X3" s="1442"/>
      <c r="Z3" s="1576"/>
      <c r="AA3" s="1576"/>
    </row>
    <row r="4" spans="1:91" ht="3.75" customHeight="1" thickBot="1">
      <c r="D4" s="1575"/>
      <c r="E4" s="1575"/>
      <c r="F4" s="1575"/>
      <c r="G4" s="1554"/>
      <c r="H4" s="1554"/>
      <c r="I4" s="1554"/>
      <c r="J4" s="1554"/>
      <c r="K4" s="1554"/>
      <c r="L4" s="1554"/>
      <c r="M4" s="1554"/>
      <c r="N4" s="1554"/>
      <c r="O4" s="1554"/>
      <c r="P4" s="1554"/>
      <c r="Q4" s="1554"/>
      <c r="R4" s="1554"/>
      <c r="S4" s="1554"/>
      <c r="T4" s="1554"/>
      <c r="U4" s="1554"/>
      <c r="V4" s="1554"/>
      <c r="W4" s="1554"/>
      <c r="Z4" s="559"/>
      <c r="AA4" s="559"/>
    </row>
    <row r="5" spans="1:91" s="20" customFormat="1" ht="13.5" customHeight="1">
      <c r="A5" s="713"/>
      <c r="B5" s="713"/>
      <c r="C5" s="713"/>
      <c r="D5" s="1924" t="s">
        <v>6</v>
      </c>
      <c r="E5" s="1958" t="s">
        <v>87</v>
      </c>
      <c r="F5" s="1958"/>
      <c r="G5" s="1949" t="s">
        <v>652</v>
      </c>
      <c r="H5" s="1949"/>
      <c r="I5" s="1949"/>
      <c r="J5" s="1949"/>
      <c r="K5" s="1949"/>
      <c r="L5" s="1949"/>
      <c r="M5" s="1949"/>
      <c r="N5" s="1949"/>
      <c r="O5" s="1611"/>
      <c r="P5" s="1551" t="s">
        <v>651</v>
      </c>
      <c r="Q5" s="1551"/>
      <c r="R5" s="1551"/>
      <c r="S5" s="1551"/>
      <c r="T5" s="1551"/>
      <c r="U5" s="1551"/>
      <c r="V5" s="1551"/>
      <c r="W5" s="1628"/>
    </row>
    <row r="6" spans="1:91" s="536" customFormat="1" ht="30.75" customHeight="1">
      <c r="A6" s="713"/>
      <c r="B6" s="713"/>
      <c r="C6" s="713"/>
      <c r="D6" s="1935"/>
      <c r="E6" s="1944"/>
      <c r="F6" s="1944"/>
      <c r="G6" s="1548" t="s">
        <v>650</v>
      </c>
      <c r="H6" s="1548">
        <v>18</v>
      </c>
      <c r="I6" s="1548">
        <v>19</v>
      </c>
      <c r="J6" s="1548" t="s">
        <v>649</v>
      </c>
      <c r="K6" s="1548" t="s">
        <v>648</v>
      </c>
      <c r="L6" s="1548" t="s">
        <v>647</v>
      </c>
      <c r="M6" s="1548" t="s">
        <v>646</v>
      </c>
      <c r="N6" s="1548" t="s">
        <v>0</v>
      </c>
      <c r="O6" s="1549"/>
      <c r="P6" s="1548" t="s">
        <v>650</v>
      </c>
      <c r="Q6" s="1548">
        <v>18</v>
      </c>
      <c r="R6" s="1548">
        <v>19</v>
      </c>
      <c r="S6" s="1548" t="s">
        <v>649</v>
      </c>
      <c r="T6" s="1548" t="s">
        <v>648</v>
      </c>
      <c r="U6" s="1548" t="s">
        <v>647</v>
      </c>
      <c r="V6" s="1548" t="s">
        <v>646</v>
      </c>
      <c r="W6" s="1547" t="s">
        <v>0</v>
      </c>
      <c r="X6" s="1564"/>
      <c r="Y6" s="1564"/>
    </row>
    <row r="7" spans="1:91" s="20" customFormat="1" ht="12" customHeight="1">
      <c r="A7" s="713" t="s">
        <v>12</v>
      </c>
      <c r="B7" s="713" t="s">
        <v>653</v>
      </c>
      <c r="C7" s="713" t="s">
        <v>14</v>
      </c>
      <c r="D7" s="1959">
        <v>1401</v>
      </c>
      <c r="E7" s="1627" t="s">
        <v>1</v>
      </c>
      <c r="F7" s="1626"/>
      <c r="G7" s="1616">
        <f t="shared" ref="G7:M7" si="0">SUM(G8+G11+G15+G19+G31+G35+G37+G39)</f>
        <v>333</v>
      </c>
      <c r="H7" s="1616">
        <f t="shared" si="0"/>
        <v>415</v>
      </c>
      <c r="I7" s="1616">
        <f t="shared" si="0"/>
        <v>154</v>
      </c>
      <c r="J7" s="1616">
        <f t="shared" si="0"/>
        <v>126</v>
      </c>
      <c r="K7" s="1616">
        <f t="shared" si="0"/>
        <v>31</v>
      </c>
      <c r="L7" s="1616">
        <f t="shared" si="0"/>
        <v>8</v>
      </c>
      <c r="M7" s="1616">
        <f t="shared" si="0"/>
        <v>22</v>
      </c>
      <c r="N7" s="1616">
        <f t="shared" ref="N7:N38" si="1">SUM(G7:M7)</f>
        <v>1089</v>
      </c>
      <c r="O7" s="1616"/>
      <c r="P7" s="1616">
        <f t="shared" ref="P7:V7" si="2">SUM(P8+P11+P15+P19+P31+P35+P37+P39)</f>
        <v>288</v>
      </c>
      <c r="Q7" s="1616">
        <f t="shared" si="2"/>
        <v>349</v>
      </c>
      <c r="R7" s="1616">
        <f t="shared" si="2"/>
        <v>125</v>
      </c>
      <c r="S7" s="1616">
        <f t="shared" si="2"/>
        <v>100</v>
      </c>
      <c r="T7" s="1616">
        <f t="shared" si="2"/>
        <v>29</v>
      </c>
      <c r="U7" s="1616">
        <f t="shared" si="2"/>
        <v>8</v>
      </c>
      <c r="V7" s="1616">
        <f t="shared" si="2"/>
        <v>21</v>
      </c>
      <c r="W7" s="1615">
        <f t="shared" ref="W7:W38" si="3">SUM(P7:V7)</f>
        <v>920</v>
      </c>
      <c r="X7" s="1565"/>
    </row>
    <row r="8" spans="1:91" s="20" customFormat="1" ht="12" customHeight="1">
      <c r="A8" s="713"/>
      <c r="B8" s="713"/>
      <c r="C8" s="713"/>
      <c r="D8" s="1946"/>
      <c r="E8" s="1573" t="s">
        <v>33</v>
      </c>
      <c r="F8" s="1522"/>
      <c r="G8" s="1625">
        <f t="shared" ref="G8:M8" si="4">SUM(G9:G10)</f>
        <v>160</v>
      </c>
      <c r="H8" s="1625">
        <f t="shared" si="4"/>
        <v>201</v>
      </c>
      <c r="I8" s="1625">
        <f t="shared" si="4"/>
        <v>71</v>
      </c>
      <c r="J8" s="1625">
        <f t="shared" si="4"/>
        <v>41</v>
      </c>
      <c r="K8" s="1625">
        <f t="shared" si="4"/>
        <v>5</v>
      </c>
      <c r="L8" s="1625">
        <f t="shared" si="4"/>
        <v>0</v>
      </c>
      <c r="M8" s="1625">
        <f t="shared" si="4"/>
        <v>0</v>
      </c>
      <c r="N8" s="1625">
        <f t="shared" si="1"/>
        <v>478</v>
      </c>
      <c r="O8" s="1625"/>
      <c r="P8" s="1625">
        <f t="shared" ref="P8:V8" si="5">SUM(P9:P10)</f>
        <v>143</v>
      </c>
      <c r="Q8" s="1625">
        <f t="shared" si="5"/>
        <v>172</v>
      </c>
      <c r="R8" s="1625">
        <f t="shared" si="5"/>
        <v>60</v>
      </c>
      <c r="S8" s="1625">
        <f t="shared" si="5"/>
        <v>32</v>
      </c>
      <c r="T8" s="1625">
        <f t="shared" si="5"/>
        <v>5</v>
      </c>
      <c r="U8" s="1624">
        <f t="shared" si="5"/>
        <v>0</v>
      </c>
      <c r="V8" s="1624">
        <f t="shared" si="5"/>
        <v>0</v>
      </c>
      <c r="W8" s="1605">
        <f t="shared" si="3"/>
        <v>412</v>
      </c>
      <c r="X8" s="1571"/>
    </row>
    <row r="9" spans="1:91" s="20" customFormat="1" ht="10.5" customHeight="1">
      <c r="A9" s="713">
        <v>1</v>
      </c>
      <c r="B9" s="713">
        <v>1</v>
      </c>
      <c r="C9" s="713">
        <v>11</v>
      </c>
      <c r="D9" s="1946"/>
      <c r="F9" s="20" t="s">
        <v>107</v>
      </c>
      <c r="G9" s="1585">
        <v>138</v>
      </c>
      <c r="H9" s="1585">
        <v>169</v>
      </c>
      <c r="I9" s="1585">
        <v>65</v>
      </c>
      <c r="J9" s="1585">
        <v>35</v>
      </c>
      <c r="K9" s="1585">
        <v>5</v>
      </c>
      <c r="L9" s="1585">
        <v>0</v>
      </c>
      <c r="M9" s="1585">
        <v>0</v>
      </c>
      <c r="N9" s="497">
        <f t="shared" si="1"/>
        <v>412</v>
      </c>
      <c r="O9" s="497"/>
      <c r="P9" s="1585">
        <v>125</v>
      </c>
      <c r="Q9" s="1585">
        <v>153</v>
      </c>
      <c r="R9" s="1585">
        <v>55</v>
      </c>
      <c r="S9" s="1585">
        <v>28</v>
      </c>
      <c r="T9" s="1585">
        <v>5</v>
      </c>
      <c r="U9" s="1585">
        <v>0</v>
      </c>
      <c r="V9" s="1585">
        <v>0</v>
      </c>
      <c r="W9" s="595">
        <f t="shared" si="3"/>
        <v>366</v>
      </c>
      <c r="X9" s="1571"/>
    </row>
    <row r="10" spans="1:91" s="20" customFormat="1" ht="10.5" customHeight="1">
      <c r="A10" s="713">
        <v>1</v>
      </c>
      <c r="B10" s="713">
        <v>1</v>
      </c>
      <c r="C10" s="713">
        <v>7</v>
      </c>
      <c r="D10" s="1946"/>
      <c r="F10" s="20" t="s">
        <v>435</v>
      </c>
      <c r="G10" s="1585">
        <v>22</v>
      </c>
      <c r="H10" s="1585">
        <v>32</v>
      </c>
      <c r="I10" s="1585">
        <v>6</v>
      </c>
      <c r="J10" s="1585">
        <v>6</v>
      </c>
      <c r="K10" s="1585">
        <v>0</v>
      </c>
      <c r="L10" s="1585">
        <v>0</v>
      </c>
      <c r="M10" s="1585">
        <v>0</v>
      </c>
      <c r="N10" s="497">
        <f t="shared" si="1"/>
        <v>66</v>
      </c>
      <c r="O10" s="497"/>
      <c r="P10" s="1585">
        <v>18</v>
      </c>
      <c r="Q10" s="1585">
        <v>19</v>
      </c>
      <c r="R10" s="1585">
        <v>5</v>
      </c>
      <c r="S10" s="1585">
        <v>4</v>
      </c>
      <c r="T10" s="1585">
        <v>0</v>
      </c>
      <c r="U10" s="1585">
        <v>0</v>
      </c>
      <c r="V10" s="1585">
        <v>0</v>
      </c>
      <c r="W10" s="595">
        <f t="shared" si="3"/>
        <v>46</v>
      </c>
      <c r="X10" s="1571"/>
    </row>
    <row r="11" spans="1:91" s="20" customFormat="1" ht="12" customHeight="1">
      <c r="A11" s="713"/>
      <c r="B11" s="713"/>
      <c r="C11" s="713"/>
      <c r="D11" s="1946"/>
      <c r="E11" s="490" t="s">
        <v>34</v>
      </c>
      <c r="G11" s="1607">
        <f t="shared" ref="G11:M11" si="6">SUM(G12:G14)</f>
        <v>63</v>
      </c>
      <c r="H11" s="1607">
        <f t="shared" si="6"/>
        <v>70</v>
      </c>
      <c r="I11" s="1607">
        <f t="shared" si="6"/>
        <v>25</v>
      </c>
      <c r="J11" s="1607">
        <f t="shared" si="6"/>
        <v>19</v>
      </c>
      <c r="K11" s="1607">
        <f t="shared" si="6"/>
        <v>5</v>
      </c>
      <c r="L11" s="1607">
        <f t="shared" si="6"/>
        <v>0</v>
      </c>
      <c r="M11" s="1607">
        <f t="shared" si="6"/>
        <v>0</v>
      </c>
      <c r="N11" s="1607">
        <f t="shared" si="1"/>
        <v>182</v>
      </c>
      <c r="O11" s="1607"/>
      <c r="P11" s="1607">
        <f t="shared" ref="P11:V11" si="7">SUM(P12:P14)</f>
        <v>53</v>
      </c>
      <c r="Q11" s="1607">
        <f t="shared" si="7"/>
        <v>57</v>
      </c>
      <c r="R11" s="1607">
        <f t="shared" si="7"/>
        <v>14</v>
      </c>
      <c r="S11" s="1607">
        <f t="shared" si="7"/>
        <v>13</v>
      </c>
      <c r="T11" s="1607">
        <f t="shared" si="7"/>
        <v>4</v>
      </c>
      <c r="U11" s="1606">
        <f t="shared" si="7"/>
        <v>0</v>
      </c>
      <c r="V11" s="1606">
        <f t="shared" si="7"/>
        <v>0</v>
      </c>
      <c r="W11" s="1605">
        <f t="shared" si="3"/>
        <v>141</v>
      </c>
      <c r="X11" s="1567"/>
      <c r="Y11" s="536"/>
    </row>
    <row r="12" spans="1:91" s="20" customFormat="1" ht="11.25">
      <c r="A12" s="713">
        <v>1</v>
      </c>
      <c r="B12" s="713">
        <v>1</v>
      </c>
      <c r="C12" s="713">
        <v>5</v>
      </c>
      <c r="D12" s="1946"/>
      <c r="F12" s="20" t="s">
        <v>409</v>
      </c>
      <c r="G12" s="1585">
        <v>61</v>
      </c>
      <c r="H12" s="1585">
        <v>68</v>
      </c>
      <c r="I12" s="1585">
        <v>21</v>
      </c>
      <c r="J12" s="1585">
        <v>19</v>
      </c>
      <c r="K12" s="1585">
        <v>5</v>
      </c>
      <c r="L12" s="1585">
        <v>0</v>
      </c>
      <c r="M12" s="1585">
        <v>0</v>
      </c>
      <c r="N12" s="497">
        <f t="shared" si="1"/>
        <v>174</v>
      </c>
      <c r="O12" s="497"/>
      <c r="P12" s="1585">
        <v>51</v>
      </c>
      <c r="Q12" s="1585">
        <v>57</v>
      </c>
      <c r="R12" s="1585">
        <v>12</v>
      </c>
      <c r="S12" s="1585">
        <v>13</v>
      </c>
      <c r="T12" s="1585">
        <v>4</v>
      </c>
      <c r="U12" s="1585">
        <v>0</v>
      </c>
      <c r="V12" s="1585">
        <v>0</v>
      </c>
      <c r="W12" s="595">
        <f t="shared" si="3"/>
        <v>137</v>
      </c>
      <c r="X12" s="1565"/>
      <c r="Y12" s="536"/>
    </row>
    <row r="13" spans="1:91" s="20" customFormat="1" ht="11.25">
      <c r="A13" s="713">
        <v>1</v>
      </c>
      <c r="B13" s="713">
        <v>1</v>
      </c>
      <c r="C13" s="713">
        <v>5</v>
      </c>
      <c r="D13" s="1946"/>
      <c r="F13" s="20" t="s">
        <v>411</v>
      </c>
      <c r="G13" s="1585">
        <v>0</v>
      </c>
      <c r="H13" s="1585">
        <v>0</v>
      </c>
      <c r="I13" s="1585">
        <v>0</v>
      </c>
      <c r="J13" s="1585">
        <v>0</v>
      </c>
      <c r="K13" s="1585">
        <v>0</v>
      </c>
      <c r="L13" s="1585">
        <v>0</v>
      </c>
      <c r="M13" s="1585">
        <v>0</v>
      </c>
      <c r="N13" s="497">
        <f t="shared" si="1"/>
        <v>0</v>
      </c>
      <c r="O13" s="497"/>
      <c r="P13" s="1585">
        <v>0</v>
      </c>
      <c r="Q13" s="1585">
        <v>0</v>
      </c>
      <c r="R13" s="1585">
        <v>0</v>
      </c>
      <c r="S13" s="1585">
        <v>0</v>
      </c>
      <c r="T13" s="1585">
        <v>0</v>
      </c>
      <c r="U13" s="1585">
        <v>0</v>
      </c>
      <c r="V13" s="1585">
        <v>0</v>
      </c>
      <c r="W13" s="595">
        <f t="shared" si="3"/>
        <v>0</v>
      </c>
      <c r="X13" s="1565"/>
      <c r="Y13" s="536"/>
    </row>
    <row r="14" spans="1:91" s="20" customFormat="1" ht="11.25">
      <c r="A14" s="713">
        <v>1</v>
      </c>
      <c r="B14" s="713">
        <v>1</v>
      </c>
      <c r="C14" s="713">
        <v>5</v>
      </c>
      <c r="D14" s="1946"/>
      <c r="F14" s="20" t="s">
        <v>410</v>
      </c>
      <c r="G14" s="1585">
        <v>2</v>
      </c>
      <c r="H14" s="1585">
        <v>2</v>
      </c>
      <c r="I14" s="1585">
        <v>4</v>
      </c>
      <c r="J14" s="1585">
        <v>0</v>
      </c>
      <c r="K14" s="1585">
        <v>0</v>
      </c>
      <c r="L14" s="1585">
        <v>0</v>
      </c>
      <c r="M14" s="1585">
        <v>0</v>
      </c>
      <c r="N14" s="497">
        <f t="shared" si="1"/>
        <v>8</v>
      </c>
      <c r="O14" s="497"/>
      <c r="P14" s="1585">
        <v>2</v>
      </c>
      <c r="Q14" s="1585">
        <v>0</v>
      </c>
      <c r="R14" s="1585">
        <v>2</v>
      </c>
      <c r="S14" s="1585">
        <v>0</v>
      </c>
      <c r="T14" s="1585">
        <v>0</v>
      </c>
      <c r="U14" s="1585">
        <v>0</v>
      </c>
      <c r="V14" s="1585">
        <v>0</v>
      </c>
      <c r="W14" s="595">
        <f t="shared" si="3"/>
        <v>4</v>
      </c>
      <c r="X14" s="1565"/>
      <c r="Y14" s="536"/>
    </row>
    <row r="15" spans="1:91" s="20" customFormat="1" ht="12" customHeight="1">
      <c r="A15" s="713"/>
      <c r="B15" s="713"/>
      <c r="C15" s="713"/>
      <c r="D15" s="1946"/>
      <c r="E15" s="490" t="s">
        <v>35</v>
      </c>
      <c r="G15" s="1607">
        <f t="shared" ref="G15:M15" si="8">SUM(G16:G18)</f>
        <v>37</v>
      </c>
      <c r="H15" s="1607">
        <f t="shared" si="8"/>
        <v>38</v>
      </c>
      <c r="I15" s="1607">
        <f t="shared" si="8"/>
        <v>10</v>
      </c>
      <c r="J15" s="1607">
        <f t="shared" si="8"/>
        <v>8</v>
      </c>
      <c r="K15" s="1607">
        <f t="shared" si="8"/>
        <v>1</v>
      </c>
      <c r="L15" s="1607">
        <f t="shared" si="8"/>
        <v>1</v>
      </c>
      <c r="M15" s="1607">
        <f t="shared" si="8"/>
        <v>0</v>
      </c>
      <c r="N15" s="1607">
        <f t="shared" si="1"/>
        <v>95</v>
      </c>
      <c r="O15" s="1607"/>
      <c r="P15" s="1607">
        <f t="shared" ref="P15:V15" si="9">SUM(P16:P18)</f>
        <v>31</v>
      </c>
      <c r="Q15" s="1607">
        <f t="shared" si="9"/>
        <v>31</v>
      </c>
      <c r="R15" s="1607">
        <f t="shared" si="9"/>
        <v>8</v>
      </c>
      <c r="S15" s="1607">
        <f t="shared" si="9"/>
        <v>5</v>
      </c>
      <c r="T15" s="1607">
        <f t="shared" si="9"/>
        <v>1</v>
      </c>
      <c r="U15" s="1606">
        <f t="shared" si="9"/>
        <v>1</v>
      </c>
      <c r="V15" s="1606">
        <f t="shared" si="9"/>
        <v>0</v>
      </c>
      <c r="W15" s="1605">
        <f t="shared" si="3"/>
        <v>77</v>
      </c>
      <c r="X15" s="1565"/>
      <c r="Y15" s="536"/>
    </row>
    <row r="16" spans="1:91" s="20" customFormat="1" ht="11.25">
      <c r="A16" s="713">
        <v>1</v>
      </c>
      <c r="B16" s="713">
        <v>1</v>
      </c>
      <c r="C16" s="713">
        <v>12</v>
      </c>
      <c r="D16" s="1946"/>
      <c r="F16" s="20" t="s">
        <v>409</v>
      </c>
      <c r="G16" s="1585">
        <v>24</v>
      </c>
      <c r="H16" s="1585">
        <v>27</v>
      </c>
      <c r="I16" s="1585">
        <v>6</v>
      </c>
      <c r="J16" s="1585">
        <v>7</v>
      </c>
      <c r="K16" s="1585">
        <v>0</v>
      </c>
      <c r="L16" s="1585">
        <v>0</v>
      </c>
      <c r="M16" s="1585">
        <v>0</v>
      </c>
      <c r="N16" s="497">
        <f t="shared" si="1"/>
        <v>64</v>
      </c>
      <c r="O16" s="497"/>
      <c r="P16" s="1585">
        <v>21</v>
      </c>
      <c r="Q16" s="1585">
        <v>23</v>
      </c>
      <c r="R16" s="1585">
        <v>5</v>
      </c>
      <c r="S16" s="1585">
        <v>4</v>
      </c>
      <c r="T16" s="1585">
        <v>0</v>
      </c>
      <c r="U16" s="1585">
        <v>0</v>
      </c>
      <c r="V16" s="1585">
        <v>0</v>
      </c>
      <c r="W16" s="595">
        <f t="shared" si="3"/>
        <v>53</v>
      </c>
      <c r="X16" s="1565"/>
      <c r="Y16" s="536"/>
    </row>
    <row r="17" spans="1:29" s="20" customFormat="1" ht="11.25">
      <c r="A17" s="713">
        <v>1</v>
      </c>
      <c r="B17" s="713">
        <v>1</v>
      </c>
      <c r="C17" s="713">
        <v>12</v>
      </c>
      <c r="D17" s="1946"/>
      <c r="F17" s="20" t="s">
        <v>427</v>
      </c>
      <c r="G17" s="1585">
        <v>13</v>
      </c>
      <c r="H17" s="1585">
        <v>11</v>
      </c>
      <c r="I17" s="1585">
        <v>4</v>
      </c>
      <c r="J17" s="1585">
        <v>1</v>
      </c>
      <c r="K17" s="1585">
        <v>1</v>
      </c>
      <c r="L17" s="1585">
        <v>1</v>
      </c>
      <c r="M17" s="1585">
        <v>0</v>
      </c>
      <c r="N17" s="497">
        <f t="shared" si="1"/>
        <v>31</v>
      </c>
      <c r="O17" s="497"/>
      <c r="P17" s="1585">
        <v>10</v>
      </c>
      <c r="Q17" s="1585">
        <v>8</v>
      </c>
      <c r="R17" s="1585">
        <v>3</v>
      </c>
      <c r="S17" s="1585">
        <v>1</v>
      </c>
      <c r="T17" s="1585">
        <v>1</v>
      </c>
      <c r="U17" s="1585">
        <v>1</v>
      </c>
      <c r="V17" s="1585">
        <v>0</v>
      </c>
      <c r="W17" s="595">
        <f t="shared" si="3"/>
        <v>24</v>
      </c>
      <c r="X17" s="1565"/>
      <c r="Y17" s="536"/>
    </row>
    <row r="18" spans="1:29" s="20" customFormat="1" ht="11.25">
      <c r="A18" s="713">
        <v>1</v>
      </c>
      <c r="B18" s="713">
        <v>1</v>
      </c>
      <c r="C18" s="713">
        <v>12</v>
      </c>
      <c r="D18" s="1946"/>
      <c r="F18" s="20" t="s">
        <v>426</v>
      </c>
      <c r="G18" s="1585">
        <v>0</v>
      </c>
      <c r="H18" s="1585">
        <v>0</v>
      </c>
      <c r="I18" s="1585">
        <v>0</v>
      </c>
      <c r="J18" s="1585">
        <v>0</v>
      </c>
      <c r="K18" s="1585">
        <v>0</v>
      </c>
      <c r="L18" s="1585">
        <v>0</v>
      </c>
      <c r="M18" s="1585">
        <v>0</v>
      </c>
      <c r="N18" s="497">
        <f t="shared" si="1"/>
        <v>0</v>
      </c>
      <c r="O18" s="497"/>
      <c r="P18" s="1585">
        <v>0</v>
      </c>
      <c r="Q18" s="1585">
        <v>0</v>
      </c>
      <c r="R18" s="1585">
        <v>0</v>
      </c>
      <c r="S18" s="1585">
        <v>0</v>
      </c>
      <c r="T18" s="1585">
        <v>0</v>
      </c>
      <c r="U18" s="1585">
        <v>0</v>
      </c>
      <c r="V18" s="1585">
        <v>0</v>
      </c>
      <c r="W18" s="595">
        <f t="shared" si="3"/>
        <v>0</v>
      </c>
      <c r="X18" s="1565"/>
      <c r="Y18" s="536"/>
    </row>
    <row r="19" spans="1:29" s="20" customFormat="1" ht="12" customHeight="1">
      <c r="A19" s="713"/>
      <c r="B19" s="713"/>
      <c r="C19" s="713"/>
      <c r="D19" s="1946"/>
      <c r="E19" s="548" t="s">
        <v>27</v>
      </c>
      <c r="F19" s="548"/>
      <c r="G19" s="1622">
        <f t="shared" ref="G19:M19" si="10">SUM(G20:G30)</f>
        <v>49</v>
      </c>
      <c r="H19" s="1622">
        <f t="shared" si="10"/>
        <v>62</v>
      </c>
      <c r="I19" s="1622">
        <f t="shared" si="10"/>
        <v>21</v>
      </c>
      <c r="J19" s="1622">
        <f t="shared" si="10"/>
        <v>49</v>
      </c>
      <c r="K19" s="1622">
        <f t="shared" si="10"/>
        <v>20</v>
      </c>
      <c r="L19" s="1622">
        <f t="shared" si="10"/>
        <v>7</v>
      </c>
      <c r="M19" s="1622">
        <f t="shared" si="10"/>
        <v>22</v>
      </c>
      <c r="N19" s="1622">
        <f t="shared" si="1"/>
        <v>230</v>
      </c>
      <c r="O19" s="1622">
        <f t="shared" ref="O19:V19" si="11">SUM(O20:O30)</f>
        <v>0</v>
      </c>
      <c r="P19" s="1622">
        <f t="shared" si="11"/>
        <v>42</v>
      </c>
      <c r="Q19" s="1622">
        <f t="shared" si="11"/>
        <v>54</v>
      </c>
      <c r="R19" s="1622">
        <f t="shared" si="11"/>
        <v>20</v>
      </c>
      <c r="S19" s="1622">
        <f t="shared" si="11"/>
        <v>44</v>
      </c>
      <c r="T19" s="1622">
        <f t="shared" si="11"/>
        <v>19</v>
      </c>
      <c r="U19" s="1622">
        <f t="shared" si="11"/>
        <v>7</v>
      </c>
      <c r="V19" s="1622">
        <f t="shared" si="11"/>
        <v>21</v>
      </c>
      <c r="W19" s="1544">
        <f t="shared" si="3"/>
        <v>207</v>
      </c>
      <c r="X19" s="1565"/>
      <c r="Y19" s="536"/>
    </row>
    <row r="20" spans="1:29" s="20" customFormat="1" ht="11.25">
      <c r="A20" s="713">
        <v>1</v>
      </c>
      <c r="B20" s="713">
        <v>4</v>
      </c>
      <c r="C20" s="713">
        <v>2</v>
      </c>
      <c r="D20" s="1946"/>
      <c r="E20" s="548"/>
      <c r="F20" s="20" t="s">
        <v>93</v>
      </c>
      <c r="G20" s="1623">
        <v>2</v>
      </c>
      <c r="H20" s="1623">
        <v>0</v>
      </c>
      <c r="I20" s="1623">
        <v>0</v>
      </c>
      <c r="J20" s="1623">
        <v>2</v>
      </c>
      <c r="K20" s="1623">
        <v>0</v>
      </c>
      <c r="L20" s="1623">
        <v>0</v>
      </c>
      <c r="M20" s="1623">
        <v>0</v>
      </c>
      <c r="N20" s="1620">
        <f t="shared" si="1"/>
        <v>4</v>
      </c>
      <c r="O20" s="1620"/>
      <c r="P20" s="1623">
        <v>0</v>
      </c>
      <c r="Q20" s="1623">
        <v>0</v>
      </c>
      <c r="R20" s="1623">
        <v>0</v>
      </c>
      <c r="S20" s="1623">
        <v>0</v>
      </c>
      <c r="T20" s="1623">
        <v>0</v>
      </c>
      <c r="U20" s="1623">
        <v>0</v>
      </c>
      <c r="V20" s="1623">
        <v>0</v>
      </c>
      <c r="W20" s="1542">
        <f t="shared" si="3"/>
        <v>0</v>
      </c>
      <c r="X20" s="1565"/>
      <c r="Y20" s="536"/>
    </row>
    <row r="21" spans="1:29" s="20" customFormat="1" ht="11.25">
      <c r="A21" s="713">
        <v>1</v>
      </c>
      <c r="B21" s="713">
        <v>1</v>
      </c>
      <c r="C21" s="713">
        <v>2</v>
      </c>
      <c r="D21" s="1946"/>
      <c r="E21" s="548"/>
      <c r="F21" s="20" t="s">
        <v>450</v>
      </c>
      <c r="G21" s="1620">
        <v>7</v>
      </c>
      <c r="H21" s="1620">
        <v>5</v>
      </c>
      <c r="I21" s="1620">
        <v>0</v>
      </c>
      <c r="J21" s="1620">
        <v>1</v>
      </c>
      <c r="K21" s="1620">
        <v>0</v>
      </c>
      <c r="L21" s="1620">
        <v>0</v>
      </c>
      <c r="M21" s="1620">
        <v>0</v>
      </c>
      <c r="N21" s="1620">
        <f t="shared" si="1"/>
        <v>13</v>
      </c>
      <c r="O21" s="1620"/>
      <c r="P21" s="1620">
        <v>7</v>
      </c>
      <c r="Q21" s="1620">
        <v>5</v>
      </c>
      <c r="R21" s="1620">
        <v>0</v>
      </c>
      <c r="S21" s="1620">
        <v>1</v>
      </c>
      <c r="T21" s="1620">
        <v>0</v>
      </c>
      <c r="U21" s="1543">
        <v>0</v>
      </c>
      <c r="V21" s="1543">
        <v>0</v>
      </c>
      <c r="W21" s="1542">
        <f t="shared" si="3"/>
        <v>13</v>
      </c>
      <c r="X21" s="1565"/>
      <c r="Y21" s="536"/>
    </row>
    <row r="22" spans="1:29" s="20" customFormat="1" ht="11.25">
      <c r="A22" s="713">
        <v>1</v>
      </c>
      <c r="B22" s="713">
        <v>1</v>
      </c>
      <c r="C22" s="713">
        <v>2</v>
      </c>
      <c r="D22" s="1946"/>
      <c r="F22" s="20" t="s">
        <v>405</v>
      </c>
      <c r="G22" s="1619">
        <v>0</v>
      </c>
      <c r="H22" s="1619">
        <v>0</v>
      </c>
      <c r="I22" s="1619">
        <v>0</v>
      </c>
      <c r="J22" s="1619">
        <v>0</v>
      </c>
      <c r="K22" s="1619">
        <v>0</v>
      </c>
      <c r="L22" s="1619">
        <v>0</v>
      </c>
      <c r="M22" s="1619">
        <v>0</v>
      </c>
      <c r="N22" s="1620">
        <f t="shared" si="1"/>
        <v>0</v>
      </c>
      <c r="O22" s="1620"/>
      <c r="P22" s="1619">
        <v>0</v>
      </c>
      <c r="Q22" s="1619">
        <v>0</v>
      </c>
      <c r="R22" s="1619">
        <v>0</v>
      </c>
      <c r="S22" s="1619">
        <v>0</v>
      </c>
      <c r="T22" s="1619">
        <v>0</v>
      </c>
      <c r="U22" s="1516">
        <v>0</v>
      </c>
      <c r="V22" s="1516">
        <v>0</v>
      </c>
      <c r="W22" s="1542">
        <f t="shared" si="3"/>
        <v>0</v>
      </c>
      <c r="X22" s="1565"/>
      <c r="Y22" s="536"/>
    </row>
    <row r="23" spans="1:29" s="20" customFormat="1" ht="11.25">
      <c r="A23" s="713">
        <v>1</v>
      </c>
      <c r="B23" s="713">
        <v>1</v>
      </c>
      <c r="C23" s="713">
        <v>2</v>
      </c>
      <c r="D23" s="1946"/>
      <c r="F23" s="20" t="s">
        <v>425</v>
      </c>
      <c r="G23" s="1619">
        <v>0</v>
      </c>
      <c r="H23" s="1619">
        <v>0</v>
      </c>
      <c r="I23" s="1619">
        <v>0</v>
      </c>
      <c r="J23" s="1619">
        <v>0</v>
      </c>
      <c r="K23" s="1619">
        <v>0</v>
      </c>
      <c r="L23" s="1619">
        <v>0</v>
      </c>
      <c r="M23" s="1619">
        <v>0</v>
      </c>
      <c r="N23" s="1620">
        <f t="shared" si="1"/>
        <v>0</v>
      </c>
      <c r="O23" s="1620"/>
      <c r="P23" s="1619">
        <v>0</v>
      </c>
      <c r="Q23" s="1619">
        <v>0</v>
      </c>
      <c r="R23" s="1619">
        <v>0</v>
      </c>
      <c r="S23" s="1619">
        <v>0</v>
      </c>
      <c r="T23" s="1619">
        <v>0</v>
      </c>
      <c r="U23" s="1516">
        <v>0</v>
      </c>
      <c r="V23" s="1516">
        <v>0</v>
      </c>
      <c r="W23" s="1542">
        <f t="shared" si="3"/>
        <v>0</v>
      </c>
      <c r="X23" s="1565"/>
      <c r="Y23" s="536"/>
    </row>
    <row r="24" spans="1:29" s="20" customFormat="1" ht="11.25">
      <c r="A24" s="713">
        <v>1</v>
      </c>
      <c r="B24" s="713">
        <v>1</v>
      </c>
      <c r="C24" s="713">
        <v>2</v>
      </c>
      <c r="D24" s="1946"/>
      <c r="F24" s="20" t="s">
        <v>408</v>
      </c>
      <c r="G24" s="1619">
        <v>0</v>
      </c>
      <c r="H24" s="1619">
        <v>0</v>
      </c>
      <c r="I24" s="1619">
        <v>0</v>
      </c>
      <c r="J24" s="1619">
        <v>0</v>
      </c>
      <c r="K24" s="1619">
        <v>0</v>
      </c>
      <c r="L24" s="1619">
        <v>0</v>
      </c>
      <c r="M24" s="1619">
        <v>0</v>
      </c>
      <c r="N24" s="1620">
        <f t="shared" si="1"/>
        <v>0</v>
      </c>
      <c r="O24" s="1620"/>
      <c r="P24" s="1619">
        <v>0</v>
      </c>
      <c r="Q24" s="1619">
        <v>0</v>
      </c>
      <c r="R24" s="1619">
        <v>0</v>
      </c>
      <c r="S24" s="1619">
        <v>0</v>
      </c>
      <c r="T24" s="1619">
        <v>0</v>
      </c>
      <c r="U24" s="1516">
        <v>0</v>
      </c>
      <c r="V24" s="1516">
        <v>0</v>
      </c>
      <c r="W24" s="1542">
        <f t="shared" si="3"/>
        <v>0</v>
      </c>
      <c r="X24" s="1565"/>
      <c r="Y24" s="536"/>
      <c r="AA24" s="1956"/>
      <c r="AB24" s="1956"/>
      <c r="AC24" s="1956"/>
    </row>
    <row r="25" spans="1:29" s="20" customFormat="1" ht="11.25">
      <c r="A25" s="713">
        <v>1</v>
      </c>
      <c r="B25" s="713">
        <v>1</v>
      </c>
      <c r="C25" s="713">
        <v>2</v>
      </c>
      <c r="D25" s="1946"/>
      <c r="F25" s="20" t="s">
        <v>407</v>
      </c>
      <c r="G25" s="1619">
        <v>0</v>
      </c>
      <c r="H25" s="1619">
        <v>0</v>
      </c>
      <c r="I25" s="1619">
        <v>0</v>
      </c>
      <c r="J25" s="1619">
        <v>0</v>
      </c>
      <c r="K25" s="1619">
        <v>0</v>
      </c>
      <c r="L25" s="1619">
        <v>0</v>
      </c>
      <c r="M25" s="1619">
        <v>0</v>
      </c>
      <c r="N25" s="1620">
        <f t="shared" si="1"/>
        <v>0</v>
      </c>
      <c r="O25" s="1620"/>
      <c r="P25" s="1619">
        <v>0</v>
      </c>
      <c r="Q25" s="1619">
        <v>0</v>
      </c>
      <c r="R25" s="1619">
        <v>0</v>
      </c>
      <c r="S25" s="1619">
        <v>0</v>
      </c>
      <c r="T25" s="1619">
        <v>0</v>
      </c>
      <c r="U25" s="1516">
        <v>0</v>
      </c>
      <c r="V25" s="1516">
        <v>0</v>
      </c>
      <c r="W25" s="1542">
        <f t="shared" si="3"/>
        <v>0</v>
      </c>
      <c r="X25" s="1565"/>
      <c r="Y25" s="536"/>
      <c r="AA25" s="1956"/>
      <c r="AB25" s="1956"/>
      <c r="AC25" s="1956"/>
    </row>
    <row r="26" spans="1:29" s="20" customFormat="1" ht="11.25">
      <c r="A26" s="713">
        <v>1</v>
      </c>
      <c r="B26" s="713">
        <v>1</v>
      </c>
      <c r="C26" s="713">
        <v>2</v>
      </c>
      <c r="D26" s="1946"/>
      <c r="F26" s="20" t="s">
        <v>409</v>
      </c>
      <c r="G26" s="1619">
        <v>10</v>
      </c>
      <c r="H26" s="1619">
        <v>8</v>
      </c>
      <c r="I26" s="1619">
        <v>2</v>
      </c>
      <c r="J26" s="1619">
        <v>6</v>
      </c>
      <c r="K26" s="1619">
        <v>1</v>
      </c>
      <c r="L26" s="1619">
        <v>0</v>
      </c>
      <c r="M26" s="1619">
        <v>0</v>
      </c>
      <c r="N26" s="1620">
        <f t="shared" si="1"/>
        <v>27</v>
      </c>
      <c r="O26" s="1620"/>
      <c r="P26" s="1619">
        <v>9</v>
      </c>
      <c r="Q26" s="1619">
        <v>5</v>
      </c>
      <c r="R26" s="1619">
        <v>2</v>
      </c>
      <c r="S26" s="1619">
        <v>4</v>
      </c>
      <c r="T26" s="1619">
        <v>1</v>
      </c>
      <c r="U26" s="1516">
        <v>0</v>
      </c>
      <c r="V26" s="1516">
        <v>0</v>
      </c>
      <c r="W26" s="1542">
        <f t="shared" si="3"/>
        <v>21</v>
      </c>
      <c r="X26" s="1565"/>
      <c r="Y26" s="536"/>
      <c r="AA26" s="1956"/>
      <c r="AB26" s="1956"/>
      <c r="AC26" s="1956"/>
    </row>
    <row r="27" spans="1:29" s="20" customFormat="1" ht="11.25">
      <c r="A27" s="713">
        <v>1</v>
      </c>
      <c r="B27" s="713">
        <v>1</v>
      </c>
      <c r="C27" s="713">
        <v>2</v>
      </c>
      <c r="D27" s="1946"/>
      <c r="F27" s="20" t="s">
        <v>410</v>
      </c>
      <c r="G27" s="1619">
        <v>3</v>
      </c>
      <c r="H27" s="1619">
        <v>3</v>
      </c>
      <c r="I27" s="1619">
        <v>0</v>
      </c>
      <c r="J27" s="1619">
        <v>5</v>
      </c>
      <c r="K27" s="1619">
        <v>1</v>
      </c>
      <c r="L27" s="1619">
        <v>0</v>
      </c>
      <c r="M27" s="1619">
        <v>0</v>
      </c>
      <c r="N27" s="1620">
        <f t="shared" si="1"/>
        <v>12</v>
      </c>
      <c r="O27" s="1620"/>
      <c r="P27" s="1619">
        <v>3</v>
      </c>
      <c r="Q27" s="1619">
        <v>3</v>
      </c>
      <c r="R27" s="1619">
        <v>0</v>
      </c>
      <c r="S27" s="1619">
        <v>5</v>
      </c>
      <c r="T27" s="1619">
        <v>1</v>
      </c>
      <c r="U27" s="1516">
        <v>0</v>
      </c>
      <c r="V27" s="1516">
        <v>0</v>
      </c>
      <c r="W27" s="1542">
        <f t="shared" si="3"/>
        <v>12</v>
      </c>
      <c r="X27" s="1565"/>
      <c r="Y27" s="536"/>
      <c r="AA27" s="1956"/>
      <c r="AB27" s="1956"/>
      <c r="AC27" s="1956"/>
    </row>
    <row r="28" spans="1:29" s="20" customFormat="1" ht="11.25">
      <c r="A28" s="713">
        <v>1</v>
      </c>
      <c r="B28" s="713">
        <v>1</v>
      </c>
      <c r="C28" s="713">
        <v>2</v>
      </c>
      <c r="D28" s="1946"/>
      <c r="F28" s="20" t="s">
        <v>107</v>
      </c>
      <c r="G28" s="1619">
        <v>26</v>
      </c>
      <c r="H28" s="1619">
        <v>41</v>
      </c>
      <c r="I28" s="1619">
        <v>14</v>
      </c>
      <c r="J28" s="1619">
        <v>24</v>
      </c>
      <c r="K28" s="1619">
        <v>1</v>
      </c>
      <c r="L28" s="1619">
        <v>0</v>
      </c>
      <c r="M28" s="1619">
        <v>0</v>
      </c>
      <c r="N28" s="1620">
        <f t="shared" si="1"/>
        <v>106</v>
      </c>
      <c r="O28" s="1620"/>
      <c r="P28" s="1619">
        <v>22</v>
      </c>
      <c r="Q28" s="1619">
        <v>36</v>
      </c>
      <c r="R28" s="1619">
        <v>13</v>
      </c>
      <c r="S28" s="1619">
        <v>23</v>
      </c>
      <c r="T28" s="1619">
        <v>1</v>
      </c>
      <c r="U28" s="1516">
        <v>0</v>
      </c>
      <c r="V28" s="1516">
        <v>0</v>
      </c>
      <c r="W28" s="1542">
        <f t="shared" si="3"/>
        <v>95</v>
      </c>
      <c r="X28" s="1570"/>
      <c r="Y28" s="536"/>
      <c r="AA28" s="1956"/>
      <c r="AB28" s="1956"/>
      <c r="AC28" s="1956"/>
    </row>
    <row r="29" spans="1:29" s="20" customFormat="1" ht="11.25">
      <c r="A29" s="713">
        <v>1</v>
      </c>
      <c r="B29" s="713">
        <v>1</v>
      </c>
      <c r="C29" s="713">
        <v>2</v>
      </c>
      <c r="D29" s="1946"/>
      <c r="F29" s="20" t="s">
        <v>406</v>
      </c>
      <c r="G29" s="1619">
        <v>1</v>
      </c>
      <c r="H29" s="1619">
        <v>4</v>
      </c>
      <c r="I29" s="1619">
        <v>1</v>
      </c>
      <c r="J29" s="1619">
        <v>3</v>
      </c>
      <c r="K29" s="1619">
        <v>11</v>
      </c>
      <c r="L29" s="1619">
        <v>5</v>
      </c>
      <c r="M29" s="1619">
        <v>9</v>
      </c>
      <c r="N29" s="1620">
        <f t="shared" si="1"/>
        <v>34</v>
      </c>
      <c r="O29" s="1620"/>
      <c r="P29" s="1619">
        <v>1</v>
      </c>
      <c r="Q29" s="1619">
        <v>4</v>
      </c>
      <c r="R29" s="1619">
        <v>1</v>
      </c>
      <c r="S29" s="1619">
        <v>3</v>
      </c>
      <c r="T29" s="1619">
        <v>10</v>
      </c>
      <c r="U29" s="1516">
        <v>5</v>
      </c>
      <c r="V29" s="1516">
        <v>8</v>
      </c>
      <c r="W29" s="1542">
        <f t="shared" si="3"/>
        <v>32</v>
      </c>
      <c r="X29" s="1570"/>
      <c r="Y29" s="536"/>
      <c r="AA29" s="1956"/>
      <c r="AB29" s="1956"/>
      <c r="AC29" s="1956"/>
    </row>
    <row r="30" spans="1:29" s="20" customFormat="1" ht="11.25">
      <c r="A30" s="713">
        <v>1</v>
      </c>
      <c r="B30" s="713">
        <v>1</v>
      </c>
      <c r="C30" s="713">
        <v>10</v>
      </c>
      <c r="D30" s="1946"/>
      <c r="F30" s="20" t="s">
        <v>662</v>
      </c>
      <c r="G30" s="1619">
        <v>0</v>
      </c>
      <c r="H30" s="1619">
        <v>1</v>
      </c>
      <c r="I30" s="1619">
        <v>4</v>
      </c>
      <c r="J30" s="1619">
        <v>8</v>
      </c>
      <c r="K30" s="1619">
        <v>6</v>
      </c>
      <c r="L30" s="1619">
        <v>2</v>
      </c>
      <c r="M30" s="1619">
        <v>13</v>
      </c>
      <c r="N30" s="497">
        <f t="shared" si="1"/>
        <v>34</v>
      </c>
      <c r="O30" s="497"/>
      <c r="P30" s="1619">
        <v>0</v>
      </c>
      <c r="Q30" s="1619">
        <v>1</v>
      </c>
      <c r="R30" s="1619">
        <v>4</v>
      </c>
      <c r="S30" s="1619">
        <v>8</v>
      </c>
      <c r="T30" s="1619">
        <v>6</v>
      </c>
      <c r="U30" s="1516">
        <v>2</v>
      </c>
      <c r="V30" s="1516">
        <v>13</v>
      </c>
      <c r="W30" s="595">
        <f t="shared" si="3"/>
        <v>34</v>
      </c>
      <c r="X30" s="1570"/>
      <c r="Y30" s="536"/>
      <c r="AA30" s="1956"/>
      <c r="AB30" s="1956"/>
      <c r="AC30" s="1956"/>
    </row>
    <row r="31" spans="1:29" s="20" customFormat="1" ht="12" customHeight="1">
      <c r="A31" s="713"/>
      <c r="B31" s="713"/>
      <c r="C31" s="713"/>
      <c r="D31" s="1946"/>
      <c r="E31" s="548" t="s">
        <v>10</v>
      </c>
      <c r="G31" s="1622">
        <f t="shared" ref="G31:M31" si="12">SUM(G32:G34)</f>
        <v>16</v>
      </c>
      <c r="H31" s="1622">
        <f t="shared" si="12"/>
        <v>25</v>
      </c>
      <c r="I31" s="1622">
        <f t="shared" si="12"/>
        <v>21</v>
      </c>
      <c r="J31" s="1622">
        <f t="shared" si="12"/>
        <v>4</v>
      </c>
      <c r="K31" s="1622">
        <f t="shared" si="12"/>
        <v>0</v>
      </c>
      <c r="L31" s="1622">
        <f t="shared" si="12"/>
        <v>0</v>
      </c>
      <c r="M31" s="1622">
        <f t="shared" si="12"/>
        <v>0</v>
      </c>
      <c r="N31" s="1622">
        <f t="shared" si="1"/>
        <v>66</v>
      </c>
      <c r="O31" s="1622"/>
      <c r="P31" s="1622">
        <f t="shared" ref="P31:V31" si="13">SUM(P32:P34)</f>
        <v>13</v>
      </c>
      <c r="Q31" s="1622">
        <f t="shared" si="13"/>
        <v>21</v>
      </c>
      <c r="R31" s="1622">
        <f t="shared" si="13"/>
        <v>19</v>
      </c>
      <c r="S31" s="1622">
        <f t="shared" si="13"/>
        <v>2</v>
      </c>
      <c r="T31" s="1622">
        <f t="shared" si="13"/>
        <v>0</v>
      </c>
      <c r="U31" s="1545">
        <f t="shared" si="13"/>
        <v>0</v>
      </c>
      <c r="V31" s="1545">
        <f t="shared" si="13"/>
        <v>0</v>
      </c>
      <c r="W31" s="1544">
        <f t="shared" si="3"/>
        <v>55</v>
      </c>
      <c r="X31" s="1565"/>
      <c r="Y31" s="536"/>
      <c r="AA31" s="1956"/>
      <c r="AB31" s="1956"/>
      <c r="AC31" s="1956"/>
    </row>
    <row r="32" spans="1:29" s="20" customFormat="1" ht="11.25">
      <c r="A32" s="713">
        <v>1</v>
      </c>
      <c r="B32" s="713">
        <v>1</v>
      </c>
      <c r="C32" s="713">
        <v>4</v>
      </c>
      <c r="D32" s="1946"/>
      <c r="F32" s="20" t="s">
        <v>409</v>
      </c>
      <c r="G32" s="1619">
        <v>4</v>
      </c>
      <c r="H32" s="1619">
        <v>10</v>
      </c>
      <c r="I32" s="1619">
        <v>6</v>
      </c>
      <c r="J32" s="1619">
        <v>1</v>
      </c>
      <c r="K32" s="1619">
        <v>0</v>
      </c>
      <c r="L32" s="1619">
        <v>0</v>
      </c>
      <c r="M32" s="1619">
        <v>0</v>
      </c>
      <c r="N32" s="1620">
        <f t="shared" si="1"/>
        <v>21</v>
      </c>
      <c r="O32" s="1620"/>
      <c r="P32" s="1619">
        <v>2</v>
      </c>
      <c r="Q32" s="1619">
        <v>8</v>
      </c>
      <c r="R32" s="1619">
        <v>6</v>
      </c>
      <c r="S32" s="1619">
        <v>1</v>
      </c>
      <c r="T32" s="1619">
        <v>0</v>
      </c>
      <c r="U32" s="1621">
        <v>0</v>
      </c>
      <c r="V32" s="1516">
        <v>0</v>
      </c>
      <c r="W32" s="1542">
        <f t="shared" si="3"/>
        <v>17</v>
      </c>
      <c r="X32" s="1565"/>
      <c r="Y32" s="536"/>
      <c r="AA32" s="1956"/>
      <c r="AB32" s="1956"/>
      <c r="AC32" s="1956"/>
    </row>
    <row r="33" spans="1:29" s="20" customFormat="1" ht="11.25">
      <c r="A33" s="713">
        <v>1</v>
      </c>
      <c r="B33" s="713">
        <v>1</v>
      </c>
      <c r="C33" s="713">
        <v>4</v>
      </c>
      <c r="D33" s="1946"/>
      <c r="F33" s="20" t="s">
        <v>405</v>
      </c>
      <c r="G33" s="1619">
        <v>0</v>
      </c>
      <c r="H33" s="1619">
        <v>0</v>
      </c>
      <c r="I33" s="1619">
        <v>0</v>
      </c>
      <c r="J33" s="1619">
        <v>0</v>
      </c>
      <c r="K33" s="1619">
        <v>0</v>
      </c>
      <c r="L33" s="1619">
        <v>0</v>
      </c>
      <c r="M33" s="1619">
        <v>0</v>
      </c>
      <c r="N33" s="1620">
        <f t="shared" si="1"/>
        <v>0</v>
      </c>
      <c r="O33" s="1620"/>
      <c r="P33" s="1619">
        <v>0</v>
      </c>
      <c r="Q33" s="1619">
        <v>0</v>
      </c>
      <c r="R33" s="1619">
        <v>0</v>
      </c>
      <c r="S33" s="1619">
        <v>0</v>
      </c>
      <c r="T33" s="1619">
        <v>0</v>
      </c>
      <c r="U33" s="1516">
        <v>0</v>
      </c>
      <c r="V33" s="1516">
        <v>0</v>
      </c>
      <c r="W33" s="1542">
        <f t="shared" si="3"/>
        <v>0</v>
      </c>
      <c r="X33" s="1565"/>
      <c r="Y33" s="536"/>
      <c r="AA33" s="1568"/>
      <c r="AB33" s="1568"/>
      <c r="AC33" s="1568"/>
    </row>
    <row r="34" spans="1:29" s="20" customFormat="1" ht="11.25">
      <c r="A34" s="713">
        <v>1</v>
      </c>
      <c r="B34" s="713">
        <v>1</v>
      </c>
      <c r="C34" s="713">
        <v>4</v>
      </c>
      <c r="D34" s="1946"/>
      <c r="F34" s="20" t="s">
        <v>404</v>
      </c>
      <c r="G34" s="1619">
        <v>12</v>
      </c>
      <c r="H34" s="1619">
        <v>15</v>
      </c>
      <c r="I34" s="1619">
        <v>15</v>
      </c>
      <c r="J34" s="1619">
        <v>3</v>
      </c>
      <c r="K34" s="1619">
        <v>0</v>
      </c>
      <c r="L34" s="1619">
        <v>0</v>
      </c>
      <c r="M34" s="1619">
        <v>0</v>
      </c>
      <c r="N34" s="1620">
        <f t="shared" si="1"/>
        <v>45</v>
      </c>
      <c r="O34" s="1620"/>
      <c r="P34" s="1619">
        <v>11</v>
      </c>
      <c r="Q34" s="1619">
        <v>13</v>
      </c>
      <c r="R34" s="1619">
        <v>13</v>
      </c>
      <c r="S34" s="1619">
        <v>1</v>
      </c>
      <c r="T34" s="1619">
        <v>0</v>
      </c>
      <c r="U34" s="1516">
        <v>0</v>
      </c>
      <c r="V34" s="1516">
        <v>0</v>
      </c>
      <c r="W34" s="1542">
        <f t="shared" si="3"/>
        <v>38</v>
      </c>
      <c r="X34" s="1565"/>
      <c r="Y34" s="536"/>
    </row>
    <row r="35" spans="1:29" s="20" customFormat="1" ht="12" customHeight="1">
      <c r="A35" s="713"/>
      <c r="B35" s="713"/>
      <c r="C35" s="713"/>
      <c r="D35" s="1946"/>
      <c r="E35" s="490" t="s">
        <v>36</v>
      </c>
      <c r="G35" s="1607">
        <f t="shared" ref="G35:M35" si="14">SUM(G36)</f>
        <v>5</v>
      </c>
      <c r="H35" s="1607">
        <f t="shared" si="14"/>
        <v>14</v>
      </c>
      <c r="I35" s="1607">
        <f t="shared" si="14"/>
        <v>5</v>
      </c>
      <c r="J35" s="1607">
        <f t="shared" si="14"/>
        <v>3</v>
      </c>
      <c r="K35" s="1607">
        <f t="shared" si="14"/>
        <v>0</v>
      </c>
      <c r="L35" s="1607">
        <f t="shared" si="14"/>
        <v>0</v>
      </c>
      <c r="M35" s="1607">
        <f t="shared" si="14"/>
        <v>0</v>
      </c>
      <c r="N35" s="1607">
        <f t="shared" si="1"/>
        <v>27</v>
      </c>
      <c r="O35" s="1607"/>
      <c r="P35" s="1607">
        <f t="shared" ref="P35:V35" si="15">SUM(P36)</f>
        <v>3</v>
      </c>
      <c r="Q35" s="1607">
        <f t="shared" si="15"/>
        <v>10</v>
      </c>
      <c r="R35" s="1607">
        <f t="shared" si="15"/>
        <v>3</v>
      </c>
      <c r="S35" s="1607">
        <f t="shared" si="15"/>
        <v>2</v>
      </c>
      <c r="T35" s="1607">
        <f t="shared" si="15"/>
        <v>0</v>
      </c>
      <c r="U35" s="1606">
        <f t="shared" si="15"/>
        <v>0</v>
      </c>
      <c r="V35" s="1606">
        <f t="shared" si="15"/>
        <v>0</v>
      </c>
      <c r="W35" s="1605">
        <f t="shared" si="3"/>
        <v>18</v>
      </c>
      <c r="X35" s="1570"/>
      <c r="Y35" s="536"/>
    </row>
    <row r="36" spans="1:29" s="20" customFormat="1" ht="11.25">
      <c r="A36" s="713">
        <v>1</v>
      </c>
      <c r="B36" s="713">
        <v>1</v>
      </c>
      <c r="C36" s="713">
        <v>1</v>
      </c>
      <c r="D36" s="1946"/>
      <c r="F36" s="20" t="s">
        <v>403</v>
      </c>
      <c r="G36" s="1585">
        <v>5</v>
      </c>
      <c r="H36" s="1585">
        <v>14</v>
      </c>
      <c r="I36" s="1585">
        <v>5</v>
      </c>
      <c r="J36" s="1585">
        <v>3</v>
      </c>
      <c r="K36" s="1585">
        <v>0</v>
      </c>
      <c r="L36" s="1585">
        <v>0</v>
      </c>
      <c r="M36" s="1585">
        <v>0</v>
      </c>
      <c r="N36" s="497">
        <f t="shared" si="1"/>
        <v>27</v>
      </c>
      <c r="O36" s="497"/>
      <c r="P36" s="1585">
        <v>3</v>
      </c>
      <c r="Q36" s="1585">
        <v>10</v>
      </c>
      <c r="R36" s="1585">
        <v>3</v>
      </c>
      <c r="S36" s="1585">
        <v>2</v>
      </c>
      <c r="T36" s="1585">
        <v>0</v>
      </c>
      <c r="U36" s="1585">
        <v>0</v>
      </c>
      <c r="V36" s="1585">
        <v>0</v>
      </c>
      <c r="W36" s="595">
        <f t="shared" si="3"/>
        <v>18</v>
      </c>
      <c r="X36" s="1565"/>
      <c r="Y36" s="536"/>
    </row>
    <row r="37" spans="1:29" s="20" customFormat="1" ht="11.1" customHeight="1">
      <c r="A37" s="713"/>
      <c r="B37" s="713"/>
      <c r="C37" s="713"/>
      <c r="D37" s="1946"/>
      <c r="E37" s="490" t="s">
        <v>24</v>
      </c>
      <c r="G37" s="1618">
        <f t="shared" ref="G37:M37" si="16">SUM(G38)</f>
        <v>0</v>
      </c>
      <c r="H37" s="1618">
        <f t="shared" si="16"/>
        <v>0</v>
      </c>
      <c r="I37" s="1618">
        <f t="shared" si="16"/>
        <v>0</v>
      </c>
      <c r="J37" s="1618">
        <f t="shared" si="16"/>
        <v>0</v>
      </c>
      <c r="K37" s="1618">
        <f t="shared" si="16"/>
        <v>0</v>
      </c>
      <c r="L37" s="1618">
        <f t="shared" si="16"/>
        <v>0</v>
      </c>
      <c r="M37" s="1618">
        <f t="shared" si="16"/>
        <v>0</v>
      </c>
      <c r="N37" s="1607">
        <f t="shared" si="1"/>
        <v>0</v>
      </c>
      <c r="O37" s="497"/>
      <c r="P37" s="1618">
        <f t="shared" ref="P37:V37" si="17">SUM(P38)</f>
        <v>0</v>
      </c>
      <c r="Q37" s="1618">
        <f t="shared" si="17"/>
        <v>0</v>
      </c>
      <c r="R37" s="1618">
        <f t="shared" si="17"/>
        <v>0</v>
      </c>
      <c r="S37" s="1618">
        <f t="shared" si="17"/>
        <v>0</v>
      </c>
      <c r="T37" s="1618">
        <f t="shared" si="17"/>
        <v>0</v>
      </c>
      <c r="U37" s="1617">
        <f t="shared" si="17"/>
        <v>0</v>
      </c>
      <c r="V37" s="1617">
        <f t="shared" si="17"/>
        <v>0</v>
      </c>
      <c r="W37" s="1605">
        <f t="shared" si="3"/>
        <v>0</v>
      </c>
      <c r="X37" s="1565"/>
      <c r="Y37" s="536"/>
    </row>
    <row r="38" spans="1:29" s="20" customFormat="1" ht="11.1" customHeight="1">
      <c r="A38" s="713">
        <v>1</v>
      </c>
      <c r="B38" s="713">
        <v>1</v>
      </c>
      <c r="C38" s="713">
        <v>14</v>
      </c>
      <c r="D38" s="1946"/>
      <c r="F38" s="20" t="s">
        <v>424</v>
      </c>
      <c r="G38" s="1585">
        <v>0</v>
      </c>
      <c r="H38" s="1585">
        <v>0</v>
      </c>
      <c r="I38" s="1585">
        <v>0</v>
      </c>
      <c r="J38" s="1585">
        <v>0</v>
      </c>
      <c r="K38" s="1585">
        <v>0</v>
      </c>
      <c r="L38" s="1585">
        <v>0</v>
      </c>
      <c r="M38" s="1582">
        <v>0</v>
      </c>
      <c r="N38" s="367">
        <f t="shared" si="1"/>
        <v>0</v>
      </c>
      <c r="O38" s="367"/>
      <c r="P38" s="1585">
        <v>0</v>
      </c>
      <c r="Q38" s="1585">
        <v>0</v>
      </c>
      <c r="R38" s="1585">
        <v>0</v>
      </c>
      <c r="S38" s="1585">
        <v>0</v>
      </c>
      <c r="T38" s="1585">
        <v>0</v>
      </c>
      <c r="U38" s="1585">
        <v>0</v>
      </c>
      <c r="V38" s="1582">
        <v>0</v>
      </c>
      <c r="W38" s="595">
        <f t="shared" si="3"/>
        <v>0</v>
      </c>
      <c r="X38" s="1565"/>
      <c r="Y38" s="536"/>
    </row>
    <row r="39" spans="1:29" s="20" customFormat="1" ht="11.1" customHeight="1">
      <c r="A39" s="713"/>
      <c r="B39" s="713"/>
      <c r="C39" s="713"/>
      <c r="D39" s="1946"/>
      <c r="E39" s="490" t="s">
        <v>661</v>
      </c>
      <c r="F39" s="490"/>
      <c r="G39" s="1600">
        <f t="shared" ref="G39:M39" si="18">SUM(G40)</f>
        <v>3</v>
      </c>
      <c r="H39" s="1600">
        <f t="shared" si="18"/>
        <v>5</v>
      </c>
      <c r="I39" s="1600">
        <f t="shared" si="18"/>
        <v>1</v>
      </c>
      <c r="J39" s="1600">
        <f t="shared" si="18"/>
        <v>2</v>
      </c>
      <c r="K39" s="1600">
        <f t="shared" si="18"/>
        <v>0</v>
      </c>
      <c r="L39" s="1600">
        <f t="shared" si="18"/>
        <v>0</v>
      </c>
      <c r="M39" s="1600">
        <f t="shared" si="18"/>
        <v>0</v>
      </c>
      <c r="N39" s="1606">
        <f t="shared" ref="N39:N70" si="19">SUM(G39:M39)</f>
        <v>11</v>
      </c>
      <c r="O39" s="1606"/>
      <c r="P39" s="1600">
        <f t="shared" ref="P39:V39" si="20">SUM(P40)</f>
        <v>3</v>
      </c>
      <c r="Q39" s="1600">
        <f t="shared" si="20"/>
        <v>4</v>
      </c>
      <c r="R39" s="1600">
        <f t="shared" si="20"/>
        <v>1</v>
      </c>
      <c r="S39" s="1600">
        <f t="shared" si="20"/>
        <v>2</v>
      </c>
      <c r="T39" s="1600">
        <f t="shared" si="20"/>
        <v>0</v>
      </c>
      <c r="U39" s="1600">
        <f t="shared" si="20"/>
        <v>0</v>
      </c>
      <c r="V39" s="1600">
        <f t="shared" si="20"/>
        <v>0</v>
      </c>
      <c r="W39" s="1605">
        <f t="shared" ref="W39:W70" si="21">SUM(P39:V39)</f>
        <v>10</v>
      </c>
      <c r="X39" s="1565"/>
      <c r="Y39" s="536"/>
    </row>
    <row r="40" spans="1:29" s="20" customFormat="1" ht="11.25">
      <c r="A40" s="713">
        <v>1</v>
      </c>
      <c r="B40" s="713">
        <v>6</v>
      </c>
      <c r="C40" s="713">
        <v>10</v>
      </c>
      <c r="D40" s="1948"/>
      <c r="F40" s="20" t="s">
        <v>402</v>
      </c>
      <c r="G40" s="1585">
        <v>3</v>
      </c>
      <c r="H40" s="1585">
        <v>5</v>
      </c>
      <c r="I40" s="1585">
        <v>1</v>
      </c>
      <c r="J40" s="1585">
        <v>2</v>
      </c>
      <c r="K40" s="1585">
        <v>0</v>
      </c>
      <c r="L40" s="1585">
        <v>0</v>
      </c>
      <c r="M40" s="1582">
        <v>0</v>
      </c>
      <c r="N40" s="367">
        <f t="shared" si="19"/>
        <v>11</v>
      </c>
      <c r="O40" s="367"/>
      <c r="P40" s="1585">
        <v>3</v>
      </c>
      <c r="Q40" s="1585">
        <v>4</v>
      </c>
      <c r="R40" s="1585">
        <v>1</v>
      </c>
      <c r="S40" s="1585">
        <v>2</v>
      </c>
      <c r="T40" s="1585">
        <v>0</v>
      </c>
      <c r="U40" s="1585">
        <v>0</v>
      </c>
      <c r="V40" s="1585">
        <v>0</v>
      </c>
      <c r="W40" s="595">
        <f t="shared" si="21"/>
        <v>10</v>
      </c>
      <c r="X40" s="1565"/>
      <c r="Y40" s="536"/>
    </row>
    <row r="41" spans="1:29" s="20" customFormat="1" ht="12" customHeight="1">
      <c r="A41" s="713"/>
      <c r="B41" s="713"/>
      <c r="C41" s="713"/>
      <c r="D41" s="1945">
        <v>1402</v>
      </c>
      <c r="E41" s="1592" t="s">
        <v>2</v>
      </c>
      <c r="F41" s="1591"/>
      <c r="G41" s="1616">
        <f t="shared" ref="G41:M41" si="22">SUM(G42,G48,G52,G57,G60,G64,G67,G71)</f>
        <v>874</v>
      </c>
      <c r="H41" s="1616">
        <f t="shared" si="22"/>
        <v>988</v>
      </c>
      <c r="I41" s="1616">
        <f t="shared" si="22"/>
        <v>302</v>
      </c>
      <c r="J41" s="1616">
        <f t="shared" si="22"/>
        <v>287</v>
      </c>
      <c r="K41" s="1616">
        <f t="shared" si="22"/>
        <v>85</v>
      </c>
      <c r="L41" s="1616">
        <f t="shared" si="22"/>
        <v>49</v>
      </c>
      <c r="M41" s="1616">
        <f t="shared" si="22"/>
        <v>85</v>
      </c>
      <c r="N41" s="1616">
        <f t="shared" si="19"/>
        <v>2670</v>
      </c>
      <c r="O41" s="1616"/>
      <c r="P41" s="1616">
        <f t="shared" ref="P41:V41" si="23">SUM(P42,P48,P52,P57,P60,P64,P67,P71)</f>
        <v>798</v>
      </c>
      <c r="Q41" s="1616">
        <f t="shared" si="23"/>
        <v>921</v>
      </c>
      <c r="R41" s="1616">
        <f t="shared" si="23"/>
        <v>270</v>
      </c>
      <c r="S41" s="1616">
        <f t="shared" si="23"/>
        <v>252</v>
      </c>
      <c r="T41" s="1616">
        <f t="shared" si="23"/>
        <v>79</v>
      </c>
      <c r="U41" s="1616">
        <f t="shared" si="23"/>
        <v>45</v>
      </c>
      <c r="V41" s="1616">
        <f t="shared" si="23"/>
        <v>84</v>
      </c>
      <c r="W41" s="1615">
        <f t="shared" si="21"/>
        <v>2449</v>
      </c>
      <c r="X41" s="1565"/>
      <c r="Y41" s="536"/>
    </row>
    <row r="42" spans="1:29" s="20" customFormat="1" ht="12" customHeight="1">
      <c r="A42" s="713"/>
      <c r="B42" s="713"/>
      <c r="C42" s="713"/>
      <c r="D42" s="1946"/>
      <c r="E42" s="490" t="s">
        <v>37</v>
      </c>
      <c r="G42" s="1607">
        <f t="shared" ref="G42:M42" si="24">SUM(G43:G47)</f>
        <v>441</v>
      </c>
      <c r="H42" s="1607">
        <f t="shared" si="24"/>
        <v>554</v>
      </c>
      <c r="I42" s="1607">
        <f t="shared" si="24"/>
        <v>169</v>
      </c>
      <c r="J42" s="1607">
        <f t="shared" si="24"/>
        <v>130</v>
      </c>
      <c r="K42" s="1607">
        <f t="shared" si="24"/>
        <v>5</v>
      </c>
      <c r="L42" s="1607">
        <f t="shared" si="24"/>
        <v>2</v>
      </c>
      <c r="M42" s="1607">
        <f t="shared" si="24"/>
        <v>0</v>
      </c>
      <c r="N42" s="1607">
        <f t="shared" si="19"/>
        <v>1301</v>
      </c>
      <c r="O42" s="1607"/>
      <c r="P42" s="1607">
        <f t="shared" ref="P42:V42" si="25">SUM(P43:P47)</f>
        <v>401</v>
      </c>
      <c r="Q42" s="1607">
        <f t="shared" si="25"/>
        <v>525</v>
      </c>
      <c r="R42" s="1607">
        <f t="shared" si="25"/>
        <v>153</v>
      </c>
      <c r="S42" s="1607">
        <f t="shared" si="25"/>
        <v>114</v>
      </c>
      <c r="T42" s="1606">
        <f t="shared" si="25"/>
        <v>4</v>
      </c>
      <c r="U42" s="1606">
        <f t="shared" si="25"/>
        <v>1</v>
      </c>
      <c r="V42" s="1606">
        <f t="shared" si="25"/>
        <v>0</v>
      </c>
      <c r="W42" s="1614">
        <f t="shared" si="21"/>
        <v>1198</v>
      </c>
      <c r="X42" s="1565"/>
      <c r="Y42" s="536"/>
    </row>
    <row r="43" spans="1:29" s="20" customFormat="1" ht="10.5" customHeight="1">
      <c r="A43" s="713">
        <v>2</v>
      </c>
      <c r="B43" s="713">
        <v>4</v>
      </c>
      <c r="C43" s="713">
        <v>11</v>
      </c>
      <c r="D43" s="1946"/>
      <c r="F43" s="20" t="s">
        <v>92</v>
      </c>
      <c r="G43" s="1585">
        <v>147</v>
      </c>
      <c r="H43" s="1585">
        <v>194</v>
      </c>
      <c r="I43" s="1585">
        <v>74</v>
      </c>
      <c r="J43" s="1585">
        <v>41</v>
      </c>
      <c r="K43" s="1585">
        <v>0</v>
      </c>
      <c r="L43" s="1585">
        <v>1</v>
      </c>
      <c r="M43" s="1585">
        <v>0</v>
      </c>
      <c r="N43" s="497">
        <f t="shared" si="19"/>
        <v>457</v>
      </c>
      <c r="O43" s="497"/>
      <c r="P43" s="1585">
        <v>130</v>
      </c>
      <c r="Q43" s="1585">
        <v>183</v>
      </c>
      <c r="R43" s="1585">
        <v>69</v>
      </c>
      <c r="S43" s="1585">
        <v>40</v>
      </c>
      <c r="T43" s="1585">
        <v>0</v>
      </c>
      <c r="U43" s="1585">
        <v>0</v>
      </c>
      <c r="V43" s="1585">
        <v>0</v>
      </c>
      <c r="W43" s="595">
        <f t="shared" si="21"/>
        <v>422</v>
      </c>
      <c r="X43" s="1565"/>
      <c r="Y43" s="536"/>
    </row>
    <row r="44" spans="1:29" s="20" customFormat="1" ht="10.5" customHeight="1">
      <c r="A44" s="713">
        <v>2</v>
      </c>
      <c r="B44" s="713">
        <v>4</v>
      </c>
      <c r="C44" s="713">
        <v>11</v>
      </c>
      <c r="D44" s="1946"/>
      <c r="F44" s="20" t="s">
        <v>89</v>
      </c>
      <c r="G44" s="1585">
        <v>178</v>
      </c>
      <c r="H44" s="1585">
        <v>209</v>
      </c>
      <c r="I44" s="1585">
        <v>50</v>
      </c>
      <c r="J44" s="1585">
        <v>48</v>
      </c>
      <c r="K44" s="1585">
        <v>4</v>
      </c>
      <c r="L44" s="1585">
        <v>0</v>
      </c>
      <c r="M44" s="1585">
        <v>0</v>
      </c>
      <c r="N44" s="497">
        <f t="shared" si="19"/>
        <v>489</v>
      </c>
      <c r="O44" s="497"/>
      <c r="P44" s="1585">
        <v>166</v>
      </c>
      <c r="Q44" s="1585">
        <v>200</v>
      </c>
      <c r="R44" s="1585">
        <v>43</v>
      </c>
      <c r="S44" s="1585">
        <v>41</v>
      </c>
      <c r="T44" s="1585">
        <v>4</v>
      </c>
      <c r="U44" s="1585">
        <v>0</v>
      </c>
      <c r="V44" s="1585">
        <v>0</v>
      </c>
      <c r="W44" s="595">
        <f t="shared" si="21"/>
        <v>454</v>
      </c>
      <c r="X44" s="1565"/>
      <c r="Y44" s="536"/>
    </row>
    <row r="45" spans="1:29" s="20" customFormat="1" ht="10.5" customHeight="1">
      <c r="A45" s="713">
        <v>2</v>
      </c>
      <c r="B45" s="713">
        <v>4</v>
      </c>
      <c r="C45" s="713">
        <v>11</v>
      </c>
      <c r="D45" s="1946"/>
      <c r="F45" s="20" t="s">
        <v>400</v>
      </c>
      <c r="G45" s="1585">
        <v>51</v>
      </c>
      <c r="H45" s="1585">
        <v>71</v>
      </c>
      <c r="I45" s="1585">
        <v>20</v>
      </c>
      <c r="J45" s="1585">
        <v>13</v>
      </c>
      <c r="K45" s="1585">
        <v>0</v>
      </c>
      <c r="L45" s="1585">
        <v>0</v>
      </c>
      <c r="M45" s="1585">
        <v>0</v>
      </c>
      <c r="N45" s="497">
        <f t="shared" si="19"/>
        <v>155</v>
      </c>
      <c r="O45" s="497"/>
      <c r="P45" s="1585">
        <v>48</v>
      </c>
      <c r="Q45" s="1585">
        <v>68</v>
      </c>
      <c r="R45" s="1585">
        <v>19</v>
      </c>
      <c r="S45" s="1585">
        <v>11</v>
      </c>
      <c r="T45" s="1585">
        <v>0</v>
      </c>
      <c r="U45" s="1585">
        <v>0</v>
      </c>
      <c r="V45" s="1585">
        <v>0</v>
      </c>
      <c r="W45" s="595">
        <f t="shared" si="21"/>
        <v>146</v>
      </c>
      <c r="X45" s="1567"/>
      <c r="Y45" s="536"/>
    </row>
    <row r="46" spans="1:29" s="20" customFormat="1" ht="11.25">
      <c r="A46" s="713">
        <v>2</v>
      </c>
      <c r="B46" s="713">
        <v>6</v>
      </c>
      <c r="C46" s="713">
        <v>11</v>
      </c>
      <c r="D46" s="1946"/>
      <c r="F46" s="20" t="s">
        <v>90</v>
      </c>
      <c r="G46" s="1585">
        <v>29</v>
      </c>
      <c r="H46" s="1585">
        <v>36</v>
      </c>
      <c r="I46" s="1585">
        <v>15</v>
      </c>
      <c r="J46" s="1585">
        <v>15</v>
      </c>
      <c r="K46" s="1585">
        <v>1</v>
      </c>
      <c r="L46" s="1585">
        <v>1</v>
      </c>
      <c r="M46" s="1585">
        <v>0</v>
      </c>
      <c r="N46" s="497">
        <f t="shared" si="19"/>
        <v>97</v>
      </c>
      <c r="O46" s="497"/>
      <c r="P46" s="1585">
        <v>26</v>
      </c>
      <c r="Q46" s="1585">
        <v>32</v>
      </c>
      <c r="R46" s="1585">
        <v>15</v>
      </c>
      <c r="S46" s="1585">
        <v>11</v>
      </c>
      <c r="T46" s="1585">
        <v>0</v>
      </c>
      <c r="U46" s="1585">
        <v>1</v>
      </c>
      <c r="V46" s="1585">
        <v>0</v>
      </c>
      <c r="W46" s="595">
        <f t="shared" si="21"/>
        <v>85</v>
      </c>
      <c r="X46" s="1567"/>
      <c r="Y46" s="536"/>
    </row>
    <row r="47" spans="1:29" s="20" customFormat="1" ht="10.5" customHeight="1">
      <c r="A47" s="713">
        <v>2</v>
      </c>
      <c r="B47" s="713">
        <v>6</v>
      </c>
      <c r="C47" s="713">
        <v>11</v>
      </c>
      <c r="D47" s="1946"/>
      <c r="F47" s="20" t="s">
        <v>91</v>
      </c>
      <c r="G47" s="1585">
        <v>36</v>
      </c>
      <c r="H47" s="1585">
        <v>44</v>
      </c>
      <c r="I47" s="1585">
        <v>10</v>
      </c>
      <c r="J47" s="1585">
        <v>13</v>
      </c>
      <c r="K47" s="1585">
        <v>0</v>
      </c>
      <c r="L47" s="1585">
        <v>0</v>
      </c>
      <c r="M47" s="1585">
        <v>0</v>
      </c>
      <c r="N47" s="497">
        <f t="shared" si="19"/>
        <v>103</v>
      </c>
      <c r="O47" s="497"/>
      <c r="P47" s="1585">
        <v>31</v>
      </c>
      <c r="Q47" s="1585">
        <v>42</v>
      </c>
      <c r="R47" s="1585">
        <v>7</v>
      </c>
      <c r="S47" s="1585">
        <v>11</v>
      </c>
      <c r="T47" s="1585">
        <v>0</v>
      </c>
      <c r="U47" s="1585">
        <v>0</v>
      </c>
      <c r="V47" s="1585">
        <v>0</v>
      </c>
      <c r="W47" s="595">
        <f t="shared" si="21"/>
        <v>91</v>
      </c>
      <c r="X47" s="1567"/>
      <c r="Y47" s="536"/>
    </row>
    <row r="48" spans="1:29" s="20" customFormat="1" ht="12" customHeight="1">
      <c r="A48" s="713"/>
      <c r="B48" s="713"/>
      <c r="C48" s="713"/>
      <c r="D48" s="1946"/>
      <c r="E48" s="490" t="s">
        <v>38</v>
      </c>
      <c r="G48" s="1607">
        <f t="shared" ref="G48:M48" si="26">SUM(G49:G51)</f>
        <v>105</v>
      </c>
      <c r="H48" s="1607">
        <f t="shared" si="26"/>
        <v>110</v>
      </c>
      <c r="I48" s="1607">
        <f t="shared" si="26"/>
        <v>27</v>
      </c>
      <c r="J48" s="1607">
        <f t="shared" si="26"/>
        <v>24</v>
      </c>
      <c r="K48" s="1607">
        <f t="shared" si="26"/>
        <v>1</v>
      </c>
      <c r="L48" s="1607">
        <f t="shared" si="26"/>
        <v>0</v>
      </c>
      <c r="M48" s="1607">
        <f t="shared" si="26"/>
        <v>0</v>
      </c>
      <c r="N48" s="1607">
        <f t="shared" si="19"/>
        <v>267</v>
      </c>
      <c r="O48" s="1607"/>
      <c r="P48" s="1607">
        <f t="shared" ref="P48:V48" si="27">SUM(P49:P51)</f>
        <v>99</v>
      </c>
      <c r="Q48" s="1607">
        <f t="shared" si="27"/>
        <v>100</v>
      </c>
      <c r="R48" s="1607">
        <f t="shared" si="27"/>
        <v>24</v>
      </c>
      <c r="S48" s="1607">
        <f t="shared" si="27"/>
        <v>22</v>
      </c>
      <c r="T48" s="1606">
        <f t="shared" si="27"/>
        <v>1</v>
      </c>
      <c r="U48" s="1606">
        <f t="shared" si="27"/>
        <v>0</v>
      </c>
      <c r="V48" s="1606">
        <f t="shared" si="27"/>
        <v>0</v>
      </c>
      <c r="W48" s="1605">
        <f t="shared" si="21"/>
        <v>246</v>
      </c>
      <c r="X48" s="1567"/>
      <c r="Y48" s="536"/>
    </row>
    <row r="49" spans="1:41" s="20" customFormat="1" ht="10.5" customHeight="1">
      <c r="A49" s="713">
        <v>2</v>
      </c>
      <c r="B49" s="713">
        <v>4</v>
      </c>
      <c r="C49" s="713">
        <v>10</v>
      </c>
      <c r="D49" s="1946"/>
      <c r="F49" s="20" t="s">
        <v>89</v>
      </c>
      <c r="G49" s="1585">
        <v>77</v>
      </c>
      <c r="H49" s="1585">
        <v>87</v>
      </c>
      <c r="I49" s="1585">
        <v>23</v>
      </c>
      <c r="J49" s="1585">
        <v>15</v>
      </c>
      <c r="K49" s="1585">
        <v>0</v>
      </c>
      <c r="L49" s="1585">
        <v>0</v>
      </c>
      <c r="M49" s="1585">
        <v>0</v>
      </c>
      <c r="N49" s="497">
        <f t="shared" si="19"/>
        <v>202</v>
      </c>
      <c r="O49" s="497"/>
      <c r="P49" s="1585">
        <v>72</v>
      </c>
      <c r="Q49" s="1585">
        <v>80</v>
      </c>
      <c r="R49" s="1585">
        <v>21</v>
      </c>
      <c r="S49" s="1585">
        <v>14</v>
      </c>
      <c r="T49" s="1585">
        <v>0</v>
      </c>
      <c r="U49" s="1585">
        <v>0</v>
      </c>
      <c r="V49" s="1585">
        <v>0</v>
      </c>
      <c r="W49" s="595">
        <f t="shared" si="21"/>
        <v>187</v>
      </c>
      <c r="X49" s="1567"/>
      <c r="Y49" s="536"/>
    </row>
    <row r="50" spans="1:41" s="20" customFormat="1" ht="11.25">
      <c r="A50" s="713">
        <v>2</v>
      </c>
      <c r="B50" s="713">
        <v>6</v>
      </c>
      <c r="C50" s="713">
        <v>10</v>
      </c>
      <c r="D50" s="1946"/>
      <c r="F50" s="20" t="s">
        <v>90</v>
      </c>
      <c r="G50" s="1585">
        <v>28</v>
      </c>
      <c r="H50" s="1585">
        <v>23</v>
      </c>
      <c r="I50" s="1585">
        <v>4</v>
      </c>
      <c r="J50" s="1585">
        <v>9</v>
      </c>
      <c r="K50" s="1585">
        <v>1</v>
      </c>
      <c r="L50" s="1585">
        <v>0</v>
      </c>
      <c r="M50" s="1585">
        <v>0</v>
      </c>
      <c r="N50" s="497">
        <f t="shared" si="19"/>
        <v>65</v>
      </c>
      <c r="O50" s="497"/>
      <c r="P50" s="1585">
        <v>27</v>
      </c>
      <c r="Q50" s="1585">
        <v>20</v>
      </c>
      <c r="R50" s="1585">
        <v>3</v>
      </c>
      <c r="S50" s="1585">
        <v>8</v>
      </c>
      <c r="T50" s="1585">
        <v>1</v>
      </c>
      <c r="U50" s="1585">
        <v>0</v>
      </c>
      <c r="V50" s="1585">
        <v>0</v>
      </c>
      <c r="W50" s="595">
        <f t="shared" si="21"/>
        <v>59</v>
      </c>
      <c r="X50" s="1567"/>
      <c r="Y50" s="536"/>
    </row>
    <row r="51" spans="1:41" s="20" customFormat="1" ht="10.5" customHeight="1">
      <c r="A51" s="713">
        <v>2</v>
      </c>
      <c r="B51" s="713">
        <v>6</v>
      </c>
      <c r="C51" s="713">
        <v>10</v>
      </c>
      <c r="D51" s="1946"/>
      <c r="F51" s="20" t="s">
        <v>91</v>
      </c>
      <c r="G51" s="1585">
        <v>0</v>
      </c>
      <c r="H51" s="1585">
        <v>0</v>
      </c>
      <c r="I51" s="1585">
        <v>0</v>
      </c>
      <c r="J51" s="1585">
        <v>0</v>
      </c>
      <c r="K51" s="1585">
        <v>0</v>
      </c>
      <c r="L51" s="1585">
        <v>0</v>
      </c>
      <c r="M51" s="1585">
        <v>0</v>
      </c>
      <c r="N51" s="497">
        <f t="shared" si="19"/>
        <v>0</v>
      </c>
      <c r="O51" s="497"/>
      <c r="P51" s="1585">
        <v>0</v>
      </c>
      <c r="Q51" s="1585">
        <v>0</v>
      </c>
      <c r="R51" s="1585">
        <v>0</v>
      </c>
      <c r="S51" s="1585">
        <v>0</v>
      </c>
      <c r="T51" s="1585">
        <v>0</v>
      </c>
      <c r="U51" s="1585">
        <v>0</v>
      </c>
      <c r="V51" s="1585">
        <v>0</v>
      </c>
      <c r="W51" s="595">
        <f t="shared" si="21"/>
        <v>0</v>
      </c>
      <c r="X51" s="1565"/>
      <c r="Y51" s="536"/>
    </row>
    <row r="52" spans="1:41" s="20" customFormat="1" ht="12" customHeight="1">
      <c r="A52" s="713"/>
      <c r="B52" s="713"/>
      <c r="C52" s="713"/>
      <c r="D52" s="1946"/>
      <c r="E52" s="490" t="s">
        <v>39</v>
      </c>
      <c r="G52" s="1607">
        <f t="shared" ref="G52:M52" si="28">SUM(G53:G56)</f>
        <v>127</v>
      </c>
      <c r="H52" s="1607">
        <f t="shared" si="28"/>
        <v>110</v>
      </c>
      <c r="I52" s="1607">
        <f t="shared" si="28"/>
        <v>49</v>
      </c>
      <c r="J52" s="1607">
        <f t="shared" si="28"/>
        <v>36</v>
      </c>
      <c r="K52" s="1607">
        <f t="shared" si="28"/>
        <v>3</v>
      </c>
      <c r="L52" s="1607">
        <f t="shared" si="28"/>
        <v>0</v>
      </c>
      <c r="M52" s="1607">
        <f t="shared" si="28"/>
        <v>0</v>
      </c>
      <c r="N52" s="1607">
        <f t="shared" si="19"/>
        <v>325</v>
      </c>
      <c r="O52" s="1607"/>
      <c r="P52" s="1607">
        <f t="shared" ref="P52:V52" si="29">SUM(P53:P56)</f>
        <v>117</v>
      </c>
      <c r="Q52" s="1607">
        <f t="shared" si="29"/>
        <v>101</v>
      </c>
      <c r="R52" s="1607">
        <f t="shared" si="29"/>
        <v>45</v>
      </c>
      <c r="S52" s="1607">
        <f t="shared" si="29"/>
        <v>31</v>
      </c>
      <c r="T52" s="1606">
        <f t="shared" si="29"/>
        <v>3</v>
      </c>
      <c r="U52" s="1606">
        <f t="shared" si="29"/>
        <v>0</v>
      </c>
      <c r="V52" s="1606">
        <f t="shared" si="29"/>
        <v>0</v>
      </c>
      <c r="W52" s="1605">
        <f t="shared" si="21"/>
        <v>297</v>
      </c>
      <c r="X52" s="1567"/>
      <c r="Y52" s="536"/>
    </row>
    <row r="53" spans="1:41" s="20" customFormat="1" ht="10.5" customHeight="1">
      <c r="A53" s="713">
        <v>2</v>
      </c>
      <c r="B53" s="713">
        <v>4</v>
      </c>
      <c r="C53" s="713">
        <v>10</v>
      </c>
      <c r="D53" s="1946"/>
      <c r="F53" s="20" t="s">
        <v>92</v>
      </c>
      <c r="G53" s="1585">
        <v>49</v>
      </c>
      <c r="H53" s="1585">
        <v>51</v>
      </c>
      <c r="I53" s="1585">
        <v>30</v>
      </c>
      <c r="J53" s="1585">
        <v>18</v>
      </c>
      <c r="K53" s="1585">
        <v>0</v>
      </c>
      <c r="L53" s="1585">
        <v>0</v>
      </c>
      <c r="M53" s="1585">
        <v>0</v>
      </c>
      <c r="N53" s="497">
        <f t="shared" si="19"/>
        <v>148</v>
      </c>
      <c r="O53" s="497"/>
      <c r="P53" s="1585">
        <v>45</v>
      </c>
      <c r="Q53" s="1585">
        <v>48</v>
      </c>
      <c r="R53" s="1585">
        <v>27</v>
      </c>
      <c r="S53" s="1585">
        <v>17</v>
      </c>
      <c r="T53" s="1585">
        <v>0</v>
      </c>
      <c r="U53" s="1585">
        <v>0</v>
      </c>
      <c r="V53" s="1585">
        <v>0</v>
      </c>
      <c r="W53" s="595">
        <f t="shared" si="21"/>
        <v>137</v>
      </c>
      <c r="X53" s="1567"/>
      <c r="Y53" s="536"/>
    </row>
    <row r="54" spans="1:41" s="20" customFormat="1" ht="11.25">
      <c r="A54" s="713">
        <v>2</v>
      </c>
      <c r="B54" s="713">
        <v>4</v>
      </c>
      <c r="C54" s="713">
        <v>10</v>
      </c>
      <c r="D54" s="1946"/>
      <c r="F54" s="20" t="s">
        <v>93</v>
      </c>
      <c r="G54" s="1585">
        <v>5</v>
      </c>
      <c r="H54" s="1585">
        <v>1</v>
      </c>
      <c r="I54" s="1585">
        <v>3</v>
      </c>
      <c r="J54" s="1585">
        <v>5</v>
      </c>
      <c r="K54" s="1585">
        <v>1</v>
      </c>
      <c r="L54" s="1585">
        <v>0</v>
      </c>
      <c r="M54" s="1585">
        <v>0</v>
      </c>
      <c r="N54" s="497">
        <f t="shared" si="19"/>
        <v>15</v>
      </c>
      <c r="O54" s="497"/>
      <c r="P54" s="1585">
        <v>3</v>
      </c>
      <c r="Q54" s="1585">
        <v>1</v>
      </c>
      <c r="R54" s="1585">
        <v>3</v>
      </c>
      <c r="S54" s="1585">
        <v>3</v>
      </c>
      <c r="T54" s="1585">
        <v>1</v>
      </c>
      <c r="U54" s="1585">
        <v>0</v>
      </c>
      <c r="V54" s="1585">
        <v>0</v>
      </c>
      <c r="W54" s="595">
        <f t="shared" si="21"/>
        <v>11</v>
      </c>
      <c r="X54" s="1566"/>
      <c r="Y54" s="536"/>
    </row>
    <row r="55" spans="1:41" s="20" customFormat="1" ht="10.5" customHeight="1">
      <c r="A55" s="713">
        <v>2</v>
      </c>
      <c r="B55" s="713">
        <v>4</v>
      </c>
      <c r="C55" s="713">
        <v>10</v>
      </c>
      <c r="D55" s="1946"/>
      <c r="F55" s="20" t="s">
        <v>398</v>
      </c>
      <c r="G55" s="1585">
        <v>46</v>
      </c>
      <c r="H55" s="1585">
        <v>37</v>
      </c>
      <c r="I55" s="1585">
        <v>10</v>
      </c>
      <c r="J55" s="1585">
        <v>7</v>
      </c>
      <c r="K55" s="1585">
        <v>2</v>
      </c>
      <c r="L55" s="1585">
        <v>0</v>
      </c>
      <c r="M55" s="1585">
        <v>0</v>
      </c>
      <c r="N55" s="497">
        <f t="shared" si="19"/>
        <v>102</v>
      </c>
      <c r="O55" s="497"/>
      <c r="P55" s="1585">
        <v>44</v>
      </c>
      <c r="Q55" s="1585">
        <v>32</v>
      </c>
      <c r="R55" s="1585">
        <v>9</v>
      </c>
      <c r="S55" s="1585">
        <v>5</v>
      </c>
      <c r="T55" s="1585">
        <v>2</v>
      </c>
      <c r="U55" s="1585">
        <v>0</v>
      </c>
      <c r="V55" s="1585">
        <v>0</v>
      </c>
      <c r="W55" s="595">
        <f t="shared" si="21"/>
        <v>92</v>
      </c>
      <c r="X55" s="1565"/>
      <c r="Y55" s="536"/>
    </row>
    <row r="56" spans="1:41" s="20" customFormat="1" ht="10.5" customHeight="1">
      <c r="A56" s="713">
        <v>2</v>
      </c>
      <c r="B56" s="713">
        <v>4</v>
      </c>
      <c r="C56" s="713">
        <v>10</v>
      </c>
      <c r="D56" s="1946"/>
      <c r="F56" s="20" t="s">
        <v>94</v>
      </c>
      <c r="G56" s="1585">
        <v>27</v>
      </c>
      <c r="H56" s="1585">
        <v>21</v>
      </c>
      <c r="I56" s="1585">
        <v>6</v>
      </c>
      <c r="J56" s="1585">
        <v>6</v>
      </c>
      <c r="K56" s="1585">
        <v>0</v>
      </c>
      <c r="L56" s="1585">
        <v>0</v>
      </c>
      <c r="M56" s="1585">
        <v>0</v>
      </c>
      <c r="N56" s="497">
        <f t="shared" si="19"/>
        <v>60</v>
      </c>
      <c r="O56" s="497"/>
      <c r="P56" s="1585">
        <v>25</v>
      </c>
      <c r="Q56" s="1585">
        <v>20</v>
      </c>
      <c r="R56" s="1585">
        <v>6</v>
      </c>
      <c r="S56" s="1585">
        <v>6</v>
      </c>
      <c r="T56" s="1585">
        <v>0</v>
      </c>
      <c r="U56" s="1585">
        <v>0</v>
      </c>
      <c r="V56" s="1585">
        <v>0</v>
      </c>
      <c r="W56" s="595">
        <f t="shared" si="21"/>
        <v>57</v>
      </c>
      <c r="X56" s="1565"/>
      <c r="Y56" s="536"/>
    </row>
    <row r="57" spans="1:41" s="20" customFormat="1" ht="12" customHeight="1">
      <c r="A57" s="713"/>
      <c r="B57" s="713"/>
      <c r="C57" s="713"/>
      <c r="D57" s="1946"/>
      <c r="E57" s="490" t="s">
        <v>40</v>
      </c>
      <c r="G57" s="1607">
        <f t="shared" ref="G57:M57" si="30">SUM(G58:G59)</f>
        <v>83</v>
      </c>
      <c r="H57" s="1607">
        <f t="shared" si="30"/>
        <v>91</v>
      </c>
      <c r="I57" s="1607">
        <f t="shared" si="30"/>
        <v>21</v>
      </c>
      <c r="J57" s="1607">
        <f t="shared" si="30"/>
        <v>10</v>
      </c>
      <c r="K57" s="1607">
        <f t="shared" si="30"/>
        <v>2</v>
      </c>
      <c r="L57" s="1607">
        <f t="shared" si="30"/>
        <v>0</v>
      </c>
      <c r="M57" s="1607">
        <f t="shared" si="30"/>
        <v>0</v>
      </c>
      <c r="N57" s="1607">
        <f t="shared" si="19"/>
        <v>207</v>
      </c>
      <c r="O57" s="1607"/>
      <c r="P57" s="1607">
        <f t="shared" ref="P57:V57" si="31">SUM(P58:P59)</f>
        <v>74</v>
      </c>
      <c r="Q57" s="1607">
        <f t="shared" si="31"/>
        <v>82</v>
      </c>
      <c r="R57" s="1607">
        <f t="shared" si="31"/>
        <v>17</v>
      </c>
      <c r="S57" s="1607">
        <f t="shared" si="31"/>
        <v>10</v>
      </c>
      <c r="T57" s="1606">
        <f t="shared" si="31"/>
        <v>1</v>
      </c>
      <c r="U57" s="1606">
        <f t="shared" si="31"/>
        <v>0</v>
      </c>
      <c r="V57" s="1606">
        <f t="shared" si="31"/>
        <v>0</v>
      </c>
      <c r="W57" s="1605">
        <f t="shared" si="21"/>
        <v>184</v>
      </c>
      <c r="X57" s="1565"/>
      <c r="Y57" s="536"/>
    </row>
    <row r="58" spans="1:41" s="20" customFormat="1" ht="10.5" customHeight="1">
      <c r="A58" s="713">
        <v>2</v>
      </c>
      <c r="B58" s="713">
        <v>4</v>
      </c>
      <c r="C58" s="713">
        <v>3</v>
      </c>
      <c r="D58" s="1946"/>
      <c r="F58" s="20" t="s">
        <v>92</v>
      </c>
      <c r="G58" s="1585">
        <v>31</v>
      </c>
      <c r="H58" s="1585">
        <v>33</v>
      </c>
      <c r="I58" s="1585">
        <v>9</v>
      </c>
      <c r="J58" s="1585">
        <v>6</v>
      </c>
      <c r="K58" s="1585">
        <v>2</v>
      </c>
      <c r="L58" s="1585">
        <v>0</v>
      </c>
      <c r="M58" s="1585">
        <v>0</v>
      </c>
      <c r="N58" s="497">
        <f t="shared" si="19"/>
        <v>81</v>
      </c>
      <c r="O58" s="497"/>
      <c r="P58" s="1585">
        <v>29</v>
      </c>
      <c r="Q58" s="1585">
        <v>29</v>
      </c>
      <c r="R58" s="1585">
        <v>8</v>
      </c>
      <c r="S58" s="1585">
        <v>6</v>
      </c>
      <c r="T58" s="1585">
        <v>1</v>
      </c>
      <c r="U58" s="1585">
        <v>0</v>
      </c>
      <c r="V58" s="1585">
        <v>0</v>
      </c>
      <c r="W58" s="595">
        <f t="shared" si="21"/>
        <v>73</v>
      </c>
      <c r="X58" s="1565"/>
      <c r="Y58" s="536"/>
    </row>
    <row r="59" spans="1:41" s="20" customFormat="1" ht="10.5" customHeight="1">
      <c r="A59" s="713">
        <v>2</v>
      </c>
      <c r="B59" s="713">
        <v>4</v>
      </c>
      <c r="C59" s="713">
        <v>3</v>
      </c>
      <c r="D59" s="1946"/>
      <c r="F59" s="20" t="s">
        <v>89</v>
      </c>
      <c r="G59" s="1585">
        <v>52</v>
      </c>
      <c r="H59" s="1585">
        <v>58</v>
      </c>
      <c r="I59" s="1585">
        <v>12</v>
      </c>
      <c r="J59" s="1585">
        <v>4</v>
      </c>
      <c r="K59" s="1585">
        <v>0</v>
      </c>
      <c r="L59" s="1585">
        <v>0</v>
      </c>
      <c r="M59" s="1585">
        <v>0</v>
      </c>
      <c r="N59" s="497">
        <f t="shared" si="19"/>
        <v>126</v>
      </c>
      <c r="O59" s="497"/>
      <c r="P59" s="1585">
        <v>45</v>
      </c>
      <c r="Q59" s="1585">
        <v>53</v>
      </c>
      <c r="R59" s="1585">
        <v>9</v>
      </c>
      <c r="S59" s="1585">
        <v>4</v>
      </c>
      <c r="T59" s="1585">
        <v>0</v>
      </c>
      <c r="U59" s="1585">
        <v>0</v>
      </c>
      <c r="V59" s="1585">
        <v>0</v>
      </c>
      <c r="W59" s="595">
        <f t="shared" si="21"/>
        <v>111</v>
      </c>
      <c r="Y59" s="536"/>
      <c r="Z59" s="536"/>
      <c r="AA59" s="536"/>
      <c r="AB59" s="536"/>
      <c r="AC59" s="536"/>
      <c r="AD59" s="536"/>
      <c r="AE59" s="536"/>
      <c r="AF59" s="536"/>
      <c r="AG59" s="536"/>
      <c r="AH59" s="536"/>
      <c r="AI59" s="536"/>
      <c r="AJ59" s="536"/>
      <c r="AK59" s="536"/>
      <c r="AL59" s="536"/>
      <c r="AM59" s="536"/>
      <c r="AN59" s="536"/>
      <c r="AO59" s="536"/>
    </row>
    <row r="60" spans="1:41" s="20" customFormat="1" ht="12" customHeight="1">
      <c r="A60" s="713"/>
      <c r="B60" s="713"/>
      <c r="C60" s="713"/>
      <c r="D60" s="1946"/>
      <c r="E60" s="490" t="s">
        <v>41</v>
      </c>
      <c r="G60" s="1607">
        <f t="shared" ref="G60:M60" si="32">SUM(G61:G63)</f>
        <v>23</v>
      </c>
      <c r="H60" s="1607">
        <f t="shared" si="32"/>
        <v>34</v>
      </c>
      <c r="I60" s="1607">
        <f t="shared" si="32"/>
        <v>12</v>
      </c>
      <c r="J60" s="1607">
        <f t="shared" si="32"/>
        <v>8</v>
      </c>
      <c r="K60" s="1607">
        <f t="shared" si="32"/>
        <v>1</v>
      </c>
      <c r="L60" s="1607">
        <f t="shared" si="32"/>
        <v>1</v>
      </c>
      <c r="M60" s="1607">
        <f t="shared" si="32"/>
        <v>0</v>
      </c>
      <c r="N60" s="1607">
        <f t="shared" si="19"/>
        <v>79</v>
      </c>
      <c r="O60" s="1607"/>
      <c r="P60" s="1607">
        <f t="shared" ref="P60:V60" si="33">SUM(P61:P63)</f>
        <v>19</v>
      </c>
      <c r="Q60" s="1607">
        <f t="shared" si="33"/>
        <v>29</v>
      </c>
      <c r="R60" s="1607">
        <f t="shared" si="33"/>
        <v>9</v>
      </c>
      <c r="S60" s="1607">
        <f t="shared" si="33"/>
        <v>6</v>
      </c>
      <c r="T60" s="1606">
        <f t="shared" si="33"/>
        <v>1</v>
      </c>
      <c r="U60" s="1606">
        <f t="shared" si="33"/>
        <v>1</v>
      </c>
      <c r="V60" s="1606">
        <f t="shared" si="33"/>
        <v>0</v>
      </c>
      <c r="W60" s="1605">
        <f t="shared" si="21"/>
        <v>65</v>
      </c>
      <c r="Y60" s="536"/>
      <c r="Z60" s="536"/>
      <c r="AA60" s="536"/>
      <c r="AB60" s="536"/>
      <c r="AC60" s="536"/>
      <c r="AD60" s="536"/>
      <c r="AE60" s="536"/>
      <c r="AF60" s="536"/>
      <c r="AG60" s="536"/>
      <c r="AH60" s="536"/>
      <c r="AI60" s="536"/>
      <c r="AJ60" s="536"/>
      <c r="AK60" s="536"/>
      <c r="AL60" s="536"/>
      <c r="AM60" s="536"/>
      <c r="AN60" s="536"/>
      <c r="AO60" s="536"/>
    </row>
    <row r="61" spans="1:41" s="20" customFormat="1" ht="10.5" customHeight="1">
      <c r="A61" s="713">
        <v>2</v>
      </c>
      <c r="B61" s="713">
        <v>4</v>
      </c>
      <c r="C61" s="713">
        <v>7</v>
      </c>
      <c r="D61" s="1946"/>
      <c r="F61" s="20" t="s">
        <v>92</v>
      </c>
      <c r="G61" s="1585">
        <v>11</v>
      </c>
      <c r="H61" s="1585">
        <v>15</v>
      </c>
      <c r="I61" s="1585">
        <v>5</v>
      </c>
      <c r="J61" s="1585">
        <v>1</v>
      </c>
      <c r="K61" s="1585">
        <v>0</v>
      </c>
      <c r="L61" s="1585">
        <v>0</v>
      </c>
      <c r="M61" s="1585">
        <v>0</v>
      </c>
      <c r="N61" s="497">
        <f t="shared" si="19"/>
        <v>32</v>
      </c>
      <c r="O61" s="497"/>
      <c r="P61" s="1585">
        <v>10</v>
      </c>
      <c r="Q61" s="1585">
        <v>12</v>
      </c>
      <c r="R61" s="1585">
        <v>5</v>
      </c>
      <c r="S61" s="1585">
        <v>0</v>
      </c>
      <c r="T61" s="1585">
        <v>0</v>
      </c>
      <c r="U61" s="1585">
        <v>0</v>
      </c>
      <c r="V61" s="1585">
        <v>0</v>
      </c>
      <c r="W61" s="595">
        <f t="shared" si="21"/>
        <v>27</v>
      </c>
      <c r="Y61" s="536"/>
      <c r="Z61" s="536"/>
      <c r="AA61" s="536"/>
      <c r="AB61" s="536"/>
      <c r="AC61" s="536"/>
      <c r="AD61" s="536"/>
      <c r="AE61" s="536"/>
      <c r="AF61" s="536"/>
      <c r="AG61" s="536"/>
      <c r="AH61" s="536"/>
      <c r="AI61" s="536"/>
      <c r="AJ61" s="536"/>
      <c r="AK61" s="536"/>
      <c r="AL61" s="536"/>
      <c r="AM61" s="536"/>
      <c r="AN61" s="536"/>
      <c r="AO61" s="536"/>
    </row>
    <row r="62" spans="1:41" s="20" customFormat="1" ht="11.25">
      <c r="A62" s="713">
        <v>2</v>
      </c>
      <c r="B62" s="713">
        <v>4</v>
      </c>
      <c r="C62" s="713">
        <v>7</v>
      </c>
      <c r="D62" s="1946"/>
      <c r="F62" s="20" t="s">
        <v>423</v>
      </c>
      <c r="G62" s="1585">
        <v>0</v>
      </c>
      <c r="H62" s="1585">
        <v>0</v>
      </c>
      <c r="I62" s="1585">
        <v>0</v>
      </c>
      <c r="J62" s="1585">
        <v>0</v>
      </c>
      <c r="K62" s="1585">
        <v>0</v>
      </c>
      <c r="L62" s="1585">
        <v>0</v>
      </c>
      <c r="M62" s="1585">
        <v>0</v>
      </c>
      <c r="N62" s="497">
        <f t="shared" si="19"/>
        <v>0</v>
      </c>
      <c r="O62" s="497"/>
      <c r="P62" s="1585">
        <v>0</v>
      </c>
      <c r="Q62" s="1585">
        <v>0</v>
      </c>
      <c r="R62" s="1585">
        <v>0</v>
      </c>
      <c r="S62" s="1585">
        <v>0</v>
      </c>
      <c r="T62" s="1585">
        <v>0</v>
      </c>
      <c r="U62" s="1585">
        <v>0</v>
      </c>
      <c r="V62" s="1585">
        <v>0</v>
      </c>
      <c r="W62" s="595">
        <f t="shared" si="21"/>
        <v>0</v>
      </c>
      <c r="Y62" s="536"/>
      <c r="Z62" s="536"/>
      <c r="AA62" s="536"/>
      <c r="AB62" s="536"/>
      <c r="AC62" s="536"/>
      <c r="AD62" s="536"/>
      <c r="AE62" s="536"/>
      <c r="AF62" s="536"/>
      <c r="AG62" s="536"/>
      <c r="AH62" s="536"/>
      <c r="AI62" s="536"/>
      <c r="AJ62" s="536"/>
      <c r="AK62" s="536"/>
      <c r="AL62" s="536"/>
      <c r="AM62" s="536"/>
      <c r="AN62" s="536"/>
      <c r="AO62" s="536"/>
    </row>
    <row r="63" spans="1:41" s="20" customFormat="1" ht="10.5" customHeight="1">
      <c r="A63" s="713">
        <v>2</v>
      </c>
      <c r="B63" s="713">
        <v>4</v>
      </c>
      <c r="C63" s="713">
        <v>7</v>
      </c>
      <c r="D63" s="1946"/>
      <c r="F63" s="20" t="s">
        <v>89</v>
      </c>
      <c r="G63" s="1585">
        <v>12</v>
      </c>
      <c r="H63" s="1585">
        <v>19</v>
      </c>
      <c r="I63" s="1585">
        <v>7</v>
      </c>
      <c r="J63" s="1585">
        <v>7</v>
      </c>
      <c r="K63" s="1585">
        <v>1</v>
      </c>
      <c r="L63" s="1585">
        <v>1</v>
      </c>
      <c r="M63" s="1585">
        <v>0</v>
      </c>
      <c r="N63" s="497">
        <f t="shared" si="19"/>
        <v>47</v>
      </c>
      <c r="O63" s="497"/>
      <c r="P63" s="1585">
        <v>9</v>
      </c>
      <c r="Q63" s="1585">
        <v>17</v>
      </c>
      <c r="R63" s="1585">
        <v>4</v>
      </c>
      <c r="S63" s="1585">
        <v>6</v>
      </c>
      <c r="T63" s="1585">
        <v>1</v>
      </c>
      <c r="U63" s="1585">
        <v>1</v>
      </c>
      <c r="V63" s="1585">
        <v>0</v>
      </c>
      <c r="W63" s="595">
        <f t="shared" si="21"/>
        <v>38</v>
      </c>
      <c r="Y63" s="536"/>
      <c r="Z63" s="536"/>
      <c r="AA63" s="536"/>
      <c r="AB63" s="536"/>
      <c r="AC63" s="536"/>
      <c r="AD63" s="536"/>
      <c r="AE63" s="536"/>
      <c r="AF63" s="536"/>
      <c r="AG63" s="536"/>
      <c r="AH63" s="536"/>
      <c r="AI63" s="536"/>
      <c r="AJ63" s="536"/>
      <c r="AK63" s="536"/>
      <c r="AL63" s="536"/>
      <c r="AM63" s="536"/>
      <c r="AN63" s="536"/>
      <c r="AO63" s="536"/>
    </row>
    <row r="64" spans="1:41" s="20" customFormat="1" ht="12" customHeight="1">
      <c r="A64" s="713"/>
      <c r="B64" s="713"/>
      <c r="C64" s="713"/>
      <c r="D64" s="1946"/>
      <c r="E64" s="490" t="s">
        <v>42</v>
      </c>
      <c r="G64" s="1607">
        <f t="shared" ref="G64:M64" si="34">SUM(G65:G66)</f>
        <v>27</v>
      </c>
      <c r="H64" s="1607">
        <f t="shared" si="34"/>
        <v>24</v>
      </c>
      <c r="I64" s="1607">
        <f t="shared" si="34"/>
        <v>2</v>
      </c>
      <c r="J64" s="1607">
        <f t="shared" si="34"/>
        <v>8</v>
      </c>
      <c r="K64" s="1607">
        <f t="shared" si="34"/>
        <v>0</v>
      </c>
      <c r="L64" s="1607">
        <f t="shared" si="34"/>
        <v>0</v>
      </c>
      <c r="M64" s="1607">
        <f t="shared" si="34"/>
        <v>0</v>
      </c>
      <c r="N64" s="1607">
        <f t="shared" si="19"/>
        <v>61</v>
      </c>
      <c r="O64" s="1607"/>
      <c r="P64" s="1607">
        <f t="shared" ref="P64:V64" si="35">SUM(P65:P66)</f>
        <v>27</v>
      </c>
      <c r="Q64" s="1607">
        <f t="shared" si="35"/>
        <v>24</v>
      </c>
      <c r="R64" s="1607">
        <f t="shared" si="35"/>
        <v>2</v>
      </c>
      <c r="S64" s="1607">
        <f t="shared" si="35"/>
        <v>6</v>
      </c>
      <c r="T64" s="1606">
        <f t="shared" si="35"/>
        <v>0</v>
      </c>
      <c r="U64" s="1606">
        <f t="shared" si="35"/>
        <v>0</v>
      </c>
      <c r="V64" s="1606">
        <f t="shared" si="35"/>
        <v>0</v>
      </c>
      <c r="W64" s="1605">
        <f t="shared" si="21"/>
        <v>59</v>
      </c>
      <c r="Y64" s="536"/>
      <c r="Z64" s="536"/>
      <c r="AA64" s="536"/>
      <c r="AB64" s="536"/>
      <c r="AC64" s="536"/>
      <c r="AD64" s="536"/>
      <c r="AE64" s="536"/>
      <c r="AF64" s="536"/>
      <c r="AG64" s="536"/>
      <c r="AH64" s="536"/>
      <c r="AI64" s="536"/>
      <c r="AJ64" s="536"/>
      <c r="AK64" s="536"/>
      <c r="AL64" s="536"/>
      <c r="AM64" s="536"/>
      <c r="AN64" s="536"/>
      <c r="AO64" s="536"/>
    </row>
    <row r="65" spans="1:41" s="20" customFormat="1" ht="10.5" customHeight="1">
      <c r="A65" s="713">
        <v>2</v>
      </c>
      <c r="B65" s="713">
        <v>4</v>
      </c>
      <c r="C65" s="713">
        <v>1</v>
      </c>
      <c r="D65" s="1946"/>
      <c r="F65" s="20" t="s">
        <v>92</v>
      </c>
      <c r="G65" s="1585">
        <v>17</v>
      </c>
      <c r="H65" s="1585">
        <v>13</v>
      </c>
      <c r="I65" s="1585">
        <v>0</v>
      </c>
      <c r="J65" s="1585">
        <v>7</v>
      </c>
      <c r="K65" s="1585">
        <v>0</v>
      </c>
      <c r="L65" s="1585">
        <v>0</v>
      </c>
      <c r="M65" s="1585">
        <v>0</v>
      </c>
      <c r="N65" s="497">
        <f t="shared" si="19"/>
        <v>37</v>
      </c>
      <c r="O65" s="497"/>
      <c r="P65" s="1585">
        <v>17</v>
      </c>
      <c r="Q65" s="1585">
        <v>13</v>
      </c>
      <c r="R65" s="1585">
        <v>0</v>
      </c>
      <c r="S65" s="1585">
        <v>5</v>
      </c>
      <c r="T65" s="1585">
        <v>0</v>
      </c>
      <c r="U65" s="1585">
        <v>0</v>
      </c>
      <c r="V65" s="1585">
        <v>0</v>
      </c>
      <c r="W65" s="595">
        <f t="shared" si="21"/>
        <v>35</v>
      </c>
      <c r="Y65" s="536"/>
      <c r="Z65" s="536"/>
      <c r="AA65" s="536"/>
      <c r="AB65" s="536"/>
      <c r="AC65" s="536"/>
      <c r="AD65" s="536"/>
      <c r="AE65" s="536"/>
      <c r="AF65" s="536"/>
      <c r="AG65" s="536"/>
      <c r="AH65" s="536"/>
      <c r="AI65" s="536"/>
      <c r="AJ65" s="536"/>
      <c r="AK65" s="536"/>
      <c r="AL65" s="536"/>
      <c r="AM65" s="536"/>
      <c r="AN65" s="536"/>
      <c r="AO65" s="536"/>
    </row>
    <row r="66" spans="1:41" s="20" customFormat="1" ht="10.5" customHeight="1">
      <c r="A66" s="713">
        <v>2</v>
      </c>
      <c r="B66" s="713">
        <v>4</v>
      </c>
      <c r="C66" s="713">
        <v>1</v>
      </c>
      <c r="D66" s="1946"/>
      <c r="F66" s="20" t="s">
        <v>89</v>
      </c>
      <c r="G66" s="1585">
        <v>10</v>
      </c>
      <c r="H66" s="1585">
        <v>11</v>
      </c>
      <c r="I66" s="1585">
        <v>2</v>
      </c>
      <c r="J66" s="1585">
        <v>1</v>
      </c>
      <c r="K66" s="1585">
        <v>0</v>
      </c>
      <c r="L66" s="1585">
        <v>0</v>
      </c>
      <c r="M66" s="1585">
        <v>0</v>
      </c>
      <c r="N66" s="497">
        <f t="shared" si="19"/>
        <v>24</v>
      </c>
      <c r="O66" s="497"/>
      <c r="P66" s="1585">
        <v>10</v>
      </c>
      <c r="Q66" s="1585">
        <v>11</v>
      </c>
      <c r="R66" s="1585">
        <v>2</v>
      </c>
      <c r="S66" s="1585">
        <v>1</v>
      </c>
      <c r="T66" s="1585">
        <v>0</v>
      </c>
      <c r="U66" s="1585">
        <v>0</v>
      </c>
      <c r="V66" s="1585">
        <v>0</v>
      </c>
      <c r="W66" s="595">
        <f t="shared" si="21"/>
        <v>24</v>
      </c>
      <c r="Y66" s="536"/>
      <c r="Z66" s="536"/>
      <c r="AA66" s="536"/>
      <c r="AB66" s="536"/>
      <c r="AC66" s="536"/>
      <c r="AD66" s="536"/>
      <c r="AE66" s="536"/>
      <c r="AF66" s="536"/>
      <c r="AG66" s="536"/>
      <c r="AH66" s="536"/>
      <c r="AI66" s="536"/>
      <c r="AJ66" s="536"/>
      <c r="AK66" s="536"/>
      <c r="AL66" s="536"/>
      <c r="AM66" s="536"/>
      <c r="AN66" s="536"/>
      <c r="AO66" s="536"/>
    </row>
    <row r="67" spans="1:41" s="20" customFormat="1" ht="12" customHeight="1">
      <c r="A67" s="713"/>
      <c r="B67" s="713"/>
      <c r="C67" s="713"/>
      <c r="D67" s="1946"/>
      <c r="E67" s="490" t="s">
        <v>43</v>
      </c>
      <c r="G67" s="1607">
        <f t="shared" ref="G67:M67" si="36">SUM(G68:G70)</f>
        <v>59</v>
      </c>
      <c r="H67" s="1607">
        <f t="shared" si="36"/>
        <v>39</v>
      </c>
      <c r="I67" s="1607">
        <f t="shared" si="36"/>
        <v>8</v>
      </c>
      <c r="J67" s="1607">
        <f t="shared" si="36"/>
        <v>8</v>
      </c>
      <c r="K67" s="1607">
        <f t="shared" si="36"/>
        <v>0</v>
      </c>
      <c r="L67" s="1607">
        <f t="shared" si="36"/>
        <v>0</v>
      </c>
      <c r="M67" s="1607">
        <f t="shared" si="36"/>
        <v>0</v>
      </c>
      <c r="N67" s="1607">
        <f t="shared" si="19"/>
        <v>114</v>
      </c>
      <c r="O67" s="1607"/>
      <c r="P67" s="1607">
        <f t="shared" ref="P67:V67" si="37">SUM(P68:P70)</f>
        <v>53</v>
      </c>
      <c r="Q67" s="1607">
        <f t="shared" si="37"/>
        <v>35</v>
      </c>
      <c r="R67" s="1607">
        <f t="shared" si="37"/>
        <v>7</v>
      </c>
      <c r="S67" s="1607">
        <f t="shared" si="37"/>
        <v>5</v>
      </c>
      <c r="T67" s="1606">
        <f t="shared" si="37"/>
        <v>0</v>
      </c>
      <c r="U67" s="1606">
        <f t="shared" si="37"/>
        <v>0</v>
      </c>
      <c r="V67" s="1606">
        <f t="shared" si="37"/>
        <v>0</v>
      </c>
      <c r="W67" s="1605">
        <f t="shared" si="21"/>
        <v>100</v>
      </c>
      <c r="Y67" s="536"/>
      <c r="Z67" s="536"/>
      <c r="AA67" s="536"/>
      <c r="AB67" s="536"/>
      <c r="AC67" s="536"/>
      <c r="AD67" s="536"/>
      <c r="AE67" s="536"/>
      <c r="AF67" s="536"/>
      <c r="AG67" s="536"/>
      <c r="AH67" s="536"/>
      <c r="AI67" s="536"/>
      <c r="AJ67" s="536"/>
      <c r="AK67" s="536"/>
      <c r="AL67" s="536"/>
      <c r="AM67" s="536"/>
      <c r="AN67" s="536"/>
      <c r="AO67" s="536"/>
    </row>
    <row r="68" spans="1:41" s="536" customFormat="1" ht="10.5" customHeight="1">
      <c r="A68" s="713">
        <v>2</v>
      </c>
      <c r="B68" s="713">
        <v>4</v>
      </c>
      <c r="C68" s="713">
        <v>9</v>
      </c>
      <c r="D68" s="1946"/>
      <c r="E68" s="531"/>
      <c r="F68" s="20" t="s">
        <v>92</v>
      </c>
      <c r="G68" s="1585">
        <v>30</v>
      </c>
      <c r="H68" s="1585">
        <v>22</v>
      </c>
      <c r="I68" s="1585">
        <v>5</v>
      </c>
      <c r="J68" s="1585">
        <v>3</v>
      </c>
      <c r="K68" s="1585">
        <v>0</v>
      </c>
      <c r="L68" s="1585">
        <v>0</v>
      </c>
      <c r="M68" s="1585">
        <v>0</v>
      </c>
      <c r="N68" s="497">
        <f t="shared" si="19"/>
        <v>60</v>
      </c>
      <c r="O68" s="497"/>
      <c r="P68" s="1585">
        <v>27</v>
      </c>
      <c r="Q68" s="1585">
        <v>19</v>
      </c>
      <c r="R68" s="1585">
        <v>5</v>
      </c>
      <c r="S68" s="1585">
        <v>3</v>
      </c>
      <c r="T68" s="1585">
        <v>0</v>
      </c>
      <c r="U68" s="1585">
        <v>0</v>
      </c>
      <c r="V68" s="1585">
        <v>0</v>
      </c>
      <c r="W68" s="595">
        <f t="shared" si="21"/>
        <v>54</v>
      </c>
      <c r="X68" s="20"/>
      <c r="Y68" s="1564"/>
      <c r="Z68" s="1564"/>
      <c r="AA68" s="1564"/>
    </row>
    <row r="69" spans="1:41" s="20" customFormat="1" ht="10.5" customHeight="1">
      <c r="A69" s="713">
        <v>2</v>
      </c>
      <c r="B69" s="713">
        <v>4</v>
      </c>
      <c r="C69" s="713">
        <v>9</v>
      </c>
      <c r="D69" s="1946"/>
      <c r="E69" s="531"/>
      <c r="F69" s="20" t="s">
        <v>89</v>
      </c>
      <c r="G69" s="1585">
        <v>22</v>
      </c>
      <c r="H69" s="1585">
        <v>9</v>
      </c>
      <c r="I69" s="1585">
        <v>2</v>
      </c>
      <c r="J69" s="1585">
        <v>3</v>
      </c>
      <c r="K69" s="1585">
        <v>0</v>
      </c>
      <c r="L69" s="1585">
        <v>0</v>
      </c>
      <c r="M69" s="1585">
        <v>0</v>
      </c>
      <c r="N69" s="497">
        <f t="shared" si="19"/>
        <v>36</v>
      </c>
      <c r="O69" s="497"/>
      <c r="P69" s="1585">
        <v>20</v>
      </c>
      <c r="Q69" s="1585">
        <v>9</v>
      </c>
      <c r="R69" s="1585">
        <v>1</v>
      </c>
      <c r="S69" s="1585">
        <v>0</v>
      </c>
      <c r="T69" s="1585">
        <v>0</v>
      </c>
      <c r="U69" s="1585">
        <v>0</v>
      </c>
      <c r="V69" s="1585">
        <v>0</v>
      </c>
      <c r="W69" s="595">
        <f t="shared" si="21"/>
        <v>30</v>
      </c>
      <c r="Y69" s="536"/>
      <c r="Z69" s="536"/>
      <c r="AA69" s="536"/>
      <c r="AB69" s="536"/>
      <c r="AC69" s="536"/>
      <c r="AD69" s="536"/>
      <c r="AE69" s="536"/>
      <c r="AF69" s="536"/>
      <c r="AG69" s="536"/>
      <c r="AH69" s="536"/>
      <c r="AI69" s="536"/>
      <c r="AJ69" s="536"/>
      <c r="AK69" s="536"/>
      <c r="AL69" s="536"/>
      <c r="AM69" s="536"/>
      <c r="AN69" s="536"/>
      <c r="AO69" s="536"/>
    </row>
    <row r="70" spans="1:41" s="20" customFormat="1" ht="10.5" customHeight="1">
      <c r="A70" s="713">
        <v>2</v>
      </c>
      <c r="B70" s="713">
        <v>4</v>
      </c>
      <c r="C70" s="713">
        <v>9</v>
      </c>
      <c r="D70" s="1946"/>
      <c r="E70" s="531"/>
      <c r="F70" s="20" t="s">
        <v>94</v>
      </c>
      <c r="G70" s="1585">
        <v>7</v>
      </c>
      <c r="H70" s="1585">
        <v>8</v>
      </c>
      <c r="I70" s="1585">
        <v>1</v>
      </c>
      <c r="J70" s="1585">
        <v>2</v>
      </c>
      <c r="K70" s="1585">
        <v>0</v>
      </c>
      <c r="L70" s="1585">
        <v>0</v>
      </c>
      <c r="M70" s="1585">
        <v>0</v>
      </c>
      <c r="N70" s="497">
        <f t="shared" si="19"/>
        <v>18</v>
      </c>
      <c r="O70" s="497"/>
      <c r="P70" s="1585">
        <v>6</v>
      </c>
      <c r="Q70" s="1585">
        <v>7</v>
      </c>
      <c r="R70" s="1585">
        <v>1</v>
      </c>
      <c r="S70" s="1585">
        <v>2</v>
      </c>
      <c r="T70" s="1585">
        <v>0</v>
      </c>
      <c r="U70" s="1585">
        <v>0</v>
      </c>
      <c r="V70" s="1585">
        <v>0</v>
      </c>
      <c r="W70" s="595">
        <f t="shared" si="21"/>
        <v>16</v>
      </c>
      <c r="Y70" s="536"/>
      <c r="Z70" s="536"/>
      <c r="AA70" s="536"/>
      <c r="AB70" s="536"/>
      <c r="AC70" s="536"/>
      <c r="AD70" s="536"/>
      <c r="AE70" s="536"/>
      <c r="AF70" s="536"/>
      <c r="AG70" s="536"/>
      <c r="AH70" s="536"/>
      <c r="AI70" s="536"/>
      <c r="AJ70" s="536"/>
      <c r="AK70" s="536"/>
      <c r="AL70" s="536"/>
      <c r="AM70" s="536"/>
      <c r="AN70" s="536"/>
      <c r="AO70" s="536"/>
    </row>
    <row r="71" spans="1:41" s="20" customFormat="1" ht="12" customHeight="1">
      <c r="A71" s="713"/>
      <c r="B71" s="713"/>
      <c r="C71" s="713"/>
      <c r="D71" s="1946"/>
      <c r="E71" s="490" t="s">
        <v>44</v>
      </c>
      <c r="F71" s="490"/>
      <c r="G71" s="1607">
        <f t="shared" ref="G71:M71" si="38">SUM(G72)</f>
        <v>9</v>
      </c>
      <c r="H71" s="1607">
        <f t="shared" si="38"/>
        <v>26</v>
      </c>
      <c r="I71" s="1607">
        <f t="shared" si="38"/>
        <v>14</v>
      </c>
      <c r="J71" s="1607">
        <f t="shared" si="38"/>
        <v>63</v>
      </c>
      <c r="K71" s="1607">
        <f t="shared" si="38"/>
        <v>73</v>
      </c>
      <c r="L71" s="1607">
        <f t="shared" si="38"/>
        <v>46</v>
      </c>
      <c r="M71" s="1607">
        <f t="shared" si="38"/>
        <v>85</v>
      </c>
      <c r="N71" s="1607">
        <f t="shared" ref="N71:N102" si="39">SUM(G71:M71)</f>
        <v>316</v>
      </c>
      <c r="O71" s="1607"/>
      <c r="P71" s="1607">
        <f t="shared" ref="P71:V71" si="40">SUM(P72)</f>
        <v>8</v>
      </c>
      <c r="Q71" s="1607">
        <f t="shared" si="40"/>
        <v>25</v>
      </c>
      <c r="R71" s="1607">
        <f t="shared" si="40"/>
        <v>13</v>
      </c>
      <c r="S71" s="1607">
        <f t="shared" si="40"/>
        <v>58</v>
      </c>
      <c r="T71" s="1606">
        <f t="shared" si="40"/>
        <v>69</v>
      </c>
      <c r="U71" s="1606">
        <f t="shared" si="40"/>
        <v>43</v>
      </c>
      <c r="V71" s="1606">
        <f t="shared" si="40"/>
        <v>84</v>
      </c>
      <c r="W71" s="1605">
        <f t="shared" ref="W71:W102" si="41">SUM(P71:V71)</f>
        <v>300</v>
      </c>
      <c r="Y71" s="536"/>
      <c r="Z71" s="536"/>
      <c r="AA71" s="536"/>
      <c r="AB71" s="536"/>
      <c r="AC71" s="536"/>
      <c r="AD71" s="536"/>
      <c r="AE71" s="536"/>
      <c r="AF71" s="536"/>
      <c r="AG71" s="536"/>
      <c r="AH71" s="536"/>
      <c r="AI71" s="536"/>
      <c r="AJ71" s="536"/>
      <c r="AK71" s="536"/>
      <c r="AL71" s="536"/>
      <c r="AM71" s="536"/>
      <c r="AN71" s="536"/>
      <c r="AO71" s="536"/>
    </row>
    <row r="72" spans="1:41" s="20" customFormat="1" ht="10.5" customHeight="1">
      <c r="A72" s="713">
        <v>2</v>
      </c>
      <c r="B72" s="713">
        <v>4</v>
      </c>
      <c r="C72" s="713">
        <v>11</v>
      </c>
      <c r="D72" s="1948"/>
      <c r="F72" s="20" t="s">
        <v>109</v>
      </c>
      <c r="G72" s="1585">
        <v>9</v>
      </c>
      <c r="H72" s="1585">
        <v>26</v>
      </c>
      <c r="I72" s="1585">
        <v>14</v>
      </c>
      <c r="J72" s="1585">
        <v>63</v>
      </c>
      <c r="K72" s="1585">
        <v>73</v>
      </c>
      <c r="L72" s="1585">
        <v>46</v>
      </c>
      <c r="M72" s="1585">
        <v>85</v>
      </c>
      <c r="N72" s="367">
        <f t="shared" si="39"/>
        <v>316</v>
      </c>
      <c r="O72" s="367"/>
      <c r="P72" s="1585">
        <v>8</v>
      </c>
      <c r="Q72" s="1585">
        <v>25</v>
      </c>
      <c r="R72" s="1585">
        <v>13</v>
      </c>
      <c r="S72" s="1585">
        <v>58</v>
      </c>
      <c r="T72" s="1585">
        <v>69</v>
      </c>
      <c r="U72" s="1585">
        <v>43</v>
      </c>
      <c r="V72" s="1585">
        <v>84</v>
      </c>
      <c r="W72" s="595">
        <f t="shared" si="41"/>
        <v>300</v>
      </c>
      <c r="Y72" s="536"/>
      <c r="Z72" s="536"/>
      <c r="AA72" s="536"/>
      <c r="AB72" s="536"/>
      <c r="AC72" s="536"/>
      <c r="AD72" s="536"/>
      <c r="AE72" s="536"/>
      <c r="AF72" s="536"/>
      <c r="AG72" s="536"/>
      <c r="AH72" s="536"/>
      <c r="AI72" s="536"/>
      <c r="AJ72" s="536"/>
      <c r="AK72" s="536"/>
      <c r="AL72" s="536"/>
      <c r="AM72" s="536"/>
      <c r="AN72" s="536"/>
      <c r="AO72" s="536"/>
    </row>
    <row r="73" spans="1:41" s="20" customFormat="1" ht="12" customHeight="1">
      <c r="A73" s="713"/>
      <c r="B73" s="713"/>
      <c r="C73" s="713"/>
      <c r="D73" s="1946">
        <v>1403</v>
      </c>
      <c r="E73" s="1592" t="s">
        <v>3</v>
      </c>
      <c r="F73" s="1591"/>
      <c r="G73" s="1616">
        <f t="shared" ref="G73:M73" si="42">SUM(G74,G76,G78)</f>
        <v>92</v>
      </c>
      <c r="H73" s="1616">
        <f t="shared" si="42"/>
        <v>122</v>
      </c>
      <c r="I73" s="1616">
        <f t="shared" si="42"/>
        <v>34</v>
      </c>
      <c r="J73" s="1616">
        <f t="shared" si="42"/>
        <v>35</v>
      </c>
      <c r="K73" s="1616">
        <f t="shared" si="42"/>
        <v>7</v>
      </c>
      <c r="L73" s="1616">
        <f t="shared" si="42"/>
        <v>10</v>
      </c>
      <c r="M73" s="1616">
        <f t="shared" si="42"/>
        <v>33</v>
      </c>
      <c r="N73" s="1616">
        <f t="shared" si="39"/>
        <v>333</v>
      </c>
      <c r="O73" s="1616"/>
      <c r="P73" s="1616">
        <f t="shared" ref="P73:V73" si="43">SUM(P74,P76,P78)</f>
        <v>89</v>
      </c>
      <c r="Q73" s="1616">
        <f t="shared" si="43"/>
        <v>111</v>
      </c>
      <c r="R73" s="1616">
        <f t="shared" si="43"/>
        <v>34</v>
      </c>
      <c r="S73" s="1616">
        <f t="shared" si="43"/>
        <v>35</v>
      </c>
      <c r="T73" s="1616">
        <f t="shared" si="43"/>
        <v>6</v>
      </c>
      <c r="U73" s="1616">
        <f t="shared" si="43"/>
        <v>10</v>
      </c>
      <c r="V73" s="1616">
        <f t="shared" si="43"/>
        <v>33</v>
      </c>
      <c r="W73" s="1615">
        <f t="shared" si="41"/>
        <v>318</v>
      </c>
      <c r="Y73" s="536"/>
      <c r="Z73" s="536"/>
      <c r="AA73" s="536"/>
      <c r="AB73" s="536"/>
      <c r="AC73" s="536"/>
      <c r="AD73" s="536"/>
      <c r="AE73" s="536"/>
      <c r="AF73" s="536"/>
      <c r="AG73" s="536"/>
      <c r="AH73" s="536"/>
      <c r="AI73" s="536"/>
      <c r="AJ73" s="536"/>
      <c r="AK73" s="536"/>
      <c r="AL73" s="536"/>
      <c r="AM73" s="536"/>
      <c r="AN73" s="536"/>
      <c r="AO73" s="536"/>
    </row>
    <row r="74" spans="1:41" s="20" customFormat="1" ht="12" customHeight="1">
      <c r="A74" s="713"/>
      <c r="B74" s="713"/>
      <c r="C74" s="713"/>
      <c r="D74" s="1946"/>
      <c r="E74" s="490" t="s">
        <v>660</v>
      </c>
      <c r="G74" s="1606">
        <f t="shared" ref="G74:M74" si="44">SUM(G75:G75)</f>
        <v>31</v>
      </c>
      <c r="H74" s="1606">
        <f t="shared" si="44"/>
        <v>49</v>
      </c>
      <c r="I74" s="1606">
        <f t="shared" si="44"/>
        <v>11</v>
      </c>
      <c r="J74" s="1606">
        <f t="shared" si="44"/>
        <v>7</v>
      </c>
      <c r="K74" s="1606">
        <f t="shared" si="44"/>
        <v>2</v>
      </c>
      <c r="L74" s="1606">
        <f t="shared" si="44"/>
        <v>0</v>
      </c>
      <c r="M74" s="1606">
        <f t="shared" si="44"/>
        <v>0</v>
      </c>
      <c r="N74" s="1606">
        <f t="shared" si="39"/>
        <v>100</v>
      </c>
      <c r="O74" s="1606"/>
      <c r="P74" s="1606">
        <f t="shared" ref="P74:V74" si="45">SUM(P75:P75)</f>
        <v>29</v>
      </c>
      <c r="Q74" s="1606">
        <f t="shared" si="45"/>
        <v>47</v>
      </c>
      <c r="R74" s="1606">
        <f t="shared" si="45"/>
        <v>11</v>
      </c>
      <c r="S74" s="1607">
        <f t="shared" si="45"/>
        <v>7</v>
      </c>
      <c r="T74" s="1606">
        <f t="shared" si="45"/>
        <v>2</v>
      </c>
      <c r="U74" s="1606">
        <f t="shared" si="45"/>
        <v>0</v>
      </c>
      <c r="V74" s="1606">
        <f t="shared" si="45"/>
        <v>0</v>
      </c>
      <c r="W74" s="1614">
        <f t="shared" si="41"/>
        <v>96</v>
      </c>
      <c r="Y74" s="536"/>
      <c r="Z74" s="536"/>
      <c r="AA74" s="536"/>
      <c r="AB74" s="536"/>
      <c r="AC74" s="536"/>
      <c r="AD74" s="536"/>
      <c r="AE74" s="536"/>
      <c r="AF74" s="536"/>
      <c r="AG74" s="536"/>
      <c r="AH74" s="536"/>
      <c r="AI74" s="536"/>
      <c r="AJ74" s="536"/>
      <c r="AK74" s="536"/>
      <c r="AL74" s="536"/>
      <c r="AM74" s="536"/>
      <c r="AN74" s="536"/>
      <c r="AO74" s="536"/>
    </row>
    <row r="75" spans="1:41" s="20" customFormat="1" ht="11.25">
      <c r="A75" s="713">
        <v>3</v>
      </c>
      <c r="B75" s="713">
        <v>5</v>
      </c>
      <c r="C75" s="713">
        <v>11</v>
      </c>
      <c r="D75" s="1946"/>
      <c r="F75" s="20" t="s">
        <v>96</v>
      </c>
      <c r="G75" s="1585">
        <v>31</v>
      </c>
      <c r="H75" s="1585">
        <v>49</v>
      </c>
      <c r="I75" s="1585">
        <v>11</v>
      </c>
      <c r="J75" s="1585">
        <v>7</v>
      </c>
      <c r="K75" s="1585">
        <v>2</v>
      </c>
      <c r="L75" s="1585">
        <v>0</v>
      </c>
      <c r="M75" s="1585">
        <v>0</v>
      </c>
      <c r="N75" s="367">
        <f t="shared" si="39"/>
        <v>100</v>
      </c>
      <c r="O75" s="367"/>
      <c r="P75" s="1585">
        <v>29</v>
      </c>
      <c r="Q75" s="1585">
        <v>47</v>
      </c>
      <c r="R75" s="1585">
        <v>11</v>
      </c>
      <c r="S75" s="1585">
        <v>7</v>
      </c>
      <c r="T75" s="1585">
        <v>2</v>
      </c>
      <c r="U75" s="1585">
        <v>0</v>
      </c>
      <c r="V75" s="1585">
        <v>0</v>
      </c>
      <c r="W75" s="595">
        <f t="shared" si="41"/>
        <v>96</v>
      </c>
      <c r="Y75" s="536"/>
      <c r="Z75" s="536"/>
      <c r="AA75" s="536"/>
      <c r="AB75" s="536"/>
      <c r="AC75" s="536"/>
      <c r="AD75" s="536"/>
      <c r="AE75" s="536"/>
      <c r="AF75" s="536"/>
      <c r="AG75" s="536"/>
      <c r="AH75" s="536"/>
      <c r="AI75" s="536"/>
      <c r="AJ75" s="536"/>
      <c r="AK75" s="536"/>
      <c r="AL75" s="536"/>
      <c r="AM75" s="536"/>
      <c r="AN75" s="536"/>
      <c r="AO75" s="536"/>
    </row>
    <row r="76" spans="1:41" s="20" customFormat="1" ht="12" customHeight="1">
      <c r="A76" s="713"/>
      <c r="B76" s="713"/>
      <c r="C76" s="713"/>
      <c r="D76" s="1946"/>
      <c r="E76" s="490" t="s">
        <v>659</v>
      </c>
      <c r="G76" s="1606">
        <f t="shared" ref="G76:M76" si="46">SUM(G77)</f>
        <v>20</v>
      </c>
      <c r="H76" s="1606">
        <f t="shared" si="46"/>
        <v>27</v>
      </c>
      <c r="I76" s="1606">
        <f t="shared" si="46"/>
        <v>11</v>
      </c>
      <c r="J76" s="1606">
        <f t="shared" si="46"/>
        <v>11</v>
      </c>
      <c r="K76" s="1606">
        <f t="shared" si="46"/>
        <v>0</v>
      </c>
      <c r="L76" s="1606">
        <f t="shared" si="46"/>
        <v>0</v>
      </c>
      <c r="M76" s="1606">
        <f t="shared" si="46"/>
        <v>1</v>
      </c>
      <c r="N76" s="1606">
        <f t="shared" si="39"/>
        <v>70</v>
      </c>
      <c r="O76" s="1606"/>
      <c r="P76" s="1606">
        <f t="shared" ref="P76:V76" si="47">SUM(P77)</f>
        <v>20</v>
      </c>
      <c r="Q76" s="1606">
        <f t="shared" si="47"/>
        <v>22</v>
      </c>
      <c r="R76" s="1606">
        <f t="shared" si="47"/>
        <v>11</v>
      </c>
      <c r="S76" s="1607">
        <f t="shared" si="47"/>
        <v>11</v>
      </c>
      <c r="T76" s="1606">
        <f t="shared" si="47"/>
        <v>0</v>
      </c>
      <c r="U76" s="1606">
        <f t="shared" si="47"/>
        <v>0</v>
      </c>
      <c r="V76" s="1606">
        <f t="shared" si="47"/>
        <v>1</v>
      </c>
      <c r="W76" s="1605">
        <f t="shared" si="41"/>
        <v>65</v>
      </c>
      <c r="Y76" s="536"/>
      <c r="Z76" s="536"/>
      <c r="AA76" s="536"/>
      <c r="AB76" s="536"/>
      <c r="AC76" s="536"/>
      <c r="AD76" s="536"/>
      <c r="AE76" s="536"/>
      <c r="AF76" s="536"/>
      <c r="AG76" s="536"/>
      <c r="AH76" s="536"/>
      <c r="AI76" s="536"/>
      <c r="AJ76" s="536"/>
      <c r="AK76" s="536"/>
      <c r="AL76" s="536"/>
      <c r="AM76" s="536"/>
      <c r="AN76" s="536"/>
      <c r="AO76" s="536"/>
    </row>
    <row r="77" spans="1:41" s="20" customFormat="1" ht="11.25">
      <c r="A77" s="713">
        <v>3</v>
      </c>
      <c r="B77" s="713">
        <v>5</v>
      </c>
      <c r="C77" s="713">
        <v>8</v>
      </c>
      <c r="D77" s="1946"/>
      <c r="F77" s="20" t="s">
        <v>96</v>
      </c>
      <c r="G77" s="1585">
        <v>20</v>
      </c>
      <c r="H77" s="1585">
        <v>27</v>
      </c>
      <c r="I77" s="1585">
        <v>11</v>
      </c>
      <c r="J77" s="1585">
        <v>11</v>
      </c>
      <c r="K77" s="1585">
        <v>0</v>
      </c>
      <c r="L77" s="1585">
        <v>0</v>
      </c>
      <c r="M77" s="1585">
        <v>1</v>
      </c>
      <c r="N77" s="367">
        <f t="shared" si="39"/>
        <v>70</v>
      </c>
      <c r="O77" s="367"/>
      <c r="P77" s="1585">
        <v>20</v>
      </c>
      <c r="Q77" s="1585">
        <v>22</v>
      </c>
      <c r="R77" s="1585">
        <v>11</v>
      </c>
      <c r="S77" s="1585">
        <v>11</v>
      </c>
      <c r="T77" s="1585">
        <v>0</v>
      </c>
      <c r="U77" s="1585">
        <v>0</v>
      </c>
      <c r="V77" s="1585">
        <v>1</v>
      </c>
      <c r="W77" s="595">
        <f t="shared" si="41"/>
        <v>65</v>
      </c>
      <c r="Y77" s="536"/>
      <c r="Z77" s="536"/>
      <c r="AA77" s="536"/>
      <c r="AB77" s="536"/>
      <c r="AC77" s="536"/>
      <c r="AD77" s="536"/>
      <c r="AE77" s="536"/>
      <c r="AF77" s="536"/>
      <c r="AG77" s="536"/>
      <c r="AH77" s="536"/>
      <c r="AI77" s="536"/>
      <c r="AJ77" s="536"/>
      <c r="AK77" s="536"/>
      <c r="AL77" s="536"/>
      <c r="AM77" s="536"/>
      <c r="AN77" s="536"/>
      <c r="AO77" s="536"/>
    </row>
    <row r="78" spans="1:41" s="20" customFormat="1" ht="12" customHeight="1">
      <c r="A78" s="713"/>
      <c r="B78" s="713"/>
      <c r="C78" s="713"/>
      <c r="D78" s="1946"/>
      <c r="E78" s="490" t="s">
        <v>658</v>
      </c>
      <c r="G78" s="1606">
        <f t="shared" ref="G78:M78" si="48">SUM(G79:G80)</f>
        <v>41</v>
      </c>
      <c r="H78" s="1606">
        <f t="shared" si="48"/>
        <v>46</v>
      </c>
      <c r="I78" s="1606">
        <f t="shared" si="48"/>
        <v>12</v>
      </c>
      <c r="J78" s="1606">
        <f t="shared" si="48"/>
        <v>17</v>
      </c>
      <c r="K78" s="1606">
        <f t="shared" si="48"/>
        <v>5</v>
      </c>
      <c r="L78" s="1606">
        <f t="shared" si="48"/>
        <v>10</v>
      </c>
      <c r="M78" s="1606">
        <f t="shared" si="48"/>
        <v>32</v>
      </c>
      <c r="N78" s="1606">
        <f t="shared" si="39"/>
        <v>163</v>
      </c>
      <c r="O78" s="1606"/>
      <c r="P78" s="1606">
        <f t="shared" ref="P78:V78" si="49">SUM(P79:P80)</f>
        <v>40</v>
      </c>
      <c r="Q78" s="1606">
        <f t="shared" si="49"/>
        <v>42</v>
      </c>
      <c r="R78" s="1606">
        <f t="shared" si="49"/>
        <v>12</v>
      </c>
      <c r="S78" s="1607">
        <f t="shared" si="49"/>
        <v>17</v>
      </c>
      <c r="T78" s="1606">
        <f t="shared" si="49"/>
        <v>4</v>
      </c>
      <c r="U78" s="1606">
        <f t="shared" si="49"/>
        <v>10</v>
      </c>
      <c r="V78" s="1606">
        <f t="shared" si="49"/>
        <v>32</v>
      </c>
      <c r="W78" s="1605">
        <f t="shared" si="41"/>
        <v>157</v>
      </c>
      <c r="Y78" s="536"/>
      <c r="Z78" s="536"/>
      <c r="AA78" s="536"/>
      <c r="AB78" s="536"/>
      <c r="AC78" s="536"/>
      <c r="AD78" s="536"/>
      <c r="AE78" s="536"/>
      <c r="AF78" s="536"/>
      <c r="AG78" s="536"/>
      <c r="AH78" s="536"/>
      <c r="AI78" s="536"/>
      <c r="AJ78" s="536"/>
      <c r="AK78" s="536"/>
      <c r="AL78" s="536"/>
      <c r="AM78" s="536"/>
      <c r="AN78" s="536"/>
      <c r="AO78" s="536"/>
    </row>
    <row r="79" spans="1:41" s="20" customFormat="1" ht="11.25">
      <c r="A79" s="713">
        <v>3</v>
      </c>
      <c r="B79" s="713">
        <v>5</v>
      </c>
      <c r="C79" s="713">
        <v>10</v>
      </c>
      <c r="D79" s="1946"/>
      <c r="F79" s="20" t="s">
        <v>96</v>
      </c>
      <c r="G79" s="1585">
        <v>41</v>
      </c>
      <c r="H79" s="1585">
        <v>46</v>
      </c>
      <c r="I79" s="1585">
        <v>11</v>
      </c>
      <c r="J79" s="1585">
        <v>9</v>
      </c>
      <c r="K79" s="1585">
        <v>0</v>
      </c>
      <c r="L79" s="1585">
        <v>0</v>
      </c>
      <c r="M79" s="1585">
        <v>0</v>
      </c>
      <c r="N79" s="367">
        <f t="shared" si="39"/>
        <v>107</v>
      </c>
      <c r="O79" s="367"/>
      <c r="P79" s="1585">
        <v>40</v>
      </c>
      <c r="Q79" s="1585">
        <v>42</v>
      </c>
      <c r="R79" s="1585">
        <v>11</v>
      </c>
      <c r="S79" s="1585">
        <v>9</v>
      </c>
      <c r="T79" s="1585">
        <v>0</v>
      </c>
      <c r="U79" s="1585">
        <v>0</v>
      </c>
      <c r="V79" s="1585">
        <v>0</v>
      </c>
      <c r="W79" s="595">
        <f t="shared" si="41"/>
        <v>102</v>
      </c>
      <c r="Y79" s="536"/>
      <c r="Z79" s="536"/>
      <c r="AA79" s="536"/>
      <c r="AB79" s="536"/>
      <c r="AC79" s="536"/>
      <c r="AD79" s="536"/>
      <c r="AE79" s="536"/>
      <c r="AF79" s="536"/>
      <c r="AG79" s="536"/>
      <c r="AH79" s="536"/>
      <c r="AI79" s="536"/>
      <c r="AJ79" s="536"/>
      <c r="AK79" s="536"/>
      <c r="AL79" s="536"/>
      <c r="AM79" s="536"/>
      <c r="AN79" s="536"/>
      <c r="AO79" s="536"/>
    </row>
    <row r="80" spans="1:41" s="20" customFormat="1" ht="11.25">
      <c r="A80" s="713">
        <v>3</v>
      </c>
      <c r="B80" s="713">
        <v>5</v>
      </c>
      <c r="C80" s="713">
        <v>10</v>
      </c>
      <c r="D80" s="1957"/>
      <c r="E80" s="572"/>
      <c r="F80" s="572" t="s">
        <v>397</v>
      </c>
      <c r="G80" s="1612">
        <v>0</v>
      </c>
      <c r="H80" s="1612">
        <v>0</v>
      </c>
      <c r="I80" s="1612">
        <v>1</v>
      </c>
      <c r="J80" s="1612">
        <v>8</v>
      </c>
      <c r="K80" s="1612">
        <v>5</v>
      </c>
      <c r="L80" s="1612">
        <v>10</v>
      </c>
      <c r="M80" s="1612">
        <v>32</v>
      </c>
      <c r="N80" s="1613">
        <f t="shared" si="39"/>
        <v>56</v>
      </c>
      <c r="O80" s="1613"/>
      <c r="P80" s="1612">
        <v>0</v>
      </c>
      <c r="Q80" s="1612">
        <v>0</v>
      </c>
      <c r="R80" s="1612">
        <v>1</v>
      </c>
      <c r="S80" s="1612">
        <v>8</v>
      </c>
      <c r="T80" s="1612">
        <v>4</v>
      </c>
      <c r="U80" s="1612">
        <v>10</v>
      </c>
      <c r="V80" s="1612">
        <v>32</v>
      </c>
      <c r="W80" s="1338">
        <f t="shared" si="41"/>
        <v>55</v>
      </c>
      <c r="Y80" s="536"/>
      <c r="Z80" s="536"/>
      <c r="AA80" s="536"/>
      <c r="AB80" s="536"/>
      <c r="AC80" s="536"/>
      <c r="AD80" s="536"/>
      <c r="AE80" s="536"/>
      <c r="AF80" s="536"/>
      <c r="AG80" s="536"/>
      <c r="AH80" s="536"/>
      <c r="AI80" s="536"/>
      <c r="AJ80" s="536"/>
      <c r="AK80" s="536"/>
      <c r="AL80" s="536"/>
      <c r="AM80" s="536"/>
      <c r="AN80" s="536"/>
      <c r="AO80" s="536"/>
    </row>
    <row r="81" spans="1:41" s="20" customFormat="1" ht="12" customHeight="1">
      <c r="A81" s="713"/>
      <c r="B81" s="713"/>
      <c r="C81" s="713"/>
      <c r="D81" s="1557"/>
      <c r="G81" s="1556"/>
      <c r="H81" s="1556"/>
      <c r="I81" s="1556"/>
      <c r="J81" s="1556"/>
      <c r="K81" s="1556"/>
      <c r="L81" s="1556"/>
      <c r="M81" s="1556"/>
      <c r="N81" s="1556"/>
      <c r="O81" s="1556"/>
      <c r="P81" s="1556"/>
      <c r="Q81" s="1556"/>
      <c r="R81" s="1556"/>
      <c r="S81" s="1556"/>
      <c r="T81" s="1556"/>
      <c r="U81" s="1556"/>
      <c r="V81" s="1947" t="s">
        <v>386</v>
      </c>
      <c r="W81" s="1947"/>
      <c r="Y81" s="536"/>
      <c r="Z81" s="536"/>
      <c r="AA81" s="536"/>
      <c r="AB81" s="536"/>
      <c r="AC81" s="536"/>
      <c r="AD81" s="536"/>
      <c r="AE81" s="536"/>
      <c r="AF81" s="536"/>
      <c r="AG81" s="536"/>
      <c r="AH81" s="536"/>
      <c r="AI81" s="536"/>
      <c r="AJ81" s="536"/>
      <c r="AK81" s="536"/>
      <c r="AL81" s="536"/>
      <c r="AM81" s="536"/>
      <c r="AN81" s="536"/>
      <c r="AO81" s="536"/>
    </row>
    <row r="82" spans="1:41" s="20" customFormat="1" ht="12" customHeight="1" thickBot="1">
      <c r="A82" s="713"/>
      <c r="B82" s="713"/>
      <c r="C82" s="713"/>
      <c r="D82" s="1555"/>
      <c r="E82" s="1555"/>
      <c r="F82" s="1555"/>
      <c r="G82" s="1554"/>
      <c r="H82" s="1554"/>
      <c r="I82" s="1554"/>
      <c r="J82" s="1554"/>
      <c r="K82" s="1554"/>
      <c r="L82" s="1554"/>
      <c r="M82" s="1554"/>
      <c r="N82" s="1554"/>
      <c r="O82" s="1554"/>
      <c r="P82" s="1554"/>
      <c r="Q82" s="1554"/>
      <c r="R82" s="1554"/>
      <c r="S82" s="1554"/>
      <c r="T82" s="1554"/>
      <c r="U82" s="1554"/>
      <c r="V82" s="1554"/>
      <c r="W82" s="1553" t="s">
        <v>447</v>
      </c>
      <c r="Y82" s="536"/>
      <c r="Z82" s="536"/>
      <c r="AA82" s="536"/>
      <c r="AB82" s="536"/>
      <c r="AC82" s="536"/>
      <c r="AD82" s="536"/>
      <c r="AE82" s="536"/>
      <c r="AF82" s="536"/>
      <c r="AG82" s="536"/>
      <c r="AH82" s="536"/>
      <c r="AI82" s="536"/>
      <c r="AJ82" s="536"/>
      <c r="AK82" s="536"/>
      <c r="AL82" s="536"/>
      <c r="AM82" s="536"/>
      <c r="AN82" s="536"/>
      <c r="AO82" s="536"/>
    </row>
    <row r="83" spans="1:41" s="20" customFormat="1" ht="13.5" customHeight="1">
      <c r="A83" s="713"/>
      <c r="B83" s="713"/>
      <c r="C83" s="713"/>
      <c r="D83" s="1924" t="s">
        <v>6</v>
      </c>
      <c r="E83" s="1958" t="s">
        <v>87</v>
      </c>
      <c r="F83" s="1958"/>
      <c r="G83" s="1949" t="s">
        <v>652</v>
      </c>
      <c r="H83" s="1949"/>
      <c r="I83" s="1949"/>
      <c r="J83" s="1949"/>
      <c r="K83" s="1949"/>
      <c r="L83" s="1949"/>
      <c r="M83" s="1949"/>
      <c r="N83" s="1949"/>
      <c r="O83" s="1611"/>
      <c r="P83" s="1551" t="s">
        <v>651</v>
      </c>
      <c r="Q83" s="1551"/>
      <c r="R83" s="1551"/>
      <c r="S83" s="1551"/>
      <c r="T83" s="1551"/>
      <c r="U83" s="1551"/>
      <c r="V83" s="1551"/>
      <c r="W83" s="1550"/>
      <c r="Y83" s="536"/>
      <c r="Z83" s="536"/>
      <c r="AA83" s="536"/>
      <c r="AB83" s="536"/>
      <c r="AC83" s="536"/>
      <c r="AD83" s="536"/>
      <c r="AE83" s="536"/>
      <c r="AF83" s="536"/>
      <c r="AG83" s="536"/>
      <c r="AH83" s="536"/>
      <c r="AI83" s="536"/>
      <c r="AJ83" s="536"/>
      <c r="AK83" s="536"/>
      <c r="AL83" s="536"/>
      <c r="AM83" s="536"/>
      <c r="AN83" s="536"/>
      <c r="AO83" s="536"/>
    </row>
    <row r="84" spans="1:41" s="20" customFormat="1" ht="33.75">
      <c r="A84" s="713"/>
      <c r="B84" s="713"/>
      <c r="C84" s="713"/>
      <c r="D84" s="1935"/>
      <c r="E84" s="1944"/>
      <c r="F84" s="1944"/>
      <c r="G84" s="1548" t="s">
        <v>650</v>
      </c>
      <c r="H84" s="1548">
        <v>18</v>
      </c>
      <c r="I84" s="1548">
        <v>19</v>
      </c>
      <c r="J84" s="1548" t="s">
        <v>649</v>
      </c>
      <c r="K84" s="1548" t="s">
        <v>648</v>
      </c>
      <c r="L84" s="1548" t="s">
        <v>647</v>
      </c>
      <c r="M84" s="1548" t="s">
        <v>646</v>
      </c>
      <c r="N84" s="1548" t="s">
        <v>0</v>
      </c>
      <c r="O84" s="1549"/>
      <c r="P84" s="1548" t="s">
        <v>650</v>
      </c>
      <c r="Q84" s="1548">
        <v>18</v>
      </c>
      <c r="R84" s="1548">
        <v>19</v>
      </c>
      <c r="S84" s="1548" t="s">
        <v>649</v>
      </c>
      <c r="T84" s="1548" t="s">
        <v>648</v>
      </c>
      <c r="U84" s="1548" t="s">
        <v>647</v>
      </c>
      <c r="V84" s="1548" t="s">
        <v>646</v>
      </c>
      <c r="W84" s="1610" t="s">
        <v>0</v>
      </c>
      <c r="Y84" s="536"/>
      <c r="Z84" s="536"/>
      <c r="AA84" s="536"/>
      <c r="AB84" s="536"/>
      <c r="AC84" s="536"/>
      <c r="AD84" s="536"/>
      <c r="AE84" s="536"/>
      <c r="AF84" s="536"/>
      <c r="AG84" s="536"/>
      <c r="AH84" s="536"/>
      <c r="AI84" s="536"/>
      <c r="AJ84" s="536"/>
      <c r="AK84" s="536"/>
      <c r="AL84" s="536"/>
      <c r="AM84" s="536"/>
      <c r="AN84" s="536"/>
      <c r="AO84" s="536"/>
    </row>
    <row r="85" spans="1:41" s="20" customFormat="1" ht="12" customHeight="1">
      <c r="A85" s="713"/>
      <c r="B85" s="713"/>
      <c r="C85" s="713"/>
      <c r="D85" s="1961">
        <v>1404</v>
      </c>
      <c r="E85" s="1609" t="s">
        <v>28</v>
      </c>
      <c r="F85" s="1608"/>
      <c r="G85" s="1603">
        <f t="shared" ref="G85:M85" si="50">SUM(G86,G88)</f>
        <v>372</v>
      </c>
      <c r="H85" s="1603">
        <f t="shared" si="50"/>
        <v>457</v>
      </c>
      <c r="I85" s="1603">
        <f t="shared" si="50"/>
        <v>91</v>
      </c>
      <c r="J85" s="1603">
        <f t="shared" si="50"/>
        <v>53</v>
      </c>
      <c r="K85" s="1603">
        <f t="shared" si="50"/>
        <v>4</v>
      </c>
      <c r="L85" s="1603">
        <f t="shared" si="50"/>
        <v>0</v>
      </c>
      <c r="M85" s="1603">
        <f t="shared" si="50"/>
        <v>0</v>
      </c>
      <c r="N85" s="1603">
        <f t="shared" ref="N85:N116" si="51">SUM(G85:M85)</f>
        <v>977</v>
      </c>
      <c r="O85" s="1603"/>
      <c r="P85" s="1603">
        <f t="shared" ref="P85:V85" si="52">SUM(P86,P88)</f>
        <v>359</v>
      </c>
      <c r="Q85" s="1603">
        <f t="shared" si="52"/>
        <v>441</v>
      </c>
      <c r="R85" s="1603">
        <f t="shared" si="52"/>
        <v>82</v>
      </c>
      <c r="S85" s="1603">
        <f t="shared" si="52"/>
        <v>49</v>
      </c>
      <c r="T85" s="1603">
        <f t="shared" si="52"/>
        <v>4</v>
      </c>
      <c r="U85" s="1603">
        <f t="shared" si="52"/>
        <v>0</v>
      </c>
      <c r="V85" s="1603">
        <f t="shared" si="52"/>
        <v>0</v>
      </c>
      <c r="W85" s="1602">
        <f t="shared" ref="W85:W116" si="53">SUM(P85:V85)</f>
        <v>935</v>
      </c>
      <c r="Y85" s="536"/>
      <c r="Z85" s="536"/>
      <c r="AA85" s="536"/>
      <c r="AB85" s="536"/>
      <c r="AC85" s="536"/>
      <c r="AD85" s="536"/>
      <c r="AE85" s="536"/>
      <c r="AF85" s="536"/>
      <c r="AG85" s="536"/>
      <c r="AH85" s="536"/>
      <c r="AI85" s="536"/>
      <c r="AJ85" s="536"/>
      <c r="AK85" s="536"/>
      <c r="AL85" s="536"/>
      <c r="AM85" s="536"/>
      <c r="AN85" s="536"/>
      <c r="AO85" s="536"/>
    </row>
    <row r="86" spans="1:41" s="20" customFormat="1" ht="12" customHeight="1">
      <c r="A86" s="713"/>
      <c r="B86" s="713"/>
      <c r="C86" s="713"/>
      <c r="D86" s="1950"/>
      <c r="E86" s="1573" t="s">
        <v>657</v>
      </c>
      <c r="F86" s="1522"/>
      <c r="G86" s="1606">
        <f t="shared" ref="G86:M86" si="54">SUM(G87:G87)</f>
        <v>179</v>
      </c>
      <c r="H86" s="1606">
        <f t="shared" si="54"/>
        <v>246</v>
      </c>
      <c r="I86" s="1606">
        <f t="shared" si="54"/>
        <v>48</v>
      </c>
      <c r="J86" s="1606">
        <f t="shared" si="54"/>
        <v>22</v>
      </c>
      <c r="K86" s="1606">
        <f t="shared" si="54"/>
        <v>2</v>
      </c>
      <c r="L86" s="1606">
        <f t="shared" si="54"/>
        <v>0</v>
      </c>
      <c r="M86" s="1606">
        <f t="shared" si="54"/>
        <v>0</v>
      </c>
      <c r="N86" s="1606">
        <f t="shared" si="51"/>
        <v>497</v>
      </c>
      <c r="O86" s="1606"/>
      <c r="P86" s="1606">
        <f t="shared" ref="P86:V86" si="55">SUM(P87:P87)</f>
        <v>172</v>
      </c>
      <c r="Q86" s="1606">
        <f t="shared" si="55"/>
        <v>236</v>
      </c>
      <c r="R86" s="1606">
        <f t="shared" si="55"/>
        <v>44</v>
      </c>
      <c r="S86" s="1607">
        <f t="shared" si="55"/>
        <v>19</v>
      </c>
      <c r="T86" s="1606">
        <f t="shared" si="55"/>
        <v>2</v>
      </c>
      <c r="U86" s="1606">
        <f t="shared" si="55"/>
        <v>0</v>
      </c>
      <c r="V86" s="1606">
        <f t="shared" si="55"/>
        <v>0</v>
      </c>
      <c r="W86" s="1605">
        <f t="shared" si="53"/>
        <v>473</v>
      </c>
      <c r="Y86" s="536"/>
      <c r="Z86" s="536"/>
      <c r="AA86" s="536"/>
      <c r="AB86" s="536"/>
      <c r="AC86" s="536"/>
      <c r="AD86" s="536"/>
      <c r="AE86" s="536"/>
      <c r="AF86" s="536"/>
      <c r="AG86" s="536"/>
      <c r="AH86" s="536"/>
      <c r="AI86" s="536"/>
      <c r="AJ86" s="536"/>
      <c r="AK86" s="536"/>
      <c r="AL86" s="536"/>
      <c r="AM86" s="536"/>
      <c r="AN86" s="536"/>
      <c r="AO86" s="536"/>
    </row>
    <row r="87" spans="1:41" s="20" customFormat="1" ht="11.1" customHeight="1">
      <c r="A87" s="713">
        <v>4</v>
      </c>
      <c r="B87" s="713">
        <v>6</v>
      </c>
      <c r="C87" s="713">
        <v>11</v>
      </c>
      <c r="D87" s="1950"/>
      <c r="F87" s="20" t="s">
        <v>111</v>
      </c>
      <c r="G87" s="1585">
        <v>179</v>
      </c>
      <c r="H87" s="1585">
        <v>246</v>
      </c>
      <c r="I87" s="1585">
        <v>48</v>
      </c>
      <c r="J87" s="1585">
        <v>22</v>
      </c>
      <c r="K87" s="1585">
        <v>2</v>
      </c>
      <c r="L87" s="1585">
        <v>0</v>
      </c>
      <c r="M87" s="1585">
        <v>0</v>
      </c>
      <c r="N87" s="367">
        <f t="shared" si="51"/>
        <v>497</v>
      </c>
      <c r="O87" s="367"/>
      <c r="P87" s="1585">
        <v>172</v>
      </c>
      <c r="Q87" s="1585">
        <v>236</v>
      </c>
      <c r="R87" s="1585">
        <v>44</v>
      </c>
      <c r="S87" s="1585">
        <v>19</v>
      </c>
      <c r="T87" s="1585">
        <v>2</v>
      </c>
      <c r="U87" s="1585">
        <v>0</v>
      </c>
      <c r="V87" s="1585">
        <v>0</v>
      </c>
      <c r="W87" s="595">
        <f t="shared" si="53"/>
        <v>473</v>
      </c>
      <c r="Y87" s="536"/>
      <c r="Z87" s="536"/>
      <c r="AA87" s="536"/>
      <c r="AB87" s="536"/>
      <c r="AC87" s="536"/>
      <c r="AD87" s="536"/>
      <c r="AE87" s="536"/>
      <c r="AF87" s="536"/>
      <c r="AG87" s="536"/>
      <c r="AH87" s="536"/>
      <c r="AI87" s="536"/>
      <c r="AJ87" s="536"/>
      <c r="AK87" s="536"/>
      <c r="AL87" s="536"/>
      <c r="AM87" s="536"/>
      <c r="AN87" s="536"/>
      <c r="AO87" s="536"/>
    </row>
    <row r="88" spans="1:41" s="20" customFormat="1" ht="12" customHeight="1">
      <c r="A88" s="713"/>
      <c r="B88" s="713"/>
      <c r="C88" s="713"/>
      <c r="D88" s="1950"/>
      <c r="E88" s="490" t="s">
        <v>49</v>
      </c>
      <c r="G88" s="1606">
        <f t="shared" ref="G88:M88" si="56">SUM(G89:G91)</f>
        <v>193</v>
      </c>
      <c r="H88" s="1606">
        <f t="shared" si="56"/>
        <v>211</v>
      </c>
      <c r="I88" s="1606">
        <f t="shared" si="56"/>
        <v>43</v>
      </c>
      <c r="J88" s="1606">
        <f t="shared" si="56"/>
        <v>31</v>
      </c>
      <c r="K88" s="1606">
        <f t="shared" si="56"/>
        <v>2</v>
      </c>
      <c r="L88" s="1606">
        <f t="shared" si="56"/>
        <v>0</v>
      </c>
      <c r="M88" s="1606">
        <f t="shared" si="56"/>
        <v>0</v>
      </c>
      <c r="N88" s="1606">
        <f t="shared" si="51"/>
        <v>480</v>
      </c>
      <c r="O88" s="1606"/>
      <c r="P88" s="1606">
        <f t="shared" ref="P88:V88" si="57">SUM(P89:P91)</f>
        <v>187</v>
      </c>
      <c r="Q88" s="1606">
        <f t="shared" si="57"/>
        <v>205</v>
      </c>
      <c r="R88" s="1606">
        <f t="shared" si="57"/>
        <v>38</v>
      </c>
      <c r="S88" s="1606">
        <f t="shared" si="57"/>
        <v>30</v>
      </c>
      <c r="T88" s="1606">
        <f t="shared" si="57"/>
        <v>2</v>
      </c>
      <c r="U88" s="1606">
        <f t="shared" si="57"/>
        <v>0</v>
      </c>
      <c r="V88" s="1606">
        <f t="shared" si="57"/>
        <v>0</v>
      </c>
      <c r="W88" s="1605">
        <f t="shared" si="53"/>
        <v>462</v>
      </c>
      <c r="AA88" s="536"/>
      <c r="AB88" s="536"/>
      <c r="AC88" s="536"/>
      <c r="AD88" s="536"/>
      <c r="AE88" s="536"/>
      <c r="AF88" s="536"/>
      <c r="AG88" s="536"/>
      <c r="AH88" s="536"/>
      <c r="AI88" s="536"/>
      <c r="AJ88" s="536"/>
      <c r="AK88" s="536"/>
      <c r="AL88" s="536"/>
      <c r="AM88" s="536"/>
      <c r="AN88" s="536"/>
      <c r="AO88" s="536"/>
    </row>
    <row r="89" spans="1:41" s="20" customFormat="1" ht="12" customHeight="1">
      <c r="A89" s="713">
        <v>4</v>
      </c>
      <c r="B89" s="713">
        <v>6</v>
      </c>
      <c r="C89" s="713">
        <v>11</v>
      </c>
      <c r="D89" s="1950"/>
      <c r="E89" s="490"/>
      <c r="F89" s="20" t="s">
        <v>112</v>
      </c>
      <c r="G89" s="367">
        <v>193</v>
      </c>
      <c r="H89" s="367">
        <v>211</v>
      </c>
      <c r="I89" s="367">
        <v>43</v>
      </c>
      <c r="J89" s="367">
        <v>31</v>
      </c>
      <c r="K89" s="367">
        <v>2</v>
      </c>
      <c r="L89" s="367">
        <v>0</v>
      </c>
      <c r="M89" s="367">
        <v>0</v>
      </c>
      <c r="N89" s="367">
        <f t="shared" si="51"/>
        <v>480</v>
      </c>
      <c r="O89" s="367"/>
      <c r="P89" s="367">
        <v>187</v>
      </c>
      <c r="Q89" s="367">
        <v>205</v>
      </c>
      <c r="R89" s="367">
        <v>38</v>
      </c>
      <c r="S89" s="497">
        <v>30</v>
      </c>
      <c r="T89" s="367">
        <v>2</v>
      </c>
      <c r="U89" s="367">
        <v>0</v>
      </c>
      <c r="V89" s="367">
        <v>0</v>
      </c>
      <c r="W89" s="595">
        <f t="shared" si="53"/>
        <v>462</v>
      </c>
      <c r="AA89" s="536"/>
      <c r="AB89" s="536"/>
      <c r="AC89" s="536"/>
      <c r="AD89" s="536"/>
      <c r="AE89" s="536"/>
      <c r="AF89" s="536"/>
      <c r="AG89" s="536"/>
      <c r="AH89" s="536"/>
      <c r="AI89" s="536"/>
      <c r="AJ89" s="536"/>
      <c r="AK89" s="536"/>
      <c r="AL89" s="536"/>
      <c r="AM89" s="536"/>
      <c r="AN89" s="536"/>
      <c r="AO89" s="536"/>
    </row>
    <row r="90" spans="1:41" s="20" customFormat="1" ht="12" customHeight="1">
      <c r="A90" s="713">
        <v>4</v>
      </c>
      <c r="B90" s="713">
        <v>6</v>
      </c>
      <c r="C90" s="713">
        <v>11</v>
      </c>
      <c r="D90" s="1950"/>
      <c r="E90" s="490"/>
      <c r="F90" s="20" t="s">
        <v>645</v>
      </c>
      <c r="G90" s="367">
        <v>0</v>
      </c>
      <c r="H90" s="367">
        <v>0</v>
      </c>
      <c r="I90" s="367">
        <v>0</v>
      </c>
      <c r="J90" s="367">
        <v>0</v>
      </c>
      <c r="K90" s="367">
        <v>0</v>
      </c>
      <c r="L90" s="367">
        <v>0</v>
      </c>
      <c r="M90" s="367">
        <v>0</v>
      </c>
      <c r="N90" s="367">
        <f t="shared" si="51"/>
        <v>0</v>
      </c>
      <c r="O90" s="367"/>
      <c r="P90" s="367">
        <v>0</v>
      </c>
      <c r="Q90" s="367">
        <v>0</v>
      </c>
      <c r="R90" s="367">
        <v>0</v>
      </c>
      <c r="S90" s="497">
        <v>0</v>
      </c>
      <c r="T90" s="367">
        <v>0</v>
      </c>
      <c r="U90" s="367">
        <v>0</v>
      </c>
      <c r="V90" s="367">
        <v>0</v>
      </c>
      <c r="W90" s="595">
        <f t="shared" si="53"/>
        <v>0</v>
      </c>
      <c r="AA90" s="536"/>
      <c r="AB90" s="536"/>
      <c r="AC90" s="536"/>
      <c r="AD90" s="536"/>
      <c r="AE90" s="536"/>
      <c r="AF90" s="536"/>
      <c r="AG90" s="536"/>
      <c r="AH90" s="536"/>
      <c r="AI90" s="536"/>
      <c r="AJ90" s="536"/>
      <c r="AK90" s="536"/>
      <c r="AL90" s="536"/>
      <c r="AM90" s="536"/>
      <c r="AN90" s="536"/>
      <c r="AO90" s="536"/>
    </row>
    <row r="91" spans="1:41" s="20" customFormat="1" ht="11.25">
      <c r="A91" s="713">
        <v>4</v>
      </c>
      <c r="B91" s="713">
        <v>6</v>
      </c>
      <c r="C91" s="713">
        <v>11</v>
      </c>
      <c r="D91" s="1951"/>
      <c r="F91" s="20" t="s">
        <v>644</v>
      </c>
      <c r="G91" s="367">
        <v>0</v>
      </c>
      <c r="H91" s="367">
        <v>0</v>
      </c>
      <c r="I91" s="367">
        <v>0</v>
      </c>
      <c r="J91" s="367">
        <v>0</v>
      </c>
      <c r="K91" s="367">
        <v>0</v>
      </c>
      <c r="L91" s="367">
        <v>0</v>
      </c>
      <c r="M91" s="367">
        <v>0</v>
      </c>
      <c r="N91" s="367">
        <f t="shared" si="51"/>
        <v>0</v>
      </c>
      <c r="O91" s="367"/>
      <c r="P91" s="367">
        <v>0</v>
      </c>
      <c r="Q91" s="367">
        <v>0</v>
      </c>
      <c r="R91" s="367">
        <v>0</v>
      </c>
      <c r="S91" s="367">
        <v>0</v>
      </c>
      <c r="T91" s="367">
        <v>0</v>
      </c>
      <c r="U91" s="367">
        <v>0</v>
      </c>
      <c r="V91" s="367">
        <v>0</v>
      </c>
      <c r="W91" s="595">
        <f t="shared" si="53"/>
        <v>0</v>
      </c>
      <c r="AA91" s="536"/>
      <c r="AB91" s="536"/>
      <c r="AC91" s="536"/>
      <c r="AD91" s="536"/>
      <c r="AE91" s="536"/>
      <c r="AF91" s="536"/>
      <c r="AG91" s="536"/>
      <c r="AH91" s="536"/>
      <c r="AI91" s="536"/>
      <c r="AJ91" s="536"/>
      <c r="AK91" s="536"/>
      <c r="AL91" s="536"/>
      <c r="AM91" s="536"/>
      <c r="AN91" s="536"/>
      <c r="AO91" s="536"/>
    </row>
    <row r="92" spans="1:41" s="20" customFormat="1" ht="12" customHeight="1">
      <c r="A92" s="713"/>
      <c r="B92" s="713"/>
      <c r="C92" s="713"/>
      <c r="D92" s="1945">
        <v>1405</v>
      </c>
      <c r="E92" s="1592" t="s">
        <v>4</v>
      </c>
      <c r="F92" s="1604"/>
      <c r="G92" s="1603">
        <f t="shared" ref="G92:M92" si="58">SUM(G93,G98,G105,G107)</f>
        <v>351</v>
      </c>
      <c r="H92" s="1603">
        <f t="shared" si="58"/>
        <v>480</v>
      </c>
      <c r="I92" s="1603">
        <f t="shared" si="58"/>
        <v>209</v>
      </c>
      <c r="J92" s="1603">
        <f t="shared" si="58"/>
        <v>165</v>
      </c>
      <c r="K92" s="1603">
        <f t="shared" si="58"/>
        <v>71</v>
      </c>
      <c r="L92" s="1603">
        <f t="shared" si="58"/>
        <v>35</v>
      </c>
      <c r="M92" s="1603">
        <f t="shared" si="58"/>
        <v>41</v>
      </c>
      <c r="N92" s="1603">
        <f t="shared" si="51"/>
        <v>1352</v>
      </c>
      <c r="O92" s="1603"/>
      <c r="P92" s="1603">
        <f t="shared" ref="P92:V92" si="59">SUM(P93,P98,P105,P107)</f>
        <v>313</v>
      </c>
      <c r="Q92" s="1603">
        <f t="shared" si="59"/>
        <v>433</v>
      </c>
      <c r="R92" s="1603">
        <f t="shared" si="59"/>
        <v>185</v>
      </c>
      <c r="S92" s="1603">
        <f t="shared" si="59"/>
        <v>142</v>
      </c>
      <c r="T92" s="1603">
        <f t="shared" si="59"/>
        <v>62</v>
      </c>
      <c r="U92" s="1603">
        <f t="shared" si="59"/>
        <v>33</v>
      </c>
      <c r="V92" s="1603">
        <f t="shared" si="59"/>
        <v>38</v>
      </c>
      <c r="W92" s="1602">
        <f t="shared" si="53"/>
        <v>1206</v>
      </c>
      <c r="X92" s="451"/>
      <c r="AA92" s="536"/>
      <c r="AB92" s="536"/>
      <c r="AC92" s="536"/>
      <c r="AD92" s="536"/>
      <c r="AE92" s="536"/>
      <c r="AF92" s="536"/>
      <c r="AG92" s="536"/>
      <c r="AH92" s="536"/>
      <c r="AI92" s="536"/>
      <c r="AJ92" s="536"/>
      <c r="AK92" s="536"/>
      <c r="AL92" s="536"/>
      <c r="AM92" s="536"/>
      <c r="AN92" s="536"/>
      <c r="AO92" s="536"/>
    </row>
    <row r="93" spans="1:41" s="20" customFormat="1" ht="12" customHeight="1">
      <c r="A93" s="713"/>
      <c r="B93" s="713"/>
      <c r="C93" s="713"/>
      <c r="D93" s="1946"/>
      <c r="E93" s="490" t="s">
        <v>50</v>
      </c>
      <c r="G93" s="1317">
        <f t="shared" ref="G93:M93" si="60">SUM(G94:G97)</f>
        <v>34</v>
      </c>
      <c r="H93" s="1317">
        <f t="shared" si="60"/>
        <v>73</v>
      </c>
      <c r="I93" s="1317">
        <f t="shared" si="60"/>
        <v>33</v>
      </c>
      <c r="J93" s="1317">
        <f t="shared" si="60"/>
        <v>24</v>
      </c>
      <c r="K93" s="1317">
        <f t="shared" si="60"/>
        <v>1</v>
      </c>
      <c r="L93" s="1317">
        <f t="shared" si="60"/>
        <v>1</v>
      </c>
      <c r="M93" s="1317">
        <f t="shared" si="60"/>
        <v>1</v>
      </c>
      <c r="N93" s="1317">
        <f t="shared" si="51"/>
        <v>167</v>
      </c>
      <c r="O93" s="1317"/>
      <c r="P93" s="1317">
        <f t="shared" ref="P93:V93" si="61">SUM(P94:P97)</f>
        <v>31</v>
      </c>
      <c r="Q93" s="1317">
        <f t="shared" si="61"/>
        <v>67</v>
      </c>
      <c r="R93" s="1317">
        <f t="shared" si="61"/>
        <v>32</v>
      </c>
      <c r="S93" s="1317">
        <f t="shared" si="61"/>
        <v>22</v>
      </c>
      <c r="T93" s="1317">
        <f t="shared" si="61"/>
        <v>1</v>
      </c>
      <c r="U93" s="1317">
        <f t="shared" si="61"/>
        <v>1</v>
      </c>
      <c r="V93" s="1317">
        <f t="shared" si="61"/>
        <v>1</v>
      </c>
      <c r="W93" s="1599">
        <f t="shared" si="53"/>
        <v>155</v>
      </c>
      <c r="AA93" s="536"/>
      <c r="AB93" s="536"/>
      <c r="AC93" s="536"/>
      <c r="AD93" s="536"/>
      <c r="AE93" s="536"/>
      <c r="AF93" s="536"/>
      <c r="AG93" s="536"/>
      <c r="AH93" s="536"/>
      <c r="AI93" s="536"/>
      <c r="AJ93" s="536"/>
      <c r="AK93" s="536"/>
      <c r="AL93" s="536"/>
      <c r="AM93" s="536"/>
      <c r="AN93" s="536"/>
      <c r="AO93" s="536"/>
    </row>
    <row r="94" spans="1:41" s="490" customFormat="1" ht="10.5" customHeight="1">
      <c r="A94" s="713">
        <v>5</v>
      </c>
      <c r="B94" s="713">
        <v>4</v>
      </c>
      <c r="C94" s="713">
        <v>8</v>
      </c>
      <c r="D94" s="1946"/>
      <c r="E94" s="20"/>
      <c r="F94" s="20" t="s">
        <v>395</v>
      </c>
      <c r="G94" s="1585">
        <v>4</v>
      </c>
      <c r="H94" s="1585">
        <v>8</v>
      </c>
      <c r="I94" s="1585">
        <v>4</v>
      </c>
      <c r="J94" s="1585">
        <v>3</v>
      </c>
      <c r="K94" s="1585">
        <v>0</v>
      </c>
      <c r="L94" s="1585">
        <v>0</v>
      </c>
      <c r="M94" s="1585">
        <v>1</v>
      </c>
      <c r="N94" s="1294">
        <f t="shared" si="51"/>
        <v>20</v>
      </c>
      <c r="O94" s="1294"/>
      <c r="P94" s="1585">
        <v>3</v>
      </c>
      <c r="Q94" s="1585">
        <v>6</v>
      </c>
      <c r="R94" s="1585">
        <v>3</v>
      </c>
      <c r="S94" s="1585">
        <v>2</v>
      </c>
      <c r="T94" s="1585">
        <v>0</v>
      </c>
      <c r="U94" s="1585">
        <v>0</v>
      </c>
      <c r="V94" s="1585">
        <v>1</v>
      </c>
      <c r="W94" s="1295">
        <f t="shared" si="53"/>
        <v>15</v>
      </c>
      <c r="AA94" s="1540"/>
      <c r="AB94" s="1540"/>
      <c r="AC94" s="1540"/>
      <c r="AD94" s="1540"/>
      <c r="AE94" s="1540"/>
      <c r="AF94" s="1540"/>
      <c r="AG94" s="1540"/>
      <c r="AH94" s="1540"/>
      <c r="AI94" s="1540"/>
      <c r="AJ94" s="1540"/>
      <c r="AK94" s="1540"/>
      <c r="AL94" s="1540"/>
      <c r="AM94" s="1540"/>
      <c r="AN94" s="1540"/>
      <c r="AO94" s="1540"/>
    </row>
    <row r="95" spans="1:41" s="20" customFormat="1" ht="10.5" customHeight="1">
      <c r="A95" s="713">
        <v>5</v>
      </c>
      <c r="B95" s="713">
        <v>4</v>
      </c>
      <c r="C95" s="713">
        <v>8</v>
      </c>
      <c r="D95" s="1946"/>
      <c r="F95" s="20" t="s">
        <v>394</v>
      </c>
      <c r="G95" s="1585">
        <v>19</v>
      </c>
      <c r="H95" s="1585">
        <v>35</v>
      </c>
      <c r="I95" s="1585">
        <v>20</v>
      </c>
      <c r="J95" s="1585">
        <v>11</v>
      </c>
      <c r="K95" s="1585">
        <v>1</v>
      </c>
      <c r="L95" s="1585">
        <v>0</v>
      </c>
      <c r="M95" s="1585">
        <v>0</v>
      </c>
      <c r="N95" s="1294">
        <f t="shared" si="51"/>
        <v>86</v>
      </c>
      <c r="O95" s="1294"/>
      <c r="P95" s="1585">
        <v>18</v>
      </c>
      <c r="Q95" s="1585">
        <v>32</v>
      </c>
      <c r="R95" s="1585">
        <v>20</v>
      </c>
      <c r="S95" s="1585">
        <v>11</v>
      </c>
      <c r="T95" s="1585">
        <v>1</v>
      </c>
      <c r="U95" s="1585">
        <v>0</v>
      </c>
      <c r="V95" s="1585">
        <v>0</v>
      </c>
      <c r="W95" s="1295">
        <f t="shared" si="53"/>
        <v>82</v>
      </c>
      <c r="AA95" s="536"/>
      <c r="AB95" s="536"/>
      <c r="AC95" s="536"/>
      <c r="AD95" s="536"/>
      <c r="AE95" s="536"/>
      <c r="AF95" s="536"/>
      <c r="AG95" s="536"/>
      <c r="AH95" s="536"/>
      <c r="AI95" s="536"/>
      <c r="AJ95" s="536"/>
      <c r="AK95" s="536"/>
      <c r="AL95" s="536"/>
      <c r="AM95" s="536"/>
      <c r="AN95" s="536"/>
      <c r="AO95" s="536"/>
    </row>
    <row r="96" spans="1:41" s="20" customFormat="1" ht="10.5" customHeight="1">
      <c r="A96" s="713">
        <v>5</v>
      </c>
      <c r="B96" s="713">
        <v>4</v>
      </c>
      <c r="C96" s="713">
        <v>8</v>
      </c>
      <c r="D96" s="1946"/>
      <c r="F96" s="20" t="s">
        <v>393</v>
      </c>
      <c r="G96" s="1585">
        <v>3</v>
      </c>
      <c r="H96" s="1585">
        <v>10</v>
      </c>
      <c r="I96" s="1585">
        <v>2</v>
      </c>
      <c r="J96" s="1585">
        <v>4</v>
      </c>
      <c r="K96" s="1585">
        <v>0</v>
      </c>
      <c r="L96" s="1585">
        <v>0</v>
      </c>
      <c r="M96" s="1585">
        <v>0</v>
      </c>
      <c r="N96" s="1294">
        <f t="shared" si="51"/>
        <v>19</v>
      </c>
      <c r="O96" s="1294"/>
      <c r="P96" s="1585">
        <v>3</v>
      </c>
      <c r="Q96" s="1585">
        <v>10</v>
      </c>
      <c r="R96" s="1585">
        <v>2</v>
      </c>
      <c r="S96" s="1585">
        <v>3</v>
      </c>
      <c r="T96" s="1585">
        <v>0</v>
      </c>
      <c r="U96" s="1585">
        <v>0</v>
      </c>
      <c r="V96" s="1585">
        <v>0</v>
      </c>
      <c r="W96" s="1295">
        <f t="shared" si="53"/>
        <v>18</v>
      </c>
      <c r="AA96" s="536"/>
      <c r="AB96" s="536"/>
      <c r="AC96" s="536"/>
      <c r="AD96" s="536"/>
      <c r="AE96" s="536"/>
      <c r="AF96" s="536"/>
      <c r="AG96" s="536"/>
      <c r="AH96" s="536"/>
      <c r="AI96" s="536"/>
      <c r="AJ96" s="536"/>
      <c r="AK96" s="536"/>
      <c r="AL96" s="536"/>
      <c r="AM96" s="536"/>
      <c r="AN96" s="536"/>
      <c r="AO96" s="536"/>
    </row>
    <row r="97" spans="1:41" s="490" customFormat="1" ht="10.5" customHeight="1">
      <c r="A97" s="713">
        <v>5</v>
      </c>
      <c r="B97" s="713">
        <v>4</v>
      </c>
      <c r="C97" s="713">
        <v>8</v>
      </c>
      <c r="D97" s="1946"/>
      <c r="E97" s="20"/>
      <c r="F97" s="20" t="s">
        <v>392</v>
      </c>
      <c r="G97" s="1585">
        <v>8</v>
      </c>
      <c r="H97" s="1585">
        <v>20</v>
      </c>
      <c r="I97" s="1585">
        <v>7</v>
      </c>
      <c r="J97" s="1585">
        <v>6</v>
      </c>
      <c r="K97" s="1585">
        <v>0</v>
      </c>
      <c r="L97" s="1585">
        <v>1</v>
      </c>
      <c r="M97" s="1585">
        <v>0</v>
      </c>
      <c r="N97" s="1294">
        <f t="shared" si="51"/>
        <v>42</v>
      </c>
      <c r="O97" s="1294"/>
      <c r="P97" s="1585">
        <v>7</v>
      </c>
      <c r="Q97" s="1585">
        <v>19</v>
      </c>
      <c r="R97" s="1585">
        <v>7</v>
      </c>
      <c r="S97" s="1585">
        <v>6</v>
      </c>
      <c r="T97" s="1585">
        <v>0</v>
      </c>
      <c r="U97" s="1585">
        <v>1</v>
      </c>
      <c r="V97" s="1585">
        <v>0</v>
      </c>
      <c r="W97" s="1295">
        <f t="shared" si="53"/>
        <v>40</v>
      </c>
      <c r="AA97" s="1540"/>
      <c r="AB97" s="1540"/>
      <c r="AC97" s="1540"/>
      <c r="AD97" s="1540"/>
      <c r="AE97" s="1540"/>
      <c r="AF97" s="1540"/>
      <c r="AG97" s="1540"/>
      <c r="AH97" s="1540"/>
      <c r="AI97" s="1540"/>
      <c r="AJ97" s="1540"/>
      <c r="AK97" s="1540"/>
      <c r="AL97" s="1540"/>
      <c r="AM97" s="1540"/>
      <c r="AN97" s="1540"/>
      <c r="AO97" s="1540"/>
    </row>
    <row r="98" spans="1:41" s="20" customFormat="1" ht="12" customHeight="1">
      <c r="A98" s="713"/>
      <c r="B98" s="713"/>
      <c r="C98" s="713"/>
      <c r="D98" s="1946"/>
      <c r="E98" s="490" t="s">
        <v>58</v>
      </c>
      <c r="G98" s="1317">
        <f t="shared" ref="G98:M98" si="62">SUM(G99:G104)</f>
        <v>214</v>
      </c>
      <c r="H98" s="1317">
        <f t="shared" si="62"/>
        <v>290</v>
      </c>
      <c r="I98" s="1317">
        <f t="shared" si="62"/>
        <v>123</v>
      </c>
      <c r="J98" s="1317">
        <f t="shared" si="62"/>
        <v>111</v>
      </c>
      <c r="K98" s="1317">
        <f t="shared" si="62"/>
        <v>68</v>
      </c>
      <c r="L98" s="1317">
        <f t="shared" si="62"/>
        <v>33</v>
      </c>
      <c r="M98" s="1317">
        <f t="shared" si="62"/>
        <v>39</v>
      </c>
      <c r="N98" s="1317">
        <f t="shared" si="51"/>
        <v>878</v>
      </c>
      <c r="O98" s="1317"/>
      <c r="P98" s="1317">
        <f t="shared" ref="P98:V98" si="63">SUM(P99:P104)</f>
        <v>194</v>
      </c>
      <c r="Q98" s="1317">
        <f t="shared" si="63"/>
        <v>267</v>
      </c>
      <c r="R98" s="1317">
        <f t="shared" si="63"/>
        <v>112</v>
      </c>
      <c r="S98" s="1317">
        <f t="shared" si="63"/>
        <v>93</v>
      </c>
      <c r="T98" s="1317">
        <f t="shared" si="63"/>
        <v>59</v>
      </c>
      <c r="U98" s="1317">
        <f t="shared" si="63"/>
        <v>31</v>
      </c>
      <c r="V98" s="1317">
        <f t="shared" si="63"/>
        <v>36</v>
      </c>
      <c r="W98" s="1599">
        <f t="shared" si="53"/>
        <v>792</v>
      </c>
      <c r="AA98" s="536"/>
      <c r="AB98" s="536"/>
      <c r="AC98" s="536"/>
      <c r="AD98" s="536"/>
      <c r="AE98" s="536"/>
      <c r="AF98" s="536"/>
      <c r="AG98" s="536"/>
      <c r="AH98" s="536"/>
      <c r="AI98" s="536"/>
      <c r="AJ98" s="536"/>
      <c r="AK98" s="536"/>
      <c r="AL98" s="536"/>
      <c r="AM98" s="536"/>
      <c r="AN98" s="536"/>
      <c r="AO98" s="536"/>
    </row>
    <row r="99" spans="1:41" s="20" customFormat="1" ht="11.25">
      <c r="A99" s="713">
        <v>5</v>
      </c>
      <c r="B99" s="713">
        <v>5</v>
      </c>
      <c r="C99" s="713">
        <v>11</v>
      </c>
      <c r="D99" s="1946"/>
      <c r="F99" s="20" t="s">
        <v>113</v>
      </c>
      <c r="G99" s="1585">
        <v>0</v>
      </c>
      <c r="H99" s="1585">
        <v>0</v>
      </c>
      <c r="I99" s="1585">
        <v>0</v>
      </c>
      <c r="J99" s="1585">
        <v>0</v>
      </c>
      <c r="K99" s="1585">
        <v>0</v>
      </c>
      <c r="L99" s="1585">
        <v>0</v>
      </c>
      <c r="M99" s="1585">
        <v>0</v>
      </c>
      <c r="N99" s="1294">
        <f t="shared" si="51"/>
        <v>0</v>
      </c>
      <c r="O99" s="1294"/>
      <c r="P99" s="1585">
        <v>0</v>
      </c>
      <c r="Q99" s="1585">
        <v>0</v>
      </c>
      <c r="R99" s="1585">
        <v>0</v>
      </c>
      <c r="S99" s="1585">
        <v>0</v>
      </c>
      <c r="T99" s="1585">
        <v>0</v>
      </c>
      <c r="U99" s="1585">
        <v>0</v>
      </c>
      <c r="V99" s="1585">
        <v>0</v>
      </c>
      <c r="W99" s="1295">
        <f t="shared" si="53"/>
        <v>0</v>
      </c>
      <c r="AA99" s="536"/>
      <c r="AB99" s="536"/>
      <c r="AC99" s="536"/>
      <c r="AD99" s="536"/>
      <c r="AE99" s="536"/>
      <c r="AF99" s="536"/>
      <c r="AG99" s="536"/>
      <c r="AH99" s="536"/>
      <c r="AI99" s="536"/>
      <c r="AJ99" s="536"/>
      <c r="AK99" s="536"/>
      <c r="AL99" s="536"/>
      <c r="AM99" s="536"/>
      <c r="AN99" s="536"/>
      <c r="AO99" s="536"/>
    </row>
    <row r="100" spans="1:41" s="20" customFormat="1" ht="11.1" customHeight="1">
      <c r="A100" s="713">
        <v>5</v>
      </c>
      <c r="B100" s="713">
        <v>5</v>
      </c>
      <c r="C100" s="713">
        <v>11</v>
      </c>
      <c r="D100" s="1946"/>
      <c r="F100" s="20" t="s">
        <v>391</v>
      </c>
      <c r="G100" s="1585">
        <v>52</v>
      </c>
      <c r="H100" s="1585">
        <v>79</v>
      </c>
      <c r="I100" s="1585">
        <v>31</v>
      </c>
      <c r="J100" s="1585">
        <v>18</v>
      </c>
      <c r="K100" s="1585">
        <v>1</v>
      </c>
      <c r="L100" s="1585">
        <v>0</v>
      </c>
      <c r="M100" s="1585">
        <v>0</v>
      </c>
      <c r="N100" s="1294">
        <f t="shared" si="51"/>
        <v>181</v>
      </c>
      <c r="O100" s="1294"/>
      <c r="P100" s="1585">
        <v>51</v>
      </c>
      <c r="Q100" s="1585">
        <v>77</v>
      </c>
      <c r="R100" s="1585">
        <v>29</v>
      </c>
      <c r="S100" s="1585">
        <v>16</v>
      </c>
      <c r="T100" s="1585">
        <v>1</v>
      </c>
      <c r="U100" s="1585">
        <v>0</v>
      </c>
      <c r="V100" s="1585">
        <v>0</v>
      </c>
      <c r="W100" s="1295">
        <f t="shared" si="53"/>
        <v>174</v>
      </c>
      <c r="AA100" s="536"/>
      <c r="AB100" s="536"/>
      <c r="AC100" s="536"/>
      <c r="AD100" s="536"/>
      <c r="AE100" s="536"/>
      <c r="AF100" s="536"/>
      <c r="AG100" s="536"/>
      <c r="AH100" s="536"/>
      <c r="AI100" s="536"/>
      <c r="AJ100" s="536"/>
      <c r="AK100" s="536"/>
      <c r="AL100" s="536"/>
      <c r="AM100" s="536"/>
      <c r="AN100" s="536"/>
      <c r="AO100" s="536"/>
    </row>
    <row r="101" spans="1:41" s="20" customFormat="1" ht="11.1" customHeight="1">
      <c r="A101" s="713">
        <v>5</v>
      </c>
      <c r="B101" s="713">
        <v>5</v>
      </c>
      <c r="C101" s="713">
        <v>11</v>
      </c>
      <c r="D101" s="1946"/>
      <c r="F101" s="20" t="s">
        <v>390</v>
      </c>
      <c r="G101" s="1585">
        <v>1</v>
      </c>
      <c r="H101" s="1585">
        <v>4</v>
      </c>
      <c r="I101" s="1585">
        <v>3</v>
      </c>
      <c r="J101" s="1585">
        <v>3</v>
      </c>
      <c r="K101" s="1585">
        <v>2</v>
      </c>
      <c r="L101" s="1585">
        <v>1</v>
      </c>
      <c r="M101" s="1585">
        <v>0</v>
      </c>
      <c r="N101" s="1294">
        <f t="shared" si="51"/>
        <v>14</v>
      </c>
      <c r="O101" s="1294"/>
      <c r="P101" s="1585">
        <v>1</v>
      </c>
      <c r="Q101" s="1585">
        <v>4</v>
      </c>
      <c r="R101" s="1585">
        <v>2</v>
      </c>
      <c r="S101" s="1585">
        <v>3</v>
      </c>
      <c r="T101" s="1585">
        <v>2</v>
      </c>
      <c r="U101" s="1585">
        <v>1</v>
      </c>
      <c r="V101" s="1585">
        <v>0</v>
      </c>
      <c r="W101" s="1295">
        <f t="shared" si="53"/>
        <v>13</v>
      </c>
      <c r="AA101" s="536"/>
      <c r="AB101" s="536"/>
      <c r="AC101" s="536"/>
      <c r="AD101" s="536"/>
      <c r="AE101" s="536"/>
      <c r="AF101" s="536"/>
      <c r="AG101" s="536"/>
      <c r="AH101" s="536"/>
      <c r="AI101" s="536"/>
      <c r="AJ101" s="536"/>
      <c r="AK101" s="536"/>
      <c r="AL101" s="536"/>
      <c r="AM101" s="536"/>
      <c r="AN101" s="536"/>
      <c r="AO101" s="536"/>
    </row>
    <row r="102" spans="1:41" s="20" customFormat="1" ht="11.25">
      <c r="A102" s="713">
        <v>5</v>
      </c>
      <c r="B102" s="713">
        <v>5</v>
      </c>
      <c r="C102" s="713">
        <v>11</v>
      </c>
      <c r="D102" s="1946"/>
      <c r="F102" s="20" t="s">
        <v>389</v>
      </c>
      <c r="G102" s="1585">
        <v>7</v>
      </c>
      <c r="H102" s="1585">
        <v>14</v>
      </c>
      <c r="I102" s="1585">
        <v>3</v>
      </c>
      <c r="J102" s="1585">
        <v>4</v>
      </c>
      <c r="K102" s="1585">
        <v>0</v>
      </c>
      <c r="L102" s="1585">
        <v>0</v>
      </c>
      <c r="M102" s="1585">
        <v>0</v>
      </c>
      <c r="N102" s="1294">
        <f t="shared" si="51"/>
        <v>28</v>
      </c>
      <c r="O102" s="1317"/>
      <c r="P102" s="1585">
        <v>5</v>
      </c>
      <c r="Q102" s="1585">
        <v>11</v>
      </c>
      <c r="R102" s="1585">
        <v>3</v>
      </c>
      <c r="S102" s="1585">
        <v>4</v>
      </c>
      <c r="T102" s="1585">
        <v>0</v>
      </c>
      <c r="U102" s="1585">
        <v>0</v>
      </c>
      <c r="V102" s="1585">
        <v>0</v>
      </c>
      <c r="W102" s="1295">
        <f t="shared" si="53"/>
        <v>23</v>
      </c>
      <c r="AA102" s="536"/>
      <c r="AB102" s="536"/>
      <c r="AC102" s="536"/>
      <c r="AD102" s="536"/>
      <c r="AE102" s="536"/>
      <c r="AF102" s="536"/>
      <c r="AG102" s="536"/>
      <c r="AH102" s="536"/>
      <c r="AI102" s="536"/>
      <c r="AJ102" s="536"/>
      <c r="AK102" s="536"/>
      <c r="AL102" s="536"/>
      <c r="AM102" s="536"/>
      <c r="AN102" s="536"/>
      <c r="AO102" s="536"/>
    </row>
    <row r="103" spans="1:41" s="20" customFormat="1" ht="11.25">
      <c r="A103" s="713">
        <v>5</v>
      </c>
      <c r="B103" s="713">
        <v>5</v>
      </c>
      <c r="C103" s="713">
        <v>11</v>
      </c>
      <c r="D103" s="1946"/>
      <c r="F103" s="20" t="s">
        <v>115</v>
      </c>
      <c r="G103" s="1585">
        <v>143</v>
      </c>
      <c r="H103" s="1585">
        <v>172</v>
      </c>
      <c r="I103" s="1585">
        <v>67</v>
      </c>
      <c r="J103" s="1585">
        <v>39</v>
      </c>
      <c r="K103" s="1585">
        <v>8</v>
      </c>
      <c r="L103" s="1585">
        <v>0</v>
      </c>
      <c r="M103" s="1585">
        <v>0</v>
      </c>
      <c r="N103" s="1294">
        <f t="shared" si="51"/>
        <v>429</v>
      </c>
      <c r="O103" s="1294"/>
      <c r="P103" s="1585">
        <v>126</v>
      </c>
      <c r="Q103" s="1585">
        <v>156</v>
      </c>
      <c r="R103" s="1585">
        <v>62</v>
      </c>
      <c r="S103" s="1585">
        <v>30</v>
      </c>
      <c r="T103" s="1585">
        <v>6</v>
      </c>
      <c r="U103" s="1585">
        <v>0</v>
      </c>
      <c r="V103" s="1585">
        <v>0</v>
      </c>
      <c r="W103" s="1295">
        <f t="shared" si="53"/>
        <v>380</v>
      </c>
      <c r="AA103" s="536"/>
      <c r="AB103" s="536"/>
      <c r="AC103" s="536"/>
      <c r="AD103" s="536"/>
      <c r="AE103" s="536"/>
      <c r="AF103" s="536"/>
      <c r="AG103" s="536"/>
      <c r="AH103" s="536"/>
      <c r="AI103" s="536"/>
      <c r="AJ103" s="536"/>
      <c r="AK103" s="536"/>
      <c r="AL103" s="536"/>
      <c r="AM103" s="536"/>
      <c r="AN103" s="536"/>
      <c r="AO103" s="536"/>
    </row>
    <row r="104" spans="1:41" s="20" customFormat="1" ht="11.25">
      <c r="A104" s="713">
        <v>5</v>
      </c>
      <c r="B104" s="713">
        <v>5</v>
      </c>
      <c r="C104" s="713">
        <v>11</v>
      </c>
      <c r="D104" s="1946"/>
      <c r="F104" s="370" t="s">
        <v>388</v>
      </c>
      <c r="G104" s="1585">
        <v>11</v>
      </c>
      <c r="H104" s="1585">
        <v>21</v>
      </c>
      <c r="I104" s="1585">
        <v>19</v>
      </c>
      <c r="J104" s="1585">
        <v>47</v>
      </c>
      <c r="K104" s="1585">
        <v>57</v>
      </c>
      <c r="L104" s="1585">
        <v>32</v>
      </c>
      <c r="M104" s="1585">
        <v>39</v>
      </c>
      <c r="N104" s="1294">
        <f t="shared" si="51"/>
        <v>226</v>
      </c>
      <c r="O104" s="1294"/>
      <c r="P104" s="1585">
        <v>11</v>
      </c>
      <c r="Q104" s="1585">
        <v>19</v>
      </c>
      <c r="R104" s="1585">
        <v>16</v>
      </c>
      <c r="S104" s="1585">
        <v>40</v>
      </c>
      <c r="T104" s="1585">
        <v>50</v>
      </c>
      <c r="U104" s="1585">
        <v>30</v>
      </c>
      <c r="V104" s="1585">
        <v>36</v>
      </c>
      <c r="W104" s="1295">
        <f t="shared" si="53"/>
        <v>202</v>
      </c>
      <c r="AA104" s="536"/>
      <c r="AB104" s="536"/>
      <c r="AC104" s="536"/>
      <c r="AD104" s="536"/>
      <c r="AE104" s="536"/>
      <c r="AF104" s="536"/>
      <c r="AG104" s="536"/>
      <c r="AH104" s="536"/>
      <c r="AI104" s="536"/>
      <c r="AJ104" s="536"/>
      <c r="AK104" s="536"/>
      <c r="AL104" s="536"/>
      <c r="AM104" s="536"/>
      <c r="AN104" s="536"/>
      <c r="AO104" s="536"/>
    </row>
    <row r="105" spans="1:41" s="20" customFormat="1" ht="12" customHeight="1">
      <c r="A105" s="713"/>
      <c r="B105" s="713"/>
      <c r="C105" s="713"/>
      <c r="D105" s="1946"/>
      <c r="E105" s="490" t="s">
        <v>51</v>
      </c>
      <c r="G105" s="1317">
        <f t="shared" ref="G105:M105" si="64">SUM(G106:G106)</f>
        <v>79</v>
      </c>
      <c r="H105" s="1317">
        <f t="shared" si="64"/>
        <v>90</v>
      </c>
      <c r="I105" s="1317">
        <f t="shared" si="64"/>
        <v>42</v>
      </c>
      <c r="J105" s="1317">
        <f t="shared" si="64"/>
        <v>27</v>
      </c>
      <c r="K105" s="1317">
        <f t="shared" si="64"/>
        <v>1</v>
      </c>
      <c r="L105" s="1317">
        <f t="shared" si="64"/>
        <v>1</v>
      </c>
      <c r="M105" s="1317">
        <f t="shared" si="64"/>
        <v>0</v>
      </c>
      <c r="N105" s="1317">
        <f t="shared" si="51"/>
        <v>240</v>
      </c>
      <c r="O105" s="1317"/>
      <c r="P105" s="1317">
        <f t="shared" ref="P105:V105" si="65">SUM(P106:P106)</f>
        <v>70</v>
      </c>
      <c r="Q105" s="1317">
        <f t="shared" si="65"/>
        <v>80</v>
      </c>
      <c r="R105" s="1317">
        <f t="shared" si="65"/>
        <v>34</v>
      </c>
      <c r="S105" s="1317">
        <f t="shared" si="65"/>
        <v>25</v>
      </c>
      <c r="T105" s="1317">
        <f t="shared" si="65"/>
        <v>1</v>
      </c>
      <c r="U105" s="1317">
        <f t="shared" si="65"/>
        <v>1</v>
      </c>
      <c r="V105" s="1317">
        <f t="shared" si="65"/>
        <v>0</v>
      </c>
      <c r="W105" s="1599">
        <f t="shared" si="53"/>
        <v>211</v>
      </c>
      <c r="AA105" s="536"/>
      <c r="AB105" s="536"/>
      <c r="AC105" s="536"/>
      <c r="AD105" s="536"/>
      <c r="AE105" s="536"/>
      <c r="AF105" s="536"/>
      <c r="AG105" s="536"/>
      <c r="AH105" s="536"/>
      <c r="AI105" s="536"/>
      <c r="AJ105" s="536"/>
      <c r="AK105" s="536"/>
      <c r="AL105" s="536"/>
      <c r="AM105" s="536"/>
      <c r="AN105" s="536"/>
      <c r="AO105" s="536"/>
    </row>
    <row r="106" spans="1:41" s="20" customFormat="1" ht="11.25">
      <c r="A106" s="713">
        <v>5</v>
      </c>
      <c r="B106" s="713">
        <v>5</v>
      </c>
      <c r="C106" s="713">
        <v>10</v>
      </c>
      <c r="D106" s="1946"/>
      <c r="E106" s="490"/>
      <c r="F106" s="20" t="s">
        <v>115</v>
      </c>
      <c r="G106" s="1585">
        <v>79</v>
      </c>
      <c r="H106" s="1585">
        <v>90</v>
      </c>
      <c r="I106" s="1585">
        <v>42</v>
      </c>
      <c r="J106" s="1585">
        <v>27</v>
      </c>
      <c r="K106" s="1585">
        <v>1</v>
      </c>
      <c r="L106" s="1585">
        <v>1</v>
      </c>
      <c r="M106" s="1585">
        <v>0</v>
      </c>
      <c r="N106" s="1294">
        <f t="shared" si="51"/>
        <v>240</v>
      </c>
      <c r="O106" s="1294"/>
      <c r="P106" s="1585">
        <v>70</v>
      </c>
      <c r="Q106" s="1585">
        <v>80</v>
      </c>
      <c r="R106" s="1585">
        <v>34</v>
      </c>
      <c r="S106" s="1585">
        <v>25</v>
      </c>
      <c r="T106" s="1585">
        <v>1</v>
      </c>
      <c r="U106" s="1585">
        <v>1</v>
      </c>
      <c r="V106" s="1585">
        <v>0</v>
      </c>
      <c r="W106" s="1295">
        <f t="shared" si="53"/>
        <v>211</v>
      </c>
      <c r="AA106" s="536"/>
      <c r="AB106" s="536"/>
      <c r="AC106" s="536"/>
      <c r="AD106" s="536"/>
      <c r="AE106" s="536"/>
      <c r="AF106" s="536"/>
      <c r="AG106" s="536"/>
      <c r="AH106" s="536"/>
      <c r="AI106" s="536"/>
      <c r="AJ106" s="536"/>
      <c r="AK106" s="536"/>
      <c r="AL106" s="536"/>
      <c r="AM106" s="536"/>
      <c r="AN106" s="536"/>
      <c r="AO106" s="536"/>
    </row>
    <row r="107" spans="1:41" s="20" customFormat="1" ht="12" customHeight="1">
      <c r="A107" s="713"/>
      <c r="B107" s="713"/>
      <c r="C107" s="713"/>
      <c r="D107" s="1946"/>
      <c r="E107" s="1530" t="s">
        <v>52</v>
      </c>
      <c r="G107" s="1317">
        <f t="shared" ref="G107:M107" si="66">SUM(G108:G109)</f>
        <v>24</v>
      </c>
      <c r="H107" s="1317">
        <f t="shared" si="66"/>
        <v>27</v>
      </c>
      <c r="I107" s="1317">
        <f t="shared" si="66"/>
        <v>11</v>
      </c>
      <c r="J107" s="1317">
        <f t="shared" si="66"/>
        <v>3</v>
      </c>
      <c r="K107" s="1317">
        <f t="shared" si="66"/>
        <v>1</v>
      </c>
      <c r="L107" s="1317">
        <f t="shared" si="66"/>
        <v>0</v>
      </c>
      <c r="M107" s="1317">
        <f t="shared" si="66"/>
        <v>1</v>
      </c>
      <c r="N107" s="1317">
        <f t="shared" si="51"/>
        <v>67</v>
      </c>
      <c r="O107" s="1317"/>
      <c r="P107" s="1317">
        <f t="shared" ref="P107:V107" si="67">SUM(P108:P109)</f>
        <v>18</v>
      </c>
      <c r="Q107" s="1317">
        <f t="shared" si="67"/>
        <v>19</v>
      </c>
      <c r="R107" s="1317">
        <f t="shared" si="67"/>
        <v>7</v>
      </c>
      <c r="S107" s="1317">
        <f t="shared" si="67"/>
        <v>2</v>
      </c>
      <c r="T107" s="1317">
        <f t="shared" si="67"/>
        <v>1</v>
      </c>
      <c r="U107" s="1317">
        <f t="shared" si="67"/>
        <v>0</v>
      </c>
      <c r="V107" s="1317">
        <f t="shared" si="67"/>
        <v>1</v>
      </c>
      <c r="W107" s="1599">
        <f t="shared" si="53"/>
        <v>48</v>
      </c>
      <c r="AA107" s="536"/>
      <c r="AB107" s="536"/>
      <c r="AC107" s="536"/>
      <c r="AD107" s="536"/>
      <c r="AE107" s="536"/>
      <c r="AF107" s="536"/>
      <c r="AG107" s="536"/>
      <c r="AH107" s="536"/>
      <c r="AI107" s="536"/>
      <c r="AJ107" s="536"/>
      <c r="AK107" s="536"/>
      <c r="AL107" s="536"/>
      <c r="AM107" s="536"/>
      <c r="AN107" s="536"/>
      <c r="AO107" s="536"/>
    </row>
    <row r="108" spans="1:41" s="20" customFormat="1" ht="11.25">
      <c r="A108" s="713">
        <v>5</v>
      </c>
      <c r="B108" s="713">
        <v>5</v>
      </c>
      <c r="C108" s="713">
        <v>13</v>
      </c>
      <c r="D108" s="1946"/>
      <c r="F108" s="20" t="s">
        <v>115</v>
      </c>
      <c r="G108" s="1585">
        <v>21</v>
      </c>
      <c r="H108" s="1585">
        <v>18</v>
      </c>
      <c r="I108" s="1585">
        <v>7</v>
      </c>
      <c r="J108" s="1585">
        <v>2</v>
      </c>
      <c r="K108" s="1585">
        <v>1</v>
      </c>
      <c r="L108" s="1585">
        <v>0</v>
      </c>
      <c r="M108" s="1585">
        <v>0</v>
      </c>
      <c r="N108" s="1294">
        <f t="shared" si="51"/>
        <v>49</v>
      </c>
      <c r="O108" s="1294"/>
      <c r="P108" s="1585">
        <v>16</v>
      </c>
      <c r="Q108" s="1585">
        <v>15</v>
      </c>
      <c r="R108" s="1585">
        <v>3</v>
      </c>
      <c r="S108" s="1585">
        <v>1</v>
      </c>
      <c r="T108" s="1585">
        <v>1</v>
      </c>
      <c r="U108" s="1585">
        <v>0</v>
      </c>
      <c r="V108" s="1585">
        <v>0</v>
      </c>
      <c r="W108" s="1295">
        <f t="shared" si="53"/>
        <v>36</v>
      </c>
      <c r="AA108" s="536"/>
      <c r="AB108" s="536"/>
      <c r="AC108" s="536"/>
      <c r="AD108" s="536"/>
      <c r="AE108" s="536"/>
      <c r="AF108" s="536"/>
      <c r="AG108" s="536"/>
      <c r="AH108" s="536"/>
      <c r="AI108" s="536"/>
      <c r="AJ108" s="536"/>
      <c r="AK108" s="536"/>
      <c r="AL108" s="536"/>
      <c r="AM108" s="536"/>
      <c r="AN108" s="536"/>
      <c r="AO108" s="536"/>
    </row>
    <row r="109" spans="1:41" s="20" customFormat="1" ht="11.1" customHeight="1">
      <c r="A109" s="713">
        <v>5</v>
      </c>
      <c r="B109" s="713">
        <v>5</v>
      </c>
      <c r="C109" s="713">
        <v>13</v>
      </c>
      <c r="D109" s="1948"/>
      <c r="F109" s="20" t="s">
        <v>387</v>
      </c>
      <c r="G109" s="1585">
        <v>3</v>
      </c>
      <c r="H109" s="1585">
        <v>9</v>
      </c>
      <c r="I109" s="1585">
        <v>4</v>
      </c>
      <c r="J109" s="1585">
        <v>1</v>
      </c>
      <c r="K109" s="1585">
        <v>0</v>
      </c>
      <c r="L109" s="1585">
        <v>0</v>
      </c>
      <c r="M109" s="1585">
        <v>1</v>
      </c>
      <c r="N109" s="1294">
        <f t="shared" si="51"/>
        <v>18</v>
      </c>
      <c r="O109" s="1294"/>
      <c r="P109" s="1585">
        <v>2</v>
      </c>
      <c r="Q109" s="1585">
        <v>4</v>
      </c>
      <c r="R109" s="1585">
        <v>4</v>
      </c>
      <c r="S109" s="1585">
        <v>1</v>
      </c>
      <c r="T109" s="1585">
        <v>0</v>
      </c>
      <c r="U109" s="1585">
        <v>0</v>
      </c>
      <c r="V109" s="1585">
        <v>1</v>
      </c>
      <c r="W109" s="1295">
        <f t="shared" si="53"/>
        <v>12</v>
      </c>
      <c r="AA109" s="536"/>
      <c r="AB109" s="536"/>
      <c r="AC109" s="536"/>
      <c r="AD109" s="536"/>
      <c r="AE109" s="536"/>
      <c r="AF109" s="536"/>
      <c r="AG109" s="536"/>
      <c r="AH109" s="536"/>
      <c r="AI109" s="536"/>
      <c r="AJ109" s="536"/>
      <c r="AK109" s="536"/>
      <c r="AL109" s="536"/>
      <c r="AM109" s="536"/>
      <c r="AN109" s="536"/>
      <c r="AO109" s="536"/>
    </row>
    <row r="110" spans="1:41" s="20" customFormat="1" ht="12" customHeight="1">
      <c r="A110" s="713"/>
      <c r="B110" s="713"/>
      <c r="C110" s="713"/>
      <c r="D110" s="1945">
        <v>1406</v>
      </c>
      <c r="E110" s="1592" t="s">
        <v>5</v>
      </c>
      <c r="F110" s="1591"/>
      <c r="G110" s="1603">
        <f t="shared" ref="G110:M110" si="68">SUM(G111+G116+G118+G114)</f>
        <v>1133</v>
      </c>
      <c r="H110" s="1603">
        <f t="shared" si="68"/>
        <v>1450</v>
      </c>
      <c r="I110" s="1603">
        <f t="shared" si="68"/>
        <v>394</v>
      </c>
      <c r="J110" s="1603">
        <f t="shared" si="68"/>
        <v>183</v>
      </c>
      <c r="K110" s="1603">
        <f t="shared" si="68"/>
        <v>18</v>
      </c>
      <c r="L110" s="1603">
        <f t="shared" si="68"/>
        <v>7</v>
      </c>
      <c r="M110" s="1603">
        <f t="shared" si="68"/>
        <v>3</v>
      </c>
      <c r="N110" s="1603">
        <f t="shared" si="51"/>
        <v>3188</v>
      </c>
      <c r="O110" s="1603"/>
      <c r="P110" s="1603">
        <f t="shared" ref="P110:V110" si="69">SUM(P111+P116+P118+P114)</f>
        <v>708</v>
      </c>
      <c r="Q110" s="1603">
        <f t="shared" si="69"/>
        <v>922</v>
      </c>
      <c r="R110" s="1603">
        <f t="shared" si="69"/>
        <v>250</v>
      </c>
      <c r="S110" s="1603">
        <f t="shared" si="69"/>
        <v>108</v>
      </c>
      <c r="T110" s="1603">
        <f t="shared" si="69"/>
        <v>10</v>
      </c>
      <c r="U110" s="1603">
        <f t="shared" si="69"/>
        <v>3</v>
      </c>
      <c r="V110" s="1603">
        <f t="shared" si="69"/>
        <v>1</v>
      </c>
      <c r="W110" s="1602">
        <f t="shared" si="53"/>
        <v>2002</v>
      </c>
      <c r="AA110" s="536"/>
      <c r="AB110" s="536"/>
      <c r="AC110" s="536"/>
      <c r="AD110" s="536"/>
      <c r="AE110" s="536"/>
      <c r="AF110" s="536"/>
      <c r="AG110" s="536"/>
      <c r="AH110" s="536"/>
      <c r="AI110" s="536"/>
      <c r="AJ110" s="536"/>
      <c r="AK110" s="536"/>
      <c r="AL110" s="536"/>
      <c r="AM110" s="536"/>
      <c r="AN110" s="536"/>
      <c r="AO110" s="536"/>
    </row>
    <row r="111" spans="1:41" s="20" customFormat="1" ht="12" customHeight="1">
      <c r="A111" s="713"/>
      <c r="B111" s="713"/>
      <c r="C111" s="713"/>
      <c r="D111" s="1946"/>
      <c r="E111" s="490" t="s">
        <v>656</v>
      </c>
      <c r="G111" s="1317">
        <f t="shared" ref="G111:M111" si="70">SUM(G112:G113)</f>
        <v>710</v>
      </c>
      <c r="H111" s="1317">
        <f t="shared" si="70"/>
        <v>985</v>
      </c>
      <c r="I111" s="1317">
        <f t="shared" si="70"/>
        <v>279</v>
      </c>
      <c r="J111" s="1317">
        <f t="shared" si="70"/>
        <v>119</v>
      </c>
      <c r="K111" s="1317">
        <f t="shared" si="70"/>
        <v>10</v>
      </c>
      <c r="L111" s="1317">
        <f t="shared" si="70"/>
        <v>5</v>
      </c>
      <c r="M111" s="1317">
        <f t="shared" si="70"/>
        <v>1</v>
      </c>
      <c r="N111" s="1317">
        <f t="shared" si="51"/>
        <v>2109</v>
      </c>
      <c r="O111" s="1317"/>
      <c r="P111" s="1317">
        <f t="shared" ref="P111:V111" si="71">SUM(P112:P113)</f>
        <v>410</v>
      </c>
      <c r="Q111" s="1317">
        <f t="shared" si="71"/>
        <v>593</v>
      </c>
      <c r="R111" s="1317">
        <f t="shared" si="71"/>
        <v>170</v>
      </c>
      <c r="S111" s="1317">
        <f t="shared" si="71"/>
        <v>68</v>
      </c>
      <c r="T111" s="1317">
        <f t="shared" si="71"/>
        <v>5</v>
      </c>
      <c r="U111" s="1317">
        <f t="shared" si="71"/>
        <v>2</v>
      </c>
      <c r="V111" s="1317">
        <f t="shared" si="71"/>
        <v>0</v>
      </c>
      <c r="W111" s="1599">
        <f t="shared" si="53"/>
        <v>1248</v>
      </c>
      <c r="AA111" s="536"/>
      <c r="AB111" s="536"/>
      <c r="AC111" s="536"/>
      <c r="AD111" s="536"/>
      <c r="AE111" s="536"/>
      <c r="AF111" s="536"/>
      <c r="AG111" s="536"/>
      <c r="AH111" s="536"/>
      <c r="AI111" s="536"/>
      <c r="AJ111" s="536"/>
      <c r="AK111" s="536"/>
      <c r="AL111" s="536"/>
      <c r="AM111" s="536"/>
      <c r="AN111" s="536"/>
      <c r="AO111" s="536"/>
    </row>
    <row r="112" spans="1:41" s="20" customFormat="1" ht="11.25">
      <c r="A112" s="713">
        <v>6</v>
      </c>
      <c r="B112" s="713">
        <v>2</v>
      </c>
      <c r="C112" s="713">
        <v>11</v>
      </c>
      <c r="D112" s="1946"/>
      <c r="E112" s="559"/>
      <c r="F112" s="20" t="s">
        <v>443</v>
      </c>
      <c r="G112" s="1585">
        <v>10</v>
      </c>
      <c r="H112" s="1585">
        <v>15</v>
      </c>
      <c r="I112" s="1585">
        <v>10</v>
      </c>
      <c r="J112" s="1585">
        <v>6</v>
      </c>
      <c r="K112" s="1585">
        <v>3</v>
      </c>
      <c r="L112" s="1585">
        <v>0</v>
      </c>
      <c r="M112" s="1585">
        <v>1</v>
      </c>
      <c r="N112" s="1294">
        <f t="shared" si="51"/>
        <v>45</v>
      </c>
      <c r="O112" s="1294"/>
      <c r="P112" s="1585">
        <v>7</v>
      </c>
      <c r="Q112" s="1585">
        <v>14</v>
      </c>
      <c r="R112" s="1585">
        <v>10</v>
      </c>
      <c r="S112" s="1585">
        <v>4</v>
      </c>
      <c r="T112" s="1585">
        <v>1</v>
      </c>
      <c r="U112" s="1585">
        <v>0</v>
      </c>
      <c r="V112" s="1585">
        <v>0</v>
      </c>
      <c r="W112" s="1295">
        <f t="shared" si="53"/>
        <v>36</v>
      </c>
      <c r="AA112" s="536"/>
      <c r="AB112" s="536"/>
      <c r="AC112" s="536"/>
      <c r="AD112" s="536"/>
      <c r="AE112" s="536"/>
      <c r="AF112" s="536"/>
      <c r="AG112" s="536"/>
      <c r="AH112" s="536"/>
      <c r="AI112" s="536"/>
      <c r="AJ112" s="536"/>
      <c r="AK112" s="536"/>
      <c r="AL112" s="536"/>
      <c r="AM112" s="536"/>
      <c r="AN112" s="536"/>
      <c r="AO112" s="536"/>
    </row>
    <row r="113" spans="1:41" s="20" customFormat="1" ht="11.1" customHeight="1">
      <c r="A113" s="713">
        <v>6</v>
      </c>
      <c r="B113" s="713">
        <v>2</v>
      </c>
      <c r="C113" s="713">
        <v>11</v>
      </c>
      <c r="D113" s="1946"/>
      <c r="E113" s="559"/>
      <c r="F113" s="20" t="s">
        <v>98</v>
      </c>
      <c r="G113" s="1585">
        <v>700</v>
      </c>
      <c r="H113" s="1585">
        <v>970</v>
      </c>
      <c r="I113" s="1585">
        <v>269</v>
      </c>
      <c r="J113" s="1585">
        <v>113</v>
      </c>
      <c r="K113" s="1585">
        <v>7</v>
      </c>
      <c r="L113" s="1585">
        <v>5</v>
      </c>
      <c r="M113" s="1585">
        <v>0</v>
      </c>
      <c r="N113" s="1294">
        <f t="shared" si="51"/>
        <v>2064</v>
      </c>
      <c r="O113" s="1294"/>
      <c r="P113" s="1585">
        <v>403</v>
      </c>
      <c r="Q113" s="1585">
        <v>579</v>
      </c>
      <c r="R113" s="1585">
        <v>160</v>
      </c>
      <c r="S113" s="1585">
        <v>64</v>
      </c>
      <c r="T113" s="1585">
        <v>4</v>
      </c>
      <c r="U113" s="1585">
        <v>2</v>
      </c>
      <c r="V113" s="1585">
        <v>0</v>
      </c>
      <c r="W113" s="1295">
        <f t="shared" si="53"/>
        <v>1212</v>
      </c>
      <c r="AA113" s="536"/>
      <c r="AB113" s="536"/>
      <c r="AC113" s="536"/>
      <c r="AD113" s="536"/>
      <c r="AE113" s="536"/>
      <c r="AF113" s="536"/>
      <c r="AG113" s="536"/>
      <c r="AH113" s="536"/>
      <c r="AI113" s="536"/>
      <c r="AJ113" s="536"/>
      <c r="AK113" s="536"/>
      <c r="AL113" s="536"/>
      <c r="AM113" s="536"/>
      <c r="AN113" s="536"/>
      <c r="AO113" s="536"/>
    </row>
    <row r="114" spans="1:41" s="20" customFormat="1" ht="11.1" customHeight="1">
      <c r="A114" s="713"/>
      <c r="B114" s="713"/>
      <c r="C114" s="713"/>
      <c r="D114" s="1946"/>
      <c r="E114" s="490" t="s">
        <v>381</v>
      </c>
      <c r="G114" s="1584">
        <f t="shared" ref="G114:M114" si="72">SUM(G115)</f>
        <v>225</v>
      </c>
      <c r="H114" s="1584">
        <f t="shared" si="72"/>
        <v>252</v>
      </c>
      <c r="I114" s="1584">
        <f t="shared" si="72"/>
        <v>54</v>
      </c>
      <c r="J114" s="1584">
        <f t="shared" si="72"/>
        <v>32</v>
      </c>
      <c r="K114" s="1584">
        <f t="shared" si="72"/>
        <v>3</v>
      </c>
      <c r="L114" s="1584">
        <f t="shared" si="72"/>
        <v>2</v>
      </c>
      <c r="M114" s="1584">
        <f t="shared" si="72"/>
        <v>2</v>
      </c>
      <c r="N114" s="1317">
        <f t="shared" si="51"/>
        <v>570</v>
      </c>
      <c r="O114" s="1584"/>
      <c r="P114" s="1584">
        <f t="shared" ref="P114:V114" si="73">SUM(P115)</f>
        <v>107</v>
      </c>
      <c r="Q114" s="1584">
        <f t="shared" si="73"/>
        <v>123</v>
      </c>
      <c r="R114" s="1584">
        <f t="shared" si="73"/>
        <v>20</v>
      </c>
      <c r="S114" s="1584">
        <f t="shared" si="73"/>
        <v>10</v>
      </c>
      <c r="T114" s="1584">
        <f t="shared" si="73"/>
        <v>0</v>
      </c>
      <c r="U114" s="1584">
        <f t="shared" si="73"/>
        <v>1</v>
      </c>
      <c r="V114" s="1584">
        <f t="shared" si="73"/>
        <v>1</v>
      </c>
      <c r="W114" s="1599">
        <f t="shared" si="53"/>
        <v>262</v>
      </c>
      <c r="AA114" s="536"/>
      <c r="AB114" s="536"/>
      <c r="AC114" s="536"/>
      <c r="AD114" s="536"/>
      <c r="AE114" s="536"/>
      <c r="AF114" s="536"/>
      <c r="AG114" s="536"/>
      <c r="AH114" s="536"/>
      <c r="AI114" s="536"/>
      <c r="AJ114" s="536"/>
      <c r="AK114" s="536"/>
      <c r="AL114" s="536"/>
      <c r="AM114" s="536"/>
      <c r="AN114" s="536"/>
      <c r="AO114" s="536"/>
    </row>
    <row r="115" spans="1:41" s="20" customFormat="1" ht="11.1" customHeight="1">
      <c r="A115" s="713">
        <v>6</v>
      </c>
      <c r="B115" s="713">
        <v>2</v>
      </c>
      <c r="C115" s="713">
        <v>10</v>
      </c>
      <c r="D115" s="1946"/>
      <c r="E115" s="559"/>
      <c r="F115" s="20" t="s">
        <v>118</v>
      </c>
      <c r="G115" s="1585">
        <v>225</v>
      </c>
      <c r="H115" s="1585">
        <v>252</v>
      </c>
      <c r="I115" s="1585">
        <v>54</v>
      </c>
      <c r="J115" s="1585">
        <v>32</v>
      </c>
      <c r="K115" s="1585">
        <v>3</v>
      </c>
      <c r="L115" s="1585">
        <v>2</v>
      </c>
      <c r="M115" s="1585">
        <v>2</v>
      </c>
      <c r="N115" s="1294">
        <f t="shared" si="51"/>
        <v>570</v>
      </c>
      <c r="O115" s="1294"/>
      <c r="P115" s="1585">
        <v>107</v>
      </c>
      <c r="Q115" s="1585">
        <v>123</v>
      </c>
      <c r="R115" s="1585">
        <v>20</v>
      </c>
      <c r="S115" s="1585">
        <v>10</v>
      </c>
      <c r="T115" s="1585">
        <v>0</v>
      </c>
      <c r="U115" s="1585">
        <v>1</v>
      </c>
      <c r="V115" s="1585">
        <v>1</v>
      </c>
      <c r="W115" s="1295">
        <f t="shared" si="53"/>
        <v>262</v>
      </c>
      <c r="AA115" s="536"/>
      <c r="AB115" s="536"/>
      <c r="AC115" s="536"/>
      <c r="AD115" s="536"/>
      <c r="AE115" s="536"/>
      <c r="AF115" s="536"/>
      <c r="AG115" s="536"/>
      <c r="AH115" s="536"/>
      <c r="AI115" s="536"/>
      <c r="AJ115" s="536"/>
      <c r="AK115" s="536"/>
      <c r="AL115" s="536"/>
      <c r="AM115" s="536"/>
      <c r="AN115" s="536"/>
      <c r="AO115" s="536"/>
    </row>
    <row r="116" spans="1:41" s="20" customFormat="1" ht="12" customHeight="1">
      <c r="A116" s="713"/>
      <c r="B116" s="713"/>
      <c r="C116" s="713"/>
      <c r="D116" s="1946"/>
      <c r="E116" s="490" t="s">
        <v>55</v>
      </c>
      <c r="G116" s="1317">
        <f t="shared" ref="G116:M116" si="74">SUM(G117)</f>
        <v>99</v>
      </c>
      <c r="H116" s="1317">
        <f t="shared" si="74"/>
        <v>105</v>
      </c>
      <c r="I116" s="1317">
        <f t="shared" si="74"/>
        <v>28</v>
      </c>
      <c r="J116" s="1317">
        <f t="shared" si="74"/>
        <v>16</v>
      </c>
      <c r="K116" s="1317">
        <f t="shared" si="74"/>
        <v>2</v>
      </c>
      <c r="L116" s="1317">
        <f t="shared" si="74"/>
        <v>0</v>
      </c>
      <c r="M116" s="1317">
        <f t="shared" si="74"/>
        <v>0</v>
      </c>
      <c r="N116" s="1317">
        <f t="shared" si="51"/>
        <v>250</v>
      </c>
      <c r="O116" s="1317"/>
      <c r="P116" s="1317">
        <f t="shared" ref="P116:V116" si="75">SUM(P117)</f>
        <v>95</v>
      </c>
      <c r="Q116" s="1317">
        <f t="shared" si="75"/>
        <v>98</v>
      </c>
      <c r="R116" s="1317">
        <f t="shared" si="75"/>
        <v>28</v>
      </c>
      <c r="S116" s="1317">
        <f t="shared" si="75"/>
        <v>16</v>
      </c>
      <c r="T116" s="1317">
        <f t="shared" si="75"/>
        <v>2</v>
      </c>
      <c r="U116" s="1317">
        <f t="shared" si="75"/>
        <v>0</v>
      </c>
      <c r="V116" s="1317">
        <f t="shared" si="75"/>
        <v>0</v>
      </c>
      <c r="W116" s="1599">
        <f t="shared" si="53"/>
        <v>239</v>
      </c>
      <c r="AA116" s="536"/>
      <c r="AB116" s="536"/>
      <c r="AC116" s="536"/>
      <c r="AD116" s="536"/>
      <c r="AE116" s="536"/>
      <c r="AF116" s="536"/>
      <c r="AG116" s="536"/>
      <c r="AH116" s="536"/>
      <c r="AI116" s="536"/>
      <c r="AJ116" s="536"/>
      <c r="AK116" s="536"/>
      <c r="AL116" s="536"/>
      <c r="AM116" s="536"/>
      <c r="AN116" s="536"/>
      <c r="AO116" s="536"/>
    </row>
    <row r="117" spans="1:41" s="20" customFormat="1" ht="11.25">
      <c r="A117" s="713">
        <v>6</v>
      </c>
      <c r="B117" s="713">
        <v>2</v>
      </c>
      <c r="C117" s="713">
        <v>10</v>
      </c>
      <c r="D117" s="1946"/>
      <c r="F117" s="20" t="s">
        <v>99</v>
      </c>
      <c r="G117" s="1585">
        <v>99</v>
      </c>
      <c r="H117" s="1585">
        <v>105</v>
      </c>
      <c r="I117" s="1585">
        <v>28</v>
      </c>
      <c r="J117" s="1585">
        <v>16</v>
      </c>
      <c r="K117" s="1585">
        <v>2</v>
      </c>
      <c r="L117" s="1585">
        <v>0</v>
      </c>
      <c r="M117" s="1585">
        <v>0</v>
      </c>
      <c r="N117" s="1294">
        <f t="shared" ref="N117:N148" si="76">SUM(G117:M117)</f>
        <v>250</v>
      </c>
      <c r="O117" s="1294"/>
      <c r="P117" s="1585">
        <v>95</v>
      </c>
      <c r="Q117" s="1585">
        <v>98</v>
      </c>
      <c r="R117" s="1585">
        <v>28</v>
      </c>
      <c r="S117" s="1585">
        <v>16</v>
      </c>
      <c r="T117" s="1585">
        <v>2</v>
      </c>
      <c r="U117" s="1585">
        <v>0</v>
      </c>
      <c r="V117" s="1585">
        <v>0</v>
      </c>
      <c r="W117" s="1295">
        <f t="shared" ref="W117:W148" si="77">SUM(P117:V117)</f>
        <v>239</v>
      </c>
      <c r="AA117" s="536"/>
      <c r="AB117" s="536"/>
      <c r="AC117" s="536"/>
      <c r="AD117" s="536"/>
      <c r="AE117" s="536"/>
      <c r="AF117" s="536"/>
      <c r="AG117" s="536"/>
      <c r="AH117" s="536"/>
      <c r="AI117" s="536"/>
      <c r="AJ117" s="536"/>
      <c r="AK117" s="536"/>
      <c r="AL117" s="536"/>
      <c r="AM117" s="536"/>
      <c r="AN117" s="536"/>
      <c r="AO117" s="536"/>
    </row>
    <row r="118" spans="1:41" s="490" customFormat="1" ht="11.1" customHeight="1">
      <c r="A118" s="1601"/>
      <c r="B118" s="1601"/>
      <c r="C118" s="1601"/>
      <c r="D118" s="1946"/>
      <c r="E118" s="490" t="s">
        <v>26</v>
      </c>
      <c r="G118" s="1600">
        <f t="shared" ref="G118:M118" si="78">SUM(G119)</f>
        <v>99</v>
      </c>
      <c r="H118" s="1600">
        <f t="shared" si="78"/>
        <v>108</v>
      </c>
      <c r="I118" s="1600">
        <f t="shared" si="78"/>
        <v>33</v>
      </c>
      <c r="J118" s="1600">
        <f t="shared" si="78"/>
        <v>16</v>
      </c>
      <c r="K118" s="1600">
        <f t="shared" si="78"/>
        <v>3</v>
      </c>
      <c r="L118" s="1600">
        <f t="shared" si="78"/>
        <v>0</v>
      </c>
      <c r="M118" s="1600">
        <f t="shared" si="78"/>
        <v>0</v>
      </c>
      <c r="N118" s="1317">
        <f t="shared" si="76"/>
        <v>259</v>
      </c>
      <c r="O118" s="1317"/>
      <c r="P118" s="1600">
        <f t="shared" ref="P118:V118" si="79">SUM(P119)</f>
        <v>96</v>
      </c>
      <c r="Q118" s="1600">
        <f t="shared" si="79"/>
        <v>108</v>
      </c>
      <c r="R118" s="1600">
        <f t="shared" si="79"/>
        <v>32</v>
      </c>
      <c r="S118" s="1600">
        <f t="shared" si="79"/>
        <v>14</v>
      </c>
      <c r="T118" s="1600">
        <f t="shared" si="79"/>
        <v>3</v>
      </c>
      <c r="U118" s="1600">
        <f t="shared" si="79"/>
        <v>0</v>
      </c>
      <c r="V118" s="1600">
        <f t="shared" si="79"/>
        <v>0</v>
      </c>
      <c r="W118" s="1599">
        <f t="shared" si="77"/>
        <v>253</v>
      </c>
      <c r="AA118" s="1540"/>
      <c r="AB118" s="1540"/>
      <c r="AC118" s="1540"/>
      <c r="AD118" s="1540"/>
      <c r="AE118" s="1540"/>
      <c r="AF118" s="1540"/>
      <c r="AG118" s="1540"/>
      <c r="AH118" s="1540"/>
      <c r="AI118" s="1540"/>
      <c r="AJ118" s="1540"/>
      <c r="AK118" s="1540"/>
      <c r="AL118" s="1540"/>
      <c r="AM118" s="1540"/>
      <c r="AN118" s="1540"/>
      <c r="AO118" s="1540"/>
    </row>
    <row r="119" spans="1:41" s="20" customFormat="1" ht="11.25">
      <c r="A119" s="713">
        <v>6</v>
      </c>
      <c r="B119" s="713">
        <v>2</v>
      </c>
      <c r="C119" s="713">
        <v>6</v>
      </c>
      <c r="D119" s="1946"/>
      <c r="F119" s="20" t="s">
        <v>380</v>
      </c>
      <c r="G119" s="1585">
        <v>99</v>
      </c>
      <c r="H119" s="1585">
        <v>108</v>
      </c>
      <c r="I119" s="1585">
        <v>33</v>
      </c>
      <c r="J119" s="1585">
        <v>16</v>
      </c>
      <c r="K119" s="1585">
        <v>3</v>
      </c>
      <c r="L119" s="1585">
        <v>0</v>
      </c>
      <c r="M119" s="1585">
        <v>0</v>
      </c>
      <c r="N119" s="1294">
        <f t="shared" si="76"/>
        <v>259</v>
      </c>
      <c r="O119" s="623"/>
      <c r="P119" s="1585">
        <v>96</v>
      </c>
      <c r="Q119" s="1585">
        <v>108</v>
      </c>
      <c r="R119" s="1585">
        <v>32</v>
      </c>
      <c r="S119" s="1585">
        <v>14</v>
      </c>
      <c r="T119" s="1585">
        <v>3</v>
      </c>
      <c r="U119" s="1585">
        <v>0</v>
      </c>
      <c r="V119" s="1585">
        <v>0</v>
      </c>
      <c r="W119" s="1295">
        <f t="shared" si="77"/>
        <v>253</v>
      </c>
      <c r="AA119" s="536"/>
      <c r="AB119" s="536"/>
      <c r="AC119" s="536"/>
      <c r="AD119" s="536"/>
      <c r="AE119" s="536"/>
      <c r="AF119" s="536"/>
      <c r="AG119" s="536"/>
      <c r="AH119" s="536"/>
      <c r="AI119" s="536"/>
      <c r="AJ119" s="536"/>
      <c r="AK119" s="536"/>
      <c r="AL119" s="536"/>
      <c r="AM119" s="536"/>
      <c r="AN119" s="536"/>
      <c r="AO119" s="536"/>
    </row>
    <row r="120" spans="1:41" ht="12" customHeight="1">
      <c r="D120" s="1953">
        <v>1407</v>
      </c>
      <c r="E120" s="1592" t="s">
        <v>62</v>
      </c>
      <c r="F120" s="1591"/>
      <c r="G120" s="1598">
        <f t="shared" ref="G120:M120" si="80">SUM(G123,G121)</f>
        <v>87</v>
      </c>
      <c r="H120" s="1598">
        <f t="shared" si="80"/>
        <v>104</v>
      </c>
      <c r="I120" s="1598">
        <f t="shared" si="80"/>
        <v>22</v>
      </c>
      <c r="J120" s="1598">
        <f t="shared" si="80"/>
        <v>32</v>
      </c>
      <c r="K120" s="1598">
        <f t="shared" si="80"/>
        <v>3</v>
      </c>
      <c r="L120" s="1598">
        <f t="shared" si="80"/>
        <v>1</v>
      </c>
      <c r="M120" s="1598">
        <f t="shared" si="80"/>
        <v>2</v>
      </c>
      <c r="N120" s="1590">
        <f t="shared" si="76"/>
        <v>251</v>
      </c>
      <c r="O120" s="1590"/>
      <c r="P120" s="1598">
        <f t="shared" ref="P120:V120" si="81">SUM(P123,P121)</f>
        <v>85</v>
      </c>
      <c r="Q120" s="1598">
        <f t="shared" si="81"/>
        <v>98</v>
      </c>
      <c r="R120" s="1598">
        <f t="shared" si="81"/>
        <v>22</v>
      </c>
      <c r="S120" s="1598">
        <f t="shared" si="81"/>
        <v>32</v>
      </c>
      <c r="T120" s="1598">
        <f t="shared" si="81"/>
        <v>1</v>
      </c>
      <c r="U120" s="1598">
        <f t="shared" si="81"/>
        <v>1</v>
      </c>
      <c r="V120" s="1598">
        <f t="shared" si="81"/>
        <v>1</v>
      </c>
      <c r="W120" s="1588">
        <f t="shared" si="77"/>
        <v>240</v>
      </c>
      <c r="AA120" s="536"/>
      <c r="AB120" s="536"/>
      <c r="AC120" s="536"/>
      <c r="AD120" s="536"/>
      <c r="AE120" s="536"/>
      <c r="AF120" s="536"/>
      <c r="AG120" s="536"/>
      <c r="AH120" s="536"/>
      <c r="AI120" s="536"/>
      <c r="AJ120" s="536"/>
      <c r="AK120" s="536"/>
      <c r="AL120" s="536"/>
      <c r="AM120" s="536"/>
      <c r="AN120" s="536"/>
      <c r="AO120" s="536"/>
    </row>
    <row r="121" spans="1:41" ht="12" customHeight="1">
      <c r="D121" s="1950"/>
      <c r="E121" s="490" t="s">
        <v>56</v>
      </c>
      <c r="F121" s="20"/>
      <c r="G121" s="1584">
        <f t="shared" ref="G121:M121" si="82">SUM(G122)</f>
        <v>23</v>
      </c>
      <c r="H121" s="1584">
        <f t="shared" si="82"/>
        <v>29</v>
      </c>
      <c r="I121" s="1584">
        <f t="shared" si="82"/>
        <v>6</v>
      </c>
      <c r="J121" s="1584">
        <f t="shared" si="82"/>
        <v>4</v>
      </c>
      <c r="K121" s="1584">
        <f t="shared" si="82"/>
        <v>0</v>
      </c>
      <c r="L121" s="1584">
        <f t="shared" si="82"/>
        <v>0</v>
      </c>
      <c r="M121" s="1584">
        <f t="shared" si="82"/>
        <v>0</v>
      </c>
      <c r="N121" s="1584">
        <f t="shared" si="76"/>
        <v>62</v>
      </c>
      <c r="O121" s="1584"/>
      <c r="P121" s="1584">
        <f t="shared" ref="P121:V121" si="83">SUM(P122)</f>
        <v>23</v>
      </c>
      <c r="Q121" s="1584">
        <f t="shared" si="83"/>
        <v>23</v>
      </c>
      <c r="R121" s="1584">
        <f t="shared" si="83"/>
        <v>6</v>
      </c>
      <c r="S121" s="1584">
        <f t="shared" si="83"/>
        <v>4</v>
      </c>
      <c r="T121" s="1584">
        <f t="shared" si="83"/>
        <v>0</v>
      </c>
      <c r="U121" s="1584">
        <f t="shared" si="83"/>
        <v>0</v>
      </c>
      <c r="V121" s="1584">
        <f t="shared" si="83"/>
        <v>0</v>
      </c>
      <c r="W121" s="1594">
        <f t="shared" si="77"/>
        <v>56</v>
      </c>
      <c r="AA121" s="536"/>
      <c r="AB121" s="536"/>
      <c r="AC121" s="536"/>
      <c r="AD121" s="536"/>
      <c r="AE121" s="536"/>
      <c r="AF121" s="536"/>
      <c r="AG121" s="536"/>
      <c r="AH121" s="536"/>
      <c r="AI121" s="536"/>
      <c r="AJ121" s="536"/>
      <c r="AK121" s="536"/>
      <c r="AL121" s="536"/>
      <c r="AM121" s="536"/>
      <c r="AN121" s="536"/>
      <c r="AO121" s="536"/>
    </row>
    <row r="122" spans="1:41">
      <c r="A122" s="713">
        <v>7</v>
      </c>
      <c r="B122" s="713">
        <v>6</v>
      </c>
      <c r="C122" s="713">
        <v>10</v>
      </c>
      <c r="D122" s="1950"/>
      <c r="E122" s="490"/>
      <c r="F122" s="20" t="s">
        <v>100</v>
      </c>
      <c r="G122" s="1585">
        <v>23</v>
      </c>
      <c r="H122" s="1585">
        <v>29</v>
      </c>
      <c r="I122" s="1585">
        <v>6</v>
      </c>
      <c r="J122" s="1585">
        <v>4</v>
      </c>
      <c r="K122" s="1585">
        <v>0</v>
      </c>
      <c r="L122" s="1585">
        <v>0</v>
      </c>
      <c r="M122" s="1585">
        <v>0</v>
      </c>
      <c r="N122" s="623">
        <f t="shared" si="76"/>
        <v>62</v>
      </c>
      <c r="O122" s="623"/>
      <c r="P122" s="1585">
        <v>23</v>
      </c>
      <c r="Q122" s="1585">
        <v>23</v>
      </c>
      <c r="R122" s="1585">
        <v>6</v>
      </c>
      <c r="S122" s="1585">
        <v>4</v>
      </c>
      <c r="T122" s="1585">
        <v>0</v>
      </c>
      <c r="U122" s="1585">
        <v>0</v>
      </c>
      <c r="V122" s="1585">
        <v>0</v>
      </c>
      <c r="W122" s="1593">
        <f t="shared" si="77"/>
        <v>56</v>
      </c>
      <c r="AA122" s="536"/>
      <c r="AB122" s="536"/>
      <c r="AC122" s="536"/>
      <c r="AD122" s="536"/>
      <c r="AE122" s="536"/>
      <c r="AF122" s="536"/>
      <c r="AG122" s="536"/>
      <c r="AH122" s="536"/>
      <c r="AI122" s="536"/>
      <c r="AJ122" s="536"/>
      <c r="AK122" s="536"/>
      <c r="AL122" s="536"/>
      <c r="AM122" s="536"/>
      <c r="AN122" s="536"/>
      <c r="AO122" s="536"/>
    </row>
    <row r="123" spans="1:41" ht="11.1" customHeight="1">
      <c r="D123" s="1950"/>
      <c r="E123" s="490" t="s">
        <v>25</v>
      </c>
      <c r="F123" s="490"/>
      <c r="G123" s="1597">
        <f t="shared" ref="G123:M123" si="84">SUM(G124:G127)</f>
        <v>64</v>
      </c>
      <c r="H123" s="1597">
        <f t="shared" si="84"/>
        <v>75</v>
      </c>
      <c r="I123" s="1597">
        <f t="shared" si="84"/>
        <v>16</v>
      </c>
      <c r="J123" s="1597">
        <f t="shared" si="84"/>
        <v>28</v>
      </c>
      <c r="K123" s="1597">
        <f t="shared" si="84"/>
        <v>3</v>
      </c>
      <c r="L123" s="1597">
        <f t="shared" si="84"/>
        <v>1</v>
      </c>
      <c r="M123" s="1597">
        <f t="shared" si="84"/>
        <v>2</v>
      </c>
      <c r="N123" s="1584">
        <f t="shared" si="76"/>
        <v>189</v>
      </c>
      <c r="O123" s="1584"/>
      <c r="P123" s="1597">
        <f t="shared" ref="P123:V123" si="85">SUM(P124:P127)</f>
        <v>62</v>
      </c>
      <c r="Q123" s="1597">
        <f t="shared" si="85"/>
        <v>75</v>
      </c>
      <c r="R123" s="1597">
        <f t="shared" si="85"/>
        <v>16</v>
      </c>
      <c r="S123" s="1597">
        <f t="shared" si="85"/>
        <v>28</v>
      </c>
      <c r="T123" s="1597">
        <f t="shared" si="85"/>
        <v>1</v>
      </c>
      <c r="U123" s="1597">
        <f t="shared" si="85"/>
        <v>1</v>
      </c>
      <c r="V123" s="1597">
        <f t="shared" si="85"/>
        <v>1</v>
      </c>
      <c r="W123" s="1594">
        <f t="shared" si="77"/>
        <v>184</v>
      </c>
      <c r="AA123" s="536"/>
      <c r="AB123" s="536"/>
      <c r="AC123" s="536"/>
      <c r="AD123" s="536"/>
      <c r="AE123" s="536"/>
      <c r="AF123" s="536"/>
      <c r="AG123" s="536"/>
      <c r="AH123" s="536"/>
      <c r="AI123" s="536"/>
      <c r="AJ123" s="536"/>
      <c r="AK123" s="536"/>
      <c r="AL123" s="536"/>
      <c r="AM123" s="536"/>
      <c r="AN123" s="536"/>
      <c r="AO123" s="536"/>
    </row>
    <row r="124" spans="1:41" ht="11.1" customHeight="1">
      <c r="A124" s="713">
        <v>7</v>
      </c>
      <c r="B124" s="713">
        <v>3</v>
      </c>
      <c r="C124" s="713">
        <v>11</v>
      </c>
      <c r="D124" s="1950"/>
      <c r="E124" s="20"/>
      <c r="F124" s="20" t="s">
        <v>119</v>
      </c>
      <c r="G124" s="1585">
        <v>26</v>
      </c>
      <c r="H124" s="1585">
        <v>31</v>
      </c>
      <c r="I124" s="1585">
        <v>7</v>
      </c>
      <c r="J124" s="1585">
        <v>13</v>
      </c>
      <c r="K124" s="1585">
        <v>2</v>
      </c>
      <c r="L124" s="1585">
        <v>1</v>
      </c>
      <c r="M124" s="1585">
        <v>1</v>
      </c>
      <c r="N124" s="623">
        <f t="shared" si="76"/>
        <v>81</v>
      </c>
      <c r="O124" s="623"/>
      <c r="P124" s="1585">
        <v>26</v>
      </c>
      <c r="Q124" s="1585">
        <v>31</v>
      </c>
      <c r="R124" s="1585">
        <v>7</v>
      </c>
      <c r="S124" s="1585">
        <v>13</v>
      </c>
      <c r="T124" s="1585">
        <v>1</v>
      </c>
      <c r="U124" s="1585">
        <v>1</v>
      </c>
      <c r="V124" s="1585">
        <v>0</v>
      </c>
      <c r="W124" s="1593">
        <f t="shared" si="77"/>
        <v>79</v>
      </c>
      <c r="AA124" s="536"/>
      <c r="AB124" s="536"/>
      <c r="AC124" s="536"/>
      <c r="AD124" s="536"/>
      <c r="AE124" s="536"/>
      <c r="AF124" s="536"/>
      <c r="AG124" s="536"/>
      <c r="AH124" s="536"/>
      <c r="AI124" s="536"/>
      <c r="AJ124" s="536"/>
      <c r="AK124" s="536"/>
      <c r="AL124" s="536"/>
      <c r="AM124" s="536"/>
      <c r="AN124" s="536"/>
      <c r="AO124" s="536"/>
    </row>
    <row r="125" spans="1:41">
      <c r="A125" s="713">
        <v>7</v>
      </c>
      <c r="B125" s="713">
        <v>3</v>
      </c>
      <c r="C125" s="713">
        <v>11</v>
      </c>
      <c r="D125" s="1950"/>
      <c r="E125" s="20"/>
      <c r="F125" s="20" t="s">
        <v>379</v>
      </c>
      <c r="G125" s="1585">
        <v>18</v>
      </c>
      <c r="H125" s="1585">
        <v>20</v>
      </c>
      <c r="I125" s="1585">
        <v>3</v>
      </c>
      <c r="J125" s="1585">
        <v>7</v>
      </c>
      <c r="K125" s="1585">
        <v>0</v>
      </c>
      <c r="L125" s="1585">
        <v>0</v>
      </c>
      <c r="M125" s="1585">
        <v>0</v>
      </c>
      <c r="N125" s="623">
        <f t="shared" si="76"/>
        <v>48</v>
      </c>
      <c r="O125" s="623"/>
      <c r="P125" s="1585">
        <v>17</v>
      </c>
      <c r="Q125" s="1585">
        <v>20</v>
      </c>
      <c r="R125" s="1585">
        <v>3</v>
      </c>
      <c r="S125" s="1585">
        <v>7</v>
      </c>
      <c r="T125" s="1585">
        <v>0</v>
      </c>
      <c r="U125" s="1585">
        <v>0</v>
      </c>
      <c r="V125" s="1585">
        <v>0</v>
      </c>
      <c r="W125" s="1593">
        <f t="shared" si="77"/>
        <v>47</v>
      </c>
      <c r="AA125" s="536"/>
      <c r="AB125" s="536"/>
      <c r="AC125" s="536"/>
      <c r="AD125" s="536"/>
      <c r="AE125" s="536"/>
      <c r="AF125" s="536"/>
      <c r="AG125" s="536"/>
      <c r="AH125" s="536"/>
      <c r="AI125" s="536"/>
      <c r="AJ125" s="536"/>
      <c r="AK125" s="536"/>
      <c r="AL125" s="536"/>
      <c r="AM125" s="536"/>
      <c r="AN125" s="536"/>
      <c r="AO125" s="536"/>
    </row>
    <row r="126" spans="1:41" ht="11.1" customHeight="1">
      <c r="A126" s="713">
        <v>7</v>
      </c>
      <c r="B126" s="713">
        <v>3</v>
      </c>
      <c r="C126" s="713">
        <v>11</v>
      </c>
      <c r="D126" s="1950"/>
      <c r="E126" s="20"/>
      <c r="F126" s="20" t="s">
        <v>378</v>
      </c>
      <c r="G126" s="1585">
        <v>8</v>
      </c>
      <c r="H126" s="1585">
        <v>8</v>
      </c>
      <c r="I126" s="1585">
        <v>2</v>
      </c>
      <c r="J126" s="1585">
        <v>5</v>
      </c>
      <c r="K126" s="1585">
        <v>1</v>
      </c>
      <c r="L126" s="1585">
        <v>0</v>
      </c>
      <c r="M126" s="1585">
        <v>1</v>
      </c>
      <c r="N126" s="623">
        <f t="shared" si="76"/>
        <v>25</v>
      </c>
      <c r="O126" s="623"/>
      <c r="P126" s="1585">
        <v>8</v>
      </c>
      <c r="Q126" s="1585">
        <v>8</v>
      </c>
      <c r="R126" s="1585">
        <v>2</v>
      </c>
      <c r="S126" s="1585">
        <v>5</v>
      </c>
      <c r="T126" s="1585">
        <v>0</v>
      </c>
      <c r="U126" s="1585">
        <v>0</v>
      </c>
      <c r="V126" s="1585">
        <v>1</v>
      </c>
      <c r="W126" s="1593">
        <f t="shared" si="77"/>
        <v>24</v>
      </c>
      <c r="AA126" s="536"/>
      <c r="AB126" s="536"/>
      <c r="AC126" s="536"/>
      <c r="AD126" s="536"/>
      <c r="AE126" s="536"/>
      <c r="AF126" s="536"/>
      <c r="AG126" s="536"/>
      <c r="AH126" s="536"/>
      <c r="AI126" s="536"/>
      <c r="AJ126" s="536"/>
      <c r="AK126" s="536"/>
      <c r="AL126" s="536"/>
      <c r="AM126" s="536"/>
      <c r="AN126" s="536"/>
      <c r="AO126" s="536"/>
    </row>
    <row r="127" spans="1:41" ht="11.1" customHeight="1">
      <c r="A127" s="713">
        <v>7</v>
      </c>
      <c r="B127" s="713">
        <v>3</v>
      </c>
      <c r="C127" s="713">
        <v>11</v>
      </c>
      <c r="D127" s="1951"/>
      <c r="E127" s="20"/>
      <c r="F127" s="20" t="s">
        <v>415</v>
      </c>
      <c r="G127" s="1582">
        <v>12</v>
      </c>
      <c r="H127" s="1582">
        <v>16</v>
      </c>
      <c r="I127" s="1582">
        <v>4</v>
      </c>
      <c r="J127" s="1582">
        <v>3</v>
      </c>
      <c r="K127" s="1582">
        <v>0</v>
      </c>
      <c r="L127" s="1582">
        <v>0</v>
      </c>
      <c r="M127" s="1582">
        <v>0</v>
      </c>
      <c r="N127" s="623">
        <f t="shared" si="76"/>
        <v>35</v>
      </c>
      <c r="O127" s="623"/>
      <c r="P127" s="1582">
        <v>11</v>
      </c>
      <c r="Q127" s="1582">
        <v>16</v>
      </c>
      <c r="R127" s="1582">
        <v>4</v>
      </c>
      <c r="S127" s="1582">
        <v>3</v>
      </c>
      <c r="T127" s="1582">
        <v>0</v>
      </c>
      <c r="U127" s="1582">
        <v>0</v>
      </c>
      <c r="V127" s="1582">
        <v>0</v>
      </c>
      <c r="W127" s="1593">
        <f t="shared" si="77"/>
        <v>34</v>
      </c>
      <c r="AA127" s="536"/>
      <c r="AB127" s="536"/>
      <c r="AC127" s="536"/>
      <c r="AD127" s="536"/>
      <c r="AE127" s="536"/>
      <c r="AF127" s="536"/>
      <c r="AG127" s="536"/>
      <c r="AH127" s="536"/>
      <c r="AI127" s="536"/>
      <c r="AJ127" s="536"/>
      <c r="AK127" s="536"/>
      <c r="AL127" s="536"/>
      <c r="AM127" s="536"/>
      <c r="AN127" s="536"/>
      <c r="AO127" s="536"/>
    </row>
    <row r="128" spans="1:41" ht="12" customHeight="1">
      <c r="D128" s="1953">
        <v>1408</v>
      </c>
      <c r="E128" s="1592" t="s">
        <v>63</v>
      </c>
      <c r="F128" s="1592"/>
      <c r="G128" s="1590">
        <f t="shared" ref="G128:M128" si="86">SUM(G132+G129+G136+G140)</f>
        <v>268</v>
      </c>
      <c r="H128" s="1590">
        <f t="shared" si="86"/>
        <v>392</v>
      </c>
      <c r="I128" s="1590">
        <f t="shared" si="86"/>
        <v>121</v>
      </c>
      <c r="J128" s="1590">
        <f t="shared" si="86"/>
        <v>151</v>
      </c>
      <c r="K128" s="1590">
        <f t="shared" si="86"/>
        <v>94</v>
      </c>
      <c r="L128" s="1590">
        <f t="shared" si="86"/>
        <v>89</v>
      </c>
      <c r="M128" s="1590">
        <f t="shared" si="86"/>
        <v>111</v>
      </c>
      <c r="N128" s="1590">
        <f t="shared" si="76"/>
        <v>1226</v>
      </c>
      <c r="O128" s="1590"/>
      <c r="P128" s="1590">
        <f t="shared" ref="P128:V128" si="87">SUM(P132+P129+P136+P140)</f>
        <v>257</v>
      </c>
      <c r="Q128" s="1590">
        <f t="shared" si="87"/>
        <v>353</v>
      </c>
      <c r="R128" s="1590">
        <f t="shared" si="87"/>
        <v>104</v>
      </c>
      <c r="S128" s="1590">
        <f t="shared" si="87"/>
        <v>135</v>
      </c>
      <c r="T128" s="1590">
        <f t="shared" si="87"/>
        <v>89</v>
      </c>
      <c r="U128" s="1590">
        <f t="shared" si="87"/>
        <v>81</v>
      </c>
      <c r="V128" s="1590">
        <f t="shared" si="87"/>
        <v>102</v>
      </c>
      <c r="W128" s="1588">
        <f t="shared" si="77"/>
        <v>1121</v>
      </c>
      <c r="AA128" s="536"/>
      <c r="AB128" s="536"/>
      <c r="AC128" s="536"/>
      <c r="AD128" s="536"/>
      <c r="AE128" s="536"/>
      <c r="AF128" s="536"/>
      <c r="AG128" s="536"/>
      <c r="AH128" s="536"/>
      <c r="AI128" s="536"/>
      <c r="AJ128" s="536"/>
      <c r="AK128" s="536"/>
      <c r="AL128" s="536"/>
      <c r="AM128" s="536"/>
      <c r="AN128" s="536"/>
      <c r="AO128" s="536"/>
    </row>
    <row r="129" spans="1:41" ht="12" customHeight="1">
      <c r="D129" s="1950"/>
      <c r="E129" s="1530" t="s">
        <v>473</v>
      </c>
      <c r="F129" s="1316"/>
      <c r="G129" s="1595">
        <f t="shared" ref="G129:M129" si="88">SUM(G130:G131)</f>
        <v>11</v>
      </c>
      <c r="H129" s="1584">
        <f t="shared" si="88"/>
        <v>17</v>
      </c>
      <c r="I129" s="1584">
        <f t="shared" si="88"/>
        <v>9</v>
      </c>
      <c r="J129" s="1584">
        <f t="shared" si="88"/>
        <v>30</v>
      </c>
      <c r="K129" s="1584">
        <f t="shared" si="88"/>
        <v>28</v>
      </c>
      <c r="L129" s="1584">
        <f t="shared" si="88"/>
        <v>41</v>
      </c>
      <c r="M129" s="1584">
        <f t="shared" si="88"/>
        <v>47</v>
      </c>
      <c r="N129" s="1584">
        <f t="shared" si="76"/>
        <v>183</v>
      </c>
      <c r="O129" s="1584"/>
      <c r="P129" s="1584">
        <f t="shared" ref="P129:V129" si="89">SUM(P130:P131)</f>
        <v>8</v>
      </c>
      <c r="Q129" s="1584">
        <f t="shared" si="89"/>
        <v>16</v>
      </c>
      <c r="R129" s="1584">
        <f t="shared" si="89"/>
        <v>7</v>
      </c>
      <c r="S129" s="1584">
        <f t="shared" si="89"/>
        <v>29</v>
      </c>
      <c r="T129" s="1584">
        <f t="shared" si="89"/>
        <v>27</v>
      </c>
      <c r="U129" s="1584">
        <f t="shared" si="89"/>
        <v>39</v>
      </c>
      <c r="V129" s="1584">
        <f t="shared" si="89"/>
        <v>40</v>
      </c>
      <c r="W129" s="1594">
        <f t="shared" si="77"/>
        <v>166</v>
      </c>
      <c r="AA129" s="536"/>
      <c r="AB129" s="536"/>
      <c r="AC129" s="536"/>
      <c r="AD129" s="536"/>
      <c r="AE129" s="536"/>
      <c r="AF129" s="536"/>
      <c r="AG129" s="536"/>
      <c r="AH129" s="536"/>
      <c r="AI129" s="536"/>
      <c r="AJ129" s="536"/>
      <c r="AK129" s="536"/>
      <c r="AL129" s="536"/>
      <c r="AM129" s="536"/>
      <c r="AN129" s="536"/>
      <c r="AO129" s="536"/>
    </row>
    <row r="130" spans="1:41" ht="10.5" customHeight="1">
      <c r="A130" s="713">
        <v>8</v>
      </c>
      <c r="B130" s="713">
        <v>4</v>
      </c>
      <c r="C130" s="713">
        <v>6</v>
      </c>
      <c r="D130" s="1950"/>
      <c r="E130" s="1530"/>
      <c r="F130" s="370" t="s">
        <v>414</v>
      </c>
      <c r="G130" s="1596">
        <v>11</v>
      </c>
      <c r="H130" s="1582">
        <v>17</v>
      </c>
      <c r="I130" s="1582">
        <v>9</v>
      </c>
      <c r="J130" s="1582">
        <v>30</v>
      </c>
      <c r="K130" s="1582">
        <v>28</v>
      </c>
      <c r="L130" s="1582">
        <v>41</v>
      </c>
      <c r="M130" s="1582">
        <v>47</v>
      </c>
      <c r="N130" s="623">
        <f t="shared" si="76"/>
        <v>183</v>
      </c>
      <c r="O130" s="1584"/>
      <c r="P130" s="1582">
        <v>8</v>
      </c>
      <c r="Q130" s="1582">
        <v>16</v>
      </c>
      <c r="R130" s="1582">
        <v>7</v>
      </c>
      <c r="S130" s="1582">
        <v>29</v>
      </c>
      <c r="T130" s="1582">
        <v>27</v>
      </c>
      <c r="U130" s="1582">
        <v>39</v>
      </c>
      <c r="V130" s="1582">
        <v>40</v>
      </c>
      <c r="W130" s="1593">
        <f t="shared" si="77"/>
        <v>166</v>
      </c>
      <c r="AA130" s="536"/>
      <c r="AB130" s="536"/>
      <c r="AC130" s="536"/>
      <c r="AD130" s="536"/>
      <c r="AE130" s="536"/>
      <c r="AF130" s="536"/>
      <c r="AG130" s="536"/>
      <c r="AH130" s="536"/>
      <c r="AI130" s="536"/>
      <c r="AJ130" s="536"/>
      <c r="AK130" s="536"/>
      <c r="AL130" s="536"/>
      <c r="AM130" s="536"/>
      <c r="AN130" s="536"/>
      <c r="AO130" s="536"/>
    </row>
    <row r="131" spans="1:41" ht="10.5" customHeight="1">
      <c r="A131" s="713">
        <v>8</v>
      </c>
      <c r="B131" s="713">
        <v>4</v>
      </c>
      <c r="C131" s="713">
        <v>6</v>
      </c>
      <c r="D131" s="1950"/>
      <c r="E131" s="1316"/>
      <c r="F131" s="370" t="s">
        <v>655</v>
      </c>
      <c r="G131" s="1585">
        <v>0</v>
      </c>
      <c r="H131" s="1585">
        <v>0</v>
      </c>
      <c r="I131" s="1585">
        <v>0</v>
      </c>
      <c r="J131" s="1585">
        <v>0</v>
      </c>
      <c r="K131" s="1585">
        <v>0</v>
      </c>
      <c r="L131" s="1585">
        <v>0</v>
      </c>
      <c r="M131" s="1585">
        <v>0</v>
      </c>
      <c r="N131" s="623">
        <f t="shared" si="76"/>
        <v>0</v>
      </c>
      <c r="O131" s="1584"/>
      <c r="P131" s="1585">
        <v>0</v>
      </c>
      <c r="Q131" s="1585">
        <v>0</v>
      </c>
      <c r="R131" s="1585">
        <v>0</v>
      </c>
      <c r="S131" s="1585">
        <v>0</v>
      </c>
      <c r="T131" s="1585">
        <v>0</v>
      </c>
      <c r="U131" s="1585">
        <v>0</v>
      </c>
      <c r="V131" s="1585">
        <v>0</v>
      </c>
      <c r="W131" s="1593">
        <f t="shared" si="77"/>
        <v>0</v>
      </c>
      <c r="AA131" s="536"/>
      <c r="AB131" s="536"/>
      <c r="AC131" s="536"/>
      <c r="AD131" s="536"/>
      <c r="AE131" s="536"/>
      <c r="AF131" s="536"/>
      <c r="AG131" s="536"/>
      <c r="AH131" s="536"/>
      <c r="AI131" s="536"/>
      <c r="AJ131" s="536"/>
      <c r="AK131" s="536"/>
      <c r="AL131" s="536"/>
      <c r="AM131" s="536"/>
      <c r="AN131" s="536"/>
      <c r="AO131" s="536"/>
    </row>
    <row r="132" spans="1:41" ht="10.5" customHeight="1">
      <c r="D132" s="1950"/>
      <c r="E132" s="1530" t="s">
        <v>57</v>
      </c>
      <c r="F132" s="1316"/>
      <c r="G132" s="1595">
        <f t="shared" ref="G132:M132" si="90">SUM(G133:G135)</f>
        <v>252</v>
      </c>
      <c r="H132" s="1595">
        <f t="shared" si="90"/>
        <v>354</v>
      </c>
      <c r="I132" s="1595">
        <f t="shared" si="90"/>
        <v>102</v>
      </c>
      <c r="J132" s="1595">
        <f t="shared" si="90"/>
        <v>69</v>
      </c>
      <c r="K132" s="1595">
        <f t="shared" si="90"/>
        <v>9</v>
      </c>
      <c r="L132" s="1595">
        <f t="shared" si="90"/>
        <v>3</v>
      </c>
      <c r="M132" s="1595">
        <f t="shared" si="90"/>
        <v>6</v>
      </c>
      <c r="N132" s="1584">
        <f t="shared" si="76"/>
        <v>795</v>
      </c>
      <c r="O132" s="1584"/>
      <c r="P132" s="1584">
        <f t="shared" ref="P132:V132" si="91">SUM(P133:P135)</f>
        <v>244</v>
      </c>
      <c r="Q132" s="1584">
        <f t="shared" si="91"/>
        <v>318</v>
      </c>
      <c r="R132" s="1584">
        <f t="shared" si="91"/>
        <v>87</v>
      </c>
      <c r="S132" s="1584">
        <f t="shared" si="91"/>
        <v>55</v>
      </c>
      <c r="T132" s="1584">
        <f t="shared" si="91"/>
        <v>7</v>
      </c>
      <c r="U132" s="1584">
        <f t="shared" si="91"/>
        <v>3</v>
      </c>
      <c r="V132" s="1584">
        <f t="shared" si="91"/>
        <v>6</v>
      </c>
      <c r="W132" s="1583">
        <f t="shared" si="77"/>
        <v>720</v>
      </c>
      <c r="AA132" s="536"/>
      <c r="AB132" s="536"/>
      <c r="AC132" s="536"/>
      <c r="AD132" s="536"/>
      <c r="AE132" s="536"/>
      <c r="AF132" s="536"/>
      <c r="AG132" s="536"/>
      <c r="AH132" s="536"/>
      <c r="AI132" s="536"/>
      <c r="AJ132" s="536"/>
      <c r="AK132" s="536"/>
      <c r="AL132" s="536"/>
      <c r="AM132" s="536"/>
      <c r="AN132" s="536"/>
      <c r="AO132" s="536"/>
    </row>
    <row r="133" spans="1:41" ht="10.5" customHeight="1">
      <c r="A133" s="713">
        <v>8</v>
      </c>
      <c r="B133" s="713">
        <v>4</v>
      </c>
      <c r="C133" s="713">
        <v>8</v>
      </c>
      <c r="D133" s="1950"/>
      <c r="E133" s="1316"/>
      <c r="F133" s="370" t="s">
        <v>121</v>
      </c>
      <c r="G133" s="1585">
        <v>184</v>
      </c>
      <c r="H133" s="1585">
        <v>245</v>
      </c>
      <c r="I133" s="1585">
        <v>65</v>
      </c>
      <c r="J133" s="1585">
        <v>35</v>
      </c>
      <c r="K133" s="1585">
        <v>0</v>
      </c>
      <c r="L133" s="1585">
        <v>1</v>
      </c>
      <c r="M133" s="1585">
        <v>1</v>
      </c>
      <c r="N133" s="623">
        <f t="shared" si="76"/>
        <v>531</v>
      </c>
      <c r="O133" s="1584"/>
      <c r="P133" s="1585">
        <v>178</v>
      </c>
      <c r="Q133" s="1585">
        <v>222</v>
      </c>
      <c r="R133" s="1585">
        <v>58</v>
      </c>
      <c r="S133" s="1585">
        <v>29</v>
      </c>
      <c r="T133" s="1585">
        <v>0</v>
      </c>
      <c r="U133" s="1585">
        <v>1</v>
      </c>
      <c r="V133" s="1585">
        <v>1</v>
      </c>
      <c r="W133" s="1593">
        <f t="shared" si="77"/>
        <v>489</v>
      </c>
      <c r="AA133" s="536"/>
      <c r="AB133" s="536"/>
      <c r="AC133" s="536"/>
      <c r="AD133" s="536"/>
      <c r="AE133" s="536"/>
      <c r="AF133" s="536"/>
      <c r="AG133" s="536"/>
      <c r="AH133" s="536"/>
      <c r="AI133" s="536"/>
      <c r="AJ133" s="536"/>
      <c r="AK133" s="536"/>
      <c r="AL133" s="536"/>
      <c r="AM133" s="536"/>
      <c r="AN133" s="536"/>
      <c r="AO133" s="536"/>
    </row>
    <row r="134" spans="1:41" ht="10.5" customHeight="1">
      <c r="A134" s="713">
        <v>8</v>
      </c>
      <c r="B134" s="713">
        <v>4</v>
      </c>
      <c r="C134" s="713">
        <v>15</v>
      </c>
      <c r="D134" s="1950"/>
      <c r="E134" s="1316"/>
      <c r="F134" s="370" t="s">
        <v>440</v>
      </c>
      <c r="G134" s="1585">
        <v>6</v>
      </c>
      <c r="H134" s="1585">
        <v>6</v>
      </c>
      <c r="I134" s="1585">
        <v>4</v>
      </c>
      <c r="J134" s="1585">
        <v>5</v>
      </c>
      <c r="K134" s="1585">
        <v>2</v>
      </c>
      <c r="L134" s="1585">
        <v>0</v>
      </c>
      <c r="M134" s="1585">
        <v>0</v>
      </c>
      <c r="N134" s="623">
        <f t="shared" si="76"/>
        <v>23</v>
      </c>
      <c r="O134" s="1584"/>
      <c r="P134" s="1585">
        <v>6</v>
      </c>
      <c r="Q134" s="1585">
        <v>6</v>
      </c>
      <c r="R134" s="1585">
        <v>4</v>
      </c>
      <c r="S134" s="1585">
        <v>4</v>
      </c>
      <c r="T134" s="1585">
        <v>1</v>
      </c>
      <c r="U134" s="1585">
        <v>0</v>
      </c>
      <c r="V134" s="1585">
        <v>0</v>
      </c>
      <c r="W134" s="1593">
        <f t="shared" si="77"/>
        <v>21</v>
      </c>
      <c r="AA134" s="536"/>
      <c r="AB134" s="536"/>
      <c r="AC134" s="536"/>
      <c r="AD134" s="536"/>
      <c r="AE134" s="536"/>
      <c r="AF134" s="536"/>
      <c r="AG134" s="536"/>
      <c r="AH134" s="536"/>
      <c r="AI134" s="536"/>
      <c r="AJ134" s="536"/>
      <c r="AK134" s="536"/>
      <c r="AL134" s="536"/>
      <c r="AM134" s="536"/>
      <c r="AN134" s="536"/>
      <c r="AO134" s="536"/>
    </row>
    <row r="135" spans="1:41" ht="10.5" customHeight="1">
      <c r="A135" s="713">
        <v>8</v>
      </c>
      <c r="B135" s="713">
        <v>4</v>
      </c>
      <c r="C135" s="713">
        <v>10</v>
      </c>
      <c r="D135" s="1950"/>
      <c r="E135" s="1316"/>
      <c r="F135" s="370" t="s">
        <v>439</v>
      </c>
      <c r="G135" s="1585">
        <v>62</v>
      </c>
      <c r="H135" s="1585">
        <v>103</v>
      </c>
      <c r="I135" s="1585">
        <v>33</v>
      </c>
      <c r="J135" s="1585">
        <v>29</v>
      </c>
      <c r="K135" s="1585">
        <v>7</v>
      </c>
      <c r="L135" s="1585">
        <v>2</v>
      </c>
      <c r="M135" s="1585">
        <v>5</v>
      </c>
      <c r="N135" s="623">
        <f t="shared" si="76"/>
        <v>241</v>
      </c>
      <c r="O135" s="1584"/>
      <c r="P135" s="1585">
        <v>60</v>
      </c>
      <c r="Q135" s="1585">
        <v>90</v>
      </c>
      <c r="R135" s="1585">
        <v>25</v>
      </c>
      <c r="S135" s="1585">
        <v>22</v>
      </c>
      <c r="T135" s="1585">
        <v>6</v>
      </c>
      <c r="U135" s="1585">
        <v>2</v>
      </c>
      <c r="V135" s="1585">
        <v>5</v>
      </c>
      <c r="W135" s="1593">
        <f t="shared" si="77"/>
        <v>210</v>
      </c>
      <c r="AA135" s="536"/>
      <c r="AB135" s="536"/>
      <c r="AC135" s="536"/>
      <c r="AD135" s="536"/>
      <c r="AE135" s="536"/>
      <c r="AF135" s="536"/>
      <c r="AG135" s="536"/>
      <c r="AH135" s="536"/>
      <c r="AI135" s="536"/>
      <c r="AJ135" s="536"/>
      <c r="AK135" s="536"/>
      <c r="AL135" s="536"/>
      <c r="AM135" s="536"/>
      <c r="AN135" s="536"/>
      <c r="AO135" s="536"/>
    </row>
    <row r="136" spans="1:41" ht="12" customHeight="1">
      <c r="D136" s="1950"/>
      <c r="E136" s="490" t="s">
        <v>18</v>
      </c>
      <c r="F136" s="20"/>
      <c r="G136" s="1595">
        <f t="shared" ref="G136:M136" si="92">SUM(G137:G139)</f>
        <v>2</v>
      </c>
      <c r="H136" s="1584">
        <f t="shared" si="92"/>
        <v>9</v>
      </c>
      <c r="I136" s="1584">
        <f t="shared" si="92"/>
        <v>3</v>
      </c>
      <c r="J136" s="1584">
        <f t="shared" si="92"/>
        <v>18</v>
      </c>
      <c r="K136" s="1584">
        <f t="shared" si="92"/>
        <v>25</v>
      </c>
      <c r="L136" s="1584">
        <f t="shared" si="92"/>
        <v>20</v>
      </c>
      <c r="M136" s="1584">
        <f t="shared" si="92"/>
        <v>15</v>
      </c>
      <c r="N136" s="1584">
        <f t="shared" si="76"/>
        <v>92</v>
      </c>
      <c r="O136" s="1584"/>
      <c r="P136" s="1584">
        <f t="shared" ref="P136:V136" si="93">SUM(P137:P139)</f>
        <v>2</v>
      </c>
      <c r="Q136" s="1584">
        <f t="shared" si="93"/>
        <v>9</v>
      </c>
      <c r="R136" s="1584">
        <f t="shared" si="93"/>
        <v>3</v>
      </c>
      <c r="S136" s="1584">
        <f t="shared" si="93"/>
        <v>18</v>
      </c>
      <c r="T136" s="1584">
        <f t="shared" si="93"/>
        <v>25</v>
      </c>
      <c r="U136" s="1584">
        <f t="shared" si="93"/>
        <v>19</v>
      </c>
      <c r="V136" s="1584">
        <f t="shared" si="93"/>
        <v>14</v>
      </c>
      <c r="W136" s="1594">
        <f t="shared" si="77"/>
        <v>90</v>
      </c>
      <c r="AA136" s="536"/>
      <c r="AB136" s="536"/>
      <c r="AC136" s="536"/>
      <c r="AD136" s="536"/>
      <c r="AE136" s="536"/>
      <c r="AF136" s="536"/>
      <c r="AG136" s="536"/>
      <c r="AH136" s="536"/>
      <c r="AI136" s="536"/>
      <c r="AJ136" s="536"/>
      <c r="AK136" s="536"/>
      <c r="AL136" s="536"/>
      <c r="AM136" s="536"/>
      <c r="AN136" s="536"/>
      <c r="AO136" s="536"/>
    </row>
    <row r="137" spans="1:41" ht="11.1" customHeight="1">
      <c r="A137" s="713">
        <v>8</v>
      </c>
      <c r="B137" s="713">
        <v>4</v>
      </c>
      <c r="C137" s="713">
        <v>11</v>
      </c>
      <c r="D137" s="1950"/>
      <c r="E137" s="490"/>
      <c r="F137" s="20" t="s">
        <v>122</v>
      </c>
      <c r="G137" s="1585">
        <v>0</v>
      </c>
      <c r="H137" s="1585">
        <v>0</v>
      </c>
      <c r="I137" s="1585">
        <v>0</v>
      </c>
      <c r="J137" s="1585">
        <v>0</v>
      </c>
      <c r="K137" s="1585">
        <v>0</v>
      </c>
      <c r="L137" s="1585">
        <v>0</v>
      </c>
      <c r="M137" s="1585">
        <v>0</v>
      </c>
      <c r="N137" s="623">
        <f t="shared" si="76"/>
        <v>0</v>
      </c>
      <c r="O137" s="623"/>
      <c r="P137" s="1585">
        <v>0</v>
      </c>
      <c r="Q137" s="1585">
        <v>0</v>
      </c>
      <c r="R137" s="1585">
        <v>0</v>
      </c>
      <c r="S137" s="1585">
        <v>0</v>
      </c>
      <c r="T137" s="1585">
        <v>0</v>
      </c>
      <c r="U137" s="1585">
        <v>0</v>
      </c>
      <c r="V137" s="1585">
        <v>0</v>
      </c>
      <c r="W137" s="1593">
        <f t="shared" si="77"/>
        <v>0</v>
      </c>
      <c r="AA137" s="536"/>
      <c r="AB137" s="536"/>
      <c r="AC137" s="536"/>
      <c r="AD137" s="536"/>
      <c r="AE137" s="536"/>
      <c r="AF137" s="536"/>
      <c r="AG137" s="536"/>
      <c r="AH137" s="536"/>
      <c r="AI137" s="536"/>
      <c r="AJ137" s="536"/>
      <c r="AK137" s="536"/>
      <c r="AL137" s="536"/>
      <c r="AM137" s="536"/>
      <c r="AN137" s="536"/>
      <c r="AO137" s="536"/>
    </row>
    <row r="138" spans="1:41" ht="11.1" customHeight="1">
      <c r="A138" s="713">
        <v>8</v>
      </c>
      <c r="B138" s="713">
        <v>3</v>
      </c>
      <c r="C138" s="713">
        <v>11</v>
      </c>
      <c r="D138" s="1950"/>
      <c r="E138" s="490"/>
      <c r="F138" s="20" t="s">
        <v>123</v>
      </c>
      <c r="G138" s="1585">
        <v>2</v>
      </c>
      <c r="H138" s="1585">
        <v>9</v>
      </c>
      <c r="I138" s="1585">
        <v>3</v>
      </c>
      <c r="J138" s="1585">
        <v>18</v>
      </c>
      <c r="K138" s="1585">
        <v>25</v>
      </c>
      <c r="L138" s="1585">
        <v>20</v>
      </c>
      <c r="M138" s="1585">
        <v>15</v>
      </c>
      <c r="N138" s="623">
        <f t="shared" si="76"/>
        <v>92</v>
      </c>
      <c r="O138" s="623"/>
      <c r="P138" s="1585">
        <v>2</v>
      </c>
      <c r="Q138" s="1585">
        <v>9</v>
      </c>
      <c r="R138" s="1585">
        <v>3</v>
      </c>
      <c r="S138" s="1585">
        <v>18</v>
      </c>
      <c r="T138" s="1585">
        <v>25</v>
      </c>
      <c r="U138" s="1585">
        <v>19</v>
      </c>
      <c r="V138" s="1585">
        <v>14</v>
      </c>
      <c r="W138" s="1593">
        <f t="shared" si="77"/>
        <v>90</v>
      </c>
      <c r="AA138" s="536"/>
      <c r="AB138" s="536"/>
      <c r="AC138" s="536"/>
      <c r="AD138" s="536"/>
      <c r="AE138" s="536"/>
      <c r="AF138" s="536"/>
      <c r="AG138" s="536"/>
      <c r="AH138" s="536"/>
      <c r="AI138" s="536"/>
      <c r="AJ138" s="536"/>
      <c r="AK138" s="536"/>
      <c r="AL138" s="536"/>
      <c r="AM138" s="536"/>
      <c r="AN138" s="536"/>
      <c r="AO138" s="536"/>
    </row>
    <row r="139" spans="1:41" ht="11.1" customHeight="1">
      <c r="A139" s="713">
        <v>8</v>
      </c>
      <c r="B139" s="713">
        <v>4</v>
      </c>
      <c r="C139" s="713">
        <v>11</v>
      </c>
      <c r="D139" s="1950"/>
      <c r="E139" s="490"/>
      <c r="F139" s="20" t="s">
        <v>377</v>
      </c>
      <c r="G139" s="1585">
        <v>0</v>
      </c>
      <c r="H139" s="1585">
        <v>0</v>
      </c>
      <c r="I139" s="1585">
        <v>0</v>
      </c>
      <c r="J139" s="1585">
        <v>0</v>
      </c>
      <c r="K139" s="1585">
        <v>0</v>
      </c>
      <c r="L139" s="1585">
        <v>0</v>
      </c>
      <c r="M139" s="1585">
        <v>0</v>
      </c>
      <c r="N139" s="623">
        <f t="shared" si="76"/>
        <v>0</v>
      </c>
      <c r="O139" s="623"/>
      <c r="P139" s="1585">
        <v>0</v>
      </c>
      <c r="Q139" s="1585">
        <v>0</v>
      </c>
      <c r="R139" s="1585">
        <v>0</v>
      </c>
      <c r="S139" s="1585">
        <v>0</v>
      </c>
      <c r="T139" s="1585">
        <v>0</v>
      </c>
      <c r="U139" s="1585">
        <v>0</v>
      </c>
      <c r="V139" s="1585">
        <v>0</v>
      </c>
      <c r="W139" s="1593">
        <f t="shared" si="77"/>
        <v>0</v>
      </c>
      <c r="AA139" s="536"/>
      <c r="AB139" s="536"/>
      <c r="AC139" s="536"/>
      <c r="AD139" s="536"/>
      <c r="AE139" s="536"/>
      <c r="AF139" s="536"/>
      <c r="AG139" s="536"/>
      <c r="AH139" s="536"/>
      <c r="AI139" s="536"/>
      <c r="AJ139" s="536"/>
      <c r="AK139" s="536"/>
      <c r="AL139" s="536"/>
      <c r="AM139" s="536"/>
      <c r="AN139" s="536"/>
      <c r="AO139" s="536"/>
    </row>
    <row r="140" spans="1:41" ht="12" customHeight="1">
      <c r="D140" s="1950"/>
      <c r="E140" s="490" t="s">
        <v>59</v>
      </c>
      <c r="F140" s="490"/>
      <c r="G140" s="1595">
        <f t="shared" ref="G140:M140" si="94">SUM(G141)</f>
        <v>3</v>
      </c>
      <c r="H140" s="1584">
        <f t="shared" si="94"/>
        <v>12</v>
      </c>
      <c r="I140" s="1584">
        <f t="shared" si="94"/>
        <v>7</v>
      </c>
      <c r="J140" s="1584">
        <f t="shared" si="94"/>
        <v>34</v>
      </c>
      <c r="K140" s="1584">
        <f t="shared" si="94"/>
        <v>32</v>
      </c>
      <c r="L140" s="1584">
        <f t="shared" si="94"/>
        <v>25</v>
      </c>
      <c r="M140" s="1584">
        <f t="shared" si="94"/>
        <v>43</v>
      </c>
      <c r="N140" s="1584">
        <f t="shared" si="76"/>
        <v>156</v>
      </c>
      <c r="O140" s="1584"/>
      <c r="P140" s="1584">
        <f t="shared" ref="P140:V140" si="95">SUM(P141)</f>
        <v>3</v>
      </c>
      <c r="Q140" s="1584">
        <f t="shared" si="95"/>
        <v>10</v>
      </c>
      <c r="R140" s="1584">
        <f t="shared" si="95"/>
        <v>7</v>
      </c>
      <c r="S140" s="1584">
        <f t="shared" si="95"/>
        <v>33</v>
      </c>
      <c r="T140" s="1584">
        <f t="shared" si="95"/>
        <v>30</v>
      </c>
      <c r="U140" s="1584">
        <f t="shared" si="95"/>
        <v>20</v>
      </c>
      <c r="V140" s="1584">
        <f t="shared" si="95"/>
        <v>42</v>
      </c>
      <c r="W140" s="1594">
        <f t="shared" si="77"/>
        <v>145</v>
      </c>
      <c r="AA140" s="536"/>
      <c r="AB140" s="536"/>
      <c r="AC140" s="536"/>
      <c r="AD140" s="536"/>
      <c r="AE140" s="536"/>
      <c r="AF140" s="536"/>
      <c r="AG140" s="536"/>
      <c r="AH140" s="536"/>
      <c r="AI140" s="536"/>
      <c r="AJ140" s="536"/>
      <c r="AK140" s="536"/>
      <c r="AL140" s="536"/>
      <c r="AM140" s="536"/>
      <c r="AN140" s="536"/>
      <c r="AO140" s="536"/>
    </row>
    <row r="141" spans="1:41" ht="11.1" customHeight="1">
      <c r="A141" s="713">
        <v>8</v>
      </c>
      <c r="B141" s="713">
        <v>4</v>
      </c>
      <c r="C141" s="713">
        <v>11</v>
      </c>
      <c r="D141" s="1951"/>
      <c r="E141" s="20"/>
      <c r="F141" s="20" t="s">
        <v>125</v>
      </c>
      <c r="G141" s="1585">
        <v>3</v>
      </c>
      <c r="H141" s="1585">
        <v>12</v>
      </c>
      <c r="I141" s="1585">
        <v>7</v>
      </c>
      <c r="J141" s="1585">
        <v>34</v>
      </c>
      <c r="K141" s="1585">
        <v>32</v>
      </c>
      <c r="L141" s="1585">
        <v>25</v>
      </c>
      <c r="M141" s="1585">
        <v>43</v>
      </c>
      <c r="N141" s="623">
        <f t="shared" si="76"/>
        <v>156</v>
      </c>
      <c r="O141" s="623"/>
      <c r="P141" s="1585">
        <v>3</v>
      </c>
      <c r="Q141" s="1585">
        <v>10</v>
      </c>
      <c r="R141" s="1585">
        <v>7</v>
      </c>
      <c r="S141" s="1585">
        <v>33</v>
      </c>
      <c r="T141" s="1585">
        <v>30</v>
      </c>
      <c r="U141" s="1585">
        <v>20</v>
      </c>
      <c r="V141" s="1585">
        <v>42</v>
      </c>
      <c r="W141" s="1593">
        <f t="shared" si="77"/>
        <v>145</v>
      </c>
      <c r="AA141" s="536"/>
      <c r="AB141" s="536"/>
      <c r="AC141" s="536"/>
      <c r="AD141" s="536"/>
      <c r="AE141" s="536"/>
      <c r="AF141" s="536"/>
      <c r="AG141" s="536"/>
      <c r="AH141" s="536"/>
      <c r="AI141" s="536"/>
      <c r="AJ141" s="536"/>
      <c r="AK141" s="536"/>
      <c r="AL141" s="536"/>
      <c r="AM141" s="536"/>
      <c r="AN141" s="536"/>
      <c r="AO141" s="536"/>
    </row>
    <row r="142" spans="1:41" ht="12" customHeight="1">
      <c r="D142" s="1953">
        <v>1624</v>
      </c>
      <c r="E142" s="1592" t="s">
        <v>458</v>
      </c>
      <c r="F142" s="1591"/>
      <c r="G142" s="1589">
        <f t="shared" ref="G142:M142" si="96">SUM(G143,G145)</f>
        <v>13</v>
      </c>
      <c r="H142" s="1589">
        <f t="shared" si="96"/>
        <v>13</v>
      </c>
      <c r="I142" s="1589">
        <f t="shared" si="96"/>
        <v>6</v>
      </c>
      <c r="J142" s="1589">
        <f t="shared" si="96"/>
        <v>8</v>
      </c>
      <c r="K142" s="1589">
        <f t="shared" si="96"/>
        <v>4</v>
      </c>
      <c r="L142" s="1589">
        <f t="shared" si="96"/>
        <v>3</v>
      </c>
      <c r="M142" s="1589">
        <f t="shared" si="96"/>
        <v>0</v>
      </c>
      <c r="N142" s="1590">
        <f t="shared" si="76"/>
        <v>47</v>
      </c>
      <c r="O142" s="1589"/>
      <c r="P142" s="1589">
        <f t="shared" ref="P142:V142" si="97">SUM(P143,P145)</f>
        <v>11</v>
      </c>
      <c r="Q142" s="1589">
        <f t="shared" si="97"/>
        <v>11</v>
      </c>
      <c r="R142" s="1589">
        <f t="shared" si="97"/>
        <v>5</v>
      </c>
      <c r="S142" s="1589">
        <f t="shared" si="97"/>
        <v>7</v>
      </c>
      <c r="T142" s="1589">
        <f t="shared" si="97"/>
        <v>4</v>
      </c>
      <c r="U142" s="1589">
        <f t="shared" si="97"/>
        <v>3</v>
      </c>
      <c r="V142" s="1589">
        <f t="shared" si="97"/>
        <v>0</v>
      </c>
      <c r="W142" s="1588">
        <f t="shared" si="77"/>
        <v>41</v>
      </c>
      <c r="AA142" s="536"/>
      <c r="AB142" s="536"/>
      <c r="AC142" s="536"/>
      <c r="AD142" s="536"/>
      <c r="AE142" s="536"/>
      <c r="AF142" s="536"/>
      <c r="AG142" s="536"/>
      <c r="AH142" s="536"/>
      <c r="AI142" s="536"/>
      <c r="AJ142" s="536"/>
      <c r="AK142" s="536"/>
      <c r="AL142" s="536"/>
      <c r="AM142" s="536"/>
      <c r="AN142" s="536"/>
      <c r="AO142" s="536"/>
    </row>
    <row r="143" spans="1:41" ht="12" customHeight="1">
      <c r="D143" s="1950"/>
      <c r="E143" s="1523" t="s">
        <v>642</v>
      </c>
      <c r="F143" s="1522"/>
      <c r="G143" s="1587">
        <f t="shared" ref="G143:M143" si="98">SUM(G144)</f>
        <v>1</v>
      </c>
      <c r="H143" s="1587">
        <f t="shared" si="98"/>
        <v>2</v>
      </c>
      <c r="I143" s="1587">
        <f t="shared" si="98"/>
        <v>3</v>
      </c>
      <c r="J143" s="1587">
        <f t="shared" si="98"/>
        <v>1</v>
      </c>
      <c r="K143" s="1587">
        <f t="shared" si="98"/>
        <v>1</v>
      </c>
      <c r="L143" s="1587">
        <f t="shared" si="98"/>
        <v>0</v>
      </c>
      <c r="M143" s="1587">
        <f t="shared" si="98"/>
        <v>0</v>
      </c>
      <c r="N143" s="1587">
        <f t="shared" si="76"/>
        <v>8</v>
      </c>
      <c r="O143" s="1587"/>
      <c r="P143" s="1587">
        <f t="shared" ref="P143:V143" si="99">SUM(P144)</f>
        <v>1</v>
      </c>
      <c r="Q143" s="1587">
        <f t="shared" si="99"/>
        <v>1</v>
      </c>
      <c r="R143" s="1587">
        <f t="shared" si="99"/>
        <v>2</v>
      </c>
      <c r="S143" s="1587">
        <f t="shared" si="99"/>
        <v>1</v>
      </c>
      <c r="T143" s="1587">
        <f t="shared" si="99"/>
        <v>1</v>
      </c>
      <c r="U143" s="1587">
        <f t="shared" si="99"/>
        <v>0</v>
      </c>
      <c r="V143" s="1587">
        <f t="shared" si="99"/>
        <v>0</v>
      </c>
      <c r="W143" s="1586">
        <f t="shared" si="77"/>
        <v>6</v>
      </c>
      <c r="AA143" s="536"/>
      <c r="AB143" s="536"/>
      <c r="AC143" s="536"/>
      <c r="AD143" s="536"/>
      <c r="AE143" s="536"/>
      <c r="AF143" s="536"/>
      <c r="AG143" s="536"/>
      <c r="AH143" s="536"/>
      <c r="AI143" s="536"/>
      <c r="AJ143" s="536"/>
      <c r="AK143" s="536"/>
      <c r="AL143" s="536"/>
      <c r="AM143" s="536"/>
      <c r="AN143" s="536"/>
      <c r="AO143" s="536"/>
    </row>
    <row r="144" spans="1:41">
      <c r="A144" s="713">
        <v>9</v>
      </c>
      <c r="B144" s="713">
        <v>4</v>
      </c>
      <c r="C144" s="713">
        <v>8</v>
      </c>
      <c r="D144" s="1950"/>
      <c r="E144" s="1316"/>
      <c r="F144" s="20" t="s">
        <v>376</v>
      </c>
      <c r="G144" s="1585">
        <v>1</v>
      </c>
      <c r="H144" s="1585">
        <v>2</v>
      </c>
      <c r="I144" s="1585">
        <v>3</v>
      </c>
      <c r="J144" s="1585">
        <v>1</v>
      </c>
      <c r="K144" s="1585">
        <v>1</v>
      </c>
      <c r="L144" s="1585">
        <v>0</v>
      </c>
      <c r="M144" s="1585">
        <v>0</v>
      </c>
      <c r="N144" s="1584">
        <f t="shared" si="76"/>
        <v>8</v>
      </c>
      <c r="O144" s="1584"/>
      <c r="P144" s="1585">
        <v>1</v>
      </c>
      <c r="Q144" s="1585">
        <v>1</v>
      </c>
      <c r="R144" s="1585">
        <v>2</v>
      </c>
      <c r="S144" s="1585">
        <v>1</v>
      </c>
      <c r="T144" s="1585">
        <v>1</v>
      </c>
      <c r="U144" s="1585">
        <v>0</v>
      </c>
      <c r="V144" s="1585">
        <v>0</v>
      </c>
      <c r="W144" s="1581">
        <f t="shared" si="77"/>
        <v>6</v>
      </c>
      <c r="AA144" s="536"/>
      <c r="AB144" s="536"/>
      <c r="AC144" s="536"/>
      <c r="AD144" s="536"/>
      <c r="AE144" s="536"/>
      <c r="AF144" s="536"/>
      <c r="AG144" s="536"/>
      <c r="AH144" s="536"/>
      <c r="AI144" s="536"/>
      <c r="AJ144" s="536"/>
      <c r="AK144" s="536"/>
      <c r="AL144" s="536"/>
      <c r="AM144" s="536"/>
      <c r="AN144" s="536"/>
      <c r="AO144" s="536"/>
    </row>
    <row r="145" spans="1:41" ht="12" customHeight="1">
      <c r="D145" s="1950"/>
      <c r="E145" s="490" t="s">
        <v>22</v>
      </c>
      <c r="G145" s="1584">
        <f t="shared" ref="G145:M145" si="100">SUM(G146)</f>
        <v>12</v>
      </c>
      <c r="H145" s="1584">
        <f t="shared" si="100"/>
        <v>11</v>
      </c>
      <c r="I145" s="1584">
        <f t="shared" si="100"/>
        <v>3</v>
      </c>
      <c r="J145" s="1584">
        <f t="shared" si="100"/>
        <v>7</v>
      </c>
      <c r="K145" s="1584">
        <f t="shared" si="100"/>
        <v>3</v>
      </c>
      <c r="L145" s="1584">
        <f t="shared" si="100"/>
        <v>3</v>
      </c>
      <c r="M145" s="1584">
        <f t="shared" si="100"/>
        <v>0</v>
      </c>
      <c r="N145" s="1584">
        <f t="shared" si="76"/>
        <v>39</v>
      </c>
      <c r="O145" s="1584"/>
      <c r="P145" s="1584">
        <f t="shared" ref="P145:V145" si="101">SUM(P146)</f>
        <v>10</v>
      </c>
      <c r="Q145" s="1584">
        <f t="shared" si="101"/>
        <v>10</v>
      </c>
      <c r="R145" s="1584">
        <f t="shared" si="101"/>
        <v>3</v>
      </c>
      <c r="S145" s="1584">
        <f t="shared" si="101"/>
        <v>6</v>
      </c>
      <c r="T145" s="1584">
        <f t="shared" si="101"/>
        <v>3</v>
      </c>
      <c r="U145" s="1584">
        <f t="shared" si="101"/>
        <v>3</v>
      </c>
      <c r="V145" s="1584">
        <f t="shared" si="101"/>
        <v>0</v>
      </c>
      <c r="W145" s="1583">
        <f t="shared" si="77"/>
        <v>35</v>
      </c>
      <c r="AA145" s="536"/>
      <c r="AB145" s="536"/>
      <c r="AC145" s="536"/>
      <c r="AD145" s="536"/>
      <c r="AE145" s="536"/>
      <c r="AF145" s="536"/>
      <c r="AG145" s="536"/>
      <c r="AH145" s="536"/>
      <c r="AI145" s="536"/>
      <c r="AJ145" s="536"/>
      <c r="AK145" s="536"/>
      <c r="AL145" s="536"/>
      <c r="AM145" s="536"/>
      <c r="AN145" s="536"/>
      <c r="AO145" s="536"/>
    </row>
    <row r="146" spans="1:41" ht="11.1" customHeight="1">
      <c r="A146" s="713">
        <v>9</v>
      </c>
      <c r="B146" s="713">
        <v>5</v>
      </c>
      <c r="C146" s="713">
        <v>11</v>
      </c>
      <c r="D146" s="1955"/>
      <c r="E146" s="20"/>
      <c r="F146" s="20" t="s">
        <v>375</v>
      </c>
      <c r="G146" s="1582">
        <v>12</v>
      </c>
      <c r="H146" s="1582">
        <v>11</v>
      </c>
      <c r="I146" s="1582">
        <v>3</v>
      </c>
      <c r="J146" s="1582">
        <v>7</v>
      </c>
      <c r="K146" s="1582">
        <v>3</v>
      </c>
      <c r="L146" s="1582">
        <v>3</v>
      </c>
      <c r="M146" s="1582">
        <v>0</v>
      </c>
      <c r="N146" s="623">
        <f t="shared" si="76"/>
        <v>39</v>
      </c>
      <c r="O146" s="623"/>
      <c r="P146" s="1582">
        <v>10</v>
      </c>
      <c r="Q146" s="1582">
        <v>10</v>
      </c>
      <c r="R146" s="1582">
        <v>3</v>
      </c>
      <c r="S146" s="1582">
        <v>6</v>
      </c>
      <c r="T146" s="1582">
        <v>3</v>
      </c>
      <c r="U146" s="1582">
        <v>3</v>
      </c>
      <c r="V146" s="1582">
        <v>0</v>
      </c>
      <c r="W146" s="1581">
        <f t="shared" si="77"/>
        <v>35</v>
      </c>
      <c r="AA146" s="536"/>
      <c r="AB146" s="536"/>
      <c r="AC146" s="536"/>
      <c r="AD146" s="536"/>
      <c r="AE146" s="536"/>
      <c r="AF146" s="536"/>
      <c r="AG146" s="536"/>
      <c r="AH146" s="536"/>
      <c r="AI146" s="536"/>
      <c r="AJ146" s="536"/>
      <c r="AK146" s="536"/>
      <c r="AL146" s="536"/>
      <c r="AM146" s="536"/>
      <c r="AN146" s="536"/>
      <c r="AO146" s="536"/>
    </row>
    <row r="147" spans="1:41" ht="15" customHeight="1">
      <c r="D147" s="1580"/>
      <c r="E147" s="1960" t="s">
        <v>0</v>
      </c>
      <c r="F147" s="1886"/>
      <c r="G147" s="1514">
        <f t="shared" ref="G147:N147" si="102">SUM(G7+G41+G73+G85+G92+G110+G120+G128+G142)</f>
        <v>3523</v>
      </c>
      <c r="H147" s="1514">
        <f t="shared" si="102"/>
        <v>4421</v>
      </c>
      <c r="I147" s="1514">
        <f t="shared" si="102"/>
        <v>1333</v>
      </c>
      <c r="J147" s="1514">
        <f t="shared" si="102"/>
        <v>1040</v>
      </c>
      <c r="K147" s="1514">
        <f t="shared" si="102"/>
        <v>317</v>
      </c>
      <c r="L147" s="1514">
        <f t="shared" si="102"/>
        <v>202</v>
      </c>
      <c r="M147" s="1514">
        <f t="shared" si="102"/>
        <v>297</v>
      </c>
      <c r="N147" s="1514">
        <f t="shared" si="102"/>
        <v>11133</v>
      </c>
      <c r="O147" s="1514"/>
      <c r="P147" s="1514">
        <f t="shared" ref="P147:W147" si="103">SUM(P7+P41+P73+P85+P92+P110+P120+P128+P142)</f>
        <v>2908</v>
      </c>
      <c r="Q147" s="1514">
        <f t="shared" si="103"/>
        <v>3639</v>
      </c>
      <c r="R147" s="1514">
        <f t="shared" si="103"/>
        <v>1077</v>
      </c>
      <c r="S147" s="1514">
        <f t="shared" si="103"/>
        <v>860</v>
      </c>
      <c r="T147" s="1514">
        <f t="shared" si="103"/>
        <v>284</v>
      </c>
      <c r="U147" s="1514">
        <f t="shared" si="103"/>
        <v>184</v>
      </c>
      <c r="V147" s="1514">
        <f t="shared" si="103"/>
        <v>280</v>
      </c>
      <c r="W147" s="1513">
        <f t="shared" si="103"/>
        <v>9232</v>
      </c>
      <c r="AA147" s="536"/>
      <c r="AB147" s="536"/>
      <c r="AC147" s="536"/>
      <c r="AD147" s="536"/>
      <c r="AE147" s="536"/>
      <c r="AF147" s="536"/>
      <c r="AG147" s="536"/>
      <c r="AH147" s="536"/>
      <c r="AI147" s="536"/>
      <c r="AJ147" s="536"/>
      <c r="AK147" s="536"/>
      <c r="AL147" s="536"/>
      <c r="AM147" s="536"/>
      <c r="AN147" s="536"/>
      <c r="AO147" s="536"/>
    </row>
    <row r="148" spans="1:41" s="1333" customFormat="1" ht="11.25">
      <c r="A148" s="1579"/>
      <c r="B148" s="1579"/>
      <c r="C148" s="1579"/>
      <c r="D148" s="1512"/>
      <c r="E148" s="370" t="s">
        <v>641</v>
      </c>
      <c r="G148" s="1510"/>
      <c r="H148" s="1510"/>
      <c r="I148" s="1510"/>
      <c r="J148" s="1510"/>
      <c r="K148" s="1510"/>
      <c r="L148" s="1510"/>
      <c r="M148" s="1510"/>
      <c r="N148" s="1510"/>
      <c r="O148" s="1510"/>
      <c r="P148" s="1510"/>
      <c r="Q148" s="1510"/>
      <c r="R148" s="1510"/>
      <c r="S148" s="1510"/>
      <c r="T148" s="1510"/>
      <c r="U148" s="1510"/>
      <c r="V148" s="1510"/>
      <c r="W148" s="1510"/>
    </row>
    <row r="149" spans="1:41" ht="11.25" customHeight="1">
      <c r="D149" s="1578"/>
      <c r="E149" s="370"/>
      <c r="AA149" s="536"/>
      <c r="AB149" s="536"/>
      <c r="AC149" s="536"/>
      <c r="AD149" s="536"/>
      <c r="AE149" s="536"/>
      <c r="AF149" s="536"/>
      <c r="AG149" s="536"/>
      <c r="AH149" s="536"/>
      <c r="AI149" s="536"/>
      <c r="AJ149" s="536"/>
      <c r="AK149" s="536"/>
      <c r="AL149" s="536"/>
      <c r="AM149" s="536"/>
      <c r="AN149" s="536"/>
      <c r="AO149" s="536"/>
    </row>
    <row r="150" spans="1:41">
      <c r="D150" s="1578"/>
      <c r="X150" s="536"/>
      <c r="Y150" s="536"/>
      <c r="Z150" s="536"/>
      <c r="AA150" s="536"/>
      <c r="AB150" s="536"/>
      <c r="AC150" s="536"/>
      <c r="AD150" s="536"/>
      <c r="AE150" s="536"/>
      <c r="AF150" s="536"/>
      <c r="AG150" s="536"/>
      <c r="AH150" s="536"/>
      <c r="AI150" s="536"/>
      <c r="AJ150" s="536"/>
      <c r="AK150" s="536"/>
      <c r="AL150" s="536"/>
      <c r="AM150" s="536"/>
      <c r="AN150" s="536"/>
      <c r="AO150" s="536"/>
    </row>
    <row r="151" spans="1:41">
      <c r="D151" s="1578"/>
      <c r="Q151" s="1511"/>
      <c r="X151" s="536"/>
      <c r="Y151" s="536"/>
      <c r="Z151" s="536"/>
      <c r="AA151" s="536"/>
      <c r="AB151" s="536"/>
      <c r="AC151" s="536"/>
      <c r="AD151" s="536"/>
      <c r="AE151" s="536"/>
      <c r="AF151" s="536"/>
      <c r="AG151" s="536"/>
      <c r="AH151" s="536"/>
      <c r="AI151" s="536"/>
      <c r="AJ151" s="536"/>
      <c r="AK151" s="536"/>
      <c r="AL151" s="536"/>
      <c r="AM151" s="536"/>
      <c r="AN151" s="536"/>
      <c r="AO151" s="536"/>
    </row>
    <row r="152" spans="1:41">
      <c r="D152" s="1578"/>
      <c r="X152" s="536"/>
      <c r="Y152" s="536"/>
      <c r="Z152" s="536"/>
      <c r="AA152" s="536"/>
      <c r="AB152" s="536"/>
      <c r="AC152" s="536"/>
      <c r="AD152" s="536"/>
      <c r="AE152" s="536"/>
      <c r="AF152" s="536"/>
      <c r="AG152" s="536"/>
      <c r="AH152" s="536"/>
      <c r="AI152" s="536"/>
      <c r="AJ152" s="536"/>
      <c r="AK152" s="536"/>
      <c r="AL152" s="536"/>
      <c r="AM152" s="536"/>
      <c r="AN152" s="536"/>
      <c r="AO152" s="536"/>
    </row>
    <row r="153" spans="1:41">
      <c r="D153" s="1578"/>
      <c r="X153" s="536"/>
      <c r="Y153" s="536"/>
      <c r="Z153" s="536"/>
      <c r="AA153" s="536"/>
      <c r="AB153" s="536"/>
      <c r="AC153" s="536"/>
      <c r="AD153" s="536"/>
      <c r="AE153" s="536"/>
      <c r="AF153" s="536"/>
      <c r="AG153" s="536"/>
      <c r="AH153" s="536"/>
      <c r="AI153" s="536"/>
      <c r="AJ153" s="536"/>
      <c r="AK153" s="536"/>
      <c r="AL153" s="536"/>
      <c r="AM153" s="536"/>
      <c r="AN153" s="536"/>
      <c r="AO153" s="536"/>
    </row>
    <row r="154" spans="1:41">
      <c r="D154" s="1578"/>
      <c r="X154" s="536"/>
      <c r="Y154" s="536"/>
      <c r="Z154" s="536"/>
      <c r="AA154" s="536"/>
      <c r="AB154" s="536"/>
      <c r="AC154" s="536"/>
      <c r="AD154" s="536"/>
      <c r="AE154" s="536"/>
      <c r="AF154" s="536"/>
      <c r="AG154" s="536"/>
      <c r="AH154" s="536"/>
      <c r="AI154" s="536"/>
      <c r="AJ154" s="536"/>
      <c r="AK154" s="536"/>
      <c r="AL154" s="536"/>
      <c r="AM154" s="536"/>
      <c r="AN154" s="536"/>
      <c r="AO154" s="536"/>
    </row>
    <row r="155" spans="1:41">
      <c r="D155" s="1578"/>
      <c r="X155" s="536"/>
      <c r="Y155" s="536"/>
      <c r="Z155" s="536"/>
      <c r="AA155" s="536"/>
      <c r="AB155" s="536"/>
      <c r="AC155" s="536"/>
      <c r="AD155" s="536"/>
      <c r="AE155" s="536"/>
      <c r="AF155" s="536"/>
      <c r="AG155" s="536"/>
      <c r="AH155" s="536"/>
      <c r="AI155" s="536"/>
      <c r="AJ155" s="536"/>
      <c r="AK155" s="536"/>
      <c r="AL155" s="536"/>
      <c r="AM155" s="536"/>
      <c r="AN155" s="536"/>
      <c r="AO155" s="536"/>
    </row>
    <row r="156" spans="1:41">
      <c r="D156" s="1578"/>
      <c r="X156" s="536"/>
      <c r="Y156" s="536"/>
      <c r="Z156" s="536"/>
      <c r="AA156" s="536"/>
      <c r="AB156" s="536"/>
      <c r="AC156" s="536"/>
      <c r="AD156" s="536"/>
      <c r="AE156" s="536"/>
      <c r="AF156" s="536"/>
      <c r="AG156" s="536"/>
      <c r="AH156" s="536"/>
      <c r="AI156" s="536"/>
      <c r="AJ156" s="536"/>
      <c r="AK156" s="536"/>
      <c r="AL156" s="536"/>
      <c r="AM156" s="536"/>
      <c r="AN156" s="536"/>
      <c r="AO156" s="536"/>
    </row>
    <row r="157" spans="1:41">
      <c r="D157" s="1578"/>
      <c r="X157" s="536"/>
      <c r="Y157" s="536"/>
      <c r="Z157" s="536"/>
      <c r="AA157" s="536"/>
      <c r="AB157" s="536"/>
      <c r="AC157" s="536"/>
      <c r="AD157" s="536"/>
      <c r="AE157" s="536"/>
      <c r="AF157" s="536"/>
      <c r="AG157" s="536"/>
      <c r="AH157" s="536"/>
      <c r="AI157" s="536"/>
      <c r="AJ157" s="536"/>
      <c r="AK157" s="536"/>
      <c r="AL157" s="536"/>
      <c r="AM157" s="536"/>
      <c r="AN157" s="536"/>
      <c r="AO157" s="536"/>
    </row>
    <row r="158" spans="1:41">
      <c r="D158" s="1578"/>
      <c r="X158" s="536"/>
      <c r="Y158" s="536"/>
      <c r="Z158" s="536"/>
      <c r="AA158" s="536"/>
      <c r="AB158" s="536"/>
      <c r="AC158" s="536"/>
      <c r="AD158" s="536"/>
      <c r="AE158" s="536"/>
      <c r="AF158" s="536"/>
      <c r="AG158" s="536"/>
      <c r="AH158" s="536"/>
      <c r="AI158" s="536"/>
      <c r="AJ158" s="536"/>
      <c r="AK158" s="536"/>
      <c r="AL158" s="536"/>
      <c r="AM158" s="536"/>
      <c r="AN158" s="536"/>
      <c r="AO158" s="536"/>
    </row>
    <row r="159" spans="1:41">
      <c r="D159" s="1578"/>
      <c r="X159" s="536"/>
      <c r="Y159" s="536"/>
      <c r="Z159" s="536"/>
      <c r="AA159" s="536"/>
      <c r="AB159" s="536"/>
      <c r="AC159" s="536"/>
      <c r="AD159" s="536"/>
      <c r="AE159" s="536"/>
      <c r="AF159" s="536"/>
      <c r="AG159" s="536"/>
      <c r="AH159" s="536"/>
      <c r="AI159" s="536"/>
      <c r="AJ159" s="536"/>
      <c r="AK159" s="536"/>
      <c r="AL159" s="536"/>
      <c r="AM159" s="536"/>
      <c r="AN159" s="536"/>
      <c r="AO159" s="536"/>
    </row>
    <row r="160" spans="1:41">
      <c r="D160" s="1578"/>
      <c r="X160" s="536"/>
      <c r="Y160" s="536"/>
      <c r="Z160" s="536"/>
      <c r="AA160" s="536"/>
      <c r="AB160" s="536"/>
      <c r="AC160" s="536"/>
      <c r="AD160" s="536"/>
      <c r="AE160" s="536"/>
      <c r="AF160" s="536"/>
      <c r="AG160" s="536"/>
      <c r="AH160" s="536"/>
      <c r="AI160" s="536"/>
      <c r="AJ160" s="536"/>
      <c r="AK160" s="536"/>
      <c r="AL160" s="536"/>
      <c r="AM160" s="536"/>
      <c r="AN160" s="536"/>
      <c r="AO160" s="536"/>
    </row>
    <row r="161" spans="4:41">
      <c r="D161" s="1578"/>
      <c r="X161" s="536"/>
      <c r="Y161" s="536"/>
      <c r="Z161" s="536"/>
      <c r="AA161" s="536"/>
      <c r="AB161" s="536"/>
      <c r="AC161" s="536"/>
      <c r="AD161" s="536"/>
      <c r="AE161" s="536"/>
      <c r="AF161" s="536"/>
      <c r="AG161" s="536"/>
      <c r="AH161" s="536"/>
      <c r="AI161" s="536"/>
      <c r="AJ161" s="536"/>
      <c r="AK161" s="536"/>
      <c r="AL161" s="536"/>
      <c r="AM161" s="536"/>
      <c r="AN161" s="536"/>
      <c r="AO161" s="536"/>
    </row>
    <row r="162" spans="4:41">
      <c r="D162" s="1578"/>
      <c r="X162" s="536"/>
      <c r="Y162" s="536"/>
      <c r="Z162" s="536"/>
      <c r="AA162" s="536"/>
      <c r="AB162" s="536"/>
      <c r="AC162" s="536"/>
      <c r="AD162" s="536"/>
      <c r="AE162" s="536"/>
      <c r="AF162" s="536"/>
      <c r="AG162" s="536"/>
      <c r="AH162" s="536"/>
      <c r="AI162" s="536"/>
      <c r="AJ162" s="536"/>
      <c r="AK162" s="536"/>
      <c r="AL162" s="536"/>
      <c r="AM162" s="536"/>
      <c r="AN162" s="536"/>
      <c r="AO162" s="536"/>
    </row>
    <row r="163" spans="4:41">
      <c r="D163" s="1578"/>
      <c r="X163" s="536"/>
      <c r="Y163" s="536"/>
      <c r="Z163" s="536"/>
      <c r="AA163" s="536"/>
      <c r="AB163" s="536"/>
      <c r="AC163" s="536"/>
      <c r="AD163" s="536"/>
      <c r="AE163" s="536"/>
      <c r="AF163" s="536"/>
      <c r="AG163" s="536"/>
      <c r="AH163" s="536"/>
      <c r="AI163" s="536"/>
      <c r="AJ163" s="536"/>
      <c r="AK163" s="536"/>
      <c r="AL163" s="536"/>
      <c r="AM163" s="536"/>
      <c r="AN163" s="536"/>
      <c r="AO163" s="536"/>
    </row>
    <row r="164" spans="4:41">
      <c r="D164" s="1578"/>
      <c r="X164" s="536"/>
      <c r="Y164" s="536"/>
      <c r="Z164" s="536"/>
      <c r="AA164" s="536"/>
      <c r="AB164" s="536"/>
      <c r="AC164" s="536"/>
      <c r="AD164" s="536"/>
      <c r="AE164" s="536"/>
      <c r="AF164" s="536"/>
      <c r="AG164" s="536"/>
      <c r="AH164" s="536"/>
      <c r="AI164" s="536"/>
      <c r="AJ164" s="536"/>
      <c r="AK164" s="536"/>
      <c r="AL164" s="536"/>
      <c r="AM164" s="536"/>
      <c r="AN164" s="536"/>
      <c r="AO164" s="536"/>
    </row>
    <row r="165" spans="4:41">
      <c r="D165" s="1578"/>
      <c r="X165" s="536"/>
      <c r="Y165" s="536"/>
      <c r="Z165" s="536"/>
      <c r="AA165" s="536"/>
      <c r="AB165" s="536"/>
      <c r="AC165" s="536"/>
      <c r="AD165" s="536"/>
      <c r="AE165" s="536"/>
      <c r="AF165" s="536"/>
      <c r="AG165" s="536"/>
      <c r="AH165" s="536"/>
      <c r="AI165" s="536"/>
      <c r="AJ165" s="536"/>
      <c r="AK165" s="536"/>
      <c r="AL165" s="536"/>
      <c r="AM165" s="536"/>
      <c r="AN165" s="536"/>
      <c r="AO165" s="536"/>
    </row>
    <row r="166" spans="4:41">
      <c r="D166" s="1578"/>
      <c r="X166" s="536"/>
      <c r="Y166" s="536"/>
      <c r="Z166" s="536"/>
      <c r="AA166" s="536"/>
      <c r="AB166" s="536"/>
      <c r="AC166" s="536"/>
      <c r="AD166" s="536"/>
      <c r="AE166" s="536"/>
      <c r="AF166" s="536"/>
      <c r="AG166" s="536"/>
      <c r="AH166" s="536"/>
      <c r="AI166" s="536"/>
      <c r="AJ166" s="536"/>
      <c r="AK166" s="536"/>
      <c r="AL166" s="536"/>
      <c r="AM166" s="536"/>
      <c r="AN166" s="536"/>
      <c r="AO166" s="536"/>
    </row>
    <row r="167" spans="4:41">
      <c r="D167" s="1578"/>
      <c r="X167" s="536"/>
      <c r="Y167" s="536"/>
      <c r="Z167" s="536"/>
      <c r="AA167" s="536"/>
      <c r="AB167" s="536"/>
      <c r="AC167" s="536"/>
      <c r="AD167" s="536"/>
      <c r="AE167" s="536"/>
      <c r="AF167" s="536"/>
      <c r="AG167" s="536"/>
      <c r="AH167" s="536"/>
      <c r="AI167" s="536"/>
      <c r="AJ167" s="536"/>
      <c r="AK167" s="536"/>
      <c r="AL167" s="536"/>
      <c r="AM167" s="536"/>
      <c r="AN167" s="536"/>
      <c r="AO167" s="536"/>
    </row>
    <row r="168" spans="4:41">
      <c r="D168" s="1578"/>
      <c r="X168" s="536"/>
      <c r="Y168" s="536"/>
      <c r="Z168" s="536"/>
      <c r="AA168" s="536"/>
      <c r="AB168" s="536"/>
      <c r="AC168" s="536"/>
      <c r="AD168" s="536"/>
      <c r="AE168" s="536"/>
      <c r="AF168" s="536"/>
      <c r="AG168" s="536"/>
      <c r="AH168" s="536"/>
      <c r="AI168" s="536"/>
      <c r="AJ168" s="536"/>
      <c r="AK168" s="536"/>
      <c r="AL168" s="536"/>
      <c r="AM168" s="536"/>
      <c r="AN168" s="536"/>
      <c r="AO168" s="536"/>
    </row>
    <row r="169" spans="4:41">
      <c r="D169" s="1578"/>
      <c r="X169" s="536"/>
      <c r="Y169" s="536"/>
      <c r="Z169" s="536"/>
      <c r="AA169" s="536"/>
      <c r="AB169" s="536"/>
      <c r="AC169" s="536"/>
      <c r="AD169" s="536"/>
      <c r="AE169" s="536"/>
      <c r="AF169" s="536"/>
      <c r="AG169" s="536"/>
      <c r="AH169" s="536"/>
      <c r="AI169" s="536"/>
      <c r="AJ169" s="536"/>
      <c r="AK169" s="536"/>
      <c r="AL169" s="536"/>
      <c r="AM169" s="536"/>
      <c r="AN169" s="536"/>
      <c r="AO169" s="536"/>
    </row>
    <row r="170" spans="4:41">
      <c r="D170" s="1578"/>
      <c r="X170" s="536"/>
      <c r="Y170" s="536"/>
      <c r="Z170" s="536"/>
      <c r="AA170" s="536"/>
      <c r="AB170" s="536"/>
      <c r="AC170" s="536"/>
      <c r="AD170" s="536"/>
      <c r="AE170" s="536"/>
      <c r="AF170" s="536"/>
      <c r="AG170" s="536"/>
      <c r="AH170" s="536"/>
      <c r="AI170" s="536"/>
      <c r="AJ170" s="536"/>
      <c r="AK170" s="536"/>
      <c r="AL170" s="536"/>
      <c r="AM170" s="536"/>
      <c r="AN170" s="536"/>
      <c r="AO170" s="536"/>
    </row>
    <row r="171" spans="4:41">
      <c r="D171" s="1578"/>
      <c r="X171" s="536"/>
      <c r="Y171" s="536"/>
      <c r="Z171" s="536"/>
      <c r="AA171" s="536"/>
      <c r="AB171" s="536"/>
      <c r="AC171" s="536"/>
      <c r="AD171" s="536"/>
      <c r="AE171" s="536"/>
      <c r="AF171" s="536"/>
      <c r="AG171" s="536"/>
      <c r="AH171" s="536"/>
      <c r="AI171" s="536"/>
      <c r="AJ171" s="536"/>
      <c r="AK171" s="536"/>
      <c r="AL171" s="536"/>
      <c r="AM171" s="536"/>
      <c r="AN171" s="536"/>
      <c r="AO171" s="536"/>
    </row>
    <row r="172" spans="4:41">
      <c r="D172" s="1578"/>
      <c r="X172" s="536"/>
      <c r="Y172" s="536"/>
      <c r="Z172" s="536"/>
      <c r="AA172" s="536"/>
      <c r="AB172" s="536"/>
      <c r="AC172" s="536"/>
      <c r="AD172" s="536"/>
      <c r="AE172" s="536"/>
      <c r="AF172" s="536"/>
      <c r="AG172" s="536"/>
      <c r="AH172" s="536"/>
      <c r="AI172" s="536"/>
      <c r="AJ172" s="536"/>
      <c r="AK172" s="536"/>
      <c r="AL172" s="536"/>
      <c r="AM172" s="536"/>
      <c r="AN172" s="536"/>
      <c r="AO172" s="536"/>
    </row>
    <row r="173" spans="4:41">
      <c r="D173" s="1578"/>
      <c r="X173" s="536"/>
      <c r="Y173" s="536"/>
      <c r="Z173" s="536"/>
      <c r="AA173" s="536"/>
      <c r="AB173" s="536"/>
      <c r="AC173" s="536"/>
      <c r="AD173" s="536"/>
      <c r="AE173" s="536"/>
      <c r="AF173" s="536"/>
      <c r="AG173" s="536"/>
      <c r="AH173" s="536"/>
      <c r="AI173" s="536"/>
      <c r="AJ173" s="536"/>
      <c r="AK173" s="536"/>
      <c r="AL173" s="536"/>
      <c r="AM173" s="536"/>
      <c r="AN173" s="536"/>
      <c r="AO173" s="536"/>
    </row>
    <row r="174" spans="4:41">
      <c r="X174" s="536"/>
      <c r="Y174" s="536"/>
      <c r="Z174" s="536"/>
      <c r="AA174" s="536"/>
      <c r="AB174" s="536"/>
      <c r="AC174" s="536"/>
      <c r="AD174" s="536"/>
      <c r="AE174" s="536"/>
      <c r="AF174" s="536"/>
      <c r="AG174" s="536"/>
      <c r="AH174" s="536"/>
      <c r="AI174" s="536"/>
      <c r="AJ174" s="536"/>
      <c r="AK174" s="536"/>
      <c r="AL174" s="536"/>
      <c r="AM174" s="536"/>
      <c r="AN174" s="536"/>
      <c r="AO174" s="536"/>
    </row>
    <row r="175" spans="4:41">
      <c r="X175" s="536"/>
      <c r="Y175" s="536"/>
      <c r="Z175" s="536"/>
      <c r="AA175" s="536"/>
      <c r="AB175" s="536"/>
      <c r="AC175" s="536"/>
      <c r="AD175" s="536"/>
      <c r="AE175" s="536"/>
      <c r="AF175" s="536"/>
      <c r="AG175" s="536"/>
      <c r="AH175" s="536"/>
      <c r="AI175" s="536"/>
      <c r="AJ175" s="536"/>
      <c r="AK175" s="536"/>
      <c r="AL175" s="536"/>
      <c r="AM175" s="536"/>
      <c r="AN175" s="536"/>
      <c r="AO175" s="536"/>
    </row>
    <row r="176" spans="4:41">
      <c r="X176" s="536"/>
      <c r="Y176" s="536"/>
      <c r="Z176" s="536"/>
      <c r="AA176" s="536"/>
      <c r="AB176" s="536"/>
      <c r="AC176" s="536"/>
      <c r="AD176" s="536"/>
      <c r="AE176" s="536"/>
      <c r="AF176" s="536"/>
      <c r="AG176" s="536"/>
      <c r="AH176" s="536"/>
      <c r="AI176" s="536"/>
      <c r="AJ176" s="536"/>
      <c r="AK176" s="536"/>
      <c r="AL176" s="536"/>
      <c r="AM176" s="536"/>
      <c r="AN176" s="536"/>
      <c r="AO176" s="536"/>
    </row>
    <row r="177" spans="24:41">
      <c r="X177" s="536"/>
      <c r="Y177" s="536"/>
      <c r="Z177" s="536"/>
      <c r="AA177" s="536"/>
      <c r="AB177" s="536"/>
      <c r="AC177" s="536"/>
      <c r="AD177" s="536"/>
      <c r="AE177" s="536"/>
      <c r="AF177" s="536"/>
      <c r="AG177" s="536"/>
      <c r="AH177" s="536"/>
      <c r="AI177" s="536"/>
      <c r="AJ177" s="536"/>
      <c r="AK177" s="536"/>
      <c r="AL177" s="536"/>
      <c r="AM177" s="536"/>
      <c r="AN177" s="536"/>
      <c r="AO177" s="536"/>
    </row>
    <row r="178" spans="24:41">
      <c r="X178" s="536"/>
      <c r="Y178" s="536"/>
      <c r="Z178" s="536"/>
      <c r="AA178" s="536"/>
      <c r="AB178" s="536"/>
      <c r="AC178" s="536"/>
      <c r="AD178" s="536"/>
      <c r="AE178" s="536"/>
      <c r="AF178" s="536"/>
      <c r="AG178" s="536"/>
      <c r="AH178" s="536"/>
      <c r="AI178" s="536"/>
      <c r="AJ178" s="536"/>
      <c r="AK178" s="536"/>
      <c r="AL178" s="536"/>
      <c r="AM178" s="536"/>
      <c r="AN178" s="536"/>
      <c r="AO178" s="536"/>
    </row>
    <row r="179" spans="24:41">
      <c r="X179" s="536"/>
      <c r="Y179" s="536"/>
      <c r="Z179" s="536"/>
      <c r="AA179" s="536"/>
      <c r="AB179" s="536"/>
      <c r="AC179" s="536"/>
      <c r="AD179" s="536"/>
      <c r="AE179" s="536"/>
      <c r="AF179" s="536"/>
      <c r="AG179" s="536"/>
      <c r="AH179" s="536"/>
      <c r="AI179" s="536"/>
      <c r="AJ179" s="536"/>
      <c r="AK179" s="536"/>
      <c r="AL179" s="536"/>
      <c r="AM179" s="536"/>
      <c r="AN179" s="536"/>
      <c r="AO179" s="536"/>
    </row>
    <row r="180" spans="24:41">
      <c r="X180" s="536"/>
      <c r="Y180" s="536"/>
      <c r="Z180" s="536"/>
      <c r="AA180" s="536"/>
      <c r="AB180" s="536"/>
      <c r="AC180" s="536"/>
      <c r="AD180" s="536"/>
      <c r="AE180" s="536"/>
      <c r="AF180" s="536"/>
      <c r="AG180" s="536"/>
      <c r="AH180" s="536"/>
      <c r="AI180" s="536"/>
      <c r="AJ180" s="536"/>
      <c r="AK180" s="536"/>
      <c r="AL180" s="536"/>
      <c r="AM180" s="536"/>
      <c r="AN180" s="536"/>
      <c r="AO180" s="536"/>
    </row>
    <row r="181" spans="24:41">
      <c r="X181" s="536"/>
      <c r="Y181" s="536"/>
      <c r="Z181" s="536"/>
      <c r="AA181" s="536"/>
      <c r="AB181" s="536"/>
      <c r="AC181" s="536"/>
      <c r="AD181" s="536"/>
      <c r="AE181" s="536"/>
      <c r="AF181" s="536"/>
      <c r="AG181" s="536"/>
      <c r="AH181" s="536"/>
      <c r="AI181" s="536"/>
      <c r="AJ181" s="536"/>
      <c r="AK181" s="536"/>
      <c r="AL181" s="536"/>
      <c r="AM181" s="536"/>
      <c r="AN181" s="536"/>
      <c r="AO181" s="536"/>
    </row>
    <row r="182" spans="24:41">
      <c r="X182" s="536"/>
      <c r="Y182" s="536"/>
      <c r="Z182" s="536"/>
      <c r="AA182" s="536"/>
      <c r="AB182" s="536"/>
      <c r="AC182" s="536"/>
      <c r="AD182" s="536"/>
      <c r="AE182" s="536"/>
      <c r="AF182" s="536"/>
      <c r="AG182" s="536"/>
      <c r="AH182" s="536"/>
      <c r="AI182" s="536"/>
      <c r="AJ182" s="536"/>
      <c r="AK182" s="536"/>
      <c r="AL182" s="536"/>
      <c r="AM182" s="536"/>
      <c r="AN182" s="536"/>
      <c r="AO182" s="536"/>
    </row>
    <row r="183" spans="24:41">
      <c r="X183" s="536"/>
      <c r="Y183" s="536"/>
      <c r="Z183" s="536"/>
      <c r="AA183" s="536"/>
      <c r="AB183" s="536"/>
      <c r="AC183" s="536"/>
      <c r="AD183" s="536"/>
      <c r="AE183" s="536"/>
      <c r="AF183" s="536"/>
      <c r="AG183" s="536"/>
      <c r="AH183" s="536"/>
      <c r="AI183" s="536"/>
      <c r="AJ183" s="536"/>
      <c r="AK183" s="536"/>
      <c r="AL183" s="536"/>
      <c r="AM183" s="536"/>
      <c r="AN183" s="536"/>
      <c r="AO183" s="536"/>
    </row>
    <row r="184" spans="24:41">
      <c r="X184" s="536"/>
      <c r="Y184" s="536"/>
      <c r="Z184" s="536"/>
      <c r="AA184" s="536"/>
      <c r="AB184" s="536"/>
      <c r="AC184" s="536"/>
      <c r="AD184" s="536"/>
      <c r="AE184" s="536"/>
      <c r="AF184" s="536"/>
      <c r="AG184" s="536"/>
      <c r="AH184" s="536"/>
      <c r="AI184" s="536"/>
      <c r="AJ184" s="536"/>
      <c r="AK184" s="536"/>
      <c r="AL184" s="536"/>
      <c r="AM184" s="536"/>
      <c r="AN184" s="536"/>
      <c r="AO184" s="536"/>
    </row>
    <row r="185" spans="24:41">
      <c r="X185" s="536"/>
      <c r="Y185" s="536"/>
      <c r="Z185" s="536"/>
      <c r="AA185" s="536"/>
      <c r="AB185" s="536"/>
      <c r="AC185" s="536"/>
      <c r="AD185" s="536"/>
      <c r="AE185" s="536"/>
      <c r="AF185" s="536"/>
      <c r="AG185" s="536"/>
      <c r="AH185" s="536"/>
      <c r="AI185" s="536"/>
      <c r="AJ185" s="536"/>
      <c r="AK185" s="536"/>
      <c r="AL185" s="536"/>
      <c r="AM185" s="536"/>
      <c r="AN185" s="536"/>
      <c r="AO185" s="536"/>
    </row>
    <row r="186" spans="24:41">
      <c r="X186" s="536"/>
      <c r="Y186" s="536"/>
      <c r="Z186" s="536"/>
      <c r="AA186" s="536"/>
      <c r="AB186" s="536"/>
      <c r="AC186" s="536"/>
      <c r="AD186" s="536"/>
      <c r="AE186" s="536"/>
      <c r="AF186" s="536"/>
      <c r="AG186" s="536"/>
      <c r="AH186" s="536"/>
      <c r="AI186" s="536"/>
      <c r="AJ186" s="536"/>
      <c r="AK186" s="536"/>
      <c r="AL186" s="536"/>
      <c r="AM186" s="536"/>
      <c r="AN186" s="536"/>
      <c r="AO186" s="536"/>
    </row>
    <row r="187" spans="24:41">
      <c r="X187" s="536"/>
      <c r="Y187" s="536"/>
      <c r="Z187" s="536"/>
      <c r="AA187" s="536"/>
      <c r="AB187" s="536"/>
      <c r="AC187" s="536"/>
      <c r="AD187" s="536"/>
      <c r="AE187" s="536"/>
      <c r="AF187" s="536"/>
      <c r="AG187" s="536"/>
      <c r="AH187" s="536"/>
      <c r="AI187" s="536"/>
      <c r="AJ187" s="536"/>
      <c r="AK187" s="536"/>
      <c r="AL187" s="536"/>
      <c r="AM187" s="536"/>
      <c r="AN187" s="536"/>
      <c r="AO187" s="536"/>
    </row>
    <row r="188" spans="24:41">
      <c r="X188" s="536"/>
      <c r="Y188" s="536"/>
      <c r="Z188" s="536"/>
      <c r="AA188" s="536"/>
      <c r="AB188" s="536"/>
      <c r="AC188" s="536"/>
      <c r="AD188" s="536"/>
      <c r="AE188" s="536"/>
      <c r="AF188" s="536"/>
      <c r="AG188" s="536"/>
      <c r="AH188" s="536"/>
      <c r="AI188" s="536"/>
      <c r="AJ188" s="536"/>
      <c r="AK188" s="536"/>
      <c r="AL188" s="536"/>
      <c r="AM188" s="536"/>
      <c r="AN188" s="536"/>
      <c r="AO188" s="536"/>
    </row>
    <row r="189" spans="24:41">
      <c r="X189" s="536"/>
      <c r="Y189" s="536"/>
      <c r="Z189" s="536"/>
      <c r="AA189" s="536"/>
      <c r="AB189" s="536"/>
      <c r="AC189" s="536"/>
      <c r="AD189" s="536"/>
      <c r="AE189" s="536"/>
      <c r="AF189" s="536"/>
      <c r="AG189" s="536"/>
      <c r="AH189" s="536"/>
      <c r="AI189" s="536"/>
      <c r="AJ189" s="536"/>
      <c r="AK189" s="536"/>
      <c r="AL189" s="536"/>
      <c r="AM189" s="536"/>
      <c r="AN189" s="536"/>
      <c r="AO189" s="536"/>
    </row>
    <row r="190" spans="24:41">
      <c r="X190" s="536"/>
      <c r="Y190" s="536"/>
      <c r="Z190" s="536"/>
      <c r="AA190" s="536"/>
      <c r="AB190" s="536"/>
      <c r="AC190" s="536"/>
      <c r="AD190" s="536"/>
      <c r="AE190" s="536"/>
      <c r="AF190" s="536"/>
      <c r="AG190" s="536"/>
      <c r="AH190" s="536"/>
      <c r="AI190" s="536"/>
      <c r="AJ190" s="536"/>
      <c r="AK190" s="536"/>
      <c r="AL190" s="536"/>
      <c r="AM190" s="536"/>
      <c r="AN190" s="536"/>
      <c r="AO190" s="536"/>
    </row>
    <row r="191" spans="24:41">
      <c r="X191" s="536"/>
      <c r="Y191" s="536"/>
      <c r="Z191" s="536"/>
      <c r="AA191" s="536"/>
      <c r="AB191" s="536"/>
      <c r="AC191" s="536"/>
      <c r="AD191" s="536"/>
      <c r="AE191" s="536"/>
      <c r="AF191" s="536"/>
      <c r="AG191" s="536"/>
      <c r="AH191" s="536"/>
      <c r="AI191" s="536"/>
      <c r="AJ191" s="536"/>
      <c r="AK191" s="536"/>
      <c r="AL191" s="536"/>
      <c r="AM191" s="536"/>
      <c r="AN191" s="536"/>
      <c r="AO191" s="536"/>
    </row>
    <row r="192" spans="24:41">
      <c r="X192" s="536"/>
      <c r="Y192" s="536"/>
      <c r="Z192" s="536"/>
      <c r="AA192" s="536"/>
      <c r="AB192" s="536"/>
      <c r="AC192" s="536"/>
      <c r="AD192" s="536"/>
      <c r="AE192" s="536"/>
      <c r="AF192" s="536"/>
      <c r="AG192" s="536"/>
      <c r="AH192" s="536"/>
      <c r="AI192" s="536"/>
      <c r="AJ192" s="536"/>
      <c r="AK192" s="536"/>
      <c r="AL192" s="536"/>
      <c r="AM192" s="536"/>
      <c r="AN192" s="536"/>
      <c r="AO192" s="536"/>
    </row>
    <row r="193" spans="24:41">
      <c r="X193" s="536"/>
      <c r="Y193" s="536"/>
      <c r="Z193" s="536"/>
      <c r="AA193" s="536"/>
      <c r="AB193" s="536"/>
      <c r="AC193" s="536"/>
      <c r="AD193" s="536"/>
      <c r="AE193" s="536"/>
      <c r="AF193" s="536"/>
      <c r="AG193" s="536"/>
      <c r="AH193" s="536"/>
      <c r="AI193" s="536"/>
      <c r="AJ193" s="536"/>
      <c r="AK193" s="536"/>
      <c r="AL193" s="536"/>
      <c r="AM193" s="536"/>
      <c r="AN193" s="536"/>
      <c r="AO193" s="536"/>
    </row>
    <row r="194" spans="24:41">
      <c r="X194" s="536"/>
      <c r="Y194" s="536"/>
      <c r="Z194" s="536"/>
      <c r="AA194" s="536"/>
      <c r="AB194" s="536"/>
      <c r="AC194" s="536"/>
      <c r="AD194" s="536"/>
      <c r="AE194" s="536"/>
      <c r="AF194" s="536"/>
      <c r="AG194" s="536"/>
      <c r="AH194" s="536"/>
      <c r="AI194" s="536"/>
      <c r="AJ194" s="536"/>
      <c r="AK194" s="536"/>
      <c r="AL194" s="536"/>
      <c r="AM194" s="536"/>
      <c r="AN194" s="536"/>
      <c r="AO194" s="536"/>
    </row>
    <row r="195" spans="24:41">
      <c r="X195" s="536"/>
      <c r="Y195" s="536"/>
      <c r="Z195" s="536"/>
      <c r="AA195" s="536"/>
      <c r="AB195" s="536"/>
      <c r="AC195" s="536"/>
      <c r="AD195" s="536"/>
      <c r="AE195" s="536"/>
      <c r="AF195" s="536"/>
      <c r="AG195" s="536"/>
      <c r="AH195" s="536"/>
      <c r="AI195" s="536"/>
      <c r="AJ195" s="536"/>
      <c r="AK195" s="536"/>
      <c r="AL195" s="536"/>
      <c r="AM195" s="536"/>
      <c r="AN195" s="536"/>
      <c r="AO195" s="536"/>
    </row>
    <row r="196" spans="24:41">
      <c r="X196" s="536"/>
      <c r="Y196" s="536"/>
      <c r="Z196" s="536"/>
      <c r="AA196" s="536"/>
      <c r="AB196" s="536"/>
      <c r="AC196" s="536"/>
      <c r="AD196" s="536"/>
      <c r="AE196" s="536"/>
      <c r="AF196" s="536"/>
      <c r="AG196" s="536"/>
      <c r="AH196" s="536"/>
      <c r="AI196" s="536"/>
      <c r="AJ196" s="536"/>
      <c r="AK196" s="536"/>
      <c r="AL196" s="536"/>
      <c r="AM196" s="536"/>
      <c r="AN196" s="536"/>
      <c r="AO196" s="536"/>
    </row>
    <row r="197" spans="24:41">
      <c r="X197" s="536"/>
      <c r="Y197" s="536"/>
      <c r="Z197" s="536"/>
      <c r="AA197" s="536"/>
      <c r="AB197" s="536"/>
      <c r="AC197" s="536"/>
      <c r="AD197" s="536"/>
      <c r="AE197" s="536"/>
      <c r="AF197" s="536"/>
      <c r="AG197" s="536"/>
      <c r="AH197" s="536"/>
      <c r="AI197" s="536"/>
      <c r="AJ197" s="536"/>
      <c r="AK197" s="536"/>
      <c r="AL197" s="536"/>
      <c r="AM197" s="536"/>
      <c r="AN197" s="536"/>
      <c r="AO197" s="536"/>
    </row>
    <row r="198" spans="24:41">
      <c r="X198" s="536"/>
      <c r="Y198" s="536"/>
      <c r="Z198" s="536"/>
      <c r="AA198" s="536"/>
      <c r="AB198" s="536"/>
      <c r="AC198" s="536"/>
      <c r="AD198" s="536"/>
      <c r="AE198" s="536"/>
      <c r="AF198" s="536"/>
      <c r="AG198" s="536"/>
      <c r="AH198" s="536"/>
      <c r="AI198" s="536"/>
      <c r="AJ198" s="536"/>
      <c r="AK198" s="536"/>
      <c r="AL198" s="536"/>
      <c r="AM198" s="536"/>
      <c r="AN198" s="536"/>
      <c r="AO198" s="536"/>
    </row>
    <row r="199" spans="24:41">
      <c r="X199" s="536"/>
      <c r="Y199" s="536"/>
      <c r="Z199" s="536"/>
      <c r="AA199" s="536"/>
      <c r="AB199" s="536"/>
      <c r="AC199" s="536"/>
      <c r="AD199" s="536"/>
      <c r="AE199" s="536"/>
      <c r="AF199" s="536"/>
      <c r="AG199" s="536"/>
      <c r="AH199" s="536"/>
      <c r="AI199" s="536"/>
      <c r="AJ199" s="536"/>
      <c r="AK199" s="536"/>
      <c r="AL199" s="536"/>
      <c r="AM199" s="536"/>
      <c r="AN199" s="536"/>
      <c r="AO199" s="536"/>
    </row>
    <row r="200" spans="24:41">
      <c r="X200" s="536"/>
      <c r="Y200" s="536"/>
      <c r="Z200" s="536"/>
      <c r="AA200" s="536"/>
      <c r="AB200" s="536"/>
      <c r="AC200" s="536"/>
      <c r="AD200" s="536"/>
      <c r="AE200" s="536"/>
      <c r="AF200" s="536"/>
      <c r="AG200" s="536"/>
      <c r="AH200" s="536"/>
      <c r="AI200" s="536"/>
      <c r="AJ200" s="536"/>
      <c r="AK200" s="536"/>
      <c r="AL200" s="536"/>
      <c r="AM200" s="536"/>
      <c r="AN200" s="536"/>
      <c r="AO200" s="536"/>
    </row>
    <row r="201" spans="24:41">
      <c r="X201" s="536"/>
      <c r="Y201" s="536"/>
      <c r="Z201" s="536"/>
      <c r="AA201" s="536"/>
      <c r="AB201" s="536"/>
      <c r="AC201" s="536"/>
      <c r="AD201" s="536"/>
      <c r="AE201" s="536"/>
      <c r="AF201" s="536"/>
      <c r="AG201" s="536"/>
      <c r="AH201" s="536"/>
      <c r="AI201" s="536"/>
      <c r="AJ201" s="536"/>
      <c r="AK201" s="536"/>
      <c r="AL201" s="536"/>
      <c r="AM201" s="536"/>
      <c r="AN201" s="536"/>
      <c r="AO201" s="536"/>
    </row>
    <row r="202" spans="24:41">
      <c r="X202" s="536"/>
      <c r="Y202" s="536"/>
      <c r="Z202" s="536"/>
      <c r="AA202" s="536"/>
      <c r="AB202" s="536"/>
      <c r="AC202" s="536"/>
      <c r="AD202" s="536"/>
      <c r="AE202" s="536"/>
      <c r="AF202" s="536"/>
      <c r="AG202" s="536"/>
      <c r="AH202" s="536"/>
      <c r="AI202" s="536"/>
      <c r="AJ202" s="536"/>
      <c r="AK202" s="536"/>
      <c r="AL202" s="536"/>
      <c r="AM202" s="536"/>
      <c r="AN202" s="536"/>
      <c r="AO202" s="536"/>
    </row>
    <row r="203" spans="24:41">
      <c r="X203" s="536"/>
      <c r="Y203" s="536"/>
      <c r="Z203" s="536"/>
      <c r="AA203" s="536"/>
      <c r="AB203" s="536"/>
      <c r="AC203" s="536"/>
      <c r="AD203" s="536"/>
      <c r="AE203" s="536"/>
      <c r="AF203" s="536"/>
      <c r="AG203" s="536"/>
      <c r="AH203" s="536"/>
      <c r="AI203" s="536"/>
      <c r="AJ203" s="536"/>
      <c r="AK203" s="536"/>
      <c r="AL203" s="536"/>
      <c r="AM203" s="536"/>
      <c r="AN203" s="536"/>
      <c r="AO203" s="536"/>
    </row>
    <row r="204" spans="24:41">
      <c r="X204" s="536"/>
      <c r="Y204" s="536"/>
      <c r="Z204" s="536"/>
      <c r="AA204" s="536"/>
      <c r="AB204" s="536"/>
      <c r="AC204" s="536"/>
      <c r="AD204" s="536"/>
      <c r="AE204" s="536"/>
      <c r="AF204" s="536"/>
      <c r="AG204" s="536"/>
      <c r="AH204" s="536"/>
      <c r="AI204" s="536"/>
      <c r="AJ204" s="536"/>
      <c r="AK204" s="536"/>
      <c r="AL204" s="536"/>
      <c r="AM204" s="536"/>
      <c r="AN204" s="536"/>
      <c r="AO204" s="536"/>
    </row>
    <row r="205" spans="24:41">
      <c r="X205" s="536"/>
      <c r="Y205" s="536"/>
      <c r="Z205" s="536"/>
      <c r="AA205" s="536"/>
      <c r="AB205" s="536"/>
      <c r="AC205" s="536"/>
      <c r="AD205" s="536"/>
      <c r="AE205" s="536"/>
      <c r="AF205" s="536"/>
      <c r="AG205" s="536"/>
      <c r="AH205" s="536"/>
      <c r="AI205" s="536"/>
      <c r="AJ205" s="536"/>
      <c r="AK205" s="536"/>
      <c r="AL205" s="536"/>
      <c r="AM205" s="536"/>
      <c r="AN205" s="536"/>
      <c r="AO205" s="536"/>
    </row>
    <row r="206" spans="24:41">
      <c r="X206" s="536"/>
      <c r="Y206" s="536"/>
      <c r="Z206" s="536"/>
      <c r="AA206" s="536"/>
      <c r="AB206" s="536"/>
      <c r="AC206" s="536"/>
      <c r="AD206" s="536"/>
      <c r="AE206" s="536"/>
      <c r="AF206" s="536"/>
      <c r="AG206" s="536"/>
      <c r="AH206" s="536"/>
      <c r="AI206" s="536"/>
      <c r="AJ206" s="536"/>
      <c r="AK206" s="536"/>
      <c r="AL206" s="536"/>
      <c r="AM206" s="536"/>
      <c r="AN206" s="536"/>
      <c r="AO206" s="536"/>
    </row>
    <row r="207" spans="24:41">
      <c r="X207" s="536"/>
      <c r="Y207" s="536"/>
      <c r="Z207" s="536"/>
      <c r="AA207" s="536"/>
      <c r="AB207" s="536"/>
      <c r="AC207" s="536"/>
      <c r="AD207" s="536"/>
      <c r="AE207" s="536"/>
      <c r="AF207" s="536"/>
      <c r="AG207" s="536"/>
      <c r="AH207" s="536"/>
      <c r="AI207" s="536"/>
      <c r="AJ207" s="536"/>
      <c r="AK207" s="536"/>
      <c r="AL207" s="536"/>
      <c r="AM207" s="536"/>
      <c r="AN207" s="536"/>
      <c r="AO207" s="536"/>
    </row>
    <row r="208" spans="24:41">
      <c r="X208" s="536"/>
      <c r="Y208" s="536"/>
      <c r="Z208" s="536"/>
      <c r="AA208" s="536"/>
      <c r="AB208" s="536"/>
      <c r="AC208" s="536"/>
      <c r="AD208" s="536"/>
      <c r="AE208" s="536"/>
      <c r="AF208" s="536"/>
      <c r="AG208" s="536"/>
      <c r="AH208" s="536"/>
      <c r="AI208" s="536"/>
      <c r="AJ208" s="536"/>
      <c r="AK208" s="536"/>
      <c r="AL208" s="536"/>
      <c r="AM208" s="536"/>
      <c r="AN208" s="536"/>
      <c r="AO208" s="536"/>
    </row>
    <row r="209" spans="24:41">
      <c r="X209" s="536"/>
      <c r="Y209" s="536"/>
      <c r="Z209" s="536"/>
      <c r="AA209" s="536"/>
      <c r="AB209" s="536"/>
      <c r="AC209" s="536"/>
      <c r="AD209" s="536"/>
      <c r="AE209" s="536"/>
      <c r="AF209" s="536"/>
      <c r="AG209" s="536"/>
      <c r="AH209" s="536"/>
      <c r="AI209" s="536"/>
      <c r="AJ209" s="536"/>
      <c r="AK209" s="536"/>
      <c r="AL209" s="536"/>
      <c r="AM209" s="536"/>
      <c r="AN209" s="536"/>
      <c r="AO209" s="536"/>
    </row>
    <row r="210" spans="24:41">
      <c r="X210" s="536"/>
      <c r="Y210" s="536"/>
      <c r="Z210" s="536"/>
      <c r="AA210" s="536"/>
      <c r="AB210" s="536"/>
      <c r="AC210" s="536"/>
      <c r="AD210" s="536"/>
      <c r="AE210" s="536"/>
      <c r="AF210" s="536"/>
      <c r="AG210" s="536"/>
      <c r="AH210" s="536"/>
      <c r="AI210" s="536"/>
      <c r="AJ210" s="536"/>
      <c r="AK210" s="536"/>
      <c r="AL210" s="536"/>
      <c r="AM210" s="536"/>
      <c r="AN210" s="536"/>
      <c r="AO210" s="536"/>
    </row>
    <row r="211" spans="24:41">
      <c r="X211" s="536"/>
      <c r="Y211" s="536"/>
      <c r="Z211" s="536"/>
      <c r="AA211" s="536"/>
      <c r="AB211" s="536"/>
      <c r="AC211" s="536"/>
      <c r="AD211" s="536"/>
      <c r="AE211" s="536"/>
      <c r="AF211" s="536"/>
      <c r="AG211" s="536"/>
      <c r="AH211" s="536"/>
      <c r="AI211" s="536"/>
      <c r="AJ211" s="536"/>
      <c r="AK211" s="536"/>
      <c r="AL211" s="536"/>
      <c r="AM211" s="536"/>
      <c r="AN211" s="536"/>
      <c r="AO211" s="536"/>
    </row>
    <row r="212" spans="24:41">
      <c r="X212" s="536"/>
      <c r="Y212" s="536"/>
      <c r="Z212" s="536"/>
      <c r="AA212" s="536"/>
      <c r="AB212" s="536"/>
      <c r="AC212" s="536"/>
      <c r="AD212" s="536"/>
      <c r="AE212" s="536"/>
      <c r="AF212" s="536"/>
      <c r="AG212" s="536"/>
      <c r="AH212" s="536"/>
      <c r="AI212" s="536"/>
      <c r="AJ212" s="536"/>
      <c r="AK212" s="536"/>
      <c r="AL212" s="536"/>
      <c r="AM212" s="536"/>
      <c r="AN212" s="536"/>
      <c r="AO212" s="536"/>
    </row>
    <row r="213" spans="24:41">
      <c r="X213" s="536"/>
      <c r="Y213" s="536"/>
      <c r="Z213" s="536"/>
      <c r="AA213" s="536"/>
      <c r="AB213" s="536"/>
      <c r="AC213" s="536"/>
      <c r="AD213" s="536"/>
      <c r="AE213" s="536"/>
      <c r="AF213" s="536"/>
      <c r="AG213" s="536"/>
      <c r="AH213" s="536"/>
      <c r="AI213" s="536"/>
      <c r="AJ213" s="536"/>
      <c r="AK213" s="536"/>
      <c r="AL213" s="536"/>
      <c r="AM213" s="536"/>
      <c r="AN213" s="536"/>
      <c r="AO213" s="536"/>
    </row>
    <row r="214" spans="24:41">
      <c r="X214" s="536"/>
      <c r="Y214" s="536"/>
      <c r="Z214" s="536"/>
      <c r="AA214" s="536"/>
      <c r="AB214" s="536"/>
      <c r="AC214" s="536"/>
      <c r="AD214" s="536"/>
      <c r="AE214" s="536"/>
      <c r="AF214" s="536"/>
      <c r="AG214" s="536"/>
      <c r="AH214" s="536"/>
      <c r="AI214" s="536"/>
      <c r="AJ214" s="536"/>
      <c r="AK214" s="536"/>
      <c r="AL214" s="536"/>
      <c r="AM214" s="536"/>
      <c r="AN214" s="536"/>
      <c r="AO214" s="536"/>
    </row>
    <row r="215" spans="24:41">
      <c r="X215" s="536"/>
      <c r="Y215" s="536"/>
      <c r="Z215" s="536"/>
      <c r="AA215" s="536"/>
      <c r="AB215" s="536"/>
      <c r="AC215" s="536"/>
      <c r="AD215" s="536"/>
      <c r="AE215" s="536"/>
      <c r="AF215" s="536"/>
      <c r="AG215" s="536"/>
      <c r="AH215" s="536"/>
      <c r="AI215" s="536"/>
      <c r="AJ215" s="536"/>
      <c r="AK215" s="536"/>
      <c r="AL215" s="536"/>
      <c r="AM215" s="536"/>
      <c r="AN215" s="536"/>
      <c r="AO215" s="536"/>
    </row>
    <row r="216" spans="24:41">
      <c r="X216" s="536"/>
      <c r="Y216" s="536"/>
      <c r="Z216" s="536"/>
      <c r="AA216" s="536"/>
      <c r="AB216" s="536"/>
      <c r="AC216" s="536"/>
      <c r="AD216" s="536"/>
      <c r="AE216" s="536"/>
      <c r="AF216" s="536"/>
      <c r="AG216" s="536"/>
      <c r="AH216" s="536"/>
      <c r="AI216" s="536"/>
      <c r="AJ216" s="536"/>
      <c r="AK216" s="536"/>
      <c r="AL216" s="536"/>
      <c r="AM216" s="536"/>
      <c r="AN216" s="536"/>
      <c r="AO216" s="536"/>
    </row>
    <row r="217" spans="24:41">
      <c r="X217" s="536"/>
      <c r="Y217" s="536"/>
      <c r="Z217" s="536"/>
      <c r="AA217" s="536"/>
      <c r="AB217" s="536"/>
      <c r="AC217" s="536"/>
      <c r="AD217" s="536"/>
      <c r="AE217" s="536"/>
      <c r="AF217" s="536"/>
      <c r="AG217" s="536"/>
      <c r="AH217" s="536"/>
      <c r="AI217" s="536"/>
      <c r="AJ217" s="536"/>
      <c r="AK217" s="536"/>
      <c r="AL217" s="536"/>
      <c r="AM217" s="536"/>
      <c r="AN217" s="536"/>
      <c r="AO217" s="536"/>
    </row>
    <row r="218" spans="24:41">
      <c r="X218" s="536"/>
      <c r="Y218" s="536"/>
      <c r="Z218" s="536"/>
      <c r="AA218" s="536"/>
      <c r="AB218" s="536"/>
      <c r="AC218" s="536"/>
      <c r="AD218" s="536"/>
      <c r="AE218" s="536"/>
      <c r="AF218" s="536"/>
      <c r="AG218" s="536"/>
      <c r="AH218" s="536"/>
      <c r="AI218" s="536"/>
      <c r="AJ218" s="536"/>
      <c r="AK218" s="536"/>
      <c r="AL218" s="536"/>
      <c r="AM218" s="536"/>
      <c r="AN218" s="536"/>
      <c r="AO218" s="536"/>
    </row>
    <row r="219" spans="24:41">
      <c r="X219" s="536"/>
      <c r="Y219" s="536"/>
      <c r="Z219" s="536"/>
      <c r="AA219" s="536"/>
      <c r="AB219" s="536"/>
      <c r="AC219" s="536"/>
      <c r="AD219" s="536"/>
      <c r="AE219" s="536"/>
      <c r="AF219" s="536"/>
      <c r="AG219" s="536"/>
      <c r="AH219" s="536"/>
      <c r="AI219" s="536"/>
      <c r="AJ219" s="536"/>
      <c r="AK219" s="536"/>
      <c r="AL219" s="536"/>
      <c r="AM219" s="536"/>
      <c r="AN219" s="536"/>
      <c r="AO219" s="536"/>
    </row>
    <row r="220" spans="24:41">
      <c r="X220" s="536"/>
      <c r="Y220" s="536"/>
      <c r="Z220" s="536"/>
      <c r="AA220" s="536"/>
      <c r="AB220" s="536"/>
      <c r="AC220" s="536"/>
      <c r="AD220" s="536"/>
      <c r="AE220" s="536"/>
      <c r="AF220" s="536"/>
      <c r="AG220" s="536"/>
      <c r="AH220" s="536"/>
      <c r="AI220" s="536"/>
      <c r="AJ220" s="536"/>
      <c r="AK220" s="536"/>
      <c r="AL220" s="536"/>
      <c r="AM220" s="536"/>
      <c r="AN220" s="536"/>
      <c r="AO220" s="536"/>
    </row>
    <row r="221" spans="24:41">
      <c r="X221" s="536"/>
      <c r="Y221" s="536"/>
      <c r="Z221" s="536"/>
      <c r="AA221" s="536"/>
      <c r="AB221" s="536"/>
      <c r="AC221" s="536"/>
      <c r="AD221" s="536"/>
      <c r="AE221" s="536"/>
      <c r="AF221" s="536"/>
      <c r="AG221" s="536"/>
      <c r="AH221" s="536"/>
      <c r="AI221" s="536"/>
      <c r="AJ221" s="536"/>
      <c r="AK221" s="536"/>
      <c r="AL221" s="536"/>
      <c r="AM221" s="536"/>
      <c r="AN221" s="536"/>
      <c r="AO221" s="536"/>
    </row>
    <row r="222" spans="24:41">
      <c r="X222" s="536"/>
      <c r="Y222" s="536"/>
      <c r="Z222" s="536"/>
      <c r="AA222" s="536"/>
      <c r="AB222" s="536"/>
      <c r="AC222" s="536"/>
      <c r="AD222" s="536"/>
      <c r="AE222" s="536"/>
      <c r="AF222" s="536"/>
      <c r="AG222" s="536"/>
      <c r="AH222" s="536"/>
      <c r="AI222" s="536"/>
      <c r="AJ222" s="536"/>
      <c r="AK222" s="536"/>
      <c r="AL222" s="536"/>
      <c r="AM222" s="536"/>
      <c r="AN222" s="536"/>
      <c r="AO222" s="536"/>
    </row>
    <row r="223" spans="24:41">
      <c r="X223" s="536"/>
      <c r="Y223" s="536"/>
      <c r="Z223" s="536"/>
      <c r="AA223" s="536"/>
      <c r="AB223" s="536"/>
      <c r="AC223" s="536"/>
      <c r="AD223" s="536"/>
      <c r="AE223" s="536"/>
      <c r="AF223" s="536"/>
      <c r="AG223" s="536"/>
      <c r="AH223" s="536"/>
      <c r="AI223" s="536"/>
      <c r="AJ223" s="536"/>
      <c r="AK223" s="536"/>
      <c r="AL223" s="536"/>
      <c r="AM223" s="536"/>
      <c r="AN223" s="536"/>
      <c r="AO223" s="536"/>
    </row>
    <row r="224" spans="24:41">
      <c r="X224" s="536"/>
      <c r="Y224" s="536"/>
      <c r="Z224" s="536"/>
      <c r="AA224" s="536"/>
      <c r="AB224" s="536"/>
      <c r="AC224" s="536"/>
      <c r="AD224" s="536"/>
      <c r="AE224" s="536"/>
      <c r="AF224" s="536"/>
      <c r="AG224" s="536"/>
      <c r="AH224" s="536"/>
      <c r="AI224" s="536"/>
      <c r="AJ224" s="536"/>
      <c r="AK224" s="536"/>
      <c r="AL224" s="536"/>
      <c r="AM224" s="536"/>
      <c r="AN224" s="536"/>
      <c r="AO224" s="536"/>
    </row>
    <row r="225" spans="24:41">
      <c r="X225" s="536"/>
      <c r="Y225" s="536"/>
      <c r="Z225" s="536"/>
      <c r="AA225" s="536"/>
      <c r="AB225" s="536"/>
      <c r="AC225" s="536"/>
      <c r="AD225" s="536"/>
      <c r="AE225" s="536"/>
      <c r="AF225" s="536"/>
      <c r="AG225" s="536"/>
      <c r="AH225" s="536"/>
      <c r="AI225" s="536"/>
      <c r="AJ225" s="536"/>
      <c r="AK225" s="536"/>
      <c r="AL225" s="536"/>
      <c r="AM225" s="536"/>
      <c r="AN225" s="536"/>
      <c r="AO225" s="536"/>
    </row>
    <row r="226" spans="24:41">
      <c r="X226" s="536"/>
      <c r="Y226" s="536"/>
      <c r="Z226" s="536"/>
      <c r="AA226" s="536"/>
      <c r="AB226" s="536"/>
      <c r="AC226" s="536"/>
      <c r="AD226" s="536"/>
      <c r="AE226" s="536"/>
      <c r="AF226" s="536"/>
      <c r="AG226" s="536"/>
      <c r="AH226" s="536"/>
      <c r="AI226" s="536"/>
      <c r="AJ226" s="536"/>
      <c r="AK226" s="536"/>
      <c r="AL226" s="536"/>
      <c r="AM226" s="536"/>
      <c r="AN226" s="536"/>
      <c r="AO226" s="536"/>
    </row>
    <row r="227" spans="24:41">
      <c r="X227" s="536"/>
      <c r="Y227" s="536"/>
      <c r="Z227" s="536"/>
      <c r="AA227" s="536"/>
      <c r="AB227" s="536"/>
      <c r="AC227" s="536"/>
      <c r="AD227" s="536"/>
      <c r="AE227" s="536"/>
      <c r="AF227" s="536"/>
      <c r="AG227" s="536"/>
      <c r="AH227" s="536"/>
      <c r="AI227" s="536"/>
      <c r="AJ227" s="536"/>
      <c r="AK227" s="536"/>
      <c r="AL227" s="536"/>
      <c r="AM227" s="536"/>
      <c r="AN227" s="536"/>
      <c r="AO227" s="536"/>
    </row>
    <row r="228" spans="24:41">
      <c r="X228" s="536"/>
      <c r="Y228" s="536"/>
      <c r="Z228" s="536"/>
      <c r="AA228" s="536"/>
      <c r="AB228" s="536"/>
      <c r="AC228" s="536"/>
      <c r="AD228" s="536"/>
      <c r="AE228" s="536"/>
      <c r="AF228" s="536"/>
      <c r="AG228" s="536"/>
      <c r="AH228" s="536"/>
      <c r="AI228" s="536"/>
      <c r="AJ228" s="536"/>
      <c r="AK228" s="536"/>
      <c r="AL228" s="536"/>
      <c r="AM228" s="536"/>
      <c r="AN228" s="536"/>
      <c r="AO228" s="536"/>
    </row>
    <row r="229" spans="24:41">
      <c r="X229" s="536"/>
      <c r="Y229" s="536"/>
      <c r="Z229" s="536"/>
      <c r="AA229" s="536"/>
      <c r="AB229" s="536"/>
      <c r="AC229" s="536"/>
      <c r="AD229" s="536"/>
      <c r="AE229" s="536"/>
      <c r="AF229" s="536"/>
      <c r="AG229" s="536"/>
      <c r="AH229" s="536"/>
      <c r="AI229" s="536"/>
      <c r="AJ229" s="536"/>
      <c r="AK229" s="536"/>
      <c r="AL229" s="536"/>
      <c r="AM229" s="536"/>
      <c r="AN229" s="536"/>
      <c r="AO229" s="536"/>
    </row>
    <row r="230" spans="24:41">
      <c r="X230" s="536"/>
      <c r="Y230" s="536"/>
      <c r="Z230" s="536"/>
      <c r="AA230" s="536"/>
      <c r="AB230" s="536"/>
      <c r="AC230" s="536"/>
      <c r="AD230" s="536"/>
      <c r="AE230" s="536"/>
      <c r="AF230" s="536"/>
      <c r="AG230" s="536"/>
      <c r="AH230" s="536"/>
      <c r="AI230" s="536"/>
      <c r="AJ230" s="536"/>
      <c r="AK230" s="536"/>
      <c r="AL230" s="536"/>
      <c r="AM230" s="536"/>
      <c r="AN230" s="536"/>
      <c r="AO230" s="536"/>
    </row>
    <row r="231" spans="24:41">
      <c r="X231" s="536"/>
      <c r="Y231" s="536"/>
      <c r="Z231" s="536"/>
      <c r="AA231" s="536"/>
      <c r="AB231" s="536"/>
      <c r="AC231" s="536"/>
      <c r="AD231" s="536"/>
      <c r="AE231" s="536"/>
      <c r="AF231" s="536"/>
      <c r="AG231" s="536"/>
      <c r="AH231" s="536"/>
      <c r="AI231" s="536"/>
      <c r="AJ231" s="536"/>
      <c r="AK231" s="536"/>
      <c r="AL231" s="536"/>
      <c r="AM231" s="536"/>
      <c r="AN231" s="536"/>
      <c r="AO231" s="536"/>
    </row>
    <row r="232" spans="24:41">
      <c r="X232" s="536"/>
      <c r="Y232" s="536"/>
      <c r="Z232" s="536"/>
      <c r="AA232" s="536"/>
      <c r="AB232" s="536"/>
      <c r="AC232" s="536"/>
      <c r="AD232" s="536"/>
      <c r="AE232" s="536"/>
      <c r="AF232" s="536"/>
      <c r="AG232" s="536"/>
      <c r="AH232" s="536"/>
      <c r="AI232" s="536"/>
      <c r="AJ232" s="536"/>
      <c r="AK232" s="536"/>
      <c r="AL232" s="536"/>
      <c r="AM232" s="536"/>
      <c r="AN232" s="536"/>
      <c r="AO232" s="536"/>
    </row>
    <row r="233" spans="24:41">
      <c r="X233" s="536"/>
      <c r="Y233" s="536"/>
      <c r="Z233" s="536"/>
      <c r="AA233" s="536"/>
      <c r="AB233" s="536"/>
      <c r="AC233" s="536"/>
      <c r="AD233" s="536"/>
      <c r="AE233" s="536"/>
      <c r="AF233" s="536"/>
      <c r="AG233" s="536"/>
      <c r="AH233" s="536"/>
      <c r="AI233" s="536"/>
      <c r="AJ233" s="536"/>
      <c r="AK233" s="536"/>
      <c r="AL233" s="536"/>
      <c r="AM233" s="536"/>
      <c r="AN233" s="536"/>
      <c r="AO233" s="536"/>
    </row>
    <row r="234" spans="24:41">
      <c r="X234" s="536"/>
      <c r="Y234" s="536"/>
      <c r="Z234" s="536"/>
      <c r="AA234" s="536"/>
      <c r="AB234" s="536"/>
      <c r="AC234" s="536"/>
      <c r="AD234" s="536"/>
      <c r="AE234" s="536"/>
      <c r="AF234" s="536"/>
      <c r="AG234" s="536"/>
      <c r="AH234" s="536"/>
      <c r="AI234" s="536"/>
      <c r="AJ234" s="536"/>
      <c r="AK234" s="536"/>
      <c r="AL234" s="536"/>
      <c r="AM234" s="536"/>
      <c r="AN234" s="536"/>
      <c r="AO234" s="536"/>
    </row>
    <row r="235" spans="24:41">
      <c r="X235" s="536"/>
      <c r="Y235" s="536"/>
      <c r="Z235" s="536"/>
      <c r="AA235" s="536"/>
      <c r="AB235" s="536"/>
      <c r="AC235" s="536"/>
      <c r="AD235" s="536"/>
      <c r="AE235" s="536"/>
      <c r="AF235" s="536"/>
      <c r="AG235" s="536"/>
      <c r="AH235" s="536"/>
      <c r="AI235" s="536"/>
      <c r="AJ235" s="536"/>
      <c r="AK235" s="536"/>
      <c r="AL235" s="536"/>
      <c r="AM235" s="536"/>
      <c r="AN235" s="536"/>
      <c r="AO235" s="536"/>
    </row>
    <row r="236" spans="24:41">
      <c r="X236" s="536"/>
      <c r="Y236" s="536"/>
      <c r="Z236" s="536"/>
      <c r="AA236" s="536"/>
      <c r="AB236" s="536"/>
      <c r="AC236" s="536"/>
      <c r="AD236" s="536"/>
      <c r="AE236" s="536"/>
      <c r="AF236" s="536"/>
      <c r="AG236" s="536"/>
      <c r="AH236" s="536"/>
      <c r="AI236" s="536"/>
      <c r="AJ236" s="536"/>
      <c r="AK236" s="536"/>
      <c r="AL236" s="536"/>
      <c r="AM236" s="536"/>
      <c r="AN236" s="536"/>
      <c r="AO236" s="536"/>
    </row>
    <row r="237" spans="24:41">
      <c r="X237" s="536"/>
      <c r="Y237" s="536"/>
      <c r="Z237" s="536"/>
      <c r="AA237" s="536"/>
      <c r="AB237" s="536"/>
      <c r="AC237" s="536"/>
      <c r="AD237" s="536"/>
      <c r="AE237" s="536"/>
      <c r="AF237" s="536"/>
      <c r="AG237" s="536"/>
      <c r="AH237" s="536"/>
      <c r="AI237" s="536"/>
      <c r="AJ237" s="536"/>
      <c r="AK237" s="536"/>
      <c r="AL237" s="536"/>
      <c r="AM237" s="536"/>
      <c r="AN237" s="536"/>
      <c r="AO237" s="536"/>
    </row>
    <row r="238" spans="24:41">
      <c r="X238" s="536"/>
      <c r="Y238" s="536"/>
      <c r="Z238" s="536"/>
      <c r="AA238" s="536"/>
      <c r="AB238" s="536"/>
      <c r="AC238" s="536"/>
      <c r="AD238" s="536"/>
      <c r="AE238" s="536"/>
      <c r="AF238" s="536"/>
      <c r="AG238" s="536"/>
      <c r="AH238" s="536"/>
      <c r="AI238" s="536"/>
      <c r="AJ238" s="536"/>
      <c r="AK238" s="536"/>
      <c r="AL238" s="536"/>
      <c r="AM238" s="536"/>
      <c r="AN238" s="536"/>
      <c r="AO238" s="536"/>
    </row>
    <row r="239" spans="24:41">
      <c r="X239" s="536"/>
      <c r="Y239" s="536"/>
      <c r="Z239" s="536"/>
      <c r="AA239" s="536"/>
      <c r="AB239" s="536"/>
      <c r="AC239" s="536"/>
      <c r="AD239" s="536"/>
      <c r="AE239" s="536"/>
      <c r="AF239" s="536"/>
      <c r="AG239" s="536"/>
      <c r="AH239" s="536"/>
      <c r="AI239" s="536"/>
      <c r="AJ239" s="536"/>
      <c r="AK239" s="536"/>
      <c r="AL239" s="536"/>
      <c r="AM239" s="536"/>
      <c r="AN239" s="536"/>
      <c r="AO239" s="536"/>
    </row>
    <row r="240" spans="24:41">
      <c r="X240" s="536"/>
      <c r="Y240" s="536"/>
      <c r="Z240" s="536"/>
      <c r="AA240" s="536"/>
      <c r="AB240" s="536"/>
      <c r="AC240" s="536"/>
      <c r="AD240" s="536"/>
      <c r="AE240" s="536"/>
      <c r="AF240" s="536"/>
      <c r="AG240" s="536"/>
      <c r="AH240" s="536"/>
      <c r="AI240" s="536"/>
      <c r="AJ240" s="536"/>
      <c r="AK240" s="536"/>
      <c r="AL240" s="536"/>
      <c r="AM240" s="536"/>
      <c r="AN240" s="536"/>
      <c r="AO240" s="536"/>
    </row>
    <row r="241" spans="24:41">
      <c r="X241" s="536"/>
      <c r="Y241" s="536"/>
      <c r="Z241" s="536"/>
      <c r="AA241" s="536"/>
      <c r="AB241" s="536"/>
      <c r="AC241" s="536"/>
      <c r="AD241" s="536"/>
      <c r="AE241" s="536"/>
      <c r="AF241" s="536"/>
      <c r="AG241" s="536"/>
      <c r="AH241" s="536"/>
      <c r="AI241" s="536"/>
      <c r="AJ241" s="536"/>
      <c r="AK241" s="536"/>
      <c r="AL241" s="536"/>
      <c r="AM241" s="536"/>
      <c r="AN241" s="536"/>
      <c r="AO241" s="536"/>
    </row>
    <row r="242" spans="24:41">
      <c r="X242" s="536"/>
      <c r="Y242" s="536"/>
      <c r="Z242" s="536"/>
      <c r="AA242" s="536"/>
      <c r="AB242" s="536"/>
      <c r="AC242" s="536"/>
      <c r="AD242" s="536"/>
      <c r="AE242" s="536"/>
      <c r="AF242" s="536"/>
      <c r="AG242" s="536"/>
      <c r="AH242" s="536"/>
      <c r="AI242" s="536"/>
      <c r="AJ242" s="536"/>
      <c r="AK242" s="536"/>
      <c r="AL242" s="536"/>
      <c r="AM242" s="536"/>
      <c r="AN242" s="536"/>
      <c r="AO242" s="536"/>
    </row>
    <row r="243" spans="24:41">
      <c r="X243" s="536"/>
      <c r="Y243" s="536"/>
      <c r="Z243" s="536"/>
      <c r="AA243" s="536"/>
      <c r="AB243" s="536"/>
      <c r="AC243" s="536"/>
      <c r="AD243" s="536"/>
      <c r="AE243" s="536"/>
      <c r="AF243" s="536"/>
      <c r="AG243" s="536"/>
      <c r="AH243" s="536"/>
      <c r="AI243" s="536"/>
      <c r="AJ243" s="536"/>
      <c r="AK243" s="536"/>
      <c r="AL243" s="536"/>
      <c r="AM243" s="536"/>
      <c r="AN243" s="536"/>
      <c r="AO243" s="536"/>
    </row>
    <row r="244" spans="24:41">
      <c r="X244" s="536"/>
      <c r="Y244" s="536"/>
      <c r="Z244" s="536"/>
      <c r="AA244" s="536"/>
      <c r="AB244" s="536"/>
      <c r="AC244" s="536"/>
      <c r="AD244" s="536"/>
      <c r="AE244" s="536"/>
      <c r="AF244" s="536"/>
      <c r="AG244" s="536"/>
      <c r="AH244" s="536"/>
      <c r="AI244" s="536"/>
      <c r="AJ244" s="536"/>
      <c r="AK244" s="536"/>
      <c r="AL244" s="536"/>
      <c r="AM244" s="536"/>
      <c r="AN244" s="536"/>
      <c r="AO244" s="536"/>
    </row>
    <row r="245" spans="24:41">
      <c r="X245" s="536"/>
      <c r="Y245" s="536"/>
      <c r="Z245" s="536"/>
      <c r="AA245" s="536"/>
      <c r="AB245" s="536"/>
      <c r="AC245" s="536"/>
      <c r="AD245" s="536"/>
      <c r="AE245" s="536"/>
      <c r="AF245" s="536"/>
      <c r="AG245" s="536"/>
      <c r="AH245" s="536"/>
      <c r="AI245" s="536"/>
      <c r="AJ245" s="536"/>
      <c r="AK245" s="536"/>
      <c r="AL245" s="536"/>
      <c r="AM245" s="536"/>
      <c r="AN245" s="536"/>
      <c r="AO245" s="536"/>
    </row>
    <row r="246" spans="24:41">
      <c r="X246" s="536"/>
      <c r="Y246" s="536"/>
      <c r="Z246" s="536"/>
      <c r="AA246" s="536"/>
      <c r="AB246" s="536"/>
      <c r="AC246" s="536"/>
      <c r="AD246" s="536"/>
      <c r="AE246" s="536"/>
      <c r="AF246" s="536"/>
      <c r="AG246" s="536"/>
      <c r="AH246" s="536"/>
      <c r="AI246" s="536"/>
      <c r="AJ246" s="536"/>
      <c r="AK246" s="536"/>
      <c r="AL246" s="536"/>
      <c r="AM246" s="536"/>
      <c r="AN246" s="536"/>
      <c r="AO246" s="536"/>
    </row>
    <row r="247" spans="24:41">
      <c r="X247" s="536"/>
      <c r="Y247" s="536"/>
      <c r="Z247" s="536"/>
      <c r="AA247" s="536"/>
      <c r="AB247" s="536"/>
      <c r="AC247" s="536"/>
      <c r="AD247" s="536"/>
      <c r="AE247" s="536"/>
      <c r="AF247" s="536"/>
      <c r="AG247" s="536"/>
      <c r="AH247" s="536"/>
      <c r="AI247" s="536"/>
      <c r="AJ247" s="536"/>
      <c r="AK247" s="536"/>
      <c r="AL247" s="536"/>
      <c r="AM247" s="536"/>
      <c r="AN247" s="536"/>
      <c r="AO247" s="536"/>
    </row>
    <row r="248" spans="24:41">
      <c r="X248" s="536"/>
      <c r="Y248" s="536"/>
      <c r="Z248" s="536"/>
      <c r="AA248" s="536"/>
      <c r="AB248" s="536"/>
      <c r="AC248" s="536"/>
      <c r="AD248" s="536"/>
      <c r="AE248" s="536"/>
      <c r="AF248" s="536"/>
      <c r="AG248" s="536"/>
      <c r="AH248" s="536"/>
      <c r="AI248" s="536"/>
      <c r="AJ248" s="536"/>
      <c r="AK248" s="536"/>
      <c r="AL248" s="536"/>
      <c r="AM248" s="536"/>
      <c r="AN248" s="536"/>
      <c r="AO248" s="536"/>
    </row>
    <row r="249" spans="24:41">
      <c r="X249" s="536"/>
      <c r="Y249" s="536"/>
      <c r="Z249" s="536"/>
      <c r="AA249" s="536"/>
      <c r="AB249" s="536"/>
      <c r="AC249" s="536"/>
      <c r="AD249" s="536"/>
      <c r="AE249" s="536"/>
      <c r="AF249" s="536"/>
      <c r="AG249" s="536"/>
      <c r="AH249" s="536"/>
      <c r="AI249" s="536"/>
      <c r="AJ249" s="536"/>
      <c r="AK249" s="536"/>
      <c r="AL249" s="536"/>
      <c r="AM249" s="536"/>
      <c r="AN249" s="536"/>
      <c r="AO249" s="536"/>
    </row>
    <row r="250" spans="24:41">
      <c r="X250" s="536"/>
      <c r="Y250" s="536"/>
      <c r="Z250" s="536"/>
      <c r="AA250" s="536"/>
      <c r="AB250" s="536"/>
      <c r="AC250" s="536"/>
      <c r="AD250" s="536"/>
      <c r="AE250" s="536"/>
      <c r="AF250" s="536"/>
      <c r="AG250" s="536"/>
      <c r="AH250" s="536"/>
      <c r="AI250" s="536"/>
      <c r="AJ250" s="536"/>
      <c r="AK250" s="536"/>
      <c r="AL250" s="536"/>
      <c r="AM250" s="536"/>
      <c r="AN250" s="536"/>
      <c r="AO250" s="536"/>
    </row>
    <row r="251" spans="24:41">
      <c r="X251" s="536"/>
      <c r="Y251" s="536"/>
      <c r="Z251" s="536"/>
      <c r="AA251" s="536"/>
      <c r="AB251" s="536"/>
      <c r="AC251" s="536"/>
      <c r="AD251" s="536"/>
      <c r="AE251" s="536"/>
      <c r="AF251" s="536"/>
      <c r="AG251" s="536"/>
      <c r="AH251" s="536"/>
      <c r="AI251" s="536"/>
      <c r="AJ251" s="536"/>
      <c r="AK251" s="536"/>
      <c r="AL251" s="536"/>
      <c r="AM251" s="536"/>
      <c r="AN251" s="536"/>
      <c r="AO251" s="536"/>
    </row>
    <row r="252" spans="24:41">
      <c r="X252" s="536"/>
      <c r="Y252" s="536"/>
      <c r="Z252" s="536"/>
      <c r="AA252" s="536"/>
      <c r="AB252" s="536"/>
      <c r="AC252" s="536"/>
      <c r="AD252" s="536"/>
      <c r="AE252" s="536"/>
      <c r="AF252" s="536"/>
      <c r="AG252" s="536"/>
      <c r="AH252" s="536"/>
      <c r="AI252" s="536"/>
      <c r="AJ252" s="536"/>
      <c r="AK252" s="536"/>
      <c r="AL252" s="536"/>
      <c r="AM252" s="536"/>
      <c r="AN252" s="536"/>
      <c r="AO252" s="536"/>
    </row>
    <row r="253" spans="24:41">
      <c r="X253" s="536"/>
      <c r="Y253" s="536"/>
      <c r="Z253" s="536"/>
      <c r="AA253" s="536"/>
      <c r="AB253" s="536"/>
      <c r="AC253" s="536"/>
      <c r="AD253" s="536"/>
      <c r="AE253" s="536"/>
      <c r="AF253" s="536"/>
      <c r="AG253" s="536"/>
      <c r="AH253" s="536"/>
      <c r="AI253" s="536"/>
      <c r="AJ253" s="536"/>
      <c r="AK253" s="536"/>
      <c r="AL253" s="536"/>
      <c r="AM253" s="536"/>
      <c r="AN253" s="536"/>
      <c r="AO253" s="536"/>
    </row>
    <row r="254" spans="24:41">
      <c r="X254" s="536"/>
      <c r="Y254" s="536"/>
      <c r="Z254" s="536"/>
      <c r="AA254" s="536"/>
      <c r="AB254" s="536"/>
      <c r="AC254" s="536"/>
      <c r="AD254" s="536"/>
      <c r="AE254" s="536"/>
      <c r="AF254" s="536"/>
      <c r="AG254" s="536"/>
      <c r="AH254" s="536"/>
      <c r="AI254" s="536"/>
      <c r="AJ254" s="536"/>
      <c r="AK254" s="536"/>
      <c r="AL254" s="536"/>
      <c r="AM254" s="536"/>
      <c r="AN254" s="536"/>
      <c r="AO254" s="536"/>
    </row>
    <row r="255" spans="24:41">
      <c r="X255" s="536"/>
      <c r="Y255" s="536"/>
      <c r="Z255" s="536"/>
      <c r="AA255" s="536"/>
      <c r="AB255" s="536"/>
      <c r="AC255" s="536"/>
      <c r="AD255" s="536"/>
      <c r="AE255" s="536"/>
      <c r="AF255" s="536"/>
      <c r="AG255" s="536"/>
      <c r="AH255" s="536"/>
      <c r="AI255" s="536"/>
      <c r="AJ255" s="536"/>
      <c r="AK255" s="536"/>
      <c r="AL255" s="536"/>
      <c r="AM255" s="536"/>
      <c r="AN255" s="536"/>
      <c r="AO255" s="536"/>
    </row>
    <row r="256" spans="24:41">
      <c r="X256" s="536"/>
      <c r="Y256" s="536"/>
      <c r="Z256" s="536"/>
      <c r="AA256" s="536"/>
      <c r="AB256" s="536"/>
      <c r="AC256" s="536"/>
      <c r="AD256" s="536"/>
      <c r="AE256" s="536"/>
      <c r="AF256" s="536"/>
      <c r="AG256" s="536"/>
      <c r="AH256" s="536"/>
      <c r="AI256" s="536"/>
      <c r="AJ256" s="536"/>
      <c r="AK256" s="536"/>
      <c r="AL256" s="536"/>
      <c r="AM256" s="536"/>
      <c r="AN256" s="536"/>
      <c r="AO256" s="536"/>
    </row>
    <row r="257" spans="24:41">
      <c r="X257" s="536"/>
      <c r="Y257" s="536"/>
      <c r="Z257" s="536"/>
      <c r="AA257" s="536"/>
      <c r="AB257" s="536"/>
      <c r="AC257" s="536"/>
      <c r="AD257" s="536"/>
      <c r="AE257" s="536"/>
      <c r="AF257" s="536"/>
      <c r="AG257" s="536"/>
      <c r="AH257" s="536"/>
      <c r="AI257" s="536"/>
      <c r="AJ257" s="536"/>
      <c r="AK257" s="536"/>
      <c r="AL257" s="536"/>
      <c r="AM257" s="536"/>
      <c r="AN257" s="536"/>
      <c r="AO257" s="536"/>
    </row>
    <row r="258" spans="24:41">
      <c r="X258" s="536"/>
      <c r="Y258" s="536"/>
      <c r="Z258" s="536"/>
      <c r="AA258" s="536"/>
      <c r="AB258" s="536"/>
      <c r="AC258" s="536"/>
      <c r="AD258" s="536"/>
      <c r="AE258" s="536"/>
      <c r="AF258" s="536"/>
      <c r="AG258" s="536"/>
      <c r="AH258" s="536"/>
      <c r="AI258" s="536"/>
      <c r="AJ258" s="536"/>
      <c r="AK258" s="536"/>
      <c r="AL258" s="536"/>
      <c r="AM258" s="536"/>
      <c r="AN258" s="536"/>
      <c r="AO258" s="536"/>
    </row>
    <row r="259" spans="24:41">
      <c r="X259" s="536"/>
      <c r="Y259" s="536"/>
      <c r="Z259" s="536"/>
      <c r="AA259" s="536"/>
      <c r="AB259" s="536"/>
      <c r="AC259" s="536"/>
      <c r="AD259" s="536"/>
      <c r="AE259" s="536"/>
      <c r="AF259" s="536"/>
      <c r="AG259" s="536"/>
      <c r="AH259" s="536"/>
      <c r="AI259" s="536"/>
      <c r="AJ259" s="536"/>
      <c r="AK259" s="536"/>
      <c r="AL259" s="536"/>
      <c r="AM259" s="536"/>
      <c r="AN259" s="536"/>
      <c r="AO259" s="536"/>
    </row>
    <row r="260" spans="24:41">
      <c r="X260" s="536"/>
      <c r="Y260" s="536"/>
      <c r="Z260" s="536"/>
      <c r="AA260" s="536"/>
      <c r="AB260" s="536"/>
      <c r="AC260" s="536"/>
      <c r="AD260" s="536"/>
      <c r="AE260" s="536"/>
      <c r="AF260" s="536"/>
      <c r="AG260" s="536"/>
      <c r="AH260" s="536"/>
      <c r="AI260" s="536"/>
      <c r="AJ260" s="536"/>
      <c r="AK260" s="536"/>
      <c r="AL260" s="536"/>
      <c r="AM260" s="536"/>
      <c r="AN260" s="536"/>
      <c r="AO260" s="536"/>
    </row>
    <row r="261" spans="24:41">
      <c r="X261" s="536"/>
      <c r="Y261" s="536"/>
      <c r="Z261" s="536"/>
      <c r="AA261" s="536"/>
      <c r="AB261" s="536"/>
      <c r="AC261" s="536"/>
      <c r="AD261" s="536"/>
      <c r="AE261" s="536"/>
      <c r="AF261" s="536"/>
      <c r="AG261" s="536"/>
      <c r="AH261" s="536"/>
      <c r="AI261" s="536"/>
      <c r="AJ261" s="536"/>
      <c r="AK261" s="536"/>
      <c r="AL261" s="536"/>
      <c r="AM261" s="536"/>
      <c r="AN261" s="536"/>
      <c r="AO261" s="536"/>
    </row>
    <row r="262" spans="24:41">
      <c r="X262" s="536"/>
      <c r="Y262" s="536"/>
      <c r="Z262" s="536"/>
      <c r="AA262" s="536"/>
      <c r="AB262" s="536"/>
      <c r="AC262" s="536"/>
      <c r="AD262" s="536"/>
      <c r="AE262" s="536"/>
      <c r="AF262" s="536"/>
      <c r="AG262" s="536"/>
      <c r="AH262" s="536"/>
      <c r="AI262" s="536"/>
      <c r="AJ262" s="536"/>
      <c r="AK262" s="536"/>
      <c r="AL262" s="536"/>
      <c r="AM262" s="536"/>
      <c r="AN262" s="536"/>
      <c r="AO262" s="536"/>
    </row>
    <row r="263" spans="24:41">
      <c r="X263" s="536"/>
      <c r="Y263" s="536"/>
      <c r="Z263" s="536"/>
      <c r="AA263" s="536"/>
      <c r="AB263" s="536"/>
      <c r="AC263" s="536"/>
      <c r="AD263" s="536"/>
      <c r="AE263" s="536"/>
      <c r="AF263" s="536"/>
      <c r="AG263" s="536"/>
      <c r="AH263" s="536"/>
      <c r="AI263" s="536"/>
      <c r="AJ263" s="536"/>
      <c r="AK263" s="536"/>
      <c r="AL263" s="536"/>
      <c r="AM263" s="536"/>
      <c r="AN263" s="536"/>
      <c r="AO263" s="536"/>
    </row>
    <row r="264" spans="24:41">
      <c r="X264" s="536"/>
      <c r="Y264" s="536"/>
      <c r="Z264" s="536"/>
      <c r="AA264" s="536"/>
      <c r="AB264" s="536"/>
      <c r="AC264" s="536"/>
      <c r="AD264" s="536"/>
      <c r="AE264" s="536"/>
      <c r="AF264" s="536"/>
      <c r="AG264" s="536"/>
      <c r="AH264" s="536"/>
      <c r="AI264" s="536"/>
      <c r="AJ264" s="536"/>
      <c r="AK264" s="536"/>
      <c r="AL264" s="536"/>
      <c r="AM264" s="536"/>
      <c r="AN264" s="536"/>
      <c r="AO264" s="536"/>
    </row>
    <row r="265" spans="24:41">
      <c r="X265" s="536"/>
      <c r="Y265" s="536"/>
      <c r="Z265" s="536"/>
      <c r="AA265" s="536"/>
      <c r="AB265" s="536"/>
      <c r="AC265" s="536"/>
      <c r="AD265" s="536"/>
      <c r="AE265" s="536"/>
      <c r="AF265" s="536"/>
      <c r="AG265" s="536"/>
      <c r="AH265" s="536"/>
      <c r="AI265" s="536"/>
      <c r="AJ265" s="536"/>
      <c r="AK265" s="536"/>
      <c r="AL265" s="536"/>
      <c r="AM265" s="536"/>
      <c r="AN265" s="536"/>
      <c r="AO265" s="536"/>
    </row>
    <row r="266" spans="24:41">
      <c r="X266" s="536"/>
      <c r="Y266" s="536"/>
      <c r="Z266" s="536"/>
      <c r="AA266" s="536"/>
      <c r="AB266" s="536"/>
      <c r="AC266" s="536"/>
      <c r="AD266" s="536"/>
      <c r="AE266" s="536"/>
      <c r="AF266" s="536"/>
      <c r="AG266" s="536"/>
      <c r="AH266" s="536"/>
      <c r="AI266" s="536"/>
      <c r="AJ266" s="536"/>
      <c r="AK266" s="536"/>
      <c r="AL266" s="536"/>
      <c r="AM266" s="536"/>
      <c r="AN266" s="536"/>
      <c r="AO266" s="536"/>
    </row>
    <row r="267" spans="24:41">
      <c r="X267" s="536"/>
      <c r="Y267" s="536"/>
      <c r="Z267" s="536"/>
      <c r="AA267" s="536"/>
      <c r="AB267" s="536"/>
      <c r="AC267" s="536"/>
      <c r="AD267" s="536"/>
      <c r="AE267" s="536"/>
      <c r="AF267" s="536"/>
      <c r="AG267" s="536"/>
      <c r="AH267" s="536"/>
      <c r="AI267" s="536"/>
      <c r="AJ267" s="536"/>
      <c r="AK267" s="536"/>
      <c r="AL267" s="536"/>
      <c r="AM267" s="536"/>
      <c r="AN267" s="536"/>
      <c r="AO267" s="536"/>
    </row>
    <row r="268" spans="24:41">
      <c r="X268" s="536"/>
      <c r="Y268" s="536"/>
      <c r="Z268" s="536"/>
      <c r="AA268" s="536"/>
      <c r="AB268" s="536"/>
      <c r="AC268" s="536"/>
      <c r="AD268" s="536"/>
      <c r="AE268" s="536"/>
      <c r="AF268" s="536"/>
      <c r="AG268" s="536"/>
      <c r="AH268" s="536"/>
      <c r="AI268" s="536"/>
      <c r="AJ268" s="536"/>
      <c r="AK268" s="536"/>
      <c r="AL268" s="536"/>
      <c r="AM268" s="536"/>
      <c r="AN268" s="536"/>
      <c r="AO268" s="536"/>
    </row>
    <row r="269" spans="24:41">
      <c r="X269" s="536"/>
      <c r="Y269" s="536"/>
      <c r="Z269" s="536"/>
      <c r="AA269" s="536"/>
      <c r="AB269" s="536"/>
      <c r="AC269" s="536"/>
      <c r="AD269" s="536"/>
      <c r="AE269" s="536"/>
      <c r="AF269" s="536"/>
      <c r="AG269" s="536"/>
      <c r="AH269" s="536"/>
      <c r="AI269" s="536"/>
      <c r="AJ269" s="536"/>
      <c r="AK269" s="536"/>
      <c r="AL269" s="536"/>
      <c r="AM269" s="536"/>
      <c r="AN269" s="536"/>
      <c r="AO269" s="536"/>
    </row>
    <row r="270" spans="24:41">
      <c r="X270" s="536"/>
      <c r="Y270" s="536"/>
      <c r="Z270" s="536"/>
      <c r="AA270" s="536"/>
      <c r="AB270" s="536"/>
      <c r="AC270" s="536"/>
      <c r="AD270" s="536"/>
      <c r="AE270" s="536"/>
      <c r="AF270" s="536"/>
      <c r="AG270" s="536"/>
      <c r="AH270" s="536"/>
      <c r="AI270" s="536"/>
      <c r="AJ270" s="536"/>
      <c r="AK270" s="536"/>
      <c r="AL270" s="536"/>
      <c r="AM270" s="536"/>
      <c r="AN270" s="536"/>
      <c r="AO270" s="536"/>
    </row>
    <row r="271" spans="24:41">
      <c r="X271" s="536"/>
      <c r="Y271" s="536"/>
      <c r="Z271" s="536"/>
      <c r="AA271" s="536"/>
      <c r="AB271" s="536"/>
      <c r="AC271" s="536"/>
      <c r="AD271" s="536"/>
      <c r="AE271" s="536"/>
      <c r="AF271" s="536"/>
      <c r="AG271" s="536"/>
      <c r="AH271" s="536"/>
      <c r="AI271" s="536"/>
      <c r="AJ271" s="536"/>
      <c r="AK271" s="536"/>
      <c r="AL271" s="536"/>
      <c r="AM271" s="536"/>
      <c r="AN271" s="536"/>
      <c r="AO271" s="536"/>
    </row>
    <row r="272" spans="24:41">
      <c r="X272" s="536"/>
      <c r="Y272" s="536"/>
      <c r="Z272" s="536"/>
      <c r="AA272" s="536"/>
      <c r="AB272" s="536"/>
      <c r="AC272" s="536"/>
      <c r="AD272" s="536"/>
      <c r="AE272" s="536"/>
      <c r="AF272" s="536"/>
      <c r="AG272" s="536"/>
      <c r="AH272" s="536"/>
      <c r="AI272" s="536"/>
      <c r="AJ272" s="536"/>
      <c r="AK272" s="536"/>
      <c r="AL272" s="536"/>
      <c r="AM272" s="536"/>
      <c r="AN272" s="536"/>
      <c r="AO272" s="536"/>
    </row>
    <row r="273" spans="24:41">
      <c r="X273" s="536"/>
      <c r="Y273" s="536"/>
      <c r="Z273" s="536"/>
      <c r="AA273" s="536"/>
      <c r="AB273" s="536"/>
      <c r="AC273" s="536"/>
      <c r="AD273" s="536"/>
      <c r="AE273" s="536"/>
      <c r="AF273" s="536"/>
      <c r="AG273" s="536"/>
      <c r="AH273" s="536"/>
      <c r="AI273" s="536"/>
      <c r="AJ273" s="536"/>
      <c r="AK273" s="536"/>
      <c r="AL273" s="536"/>
      <c r="AM273" s="536"/>
      <c r="AN273" s="536"/>
      <c r="AO273" s="536"/>
    </row>
    <row r="274" spans="24:41">
      <c r="X274" s="536"/>
      <c r="Y274" s="536"/>
      <c r="Z274" s="536"/>
      <c r="AA274" s="536"/>
      <c r="AB274" s="536"/>
      <c r="AC274" s="536"/>
      <c r="AD274" s="536"/>
      <c r="AE274" s="536"/>
      <c r="AF274" s="536"/>
      <c r="AG274" s="536"/>
      <c r="AH274" s="536"/>
      <c r="AI274" s="536"/>
      <c r="AJ274" s="536"/>
      <c r="AK274" s="536"/>
      <c r="AL274" s="536"/>
      <c r="AM274" s="536"/>
      <c r="AN274" s="536"/>
      <c r="AO274" s="536"/>
    </row>
    <row r="275" spans="24:41">
      <c r="X275" s="536"/>
      <c r="Y275" s="536"/>
      <c r="Z275" s="536"/>
      <c r="AA275" s="536"/>
      <c r="AB275" s="536"/>
      <c r="AC275" s="536"/>
      <c r="AD275" s="536"/>
      <c r="AE275" s="536"/>
      <c r="AF275" s="536"/>
      <c r="AG275" s="536"/>
      <c r="AH275" s="536"/>
      <c r="AI275" s="536"/>
      <c r="AJ275" s="536"/>
      <c r="AK275" s="536"/>
      <c r="AL275" s="536"/>
      <c r="AM275" s="536"/>
      <c r="AN275" s="536"/>
      <c r="AO275" s="536"/>
    </row>
    <row r="276" spans="24:41">
      <c r="X276" s="536"/>
      <c r="Y276" s="536"/>
      <c r="Z276" s="536"/>
      <c r="AA276" s="536"/>
      <c r="AB276" s="536"/>
      <c r="AC276" s="536"/>
      <c r="AD276" s="536"/>
      <c r="AE276" s="536"/>
      <c r="AF276" s="536"/>
      <c r="AG276" s="536"/>
      <c r="AH276" s="536"/>
      <c r="AI276" s="536"/>
      <c r="AJ276" s="536"/>
      <c r="AK276" s="536"/>
      <c r="AL276" s="536"/>
      <c r="AM276" s="536"/>
      <c r="AN276" s="536"/>
      <c r="AO276" s="536"/>
    </row>
    <row r="277" spans="24:41">
      <c r="X277" s="536"/>
      <c r="Y277" s="536"/>
      <c r="Z277" s="536"/>
      <c r="AA277" s="536"/>
      <c r="AB277" s="536"/>
      <c r="AC277" s="536"/>
      <c r="AD277" s="536"/>
      <c r="AE277" s="536"/>
      <c r="AF277" s="536"/>
      <c r="AG277" s="536"/>
      <c r="AH277" s="536"/>
      <c r="AI277" s="536"/>
      <c r="AJ277" s="536"/>
      <c r="AK277" s="536"/>
      <c r="AL277" s="536"/>
      <c r="AM277" s="536"/>
      <c r="AN277" s="536"/>
      <c r="AO277" s="536"/>
    </row>
    <row r="278" spans="24:41">
      <c r="X278" s="536"/>
      <c r="Y278" s="536"/>
      <c r="Z278" s="536"/>
      <c r="AA278" s="536"/>
      <c r="AB278" s="536"/>
      <c r="AC278" s="536"/>
      <c r="AD278" s="536"/>
      <c r="AE278" s="536"/>
      <c r="AF278" s="536"/>
      <c r="AG278" s="536"/>
      <c r="AH278" s="536"/>
      <c r="AI278" s="536"/>
      <c r="AJ278" s="536"/>
      <c r="AK278" s="536"/>
      <c r="AL278" s="536"/>
      <c r="AM278" s="536"/>
      <c r="AN278" s="536"/>
      <c r="AO278" s="536"/>
    </row>
    <row r="279" spans="24:41">
      <c r="X279" s="536"/>
      <c r="Y279" s="536"/>
      <c r="Z279" s="536"/>
      <c r="AA279" s="536"/>
      <c r="AB279" s="536"/>
      <c r="AC279" s="536"/>
      <c r="AD279" s="536"/>
      <c r="AE279" s="536"/>
      <c r="AF279" s="536"/>
      <c r="AG279" s="536"/>
      <c r="AH279" s="536"/>
      <c r="AI279" s="536"/>
      <c r="AJ279" s="536"/>
      <c r="AK279" s="536"/>
      <c r="AL279" s="536"/>
      <c r="AM279" s="536"/>
      <c r="AN279" s="536"/>
      <c r="AO279" s="536"/>
    </row>
    <row r="280" spans="24:41">
      <c r="X280" s="536"/>
      <c r="Y280" s="536"/>
      <c r="Z280" s="536"/>
      <c r="AA280" s="536"/>
      <c r="AB280" s="536"/>
      <c r="AC280" s="536"/>
      <c r="AD280" s="536"/>
      <c r="AE280" s="536"/>
      <c r="AF280" s="536"/>
      <c r="AG280" s="536"/>
      <c r="AH280" s="536"/>
      <c r="AI280" s="536"/>
      <c r="AJ280" s="536"/>
      <c r="AK280" s="536"/>
      <c r="AL280" s="536"/>
      <c r="AM280" s="536"/>
      <c r="AN280" s="536"/>
      <c r="AO280" s="536"/>
    </row>
    <row r="281" spans="24:41">
      <c r="X281" s="536"/>
      <c r="Y281" s="536"/>
      <c r="Z281" s="536"/>
      <c r="AA281" s="536"/>
      <c r="AB281" s="536"/>
      <c r="AC281" s="536"/>
      <c r="AD281" s="536"/>
      <c r="AE281" s="536"/>
      <c r="AF281" s="536"/>
      <c r="AG281" s="536"/>
      <c r="AH281" s="536"/>
      <c r="AI281" s="536"/>
      <c r="AJ281" s="536"/>
      <c r="AK281" s="536"/>
      <c r="AL281" s="536"/>
      <c r="AM281" s="536"/>
      <c r="AN281" s="536"/>
      <c r="AO281" s="536"/>
    </row>
    <row r="282" spans="24:41">
      <c r="X282" s="536"/>
      <c r="Y282" s="536"/>
      <c r="Z282" s="536"/>
      <c r="AA282" s="536"/>
      <c r="AB282" s="536"/>
      <c r="AC282" s="536"/>
      <c r="AD282" s="536"/>
      <c r="AE282" s="536"/>
      <c r="AF282" s="536"/>
      <c r="AG282" s="536"/>
      <c r="AH282" s="536"/>
      <c r="AI282" s="536"/>
      <c r="AJ282" s="536"/>
      <c r="AK282" s="536"/>
      <c r="AL282" s="536"/>
      <c r="AM282" s="536"/>
      <c r="AN282" s="536"/>
      <c r="AO282" s="536"/>
    </row>
    <row r="283" spans="24:41">
      <c r="X283" s="536"/>
      <c r="Y283" s="536"/>
      <c r="Z283" s="536"/>
      <c r="AA283" s="536"/>
      <c r="AB283" s="536"/>
      <c r="AC283" s="536"/>
      <c r="AD283" s="536"/>
      <c r="AE283" s="536"/>
      <c r="AF283" s="536"/>
      <c r="AG283" s="536"/>
      <c r="AH283" s="536"/>
      <c r="AI283" s="536"/>
      <c r="AJ283" s="536"/>
      <c r="AK283" s="536"/>
      <c r="AL283" s="536"/>
      <c r="AM283" s="536"/>
      <c r="AN283" s="536"/>
      <c r="AO283" s="536"/>
    </row>
    <row r="284" spans="24:41">
      <c r="X284" s="536"/>
      <c r="Y284" s="536"/>
      <c r="Z284" s="536"/>
      <c r="AA284" s="536"/>
      <c r="AB284" s="536"/>
      <c r="AC284" s="536"/>
      <c r="AD284" s="536"/>
      <c r="AE284" s="536"/>
      <c r="AF284" s="536"/>
      <c r="AG284" s="536"/>
      <c r="AH284" s="536"/>
      <c r="AI284" s="536"/>
      <c r="AJ284" s="536"/>
      <c r="AK284" s="536"/>
      <c r="AL284" s="536"/>
      <c r="AM284" s="536"/>
      <c r="AN284" s="536"/>
      <c r="AO284" s="536"/>
    </row>
    <row r="285" spans="24:41">
      <c r="X285" s="536"/>
      <c r="Y285" s="536"/>
      <c r="Z285" s="536"/>
      <c r="AA285" s="536"/>
      <c r="AB285" s="536"/>
      <c r="AC285" s="536"/>
      <c r="AD285" s="536"/>
      <c r="AE285" s="536"/>
      <c r="AF285" s="536"/>
      <c r="AG285" s="536"/>
      <c r="AH285" s="536"/>
      <c r="AI285" s="536"/>
      <c r="AJ285" s="536"/>
      <c r="AK285" s="536"/>
      <c r="AL285" s="536"/>
      <c r="AM285" s="536"/>
      <c r="AN285" s="536"/>
      <c r="AO285" s="536"/>
    </row>
    <row r="286" spans="24:41">
      <c r="X286" s="536"/>
      <c r="Y286" s="536"/>
      <c r="Z286" s="536"/>
      <c r="AA286" s="536"/>
      <c r="AB286" s="536"/>
      <c r="AC286" s="536"/>
      <c r="AD286" s="536"/>
      <c r="AE286" s="536"/>
      <c r="AF286" s="536"/>
      <c r="AG286" s="536"/>
      <c r="AH286" s="536"/>
      <c r="AI286" s="536"/>
      <c r="AJ286" s="536"/>
      <c r="AK286" s="536"/>
      <c r="AL286" s="536"/>
      <c r="AM286" s="536"/>
      <c r="AN286" s="536"/>
      <c r="AO286" s="536"/>
    </row>
    <row r="287" spans="24:41">
      <c r="X287" s="536"/>
      <c r="Y287" s="536"/>
      <c r="Z287" s="536"/>
      <c r="AA287" s="536"/>
      <c r="AB287" s="536"/>
      <c r="AC287" s="536"/>
      <c r="AD287" s="536"/>
      <c r="AE287" s="536"/>
      <c r="AF287" s="536"/>
      <c r="AG287" s="536"/>
      <c r="AH287" s="536"/>
      <c r="AI287" s="536"/>
      <c r="AJ287" s="536"/>
      <c r="AK287" s="536"/>
      <c r="AL287" s="536"/>
      <c r="AM287" s="536"/>
      <c r="AN287" s="536"/>
      <c r="AO287" s="536"/>
    </row>
    <row r="288" spans="24:41">
      <c r="X288" s="536"/>
      <c r="Y288" s="536"/>
      <c r="Z288" s="536"/>
      <c r="AA288" s="536"/>
      <c r="AB288" s="536"/>
      <c r="AC288" s="536"/>
      <c r="AD288" s="536"/>
      <c r="AE288" s="536"/>
      <c r="AF288" s="536"/>
      <c r="AG288" s="536"/>
      <c r="AH288" s="536"/>
      <c r="AI288" s="536"/>
      <c r="AJ288" s="536"/>
      <c r="AK288" s="536"/>
      <c r="AL288" s="536"/>
      <c r="AM288" s="536"/>
      <c r="AN288" s="536"/>
      <c r="AO288" s="536"/>
    </row>
    <row r="289" spans="24:41">
      <c r="X289" s="536"/>
      <c r="Y289" s="536"/>
      <c r="Z289" s="536"/>
      <c r="AA289" s="536"/>
      <c r="AB289" s="536"/>
      <c r="AC289" s="536"/>
      <c r="AD289" s="536"/>
      <c r="AE289" s="536"/>
      <c r="AF289" s="536"/>
      <c r="AG289" s="536"/>
      <c r="AH289" s="536"/>
      <c r="AI289" s="536"/>
      <c r="AJ289" s="536"/>
      <c r="AK289" s="536"/>
      <c r="AL289" s="536"/>
      <c r="AM289" s="536"/>
      <c r="AN289" s="536"/>
      <c r="AO289" s="536"/>
    </row>
    <row r="290" spans="24:41">
      <c r="X290" s="536"/>
      <c r="Y290" s="536"/>
      <c r="Z290" s="536"/>
      <c r="AA290" s="536"/>
      <c r="AB290" s="536"/>
      <c r="AC290" s="536"/>
      <c r="AD290" s="536"/>
      <c r="AE290" s="536"/>
      <c r="AF290" s="536"/>
      <c r="AG290" s="536"/>
      <c r="AH290" s="536"/>
      <c r="AI290" s="536"/>
      <c r="AJ290" s="536"/>
      <c r="AK290" s="536"/>
      <c r="AL290" s="536"/>
      <c r="AM290" s="536"/>
      <c r="AN290" s="536"/>
      <c r="AO290" s="536"/>
    </row>
    <row r="291" spans="24:41">
      <c r="X291" s="536"/>
      <c r="Y291" s="536"/>
      <c r="Z291" s="536"/>
      <c r="AA291" s="536"/>
      <c r="AB291" s="536"/>
      <c r="AC291" s="536"/>
      <c r="AD291" s="536"/>
      <c r="AE291" s="536"/>
      <c r="AF291" s="536"/>
      <c r="AG291" s="536"/>
      <c r="AH291" s="536"/>
      <c r="AI291" s="536"/>
      <c r="AJ291" s="536"/>
      <c r="AK291" s="536"/>
      <c r="AL291" s="536"/>
      <c r="AM291" s="536"/>
      <c r="AN291" s="536"/>
      <c r="AO291" s="536"/>
    </row>
    <row r="292" spans="24:41">
      <c r="X292" s="536"/>
      <c r="Y292" s="536"/>
      <c r="Z292" s="536"/>
      <c r="AA292" s="536"/>
      <c r="AB292" s="536"/>
      <c r="AC292" s="536"/>
      <c r="AD292" s="536"/>
      <c r="AE292" s="536"/>
      <c r="AF292" s="536"/>
      <c r="AG292" s="536"/>
      <c r="AH292" s="536"/>
      <c r="AI292" s="536"/>
      <c r="AJ292" s="536"/>
      <c r="AK292" s="536"/>
      <c r="AL292" s="536"/>
      <c r="AM292" s="536"/>
      <c r="AN292" s="536"/>
      <c r="AO292" s="536"/>
    </row>
    <row r="293" spans="24:41">
      <c r="X293" s="536"/>
      <c r="Y293" s="536"/>
      <c r="Z293" s="536"/>
      <c r="AA293" s="536"/>
      <c r="AB293" s="536"/>
      <c r="AC293" s="536"/>
      <c r="AD293" s="536"/>
      <c r="AE293" s="536"/>
      <c r="AF293" s="536"/>
      <c r="AG293" s="536"/>
      <c r="AH293" s="536"/>
      <c r="AI293" s="536"/>
      <c r="AJ293" s="536"/>
      <c r="AK293" s="536"/>
      <c r="AL293" s="536"/>
      <c r="AM293" s="536"/>
      <c r="AN293" s="536"/>
      <c r="AO293" s="536"/>
    </row>
    <row r="294" spans="24:41">
      <c r="X294" s="536"/>
      <c r="Y294" s="536"/>
      <c r="Z294" s="536"/>
      <c r="AA294" s="536"/>
      <c r="AB294" s="536"/>
      <c r="AC294" s="536"/>
      <c r="AD294" s="536"/>
      <c r="AE294" s="536"/>
      <c r="AF294" s="536"/>
      <c r="AG294" s="536"/>
      <c r="AH294" s="536"/>
      <c r="AI294" s="536"/>
      <c r="AJ294" s="536"/>
      <c r="AK294" s="536"/>
      <c r="AL294" s="536"/>
      <c r="AM294" s="536"/>
      <c r="AN294" s="536"/>
      <c r="AO294" s="536"/>
    </row>
    <row r="295" spans="24:41">
      <c r="X295" s="536"/>
      <c r="Y295" s="536"/>
      <c r="Z295" s="536"/>
      <c r="AA295" s="536"/>
      <c r="AB295" s="536"/>
      <c r="AC295" s="536"/>
      <c r="AD295" s="536"/>
      <c r="AE295" s="536"/>
      <c r="AF295" s="536"/>
      <c r="AG295" s="536"/>
      <c r="AH295" s="536"/>
      <c r="AI295" s="536"/>
      <c r="AJ295" s="536"/>
      <c r="AK295" s="536"/>
      <c r="AL295" s="536"/>
      <c r="AM295" s="536"/>
      <c r="AN295" s="536"/>
      <c r="AO295" s="536"/>
    </row>
    <row r="296" spans="24:41">
      <c r="X296" s="536"/>
      <c r="Y296" s="536"/>
      <c r="Z296" s="536"/>
      <c r="AA296" s="536"/>
      <c r="AB296" s="536"/>
      <c r="AC296" s="536"/>
      <c r="AD296" s="536"/>
      <c r="AE296" s="536"/>
      <c r="AF296" s="536"/>
      <c r="AG296" s="536"/>
      <c r="AH296" s="536"/>
      <c r="AI296" s="536"/>
      <c r="AJ296" s="536"/>
      <c r="AK296" s="536"/>
      <c r="AL296" s="536"/>
      <c r="AM296" s="536"/>
      <c r="AN296" s="536"/>
      <c r="AO296" s="536"/>
    </row>
    <row r="297" spans="24:41">
      <c r="X297" s="536"/>
      <c r="Y297" s="536"/>
      <c r="Z297" s="536"/>
      <c r="AA297" s="536"/>
      <c r="AB297" s="536"/>
      <c r="AC297" s="536"/>
      <c r="AD297" s="536"/>
      <c r="AE297" s="536"/>
      <c r="AF297" s="536"/>
      <c r="AG297" s="536"/>
      <c r="AH297" s="536"/>
      <c r="AI297" s="536"/>
      <c r="AJ297" s="536"/>
      <c r="AK297" s="536"/>
      <c r="AL297" s="536"/>
      <c r="AM297" s="536"/>
      <c r="AN297" s="536"/>
      <c r="AO297" s="536"/>
    </row>
    <row r="298" spans="24:41">
      <c r="X298" s="536"/>
      <c r="Y298" s="536"/>
      <c r="Z298" s="536"/>
      <c r="AA298" s="536"/>
      <c r="AB298" s="536"/>
      <c r="AC298" s="536"/>
      <c r="AD298" s="536"/>
      <c r="AE298" s="536"/>
      <c r="AF298" s="536"/>
      <c r="AG298" s="536"/>
      <c r="AH298" s="536"/>
      <c r="AI298" s="536"/>
      <c r="AJ298" s="536"/>
      <c r="AK298" s="536"/>
      <c r="AL298" s="536"/>
      <c r="AM298" s="536"/>
      <c r="AN298" s="536"/>
      <c r="AO298" s="536"/>
    </row>
    <row r="299" spans="24:41">
      <c r="X299" s="536"/>
      <c r="Y299" s="536"/>
      <c r="Z299" s="536"/>
      <c r="AA299" s="536"/>
      <c r="AB299" s="536"/>
      <c r="AC299" s="536"/>
      <c r="AD299" s="536"/>
      <c r="AE299" s="536"/>
      <c r="AF299" s="536"/>
      <c r="AG299" s="536"/>
      <c r="AH299" s="536"/>
      <c r="AI299" s="536"/>
      <c r="AJ299" s="536"/>
      <c r="AK299" s="536"/>
      <c r="AL299" s="536"/>
      <c r="AM299" s="536"/>
      <c r="AN299" s="536"/>
      <c r="AO299" s="536"/>
    </row>
    <row r="300" spans="24:41">
      <c r="X300" s="536"/>
      <c r="Y300" s="536"/>
      <c r="Z300" s="536"/>
      <c r="AA300" s="536"/>
      <c r="AB300" s="536"/>
      <c r="AC300" s="536"/>
      <c r="AD300" s="536"/>
      <c r="AE300" s="536"/>
      <c r="AF300" s="536"/>
      <c r="AG300" s="536"/>
      <c r="AH300" s="536"/>
      <c r="AI300" s="536"/>
      <c r="AJ300" s="536"/>
      <c r="AK300" s="536"/>
      <c r="AL300" s="536"/>
      <c r="AM300" s="536"/>
      <c r="AN300" s="536"/>
      <c r="AO300" s="536"/>
    </row>
    <row r="301" spans="24:41">
      <c r="X301" s="536"/>
      <c r="Y301" s="536"/>
      <c r="Z301" s="536"/>
      <c r="AA301" s="536"/>
      <c r="AB301" s="536"/>
      <c r="AC301" s="536"/>
      <c r="AD301" s="536"/>
      <c r="AE301" s="536"/>
      <c r="AF301" s="536"/>
      <c r="AG301" s="536"/>
      <c r="AH301" s="536"/>
      <c r="AI301" s="536"/>
      <c r="AJ301" s="536"/>
      <c r="AK301" s="536"/>
      <c r="AL301" s="536"/>
      <c r="AM301" s="536"/>
      <c r="AN301" s="536"/>
      <c r="AO301" s="536"/>
    </row>
    <row r="302" spans="24:41">
      <c r="X302" s="536"/>
      <c r="Y302" s="536"/>
      <c r="Z302" s="536"/>
      <c r="AA302" s="536"/>
      <c r="AB302" s="536"/>
      <c r="AC302" s="536"/>
      <c r="AD302" s="536"/>
      <c r="AE302" s="536"/>
      <c r="AF302" s="536"/>
      <c r="AG302" s="536"/>
      <c r="AH302" s="536"/>
      <c r="AI302" s="536"/>
      <c r="AJ302" s="536"/>
      <c r="AK302" s="536"/>
      <c r="AL302" s="536"/>
      <c r="AM302" s="536"/>
      <c r="AN302" s="536"/>
      <c r="AO302" s="536"/>
    </row>
    <row r="303" spans="24:41">
      <c r="X303" s="536"/>
      <c r="Y303" s="536"/>
      <c r="Z303" s="536"/>
      <c r="AA303" s="536"/>
      <c r="AB303" s="536"/>
      <c r="AC303" s="536"/>
      <c r="AD303" s="536"/>
      <c r="AE303" s="536"/>
      <c r="AF303" s="536"/>
      <c r="AG303" s="536"/>
      <c r="AH303" s="536"/>
      <c r="AI303" s="536"/>
      <c r="AJ303" s="536"/>
      <c r="AK303" s="536"/>
      <c r="AL303" s="536"/>
      <c r="AM303" s="536"/>
      <c r="AN303" s="536"/>
      <c r="AO303" s="536"/>
    </row>
    <row r="304" spans="24:41">
      <c r="X304" s="536"/>
      <c r="Y304" s="536"/>
      <c r="Z304" s="536"/>
      <c r="AA304" s="536"/>
      <c r="AB304" s="536"/>
      <c r="AC304" s="536"/>
      <c r="AD304" s="536"/>
      <c r="AE304" s="536"/>
      <c r="AF304" s="536"/>
      <c r="AG304" s="536"/>
      <c r="AH304" s="536"/>
      <c r="AI304" s="536"/>
      <c r="AJ304" s="536"/>
      <c r="AK304" s="536"/>
      <c r="AL304" s="536"/>
      <c r="AM304" s="536"/>
      <c r="AN304" s="536"/>
      <c r="AO304" s="536"/>
    </row>
    <row r="305" spans="24:41">
      <c r="X305" s="536"/>
      <c r="Y305" s="536"/>
      <c r="Z305" s="536"/>
      <c r="AA305" s="536"/>
      <c r="AB305" s="536"/>
      <c r="AC305" s="536"/>
      <c r="AD305" s="536"/>
      <c r="AE305" s="536"/>
      <c r="AF305" s="536"/>
      <c r="AG305" s="536"/>
      <c r="AH305" s="536"/>
      <c r="AI305" s="536"/>
      <c r="AJ305" s="536"/>
      <c r="AK305" s="536"/>
      <c r="AL305" s="536"/>
      <c r="AM305" s="536"/>
      <c r="AN305" s="536"/>
      <c r="AO305" s="536"/>
    </row>
    <row r="306" spans="24:41">
      <c r="X306" s="536"/>
      <c r="Y306" s="536"/>
      <c r="Z306" s="536"/>
      <c r="AA306" s="536"/>
      <c r="AB306" s="536"/>
      <c r="AC306" s="536"/>
      <c r="AD306" s="536"/>
      <c r="AE306" s="536"/>
      <c r="AF306" s="536"/>
      <c r="AG306" s="536"/>
      <c r="AH306" s="536"/>
      <c r="AI306" s="536"/>
      <c r="AJ306" s="536"/>
      <c r="AK306" s="536"/>
      <c r="AL306" s="536"/>
      <c r="AM306" s="536"/>
      <c r="AN306" s="536"/>
      <c r="AO306" s="536"/>
    </row>
    <row r="307" spans="24:41">
      <c r="X307" s="536"/>
      <c r="Y307" s="536"/>
      <c r="Z307" s="536"/>
      <c r="AA307" s="536"/>
      <c r="AB307" s="536"/>
      <c r="AC307" s="536"/>
      <c r="AD307" s="536"/>
      <c r="AE307" s="536"/>
      <c r="AF307" s="536"/>
      <c r="AG307" s="536"/>
      <c r="AH307" s="536"/>
      <c r="AI307" s="536"/>
      <c r="AJ307" s="536"/>
      <c r="AK307" s="536"/>
      <c r="AL307" s="536"/>
      <c r="AM307" s="536"/>
      <c r="AN307" s="536"/>
      <c r="AO307" s="536"/>
    </row>
    <row r="308" spans="24:41">
      <c r="X308" s="536"/>
      <c r="Y308" s="536"/>
      <c r="Z308" s="536"/>
      <c r="AA308" s="536"/>
      <c r="AB308" s="536"/>
      <c r="AC308" s="536"/>
      <c r="AD308" s="536"/>
      <c r="AE308" s="536"/>
      <c r="AF308" s="536"/>
      <c r="AG308" s="536"/>
      <c r="AH308" s="536"/>
      <c r="AI308" s="536"/>
      <c r="AJ308" s="536"/>
      <c r="AK308" s="536"/>
      <c r="AL308" s="536"/>
      <c r="AM308" s="536"/>
      <c r="AN308" s="536"/>
      <c r="AO308" s="536"/>
    </row>
    <row r="309" spans="24:41">
      <c r="X309" s="536"/>
      <c r="Y309" s="536"/>
      <c r="Z309" s="536"/>
      <c r="AA309" s="536"/>
      <c r="AB309" s="536"/>
      <c r="AC309" s="536"/>
      <c r="AD309" s="536"/>
      <c r="AE309" s="536"/>
      <c r="AF309" s="536"/>
      <c r="AG309" s="536"/>
      <c r="AH309" s="536"/>
      <c r="AI309" s="536"/>
      <c r="AJ309" s="536"/>
      <c r="AK309" s="536"/>
      <c r="AL309" s="536"/>
      <c r="AM309" s="536"/>
      <c r="AN309" s="536"/>
      <c r="AO309" s="536"/>
    </row>
    <row r="310" spans="24:41">
      <c r="X310" s="536"/>
      <c r="Y310" s="536"/>
      <c r="Z310" s="536"/>
      <c r="AA310" s="536"/>
      <c r="AB310" s="536"/>
      <c r="AC310" s="536"/>
      <c r="AD310" s="536"/>
      <c r="AE310" s="536"/>
      <c r="AF310" s="536"/>
      <c r="AG310" s="536"/>
      <c r="AH310" s="536"/>
      <c r="AI310" s="536"/>
      <c r="AJ310" s="536"/>
      <c r="AK310" s="536"/>
      <c r="AL310" s="536"/>
      <c r="AM310" s="536"/>
      <c r="AN310" s="536"/>
      <c r="AO310" s="536"/>
    </row>
    <row r="311" spans="24:41">
      <c r="X311" s="536"/>
      <c r="Y311" s="536"/>
      <c r="Z311" s="536"/>
      <c r="AA311" s="536"/>
      <c r="AB311" s="536"/>
      <c r="AC311" s="536"/>
      <c r="AD311" s="536"/>
      <c r="AE311" s="536"/>
      <c r="AF311" s="536"/>
      <c r="AG311" s="536"/>
      <c r="AH311" s="536"/>
      <c r="AI311" s="536"/>
      <c r="AJ311" s="536"/>
      <c r="AK311" s="536"/>
      <c r="AL311" s="536"/>
      <c r="AM311" s="536"/>
      <c r="AN311" s="536"/>
      <c r="AO311" s="536"/>
    </row>
    <row r="312" spans="24:41">
      <c r="X312" s="536"/>
      <c r="Y312" s="536"/>
      <c r="Z312" s="536"/>
      <c r="AA312" s="536"/>
      <c r="AB312" s="536"/>
      <c r="AC312" s="536"/>
      <c r="AD312" s="536"/>
      <c r="AE312" s="536"/>
      <c r="AF312" s="536"/>
      <c r="AG312" s="536"/>
      <c r="AH312" s="536"/>
      <c r="AI312" s="536"/>
      <c r="AJ312" s="536"/>
      <c r="AK312" s="536"/>
      <c r="AL312" s="536"/>
      <c r="AM312" s="536"/>
      <c r="AN312" s="536"/>
      <c r="AO312" s="536"/>
    </row>
    <row r="313" spans="24:41">
      <c r="X313" s="536"/>
      <c r="Y313" s="536"/>
      <c r="Z313" s="536"/>
      <c r="AA313" s="536"/>
      <c r="AB313" s="536"/>
      <c r="AC313" s="536"/>
      <c r="AD313" s="536"/>
      <c r="AE313" s="536"/>
      <c r="AF313" s="536"/>
      <c r="AG313" s="536"/>
      <c r="AH313" s="536"/>
      <c r="AI313" s="536"/>
      <c r="AJ313" s="536"/>
      <c r="AK313" s="536"/>
      <c r="AL313" s="536"/>
      <c r="AM313" s="536"/>
      <c r="AN313" s="536"/>
      <c r="AO313" s="536"/>
    </row>
    <row r="314" spans="24:41">
      <c r="X314" s="536"/>
      <c r="Y314" s="536"/>
      <c r="Z314" s="536"/>
      <c r="AA314" s="536"/>
      <c r="AB314" s="536"/>
      <c r="AC314" s="536"/>
      <c r="AD314" s="536"/>
      <c r="AE314" s="536"/>
      <c r="AF314" s="536"/>
      <c r="AG314" s="536"/>
      <c r="AH314" s="536"/>
      <c r="AI314" s="536"/>
      <c r="AJ314" s="536"/>
      <c r="AK314" s="536"/>
      <c r="AL314" s="536"/>
      <c r="AM314" s="536"/>
      <c r="AN314" s="536"/>
      <c r="AO314" s="536"/>
    </row>
    <row r="315" spans="24:41">
      <c r="X315" s="536"/>
      <c r="Y315" s="536"/>
      <c r="Z315" s="536"/>
      <c r="AA315" s="536"/>
      <c r="AB315" s="536"/>
      <c r="AC315" s="536"/>
      <c r="AD315" s="536"/>
      <c r="AE315" s="536"/>
      <c r="AF315" s="536"/>
      <c r="AG315" s="536"/>
      <c r="AH315" s="536"/>
      <c r="AI315" s="536"/>
      <c r="AJ315" s="536"/>
      <c r="AK315" s="536"/>
      <c r="AL315" s="536"/>
      <c r="AM315" s="536"/>
      <c r="AN315" s="536"/>
      <c r="AO315" s="536"/>
    </row>
    <row r="316" spans="24:41">
      <c r="X316" s="536"/>
      <c r="Y316" s="536"/>
      <c r="Z316" s="536"/>
      <c r="AA316" s="536"/>
      <c r="AB316" s="536"/>
      <c r="AC316" s="536"/>
      <c r="AD316" s="536"/>
      <c r="AE316" s="536"/>
      <c r="AF316" s="536"/>
      <c r="AG316" s="536"/>
      <c r="AH316" s="536"/>
      <c r="AI316" s="536"/>
      <c r="AJ316" s="536"/>
      <c r="AK316" s="536"/>
      <c r="AL316" s="536"/>
      <c r="AM316" s="536"/>
      <c r="AN316" s="536"/>
      <c r="AO316" s="536"/>
    </row>
    <row r="317" spans="24:41">
      <c r="X317" s="536"/>
      <c r="Y317" s="536"/>
      <c r="Z317" s="536"/>
      <c r="AA317" s="536"/>
      <c r="AB317" s="536"/>
      <c r="AC317" s="536"/>
      <c r="AD317" s="536"/>
      <c r="AE317" s="536"/>
      <c r="AF317" s="536"/>
      <c r="AG317" s="536"/>
      <c r="AH317" s="536"/>
      <c r="AI317" s="536"/>
      <c r="AJ317" s="536"/>
      <c r="AK317" s="536"/>
      <c r="AL317" s="536"/>
      <c r="AM317" s="536"/>
      <c r="AN317" s="536"/>
      <c r="AO317" s="536"/>
    </row>
    <row r="318" spans="24:41">
      <c r="X318" s="536"/>
      <c r="Y318" s="536"/>
      <c r="Z318" s="536"/>
      <c r="AA318" s="536"/>
      <c r="AB318" s="536"/>
      <c r="AC318" s="536"/>
      <c r="AD318" s="536"/>
      <c r="AE318" s="536"/>
      <c r="AF318" s="536"/>
      <c r="AG318" s="536"/>
      <c r="AH318" s="536"/>
      <c r="AI318" s="536"/>
      <c r="AJ318" s="536"/>
      <c r="AK318" s="536"/>
      <c r="AL318" s="536"/>
      <c r="AM318" s="536"/>
      <c r="AN318" s="536"/>
      <c r="AO318" s="536"/>
    </row>
    <row r="319" spans="24:41">
      <c r="X319" s="536"/>
      <c r="Y319" s="536"/>
      <c r="Z319" s="536"/>
      <c r="AA319" s="536"/>
      <c r="AB319" s="536"/>
      <c r="AC319" s="536"/>
      <c r="AD319" s="536"/>
      <c r="AE319" s="536"/>
      <c r="AF319" s="536"/>
      <c r="AG319" s="536"/>
      <c r="AH319" s="536"/>
      <c r="AI319" s="536"/>
      <c r="AJ319" s="536"/>
      <c r="AK319" s="536"/>
      <c r="AL319" s="536"/>
      <c r="AM319" s="536"/>
      <c r="AN319" s="536"/>
      <c r="AO319" s="536"/>
    </row>
    <row r="320" spans="24:41">
      <c r="X320" s="536"/>
      <c r="Y320" s="536"/>
      <c r="Z320" s="536"/>
      <c r="AA320" s="536"/>
      <c r="AB320" s="536"/>
      <c r="AC320" s="536"/>
      <c r="AD320" s="536"/>
      <c r="AE320" s="536"/>
      <c r="AF320" s="536"/>
      <c r="AG320" s="536"/>
      <c r="AH320" s="536"/>
      <c r="AI320" s="536"/>
      <c r="AJ320" s="536"/>
      <c r="AK320" s="536"/>
      <c r="AL320" s="536"/>
      <c r="AM320" s="536"/>
      <c r="AN320" s="536"/>
      <c r="AO320" s="536"/>
    </row>
    <row r="321" spans="24:41">
      <c r="X321" s="536"/>
      <c r="Y321" s="536"/>
      <c r="Z321" s="536"/>
      <c r="AA321" s="536"/>
      <c r="AB321" s="536"/>
      <c r="AC321" s="536"/>
      <c r="AD321" s="536"/>
      <c r="AE321" s="536"/>
      <c r="AF321" s="536"/>
      <c r="AG321" s="536"/>
      <c r="AH321" s="536"/>
      <c r="AI321" s="536"/>
      <c r="AJ321" s="536"/>
      <c r="AK321" s="536"/>
      <c r="AL321" s="536"/>
      <c r="AM321" s="536"/>
      <c r="AN321" s="536"/>
      <c r="AO321" s="536"/>
    </row>
    <row r="322" spans="24:41">
      <c r="X322" s="536"/>
      <c r="Y322" s="536"/>
      <c r="Z322" s="536"/>
      <c r="AA322" s="536"/>
      <c r="AB322" s="536"/>
      <c r="AC322" s="536"/>
      <c r="AD322" s="536"/>
      <c r="AE322" s="536"/>
      <c r="AF322" s="536"/>
      <c r="AG322" s="536"/>
      <c r="AH322" s="536"/>
      <c r="AI322" s="536"/>
      <c r="AJ322" s="536"/>
      <c r="AK322" s="536"/>
      <c r="AL322" s="536"/>
      <c r="AM322" s="536"/>
      <c r="AN322" s="536"/>
      <c r="AO322" s="536"/>
    </row>
    <row r="323" spans="24:41">
      <c r="X323" s="536"/>
      <c r="Y323" s="536"/>
      <c r="Z323" s="536"/>
      <c r="AA323" s="536"/>
      <c r="AB323" s="536"/>
      <c r="AC323" s="536"/>
      <c r="AD323" s="536"/>
      <c r="AE323" s="536"/>
      <c r="AF323" s="536"/>
      <c r="AG323" s="536"/>
      <c r="AH323" s="536"/>
      <c r="AI323" s="536"/>
      <c r="AJ323" s="536"/>
      <c r="AK323" s="536"/>
      <c r="AL323" s="536"/>
      <c r="AM323" s="536"/>
      <c r="AN323" s="536"/>
      <c r="AO323" s="536"/>
    </row>
    <row r="324" spans="24:41">
      <c r="X324" s="536"/>
      <c r="Y324" s="536"/>
      <c r="Z324" s="536"/>
      <c r="AA324" s="536"/>
      <c r="AB324" s="536"/>
      <c r="AC324" s="536"/>
      <c r="AD324" s="536"/>
      <c r="AE324" s="536"/>
      <c r="AF324" s="536"/>
      <c r="AG324" s="536"/>
      <c r="AH324" s="536"/>
      <c r="AI324" s="536"/>
      <c r="AJ324" s="536"/>
      <c r="AK324" s="536"/>
      <c r="AL324" s="536"/>
      <c r="AM324" s="536"/>
      <c r="AN324" s="536"/>
      <c r="AO324" s="536"/>
    </row>
    <row r="325" spans="24:41">
      <c r="X325" s="536"/>
      <c r="Y325" s="536"/>
      <c r="Z325" s="536"/>
      <c r="AA325" s="536"/>
      <c r="AB325" s="536"/>
      <c r="AC325" s="536"/>
      <c r="AD325" s="536"/>
      <c r="AE325" s="536"/>
      <c r="AF325" s="536"/>
      <c r="AG325" s="536"/>
      <c r="AH325" s="536"/>
      <c r="AI325" s="536"/>
      <c r="AJ325" s="536"/>
      <c r="AK325" s="536"/>
      <c r="AL325" s="536"/>
      <c r="AM325" s="536"/>
      <c r="AN325" s="536"/>
      <c r="AO325" s="536"/>
    </row>
    <row r="326" spans="24:41">
      <c r="X326" s="536"/>
      <c r="Y326" s="536"/>
      <c r="Z326" s="536"/>
      <c r="AA326" s="536"/>
      <c r="AB326" s="536"/>
      <c r="AC326" s="536"/>
      <c r="AD326" s="536"/>
      <c r="AE326" s="536"/>
      <c r="AF326" s="536"/>
      <c r="AG326" s="536"/>
      <c r="AH326" s="536"/>
      <c r="AI326" s="536"/>
      <c r="AJ326" s="536"/>
      <c r="AK326" s="536"/>
      <c r="AL326" s="536"/>
      <c r="AM326" s="536"/>
      <c r="AN326" s="536"/>
      <c r="AO326" s="536"/>
    </row>
    <row r="327" spans="24:41">
      <c r="X327" s="536"/>
      <c r="Y327" s="536"/>
      <c r="Z327" s="536"/>
      <c r="AA327" s="536"/>
      <c r="AB327" s="536"/>
      <c r="AC327" s="536"/>
      <c r="AD327" s="536"/>
      <c r="AE327" s="536"/>
      <c r="AF327" s="536"/>
      <c r="AG327" s="536"/>
      <c r="AH327" s="536"/>
      <c r="AI327" s="536"/>
      <c r="AJ327" s="536"/>
      <c r="AK327" s="536"/>
      <c r="AL327" s="536"/>
      <c r="AM327" s="536"/>
      <c r="AN327" s="536"/>
      <c r="AO327" s="536"/>
    </row>
    <row r="328" spans="24:41">
      <c r="X328" s="536"/>
      <c r="Y328" s="536"/>
      <c r="Z328" s="536"/>
      <c r="AA328" s="536"/>
      <c r="AB328" s="536"/>
      <c r="AC328" s="536"/>
      <c r="AD328" s="536"/>
      <c r="AE328" s="536"/>
      <c r="AF328" s="536"/>
      <c r="AG328" s="536"/>
      <c r="AH328" s="536"/>
      <c r="AI328" s="536"/>
      <c r="AJ328" s="536"/>
      <c r="AK328" s="536"/>
      <c r="AL328" s="536"/>
      <c r="AM328" s="536"/>
      <c r="AN328" s="536"/>
      <c r="AO328" s="536"/>
    </row>
    <row r="329" spans="24:41">
      <c r="X329" s="536"/>
      <c r="Y329" s="536"/>
      <c r="Z329" s="536"/>
      <c r="AA329" s="536"/>
      <c r="AB329" s="536"/>
      <c r="AC329" s="536"/>
      <c r="AD329" s="536"/>
      <c r="AE329" s="536"/>
      <c r="AF329" s="536"/>
      <c r="AG329" s="536"/>
      <c r="AH329" s="536"/>
      <c r="AI329" s="536"/>
      <c r="AJ329" s="536"/>
      <c r="AK329" s="536"/>
      <c r="AL329" s="536"/>
      <c r="AM329" s="536"/>
      <c r="AN329" s="536"/>
      <c r="AO329" s="536"/>
    </row>
    <row r="330" spans="24:41">
      <c r="X330" s="536"/>
      <c r="Y330" s="536"/>
      <c r="Z330" s="536"/>
      <c r="AA330" s="536"/>
      <c r="AB330" s="536"/>
      <c r="AC330" s="536"/>
      <c r="AD330" s="536"/>
      <c r="AE330" s="536"/>
      <c r="AF330" s="536"/>
      <c r="AG330" s="536"/>
      <c r="AH330" s="536"/>
      <c r="AI330" s="536"/>
      <c r="AJ330" s="536"/>
      <c r="AK330" s="536"/>
      <c r="AL330" s="536"/>
      <c r="AM330" s="536"/>
      <c r="AN330" s="536"/>
      <c r="AO330" s="536"/>
    </row>
    <row r="331" spans="24:41">
      <c r="X331" s="536"/>
      <c r="Y331" s="536"/>
      <c r="Z331" s="536"/>
      <c r="AA331" s="536"/>
      <c r="AB331" s="536"/>
      <c r="AC331" s="536"/>
      <c r="AD331" s="536"/>
      <c r="AE331" s="536"/>
      <c r="AF331" s="536"/>
      <c r="AG331" s="536"/>
      <c r="AH331" s="536"/>
      <c r="AI331" s="536"/>
      <c r="AJ331" s="536"/>
      <c r="AK331" s="536"/>
      <c r="AL331" s="536"/>
      <c r="AM331" s="536"/>
      <c r="AN331" s="536"/>
      <c r="AO331" s="536"/>
    </row>
    <row r="332" spans="24:41">
      <c r="X332" s="536"/>
      <c r="Y332" s="536"/>
      <c r="Z332" s="536"/>
      <c r="AA332" s="536"/>
      <c r="AB332" s="536"/>
      <c r="AC332" s="536"/>
      <c r="AD332" s="536"/>
      <c r="AE332" s="536"/>
      <c r="AF332" s="536"/>
      <c r="AG332" s="536"/>
      <c r="AH332" s="536"/>
      <c r="AI332" s="536"/>
      <c r="AJ332" s="536"/>
      <c r="AK332" s="536"/>
      <c r="AL332" s="536"/>
      <c r="AM332" s="536"/>
      <c r="AN332" s="536"/>
      <c r="AO332" s="536"/>
    </row>
    <row r="333" spans="24:41">
      <c r="X333" s="536"/>
      <c r="Y333" s="536"/>
      <c r="Z333" s="536"/>
      <c r="AA333" s="536"/>
      <c r="AB333" s="536"/>
      <c r="AC333" s="536"/>
      <c r="AD333" s="536"/>
      <c r="AE333" s="536"/>
      <c r="AF333" s="536"/>
      <c r="AG333" s="536"/>
      <c r="AH333" s="536"/>
      <c r="AI333" s="536"/>
      <c r="AJ333" s="536"/>
      <c r="AK333" s="536"/>
      <c r="AL333" s="536"/>
      <c r="AM333" s="536"/>
      <c r="AN333" s="536"/>
      <c r="AO333" s="536"/>
    </row>
    <row r="334" spans="24:41">
      <c r="X334" s="536"/>
      <c r="Y334" s="536"/>
      <c r="Z334" s="536"/>
      <c r="AA334" s="536"/>
      <c r="AB334" s="536"/>
      <c r="AC334" s="536"/>
      <c r="AD334" s="536"/>
      <c r="AE334" s="536"/>
      <c r="AF334" s="536"/>
      <c r="AG334" s="536"/>
      <c r="AH334" s="536"/>
      <c r="AI334" s="536"/>
      <c r="AJ334" s="536"/>
      <c r="AK334" s="536"/>
      <c r="AL334" s="536"/>
      <c r="AM334" s="536"/>
      <c r="AN334" s="536"/>
      <c r="AO334" s="536"/>
    </row>
    <row r="335" spans="24:41">
      <c r="X335" s="536"/>
      <c r="Y335" s="536"/>
      <c r="Z335" s="536"/>
      <c r="AA335" s="536"/>
      <c r="AB335" s="536"/>
      <c r="AC335" s="536"/>
      <c r="AD335" s="536"/>
      <c r="AE335" s="536"/>
      <c r="AF335" s="536"/>
      <c r="AG335" s="536"/>
      <c r="AH335" s="536"/>
      <c r="AI335" s="536"/>
      <c r="AJ335" s="536"/>
      <c r="AK335" s="536"/>
      <c r="AL335" s="536"/>
      <c r="AM335" s="536"/>
      <c r="AN335" s="536"/>
      <c r="AO335" s="536"/>
    </row>
    <row r="336" spans="24:41">
      <c r="X336" s="536"/>
      <c r="Y336" s="536"/>
      <c r="Z336" s="536"/>
      <c r="AA336" s="536"/>
      <c r="AB336" s="536"/>
      <c r="AC336" s="536"/>
      <c r="AD336" s="536"/>
      <c r="AE336" s="536"/>
      <c r="AF336" s="536"/>
      <c r="AG336" s="536"/>
      <c r="AH336" s="536"/>
      <c r="AI336" s="536"/>
      <c r="AJ336" s="536"/>
      <c r="AK336" s="536"/>
      <c r="AL336" s="536"/>
      <c r="AM336" s="536"/>
      <c r="AN336" s="536"/>
      <c r="AO336" s="536"/>
    </row>
    <row r="337" spans="24:41">
      <c r="X337" s="536"/>
      <c r="Y337" s="536"/>
      <c r="Z337" s="536"/>
      <c r="AA337" s="536"/>
      <c r="AB337" s="536"/>
      <c r="AC337" s="536"/>
      <c r="AD337" s="536"/>
      <c r="AE337" s="536"/>
      <c r="AF337" s="536"/>
      <c r="AG337" s="536"/>
      <c r="AH337" s="536"/>
      <c r="AI337" s="536"/>
      <c r="AJ337" s="536"/>
      <c r="AK337" s="536"/>
      <c r="AL337" s="536"/>
      <c r="AM337" s="536"/>
      <c r="AN337" s="536"/>
      <c r="AO337" s="536"/>
    </row>
    <row r="338" spans="24:41">
      <c r="X338" s="536"/>
      <c r="Y338" s="536"/>
      <c r="Z338" s="536"/>
      <c r="AA338" s="536"/>
      <c r="AB338" s="536"/>
      <c r="AC338" s="536"/>
      <c r="AD338" s="536"/>
      <c r="AE338" s="536"/>
      <c r="AF338" s="536"/>
      <c r="AG338" s="536"/>
      <c r="AH338" s="536"/>
      <c r="AI338" s="536"/>
      <c r="AJ338" s="536"/>
      <c r="AK338" s="536"/>
      <c r="AL338" s="536"/>
      <c r="AM338" s="536"/>
      <c r="AN338" s="536"/>
      <c r="AO338" s="536"/>
    </row>
    <row r="339" spans="24:41">
      <c r="X339" s="536"/>
      <c r="Y339" s="536"/>
      <c r="Z339" s="536"/>
      <c r="AA339" s="536"/>
      <c r="AB339" s="536"/>
      <c r="AC339" s="536"/>
      <c r="AD339" s="536"/>
      <c r="AE339" s="536"/>
      <c r="AF339" s="536"/>
      <c r="AG339" s="536"/>
      <c r="AH339" s="536"/>
      <c r="AI339" s="536"/>
      <c r="AJ339" s="536"/>
      <c r="AK339" s="536"/>
      <c r="AL339" s="536"/>
      <c r="AM339" s="536"/>
      <c r="AN339" s="536"/>
      <c r="AO339" s="536"/>
    </row>
    <row r="340" spans="24:41">
      <c r="X340" s="536"/>
      <c r="Y340" s="536"/>
      <c r="Z340" s="536"/>
      <c r="AA340" s="536"/>
      <c r="AB340" s="536"/>
      <c r="AC340" s="536"/>
      <c r="AD340" s="536"/>
      <c r="AE340" s="536"/>
      <c r="AF340" s="536"/>
      <c r="AG340" s="536"/>
      <c r="AH340" s="536"/>
      <c r="AI340" s="536"/>
      <c r="AJ340" s="536"/>
      <c r="AK340" s="536"/>
      <c r="AL340" s="536"/>
      <c r="AM340" s="536"/>
      <c r="AN340" s="536"/>
      <c r="AO340" s="536"/>
    </row>
    <row r="341" spans="24:41">
      <c r="X341" s="536"/>
      <c r="Y341" s="536"/>
      <c r="Z341" s="536"/>
      <c r="AA341" s="536"/>
      <c r="AB341" s="536"/>
      <c r="AC341" s="536"/>
      <c r="AD341" s="536"/>
      <c r="AE341" s="536"/>
      <c r="AF341" s="536"/>
      <c r="AG341" s="536"/>
      <c r="AH341" s="536"/>
      <c r="AI341" s="536"/>
      <c r="AJ341" s="536"/>
      <c r="AK341" s="536"/>
      <c r="AL341" s="536"/>
      <c r="AM341" s="536"/>
      <c r="AN341" s="536"/>
      <c r="AO341" s="536"/>
    </row>
    <row r="342" spans="24:41">
      <c r="X342" s="536"/>
      <c r="Y342" s="536"/>
      <c r="Z342" s="536"/>
      <c r="AA342" s="536"/>
      <c r="AB342" s="536"/>
      <c r="AC342" s="536"/>
      <c r="AD342" s="536"/>
      <c r="AE342" s="536"/>
      <c r="AF342" s="536"/>
      <c r="AG342" s="536"/>
      <c r="AH342" s="536"/>
      <c r="AI342" s="536"/>
      <c r="AJ342" s="536"/>
      <c r="AK342" s="536"/>
      <c r="AL342" s="536"/>
      <c r="AM342" s="536"/>
      <c r="AN342" s="536"/>
      <c r="AO342" s="536"/>
    </row>
    <row r="343" spans="24:41">
      <c r="X343" s="536"/>
      <c r="Y343" s="536"/>
      <c r="Z343" s="536"/>
      <c r="AA343" s="536"/>
      <c r="AB343" s="536"/>
      <c r="AC343" s="536"/>
      <c r="AD343" s="536"/>
      <c r="AE343" s="536"/>
      <c r="AF343" s="536"/>
      <c r="AG343" s="536"/>
      <c r="AH343" s="536"/>
      <c r="AI343" s="536"/>
      <c r="AJ343" s="536"/>
      <c r="AK343" s="536"/>
      <c r="AL343" s="536"/>
      <c r="AM343" s="536"/>
      <c r="AN343" s="536"/>
      <c r="AO343" s="536"/>
    </row>
    <row r="344" spans="24:41">
      <c r="X344" s="536"/>
      <c r="Y344" s="536"/>
      <c r="Z344" s="536"/>
      <c r="AA344" s="536"/>
      <c r="AB344" s="536"/>
      <c r="AC344" s="536"/>
      <c r="AD344" s="536"/>
      <c r="AE344" s="536"/>
      <c r="AF344" s="536"/>
      <c r="AG344" s="536"/>
      <c r="AH344" s="536"/>
      <c r="AI344" s="536"/>
      <c r="AJ344" s="536"/>
      <c r="AK344" s="536"/>
      <c r="AL344" s="536"/>
      <c r="AM344" s="536"/>
      <c r="AN344" s="536"/>
      <c r="AO344" s="536"/>
    </row>
    <row r="345" spans="24:41">
      <c r="X345" s="536"/>
      <c r="Y345" s="536"/>
      <c r="Z345" s="536"/>
      <c r="AA345" s="536"/>
      <c r="AB345" s="536"/>
      <c r="AC345" s="536"/>
      <c r="AD345" s="536"/>
      <c r="AE345" s="536"/>
      <c r="AF345" s="536"/>
      <c r="AG345" s="536"/>
      <c r="AH345" s="536"/>
      <c r="AI345" s="536"/>
      <c r="AJ345" s="536"/>
      <c r="AK345" s="536"/>
      <c r="AL345" s="536"/>
      <c r="AM345" s="536"/>
      <c r="AN345" s="536"/>
      <c r="AO345" s="536"/>
    </row>
    <row r="346" spans="24:41">
      <c r="X346" s="536"/>
      <c r="Y346" s="536"/>
      <c r="Z346" s="536"/>
      <c r="AA346" s="536"/>
      <c r="AB346" s="536"/>
      <c r="AC346" s="536"/>
      <c r="AD346" s="536"/>
      <c r="AE346" s="536"/>
      <c r="AF346" s="536"/>
      <c r="AG346" s="536"/>
      <c r="AH346" s="536"/>
      <c r="AI346" s="536"/>
      <c r="AJ346" s="536"/>
      <c r="AK346" s="536"/>
      <c r="AL346" s="536"/>
      <c r="AM346" s="536"/>
      <c r="AN346" s="536"/>
      <c r="AO346" s="536"/>
    </row>
    <row r="347" spans="24:41">
      <c r="X347" s="536"/>
      <c r="Y347" s="536"/>
      <c r="Z347" s="536"/>
      <c r="AA347" s="536"/>
      <c r="AB347" s="536"/>
      <c r="AC347" s="536"/>
      <c r="AD347" s="536"/>
      <c r="AE347" s="536"/>
      <c r="AF347" s="536"/>
      <c r="AG347" s="536"/>
      <c r="AH347" s="536"/>
      <c r="AI347" s="536"/>
      <c r="AJ347" s="536"/>
      <c r="AK347" s="536"/>
      <c r="AL347" s="536"/>
      <c r="AM347" s="536"/>
      <c r="AN347" s="536"/>
      <c r="AO347" s="536"/>
    </row>
    <row r="348" spans="24:41">
      <c r="X348" s="536"/>
      <c r="Y348" s="536"/>
      <c r="Z348" s="536"/>
      <c r="AA348" s="536"/>
      <c r="AB348" s="536"/>
      <c r="AC348" s="536"/>
      <c r="AD348" s="536"/>
      <c r="AE348" s="536"/>
      <c r="AF348" s="536"/>
      <c r="AG348" s="536"/>
      <c r="AH348" s="536"/>
      <c r="AI348" s="536"/>
      <c r="AJ348" s="536"/>
      <c r="AK348" s="536"/>
      <c r="AL348" s="536"/>
      <c r="AM348" s="536"/>
      <c r="AN348" s="536"/>
      <c r="AO348" s="536"/>
    </row>
    <row r="349" spans="24:41">
      <c r="X349" s="536"/>
      <c r="Y349" s="536"/>
      <c r="Z349" s="536"/>
      <c r="AA349" s="536"/>
      <c r="AB349" s="536"/>
      <c r="AC349" s="536"/>
      <c r="AD349" s="536"/>
      <c r="AE349" s="536"/>
      <c r="AF349" s="536"/>
      <c r="AG349" s="536"/>
      <c r="AH349" s="536"/>
      <c r="AI349" s="536"/>
      <c r="AJ349" s="536"/>
      <c r="AK349" s="536"/>
      <c r="AL349" s="536"/>
      <c r="AM349" s="536"/>
      <c r="AN349" s="536"/>
      <c r="AO349" s="536"/>
    </row>
    <row r="350" spans="24:41">
      <c r="X350" s="536"/>
      <c r="Y350" s="536"/>
      <c r="Z350" s="536"/>
      <c r="AA350" s="536"/>
      <c r="AB350" s="536"/>
      <c r="AC350" s="536"/>
      <c r="AD350" s="536"/>
      <c r="AE350" s="536"/>
      <c r="AF350" s="536"/>
      <c r="AG350" s="536"/>
      <c r="AH350" s="536"/>
      <c r="AI350" s="536"/>
      <c r="AJ350" s="536"/>
      <c r="AK350" s="536"/>
      <c r="AL350" s="536"/>
      <c r="AM350" s="536"/>
      <c r="AN350" s="536"/>
      <c r="AO350" s="536"/>
    </row>
    <row r="351" spans="24:41">
      <c r="X351" s="536"/>
      <c r="Y351" s="536"/>
      <c r="Z351" s="536"/>
      <c r="AA351" s="536"/>
      <c r="AB351" s="536"/>
      <c r="AC351" s="536"/>
      <c r="AD351" s="536"/>
      <c r="AE351" s="536"/>
      <c r="AF351" s="536"/>
      <c r="AG351" s="536"/>
      <c r="AH351" s="536"/>
      <c r="AI351" s="536"/>
      <c r="AJ351" s="536"/>
      <c r="AK351" s="536"/>
      <c r="AL351" s="536"/>
      <c r="AM351" s="536"/>
      <c r="AN351" s="536"/>
      <c r="AO351" s="536"/>
    </row>
    <row r="352" spans="24:41">
      <c r="X352" s="536"/>
      <c r="Y352" s="536"/>
      <c r="Z352" s="536"/>
      <c r="AA352" s="536"/>
      <c r="AB352" s="536"/>
      <c r="AC352" s="536"/>
      <c r="AD352" s="536"/>
      <c r="AE352" s="536"/>
      <c r="AF352" s="536"/>
      <c r="AG352" s="536"/>
      <c r="AH352" s="536"/>
      <c r="AI352" s="536"/>
      <c r="AJ352" s="536"/>
      <c r="AK352" s="536"/>
      <c r="AL352" s="536"/>
      <c r="AM352" s="536"/>
      <c r="AN352" s="536"/>
      <c r="AO352" s="536"/>
    </row>
    <row r="353" spans="24:41">
      <c r="X353" s="536"/>
      <c r="Y353" s="536"/>
      <c r="Z353" s="536"/>
      <c r="AA353" s="536"/>
      <c r="AB353" s="536"/>
      <c r="AC353" s="536"/>
      <c r="AD353" s="536"/>
      <c r="AE353" s="536"/>
      <c r="AF353" s="536"/>
      <c r="AG353" s="536"/>
      <c r="AH353" s="536"/>
      <c r="AI353" s="536"/>
      <c r="AJ353" s="536"/>
      <c r="AK353" s="536"/>
      <c r="AL353" s="536"/>
      <c r="AM353" s="536"/>
      <c r="AN353" s="536"/>
      <c r="AO353" s="536"/>
    </row>
    <row r="354" spans="24:41">
      <c r="X354" s="536"/>
      <c r="Y354" s="536"/>
      <c r="Z354" s="536"/>
      <c r="AA354" s="536"/>
      <c r="AB354" s="536"/>
      <c r="AC354" s="536"/>
      <c r="AD354" s="536"/>
      <c r="AE354" s="536"/>
      <c r="AF354" s="536"/>
      <c r="AG354" s="536"/>
      <c r="AH354" s="536"/>
      <c r="AI354" s="536"/>
      <c r="AJ354" s="536"/>
      <c r="AK354" s="536"/>
      <c r="AL354" s="536"/>
      <c r="AM354" s="536"/>
      <c r="AN354" s="536"/>
      <c r="AO354" s="536"/>
    </row>
    <row r="355" spans="24:41">
      <c r="X355" s="536"/>
      <c r="Y355" s="536"/>
      <c r="Z355" s="536"/>
      <c r="AA355" s="536"/>
      <c r="AB355" s="536"/>
      <c r="AC355" s="536"/>
      <c r="AD355" s="536"/>
      <c r="AE355" s="536"/>
      <c r="AF355" s="536"/>
      <c r="AG355" s="536"/>
      <c r="AH355" s="536"/>
      <c r="AI355" s="536"/>
      <c r="AJ355" s="536"/>
      <c r="AK355" s="536"/>
      <c r="AL355" s="536"/>
      <c r="AM355" s="536"/>
      <c r="AN355" s="536"/>
      <c r="AO355" s="536"/>
    </row>
    <row r="356" spans="24:41">
      <c r="X356" s="536"/>
      <c r="Y356" s="536"/>
      <c r="Z356" s="536"/>
      <c r="AA356" s="536"/>
      <c r="AB356" s="536"/>
      <c r="AC356" s="536"/>
      <c r="AD356" s="536"/>
      <c r="AE356" s="536"/>
      <c r="AF356" s="536"/>
      <c r="AG356" s="536"/>
      <c r="AH356" s="536"/>
      <c r="AI356" s="536"/>
      <c r="AJ356" s="536"/>
      <c r="AK356" s="536"/>
      <c r="AL356" s="536"/>
      <c r="AM356" s="536"/>
      <c r="AN356" s="536"/>
      <c r="AO356" s="536"/>
    </row>
    <row r="357" spans="24:41">
      <c r="X357" s="536"/>
      <c r="Y357" s="536"/>
      <c r="Z357" s="536"/>
      <c r="AA357" s="536"/>
      <c r="AB357" s="536"/>
      <c r="AC357" s="536"/>
      <c r="AD357" s="536"/>
      <c r="AE357" s="536"/>
      <c r="AF357" s="536"/>
      <c r="AG357" s="536"/>
      <c r="AH357" s="536"/>
      <c r="AI357" s="536"/>
      <c r="AJ357" s="536"/>
      <c r="AK357" s="536"/>
      <c r="AL357" s="536"/>
      <c r="AM357" s="536"/>
      <c r="AN357" s="536"/>
      <c r="AO357" s="536"/>
    </row>
    <row r="358" spans="24:41">
      <c r="X358" s="536"/>
      <c r="Y358" s="536"/>
      <c r="Z358" s="536"/>
      <c r="AA358" s="536"/>
      <c r="AB358" s="536"/>
      <c r="AC358" s="536"/>
      <c r="AD358" s="536"/>
      <c r="AE358" s="536"/>
      <c r="AF358" s="536"/>
      <c r="AG358" s="536"/>
      <c r="AH358" s="536"/>
      <c r="AI358" s="536"/>
      <c r="AJ358" s="536"/>
      <c r="AK358" s="536"/>
      <c r="AL358" s="536"/>
      <c r="AM358" s="536"/>
      <c r="AN358" s="536"/>
      <c r="AO358" s="536"/>
    </row>
    <row r="359" spans="24:41">
      <c r="X359" s="536"/>
      <c r="Y359" s="536"/>
      <c r="Z359" s="536"/>
      <c r="AA359" s="536"/>
      <c r="AB359" s="536"/>
      <c r="AC359" s="536"/>
      <c r="AD359" s="536"/>
      <c r="AE359" s="536"/>
      <c r="AF359" s="536"/>
      <c r="AG359" s="536"/>
      <c r="AH359" s="536"/>
      <c r="AI359" s="536"/>
      <c r="AJ359" s="536"/>
      <c r="AK359" s="536"/>
      <c r="AL359" s="536"/>
      <c r="AM359" s="536"/>
      <c r="AN359" s="536"/>
      <c r="AO359" s="536"/>
    </row>
    <row r="360" spans="24:41">
      <c r="X360" s="536"/>
      <c r="Y360" s="536"/>
      <c r="Z360" s="536"/>
      <c r="AA360" s="536"/>
      <c r="AB360" s="536"/>
      <c r="AC360" s="536"/>
      <c r="AD360" s="536"/>
      <c r="AE360" s="536"/>
      <c r="AF360" s="536"/>
      <c r="AG360" s="536"/>
      <c r="AH360" s="536"/>
      <c r="AI360" s="536"/>
      <c r="AJ360" s="536"/>
      <c r="AK360" s="536"/>
      <c r="AL360" s="536"/>
      <c r="AM360" s="536"/>
      <c r="AN360" s="536"/>
      <c r="AO360" s="536"/>
    </row>
    <row r="361" spans="24:41">
      <c r="X361" s="536"/>
      <c r="Y361" s="536"/>
      <c r="Z361" s="536"/>
      <c r="AA361" s="536"/>
      <c r="AB361" s="536"/>
      <c r="AC361" s="536"/>
      <c r="AD361" s="536"/>
      <c r="AE361" s="536"/>
      <c r="AF361" s="536"/>
      <c r="AG361" s="536"/>
      <c r="AH361" s="536"/>
      <c r="AI361" s="536"/>
      <c r="AJ361" s="536"/>
      <c r="AK361" s="536"/>
      <c r="AL361" s="536"/>
      <c r="AM361" s="536"/>
      <c r="AN361" s="536"/>
      <c r="AO361" s="536"/>
    </row>
    <row r="362" spans="24:41">
      <c r="X362" s="536"/>
      <c r="Y362" s="536"/>
      <c r="Z362" s="536"/>
      <c r="AA362" s="536"/>
      <c r="AB362" s="536"/>
      <c r="AC362" s="536"/>
      <c r="AD362" s="536"/>
      <c r="AE362" s="536"/>
      <c r="AF362" s="536"/>
      <c r="AG362" s="536"/>
      <c r="AH362" s="536"/>
      <c r="AI362" s="536"/>
      <c r="AJ362" s="536"/>
      <c r="AK362" s="536"/>
      <c r="AL362" s="536"/>
      <c r="AM362" s="536"/>
      <c r="AN362" s="536"/>
      <c r="AO362" s="536"/>
    </row>
    <row r="363" spans="24:41">
      <c r="X363" s="536"/>
      <c r="Y363" s="536"/>
      <c r="Z363" s="536"/>
      <c r="AA363" s="536"/>
      <c r="AB363" s="536"/>
      <c r="AC363" s="536"/>
      <c r="AD363" s="536"/>
      <c r="AE363" s="536"/>
      <c r="AF363" s="536"/>
      <c r="AG363" s="536"/>
      <c r="AH363" s="536"/>
      <c r="AI363" s="536"/>
      <c r="AJ363" s="536"/>
      <c r="AK363" s="536"/>
      <c r="AL363" s="536"/>
      <c r="AM363" s="536"/>
      <c r="AN363" s="536"/>
      <c r="AO363" s="536"/>
    </row>
    <row r="364" spans="24:41">
      <c r="X364" s="536"/>
      <c r="Y364" s="536"/>
      <c r="Z364" s="536"/>
      <c r="AA364" s="536"/>
      <c r="AB364" s="536"/>
      <c r="AC364" s="536"/>
      <c r="AD364" s="536"/>
      <c r="AE364" s="536"/>
      <c r="AF364" s="536"/>
      <c r="AG364" s="536"/>
      <c r="AH364" s="536"/>
      <c r="AI364" s="536"/>
      <c r="AJ364" s="536"/>
      <c r="AK364" s="536"/>
      <c r="AL364" s="536"/>
      <c r="AM364" s="536"/>
      <c r="AN364" s="536"/>
      <c r="AO364" s="536"/>
    </row>
    <row r="365" spans="24:41">
      <c r="X365" s="536"/>
      <c r="Y365" s="536"/>
      <c r="Z365" s="536"/>
      <c r="AA365" s="536"/>
      <c r="AB365" s="536"/>
      <c r="AC365" s="536"/>
      <c r="AD365" s="536"/>
      <c r="AE365" s="536"/>
      <c r="AF365" s="536"/>
      <c r="AG365" s="536"/>
      <c r="AH365" s="536"/>
      <c r="AI365" s="536"/>
      <c r="AJ365" s="536"/>
      <c r="AK365" s="536"/>
      <c r="AL365" s="536"/>
      <c r="AM365" s="536"/>
      <c r="AN365" s="536"/>
      <c r="AO365" s="536"/>
    </row>
    <row r="366" spans="24:41">
      <c r="X366" s="536"/>
      <c r="Y366" s="536"/>
      <c r="Z366" s="536"/>
      <c r="AA366" s="536"/>
      <c r="AB366" s="536"/>
      <c r="AC366" s="536"/>
      <c r="AD366" s="536"/>
      <c r="AE366" s="536"/>
      <c r="AF366" s="536"/>
      <c r="AG366" s="536"/>
      <c r="AH366" s="536"/>
      <c r="AI366" s="536"/>
      <c r="AJ366" s="536"/>
      <c r="AK366" s="536"/>
      <c r="AL366" s="536"/>
      <c r="AM366" s="536"/>
      <c r="AN366" s="536"/>
      <c r="AO366" s="536"/>
    </row>
    <row r="367" spans="24:41">
      <c r="X367" s="536"/>
      <c r="Y367" s="536"/>
      <c r="Z367" s="536"/>
      <c r="AA367" s="536"/>
      <c r="AB367" s="536"/>
      <c r="AC367" s="536"/>
      <c r="AD367" s="536"/>
      <c r="AE367" s="536"/>
      <c r="AF367" s="536"/>
      <c r="AG367" s="536"/>
      <c r="AH367" s="536"/>
      <c r="AI367" s="536"/>
      <c r="AJ367" s="536"/>
      <c r="AK367" s="536"/>
      <c r="AL367" s="536"/>
      <c r="AM367" s="536"/>
      <c r="AN367" s="536"/>
      <c r="AO367" s="536"/>
    </row>
    <row r="368" spans="24:41">
      <c r="X368" s="536"/>
      <c r="Y368" s="536"/>
      <c r="Z368" s="536"/>
      <c r="AA368" s="536"/>
      <c r="AB368" s="536"/>
      <c r="AC368" s="536"/>
      <c r="AD368" s="536"/>
      <c r="AE368" s="536"/>
      <c r="AF368" s="536"/>
      <c r="AG368" s="536"/>
      <c r="AH368" s="536"/>
      <c r="AI368" s="536"/>
      <c r="AJ368" s="536"/>
      <c r="AK368" s="536"/>
      <c r="AL368" s="536"/>
      <c r="AM368" s="536"/>
      <c r="AN368" s="536"/>
      <c r="AO368" s="536"/>
    </row>
    <row r="369" spans="24:41">
      <c r="X369" s="536"/>
      <c r="Y369" s="536"/>
      <c r="Z369" s="536"/>
      <c r="AA369" s="536"/>
      <c r="AB369" s="536"/>
      <c r="AC369" s="536"/>
      <c r="AD369" s="536"/>
      <c r="AE369" s="536"/>
      <c r="AF369" s="536"/>
      <c r="AG369" s="536"/>
      <c r="AH369" s="536"/>
      <c r="AI369" s="536"/>
      <c r="AJ369" s="536"/>
      <c r="AK369" s="536"/>
      <c r="AL369" s="536"/>
      <c r="AM369" s="536"/>
      <c r="AN369" s="536"/>
      <c r="AO369" s="536"/>
    </row>
    <row r="370" spans="24:41">
      <c r="X370" s="536"/>
      <c r="Y370" s="536"/>
      <c r="Z370" s="536"/>
      <c r="AA370" s="536"/>
      <c r="AB370" s="536"/>
      <c r="AC370" s="536"/>
      <c r="AD370" s="536"/>
      <c r="AE370" s="536"/>
      <c r="AF370" s="536"/>
      <c r="AG370" s="536"/>
      <c r="AH370" s="536"/>
      <c r="AI370" s="536"/>
      <c r="AJ370" s="536"/>
      <c r="AK370" s="536"/>
      <c r="AL370" s="536"/>
      <c r="AM370" s="536"/>
      <c r="AN370" s="536"/>
      <c r="AO370" s="536"/>
    </row>
    <row r="371" spans="24:41">
      <c r="X371" s="536"/>
      <c r="Y371" s="536"/>
      <c r="Z371" s="536"/>
      <c r="AA371" s="536"/>
      <c r="AB371" s="536"/>
      <c r="AC371" s="536"/>
      <c r="AD371" s="536"/>
      <c r="AE371" s="536"/>
      <c r="AF371" s="536"/>
      <c r="AG371" s="536"/>
      <c r="AH371" s="536"/>
      <c r="AI371" s="536"/>
      <c r="AJ371" s="536"/>
      <c r="AK371" s="536"/>
      <c r="AL371" s="536"/>
      <c r="AM371" s="536"/>
      <c r="AN371" s="536"/>
      <c r="AO371" s="536"/>
    </row>
    <row r="372" spans="24:41">
      <c r="X372" s="536"/>
      <c r="Y372" s="536"/>
      <c r="Z372" s="536"/>
      <c r="AA372" s="536"/>
      <c r="AB372" s="536"/>
      <c r="AC372" s="536"/>
      <c r="AD372" s="536"/>
      <c r="AE372" s="536"/>
      <c r="AF372" s="536"/>
      <c r="AG372" s="536"/>
      <c r="AH372" s="536"/>
      <c r="AI372" s="536"/>
      <c r="AJ372" s="536"/>
      <c r="AK372" s="536"/>
      <c r="AL372" s="536"/>
      <c r="AM372" s="536"/>
      <c r="AN372" s="536"/>
      <c r="AO372" s="536"/>
    </row>
    <row r="373" spans="24:41">
      <c r="X373" s="536"/>
      <c r="Y373" s="536"/>
      <c r="Z373" s="536"/>
      <c r="AA373" s="536"/>
      <c r="AB373" s="536"/>
      <c r="AC373" s="536"/>
      <c r="AD373" s="536"/>
      <c r="AE373" s="536"/>
      <c r="AF373" s="536"/>
      <c r="AG373" s="536"/>
      <c r="AH373" s="536"/>
      <c r="AI373" s="536"/>
      <c r="AJ373" s="536"/>
      <c r="AK373" s="536"/>
      <c r="AL373" s="536"/>
      <c r="AM373" s="536"/>
      <c r="AN373" s="536"/>
      <c r="AO373" s="536"/>
    </row>
    <row r="374" spans="24:41">
      <c r="X374" s="536"/>
      <c r="Y374" s="536"/>
      <c r="Z374" s="536"/>
      <c r="AA374" s="536"/>
      <c r="AB374" s="536"/>
      <c r="AC374" s="536"/>
      <c r="AD374" s="536"/>
      <c r="AE374" s="536"/>
      <c r="AF374" s="536"/>
      <c r="AG374" s="536"/>
      <c r="AH374" s="536"/>
      <c r="AI374" s="536"/>
      <c r="AJ374" s="536"/>
      <c r="AK374" s="536"/>
      <c r="AL374" s="536"/>
      <c r="AM374" s="536"/>
      <c r="AN374" s="536"/>
      <c r="AO374" s="536"/>
    </row>
    <row r="375" spans="24:41">
      <c r="X375" s="536"/>
      <c r="Y375" s="536"/>
      <c r="Z375" s="536"/>
      <c r="AA375" s="536"/>
      <c r="AB375" s="536"/>
      <c r="AC375" s="536"/>
      <c r="AD375" s="536"/>
      <c r="AE375" s="536"/>
      <c r="AF375" s="536"/>
      <c r="AG375" s="536"/>
      <c r="AH375" s="536"/>
      <c r="AI375" s="536"/>
      <c r="AJ375" s="536"/>
      <c r="AK375" s="536"/>
      <c r="AL375" s="536"/>
      <c r="AM375" s="536"/>
      <c r="AN375" s="536"/>
      <c r="AO375" s="536"/>
    </row>
    <row r="376" spans="24:41">
      <c r="X376" s="536"/>
      <c r="Y376" s="536"/>
      <c r="Z376" s="536"/>
      <c r="AA376" s="536"/>
      <c r="AB376" s="536"/>
      <c r="AC376" s="536"/>
      <c r="AD376" s="536"/>
      <c r="AE376" s="536"/>
      <c r="AF376" s="536"/>
      <c r="AG376" s="536"/>
      <c r="AH376" s="536"/>
      <c r="AI376" s="536"/>
      <c r="AJ376" s="536"/>
      <c r="AK376" s="536"/>
      <c r="AL376" s="536"/>
      <c r="AM376" s="536"/>
      <c r="AN376" s="536"/>
      <c r="AO376" s="536"/>
    </row>
    <row r="377" spans="24:41">
      <c r="X377" s="536"/>
      <c r="Y377" s="536"/>
      <c r="Z377" s="536"/>
      <c r="AA377" s="536"/>
      <c r="AB377" s="536"/>
      <c r="AC377" s="536"/>
      <c r="AD377" s="536"/>
      <c r="AE377" s="536"/>
      <c r="AF377" s="536"/>
      <c r="AG377" s="536"/>
      <c r="AH377" s="536"/>
      <c r="AI377" s="536"/>
      <c r="AJ377" s="536"/>
      <c r="AK377" s="536"/>
      <c r="AL377" s="536"/>
      <c r="AM377" s="536"/>
      <c r="AN377" s="536"/>
      <c r="AO377" s="536"/>
    </row>
    <row r="378" spans="24:41">
      <c r="X378" s="536"/>
      <c r="Y378" s="536"/>
      <c r="Z378" s="536"/>
      <c r="AA378" s="536"/>
      <c r="AB378" s="536"/>
      <c r="AC378" s="536"/>
      <c r="AD378" s="536"/>
      <c r="AE378" s="536"/>
      <c r="AF378" s="536"/>
      <c r="AG378" s="536"/>
      <c r="AH378" s="536"/>
      <c r="AI378" s="536"/>
      <c r="AJ378" s="536"/>
      <c r="AK378" s="536"/>
      <c r="AL378" s="536"/>
      <c r="AM378" s="536"/>
      <c r="AN378" s="536"/>
      <c r="AO378" s="536"/>
    </row>
    <row r="379" spans="24:41">
      <c r="X379" s="536"/>
      <c r="Y379" s="536"/>
      <c r="Z379" s="536"/>
      <c r="AA379" s="536"/>
      <c r="AB379" s="536"/>
      <c r="AC379" s="536"/>
      <c r="AD379" s="536"/>
      <c r="AE379" s="536"/>
      <c r="AF379" s="536"/>
      <c r="AG379" s="536"/>
      <c r="AH379" s="536"/>
      <c r="AI379" s="536"/>
      <c r="AJ379" s="536"/>
      <c r="AK379" s="536"/>
      <c r="AL379" s="536"/>
      <c r="AM379" s="536"/>
      <c r="AN379" s="536"/>
      <c r="AO379" s="536"/>
    </row>
    <row r="380" spans="24:41">
      <c r="X380" s="536"/>
      <c r="Y380" s="536"/>
      <c r="Z380" s="536"/>
      <c r="AA380" s="536"/>
      <c r="AB380" s="536"/>
      <c r="AC380" s="536"/>
      <c r="AD380" s="536"/>
      <c r="AE380" s="536"/>
      <c r="AF380" s="536"/>
      <c r="AG380" s="536"/>
      <c r="AH380" s="536"/>
      <c r="AI380" s="536"/>
      <c r="AJ380" s="536"/>
      <c r="AK380" s="536"/>
      <c r="AL380" s="536"/>
      <c r="AM380" s="536"/>
      <c r="AN380" s="536"/>
      <c r="AO380" s="536"/>
    </row>
    <row r="381" spans="24:41">
      <c r="X381" s="536"/>
      <c r="Y381" s="536"/>
      <c r="Z381" s="536"/>
      <c r="AA381" s="536"/>
      <c r="AB381" s="536"/>
      <c r="AC381" s="536"/>
      <c r="AD381" s="536"/>
      <c r="AE381" s="536"/>
      <c r="AF381" s="536"/>
      <c r="AG381" s="536"/>
      <c r="AH381" s="536"/>
      <c r="AI381" s="536"/>
      <c r="AJ381" s="536"/>
      <c r="AK381" s="536"/>
      <c r="AL381" s="536"/>
      <c r="AM381" s="536"/>
      <c r="AN381" s="536"/>
      <c r="AO381" s="536"/>
    </row>
    <row r="382" spans="24:41">
      <c r="X382" s="536"/>
      <c r="Y382" s="536"/>
      <c r="Z382" s="536"/>
      <c r="AA382" s="536"/>
      <c r="AB382" s="536"/>
      <c r="AC382" s="536"/>
      <c r="AD382" s="536"/>
      <c r="AE382" s="536"/>
      <c r="AF382" s="536"/>
      <c r="AG382" s="536"/>
      <c r="AH382" s="536"/>
      <c r="AI382" s="536"/>
      <c r="AJ382" s="536"/>
      <c r="AK382" s="536"/>
      <c r="AL382" s="536"/>
      <c r="AM382" s="536"/>
      <c r="AN382" s="536"/>
      <c r="AO382" s="536"/>
    </row>
    <row r="383" spans="24:41">
      <c r="X383" s="536"/>
      <c r="Y383" s="536"/>
      <c r="Z383" s="536"/>
      <c r="AA383" s="536"/>
      <c r="AB383" s="536"/>
      <c r="AC383" s="536"/>
      <c r="AD383" s="536"/>
      <c r="AE383" s="536"/>
      <c r="AF383" s="536"/>
      <c r="AG383" s="536"/>
      <c r="AH383" s="536"/>
      <c r="AI383" s="536"/>
      <c r="AJ383" s="536"/>
      <c r="AK383" s="536"/>
      <c r="AL383" s="536"/>
      <c r="AM383" s="536"/>
      <c r="AN383" s="536"/>
      <c r="AO383" s="536"/>
    </row>
    <row r="384" spans="24:41">
      <c r="X384" s="536"/>
      <c r="Y384" s="536"/>
      <c r="Z384" s="536"/>
      <c r="AA384" s="536"/>
      <c r="AB384" s="536"/>
      <c r="AC384" s="536"/>
      <c r="AD384" s="536"/>
      <c r="AE384" s="536"/>
      <c r="AF384" s="536"/>
      <c r="AG384" s="536"/>
      <c r="AH384" s="536"/>
      <c r="AI384" s="536"/>
      <c r="AJ384" s="536"/>
      <c r="AK384" s="536"/>
      <c r="AL384" s="536"/>
      <c r="AM384" s="536"/>
      <c r="AN384" s="536"/>
      <c r="AO384" s="536"/>
    </row>
    <row r="385" spans="24:41">
      <c r="X385" s="536"/>
      <c r="Y385" s="536"/>
      <c r="Z385" s="536"/>
      <c r="AA385" s="536"/>
      <c r="AB385" s="536"/>
      <c r="AC385" s="536"/>
      <c r="AD385" s="536"/>
      <c r="AE385" s="536"/>
      <c r="AF385" s="536"/>
      <c r="AG385" s="536"/>
      <c r="AH385" s="536"/>
      <c r="AI385" s="536"/>
      <c r="AJ385" s="536"/>
      <c r="AK385" s="536"/>
      <c r="AL385" s="536"/>
      <c r="AM385" s="536"/>
      <c r="AN385" s="536"/>
      <c r="AO385" s="536"/>
    </row>
    <row r="386" spans="24:41">
      <c r="X386" s="536"/>
      <c r="Y386" s="536"/>
      <c r="Z386" s="536"/>
      <c r="AA386" s="536"/>
      <c r="AB386" s="536"/>
      <c r="AC386" s="536"/>
      <c r="AD386" s="536"/>
      <c r="AE386" s="536"/>
      <c r="AF386" s="536"/>
      <c r="AG386" s="536"/>
      <c r="AH386" s="536"/>
      <c r="AI386" s="536"/>
      <c r="AJ386" s="536"/>
      <c r="AK386" s="536"/>
      <c r="AL386" s="536"/>
      <c r="AM386" s="536"/>
      <c r="AN386" s="536"/>
      <c r="AO386" s="536"/>
    </row>
    <row r="387" spans="24:41">
      <c r="X387" s="536"/>
      <c r="Y387" s="536"/>
      <c r="Z387" s="536"/>
      <c r="AA387" s="536"/>
      <c r="AB387" s="536"/>
      <c r="AC387" s="536"/>
      <c r="AD387" s="536"/>
      <c r="AE387" s="536"/>
      <c r="AF387" s="536"/>
      <c r="AG387" s="536"/>
      <c r="AH387" s="536"/>
      <c r="AI387" s="536"/>
      <c r="AJ387" s="536"/>
      <c r="AK387" s="536"/>
      <c r="AL387" s="536"/>
      <c r="AM387" s="536"/>
      <c r="AN387" s="536"/>
      <c r="AO387" s="536"/>
    </row>
    <row r="388" spans="24:41">
      <c r="X388" s="536"/>
      <c r="Y388" s="536"/>
      <c r="Z388" s="536"/>
      <c r="AA388" s="536"/>
      <c r="AB388" s="536"/>
      <c r="AC388" s="536"/>
      <c r="AD388" s="536"/>
      <c r="AE388" s="536"/>
      <c r="AF388" s="536"/>
      <c r="AG388" s="536"/>
      <c r="AH388" s="536"/>
      <c r="AI388" s="536"/>
      <c r="AJ388" s="536"/>
      <c r="AK388" s="536"/>
      <c r="AL388" s="536"/>
      <c r="AM388" s="536"/>
      <c r="AN388" s="536"/>
      <c r="AO388" s="536"/>
    </row>
    <row r="389" spans="24:41">
      <c r="X389" s="536"/>
      <c r="Y389" s="536"/>
      <c r="Z389" s="536"/>
      <c r="AA389" s="536"/>
      <c r="AB389" s="536"/>
      <c r="AC389" s="536"/>
      <c r="AD389" s="536"/>
      <c r="AE389" s="536"/>
      <c r="AF389" s="536"/>
      <c r="AG389" s="536"/>
      <c r="AH389" s="536"/>
      <c r="AI389" s="536"/>
      <c r="AJ389" s="536"/>
      <c r="AK389" s="536"/>
      <c r="AL389" s="536"/>
      <c r="AM389" s="536"/>
      <c r="AN389" s="536"/>
      <c r="AO389" s="536"/>
    </row>
    <row r="390" spans="24:41">
      <c r="X390" s="536"/>
      <c r="Y390" s="536"/>
      <c r="Z390" s="536"/>
      <c r="AA390" s="536"/>
      <c r="AB390" s="536"/>
      <c r="AC390" s="536"/>
      <c r="AD390" s="536"/>
      <c r="AE390" s="536"/>
      <c r="AF390" s="536"/>
      <c r="AG390" s="536"/>
      <c r="AH390" s="536"/>
      <c r="AI390" s="536"/>
      <c r="AJ390" s="536"/>
      <c r="AK390" s="536"/>
      <c r="AL390" s="536"/>
      <c r="AM390" s="536"/>
      <c r="AN390" s="536"/>
      <c r="AO390" s="536"/>
    </row>
    <row r="391" spans="24:41">
      <c r="X391" s="536"/>
      <c r="Y391" s="536"/>
      <c r="Z391" s="536"/>
      <c r="AA391" s="536"/>
      <c r="AB391" s="536"/>
      <c r="AC391" s="536"/>
      <c r="AD391" s="536"/>
      <c r="AE391" s="536"/>
      <c r="AF391" s="536"/>
      <c r="AG391" s="536"/>
      <c r="AH391" s="536"/>
      <c r="AI391" s="536"/>
      <c r="AJ391" s="536"/>
      <c r="AK391" s="536"/>
      <c r="AL391" s="536"/>
      <c r="AM391" s="536"/>
      <c r="AN391" s="536"/>
      <c r="AO391" s="536"/>
    </row>
    <row r="392" spans="24:41">
      <c r="X392" s="536"/>
      <c r="Y392" s="536"/>
      <c r="Z392" s="536"/>
      <c r="AA392" s="536"/>
      <c r="AB392" s="536"/>
      <c r="AC392" s="536"/>
      <c r="AD392" s="536"/>
      <c r="AE392" s="536"/>
      <c r="AF392" s="536"/>
      <c r="AG392" s="536"/>
      <c r="AH392" s="536"/>
      <c r="AI392" s="536"/>
      <c r="AJ392" s="536"/>
      <c r="AK392" s="536"/>
      <c r="AL392" s="536"/>
      <c r="AM392" s="536"/>
      <c r="AN392" s="536"/>
      <c r="AO392" s="536"/>
    </row>
    <row r="393" spans="24:41">
      <c r="X393" s="536"/>
      <c r="Y393" s="536"/>
      <c r="Z393" s="536"/>
      <c r="AA393" s="536"/>
      <c r="AB393" s="536"/>
      <c r="AC393" s="536"/>
      <c r="AD393" s="536"/>
      <c r="AE393" s="536"/>
      <c r="AF393" s="536"/>
      <c r="AG393" s="536"/>
      <c r="AH393" s="536"/>
      <c r="AI393" s="536"/>
      <c r="AJ393" s="536"/>
      <c r="AK393" s="536"/>
      <c r="AL393" s="536"/>
      <c r="AM393" s="536"/>
      <c r="AN393" s="536"/>
      <c r="AO393" s="536"/>
    </row>
    <row r="394" spans="24:41">
      <c r="X394" s="536"/>
      <c r="Y394" s="536"/>
      <c r="Z394" s="536"/>
      <c r="AA394" s="536"/>
      <c r="AB394" s="536"/>
      <c r="AC394" s="536"/>
      <c r="AD394" s="536"/>
      <c r="AE394" s="536"/>
      <c r="AF394" s="536"/>
      <c r="AG394" s="536"/>
      <c r="AH394" s="536"/>
      <c r="AI394" s="536"/>
      <c r="AJ394" s="536"/>
      <c r="AK394" s="536"/>
      <c r="AL394" s="536"/>
      <c r="AM394" s="536"/>
      <c r="AN394" s="536"/>
      <c r="AO394" s="536"/>
    </row>
    <row r="395" spans="24:41">
      <c r="X395" s="536"/>
      <c r="Y395" s="536"/>
      <c r="Z395" s="536"/>
      <c r="AA395" s="536"/>
      <c r="AB395" s="536"/>
      <c r="AC395" s="536"/>
      <c r="AD395" s="536"/>
      <c r="AE395" s="536"/>
      <c r="AF395" s="536"/>
      <c r="AG395" s="536"/>
      <c r="AH395" s="536"/>
      <c r="AI395" s="536"/>
      <c r="AJ395" s="536"/>
      <c r="AK395" s="536"/>
      <c r="AL395" s="536"/>
      <c r="AM395" s="536"/>
      <c r="AN395" s="536"/>
      <c r="AO395" s="536"/>
    </row>
    <row r="396" spans="24:41">
      <c r="X396" s="536"/>
      <c r="Y396" s="536"/>
      <c r="Z396" s="536"/>
      <c r="AA396" s="536"/>
      <c r="AB396" s="536"/>
      <c r="AC396" s="536"/>
      <c r="AD396" s="536"/>
      <c r="AE396" s="536"/>
      <c r="AF396" s="536"/>
      <c r="AG396" s="536"/>
      <c r="AH396" s="536"/>
      <c r="AI396" s="536"/>
      <c r="AJ396" s="536"/>
      <c r="AK396" s="536"/>
      <c r="AL396" s="536"/>
      <c r="AM396" s="536"/>
      <c r="AN396" s="536"/>
      <c r="AO396" s="536"/>
    </row>
    <row r="397" spans="24:41">
      <c r="X397" s="536"/>
      <c r="Y397" s="536"/>
      <c r="Z397" s="536"/>
      <c r="AA397" s="536"/>
      <c r="AB397" s="536"/>
      <c r="AC397" s="536"/>
      <c r="AD397" s="536"/>
      <c r="AE397" s="536"/>
      <c r="AF397" s="536"/>
      <c r="AG397" s="536"/>
      <c r="AH397" s="536"/>
      <c r="AI397" s="536"/>
      <c r="AJ397" s="536"/>
      <c r="AK397" s="536"/>
      <c r="AL397" s="536"/>
      <c r="AM397" s="536"/>
      <c r="AN397" s="536"/>
      <c r="AO397" s="536"/>
    </row>
    <row r="398" spans="24:41">
      <c r="X398" s="536"/>
      <c r="Y398" s="536"/>
      <c r="Z398" s="536"/>
      <c r="AA398" s="536"/>
      <c r="AB398" s="536"/>
      <c r="AC398" s="536"/>
      <c r="AD398" s="536"/>
      <c r="AE398" s="536"/>
      <c r="AF398" s="536"/>
      <c r="AG398" s="536"/>
      <c r="AH398" s="536"/>
      <c r="AI398" s="536"/>
      <c r="AJ398" s="536"/>
      <c r="AK398" s="536"/>
      <c r="AL398" s="536"/>
      <c r="AM398" s="536"/>
      <c r="AN398" s="536"/>
      <c r="AO398" s="536"/>
    </row>
    <row r="399" spans="24:41">
      <c r="X399" s="536"/>
      <c r="Y399" s="536"/>
      <c r="Z399" s="536"/>
      <c r="AA399" s="536"/>
      <c r="AB399" s="536"/>
      <c r="AC399" s="536"/>
      <c r="AD399" s="536"/>
      <c r="AE399" s="536"/>
      <c r="AF399" s="536"/>
      <c r="AG399" s="536"/>
      <c r="AH399" s="536"/>
      <c r="AI399" s="536"/>
      <c r="AJ399" s="536"/>
      <c r="AK399" s="536"/>
      <c r="AL399" s="536"/>
      <c r="AM399" s="536"/>
      <c r="AN399" s="536"/>
      <c r="AO399" s="536"/>
    </row>
    <row r="400" spans="24:41">
      <c r="X400" s="536"/>
      <c r="Y400" s="536"/>
      <c r="Z400" s="536"/>
      <c r="AA400" s="536"/>
      <c r="AB400" s="536"/>
      <c r="AC400" s="536"/>
      <c r="AD400" s="536"/>
      <c r="AE400" s="536"/>
      <c r="AF400" s="536"/>
      <c r="AG400" s="536"/>
      <c r="AH400" s="536"/>
      <c r="AI400" s="536"/>
      <c r="AJ400" s="536"/>
      <c r="AK400" s="536"/>
      <c r="AL400" s="536"/>
      <c r="AM400" s="536"/>
      <c r="AN400" s="536"/>
      <c r="AO400" s="536"/>
    </row>
    <row r="401" spans="24:41">
      <c r="X401" s="536"/>
      <c r="Y401" s="536"/>
      <c r="Z401" s="536"/>
      <c r="AA401" s="536"/>
      <c r="AB401" s="536"/>
      <c r="AC401" s="536"/>
      <c r="AD401" s="536"/>
      <c r="AE401" s="536"/>
      <c r="AF401" s="536"/>
      <c r="AG401" s="536"/>
      <c r="AH401" s="536"/>
      <c r="AI401" s="536"/>
      <c r="AJ401" s="536"/>
      <c r="AK401" s="536"/>
      <c r="AL401" s="536"/>
      <c r="AM401" s="536"/>
      <c r="AN401" s="536"/>
      <c r="AO401" s="536"/>
    </row>
    <row r="402" spans="24:41">
      <c r="X402" s="536"/>
      <c r="Y402" s="536"/>
      <c r="Z402" s="536"/>
      <c r="AA402" s="536"/>
      <c r="AB402" s="536"/>
      <c r="AC402" s="536"/>
      <c r="AD402" s="536"/>
      <c r="AE402" s="536"/>
      <c r="AF402" s="536"/>
      <c r="AG402" s="536"/>
      <c r="AH402" s="536"/>
      <c r="AI402" s="536"/>
      <c r="AJ402" s="536"/>
      <c r="AK402" s="536"/>
      <c r="AL402" s="536"/>
      <c r="AM402" s="536"/>
      <c r="AN402" s="536"/>
      <c r="AO402" s="536"/>
    </row>
    <row r="403" spans="24:41">
      <c r="X403" s="536"/>
      <c r="Y403" s="536"/>
      <c r="Z403" s="536"/>
      <c r="AA403" s="536"/>
      <c r="AB403" s="536"/>
      <c r="AC403" s="536"/>
      <c r="AD403" s="536"/>
      <c r="AE403" s="536"/>
      <c r="AF403" s="536"/>
      <c r="AG403" s="536"/>
      <c r="AH403" s="536"/>
      <c r="AI403" s="536"/>
      <c r="AJ403" s="536"/>
      <c r="AK403" s="536"/>
      <c r="AL403" s="536"/>
      <c r="AM403" s="536"/>
      <c r="AN403" s="536"/>
      <c r="AO403" s="536"/>
    </row>
    <row r="404" spans="24:41">
      <c r="X404" s="536"/>
      <c r="Y404" s="536"/>
      <c r="Z404" s="536"/>
      <c r="AA404" s="536"/>
      <c r="AB404" s="536"/>
      <c r="AC404" s="536"/>
      <c r="AD404" s="536"/>
      <c r="AE404" s="536"/>
      <c r="AF404" s="536"/>
      <c r="AG404" s="536"/>
      <c r="AH404" s="536"/>
      <c r="AI404" s="536"/>
      <c r="AJ404" s="536"/>
      <c r="AK404" s="536"/>
      <c r="AL404" s="536"/>
      <c r="AM404" s="536"/>
      <c r="AN404" s="536"/>
      <c r="AO404" s="536"/>
    </row>
    <row r="405" spans="24:41">
      <c r="X405" s="536"/>
      <c r="Y405" s="536"/>
      <c r="Z405" s="536"/>
      <c r="AA405" s="536"/>
      <c r="AB405" s="536"/>
      <c r="AC405" s="536"/>
      <c r="AD405" s="536"/>
      <c r="AE405" s="536"/>
      <c r="AF405" s="536"/>
      <c r="AG405" s="536"/>
      <c r="AH405" s="536"/>
      <c r="AI405" s="536"/>
      <c r="AJ405" s="536"/>
      <c r="AK405" s="536"/>
      <c r="AL405" s="536"/>
      <c r="AM405" s="536"/>
      <c r="AN405" s="536"/>
      <c r="AO405" s="536"/>
    </row>
    <row r="406" spans="24:41">
      <c r="X406" s="536"/>
      <c r="Y406" s="536"/>
      <c r="Z406" s="536"/>
      <c r="AA406" s="536"/>
      <c r="AB406" s="536"/>
      <c r="AC406" s="536"/>
      <c r="AD406" s="536"/>
      <c r="AE406" s="536"/>
      <c r="AF406" s="536"/>
      <c r="AG406" s="536"/>
      <c r="AH406" s="536"/>
      <c r="AI406" s="536"/>
      <c r="AJ406" s="536"/>
      <c r="AK406" s="536"/>
      <c r="AL406" s="536"/>
      <c r="AM406" s="536"/>
      <c r="AN406" s="536"/>
      <c r="AO406" s="536"/>
    </row>
    <row r="407" spans="24:41">
      <c r="X407" s="536"/>
      <c r="Y407" s="536"/>
      <c r="Z407" s="536"/>
      <c r="AA407" s="536"/>
      <c r="AB407" s="536"/>
      <c r="AC407" s="536"/>
      <c r="AD407" s="536"/>
      <c r="AE407" s="536"/>
      <c r="AF407" s="536"/>
      <c r="AG407" s="536"/>
      <c r="AH407" s="536"/>
      <c r="AI407" s="536"/>
      <c r="AJ407" s="536"/>
      <c r="AK407" s="536"/>
      <c r="AL407" s="536"/>
      <c r="AM407" s="536"/>
      <c r="AN407" s="536"/>
      <c r="AO407" s="536"/>
    </row>
    <row r="408" spans="24:41">
      <c r="X408" s="536"/>
      <c r="Y408" s="536"/>
      <c r="Z408" s="536"/>
      <c r="AA408" s="536"/>
      <c r="AB408" s="536"/>
      <c r="AC408" s="536"/>
      <c r="AD408" s="536"/>
      <c r="AE408" s="536"/>
      <c r="AF408" s="536"/>
      <c r="AG408" s="536"/>
      <c r="AH408" s="536"/>
      <c r="AI408" s="536"/>
      <c r="AJ408" s="536"/>
      <c r="AK408" s="536"/>
      <c r="AL408" s="536"/>
      <c r="AM408" s="536"/>
      <c r="AN408" s="536"/>
      <c r="AO408" s="536"/>
    </row>
    <row r="409" spans="24:41">
      <c r="X409" s="536"/>
      <c r="Y409" s="536"/>
      <c r="Z409" s="536"/>
      <c r="AA409" s="536"/>
      <c r="AB409" s="536"/>
      <c r="AC409" s="536"/>
      <c r="AD409" s="536"/>
      <c r="AE409" s="536"/>
      <c r="AF409" s="536"/>
      <c r="AG409" s="536"/>
      <c r="AH409" s="536"/>
      <c r="AI409" s="536"/>
      <c r="AJ409" s="536"/>
      <c r="AK409" s="536"/>
      <c r="AL409" s="536"/>
      <c r="AM409" s="536"/>
      <c r="AN409" s="536"/>
      <c r="AO409" s="536"/>
    </row>
    <row r="410" spans="24:41">
      <c r="X410" s="536"/>
      <c r="Y410" s="536"/>
      <c r="Z410" s="536"/>
      <c r="AA410" s="536"/>
      <c r="AB410" s="536"/>
      <c r="AC410" s="536"/>
      <c r="AD410" s="536"/>
      <c r="AE410" s="536"/>
      <c r="AF410" s="536"/>
      <c r="AG410" s="536"/>
      <c r="AH410" s="536"/>
      <c r="AI410" s="536"/>
      <c r="AJ410" s="536"/>
      <c r="AK410" s="536"/>
      <c r="AL410" s="536"/>
      <c r="AM410" s="536"/>
      <c r="AN410" s="536"/>
      <c r="AO410" s="536"/>
    </row>
    <row r="411" spans="24:41">
      <c r="X411" s="536"/>
      <c r="Y411" s="536"/>
      <c r="Z411" s="536"/>
      <c r="AA411" s="536"/>
      <c r="AB411" s="536"/>
      <c r="AC411" s="536"/>
      <c r="AD411" s="536"/>
      <c r="AE411" s="536"/>
      <c r="AF411" s="536"/>
      <c r="AG411" s="536"/>
      <c r="AH411" s="536"/>
      <c r="AI411" s="536"/>
      <c r="AJ411" s="536"/>
      <c r="AK411" s="536"/>
      <c r="AL411" s="536"/>
      <c r="AM411" s="536"/>
      <c r="AN411" s="536"/>
      <c r="AO411" s="536"/>
    </row>
    <row r="412" spans="24:41">
      <c r="X412" s="536"/>
      <c r="Y412" s="536"/>
      <c r="Z412" s="536"/>
      <c r="AA412" s="536"/>
      <c r="AB412" s="536"/>
      <c r="AC412" s="536"/>
      <c r="AD412" s="536"/>
      <c r="AE412" s="536"/>
      <c r="AF412" s="536"/>
      <c r="AG412" s="536"/>
      <c r="AH412" s="536"/>
      <c r="AI412" s="536"/>
      <c r="AJ412" s="536"/>
      <c r="AK412" s="536"/>
      <c r="AL412" s="536"/>
      <c r="AM412" s="536"/>
      <c r="AN412" s="536"/>
      <c r="AO412" s="536"/>
    </row>
    <row r="413" spans="24:41">
      <c r="X413" s="536"/>
      <c r="Y413" s="536"/>
      <c r="Z413" s="536"/>
      <c r="AA413" s="536"/>
      <c r="AB413" s="536"/>
      <c r="AC413" s="536"/>
      <c r="AD413" s="536"/>
      <c r="AE413" s="536"/>
      <c r="AF413" s="536"/>
      <c r="AG413" s="536"/>
      <c r="AH413" s="536"/>
      <c r="AI413" s="536"/>
      <c r="AJ413" s="536"/>
      <c r="AK413" s="536"/>
      <c r="AL413" s="536"/>
      <c r="AM413" s="536"/>
      <c r="AN413" s="536"/>
      <c r="AO413" s="536"/>
    </row>
    <row r="414" spans="24:41">
      <c r="X414" s="536"/>
      <c r="Y414" s="536"/>
      <c r="Z414" s="536"/>
      <c r="AA414" s="536"/>
      <c r="AB414" s="536"/>
      <c r="AC414" s="536"/>
      <c r="AD414" s="536"/>
      <c r="AE414" s="536"/>
      <c r="AF414" s="536"/>
      <c r="AG414" s="536"/>
      <c r="AH414" s="536"/>
      <c r="AI414" s="536"/>
      <c r="AJ414" s="536"/>
      <c r="AK414" s="536"/>
      <c r="AL414" s="536"/>
      <c r="AM414" s="536"/>
      <c r="AN414" s="536"/>
      <c r="AO414" s="536"/>
    </row>
    <row r="415" spans="24:41">
      <c r="X415" s="536"/>
      <c r="Y415" s="536"/>
      <c r="Z415" s="536"/>
      <c r="AA415" s="536"/>
      <c r="AB415" s="536"/>
      <c r="AC415" s="536"/>
      <c r="AD415" s="536"/>
      <c r="AE415" s="536"/>
      <c r="AF415" s="536"/>
      <c r="AG415" s="536"/>
      <c r="AH415" s="536"/>
      <c r="AI415" s="536"/>
      <c r="AJ415" s="536"/>
      <c r="AK415" s="536"/>
      <c r="AL415" s="536"/>
      <c r="AM415" s="536"/>
      <c r="AN415" s="536"/>
      <c r="AO415" s="536"/>
    </row>
    <row r="416" spans="24:41">
      <c r="X416" s="536"/>
      <c r="Y416" s="536"/>
      <c r="Z416" s="536"/>
      <c r="AA416" s="536"/>
      <c r="AB416" s="536"/>
      <c r="AC416" s="536"/>
      <c r="AD416" s="536"/>
      <c r="AE416" s="536"/>
      <c r="AF416" s="536"/>
      <c r="AG416" s="536"/>
      <c r="AH416" s="536"/>
      <c r="AI416" s="536"/>
      <c r="AJ416" s="536"/>
      <c r="AK416" s="536"/>
      <c r="AL416" s="536"/>
      <c r="AM416" s="536"/>
      <c r="AN416" s="536"/>
      <c r="AO416" s="536"/>
    </row>
    <row r="417" spans="24:41">
      <c r="X417" s="536"/>
      <c r="Y417" s="536"/>
      <c r="Z417" s="536"/>
      <c r="AA417" s="536"/>
      <c r="AB417" s="536"/>
      <c r="AC417" s="536"/>
      <c r="AD417" s="536"/>
      <c r="AE417" s="536"/>
      <c r="AF417" s="536"/>
      <c r="AG417" s="536"/>
      <c r="AH417" s="536"/>
      <c r="AI417" s="536"/>
      <c r="AJ417" s="536"/>
      <c r="AK417" s="536"/>
      <c r="AL417" s="536"/>
      <c r="AM417" s="536"/>
      <c r="AN417" s="536"/>
      <c r="AO417" s="536"/>
    </row>
    <row r="418" spans="24:41">
      <c r="X418" s="536"/>
      <c r="Y418" s="536"/>
      <c r="Z418" s="536"/>
      <c r="AA418" s="536"/>
      <c r="AB418" s="536"/>
      <c r="AC418" s="536"/>
      <c r="AD418" s="536"/>
      <c r="AE418" s="536"/>
      <c r="AF418" s="536"/>
      <c r="AG418" s="536"/>
      <c r="AH418" s="536"/>
      <c r="AI418" s="536"/>
      <c r="AJ418" s="536"/>
      <c r="AK418" s="536"/>
      <c r="AL418" s="536"/>
      <c r="AM418" s="536"/>
      <c r="AN418" s="536"/>
      <c r="AO418" s="536"/>
    </row>
    <row r="419" spans="24:41">
      <c r="X419" s="536"/>
      <c r="Y419" s="536"/>
      <c r="Z419" s="536"/>
      <c r="AA419" s="536"/>
      <c r="AB419" s="536"/>
      <c r="AC419" s="536"/>
      <c r="AD419" s="536"/>
      <c r="AE419" s="536"/>
      <c r="AF419" s="536"/>
      <c r="AG419" s="536"/>
      <c r="AH419" s="536"/>
      <c r="AI419" s="536"/>
      <c r="AJ419" s="536"/>
      <c r="AK419" s="536"/>
      <c r="AL419" s="536"/>
      <c r="AM419" s="536"/>
      <c r="AN419" s="536"/>
      <c r="AO419" s="536"/>
    </row>
    <row r="420" spans="24:41">
      <c r="X420" s="536"/>
      <c r="Y420" s="536"/>
      <c r="Z420" s="536"/>
      <c r="AA420" s="536"/>
      <c r="AB420" s="536"/>
      <c r="AC420" s="536"/>
      <c r="AD420" s="536"/>
      <c r="AE420" s="536"/>
      <c r="AF420" s="536"/>
      <c r="AG420" s="536"/>
      <c r="AH420" s="536"/>
      <c r="AI420" s="536"/>
      <c r="AJ420" s="536"/>
      <c r="AK420" s="536"/>
      <c r="AL420" s="536"/>
      <c r="AM420" s="536"/>
      <c r="AN420" s="536"/>
      <c r="AO420" s="536"/>
    </row>
    <row r="421" spans="24:41">
      <c r="X421" s="536"/>
      <c r="Y421" s="536"/>
      <c r="Z421" s="536"/>
      <c r="AA421" s="536"/>
      <c r="AB421" s="536"/>
      <c r="AC421" s="536"/>
      <c r="AD421" s="536"/>
      <c r="AE421" s="536"/>
      <c r="AF421" s="536"/>
      <c r="AG421" s="536"/>
      <c r="AH421" s="536"/>
      <c r="AI421" s="536"/>
      <c r="AJ421" s="536"/>
      <c r="AK421" s="536"/>
      <c r="AL421" s="536"/>
      <c r="AM421" s="536"/>
      <c r="AN421" s="536"/>
      <c r="AO421" s="536"/>
    </row>
    <row r="422" spans="24:41">
      <c r="X422" s="536"/>
      <c r="Y422" s="536"/>
      <c r="Z422" s="536"/>
      <c r="AA422" s="536"/>
      <c r="AB422" s="536"/>
      <c r="AC422" s="536"/>
      <c r="AD422" s="536"/>
      <c r="AE422" s="536"/>
      <c r="AF422" s="536"/>
      <c r="AG422" s="536"/>
      <c r="AH422" s="536"/>
      <c r="AI422" s="536"/>
      <c r="AJ422" s="536"/>
      <c r="AK422" s="536"/>
      <c r="AL422" s="536"/>
      <c r="AM422" s="536"/>
      <c r="AN422" s="536"/>
      <c r="AO422" s="536"/>
    </row>
    <row r="423" spans="24:41">
      <c r="X423" s="536"/>
      <c r="Y423" s="536"/>
      <c r="Z423" s="536"/>
      <c r="AA423" s="536"/>
      <c r="AB423" s="536"/>
      <c r="AC423" s="536"/>
      <c r="AD423" s="536"/>
      <c r="AE423" s="536"/>
      <c r="AF423" s="536"/>
      <c r="AG423" s="536"/>
      <c r="AH423" s="536"/>
      <c r="AI423" s="536"/>
      <c r="AJ423" s="536"/>
      <c r="AK423" s="536"/>
      <c r="AL423" s="536"/>
      <c r="AM423" s="536"/>
      <c r="AN423" s="536"/>
      <c r="AO423" s="536"/>
    </row>
    <row r="424" spans="24:41">
      <c r="X424" s="536"/>
      <c r="Y424" s="536"/>
      <c r="Z424" s="536"/>
      <c r="AA424" s="536"/>
      <c r="AB424" s="536"/>
      <c r="AC424" s="536"/>
      <c r="AD424" s="536"/>
      <c r="AE424" s="536"/>
      <c r="AF424" s="536"/>
      <c r="AG424" s="536"/>
      <c r="AH424" s="536"/>
      <c r="AI424" s="536"/>
      <c r="AJ424" s="536"/>
      <c r="AK424" s="536"/>
      <c r="AL424" s="536"/>
      <c r="AM424" s="536"/>
      <c r="AN424" s="536"/>
      <c r="AO424" s="536"/>
    </row>
    <row r="425" spans="24:41">
      <c r="X425" s="536"/>
      <c r="Y425" s="536"/>
      <c r="Z425" s="536"/>
      <c r="AA425" s="536"/>
      <c r="AB425" s="536"/>
      <c r="AC425" s="536"/>
      <c r="AD425" s="536"/>
      <c r="AE425" s="536"/>
      <c r="AF425" s="536"/>
      <c r="AG425" s="536"/>
      <c r="AH425" s="536"/>
      <c r="AI425" s="536"/>
      <c r="AJ425" s="536"/>
      <c r="AK425" s="536"/>
      <c r="AL425" s="536"/>
      <c r="AM425" s="536"/>
      <c r="AN425" s="536"/>
      <c r="AO425" s="536"/>
    </row>
    <row r="426" spans="24:41">
      <c r="X426" s="536"/>
      <c r="Y426" s="536"/>
      <c r="Z426" s="536"/>
      <c r="AA426" s="536"/>
      <c r="AB426" s="536"/>
      <c r="AC426" s="536"/>
      <c r="AD426" s="536"/>
      <c r="AE426" s="536"/>
      <c r="AF426" s="536"/>
      <c r="AG426" s="536"/>
      <c r="AH426" s="536"/>
      <c r="AI426" s="536"/>
      <c r="AJ426" s="536"/>
      <c r="AK426" s="536"/>
      <c r="AL426" s="536"/>
      <c r="AM426" s="536"/>
      <c r="AN426" s="536"/>
      <c r="AO426" s="536"/>
    </row>
    <row r="427" spans="24:41">
      <c r="X427" s="536"/>
      <c r="Y427" s="536"/>
      <c r="Z427" s="536"/>
      <c r="AA427" s="536"/>
      <c r="AB427" s="536"/>
      <c r="AC427" s="536"/>
      <c r="AD427" s="536"/>
      <c r="AE427" s="536"/>
      <c r="AF427" s="536"/>
      <c r="AG427" s="536"/>
      <c r="AH427" s="536"/>
      <c r="AI427" s="536"/>
      <c r="AJ427" s="536"/>
      <c r="AK427" s="536"/>
      <c r="AL427" s="536"/>
      <c r="AM427" s="536"/>
      <c r="AN427" s="536"/>
      <c r="AO427" s="536"/>
    </row>
    <row r="428" spans="24:41">
      <c r="X428" s="536"/>
      <c r="Y428" s="536"/>
      <c r="Z428" s="536"/>
      <c r="AA428" s="536"/>
      <c r="AB428" s="536"/>
      <c r="AC428" s="536"/>
      <c r="AD428" s="536"/>
      <c r="AE428" s="536"/>
      <c r="AF428" s="536"/>
      <c r="AG428" s="536"/>
      <c r="AH428" s="536"/>
      <c r="AI428" s="536"/>
      <c r="AJ428" s="536"/>
      <c r="AK428" s="536"/>
      <c r="AL428" s="536"/>
      <c r="AM428" s="536"/>
      <c r="AN428" s="536"/>
      <c r="AO428" s="536"/>
    </row>
    <row r="429" spans="24:41">
      <c r="X429" s="536"/>
      <c r="Y429" s="536"/>
      <c r="Z429" s="536"/>
      <c r="AA429" s="536"/>
      <c r="AB429" s="536"/>
      <c r="AC429" s="536"/>
      <c r="AD429" s="536"/>
      <c r="AE429" s="536"/>
      <c r="AF429" s="536"/>
      <c r="AG429" s="536"/>
      <c r="AH429" s="536"/>
      <c r="AI429" s="536"/>
      <c r="AJ429" s="536"/>
      <c r="AK429" s="536"/>
      <c r="AL429" s="536"/>
      <c r="AM429" s="536"/>
      <c r="AN429" s="536"/>
      <c r="AO429" s="536"/>
    </row>
    <row r="430" spans="24:41">
      <c r="X430" s="536"/>
      <c r="Y430" s="536"/>
      <c r="Z430" s="536"/>
      <c r="AA430" s="536"/>
      <c r="AB430" s="536"/>
      <c r="AC430" s="536"/>
      <c r="AD430" s="536"/>
      <c r="AE430" s="536"/>
      <c r="AF430" s="536"/>
      <c r="AG430" s="536"/>
      <c r="AH430" s="536"/>
      <c r="AI430" s="536"/>
      <c r="AJ430" s="536"/>
      <c r="AK430" s="536"/>
      <c r="AL430" s="536"/>
      <c r="AM430" s="536"/>
      <c r="AN430" s="536"/>
      <c r="AO430" s="536"/>
    </row>
    <row r="431" spans="24:41">
      <c r="X431" s="536"/>
      <c r="Y431" s="536"/>
      <c r="Z431" s="536"/>
      <c r="AA431" s="536"/>
      <c r="AB431" s="536"/>
      <c r="AC431" s="536"/>
      <c r="AD431" s="536"/>
      <c r="AE431" s="536"/>
      <c r="AF431" s="536"/>
      <c r="AG431" s="536"/>
      <c r="AH431" s="536"/>
      <c r="AI431" s="536"/>
      <c r="AJ431" s="536"/>
      <c r="AK431" s="536"/>
      <c r="AL431" s="536"/>
      <c r="AM431" s="536"/>
      <c r="AN431" s="536"/>
      <c r="AO431" s="536"/>
    </row>
    <row r="432" spans="24:41">
      <c r="X432" s="536"/>
      <c r="Y432" s="536"/>
      <c r="Z432" s="536"/>
      <c r="AA432" s="536"/>
      <c r="AB432" s="536"/>
      <c r="AC432" s="536"/>
      <c r="AD432" s="536"/>
      <c r="AE432" s="536"/>
      <c r="AF432" s="536"/>
      <c r="AG432" s="536"/>
      <c r="AH432" s="536"/>
      <c r="AI432" s="536"/>
      <c r="AJ432" s="536"/>
      <c r="AK432" s="536"/>
      <c r="AL432" s="536"/>
      <c r="AM432" s="536"/>
      <c r="AN432" s="536"/>
      <c r="AO432" s="536"/>
    </row>
    <row r="433" spans="24:41">
      <c r="X433" s="536"/>
      <c r="Y433" s="536"/>
      <c r="Z433" s="536"/>
      <c r="AA433" s="536"/>
      <c r="AB433" s="536"/>
      <c r="AC433" s="536"/>
      <c r="AD433" s="536"/>
      <c r="AE433" s="536"/>
      <c r="AF433" s="536"/>
      <c r="AG433" s="536"/>
      <c r="AH433" s="536"/>
      <c r="AI433" s="536"/>
      <c r="AJ433" s="536"/>
      <c r="AK433" s="536"/>
      <c r="AL433" s="536"/>
      <c r="AM433" s="536"/>
      <c r="AN433" s="536"/>
      <c r="AO433" s="536"/>
    </row>
    <row r="434" spans="24:41">
      <c r="X434" s="536"/>
      <c r="Y434" s="536"/>
      <c r="Z434" s="536"/>
      <c r="AA434" s="536"/>
      <c r="AB434" s="536"/>
      <c r="AC434" s="536"/>
      <c r="AD434" s="536"/>
      <c r="AE434" s="536"/>
      <c r="AF434" s="536"/>
      <c r="AG434" s="536"/>
      <c r="AH434" s="536"/>
      <c r="AI434" s="536"/>
      <c r="AJ434" s="536"/>
      <c r="AK434" s="536"/>
      <c r="AL434" s="536"/>
      <c r="AM434" s="536"/>
      <c r="AN434" s="536"/>
      <c r="AO434" s="536"/>
    </row>
    <row r="435" spans="24:41">
      <c r="X435" s="536"/>
      <c r="Y435" s="536"/>
      <c r="Z435" s="536"/>
      <c r="AA435" s="536"/>
      <c r="AB435" s="536"/>
      <c r="AC435" s="536"/>
      <c r="AD435" s="536"/>
      <c r="AE435" s="536"/>
      <c r="AF435" s="536"/>
      <c r="AG435" s="536"/>
      <c r="AH435" s="536"/>
      <c r="AI435" s="536"/>
      <c r="AJ435" s="536"/>
      <c r="AK435" s="536"/>
      <c r="AL435" s="536"/>
      <c r="AM435" s="536"/>
      <c r="AN435" s="536"/>
      <c r="AO435" s="536"/>
    </row>
    <row r="436" spans="24:41">
      <c r="X436" s="536"/>
      <c r="Y436" s="536"/>
      <c r="Z436" s="536"/>
      <c r="AA436" s="536"/>
      <c r="AB436" s="536"/>
      <c r="AC436" s="536"/>
      <c r="AD436" s="536"/>
      <c r="AE436" s="536"/>
      <c r="AF436" s="536"/>
      <c r="AG436" s="536"/>
      <c r="AH436" s="536"/>
      <c r="AI436" s="536"/>
      <c r="AJ436" s="536"/>
      <c r="AK436" s="536"/>
      <c r="AL436" s="536"/>
      <c r="AM436" s="536"/>
      <c r="AN436" s="536"/>
      <c r="AO436" s="536"/>
    </row>
    <row r="437" spans="24:41">
      <c r="X437" s="536"/>
      <c r="Y437" s="536"/>
      <c r="Z437" s="536"/>
      <c r="AA437" s="536"/>
      <c r="AB437" s="536"/>
      <c r="AC437" s="536"/>
      <c r="AD437" s="536"/>
      <c r="AE437" s="536"/>
      <c r="AF437" s="536"/>
      <c r="AG437" s="536"/>
      <c r="AH437" s="536"/>
      <c r="AI437" s="536"/>
      <c r="AJ437" s="536"/>
      <c r="AK437" s="536"/>
      <c r="AL437" s="536"/>
      <c r="AM437" s="536"/>
      <c r="AN437" s="536"/>
      <c r="AO437" s="536"/>
    </row>
    <row r="438" spans="24:41">
      <c r="X438" s="536"/>
      <c r="Y438" s="536"/>
      <c r="Z438" s="536"/>
      <c r="AA438" s="536"/>
      <c r="AB438" s="536"/>
      <c r="AC438" s="536"/>
      <c r="AD438" s="536"/>
      <c r="AE438" s="536"/>
      <c r="AF438" s="536"/>
      <c r="AG438" s="536"/>
      <c r="AH438" s="536"/>
      <c r="AI438" s="536"/>
      <c r="AJ438" s="536"/>
      <c r="AK438" s="536"/>
      <c r="AL438" s="536"/>
      <c r="AM438" s="536"/>
      <c r="AN438" s="536"/>
      <c r="AO438" s="536"/>
    </row>
    <row r="439" spans="24:41">
      <c r="X439" s="536"/>
      <c r="Y439" s="536"/>
      <c r="Z439" s="536"/>
      <c r="AA439" s="536"/>
      <c r="AB439" s="536"/>
      <c r="AC439" s="536"/>
      <c r="AD439" s="536"/>
      <c r="AE439" s="536"/>
      <c r="AF439" s="536"/>
      <c r="AG439" s="536"/>
      <c r="AH439" s="536"/>
      <c r="AI439" s="536"/>
      <c r="AJ439" s="536"/>
      <c r="AK439" s="536"/>
      <c r="AL439" s="536"/>
      <c r="AM439" s="536"/>
      <c r="AN439" s="536"/>
      <c r="AO439" s="536"/>
    </row>
    <row r="440" spans="24:41">
      <c r="X440" s="536"/>
      <c r="Y440" s="536"/>
      <c r="Z440" s="536"/>
      <c r="AA440" s="536"/>
      <c r="AB440" s="536"/>
      <c r="AC440" s="536"/>
      <c r="AD440" s="536"/>
      <c r="AE440" s="536"/>
      <c r="AF440" s="536"/>
      <c r="AG440" s="536"/>
      <c r="AH440" s="536"/>
      <c r="AI440" s="536"/>
      <c r="AJ440" s="536"/>
      <c r="AK440" s="536"/>
      <c r="AL440" s="536"/>
      <c r="AM440" s="536"/>
      <c r="AN440" s="536"/>
      <c r="AO440" s="536"/>
    </row>
    <row r="441" spans="24:41">
      <c r="X441" s="536"/>
      <c r="Y441" s="536"/>
      <c r="Z441" s="536"/>
      <c r="AA441" s="536"/>
      <c r="AB441" s="536"/>
      <c r="AC441" s="536"/>
      <c r="AD441" s="536"/>
      <c r="AE441" s="536"/>
      <c r="AF441" s="536"/>
      <c r="AG441" s="536"/>
      <c r="AH441" s="536"/>
      <c r="AI441" s="536"/>
      <c r="AJ441" s="536"/>
      <c r="AK441" s="536"/>
      <c r="AL441" s="536"/>
      <c r="AM441" s="536"/>
      <c r="AN441" s="536"/>
      <c r="AO441" s="536"/>
    </row>
    <row r="442" spans="24:41">
      <c r="X442" s="536"/>
      <c r="Y442" s="536"/>
      <c r="Z442" s="536"/>
      <c r="AA442" s="536"/>
      <c r="AB442" s="536"/>
      <c r="AC442" s="536"/>
      <c r="AD442" s="536"/>
      <c r="AE442" s="536"/>
      <c r="AF442" s="536"/>
      <c r="AG442" s="536"/>
      <c r="AH442" s="536"/>
      <c r="AI442" s="536"/>
      <c r="AJ442" s="536"/>
      <c r="AK442" s="536"/>
      <c r="AL442" s="536"/>
      <c r="AM442" s="536"/>
      <c r="AN442" s="536"/>
      <c r="AO442" s="536"/>
    </row>
    <row r="443" spans="24:41">
      <c r="X443" s="536"/>
      <c r="Y443" s="536"/>
      <c r="Z443" s="536"/>
      <c r="AA443" s="536"/>
      <c r="AB443" s="536"/>
      <c r="AC443" s="536"/>
      <c r="AD443" s="536"/>
      <c r="AE443" s="536"/>
      <c r="AF443" s="536"/>
      <c r="AG443" s="536"/>
      <c r="AH443" s="536"/>
      <c r="AI443" s="536"/>
      <c r="AJ443" s="536"/>
      <c r="AK443" s="536"/>
      <c r="AL443" s="536"/>
      <c r="AM443" s="536"/>
      <c r="AN443" s="536"/>
      <c r="AO443" s="536"/>
    </row>
    <row r="444" spans="24:41">
      <c r="X444" s="536"/>
      <c r="Y444" s="536"/>
      <c r="Z444" s="536"/>
      <c r="AA444" s="536"/>
      <c r="AB444" s="536"/>
      <c r="AC444" s="536"/>
      <c r="AD444" s="536"/>
      <c r="AE444" s="536"/>
      <c r="AF444" s="536"/>
      <c r="AG444" s="536"/>
      <c r="AH444" s="536"/>
      <c r="AI444" s="536"/>
      <c r="AJ444" s="536"/>
      <c r="AK444" s="536"/>
      <c r="AL444" s="536"/>
      <c r="AM444" s="536"/>
      <c r="AN444" s="536"/>
      <c r="AO444" s="536"/>
    </row>
    <row r="445" spans="24:41">
      <c r="X445" s="536"/>
      <c r="Y445" s="536"/>
      <c r="Z445" s="536"/>
      <c r="AA445" s="536"/>
      <c r="AB445" s="536"/>
      <c r="AC445" s="536"/>
      <c r="AD445" s="536"/>
      <c r="AE445" s="536"/>
      <c r="AF445" s="536"/>
      <c r="AG445" s="536"/>
      <c r="AH445" s="536"/>
      <c r="AI445" s="536"/>
      <c r="AJ445" s="536"/>
      <c r="AK445" s="536"/>
      <c r="AL445" s="536"/>
      <c r="AM445" s="536"/>
      <c r="AN445" s="536"/>
      <c r="AO445" s="536"/>
    </row>
    <row r="446" spans="24:41">
      <c r="X446" s="536"/>
      <c r="Y446" s="536"/>
      <c r="Z446" s="536"/>
      <c r="AA446" s="536"/>
      <c r="AB446" s="536"/>
      <c r="AC446" s="536"/>
      <c r="AD446" s="536"/>
      <c r="AE446" s="536"/>
      <c r="AF446" s="536"/>
      <c r="AG446" s="536"/>
      <c r="AH446" s="536"/>
      <c r="AI446" s="536"/>
      <c r="AJ446" s="536"/>
      <c r="AK446" s="536"/>
      <c r="AL446" s="536"/>
      <c r="AM446" s="536"/>
      <c r="AN446" s="536"/>
      <c r="AO446" s="536"/>
    </row>
    <row r="447" spans="24:41">
      <c r="X447" s="536"/>
      <c r="Y447" s="536"/>
      <c r="Z447" s="536"/>
      <c r="AA447" s="536"/>
      <c r="AB447" s="536"/>
      <c r="AC447" s="536"/>
      <c r="AD447" s="536"/>
      <c r="AE447" s="536"/>
      <c r="AF447" s="536"/>
      <c r="AG447" s="536"/>
      <c r="AH447" s="536"/>
      <c r="AI447" s="536"/>
      <c r="AJ447" s="536"/>
      <c r="AK447" s="536"/>
      <c r="AL447" s="536"/>
      <c r="AM447" s="536"/>
      <c r="AN447" s="536"/>
      <c r="AO447" s="536"/>
    </row>
    <row r="448" spans="24:41">
      <c r="X448" s="536"/>
      <c r="Y448" s="536"/>
      <c r="Z448" s="536"/>
      <c r="AA448" s="536"/>
      <c r="AB448" s="536"/>
      <c r="AC448" s="536"/>
      <c r="AD448" s="536"/>
      <c r="AE448" s="536"/>
      <c r="AF448" s="536"/>
      <c r="AG448" s="536"/>
      <c r="AH448" s="536"/>
      <c r="AI448" s="536"/>
      <c r="AJ448" s="536"/>
      <c r="AK448" s="536"/>
      <c r="AL448" s="536"/>
      <c r="AM448" s="536"/>
      <c r="AN448" s="536"/>
      <c r="AO448" s="536"/>
    </row>
    <row r="449" spans="24:41">
      <c r="X449" s="536"/>
      <c r="Y449" s="536"/>
      <c r="Z449" s="536"/>
      <c r="AA449" s="536"/>
      <c r="AB449" s="536"/>
      <c r="AC449" s="536"/>
      <c r="AD449" s="536"/>
      <c r="AE449" s="536"/>
      <c r="AF449" s="536"/>
      <c r="AG449" s="536"/>
      <c r="AH449" s="536"/>
      <c r="AI449" s="536"/>
      <c r="AJ449" s="536"/>
      <c r="AK449" s="536"/>
      <c r="AL449" s="536"/>
      <c r="AM449" s="536"/>
      <c r="AN449" s="536"/>
      <c r="AO449" s="536"/>
    </row>
    <row r="450" spans="24:41">
      <c r="X450" s="536"/>
      <c r="Y450" s="536"/>
      <c r="Z450" s="536"/>
      <c r="AA450" s="536"/>
      <c r="AB450" s="536"/>
      <c r="AC450" s="536"/>
      <c r="AD450" s="536"/>
      <c r="AE450" s="536"/>
      <c r="AF450" s="536"/>
      <c r="AG450" s="536"/>
      <c r="AH450" s="536"/>
      <c r="AI450" s="536"/>
      <c r="AJ450" s="536"/>
      <c r="AK450" s="536"/>
      <c r="AL450" s="536"/>
      <c r="AM450" s="536"/>
      <c r="AN450" s="536"/>
      <c r="AO450" s="536"/>
    </row>
    <row r="451" spans="24:41">
      <c r="X451" s="536"/>
      <c r="Y451" s="536"/>
      <c r="Z451" s="536"/>
      <c r="AA451" s="536"/>
      <c r="AB451" s="536"/>
      <c r="AC451" s="536"/>
      <c r="AD451" s="536"/>
      <c r="AE451" s="536"/>
      <c r="AF451" s="536"/>
      <c r="AG451" s="536"/>
      <c r="AH451" s="536"/>
      <c r="AI451" s="536"/>
      <c r="AJ451" s="536"/>
      <c r="AK451" s="536"/>
      <c r="AL451" s="536"/>
      <c r="AM451" s="536"/>
      <c r="AN451" s="536"/>
      <c r="AO451" s="536"/>
    </row>
    <row r="452" spans="24:41">
      <c r="X452" s="536"/>
      <c r="Y452" s="536"/>
      <c r="Z452" s="536"/>
      <c r="AA452" s="536"/>
      <c r="AB452" s="536"/>
      <c r="AC452" s="536"/>
      <c r="AD452" s="536"/>
      <c r="AE452" s="536"/>
      <c r="AF452" s="536"/>
      <c r="AG452" s="536"/>
      <c r="AH452" s="536"/>
      <c r="AI452" s="536"/>
      <c r="AJ452" s="536"/>
      <c r="AK452" s="536"/>
      <c r="AL452" s="536"/>
      <c r="AM452" s="536"/>
      <c r="AN452" s="536"/>
      <c r="AO452" s="536"/>
    </row>
    <row r="453" spans="24:41">
      <c r="X453" s="536"/>
      <c r="Y453" s="536"/>
      <c r="Z453" s="536"/>
      <c r="AA453" s="536"/>
      <c r="AB453" s="536"/>
      <c r="AC453" s="536"/>
      <c r="AD453" s="536"/>
      <c r="AE453" s="536"/>
      <c r="AF453" s="536"/>
      <c r="AG453" s="536"/>
      <c r="AH453" s="536"/>
      <c r="AI453" s="536"/>
      <c r="AJ453" s="536"/>
      <c r="AK453" s="536"/>
      <c r="AL453" s="536"/>
      <c r="AM453" s="536"/>
      <c r="AN453" s="536"/>
      <c r="AO453" s="536"/>
    </row>
    <row r="454" spans="24:41">
      <c r="X454" s="536"/>
      <c r="Y454" s="536"/>
      <c r="Z454" s="536"/>
      <c r="AA454" s="536"/>
      <c r="AB454" s="536"/>
      <c r="AC454" s="536"/>
      <c r="AD454" s="536"/>
      <c r="AE454" s="536"/>
      <c r="AF454" s="536"/>
      <c r="AG454" s="536"/>
      <c r="AH454" s="536"/>
      <c r="AI454" s="536"/>
      <c r="AJ454" s="536"/>
      <c r="AK454" s="536"/>
      <c r="AL454" s="536"/>
      <c r="AM454" s="536"/>
      <c r="AN454" s="536"/>
      <c r="AO454" s="536"/>
    </row>
    <row r="455" spans="24:41">
      <c r="X455" s="536"/>
      <c r="Y455" s="536"/>
      <c r="Z455" s="536"/>
      <c r="AA455" s="536"/>
      <c r="AB455" s="536"/>
      <c r="AC455" s="536"/>
      <c r="AD455" s="536"/>
      <c r="AE455" s="536"/>
      <c r="AF455" s="536"/>
      <c r="AG455" s="536"/>
      <c r="AH455" s="536"/>
      <c r="AI455" s="536"/>
      <c r="AJ455" s="536"/>
      <c r="AK455" s="536"/>
      <c r="AL455" s="536"/>
      <c r="AM455" s="536"/>
      <c r="AN455" s="536"/>
      <c r="AO455" s="536"/>
    </row>
    <row r="456" spans="24:41">
      <c r="X456" s="536"/>
      <c r="Y456" s="536"/>
      <c r="Z456" s="536"/>
      <c r="AA456" s="536"/>
      <c r="AB456" s="536"/>
      <c r="AC456" s="536"/>
      <c r="AD456" s="536"/>
      <c r="AE456" s="536"/>
      <c r="AF456" s="536"/>
      <c r="AG456" s="536"/>
      <c r="AH456" s="536"/>
      <c r="AI456" s="536"/>
      <c r="AJ456" s="536"/>
      <c r="AK456" s="536"/>
      <c r="AL456" s="536"/>
      <c r="AM456" s="536"/>
      <c r="AN456" s="536"/>
      <c r="AO456" s="536"/>
    </row>
    <row r="457" spans="24:41">
      <c r="X457" s="536"/>
      <c r="Y457" s="536"/>
      <c r="Z457" s="536"/>
      <c r="AA457" s="536"/>
      <c r="AB457" s="536"/>
      <c r="AC457" s="536"/>
      <c r="AD457" s="536"/>
      <c r="AE457" s="536"/>
      <c r="AF457" s="536"/>
      <c r="AG457" s="536"/>
      <c r="AH457" s="536"/>
      <c r="AI457" s="536"/>
      <c r="AJ457" s="536"/>
      <c r="AK457" s="536"/>
      <c r="AL457" s="536"/>
      <c r="AM457" s="536"/>
      <c r="AN457" s="536"/>
      <c r="AO457" s="536"/>
    </row>
    <row r="458" spans="24:41">
      <c r="X458" s="536"/>
      <c r="Y458" s="536"/>
      <c r="Z458" s="536"/>
      <c r="AA458" s="536"/>
      <c r="AB458" s="536"/>
      <c r="AC458" s="536"/>
      <c r="AD458" s="536"/>
      <c r="AE458" s="536"/>
      <c r="AF458" s="536"/>
      <c r="AG458" s="536"/>
      <c r="AH458" s="536"/>
      <c r="AI458" s="536"/>
      <c r="AJ458" s="536"/>
      <c r="AK458" s="536"/>
      <c r="AL458" s="536"/>
      <c r="AM458" s="536"/>
      <c r="AN458" s="536"/>
      <c r="AO458" s="536"/>
    </row>
    <row r="459" spans="24:41">
      <c r="X459" s="536"/>
      <c r="Y459" s="536"/>
      <c r="Z459" s="536"/>
      <c r="AA459" s="536"/>
      <c r="AB459" s="536"/>
      <c r="AC459" s="536"/>
      <c r="AD459" s="536"/>
      <c r="AE459" s="536"/>
      <c r="AF459" s="536"/>
      <c r="AG459" s="536"/>
      <c r="AH459" s="536"/>
      <c r="AI459" s="536"/>
      <c r="AJ459" s="536"/>
      <c r="AK459" s="536"/>
      <c r="AL459" s="536"/>
      <c r="AM459" s="536"/>
      <c r="AN459" s="536"/>
      <c r="AO459" s="536"/>
    </row>
    <row r="460" spans="24:41">
      <c r="X460" s="536"/>
      <c r="Y460" s="536"/>
      <c r="Z460" s="536"/>
      <c r="AA460" s="536"/>
      <c r="AB460" s="536"/>
      <c r="AC460" s="536"/>
      <c r="AD460" s="536"/>
      <c r="AE460" s="536"/>
      <c r="AF460" s="536"/>
      <c r="AG460" s="536"/>
      <c r="AH460" s="536"/>
      <c r="AI460" s="536"/>
      <c r="AJ460" s="536"/>
      <c r="AK460" s="536"/>
      <c r="AL460" s="536"/>
      <c r="AM460" s="536"/>
      <c r="AN460" s="536"/>
      <c r="AO460" s="536"/>
    </row>
    <row r="461" spans="24:41">
      <c r="X461" s="536"/>
      <c r="Y461" s="536"/>
      <c r="Z461" s="536"/>
      <c r="AA461" s="536"/>
      <c r="AB461" s="536"/>
      <c r="AC461" s="536"/>
      <c r="AD461" s="536"/>
      <c r="AE461" s="536"/>
      <c r="AF461" s="536"/>
      <c r="AG461" s="536"/>
      <c r="AH461" s="536"/>
      <c r="AI461" s="536"/>
      <c r="AJ461" s="536"/>
      <c r="AK461" s="536"/>
      <c r="AL461" s="536"/>
      <c r="AM461" s="536"/>
      <c r="AN461" s="536"/>
      <c r="AO461" s="536"/>
    </row>
    <row r="462" spans="24:41">
      <c r="X462" s="536"/>
      <c r="Y462" s="536"/>
      <c r="Z462" s="536"/>
      <c r="AA462" s="536"/>
      <c r="AB462" s="536"/>
      <c r="AC462" s="536"/>
      <c r="AD462" s="536"/>
      <c r="AE462" s="536"/>
      <c r="AF462" s="536"/>
      <c r="AG462" s="536"/>
      <c r="AH462" s="536"/>
      <c r="AI462" s="536"/>
      <c r="AJ462" s="536"/>
      <c r="AK462" s="536"/>
      <c r="AL462" s="536"/>
      <c r="AM462" s="536"/>
      <c r="AN462" s="536"/>
      <c r="AO462" s="536"/>
    </row>
    <row r="463" spans="24:41">
      <c r="X463" s="536"/>
      <c r="Y463" s="536"/>
      <c r="Z463" s="536"/>
      <c r="AA463" s="536"/>
      <c r="AB463" s="536"/>
      <c r="AC463" s="536"/>
      <c r="AD463" s="536"/>
      <c r="AE463" s="536"/>
      <c r="AF463" s="536"/>
      <c r="AG463" s="536"/>
      <c r="AH463" s="536"/>
      <c r="AI463" s="536"/>
      <c r="AJ463" s="536"/>
      <c r="AK463" s="536"/>
      <c r="AL463" s="536"/>
      <c r="AM463" s="536"/>
      <c r="AN463" s="536"/>
      <c r="AO463" s="536"/>
    </row>
    <row r="464" spans="24:41">
      <c r="X464" s="536"/>
      <c r="Y464" s="536"/>
      <c r="Z464" s="536"/>
      <c r="AA464" s="536"/>
      <c r="AB464" s="536"/>
      <c r="AC464" s="536"/>
      <c r="AD464" s="536"/>
      <c r="AE464" s="536"/>
      <c r="AF464" s="536"/>
      <c r="AG464" s="536"/>
      <c r="AH464" s="536"/>
      <c r="AI464" s="536"/>
      <c r="AJ464" s="536"/>
      <c r="AK464" s="536"/>
      <c r="AL464" s="536"/>
      <c r="AM464" s="536"/>
      <c r="AN464" s="536"/>
      <c r="AO464" s="536"/>
    </row>
    <row r="465" spans="24:41">
      <c r="X465" s="536"/>
      <c r="Y465" s="536"/>
      <c r="Z465" s="536"/>
      <c r="AA465" s="536"/>
      <c r="AB465" s="536"/>
      <c r="AC465" s="536"/>
      <c r="AD465" s="536"/>
      <c r="AE465" s="536"/>
      <c r="AF465" s="536"/>
      <c r="AG465" s="536"/>
      <c r="AH465" s="536"/>
      <c r="AI465" s="536"/>
      <c r="AJ465" s="536"/>
      <c r="AK465" s="536"/>
      <c r="AL465" s="536"/>
      <c r="AM465" s="536"/>
      <c r="AN465" s="536"/>
      <c r="AO465" s="536"/>
    </row>
    <row r="466" spans="24:41">
      <c r="X466" s="536"/>
      <c r="Y466" s="536"/>
      <c r="Z466" s="536"/>
      <c r="AA466" s="536"/>
      <c r="AB466" s="536"/>
      <c r="AC466" s="536"/>
      <c r="AD466" s="536"/>
      <c r="AE466" s="536"/>
      <c r="AF466" s="536"/>
      <c r="AG466" s="536"/>
      <c r="AH466" s="536"/>
      <c r="AI466" s="536"/>
      <c r="AJ466" s="536"/>
      <c r="AK466" s="536"/>
      <c r="AL466" s="536"/>
      <c r="AM466" s="536"/>
      <c r="AN466" s="536"/>
      <c r="AO466" s="536"/>
    </row>
    <row r="467" spans="24:41">
      <c r="X467" s="536"/>
      <c r="Y467" s="536"/>
      <c r="Z467" s="536"/>
      <c r="AA467" s="536"/>
      <c r="AB467" s="536"/>
      <c r="AC467" s="536"/>
      <c r="AD467" s="536"/>
      <c r="AE467" s="536"/>
      <c r="AF467" s="536"/>
      <c r="AG467" s="536"/>
      <c r="AH467" s="536"/>
      <c r="AI467" s="536"/>
      <c r="AJ467" s="536"/>
      <c r="AK467" s="536"/>
      <c r="AL467" s="536"/>
      <c r="AM467" s="536"/>
      <c r="AN467" s="536"/>
      <c r="AO467" s="536"/>
    </row>
    <row r="468" spans="24:41">
      <c r="X468" s="536"/>
      <c r="Y468" s="536"/>
      <c r="Z468" s="536"/>
      <c r="AA468" s="536"/>
      <c r="AB468" s="536"/>
      <c r="AC468" s="536"/>
      <c r="AD468" s="536"/>
      <c r="AE468" s="536"/>
      <c r="AF468" s="536"/>
      <c r="AG468" s="536"/>
      <c r="AH468" s="536"/>
      <c r="AI468" s="536"/>
      <c r="AJ468" s="536"/>
      <c r="AK468" s="536"/>
      <c r="AL468" s="536"/>
      <c r="AM468" s="536"/>
      <c r="AN468" s="536"/>
      <c r="AO468" s="536"/>
    </row>
    <row r="469" spans="24:41">
      <c r="X469" s="536"/>
      <c r="Y469" s="536"/>
      <c r="Z469" s="536"/>
      <c r="AA469" s="536"/>
      <c r="AB469" s="536"/>
      <c r="AC469" s="536"/>
      <c r="AD469" s="536"/>
      <c r="AE469" s="536"/>
      <c r="AF469" s="536"/>
      <c r="AG469" s="536"/>
      <c r="AH469" s="536"/>
      <c r="AI469" s="536"/>
      <c r="AJ469" s="536"/>
      <c r="AK469" s="536"/>
      <c r="AL469" s="536"/>
      <c r="AM469" s="536"/>
      <c r="AN469" s="536"/>
      <c r="AO469" s="536"/>
    </row>
    <row r="470" spans="24:41">
      <c r="X470" s="536"/>
      <c r="Y470" s="536"/>
      <c r="Z470" s="536"/>
      <c r="AA470" s="536"/>
      <c r="AB470" s="536"/>
      <c r="AC470" s="536"/>
      <c r="AD470" s="536"/>
      <c r="AE470" s="536"/>
      <c r="AF470" s="536"/>
      <c r="AG470" s="536"/>
      <c r="AH470" s="536"/>
      <c r="AI470" s="536"/>
      <c r="AJ470" s="536"/>
      <c r="AK470" s="536"/>
      <c r="AL470" s="536"/>
      <c r="AM470" s="536"/>
      <c r="AN470" s="536"/>
      <c r="AO470" s="536"/>
    </row>
    <row r="471" spans="24:41">
      <c r="X471" s="536"/>
      <c r="Y471" s="536"/>
      <c r="Z471" s="536"/>
      <c r="AA471" s="536"/>
      <c r="AB471" s="536"/>
      <c r="AC471" s="536"/>
      <c r="AD471" s="536"/>
      <c r="AE471" s="536"/>
      <c r="AF471" s="536"/>
      <c r="AG471" s="536"/>
      <c r="AH471" s="536"/>
      <c r="AI471" s="536"/>
      <c r="AJ471" s="536"/>
      <c r="AK471" s="536"/>
      <c r="AL471" s="536"/>
      <c r="AM471" s="536"/>
      <c r="AN471" s="536"/>
      <c r="AO471" s="536"/>
    </row>
    <row r="472" spans="24:41">
      <c r="X472" s="536"/>
      <c r="Y472" s="536"/>
      <c r="Z472" s="536"/>
      <c r="AA472" s="536"/>
      <c r="AB472" s="536"/>
      <c r="AC472" s="536"/>
      <c r="AD472" s="536"/>
      <c r="AE472" s="536"/>
      <c r="AF472" s="536"/>
      <c r="AG472" s="536"/>
      <c r="AH472" s="536"/>
      <c r="AI472" s="536"/>
      <c r="AJ472" s="536"/>
      <c r="AK472" s="536"/>
      <c r="AL472" s="536"/>
      <c r="AM472" s="536"/>
      <c r="AN472" s="536"/>
      <c r="AO472" s="536"/>
    </row>
    <row r="473" spans="24:41">
      <c r="X473" s="536"/>
      <c r="Y473" s="536"/>
      <c r="Z473" s="536"/>
      <c r="AA473" s="536"/>
      <c r="AB473" s="536"/>
      <c r="AC473" s="536"/>
      <c r="AD473" s="536"/>
      <c r="AE473" s="536"/>
      <c r="AF473" s="536"/>
      <c r="AG473" s="536"/>
      <c r="AH473" s="536"/>
      <c r="AI473" s="536"/>
      <c r="AJ473" s="536"/>
      <c r="AK473" s="536"/>
      <c r="AL473" s="536"/>
      <c r="AM473" s="536"/>
      <c r="AN473" s="536"/>
      <c r="AO473" s="536"/>
    </row>
    <row r="474" spans="24:41">
      <c r="X474" s="536"/>
      <c r="Y474" s="536"/>
      <c r="Z474" s="536"/>
      <c r="AA474" s="536"/>
      <c r="AB474" s="536"/>
      <c r="AC474" s="536"/>
      <c r="AD474" s="536"/>
      <c r="AE474" s="536"/>
      <c r="AF474" s="536"/>
      <c r="AG474" s="536"/>
      <c r="AH474" s="536"/>
      <c r="AI474" s="536"/>
      <c r="AJ474" s="536"/>
      <c r="AK474" s="536"/>
      <c r="AL474" s="536"/>
      <c r="AM474" s="536"/>
      <c r="AN474" s="536"/>
      <c r="AO474" s="536"/>
    </row>
    <row r="475" spans="24:41">
      <c r="X475" s="536"/>
      <c r="Y475" s="536"/>
      <c r="Z475" s="536"/>
      <c r="AA475" s="536"/>
      <c r="AB475" s="536"/>
      <c r="AC475" s="536"/>
      <c r="AD475" s="536"/>
      <c r="AE475" s="536"/>
      <c r="AF475" s="536"/>
      <c r="AG475" s="536"/>
      <c r="AH475" s="536"/>
      <c r="AI475" s="536"/>
      <c r="AJ475" s="536"/>
      <c r="AK475" s="536"/>
      <c r="AL475" s="536"/>
      <c r="AM475" s="536"/>
      <c r="AN475" s="536"/>
      <c r="AO475" s="536"/>
    </row>
    <row r="476" spans="24:41">
      <c r="X476" s="536"/>
      <c r="Y476" s="536"/>
      <c r="Z476" s="536"/>
      <c r="AA476" s="536"/>
      <c r="AB476" s="536"/>
      <c r="AC476" s="536"/>
      <c r="AD476" s="536"/>
      <c r="AE476" s="536"/>
      <c r="AF476" s="536"/>
      <c r="AG476" s="536"/>
      <c r="AH476" s="536"/>
      <c r="AI476" s="536"/>
      <c r="AJ476" s="536"/>
      <c r="AK476" s="536"/>
      <c r="AL476" s="536"/>
      <c r="AM476" s="536"/>
      <c r="AN476" s="536"/>
      <c r="AO476" s="536"/>
    </row>
    <row r="477" spans="24:41">
      <c r="X477" s="536"/>
      <c r="Y477" s="536"/>
      <c r="Z477" s="536"/>
      <c r="AA477" s="536"/>
      <c r="AB477" s="536"/>
      <c r="AC477" s="536"/>
      <c r="AD477" s="536"/>
      <c r="AE477" s="536"/>
      <c r="AF477" s="536"/>
      <c r="AG477" s="536"/>
      <c r="AH477" s="536"/>
      <c r="AI477" s="536"/>
      <c r="AJ477" s="536"/>
      <c r="AK477" s="536"/>
      <c r="AL477" s="536"/>
      <c r="AM477" s="536"/>
      <c r="AN477" s="536"/>
      <c r="AO477" s="536"/>
    </row>
    <row r="478" spans="24:41">
      <c r="X478" s="536"/>
      <c r="Y478" s="536"/>
      <c r="Z478" s="536"/>
      <c r="AA478" s="536"/>
      <c r="AB478" s="536"/>
      <c r="AC478" s="536"/>
      <c r="AD478" s="536"/>
      <c r="AE478" s="536"/>
      <c r="AF478" s="536"/>
      <c r="AG478" s="536"/>
      <c r="AH478" s="536"/>
      <c r="AI478" s="536"/>
      <c r="AJ478" s="536"/>
      <c r="AK478" s="536"/>
      <c r="AL478" s="536"/>
      <c r="AM478" s="536"/>
      <c r="AN478" s="536"/>
      <c r="AO478" s="536"/>
    </row>
    <row r="479" spans="24:41">
      <c r="X479" s="536"/>
      <c r="Y479" s="536"/>
      <c r="Z479" s="536"/>
      <c r="AA479" s="536"/>
      <c r="AB479" s="536"/>
      <c r="AC479" s="536"/>
      <c r="AD479" s="536"/>
      <c r="AE479" s="536"/>
      <c r="AF479" s="536"/>
      <c r="AG479" s="536"/>
      <c r="AH479" s="536"/>
      <c r="AI479" s="536"/>
      <c r="AJ479" s="536"/>
      <c r="AK479" s="536"/>
      <c r="AL479" s="536"/>
      <c r="AM479" s="536"/>
      <c r="AN479" s="536"/>
      <c r="AO479" s="536"/>
    </row>
    <row r="480" spans="24:41">
      <c r="X480" s="536"/>
      <c r="Y480" s="536"/>
      <c r="Z480" s="536"/>
      <c r="AA480" s="536"/>
      <c r="AB480" s="536"/>
      <c r="AC480" s="536"/>
      <c r="AD480" s="536"/>
      <c r="AE480" s="536"/>
      <c r="AF480" s="536"/>
      <c r="AG480" s="536"/>
      <c r="AH480" s="536"/>
      <c r="AI480" s="536"/>
      <c r="AJ480" s="536"/>
      <c r="AK480" s="536"/>
      <c r="AL480" s="536"/>
      <c r="AM480" s="536"/>
      <c r="AN480" s="536"/>
      <c r="AO480" s="536"/>
    </row>
    <row r="481" spans="24:41">
      <c r="X481" s="536"/>
      <c r="Y481" s="536"/>
      <c r="Z481" s="536"/>
      <c r="AA481" s="536"/>
      <c r="AB481" s="536"/>
      <c r="AC481" s="536"/>
      <c r="AD481" s="536"/>
      <c r="AE481" s="536"/>
      <c r="AF481" s="536"/>
      <c r="AG481" s="536"/>
      <c r="AH481" s="536"/>
      <c r="AI481" s="536"/>
      <c r="AJ481" s="536"/>
      <c r="AK481" s="536"/>
      <c r="AL481" s="536"/>
      <c r="AM481" s="536"/>
      <c r="AN481" s="536"/>
      <c r="AO481" s="536"/>
    </row>
    <row r="482" spans="24:41">
      <c r="X482" s="536"/>
      <c r="Y482" s="536"/>
      <c r="Z482" s="536"/>
      <c r="AA482" s="536"/>
      <c r="AB482" s="536"/>
      <c r="AC482" s="536"/>
      <c r="AD482" s="536"/>
      <c r="AE482" s="536"/>
      <c r="AF482" s="536"/>
      <c r="AG482" s="536"/>
      <c r="AH482" s="536"/>
      <c r="AI482" s="536"/>
      <c r="AJ482" s="536"/>
      <c r="AK482" s="536"/>
      <c r="AL482" s="536"/>
      <c r="AM482" s="536"/>
      <c r="AN482" s="536"/>
      <c r="AO482" s="536"/>
    </row>
    <row r="483" spans="24:41">
      <c r="X483" s="536"/>
      <c r="Y483" s="536"/>
      <c r="Z483" s="536"/>
      <c r="AA483" s="536"/>
      <c r="AB483" s="536"/>
      <c r="AC483" s="536"/>
      <c r="AD483" s="536"/>
      <c r="AE483" s="536"/>
      <c r="AF483" s="536"/>
      <c r="AG483" s="536"/>
      <c r="AH483" s="536"/>
      <c r="AI483" s="536"/>
      <c r="AJ483" s="536"/>
      <c r="AK483" s="536"/>
      <c r="AL483" s="536"/>
      <c r="AM483" s="536"/>
      <c r="AN483" s="536"/>
      <c r="AO483" s="536"/>
    </row>
    <row r="484" spans="24:41">
      <c r="X484" s="536"/>
      <c r="Y484" s="536"/>
      <c r="Z484" s="536"/>
      <c r="AA484" s="536"/>
      <c r="AB484" s="536"/>
      <c r="AC484" s="536"/>
      <c r="AD484" s="536"/>
      <c r="AE484" s="536"/>
      <c r="AF484" s="536"/>
      <c r="AG484" s="536"/>
      <c r="AH484" s="536"/>
      <c r="AI484" s="536"/>
      <c r="AJ484" s="536"/>
      <c r="AK484" s="536"/>
      <c r="AL484" s="536"/>
      <c r="AM484" s="536"/>
      <c r="AN484" s="536"/>
      <c r="AO484" s="536"/>
    </row>
    <row r="485" spans="24:41">
      <c r="X485" s="536"/>
      <c r="Y485" s="536"/>
      <c r="Z485" s="536"/>
      <c r="AA485" s="536"/>
      <c r="AB485" s="536"/>
      <c r="AC485" s="536"/>
      <c r="AD485" s="536"/>
      <c r="AE485" s="536"/>
      <c r="AF485" s="536"/>
      <c r="AG485" s="536"/>
      <c r="AH485" s="536"/>
      <c r="AI485" s="536"/>
      <c r="AJ485" s="536"/>
      <c r="AK485" s="536"/>
      <c r="AL485" s="536"/>
      <c r="AM485" s="536"/>
      <c r="AN485" s="536"/>
      <c r="AO485" s="536"/>
    </row>
    <row r="486" spans="24:41">
      <c r="X486" s="536"/>
      <c r="Y486" s="536"/>
      <c r="Z486" s="536"/>
      <c r="AA486" s="536"/>
      <c r="AB486" s="536"/>
      <c r="AC486" s="536"/>
      <c r="AD486" s="536"/>
      <c r="AE486" s="536"/>
      <c r="AF486" s="536"/>
      <c r="AG486" s="536"/>
      <c r="AH486" s="536"/>
      <c r="AI486" s="536"/>
      <c r="AJ486" s="536"/>
      <c r="AK486" s="536"/>
      <c r="AL486" s="536"/>
      <c r="AM486" s="536"/>
      <c r="AN486" s="536"/>
      <c r="AO486" s="536"/>
    </row>
    <row r="487" spans="24:41">
      <c r="X487" s="536"/>
      <c r="Y487" s="536"/>
      <c r="Z487" s="536"/>
      <c r="AA487" s="536"/>
      <c r="AB487" s="536"/>
      <c r="AC487" s="536"/>
      <c r="AD487" s="536"/>
      <c r="AE487" s="536"/>
      <c r="AF487" s="536"/>
      <c r="AG487" s="536"/>
      <c r="AH487" s="536"/>
      <c r="AI487" s="536"/>
      <c r="AJ487" s="536"/>
      <c r="AK487" s="536"/>
      <c r="AL487" s="536"/>
      <c r="AM487" s="536"/>
      <c r="AN487" s="536"/>
      <c r="AO487" s="536"/>
    </row>
    <row r="488" spans="24:41">
      <c r="X488" s="536"/>
      <c r="Y488" s="536"/>
      <c r="Z488" s="536"/>
      <c r="AA488" s="536"/>
      <c r="AB488" s="536"/>
      <c r="AC488" s="536"/>
      <c r="AD488" s="536"/>
      <c r="AE488" s="536"/>
      <c r="AF488" s="536"/>
      <c r="AG488" s="536"/>
      <c r="AH488" s="536"/>
      <c r="AI488" s="536"/>
      <c r="AJ488" s="536"/>
      <c r="AK488" s="536"/>
      <c r="AL488" s="536"/>
      <c r="AM488" s="536"/>
      <c r="AN488" s="536"/>
      <c r="AO488" s="536"/>
    </row>
    <row r="489" spans="24:41">
      <c r="X489" s="536"/>
      <c r="Y489" s="536"/>
      <c r="Z489" s="536"/>
      <c r="AA489" s="536"/>
      <c r="AB489" s="536"/>
      <c r="AC489" s="536"/>
      <c r="AD489" s="536"/>
      <c r="AE489" s="536"/>
      <c r="AF489" s="536"/>
      <c r="AG489" s="536"/>
      <c r="AH489" s="536"/>
      <c r="AI489" s="536"/>
      <c r="AJ489" s="536"/>
      <c r="AK489" s="536"/>
      <c r="AL489" s="536"/>
      <c r="AM489" s="536"/>
      <c r="AN489" s="536"/>
      <c r="AO489" s="536"/>
    </row>
    <row r="490" spans="24:41">
      <c r="X490" s="536"/>
      <c r="Y490" s="536"/>
      <c r="Z490" s="536"/>
      <c r="AA490" s="536"/>
      <c r="AB490" s="536"/>
      <c r="AC490" s="536"/>
      <c r="AD490" s="536"/>
      <c r="AE490" s="536"/>
      <c r="AF490" s="536"/>
      <c r="AG490" s="536"/>
      <c r="AH490" s="536"/>
      <c r="AI490" s="536"/>
      <c r="AJ490" s="536"/>
      <c r="AK490" s="536"/>
      <c r="AL490" s="536"/>
      <c r="AM490" s="536"/>
      <c r="AN490" s="536"/>
      <c r="AO490" s="536"/>
    </row>
    <row r="491" spans="24:41">
      <c r="X491" s="536"/>
      <c r="Y491" s="536"/>
      <c r="Z491" s="536"/>
      <c r="AA491" s="536"/>
      <c r="AB491" s="536"/>
      <c r="AC491" s="536"/>
      <c r="AD491" s="536"/>
      <c r="AE491" s="536"/>
      <c r="AF491" s="536"/>
      <c r="AG491" s="536"/>
      <c r="AH491" s="536"/>
      <c r="AI491" s="536"/>
      <c r="AJ491" s="536"/>
      <c r="AK491" s="536"/>
      <c r="AL491" s="536"/>
      <c r="AM491" s="536"/>
      <c r="AN491" s="536"/>
      <c r="AO491" s="536"/>
    </row>
    <row r="492" spans="24:41">
      <c r="X492" s="536"/>
      <c r="Y492" s="536"/>
      <c r="Z492" s="536"/>
      <c r="AA492" s="536"/>
      <c r="AB492" s="536"/>
      <c r="AC492" s="536"/>
      <c r="AD492" s="536"/>
      <c r="AE492" s="536"/>
      <c r="AF492" s="536"/>
      <c r="AG492" s="536"/>
      <c r="AH492" s="536"/>
      <c r="AI492" s="536"/>
      <c r="AJ492" s="536"/>
      <c r="AK492" s="536"/>
      <c r="AL492" s="536"/>
      <c r="AM492" s="536"/>
      <c r="AN492" s="536"/>
      <c r="AO492" s="536"/>
    </row>
    <row r="493" spans="24:41">
      <c r="X493" s="536"/>
      <c r="Y493" s="536"/>
      <c r="Z493" s="536"/>
      <c r="AA493" s="536"/>
      <c r="AB493" s="536"/>
      <c r="AC493" s="536"/>
      <c r="AD493" s="536"/>
      <c r="AE493" s="536"/>
      <c r="AF493" s="536"/>
      <c r="AG493" s="536"/>
      <c r="AH493" s="536"/>
      <c r="AI493" s="536"/>
      <c r="AJ493" s="536"/>
      <c r="AK493" s="536"/>
      <c r="AL493" s="536"/>
      <c r="AM493" s="536"/>
      <c r="AN493" s="536"/>
      <c r="AO493" s="536"/>
    </row>
    <row r="494" spans="24:41">
      <c r="X494" s="536"/>
      <c r="Y494" s="536"/>
      <c r="Z494" s="536"/>
      <c r="AA494" s="536"/>
      <c r="AB494" s="536"/>
      <c r="AC494" s="536"/>
      <c r="AD494" s="536"/>
      <c r="AE494" s="536"/>
      <c r="AF494" s="536"/>
      <c r="AG494" s="536"/>
      <c r="AH494" s="536"/>
      <c r="AI494" s="536"/>
      <c r="AJ494" s="536"/>
      <c r="AK494" s="536"/>
      <c r="AL494" s="536"/>
      <c r="AM494" s="536"/>
      <c r="AN494" s="536"/>
      <c r="AO494" s="536"/>
    </row>
    <row r="495" spans="24:41">
      <c r="X495" s="536"/>
      <c r="Y495" s="536"/>
      <c r="Z495" s="536"/>
      <c r="AA495" s="536"/>
      <c r="AB495" s="536"/>
      <c r="AC495" s="536"/>
      <c r="AD495" s="536"/>
      <c r="AE495" s="536"/>
      <c r="AF495" s="536"/>
      <c r="AG495" s="536"/>
      <c r="AH495" s="536"/>
      <c r="AI495" s="536"/>
      <c r="AJ495" s="536"/>
      <c r="AK495" s="536"/>
      <c r="AL495" s="536"/>
      <c r="AM495" s="536"/>
      <c r="AN495" s="536"/>
      <c r="AO495" s="536"/>
    </row>
    <row r="496" spans="24:41">
      <c r="X496" s="536"/>
      <c r="Y496" s="536"/>
      <c r="Z496" s="536"/>
      <c r="AA496" s="536"/>
      <c r="AB496" s="536"/>
      <c r="AC496" s="536"/>
      <c r="AD496" s="536"/>
      <c r="AE496" s="536"/>
      <c r="AF496" s="536"/>
      <c r="AG496" s="536"/>
      <c r="AH496" s="536"/>
      <c r="AI496" s="536"/>
      <c r="AJ496" s="536"/>
      <c r="AK496" s="536"/>
      <c r="AL496" s="536"/>
      <c r="AM496" s="536"/>
      <c r="AN496" s="536"/>
      <c r="AO496" s="536"/>
    </row>
    <row r="497" spans="24:41">
      <c r="X497" s="536"/>
      <c r="Y497" s="536"/>
      <c r="Z497" s="536"/>
      <c r="AA497" s="536"/>
      <c r="AB497" s="536"/>
      <c r="AC497" s="536"/>
      <c r="AD497" s="536"/>
      <c r="AE497" s="536"/>
      <c r="AF497" s="536"/>
      <c r="AG497" s="536"/>
      <c r="AH497" s="536"/>
      <c r="AI497" s="536"/>
      <c r="AJ497" s="536"/>
      <c r="AK497" s="536"/>
      <c r="AL497" s="536"/>
      <c r="AM497" s="536"/>
      <c r="AN497" s="536"/>
      <c r="AO497" s="536"/>
    </row>
    <row r="498" spans="24:41">
      <c r="X498" s="536"/>
      <c r="Y498" s="536"/>
      <c r="Z498" s="536"/>
      <c r="AA498" s="536"/>
      <c r="AB498" s="536"/>
      <c r="AC498" s="536"/>
      <c r="AD498" s="536"/>
      <c r="AE498" s="536"/>
      <c r="AF498" s="536"/>
      <c r="AG498" s="536"/>
      <c r="AH498" s="536"/>
      <c r="AI498" s="536"/>
      <c r="AJ498" s="536"/>
      <c r="AK498" s="536"/>
      <c r="AL498" s="536"/>
      <c r="AM498" s="536"/>
      <c r="AN498" s="536"/>
      <c r="AO498" s="536"/>
    </row>
    <row r="499" spans="24:41">
      <c r="X499" s="536"/>
      <c r="Y499" s="536"/>
      <c r="Z499" s="536"/>
      <c r="AA499" s="536"/>
      <c r="AB499" s="536"/>
      <c r="AC499" s="536"/>
      <c r="AD499" s="536"/>
      <c r="AE499" s="536"/>
      <c r="AF499" s="536"/>
      <c r="AG499" s="536"/>
      <c r="AH499" s="536"/>
      <c r="AI499" s="536"/>
      <c r="AJ499" s="536"/>
      <c r="AK499" s="536"/>
      <c r="AL499" s="536"/>
      <c r="AM499" s="536"/>
      <c r="AN499" s="536"/>
      <c r="AO499" s="536"/>
    </row>
    <row r="500" spans="24:41">
      <c r="X500" s="536"/>
      <c r="Y500" s="536"/>
      <c r="Z500" s="536"/>
      <c r="AA500" s="536"/>
      <c r="AB500" s="536"/>
      <c r="AC500" s="536"/>
      <c r="AD500" s="536"/>
      <c r="AE500" s="536"/>
      <c r="AF500" s="536"/>
      <c r="AG500" s="536"/>
      <c r="AH500" s="536"/>
      <c r="AI500" s="536"/>
      <c r="AJ500" s="536"/>
      <c r="AK500" s="536"/>
      <c r="AL500" s="536"/>
      <c r="AM500" s="536"/>
      <c r="AN500" s="536"/>
      <c r="AO500" s="536"/>
    </row>
    <row r="501" spans="24:41">
      <c r="X501" s="536"/>
      <c r="Y501" s="536"/>
      <c r="Z501" s="536"/>
      <c r="AA501" s="536"/>
      <c r="AB501" s="536"/>
      <c r="AC501" s="536"/>
      <c r="AD501" s="536"/>
      <c r="AE501" s="536"/>
      <c r="AF501" s="536"/>
      <c r="AG501" s="536"/>
      <c r="AH501" s="536"/>
      <c r="AI501" s="536"/>
      <c r="AJ501" s="536"/>
      <c r="AK501" s="536"/>
      <c r="AL501" s="536"/>
      <c r="AM501" s="536"/>
      <c r="AN501" s="536"/>
      <c r="AO501" s="536"/>
    </row>
    <row r="502" spans="24:41">
      <c r="X502" s="536"/>
      <c r="Y502" s="536"/>
      <c r="Z502" s="536"/>
      <c r="AA502" s="536"/>
      <c r="AB502" s="536"/>
      <c r="AC502" s="536"/>
      <c r="AD502" s="536"/>
      <c r="AE502" s="536"/>
      <c r="AF502" s="536"/>
      <c r="AG502" s="536"/>
      <c r="AH502" s="536"/>
      <c r="AI502" s="536"/>
      <c r="AJ502" s="536"/>
      <c r="AK502" s="536"/>
      <c r="AL502" s="536"/>
      <c r="AM502" s="536"/>
      <c r="AN502" s="536"/>
      <c r="AO502" s="536"/>
    </row>
    <row r="503" spans="24:41">
      <c r="X503" s="536"/>
      <c r="Y503" s="536"/>
      <c r="Z503" s="536"/>
      <c r="AA503" s="536"/>
      <c r="AB503" s="536"/>
      <c r="AC503" s="536"/>
      <c r="AD503" s="536"/>
      <c r="AE503" s="536"/>
      <c r="AF503" s="536"/>
      <c r="AG503" s="536"/>
      <c r="AH503" s="536"/>
      <c r="AI503" s="536"/>
      <c r="AJ503" s="536"/>
      <c r="AK503" s="536"/>
      <c r="AL503" s="536"/>
      <c r="AM503" s="536"/>
      <c r="AN503" s="536"/>
      <c r="AO503" s="536"/>
    </row>
    <row r="504" spans="24:41">
      <c r="X504" s="536"/>
      <c r="Y504" s="536"/>
      <c r="Z504" s="536"/>
      <c r="AA504" s="536"/>
      <c r="AB504" s="536"/>
      <c r="AC504" s="536"/>
      <c r="AD504" s="536"/>
      <c r="AE504" s="536"/>
      <c r="AF504" s="536"/>
      <c r="AG504" s="536"/>
      <c r="AH504" s="536"/>
      <c r="AI504" s="536"/>
      <c r="AJ504" s="536"/>
      <c r="AK504" s="536"/>
      <c r="AL504" s="536"/>
      <c r="AM504" s="536"/>
      <c r="AN504" s="536"/>
      <c r="AO504" s="536"/>
    </row>
    <row r="505" spans="24:41">
      <c r="X505" s="536"/>
      <c r="Y505" s="536"/>
      <c r="Z505" s="536"/>
      <c r="AA505" s="536"/>
      <c r="AB505" s="536"/>
      <c r="AC505" s="536"/>
      <c r="AD505" s="536"/>
      <c r="AE505" s="536"/>
      <c r="AF505" s="536"/>
      <c r="AG505" s="536"/>
      <c r="AH505" s="536"/>
      <c r="AI505" s="536"/>
      <c r="AJ505" s="536"/>
      <c r="AK505" s="536"/>
      <c r="AL505" s="536"/>
      <c r="AM505" s="536"/>
      <c r="AN505" s="536"/>
      <c r="AO505" s="536"/>
    </row>
    <row r="506" spans="24:41">
      <c r="X506" s="536"/>
      <c r="Y506" s="536"/>
      <c r="Z506" s="536"/>
      <c r="AA506" s="536"/>
      <c r="AB506" s="536"/>
      <c r="AC506" s="536"/>
      <c r="AD506" s="536"/>
      <c r="AE506" s="536"/>
      <c r="AF506" s="536"/>
      <c r="AG506" s="536"/>
      <c r="AH506" s="536"/>
      <c r="AI506" s="536"/>
      <c r="AJ506" s="536"/>
      <c r="AK506" s="536"/>
      <c r="AL506" s="536"/>
      <c r="AM506" s="536"/>
      <c r="AN506" s="536"/>
      <c r="AO506" s="536"/>
    </row>
    <row r="507" spans="24:41">
      <c r="X507" s="536"/>
      <c r="Y507" s="536"/>
      <c r="Z507" s="536"/>
      <c r="AA507" s="536"/>
      <c r="AB507" s="536"/>
      <c r="AC507" s="536"/>
      <c r="AD507" s="536"/>
      <c r="AE507" s="536"/>
      <c r="AF507" s="536"/>
      <c r="AG507" s="536"/>
      <c r="AH507" s="536"/>
      <c r="AI507" s="536"/>
      <c r="AJ507" s="536"/>
      <c r="AK507" s="536"/>
      <c r="AL507" s="536"/>
      <c r="AM507" s="536"/>
      <c r="AN507" s="536"/>
      <c r="AO507" s="536"/>
    </row>
  </sheetData>
  <mergeCells count="20">
    <mergeCell ref="D2:W2"/>
    <mergeCell ref="D3:W3"/>
    <mergeCell ref="D142:D146"/>
    <mergeCell ref="E147:F147"/>
    <mergeCell ref="E83:F84"/>
    <mergeCell ref="D85:D91"/>
    <mergeCell ref="D110:D119"/>
    <mergeCell ref="D41:D72"/>
    <mergeCell ref="G83:N83"/>
    <mergeCell ref="G5:N5"/>
    <mergeCell ref="D5:D6"/>
    <mergeCell ref="E5:F6"/>
    <mergeCell ref="D92:D109"/>
    <mergeCell ref="D7:D40"/>
    <mergeCell ref="AA24:AC32"/>
    <mergeCell ref="D73:D80"/>
    <mergeCell ref="V81:W81"/>
    <mergeCell ref="D83:D84"/>
    <mergeCell ref="D128:D141"/>
    <mergeCell ref="D120:D127"/>
  </mergeCells>
  <printOptions horizontalCentered="1"/>
  <pageMargins left="0.86614173228346458" right="0.98425196850393704" top="0.86614173228346458" bottom="0.94488188976377963" header="0.51181102362204722" footer="0.51181102362204722"/>
  <pageSetup scale="40" orientation="portrait" r:id="rId1"/>
  <headerFooter alignWithMargins="0">
    <oddFooter>&amp;F</oddFooter>
  </headerFooter>
  <rowBreaks count="1" manualBreakCount="1">
    <brk id="81" max="2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66BE5-A6E5-4029-A090-253B334D7D4E}">
  <dimension ref="A1:P19"/>
  <sheetViews>
    <sheetView view="pageBreakPreview" zoomScale="120" zoomScaleNormal="100" zoomScaleSheetLayoutView="120" workbookViewId="0">
      <selection activeCell="H12" sqref="H12"/>
    </sheetView>
  </sheetViews>
  <sheetFormatPr baseColWidth="10" defaultRowHeight="14.25"/>
  <cols>
    <col min="1" max="1" width="4.5703125" style="1455" customWidth="1"/>
    <col min="2" max="2" width="22" style="1454" customWidth="1"/>
    <col min="3" max="3" width="1" style="1454" customWidth="1"/>
    <col min="4" max="4" width="34.140625" style="1454" customWidth="1"/>
    <col min="5" max="5" width="1" style="1454" customWidth="1"/>
    <col min="6" max="6" width="48" style="1454" customWidth="1"/>
    <col min="7" max="7" width="12.42578125" style="1453" customWidth="1"/>
    <col min="8" max="8" width="13.140625" style="1453" customWidth="1"/>
    <col min="9" max="16384" width="11.42578125" style="1452"/>
  </cols>
  <sheetData>
    <row r="1" spans="1:16" ht="15" customHeight="1">
      <c r="A1" s="1458"/>
      <c r="B1" s="1456"/>
      <c r="C1" s="1456"/>
      <c r="D1" s="1456"/>
      <c r="E1" s="1456"/>
      <c r="F1" s="1456"/>
      <c r="G1" s="1457"/>
      <c r="H1" s="1457"/>
      <c r="I1" s="1456"/>
      <c r="J1" s="1456"/>
      <c r="K1" s="1456"/>
      <c r="L1" s="1456"/>
      <c r="M1" s="1456"/>
      <c r="N1" s="1456"/>
      <c r="O1" s="1456"/>
      <c r="P1" s="1456"/>
    </row>
    <row r="2" spans="1:16" s="1487" customFormat="1" ht="12.75" customHeight="1">
      <c r="A2" s="1965" t="s">
        <v>640</v>
      </c>
      <c r="B2" s="1965"/>
      <c r="C2" s="1965"/>
      <c r="D2" s="1965"/>
      <c r="E2" s="1965"/>
      <c r="F2" s="1965"/>
      <c r="G2" s="1965"/>
      <c r="H2" s="1965"/>
      <c r="I2" s="1452"/>
      <c r="J2" s="1452"/>
      <c r="K2" s="1452"/>
      <c r="L2" s="1452"/>
      <c r="M2" s="1452"/>
      <c r="N2" s="1452"/>
      <c r="O2" s="1452"/>
      <c r="P2" s="1452"/>
    </row>
    <row r="3" spans="1:16" s="1487" customFormat="1" ht="12.75" customHeight="1">
      <c r="A3" s="1965" t="s">
        <v>61</v>
      </c>
      <c r="B3" s="1965"/>
      <c r="C3" s="1965"/>
      <c r="D3" s="1965"/>
      <c r="E3" s="1965"/>
      <c r="F3" s="1965"/>
      <c r="G3" s="1965"/>
      <c r="H3" s="1965"/>
      <c r="I3" s="1452"/>
      <c r="J3" s="1452"/>
      <c r="K3" s="1452"/>
      <c r="L3" s="1452"/>
      <c r="M3" s="1452"/>
      <c r="N3" s="1452"/>
      <c r="O3" s="1452"/>
      <c r="P3" s="1452"/>
    </row>
    <row r="4" spans="1:16" ht="15.75" thickBot="1">
      <c r="A4" s="1458"/>
      <c r="B4" s="1456"/>
      <c r="C4" s="1456"/>
      <c r="D4" s="1456"/>
      <c r="E4" s="1456"/>
      <c r="F4" s="1456"/>
      <c r="G4" s="1457"/>
      <c r="H4" s="1457"/>
      <c r="I4" s="1456"/>
      <c r="J4" s="1456"/>
      <c r="K4" s="1456"/>
      <c r="L4" s="1456"/>
      <c r="M4" s="1456"/>
      <c r="N4" s="1456"/>
      <c r="O4" s="1456"/>
      <c r="P4" s="1456"/>
    </row>
    <row r="5" spans="1:16" ht="14.25" customHeight="1">
      <c r="A5" s="1966"/>
      <c r="B5" s="1968" t="s">
        <v>595</v>
      </c>
      <c r="C5" s="1495"/>
      <c r="D5" s="1968" t="s">
        <v>594</v>
      </c>
      <c r="E5" s="1495"/>
      <c r="F5" s="1968" t="s">
        <v>593</v>
      </c>
      <c r="G5" s="1968" t="s">
        <v>592</v>
      </c>
      <c r="H5" s="1968" t="s">
        <v>591</v>
      </c>
    </row>
    <row r="6" spans="1:16" ht="15" thickBot="1">
      <c r="A6" s="1967"/>
      <c r="B6" s="1969"/>
      <c r="C6" s="1494"/>
      <c r="D6" s="1969"/>
      <c r="E6" s="1494"/>
      <c r="F6" s="1969"/>
      <c r="G6" s="1969"/>
      <c r="H6" s="1969"/>
    </row>
    <row r="7" spans="1:16" ht="90.75" thickBot="1">
      <c r="A7" s="1469">
        <v>1</v>
      </c>
      <c r="B7" s="1483" t="s">
        <v>569</v>
      </c>
      <c r="C7" s="1509"/>
      <c r="D7" s="1483" t="s">
        <v>639</v>
      </c>
      <c r="E7" s="1509"/>
      <c r="F7" s="1508" t="s">
        <v>638</v>
      </c>
      <c r="G7" s="1486">
        <v>43959</v>
      </c>
      <c r="H7" s="1507" t="s">
        <v>627</v>
      </c>
    </row>
    <row r="8" spans="1:16" ht="10.5" customHeight="1">
      <c r="A8" s="1962" t="s">
        <v>562</v>
      </c>
      <c r="B8" s="1962"/>
      <c r="C8" s="1962"/>
      <c r="D8" s="1962"/>
      <c r="E8" s="1962"/>
      <c r="F8" s="1962"/>
      <c r="G8" s="1962"/>
      <c r="H8" s="1962"/>
      <c r="I8" s="1456"/>
      <c r="J8" s="1456"/>
      <c r="K8" s="1456"/>
      <c r="L8" s="1456"/>
      <c r="M8" s="1456"/>
      <c r="N8" s="1456"/>
      <c r="O8" s="1456"/>
      <c r="P8" s="1456"/>
    </row>
    <row r="9" spans="1:16" ht="27" customHeight="1">
      <c r="A9" s="1459"/>
      <c r="B9" s="1457"/>
      <c r="C9" s="1457"/>
      <c r="D9" s="1457"/>
      <c r="E9" s="1457"/>
      <c r="F9" s="1457"/>
      <c r="G9" s="1457"/>
      <c r="H9" s="1457"/>
      <c r="I9" s="1456"/>
      <c r="J9" s="1456"/>
      <c r="K9" s="1456"/>
      <c r="L9" s="1456"/>
      <c r="M9" s="1456"/>
      <c r="N9" s="1456"/>
      <c r="O9" s="1456"/>
      <c r="P9" s="1456"/>
    </row>
    <row r="10" spans="1:16" ht="41.25" customHeight="1">
      <c r="A10" s="1459"/>
      <c r="B10" s="1457"/>
      <c r="C10" s="1457"/>
      <c r="D10" s="1457"/>
      <c r="E10" s="1457"/>
      <c r="F10" s="1457"/>
      <c r="G10" s="1457"/>
      <c r="H10" s="1457"/>
      <c r="I10" s="1456"/>
      <c r="J10" s="1456"/>
      <c r="K10" s="1456"/>
      <c r="L10" s="1456"/>
      <c r="M10" s="1456"/>
      <c r="N10" s="1456"/>
      <c r="O10" s="1456"/>
      <c r="P10" s="1456"/>
    </row>
    <row r="11" spans="1:16" ht="50.25" customHeight="1">
      <c r="A11" s="1459"/>
      <c r="B11" s="1457"/>
      <c r="C11" s="1457"/>
      <c r="D11" s="1457"/>
      <c r="E11" s="1457"/>
      <c r="F11" s="1457"/>
      <c r="G11" s="1457"/>
      <c r="H11" s="1457"/>
      <c r="I11" s="1456"/>
      <c r="J11" s="1456"/>
      <c r="K11" s="1456"/>
      <c r="L11" s="1456"/>
      <c r="M11" s="1456"/>
      <c r="N11" s="1456"/>
      <c r="O11" s="1456"/>
      <c r="P11" s="1456"/>
    </row>
    <row r="12" spans="1:16" ht="72" customHeight="1">
      <c r="A12" s="1459"/>
      <c r="B12" s="1457"/>
      <c r="C12" s="1457"/>
      <c r="D12" s="1457"/>
      <c r="E12" s="1457"/>
      <c r="F12" s="1457"/>
      <c r="G12" s="1457"/>
      <c r="H12" s="1457"/>
      <c r="I12" s="1456"/>
      <c r="J12" s="1456"/>
      <c r="K12" s="1456"/>
      <c r="L12" s="1456"/>
      <c r="M12" s="1456"/>
      <c r="N12" s="1456"/>
      <c r="O12" s="1456"/>
      <c r="P12" s="1456"/>
    </row>
    <row r="13" spans="1:16" ht="33.75" customHeight="1">
      <c r="A13" s="1459"/>
      <c r="B13" s="1457"/>
      <c r="C13" s="1457"/>
      <c r="D13" s="1457"/>
      <c r="E13" s="1457"/>
      <c r="F13" s="1457"/>
      <c r="G13" s="1457"/>
      <c r="H13" s="1457"/>
      <c r="I13" s="1456"/>
      <c r="J13" s="1456"/>
      <c r="K13" s="1456"/>
      <c r="L13" s="1456"/>
      <c r="M13" s="1456"/>
      <c r="N13" s="1456"/>
      <c r="O13" s="1456"/>
      <c r="P13" s="1456"/>
    </row>
    <row r="14" spans="1:16" ht="40.5" customHeight="1">
      <c r="A14" s="1459"/>
      <c r="B14" s="1457"/>
      <c r="C14" s="1457"/>
      <c r="D14" s="1457"/>
      <c r="E14" s="1457"/>
      <c r="F14" s="1457"/>
      <c r="G14" s="1457"/>
      <c r="H14" s="1457"/>
      <c r="I14" s="1456"/>
      <c r="J14" s="1456"/>
      <c r="K14" s="1456"/>
      <c r="L14" s="1456"/>
      <c r="M14" s="1456"/>
      <c r="N14" s="1456"/>
      <c r="O14" s="1456"/>
      <c r="P14" s="1456"/>
    </row>
    <row r="15" spans="1:16" ht="40.5" customHeight="1">
      <c r="A15" s="1459"/>
      <c r="B15" s="1457"/>
      <c r="C15" s="1457"/>
      <c r="D15" s="1457"/>
      <c r="E15" s="1457"/>
      <c r="F15" s="1457"/>
      <c r="G15" s="1457"/>
      <c r="H15" s="1457"/>
      <c r="I15" s="1456"/>
      <c r="J15" s="1456"/>
      <c r="K15" s="1456"/>
      <c r="L15" s="1456"/>
      <c r="M15" s="1456"/>
      <c r="N15" s="1456"/>
      <c r="O15" s="1456"/>
      <c r="P15" s="1456"/>
    </row>
    <row r="16" spans="1:16" ht="27.75" customHeight="1">
      <c r="A16" s="1459"/>
      <c r="B16" s="1457"/>
      <c r="C16" s="1458"/>
      <c r="D16" s="1458"/>
      <c r="E16" s="1458"/>
      <c r="F16" s="1457"/>
      <c r="G16" s="1457"/>
      <c r="H16" s="1457"/>
      <c r="I16" s="1456"/>
      <c r="J16" s="1456"/>
      <c r="K16" s="1456"/>
      <c r="L16" s="1456"/>
      <c r="M16" s="1456"/>
      <c r="N16" s="1456"/>
      <c r="O16" s="1456"/>
      <c r="P16" s="1456"/>
    </row>
    <row r="17" spans="1:16" ht="49.5" customHeight="1">
      <c r="A17" s="1459"/>
      <c r="B17" s="1506"/>
      <c r="C17" s="1505"/>
      <c r="D17" s="1505"/>
      <c r="E17" s="1505"/>
      <c r="F17" s="1505"/>
      <c r="G17" s="1504"/>
      <c r="H17" s="1504"/>
      <c r="I17" s="1503"/>
      <c r="J17" s="1456"/>
      <c r="K17" s="1456"/>
      <c r="L17" s="1456"/>
      <c r="M17" s="1456"/>
      <c r="N17" s="1456"/>
      <c r="O17" s="1456"/>
      <c r="P17" s="1456"/>
    </row>
    <row r="18" spans="1:16" ht="15">
      <c r="A18" s="1963"/>
      <c r="B18" s="1963"/>
      <c r="C18" s="1963"/>
      <c r="D18" s="1963"/>
      <c r="E18" s="1456"/>
      <c r="F18" s="1964"/>
      <c r="G18" s="1964"/>
      <c r="H18" s="1964"/>
      <c r="I18" s="1964"/>
      <c r="J18" s="1456"/>
      <c r="K18" s="1456"/>
      <c r="L18" s="1456"/>
      <c r="M18" s="1456"/>
      <c r="N18" s="1456"/>
      <c r="O18" s="1456"/>
      <c r="P18" s="1456"/>
    </row>
    <row r="19" spans="1:16" ht="15" customHeight="1">
      <c r="A19" s="1458"/>
      <c r="B19" s="1456"/>
      <c r="C19" s="1456"/>
      <c r="D19" s="1456"/>
      <c r="E19" s="1456"/>
      <c r="F19" s="1456"/>
      <c r="G19" s="1456"/>
      <c r="H19" s="1456"/>
      <c r="I19" s="1456"/>
      <c r="J19" s="1456"/>
      <c r="K19" s="1456"/>
      <c r="L19" s="1456"/>
      <c r="M19" s="1456"/>
      <c r="N19" s="1456"/>
      <c r="O19" s="1456"/>
      <c r="P19" s="1456"/>
    </row>
  </sheetData>
  <mergeCells count="11">
    <mergeCell ref="A8:H8"/>
    <mergeCell ref="A18:D18"/>
    <mergeCell ref="F18:I18"/>
    <mergeCell ref="A2:H2"/>
    <mergeCell ref="A3:H3"/>
    <mergeCell ref="A5:A6"/>
    <mergeCell ref="B5:B6"/>
    <mergeCell ref="D5:D6"/>
    <mergeCell ref="F5:F6"/>
    <mergeCell ref="G5:G6"/>
    <mergeCell ref="H5:H6"/>
  </mergeCells>
  <pageMargins left="0.7" right="0.7" top="0.75" bottom="0.75" header="0.3" footer="0.3"/>
  <pageSetup scale="5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C58EC-7325-4A62-8ACB-1D3AEAD3437B}">
  <dimension ref="A1:N20"/>
  <sheetViews>
    <sheetView view="pageBreakPreview" zoomScaleNormal="100" zoomScaleSheetLayoutView="100" workbookViewId="0">
      <selection activeCell="J11" sqref="J11"/>
    </sheetView>
  </sheetViews>
  <sheetFormatPr baseColWidth="10" defaultRowHeight="14.25"/>
  <cols>
    <col min="1" max="1" width="4.5703125" style="1455" customWidth="1"/>
    <col min="2" max="2" width="22" style="1454" customWidth="1"/>
    <col min="3" max="3" width="31.28515625" style="1454" customWidth="1"/>
    <col min="4" max="4" width="51.140625" style="1454" customWidth="1"/>
    <col min="5" max="5" width="12.42578125" style="1453" customWidth="1"/>
    <col min="6" max="6" width="13.140625" style="1453" customWidth="1"/>
    <col min="7" max="16384" width="11.42578125" style="1452"/>
  </cols>
  <sheetData>
    <row r="1" spans="1:14" ht="15" customHeight="1">
      <c r="A1" s="1479"/>
      <c r="B1" s="1452"/>
      <c r="C1" s="1452"/>
      <c r="D1" s="1452"/>
      <c r="E1" s="1484"/>
      <c r="F1" s="1484"/>
    </row>
    <row r="2" spans="1:14" s="1487" customFormat="1" ht="12.75" customHeight="1">
      <c r="A2" s="1965" t="s">
        <v>602</v>
      </c>
      <c r="B2" s="1965"/>
      <c r="C2" s="1965"/>
      <c r="D2" s="1965"/>
      <c r="E2" s="1965"/>
      <c r="F2" s="1965"/>
      <c r="G2" s="1452"/>
      <c r="H2" s="1452"/>
      <c r="I2" s="1452"/>
      <c r="J2" s="1452"/>
      <c r="K2" s="1452"/>
      <c r="L2" s="1452"/>
      <c r="M2" s="1452"/>
      <c r="N2" s="1452"/>
    </row>
    <row r="3" spans="1:14" s="1487" customFormat="1" ht="12.75" customHeight="1">
      <c r="A3" s="1965" t="s">
        <v>68</v>
      </c>
      <c r="B3" s="1965"/>
      <c r="C3" s="1965"/>
      <c r="D3" s="1965"/>
      <c r="E3" s="1965"/>
      <c r="F3" s="1965"/>
      <c r="G3" s="1452"/>
      <c r="H3" s="1452"/>
      <c r="I3" s="1452"/>
      <c r="J3" s="1452"/>
      <c r="K3" s="1452"/>
      <c r="L3" s="1452"/>
      <c r="M3" s="1452"/>
      <c r="N3" s="1452"/>
    </row>
    <row r="4" spans="1:14" ht="15" thickBot="1">
      <c r="A4" s="1479"/>
      <c r="B4" s="1479"/>
      <c r="C4" s="1479"/>
      <c r="D4" s="1479"/>
      <c r="E4" s="1484"/>
      <c r="F4" s="1484"/>
    </row>
    <row r="5" spans="1:14" s="1475" customFormat="1" ht="14.25" customHeight="1">
      <c r="A5" s="1973"/>
      <c r="B5" s="1975" t="s">
        <v>595</v>
      </c>
      <c r="C5" s="1975" t="s">
        <v>594</v>
      </c>
      <c r="D5" s="1975" t="s">
        <v>593</v>
      </c>
      <c r="E5" s="1975" t="s">
        <v>592</v>
      </c>
      <c r="F5" s="1975" t="s">
        <v>591</v>
      </c>
    </row>
    <row r="6" spans="1:14" s="1475" customFormat="1" ht="12.75" thickBot="1">
      <c r="A6" s="1974"/>
      <c r="B6" s="1976"/>
      <c r="C6" s="1976"/>
      <c r="D6" s="1976"/>
      <c r="E6" s="1976"/>
      <c r="F6" s="1976"/>
    </row>
    <row r="7" spans="1:14" s="1461" customFormat="1" ht="123.75">
      <c r="A7" s="1465">
        <v>1</v>
      </c>
      <c r="B7" s="1463" t="s">
        <v>588</v>
      </c>
      <c r="C7" s="1463" t="s">
        <v>598</v>
      </c>
      <c r="D7" s="1463" t="s">
        <v>601</v>
      </c>
      <c r="E7" s="1472">
        <v>44044</v>
      </c>
      <c r="F7" s="1471" t="s">
        <v>600</v>
      </c>
      <c r="G7" s="1470"/>
    </row>
    <row r="8" spans="1:14" s="1461" customFormat="1" ht="113.25" thickBot="1">
      <c r="A8" s="1469">
        <v>2</v>
      </c>
      <c r="B8" s="1467" t="s">
        <v>599</v>
      </c>
      <c r="C8" s="1467" t="s">
        <v>598</v>
      </c>
      <c r="D8" s="1467" t="s">
        <v>597</v>
      </c>
      <c r="E8" s="1486">
        <v>44044</v>
      </c>
      <c r="F8" s="1486">
        <v>44196</v>
      </c>
      <c r="G8" s="1470"/>
    </row>
    <row r="9" spans="1:14" s="1461" customFormat="1" ht="10.5" customHeight="1">
      <c r="A9" s="1970" t="s">
        <v>562</v>
      </c>
      <c r="B9" s="1970"/>
      <c r="C9" s="1970"/>
      <c r="D9" s="1970"/>
      <c r="E9" s="1970"/>
      <c r="F9" s="1970"/>
      <c r="G9" s="1470"/>
    </row>
    <row r="10" spans="1:14" ht="12" customHeight="1">
      <c r="A10" s="1465"/>
      <c r="D10" s="1484"/>
      <c r="E10" s="1484"/>
      <c r="F10" s="1484"/>
      <c r="G10" s="1485"/>
    </row>
    <row r="11" spans="1:14" ht="41.25" customHeight="1">
      <c r="A11" s="1465"/>
      <c r="B11" s="1484"/>
      <c r="C11" s="1484"/>
      <c r="D11" s="1484"/>
      <c r="E11" s="1484"/>
      <c r="F11" s="1484"/>
    </row>
    <row r="12" spans="1:14" ht="50.25" customHeight="1">
      <c r="A12" s="1465"/>
      <c r="B12" s="1484"/>
      <c r="C12" s="1484"/>
      <c r="D12" s="1484"/>
      <c r="E12" s="1484"/>
      <c r="F12" s="1484"/>
    </row>
    <row r="13" spans="1:14" ht="72" customHeight="1">
      <c r="A13" s="1465"/>
      <c r="B13" s="1484"/>
      <c r="C13" s="1484"/>
      <c r="D13" s="1484"/>
      <c r="E13" s="1484"/>
      <c r="F13" s="1484"/>
    </row>
    <row r="14" spans="1:14" ht="33.75" customHeight="1">
      <c r="A14" s="1465"/>
      <c r="B14" s="1484"/>
      <c r="C14" s="1484"/>
      <c r="D14" s="1484"/>
      <c r="E14" s="1484"/>
      <c r="F14" s="1484"/>
    </row>
    <row r="15" spans="1:14" ht="40.5" customHeight="1">
      <c r="A15" s="1465"/>
      <c r="B15" s="1484"/>
      <c r="C15" s="1484"/>
      <c r="D15" s="1484"/>
      <c r="E15" s="1484"/>
      <c r="F15" s="1484"/>
    </row>
    <row r="16" spans="1:14" ht="40.5" customHeight="1">
      <c r="A16" s="1465"/>
      <c r="B16" s="1484"/>
      <c r="C16" s="1484"/>
      <c r="D16" s="1484"/>
      <c r="E16" s="1484"/>
      <c r="F16" s="1484"/>
    </row>
    <row r="17" spans="1:7" ht="27.75" customHeight="1">
      <c r="A17" s="1465"/>
      <c r="B17" s="1484"/>
      <c r="C17" s="1479"/>
      <c r="D17" s="1484"/>
      <c r="E17" s="1484"/>
      <c r="F17" s="1484"/>
    </row>
    <row r="18" spans="1:7" ht="49.5" customHeight="1" thickBot="1">
      <c r="A18" s="1469"/>
      <c r="B18" s="1483"/>
      <c r="C18" s="1482"/>
      <c r="D18" s="1482"/>
      <c r="E18" s="1481"/>
      <c r="F18" s="1481"/>
      <c r="G18" s="1480"/>
    </row>
    <row r="19" spans="1:7">
      <c r="A19" s="1971" t="s">
        <v>554</v>
      </c>
      <c r="B19" s="1971"/>
      <c r="C19" s="1971"/>
      <c r="D19" s="1972"/>
      <c r="E19" s="1972"/>
      <c r="F19" s="1972"/>
      <c r="G19" s="1972"/>
    </row>
    <row r="20" spans="1:7" ht="15" customHeight="1">
      <c r="A20" s="1479"/>
      <c r="B20" s="1452"/>
      <c r="C20" s="1452"/>
      <c r="D20" s="1452"/>
      <c r="E20" s="1452"/>
      <c r="F20" s="1452"/>
    </row>
  </sheetData>
  <mergeCells count="11">
    <mergeCell ref="A9:F9"/>
    <mergeCell ref="A19:C19"/>
    <mergeCell ref="D19:G19"/>
    <mergeCell ref="A2:F2"/>
    <mergeCell ref="A3:F3"/>
    <mergeCell ref="A5:A6"/>
    <mergeCell ref="B5:B6"/>
    <mergeCell ref="C5:C6"/>
    <mergeCell ref="D5:D6"/>
    <mergeCell ref="E5:E6"/>
    <mergeCell ref="F5:F6"/>
  </mergeCells>
  <pageMargins left="0.7" right="0.7" top="0.75" bottom="0.75" header="0.3" footer="0.3"/>
  <pageSetup scale="5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978DC-3344-4D3C-836F-D3F693033C09}">
  <dimension ref="A1:P66"/>
  <sheetViews>
    <sheetView view="pageBreakPreview" zoomScale="120" zoomScaleNormal="100" zoomScaleSheetLayoutView="120" workbookViewId="0">
      <selection activeCell="A19" sqref="A19:D19"/>
    </sheetView>
  </sheetViews>
  <sheetFormatPr baseColWidth="10" defaultRowHeight="14.25"/>
  <cols>
    <col min="1" max="1" width="3.28515625" style="1455" customWidth="1"/>
    <col min="2" max="2" width="27.42578125" style="1454" customWidth="1"/>
    <col min="3" max="3" width="1" style="1454" customWidth="1"/>
    <col min="4" max="4" width="34.140625" style="1454" customWidth="1"/>
    <col min="5" max="5" width="1" style="1454" customWidth="1"/>
    <col min="6" max="6" width="51.140625" style="1454" customWidth="1"/>
    <col min="7" max="7" width="12.42578125" style="1453" customWidth="1"/>
    <col min="8" max="8" width="13.140625" style="1453" customWidth="1"/>
    <col min="9" max="16384" width="11.42578125" style="1452"/>
  </cols>
  <sheetData>
    <row r="1" spans="1:16" ht="15" customHeight="1">
      <c r="A1" s="1479"/>
      <c r="B1" s="1452"/>
      <c r="C1" s="1452"/>
      <c r="D1" s="1452"/>
      <c r="E1" s="1452"/>
      <c r="F1" s="1452"/>
      <c r="G1" s="1484"/>
      <c r="H1" s="1484"/>
    </row>
    <row r="2" spans="1:16" s="1487" customFormat="1" ht="12.75" customHeight="1">
      <c r="A2" s="1965" t="s">
        <v>637</v>
      </c>
      <c r="B2" s="1965"/>
      <c r="C2" s="1965"/>
      <c r="D2" s="1965"/>
      <c r="E2" s="1965"/>
      <c r="F2" s="1965"/>
      <c r="G2" s="1965"/>
      <c r="H2" s="1965"/>
      <c r="I2" s="1452"/>
      <c r="J2" s="1452"/>
      <c r="K2" s="1452"/>
      <c r="L2" s="1452"/>
      <c r="M2" s="1452"/>
      <c r="N2" s="1452"/>
      <c r="O2" s="1452"/>
      <c r="P2" s="1452"/>
    </row>
    <row r="3" spans="1:16" s="1487" customFormat="1" ht="12.75" customHeight="1">
      <c r="A3" s="1965" t="s">
        <v>61</v>
      </c>
      <c r="B3" s="1965"/>
      <c r="C3" s="1965"/>
      <c r="D3" s="1965"/>
      <c r="E3" s="1965"/>
      <c r="F3" s="1965"/>
      <c r="G3" s="1965"/>
      <c r="H3" s="1965"/>
      <c r="I3" s="1452"/>
      <c r="J3" s="1452"/>
      <c r="K3" s="1452"/>
      <c r="L3" s="1452"/>
      <c r="M3" s="1452"/>
      <c r="N3" s="1452"/>
      <c r="O3" s="1452"/>
      <c r="P3" s="1452"/>
    </row>
    <row r="4" spans="1:16" ht="15" thickBot="1">
      <c r="A4" s="1479"/>
      <c r="B4" s="1452"/>
      <c r="C4" s="1452"/>
      <c r="D4" s="1452"/>
      <c r="E4" s="1452"/>
      <c r="F4" s="1452"/>
      <c r="G4" s="1484"/>
      <c r="H4" s="1484"/>
    </row>
    <row r="5" spans="1:16" ht="14.25" customHeight="1">
      <c r="A5" s="1966"/>
      <c r="B5" s="1968" t="s">
        <v>595</v>
      </c>
      <c r="C5" s="1495"/>
      <c r="D5" s="1968" t="s">
        <v>594</v>
      </c>
      <c r="E5" s="1495"/>
      <c r="F5" s="1968" t="s">
        <v>593</v>
      </c>
      <c r="G5" s="1968" t="s">
        <v>592</v>
      </c>
      <c r="H5" s="1968" t="s">
        <v>591</v>
      </c>
    </row>
    <row r="6" spans="1:16" ht="15" thickBot="1">
      <c r="A6" s="1967"/>
      <c r="B6" s="1969"/>
      <c r="C6" s="1494"/>
      <c r="D6" s="1969"/>
      <c r="E6" s="1494"/>
      <c r="F6" s="1969"/>
      <c r="G6" s="1969"/>
      <c r="H6" s="1969"/>
    </row>
    <row r="7" spans="1:16" ht="71.25" customHeight="1">
      <c r="A7" s="1465">
        <v>1</v>
      </c>
      <c r="B7" s="1463" t="s">
        <v>636</v>
      </c>
      <c r="C7" s="1500"/>
      <c r="D7" s="1493" t="s">
        <v>635</v>
      </c>
      <c r="E7" s="1500"/>
      <c r="F7" s="1463" t="s">
        <v>634</v>
      </c>
      <c r="G7" s="1462">
        <v>43838</v>
      </c>
      <c r="H7" s="1462" t="s">
        <v>633</v>
      </c>
    </row>
    <row r="8" spans="1:16" ht="48.75" customHeight="1">
      <c r="A8" s="1465">
        <v>2</v>
      </c>
      <c r="B8" s="1463" t="s">
        <v>632</v>
      </c>
      <c r="C8" s="1500"/>
      <c r="D8" s="1493" t="s">
        <v>631</v>
      </c>
      <c r="E8" s="1500"/>
      <c r="F8" s="1463" t="s">
        <v>630</v>
      </c>
      <c r="G8" s="1462">
        <v>43838</v>
      </c>
      <c r="H8" s="1462" t="s">
        <v>627</v>
      </c>
    </row>
    <row r="9" spans="1:16" ht="69.75" customHeight="1">
      <c r="A9" s="1465">
        <v>3</v>
      </c>
      <c r="B9" s="1463" t="s">
        <v>629</v>
      </c>
      <c r="C9" s="1500"/>
      <c r="D9" s="1502" t="s">
        <v>616</v>
      </c>
      <c r="E9" s="1500"/>
      <c r="F9" s="1463" t="s">
        <v>628</v>
      </c>
      <c r="G9" s="1462">
        <v>43843</v>
      </c>
      <c r="H9" s="1472" t="s">
        <v>627</v>
      </c>
    </row>
    <row r="10" spans="1:16" ht="69" customHeight="1">
      <c r="A10" s="1465">
        <v>4</v>
      </c>
      <c r="B10" s="1463" t="s">
        <v>588</v>
      </c>
      <c r="C10" s="1452"/>
      <c r="D10" s="1502" t="s">
        <v>624</v>
      </c>
      <c r="E10" s="1452"/>
      <c r="F10" s="1454" t="s">
        <v>626</v>
      </c>
      <c r="G10" s="1462">
        <v>43845</v>
      </c>
      <c r="H10" s="1462">
        <v>44469</v>
      </c>
    </row>
    <row r="11" spans="1:16" ht="47.25" customHeight="1">
      <c r="A11" s="1465">
        <v>5</v>
      </c>
      <c r="B11" s="1502" t="s">
        <v>625</v>
      </c>
      <c r="D11" s="1502" t="s">
        <v>624</v>
      </c>
      <c r="F11" s="1454" t="s">
        <v>623</v>
      </c>
      <c r="G11" s="1453">
        <v>43845</v>
      </c>
      <c r="H11" s="1453" t="s">
        <v>563</v>
      </c>
    </row>
    <row r="12" spans="1:16" ht="114" customHeight="1">
      <c r="A12" s="1465">
        <v>6</v>
      </c>
      <c r="B12" s="1463" t="s">
        <v>622</v>
      </c>
      <c r="C12" s="1500"/>
      <c r="D12" s="1502" t="s">
        <v>621</v>
      </c>
      <c r="E12" s="1500"/>
      <c r="F12" s="1454" t="s">
        <v>620</v>
      </c>
      <c r="G12" s="1472">
        <v>43854</v>
      </c>
      <c r="H12" s="1472">
        <v>44469</v>
      </c>
    </row>
    <row r="13" spans="1:16" ht="82.5" customHeight="1">
      <c r="A13" s="1465">
        <v>7</v>
      </c>
      <c r="B13" s="1463" t="s">
        <v>569</v>
      </c>
      <c r="C13" s="1500"/>
      <c r="D13" s="1502" t="s">
        <v>619</v>
      </c>
      <c r="E13" s="1500"/>
      <c r="F13" s="1463" t="s">
        <v>618</v>
      </c>
      <c r="G13" s="1472">
        <v>43854</v>
      </c>
      <c r="H13" s="1472">
        <v>44469</v>
      </c>
    </row>
    <row r="14" spans="1:16" ht="69.75" customHeight="1">
      <c r="A14" s="1465">
        <v>8</v>
      </c>
      <c r="B14" s="1463" t="s">
        <v>617</v>
      </c>
      <c r="C14" s="1500"/>
      <c r="D14" s="1502" t="s">
        <v>616</v>
      </c>
      <c r="E14" s="1500"/>
      <c r="F14" s="1463" t="s">
        <v>615</v>
      </c>
      <c r="G14" s="1472">
        <v>43861</v>
      </c>
      <c r="H14" s="1472" t="s">
        <v>614</v>
      </c>
    </row>
    <row r="15" spans="1:16" ht="37.5" customHeight="1">
      <c r="A15" s="1465">
        <v>9</v>
      </c>
      <c r="B15" s="1463" t="s">
        <v>613</v>
      </c>
      <c r="C15" s="1500"/>
      <c r="D15" s="1463" t="s">
        <v>610</v>
      </c>
      <c r="E15" s="1500"/>
      <c r="F15" s="1463" t="s">
        <v>612</v>
      </c>
      <c r="G15" s="1472">
        <v>43902</v>
      </c>
      <c r="H15" s="1472">
        <v>43902</v>
      </c>
    </row>
    <row r="16" spans="1:16" ht="48" customHeight="1">
      <c r="A16" s="1465">
        <v>10</v>
      </c>
      <c r="B16" s="1463" t="s">
        <v>611</v>
      </c>
      <c r="C16" s="1499"/>
      <c r="D16" s="1463" t="s">
        <v>610</v>
      </c>
      <c r="E16" s="1499"/>
      <c r="F16" s="1463" t="s">
        <v>609</v>
      </c>
      <c r="G16" s="1472">
        <v>43902</v>
      </c>
      <c r="H16" s="1472">
        <v>43902</v>
      </c>
    </row>
    <row r="17" spans="1:8" ht="69.75" customHeight="1">
      <c r="A17" s="1465">
        <v>11</v>
      </c>
      <c r="B17" s="1463" t="s">
        <v>608</v>
      </c>
      <c r="C17" s="1499"/>
      <c r="D17" s="1463" t="s">
        <v>607</v>
      </c>
      <c r="E17" s="1499"/>
      <c r="F17" s="1463" t="s">
        <v>606</v>
      </c>
      <c r="G17" s="1472">
        <v>43881</v>
      </c>
      <c r="H17" s="1472">
        <v>44898</v>
      </c>
    </row>
    <row r="18" spans="1:8" ht="39" customHeight="1" thickBot="1">
      <c r="A18" s="1469">
        <v>12</v>
      </c>
      <c r="B18" s="1467" t="s">
        <v>605</v>
      </c>
      <c r="C18" s="1501"/>
      <c r="D18" s="1467" t="s">
        <v>604</v>
      </c>
      <c r="E18" s="1501"/>
      <c r="F18" s="1467" t="s">
        <v>603</v>
      </c>
      <c r="G18" s="1486">
        <v>44005</v>
      </c>
      <c r="H18" s="1486">
        <v>44008</v>
      </c>
    </row>
    <row r="19" spans="1:8" s="1484" customFormat="1" ht="10.5" customHeight="1">
      <c r="A19" s="1977" t="s">
        <v>562</v>
      </c>
      <c r="B19" s="1977"/>
      <c r="C19" s="1977"/>
      <c r="D19" s="1977"/>
      <c r="E19" s="1500"/>
      <c r="F19" s="1463"/>
      <c r="G19" s="1472"/>
      <c r="H19" s="1472"/>
    </row>
    <row r="20" spans="1:8" ht="60" customHeight="1">
      <c r="A20" s="1465">
        <v>14</v>
      </c>
      <c r="B20" s="1463"/>
      <c r="C20" s="1493"/>
      <c r="D20" s="1463"/>
      <c r="E20" s="1493"/>
      <c r="F20" s="1463"/>
      <c r="G20" s="1472"/>
      <c r="H20" s="1472"/>
    </row>
    <row r="21" spans="1:8" ht="38.25" customHeight="1">
      <c r="A21" s="1465">
        <v>15</v>
      </c>
      <c r="B21" s="1463"/>
      <c r="C21" s="1499"/>
      <c r="D21" s="1463"/>
      <c r="E21" s="1499"/>
      <c r="F21" s="1463"/>
      <c r="G21" s="1472"/>
      <c r="H21" s="1472"/>
    </row>
    <row r="22" spans="1:8" ht="38.25" customHeight="1">
      <c r="A22" s="1465">
        <v>16</v>
      </c>
      <c r="B22" s="1463"/>
      <c r="C22" s="1498"/>
      <c r="D22" s="1463"/>
      <c r="E22" s="1498"/>
      <c r="F22" s="1463"/>
      <c r="G22" s="1462"/>
      <c r="H22" s="1462"/>
    </row>
    <row r="23" spans="1:8" ht="39.75" customHeight="1">
      <c r="A23" s="1465">
        <v>17</v>
      </c>
      <c r="B23" s="1463"/>
      <c r="C23" s="1498"/>
      <c r="D23" s="1463"/>
      <c r="E23" s="1498"/>
      <c r="F23" s="1463"/>
      <c r="G23" s="1462"/>
      <c r="H23" s="1462"/>
    </row>
    <row r="24" spans="1:8" ht="36.75" customHeight="1">
      <c r="A24" s="1465">
        <v>18</v>
      </c>
      <c r="B24" s="1463"/>
      <c r="C24" s="1498"/>
      <c r="D24" s="1463"/>
      <c r="E24" s="1498"/>
      <c r="F24" s="1463"/>
      <c r="G24" s="1462"/>
      <c r="H24" s="1472"/>
    </row>
    <row r="25" spans="1:8" ht="37.5" customHeight="1">
      <c r="A25" s="1465">
        <v>19</v>
      </c>
      <c r="B25" s="1463"/>
      <c r="C25" s="1498"/>
      <c r="D25" s="1463"/>
      <c r="E25" s="1498"/>
      <c r="F25" s="1463"/>
      <c r="G25" s="1472"/>
      <c r="H25" s="1472"/>
    </row>
    <row r="26" spans="1:8" ht="41.25" customHeight="1">
      <c r="A26" s="1465">
        <v>20</v>
      </c>
      <c r="B26" s="1463"/>
      <c r="C26" s="1498"/>
      <c r="D26" s="1463"/>
      <c r="E26" s="1498"/>
      <c r="F26" s="1463"/>
      <c r="G26" s="1472"/>
      <c r="H26" s="1472"/>
    </row>
    <row r="27" spans="1:8" ht="50.25" customHeight="1">
      <c r="A27" s="1465">
        <v>21</v>
      </c>
      <c r="B27" s="1463"/>
      <c r="C27" s="1498"/>
      <c r="D27" s="1463"/>
      <c r="E27" s="1498"/>
      <c r="F27" s="1463"/>
      <c r="G27" s="1472"/>
      <c r="H27" s="1472"/>
    </row>
    <row r="28" spans="1:8" ht="40.5" customHeight="1">
      <c r="A28" s="1465">
        <v>22</v>
      </c>
      <c r="B28" s="1463"/>
      <c r="C28" s="1498"/>
      <c r="D28" s="1463"/>
      <c r="E28" s="1498"/>
      <c r="F28" s="1463"/>
      <c r="G28" s="1472"/>
      <c r="H28" s="1472"/>
    </row>
    <row r="29" spans="1:8" ht="39.75" customHeight="1">
      <c r="A29" s="1465">
        <v>23</v>
      </c>
      <c r="B29" s="1463"/>
      <c r="C29" s="1498"/>
      <c r="D29" s="1463"/>
      <c r="E29" s="1498"/>
      <c r="F29" s="1463"/>
      <c r="G29" s="1472"/>
      <c r="H29" s="1472"/>
    </row>
    <row r="30" spans="1:8" ht="39" customHeight="1">
      <c r="A30" s="1465">
        <v>24</v>
      </c>
      <c r="B30" s="1463"/>
      <c r="C30" s="1498"/>
      <c r="D30" s="1463"/>
      <c r="E30" s="1498"/>
      <c r="F30" s="1463"/>
      <c r="G30" s="1472"/>
      <c r="H30" s="1472"/>
    </row>
    <row r="31" spans="1:8" ht="38.25" customHeight="1">
      <c r="A31" s="1465">
        <v>25</v>
      </c>
      <c r="B31" s="1463"/>
      <c r="C31" s="1498"/>
      <c r="D31" s="1463"/>
      <c r="E31" s="1498"/>
      <c r="F31" s="1463"/>
      <c r="G31" s="1472"/>
      <c r="H31" s="1472"/>
    </row>
    <row r="32" spans="1:8" ht="58.5" customHeight="1">
      <c r="A32" s="1465">
        <v>26</v>
      </c>
      <c r="B32" s="1463"/>
      <c r="C32" s="1497"/>
      <c r="D32" s="1493"/>
      <c r="E32" s="1497"/>
      <c r="F32" s="1463"/>
      <c r="G32" s="1472"/>
      <c r="H32" s="1472"/>
    </row>
    <row r="33" spans="1:8" ht="42.75" customHeight="1">
      <c r="A33" s="1465">
        <v>27</v>
      </c>
      <c r="B33" s="1463"/>
      <c r="C33" s="1493"/>
      <c r="D33" s="1493"/>
      <c r="E33" s="1493"/>
      <c r="F33" s="1493"/>
      <c r="G33" s="1472"/>
      <c r="H33" s="1472"/>
    </row>
    <row r="34" spans="1:8" ht="60.75" customHeight="1">
      <c r="A34" s="1492">
        <v>28</v>
      </c>
      <c r="B34" s="1490"/>
      <c r="C34" s="1491"/>
      <c r="D34" s="1490"/>
      <c r="E34" s="1491"/>
      <c r="F34" s="1490"/>
      <c r="G34" s="1489"/>
      <c r="H34" s="1489"/>
    </row>
    <row r="35" spans="1:8" ht="12" customHeight="1">
      <c r="A35" s="1479"/>
      <c r="B35" s="1484"/>
      <c r="C35" s="1452"/>
      <c r="D35" s="1484"/>
      <c r="E35" s="1452"/>
      <c r="F35" s="1484"/>
      <c r="G35" s="1484"/>
      <c r="H35" s="1496" t="s">
        <v>561</v>
      </c>
    </row>
    <row r="36" spans="1:8" ht="12" customHeight="1" thickBot="1">
      <c r="A36" s="1479"/>
      <c r="B36" s="1484"/>
      <c r="C36" s="1452"/>
      <c r="D36" s="1484"/>
      <c r="E36" s="1452"/>
      <c r="F36" s="1484"/>
      <c r="G36" s="1484"/>
      <c r="H36" s="1496" t="s">
        <v>560</v>
      </c>
    </row>
    <row r="37" spans="1:8" ht="14.25" customHeight="1">
      <c r="A37" s="1966"/>
      <c r="B37" s="1968" t="s">
        <v>595</v>
      </c>
      <c r="C37" s="1495"/>
      <c r="D37" s="1968" t="s">
        <v>594</v>
      </c>
      <c r="E37" s="1495"/>
      <c r="F37" s="1968" t="s">
        <v>593</v>
      </c>
      <c r="G37" s="1968" t="s">
        <v>592</v>
      </c>
      <c r="H37" s="1968" t="s">
        <v>591</v>
      </c>
    </row>
    <row r="38" spans="1:8" ht="15" thickBot="1">
      <c r="A38" s="1967"/>
      <c r="B38" s="1969"/>
      <c r="C38" s="1494"/>
      <c r="D38" s="1969"/>
      <c r="E38" s="1494"/>
      <c r="F38" s="1969"/>
      <c r="G38" s="1969"/>
      <c r="H38" s="1969"/>
    </row>
    <row r="39" spans="1:8" ht="58.5" customHeight="1">
      <c r="A39" s="1465">
        <v>29</v>
      </c>
      <c r="B39" s="1493"/>
      <c r="C39" s="1452"/>
      <c r="D39" s="1493"/>
      <c r="E39" s="1452"/>
      <c r="F39" s="1493"/>
      <c r="G39" s="1472"/>
      <c r="H39" s="1472"/>
    </row>
    <row r="40" spans="1:8" ht="58.5" customHeight="1">
      <c r="A40" s="1465">
        <v>30</v>
      </c>
      <c r="B40" s="1493"/>
      <c r="C40" s="1452"/>
      <c r="D40" s="1493"/>
      <c r="E40" s="1452"/>
      <c r="F40" s="1493"/>
      <c r="G40" s="1472"/>
      <c r="H40" s="1472"/>
    </row>
    <row r="41" spans="1:8" ht="57.75" customHeight="1">
      <c r="A41" s="1465">
        <v>31</v>
      </c>
      <c r="B41" s="1493"/>
      <c r="C41" s="1452"/>
      <c r="D41" s="1493"/>
      <c r="E41" s="1452"/>
      <c r="F41" s="1493"/>
      <c r="G41" s="1472"/>
      <c r="H41" s="1472"/>
    </row>
    <row r="42" spans="1:8" ht="36.75" customHeight="1">
      <c r="A42" s="1465">
        <v>32</v>
      </c>
      <c r="B42" s="1493"/>
      <c r="C42" s="1452"/>
      <c r="D42" s="1493"/>
      <c r="E42" s="1452"/>
      <c r="F42" s="1493"/>
      <c r="G42" s="1472"/>
      <c r="H42" s="1472"/>
    </row>
    <row r="43" spans="1:8" ht="72" customHeight="1">
      <c r="A43" s="1465">
        <v>33</v>
      </c>
      <c r="B43" s="1493"/>
      <c r="C43" s="1452"/>
      <c r="D43" s="1493"/>
      <c r="E43" s="1452"/>
      <c r="F43" s="1493"/>
      <c r="G43" s="1472"/>
      <c r="H43" s="1472"/>
    </row>
    <row r="44" spans="1:8" ht="48" customHeight="1">
      <c r="A44" s="1465">
        <v>34</v>
      </c>
      <c r="B44" s="1463"/>
      <c r="C44" s="1452"/>
      <c r="D44" s="1493"/>
      <c r="E44" s="1452"/>
      <c r="F44" s="1493"/>
      <c r="G44" s="1472"/>
      <c r="H44" s="1472"/>
    </row>
    <row r="45" spans="1:8">
      <c r="A45" s="1465">
        <v>35</v>
      </c>
      <c r="B45" s="1493"/>
      <c r="C45" s="1452"/>
      <c r="D45" s="1493"/>
      <c r="E45" s="1452"/>
      <c r="F45" s="1493"/>
      <c r="G45" s="1472"/>
      <c r="H45" s="1472"/>
    </row>
    <row r="46" spans="1:8" ht="48" customHeight="1">
      <c r="A46" s="1465">
        <v>36</v>
      </c>
      <c r="B46" s="1493"/>
      <c r="C46" s="1452"/>
      <c r="D46" s="1493"/>
      <c r="E46" s="1452"/>
      <c r="F46" s="1493"/>
      <c r="G46" s="1472"/>
      <c r="H46" s="1472"/>
    </row>
    <row r="47" spans="1:8" ht="58.5" customHeight="1">
      <c r="A47" s="1465">
        <v>37</v>
      </c>
      <c r="B47" s="1493"/>
      <c r="C47" s="1452"/>
      <c r="D47" s="1493"/>
      <c r="E47" s="1452"/>
      <c r="F47" s="1493"/>
      <c r="G47" s="1472"/>
      <c r="H47" s="1472"/>
    </row>
    <row r="48" spans="1:8" ht="36" customHeight="1">
      <c r="A48" s="1465">
        <v>38</v>
      </c>
      <c r="B48" s="1493"/>
      <c r="C48" s="1452"/>
      <c r="D48" s="1493"/>
      <c r="E48" s="1452"/>
      <c r="F48" s="1493"/>
      <c r="G48" s="1472"/>
      <c r="H48" s="1472"/>
    </row>
    <row r="49" spans="1:8" ht="61.5" customHeight="1">
      <c r="A49" s="1465">
        <v>39</v>
      </c>
      <c r="B49" s="1493"/>
      <c r="C49" s="1452"/>
      <c r="D49" s="1493"/>
      <c r="E49" s="1452"/>
      <c r="F49" s="1493"/>
      <c r="G49" s="1472"/>
      <c r="H49" s="1472"/>
    </row>
    <row r="50" spans="1:8" ht="48" customHeight="1">
      <c r="A50" s="1465">
        <v>39</v>
      </c>
      <c r="B50" s="1493"/>
      <c r="C50" s="1452"/>
      <c r="D50" s="1493"/>
      <c r="E50" s="1452"/>
      <c r="F50" s="1493"/>
      <c r="G50" s="1472"/>
      <c r="H50" s="1472"/>
    </row>
    <row r="51" spans="1:8" ht="36.75" customHeight="1">
      <c r="A51" s="1465">
        <v>40</v>
      </c>
      <c r="B51" s="1493"/>
      <c r="C51" s="1452"/>
      <c r="D51" s="1493"/>
      <c r="E51" s="1452"/>
      <c r="F51" s="1493"/>
      <c r="G51" s="1472"/>
      <c r="H51" s="1471"/>
    </row>
    <row r="52" spans="1:8" ht="36" customHeight="1">
      <c r="A52" s="1465">
        <v>41</v>
      </c>
      <c r="B52" s="1493"/>
      <c r="C52" s="1452"/>
      <c r="D52" s="1493"/>
      <c r="E52" s="1452"/>
      <c r="F52" s="1493"/>
      <c r="G52" s="1472"/>
      <c r="H52" s="1472"/>
    </row>
    <row r="53" spans="1:8">
      <c r="A53" s="1465">
        <v>42</v>
      </c>
      <c r="B53" s="1493"/>
      <c r="C53" s="1452"/>
      <c r="D53" s="1493"/>
      <c r="E53" s="1452"/>
      <c r="F53" s="1493"/>
      <c r="G53" s="1472"/>
      <c r="H53" s="1471"/>
    </row>
    <row r="54" spans="1:8">
      <c r="A54" s="1465">
        <v>43</v>
      </c>
      <c r="B54" s="1493"/>
      <c r="C54" s="1452"/>
      <c r="D54" s="1493"/>
      <c r="E54" s="1452"/>
      <c r="F54" s="1493"/>
      <c r="G54" s="1472"/>
      <c r="H54" s="1472"/>
    </row>
    <row r="55" spans="1:8">
      <c r="A55" s="1465">
        <v>44</v>
      </c>
      <c r="B55" s="1493"/>
      <c r="C55" s="1452"/>
      <c r="D55" s="1493"/>
      <c r="E55" s="1452"/>
      <c r="F55" s="1493"/>
      <c r="G55" s="1472"/>
      <c r="H55" s="1472"/>
    </row>
    <row r="56" spans="1:8">
      <c r="A56" s="1465">
        <v>45</v>
      </c>
      <c r="B56" s="1493"/>
      <c r="C56" s="1452"/>
      <c r="D56" s="1493"/>
      <c r="E56" s="1452"/>
      <c r="F56" s="1493"/>
      <c r="G56" s="1472"/>
      <c r="H56" s="1472"/>
    </row>
    <row r="57" spans="1:8">
      <c r="A57" s="1465">
        <v>46</v>
      </c>
      <c r="B57" s="1493"/>
      <c r="C57" s="1452"/>
      <c r="D57" s="1493"/>
      <c r="E57" s="1452"/>
      <c r="F57" s="1493"/>
      <c r="G57" s="1472"/>
      <c r="H57" s="1471"/>
    </row>
    <row r="58" spans="1:8">
      <c r="A58" s="1465">
        <v>47</v>
      </c>
      <c r="B58" s="1493"/>
      <c r="C58" s="1452"/>
      <c r="D58" s="1493"/>
      <c r="E58" s="1452"/>
      <c r="F58" s="1493"/>
      <c r="G58" s="1472"/>
      <c r="H58" s="1472"/>
    </row>
    <row r="59" spans="1:8">
      <c r="A59" s="1465">
        <v>48</v>
      </c>
      <c r="B59" s="1493"/>
      <c r="C59" s="1452"/>
      <c r="D59" s="1493"/>
      <c r="E59" s="1452"/>
      <c r="F59" s="1493"/>
      <c r="G59" s="1472"/>
      <c r="H59" s="1463"/>
    </row>
    <row r="60" spans="1:8">
      <c r="A60" s="1465">
        <v>49</v>
      </c>
      <c r="B60" s="1493"/>
      <c r="C60" s="1452"/>
      <c r="D60" s="1493"/>
      <c r="E60" s="1452"/>
      <c r="F60" s="1493"/>
      <c r="G60" s="1472"/>
      <c r="H60" s="1472"/>
    </row>
    <row r="61" spans="1:8">
      <c r="A61" s="1465">
        <v>50</v>
      </c>
      <c r="B61" s="1493"/>
      <c r="C61" s="1452"/>
      <c r="D61" s="1493"/>
      <c r="E61" s="1452"/>
      <c r="F61" s="1493"/>
      <c r="G61" s="1472"/>
      <c r="H61" s="1472"/>
    </row>
    <row r="62" spans="1:8">
      <c r="A62" s="1465">
        <v>51</v>
      </c>
      <c r="B62" s="1493"/>
      <c r="C62" s="1452"/>
      <c r="D62" s="1493"/>
      <c r="E62" s="1452"/>
      <c r="F62" s="1493"/>
      <c r="G62" s="1472"/>
      <c r="H62" s="1472"/>
    </row>
    <row r="63" spans="1:8">
      <c r="A63" s="1465">
        <v>52</v>
      </c>
      <c r="B63" s="1493"/>
      <c r="C63" s="1452"/>
      <c r="D63" s="1493"/>
      <c r="E63" s="1452"/>
      <c r="F63" s="1493"/>
      <c r="G63" s="1472"/>
      <c r="H63" s="1472"/>
    </row>
    <row r="64" spans="1:8">
      <c r="A64" s="1465">
        <v>53</v>
      </c>
      <c r="B64" s="1493"/>
      <c r="C64" s="1452"/>
      <c r="D64" s="1493"/>
      <c r="E64" s="1452"/>
      <c r="F64" s="1493"/>
      <c r="G64" s="1472"/>
      <c r="H64" s="1472"/>
    </row>
    <row r="65" spans="1:8">
      <c r="A65" s="1492">
        <v>54</v>
      </c>
      <c r="B65" s="1490"/>
      <c r="C65" s="1491"/>
      <c r="D65" s="1490"/>
      <c r="E65" s="1491"/>
      <c r="F65" s="1490"/>
      <c r="G65" s="1489"/>
      <c r="H65" s="1489"/>
    </row>
    <row r="66" spans="1:8" ht="15" customHeight="1">
      <c r="A66" s="1488"/>
      <c r="B66" s="1488" t="s">
        <v>562</v>
      </c>
      <c r="C66" s="1488"/>
      <c r="D66" s="1488"/>
      <c r="E66" s="1452"/>
      <c r="F66" s="1452"/>
      <c r="G66" s="1452"/>
      <c r="H66" s="1452"/>
    </row>
  </sheetData>
  <mergeCells count="15">
    <mergeCell ref="A2:H2"/>
    <mergeCell ref="A3:H3"/>
    <mergeCell ref="A5:A6"/>
    <mergeCell ref="B5:B6"/>
    <mergeCell ref="D5:D6"/>
    <mergeCell ref="F5:F6"/>
    <mergeCell ref="G5:G6"/>
    <mergeCell ref="H5:H6"/>
    <mergeCell ref="A19:D19"/>
    <mergeCell ref="H37:H38"/>
    <mergeCell ref="A37:A38"/>
    <mergeCell ref="B37:B38"/>
    <mergeCell ref="D37:D38"/>
    <mergeCell ref="F37:F38"/>
    <mergeCell ref="G37:G38"/>
  </mergeCells>
  <pageMargins left="0.7" right="0.7" top="0.75" bottom="0.75" header="0.3" footer="0.3"/>
  <pageSetup scale="51" orientation="portrait" r:id="rId1"/>
  <rowBreaks count="1" manualBreakCount="1">
    <brk id="35" max="7"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AD7F9-5AE0-430D-B837-A5BE690E31FF}">
  <dimension ref="A1:N63"/>
  <sheetViews>
    <sheetView view="pageBreakPreview" zoomScaleNormal="100" zoomScaleSheetLayoutView="100" workbookViewId="0">
      <selection activeCell="C19" sqref="C19"/>
    </sheetView>
  </sheetViews>
  <sheetFormatPr baseColWidth="10" defaultRowHeight="14.25"/>
  <cols>
    <col min="1" max="1" width="2.85546875" style="1455" customWidth="1"/>
    <col min="2" max="2" width="27.42578125" style="1454" customWidth="1"/>
    <col min="3" max="3" width="34.140625" style="1454" customWidth="1"/>
    <col min="4" max="4" width="51.140625" style="1454" customWidth="1"/>
    <col min="5" max="6" width="14.140625" style="1453" customWidth="1"/>
    <col min="7" max="16384" width="11.42578125" style="1452"/>
  </cols>
  <sheetData>
    <row r="1" spans="1:14" s="1475" customFormat="1" ht="15" customHeight="1">
      <c r="A1" s="1477"/>
      <c r="E1" s="1476"/>
      <c r="F1" s="1476"/>
    </row>
    <row r="2" spans="1:14" s="1478" customFormat="1" ht="12.75" customHeight="1">
      <c r="A2" s="1983" t="s">
        <v>596</v>
      </c>
      <c r="B2" s="1983"/>
      <c r="C2" s="1983"/>
      <c r="D2" s="1983"/>
      <c r="E2" s="1983"/>
      <c r="F2" s="1983"/>
      <c r="G2" s="1452"/>
      <c r="H2" s="1452"/>
      <c r="I2" s="1452"/>
      <c r="J2" s="1452"/>
      <c r="K2" s="1452"/>
      <c r="L2" s="1452"/>
      <c r="M2" s="1452"/>
      <c r="N2" s="1452"/>
    </row>
    <row r="3" spans="1:14" s="1478" customFormat="1" ht="12.75" customHeight="1">
      <c r="A3" s="1983" t="s">
        <v>68</v>
      </c>
      <c r="B3" s="1983"/>
      <c r="C3" s="1983"/>
      <c r="D3" s="1983"/>
      <c r="E3" s="1983"/>
      <c r="F3" s="1983"/>
      <c r="G3" s="1452"/>
      <c r="H3" s="1452"/>
      <c r="I3" s="1452"/>
      <c r="J3" s="1452"/>
      <c r="K3" s="1452"/>
      <c r="L3" s="1452"/>
      <c r="M3" s="1452"/>
      <c r="N3" s="1452"/>
    </row>
    <row r="4" spans="1:14" s="1475" customFormat="1" ht="12.75" thickBot="1">
      <c r="A4" s="1477"/>
      <c r="B4" s="1477"/>
      <c r="C4" s="1477"/>
      <c r="D4" s="1477"/>
      <c r="E4" s="1476"/>
      <c r="F4" s="1476"/>
    </row>
    <row r="5" spans="1:14" s="1473" customFormat="1" ht="14.25" customHeight="1">
      <c r="A5" s="1984"/>
      <c r="B5" s="1986" t="s">
        <v>595</v>
      </c>
      <c r="C5" s="1986" t="s">
        <v>594</v>
      </c>
      <c r="D5" s="1986" t="s">
        <v>593</v>
      </c>
      <c r="E5" s="1986" t="s">
        <v>592</v>
      </c>
      <c r="F5" s="1986" t="s">
        <v>591</v>
      </c>
      <c r="G5" s="1474"/>
    </row>
    <row r="6" spans="1:14" s="1473" customFormat="1" ht="13.5" thickBot="1">
      <c r="A6" s="1985"/>
      <c r="B6" s="1987"/>
      <c r="C6" s="1987"/>
      <c r="D6" s="1987"/>
      <c r="E6" s="1987"/>
      <c r="F6" s="1987"/>
      <c r="G6" s="1474"/>
    </row>
    <row r="7" spans="1:14" s="1470" customFormat="1" ht="128.25" customHeight="1">
      <c r="A7" s="1471">
        <v>1</v>
      </c>
      <c r="B7" s="1463" t="s">
        <v>588</v>
      </c>
      <c r="C7" s="1464" t="s">
        <v>590</v>
      </c>
      <c r="D7" s="1463" t="s">
        <v>589</v>
      </c>
      <c r="E7" s="1472">
        <v>44049</v>
      </c>
      <c r="F7" s="1472" t="s">
        <v>563</v>
      </c>
    </row>
    <row r="8" spans="1:14" s="1470" customFormat="1" ht="60" customHeight="1">
      <c r="A8" s="1471">
        <v>2</v>
      </c>
      <c r="B8" s="1463" t="s">
        <v>588</v>
      </c>
      <c r="C8" s="1464" t="s">
        <v>587</v>
      </c>
      <c r="D8" s="1463" t="s">
        <v>586</v>
      </c>
      <c r="E8" s="1472">
        <v>44057</v>
      </c>
      <c r="F8" s="1471" t="s">
        <v>563</v>
      </c>
    </row>
    <row r="9" spans="1:14" s="1470" customFormat="1" ht="49.5" customHeight="1">
      <c r="A9" s="1471">
        <v>3</v>
      </c>
      <c r="B9" s="1463" t="s">
        <v>585</v>
      </c>
      <c r="C9" s="1464" t="s">
        <v>584</v>
      </c>
      <c r="D9" s="1463" t="s">
        <v>583</v>
      </c>
      <c r="E9" s="1472">
        <v>44064</v>
      </c>
      <c r="F9" s="1471" t="s">
        <v>582</v>
      </c>
    </row>
    <row r="10" spans="1:14" s="1470" customFormat="1" ht="82.5" customHeight="1">
      <c r="A10" s="1471">
        <v>4</v>
      </c>
      <c r="B10" s="1463" t="s">
        <v>581</v>
      </c>
      <c r="C10" s="1464" t="s">
        <v>580</v>
      </c>
      <c r="D10" s="1463" t="s">
        <v>579</v>
      </c>
      <c r="E10" s="1472">
        <v>44132</v>
      </c>
      <c r="F10" s="1471" t="s">
        <v>578</v>
      </c>
    </row>
    <row r="11" spans="1:14" s="1470" customFormat="1" ht="58.5" customHeight="1">
      <c r="A11" s="1471">
        <v>5</v>
      </c>
      <c r="B11" s="1463" t="s">
        <v>566</v>
      </c>
      <c r="C11" s="1464" t="s">
        <v>577</v>
      </c>
      <c r="D11" s="1463" t="s">
        <v>576</v>
      </c>
      <c r="E11" s="1472">
        <v>44118</v>
      </c>
      <c r="F11" s="1472">
        <v>45626</v>
      </c>
    </row>
    <row r="12" spans="1:14" s="1470" customFormat="1" ht="105.75" customHeight="1">
      <c r="A12" s="1471">
        <v>6</v>
      </c>
      <c r="B12" s="1463" t="s">
        <v>575</v>
      </c>
      <c r="C12" s="1464" t="s">
        <v>574</v>
      </c>
      <c r="D12" s="1463" t="s">
        <v>573</v>
      </c>
      <c r="E12" s="1462">
        <v>44159</v>
      </c>
      <c r="F12" s="1471" t="s">
        <v>563</v>
      </c>
    </row>
    <row r="13" spans="1:14" s="1461" customFormat="1" ht="81" customHeight="1">
      <c r="A13" s="1465">
        <v>7</v>
      </c>
      <c r="B13" s="1463" t="s">
        <v>572</v>
      </c>
      <c r="C13" s="1464" t="s">
        <v>571</v>
      </c>
      <c r="D13" s="1463" t="s">
        <v>570</v>
      </c>
      <c r="E13" s="1462">
        <v>44139</v>
      </c>
      <c r="F13" s="1462">
        <v>45634</v>
      </c>
    </row>
    <row r="14" spans="1:14" s="1461" customFormat="1" ht="81.75" customHeight="1">
      <c r="A14" s="1465">
        <v>8</v>
      </c>
      <c r="B14" s="1463" t="s">
        <v>569</v>
      </c>
      <c r="C14" s="1464" t="s">
        <v>568</v>
      </c>
      <c r="D14" s="1463" t="s">
        <v>567</v>
      </c>
      <c r="E14" s="1462">
        <v>44158</v>
      </c>
      <c r="F14" s="1462">
        <v>44469</v>
      </c>
    </row>
    <row r="15" spans="1:14" s="1461" customFormat="1" ht="60.75" customHeight="1" thickBot="1">
      <c r="A15" s="1469">
        <v>9</v>
      </c>
      <c r="B15" s="1467" t="s">
        <v>566</v>
      </c>
      <c r="C15" s="1468" t="s">
        <v>565</v>
      </c>
      <c r="D15" s="1467" t="s">
        <v>564</v>
      </c>
      <c r="E15" s="1466">
        <v>44172</v>
      </c>
      <c r="F15" s="1466" t="s">
        <v>563</v>
      </c>
    </row>
    <row r="16" spans="1:14" s="1461" customFormat="1" ht="10.5" customHeight="1">
      <c r="A16" s="1982" t="s">
        <v>562</v>
      </c>
      <c r="B16" s="1982"/>
      <c r="C16" s="1982"/>
      <c r="D16" s="1982"/>
      <c r="E16" s="1982"/>
      <c r="F16" s="1982"/>
    </row>
    <row r="17" spans="1:14" s="1461" customFormat="1" ht="32.25" customHeight="1">
      <c r="A17" s="1465"/>
      <c r="B17" s="1463"/>
      <c r="C17" s="1464"/>
      <c r="D17" s="1463"/>
      <c r="E17" s="1462"/>
      <c r="F17" s="1462"/>
    </row>
    <row r="18" spans="1:14" ht="38.25" customHeight="1">
      <c r="A18" s="1459"/>
      <c r="B18" s="1457"/>
      <c r="C18" s="1457"/>
      <c r="D18" s="1457"/>
      <c r="E18" s="1457"/>
      <c r="F18" s="1457"/>
      <c r="G18" s="1456"/>
      <c r="H18" s="1456"/>
      <c r="I18" s="1456"/>
      <c r="J18" s="1456"/>
      <c r="K18" s="1456"/>
      <c r="L18" s="1456"/>
      <c r="M18" s="1456"/>
      <c r="N18" s="1456"/>
    </row>
    <row r="19" spans="1:14" ht="38.25" customHeight="1">
      <c r="A19" s="1459"/>
      <c r="B19" s="1457"/>
      <c r="C19" s="1457"/>
      <c r="D19" s="1457"/>
      <c r="E19" s="1458"/>
      <c r="F19" s="1458"/>
      <c r="G19" s="1456"/>
      <c r="H19" s="1456"/>
      <c r="I19" s="1456"/>
      <c r="J19" s="1456"/>
      <c r="K19" s="1456"/>
      <c r="L19" s="1456"/>
      <c r="M19" s="1456"/>
      <c r="N19" s="1456"/>
    </row>
    <row r="20" spans="1:14" ht="39.75" customHeight="1">
      <c r="A20" s="1459"/>
      <c r="B20" s="1457"/>
      <c r="C20" s="1457"/>
      <c r="D20" s="1457"/>
      <c r="E20" s="1458"/>
      <c r="F20" s="1458"/>
      <c r="G20" s="1456"/>
      <c r="H20" s="1456"/>
      <c r="I20" s="1456"/>
      <c r="J20" s="1456"/>
      <c r="K20" s="1456"/>
      <c r="L20" s="1456"/>
      <c r="M20" s="1456"/>
      <c r="N20" s="1456"/>
    </row>
    <row r="21" spans="1:14" ht="36.75" customHeight="1">
      <c r="A21" s="1459"/>
      <c r="B21" s="1457"/>
      <c r="C21" s="1457"/>
      <c r="D21" s="1457"/>
      <c r="E21" s="1458"/>
      <c r="F21" s="1457"/>
      <c r="G21" s="1456"/>
      <c r="H21" s="1456"/>
      <c r="I21" s="1456"/>
      <c r="J21" s="1456"/>
      <c r="K21" s="1456"/>
      <c r="L21" s="1456"/>
      <c r="M21" s="1456"/>
      <c r="N21" s="1456"/>
    </row>
    <row r="22" spans="1:14" ht="37.5" customHeight="1">
      <c r="A22" s="1459"/>
      <c r="B22" s="1457"/>
      <c r="C22" s="1457"/>
      <c r="D22" s="1457"/>
      <c r="E22" s="1457"/>
      <c r="F22" s="1457"/>
      <c r="G22" s="1456"/>
      <c r="H22" s="1456"/>
      <c r="I22" s="1456"/>
      <c r="J22" s="1456"/>
      <c r="K22" s="1456"/>
      <c r="L22" s="1456"/>
      <c r="M22" s="1456"/>
      <c r="N22" s="1456"/>
    </row>
    <row r="23" spans="1:14" ht="41.25" customHeight="1">
      <c r="A23" s="1459"/>
      <c r="B23" s="1457"/>
      <c r="C23" s="1457"/>
      <c r="D23" s="1457"/>
      <c r="E23" s="1457"/>
      <c r="F23" s="1457"/>
      <c r="G23" s="1456"/>
      <c r="H23" s="1456"/>
      <c r="I23" s="1456"/>
      <c r="J23" s="1456"/>
      <c r="K23" s="1456"/>
      <c r="L23" s="1456"/>
      <c r="M23" s="1456"/>
      <c r="N23" s="1456"/>
    </row>
    <row r="24" spans="1:14" ht="50.25" customHeight="1">
      <c r="A24" s="1459"/>
      <c r="B24" s="1457"/>
      <c r="C24" s="1457"/>
      <c r="D24" s="1457"/>
      <c r="E24" s="1457"/>
      <c r="F24" s="1457"/>
      <c r="G24" s="1456"/>
      <c r="H24" s="1456"/>
      <c r="I24" s="1456"/>
      <c r="J24" s="1456"/>
      <c r="K24" s="1456"/>
      <c r="L24" s="1456"/>
      <c r="M24" s="1456"/>
      <c r="N24" s="1456"/>
    </row>
    <row r="25" spans="1:14" ht="40.5" customHeight="1">
      <c r="A25" s="1459">
        <v>22</v>
      </c>
      <c r="B25" s="1457"/>
      <c r="C25" s="1457"/>
      <c r="D25" s="1457"/>
      <c r="E25" s="1457"/>
      <c r="F25" s="1457"/>
      <c r="G25" s="1456"/>
      <c r="H25" s="1456"/>
      <c r="I25" s="1456"/>
      <c r="J25" s="1456"/>
      <c r="K25" s="1456"/>
      <c r="L25" s="1456"/>
      <c r="M25" s="1456"/>
      <c r="N25" s="1456"/>
    </row>
    <row r="26" spans="1:14" ht="39.75" customHeight="1">
      <c r="A26" s="1459">
        <v>23</v>
      </c>
      <c r="B26" s="1457"/>
      <c r="C26" s="1457"/>
      <c r="D26" s="1457"/>
      <c r="E26" s="1457"/>
      <c r="F26" s="1457"/>
      <c r="G26" s="1456"/>
      <c r="H26" s="1456"/>
      <c r="I26" s="1456"/>
      <c r="J26" s="1456"/>
      <c r="K26" s="1456"/>
      <c r="L26" s="1456"/>
      <c r="M26" s="1456"/>
      <c r="N26" s="1456"/>
    </row>
    <row r="27" spans="1:14" ht="39" customHeight="1">
      <c r="A27" s="1459">
        <v>24</v>
      </c>
      <c r="B27" s="1457"/>
      <c r="C27" s="1457"/>
      <c r="D27" s="1457"/>
      <c r="E27" s="1457"/>
      <c r="F27" s="1457"/>
      <c r="G27" s="1456"/>
      <c r="H27" s="1456"/>
      <c r="I27" s="1456"/>
      <c r="J27" s="1456"/>
      <c r="K27" s="1456"/>
      <c r="L27" s="1456"/>
      <c r="M27" s="1456"/>
      <c r="N27" s="1456"/>
    </row>
    <row r="28" spans="1:14" ht="38.25" customHeight="1">
      <c r="A28" s="1459">
        <v>25</v>
      </c>
      <c r="B28" s="1457"/>
      <c r="C28" s="1457"/>
      <c r="D28" s="1457"/>
      <c r="E28" s="1457"/>
      <c r="F28" s="1457"/>
      <c r="G28" s="1456"/>
      <c r="H28" s="1456"/>
      <c r="I28" s="1456"/>
      <c r="J28" s="1456"/>
      <c r="K28" s="1456"/>
      <c r="L28" s="1456"/>
      <c r="M28" s="1456"/>
      <c r="N28" s="1456"/>
    </row>
    <row r="29" spans="1:14" ht="58.5" customHeight="1">
      <c r="A29" s="1459">
        <v>26</v>
      </c>
      <c r="B29" s="1457"/>
      <c r="C29" s="1458"/>
      <c r="D29" s="1457"/>
      <c r="E29" s="1457"/>
      <c r="F29" s="1457"/>
      <c r="G29" s="1456"/>
      <c r="H29" s="1456"/>
      <c r="I29" s="1456"/>
      <c r="J29" s="1456"/>
      <c r="K29" s="1456"/>
      <c r="L29" s="1456"/>
      <c r="M29" s="1456"/>
      <c r="N29" s="1456"/>
    </row>
    <row r="30" spans="1:14" ht="42.75" customHeight="1">
      <c r="A30" s="1459">
        <v>27</v>
      </c>
      <c r="B30" s="1457"/>
      <c r="C30" s="1458"/>
      <c r="D30" s="1458"/>
      <c r="E30" s="1457"/>
      <c r="F30" s="1457"/>
      <c r="G30" s="1456"/>
      <c r="H30" s="1456"/>
      <c r="I30" s="1456"/>
      <c r="J30" s="1456"/>
      <c r="K30" s="1456"/>
      <c r="L30" s="1456"/>
      <c r="M30" s="1456"/>
      <c r="N30" s="1456"/>
    </row>
    <row r="31" spans="1:14" ht="60.75" customHeight="1">
      <c r="A31" s="1459">
        <v>28</v>
      </c>
      <c r="B31" s="1458"/>
      <c r="C31" s="1458"/>
      <c r="D31" s="1458"/>
      <c r="E31" s="1457"/>
      <c r="F31" s="1457"/>
      <c r="G31" s="1456"/>
      <c r="H31" s="1456"/>
      <c r="I31" s="1456"/>
      <c r="J31" s="1456"/>
      <c r="K31" s="1456"/>
      <c r="L31" s="1456"/>
      <c r="M31" s="1456"/>
      <c r="N31" s="1456"/>
    </row>
    <row r="32" spans="1:14" ht="12" customHeight="1">
      <c r="A32" s="1458"/>
      <c r="B32" s="1457"/>
      <c r="C32" s="1457"/>
      <c r="D32" s="1457"/>
      <c r="E32" s="1457"/>
      <c r="F32" s="1460" t="s">
        <v>561</v>
      </c>
      <c r="G32" s="1456"/>
      <c r="H32" s="1456"/>
      <c r="I32" s="1456"/>
      <c r="J32" s="1456"/>
      <c r="K32" s="1456"/>
      <c r="L32" s="1456"/>
      <c r="M32" s="1456"/>
      <c r="N32" s="1456"/>
    </row>
    <row r="33" spans="1:14" ht="12" customHeight="1" thickBot="1">
      <c r="A33" s="1458"/>
      <c r="B33" s="1457"/>
      <c r="C33" s="1457"/>
      <c r="D33" s="1457"/>
      <c r="E33" s="1457"/>
      <c r="F33" s="1460" t="s">
        <v>560</v>
      </c>
      <c r="G33" s="1456"/>
      <c r="H33" s="1456"/>
      <c r="I33" s="1456"/>
      <c r="J33" s="1456"/>
      <c r="K33" s="1456"/>
      <c r="L33" s="1456"/>
      <c r="M33" s="1456"/>
      <c r="N33" s="1456"/>
    </row>
    <row r="34" spans="1:14" ht="14.25" customHeight="1">
      <c r="A34" s="1978"/>
      <c r="B34" s="1980" t="s">
        <v>559</v>
      </c>
      <c r="C34" s="1980" t="s">
        <v>558</v>
      </c>
      <c r="D34" s="1980" t="s">
        <v>557</v>
      </c>
      <c r="E34" s="1980" t="s">
        <v>556</v>
      </c>
      <c r="F34" s="1980" t="s">
        <v>555</v>
      </c>
      <c r="G34" s="1456"/>
      <c r="H34" s="1456"/>
      <c r="I34" s="1456"/>
      <c r="J34" s="1456"/>
      <c r="K34" s="1456"/>
      <c r="L34" s="1456"/>
      <c r="M34" s="1456"/>
      <c r="N34" s="1456"/>
    </row>
    <row r="35" spans="1:14" ht="15.75" thickBot="1">
      <c r="A35" s="1979"/>
      <c r="B35" s="1981"/>
      <c r="C35" s="1981"/>
      <c r="D35" s="1981"/>
      <c r="E35" s="1981"/>
      <c r="F35" s="1981"/>
      <c r="G35" s="1456"/>
      <c r="H35" s="1456"/>
      <c r="I35" s="1456"/>
      <c r="J35" s="1456"/>
      <c r="K35" s="1456"/>
      <c r="L35" s="1456"/>
      <c r="M35" s="1456"/>
      <c r="N35" s="1456"/>
    </row>
    <row r="36" spans="1:14" ht="58.5" customHeight="1">
      <c r="A36" s="1459">
        <v>29</v>
      </c>
      <c r="B36" s="1458"/>
      <c r="C36" s="1458"/>
      <c r="D36" s="1458"/>
      <c r="E36" s="1457"/>
      <c r="F36" s="1457"/>
      <c r="G36" s="1456"/>
      <c r="H36" s="1456"/>
      <c r="I36" s="1456"/>
      <c r="J36" s="1456"/>
      <c r="K36" s="1456"/>
      <c r="L36" s="1456"/>
      <c r="M36" s="1456"/>
      <c r="N36" s="1456"/>
    </row>
    <row r="37" spans="1:14" ht="58.5" customHeight="1">
      <c r="A37" s="1459">
        <v>30</v>
      </c>
      <c r="B37" s="1458"/>
      <c r="C37" s="1458"/>
      <c r="D37" s="1458"/>
      <c r="E37" s="1457"/>
      <c r="F37" s="1457"/>
      <c r="G37" s="1456"/>
      <c r="H37" s="1456"/>
      <c r="I37" s="1456"/>
      <c r="J37" s="1456"/>
      <c r="K37" s="1456"/>
      <c r="L37" s="1456"/>
      <c r="M37" s="1456"/>
      <c r="N37" s="1456"/>
    </row>
    <row r="38" spans="1:14" ht="57.75" customHeight="1">
      <c r="A38" s="1459">
        <v>31</v>
      </c>
      <c r="B38" s="1458"/>
      <c r="C38" s="1458"/>
      <c r="D38" s="1458"/>
      <c r="E38" s="1457"/>
      <c r="F38" s="1457"/>
      <c r="G38" s="1456"/>
      <c r="H38" s="1456"/>
      <c r="I38" s="1456"/>
      <c r="J38" s="1456"/>
      <c r="K38" s="1456"/>
      <c r="L38" s="1456"/>
      <c r="M38" s="1456"/>
      <c r="N38" s="1456"/>
    </row>
    <row r="39" spans="1:14" ht="36.75" customHeight="1">
      <c r="A39" s="1459">
        <v>32</v>
      </c>
      <c r="B39" s="1458"/>
      <c r="C39" s="1458"/>
      <c r="D39" s="1458"/>
      <c r="E39" s="1457"/>
      <c r="F39" s="1457"/>
      <c r="G39" s="1456"/>
      <c r="H39" s="1456"/>
      <c r="I39" s="1456"/>
      <c r="J39" s="1456"/>
      <c r="K39" s="1456"/>
      <c r="L39" s="1456"/>
      <c r="M39" s="1456"/>
      <c r="N39" s="1456"/>
    </row>
    <row r="40" spans="1:14" ht="72" customHeight="1">
      <c r="A40" s="1459">
        <v>33</v>
      </c>
      <c r="B40" s="1458"/>
      <c r="C40" s="1458"/>
      <c r="D40" s="1458"/>
      <c r="E40" s="1457"/>
      <c r="F40" s="1457"/>
      <c r="G40" s="1456"/>
      <c r="H40" s="1456"/>
      <c r="I40" s="1456"/>
      <c r="J40" s="1456"/>
      <c r="K40" s="1456"/>
      <c r="L40" s="1456"/>
      <c r="M40" s="1456"/>
      <c r="N40" s="1456"/>
    </row>
    <row r="41" spans="1:14" ht="48" customHeight="1">
      <c r="A41" s="1459">
        <v>34</v>
      </c>
      <c r="B41" s="1457"/>
      <c r="C41" s="1458"/>
      <c r="D41" s="1458"/>
      <c r="E41" s="1457"/>
      <c r="F41" s="1457"/>
      <c r="G41" s="1456"/>
      <c r="H41" s="1456"/>
      <c r="I41" s="1456"/>
      <c r="J41" s="1456"/>
      <c r="K41" s="1456"/>
      <c r="L41" s="1456"/>
      <c r="M41" s="1456"/>
      <c r="N41" s="1456"/>
    </row>
    <row r="42" spans="1:14" ht="15">
      <c r="A42" s="1459">
        <v>35</v>
      </c>
      <c r="B42" s="1458"/>
      <c r="C42" s="1458"/>
      <c r="D42" s="1458"/>
      <c r="E42" s="1457"/>
      <c r="F42" s="1457"/>
      <c r="G42" s="1456"/>
      <c r="H42" s="1456"/>
      <c r="I42" s="1456"/>
      <c r="J42" s="1456"/>
      <c r="K42" s="1456"/>
      <c r="L42" s="1456"/>
      <c r="M42" s="1456"/>
      <c r="N42" s="1456"/>
    </row>
    <row r="43" spans="1:14" ht="48" customHeight="1">
      <c r="A43" s="1459">
        <v>36</v>
      </c>
      <c r="B43" s="1458"/>
      <c r="C43" s="1458"/>
      <c r="D43" s="1458"/>
      <c r="E43" s="1457"/>
      <c r="F43" s="1457"/>
      <c r="G43" s="1456"/>
      <c r="H43" s="1456"/>
      <c r="I43" s="1456"/>
      <c r="J43" s="1456"/>
      <c r="K43" s="1456"/>
      <c r="L43" s="1456"/>
      <c r="M43" s="1456"/>
      <c r="N43" s="1456"/>
    </row>
    <row r="44" spans="1:14" ht="58.5" customHeight="1">
      <c r="A44" s="1459">
        <v>37</v>
      </c>
      <c r="B44" s="1458"/>
      <c r="C44" s="1458"/>
      <c r="D44" s="1458"/>
      <c r="E44" s="1457"/>
      <c r="F44" s="1457"/>
      <c r="G44" s="1456"/>
      <c r="H44" s="1456"/>
      <c r="I44" s="1456"/>
      <c r="J44" s="1456"/>
      <c r="K44" s="1456"/>
      <c r="L44" s="1456"/>
      <c r="M44" s="1456"/>
      <c r="N44" s="1456"/>
    </row>
    <row r="45" spans="1:14" ht="36" customHeight="1">
      <c r="A45" s="1459">
        <v>38</v>
      </c>
      <c r="B45" s="1458"/>
      <c r="C45" s="1458"/>
      <c r="D45" s="1458"/>
      <c r="E45" s="1457"/>
      <c r="F45" s="1457"/>
      <c r="G45" s="1456"/>
      <c r="H45" s="1456"/>
      <c r="I45" s="1456"/>
      <c r="J45" s="1456"/>
      <c r="K45" s="1456"/>
      <c r="L45" s="1456"/>
      <c r="M45" s="1456"/>
      <c r="N45" s="1456"/>
    </row>
    <row r="46" spans="1:14" ht="61.5" customHeight="1">
      <c r="A46" s="1459">
        <v>39</v>
      </c>
      <c r="B46" s="1458"/>
      <c r="C46" s="1458"/>
      <c r="D46" s="1458"/>
      <c r="E46" s="1457"/>
      <c r="F46" s="1457"/>
      <c r="G46" s="1456"/>
      <c r="H46" s="1456"/>
      <c r="I46" s="1456"/>
      <c r="J46" s="1456"/>
      <c r="K46" s="1456"/>
      <c r="L46" s="1456"/>
      <c r="M46" s="1456"/>
      <c r="N46" s="1456"/>
    </row>
    <row r="47" spans="1:14" ht="48" customHeight="1">
      <c r="A47" s="1459">
        <v>39</v>
      </c>
      <c r="B47" s="1458"/>
      <c r="C47" s="1458"/>
      <c r="D47" s="1458"/>
      <c r="E47" s="1457"/>
      <c r="F47" s="1457"/>
      <c r="G47" s="1456"/>
      <c r="H47" s="1456"/>
      <c r="I47" s="1456"/>
      <c r="J47" s="1456"/>
      <c r="K47" s="1456"/>
      <c r="L47" s="1456"/>
      <c r="M47" s="1456"/>
      <c r="N47" s="1456"/>
    </row>
    <row r="48" spans="1:14" ht="36.75" customHeight="1">
      <c r="A48" s="1459">
        <v>40</v>
      </c>
      <c r="B48" s="1458"/>
      <c r="C48" s="1458"/>
      <c r="D48" s="1458"/>
      <c r="E48" s="1457"/>
      <c r="F48" s="1457"/>
      <c r="G48" s="1456"/>
      <c r="H48" s="1456"/>
      <c r="I48" s="1456"/>
      <c r="J48" s="1456"/>
      <c r="K48" s="1456"/>
      <c r="L48" s="1456"/>
      <c r="M48" s="1456"/>
      <c r="N48" s="1456"/>
    </row>
    <row r="49" spans="1:14" ht="36" customHeight="1">
      <c r="A49" s="1459">
        <v>41</v>
      </c>
      <c r="B49" s="1458"/>
      <c r="C49" s="1458"/>
      <c r="D49" s="1458"/>
      <c r="E49" s="1457"/>
      <c r="F49" s="1457"/>
      <c r="G49" s="1456"/>
      <c r="H49" s="1456"/>
      <c r="I49" s="1456"/>
      <c r="J49" s="1456"/>
      <c r="K49" s="1456"/>
      <c r="L49" s="1456"/>
      <c r="M49" s="1456"/>
      <c r="N49" s="1456"/>
    </row>
    <row r="50" spans="1:14" ht="15">
      <c r="A50" s="1459">
        <v>42</v>
      </c>
      <c r="B50" s="1458"/>
      <c r="C50" s="1458"/>
      <c r="D50" s="1458"/>
      <c r="E50" s="1457"/>
      <c r="F50" s="1457"/>
      <c r="G50" s="1456"/>
      <c r="H50" s="1456"/>
      <c r="I50" s="1456"/>
      <c r="J50" s="1456"/>
      <c r="K50" s="1456"/>
      <c r="L50" s="1456"/>
      <c r="M50" s="1456"/>
      <c r="N50" s="1456"/>
    </row>
    <row r="51" spans="1:14" ht="15">
      <c r="A51" s="1459">
        <v>43</v>
      </c>
      <c r="B51" s="1458"/>
      <c r="C51" s="1458"/>
      <c r="D51" s="1458"/>
      <c r="E51" s="1457"/>
      <c r="F51" s="1457"/>
      <c r="G51" s="1456"/>
      <c r="H51" s="1456"/>
      <c r="I51" s="1456"/>
      <c r="J51" s="1456"/>
      <c r="K51" s="1456"/>
      <c r="L51" s="1456"/>
      <c r="M51" s="1456"/>
      <c r="N51" s="1456"/>
    </row>
    <row r="52" spans="1:14" ht="15">
      <c r="A52" s="1459">
        <v>44</v>
      </c>
      <c r="B52" s="1458"/>
      <c r="C52" s="1458"/>
      <c r="D52" s="1458"/>
      <c r="E52" s="1457"/>
      <c r="F52" s="1457"/>
      <c r="G52" s="1456"/>
      <c r="H52" s="1456"/>
      <c r="I52" s="1456"/>
      <c r="J52" s="1456"/>
      <c r="K52" s="1456"/>
      <c r="L52" s="1456"/>
      <c r="M52" s="1456"/>
      <c r="N52" s="1456"/>
    </row>
    <row r="53" spans="1:14" ht="15">
      <c r="A53" s="1459">
        <v>45</v>
      </c>
      <c r="B53" s="1458"/>
      <c r="C53" s="1458"/>
      <c r="D53" s="1458"/>
      <c r="E53" s="1457"/>
      <c r="F53" s="1457"/>
      <c r="G53" s="1456"/>
      <c r="H53" s="1456"/>
      <c r="I53" s="1456"/>
      <c r="J53" s="1456"/>
      <c r="K53" s="1456"/>
      <c r="L53" s="1456"/>
      <c r="M53" s="1456"/>
      <c r="N53" s="1456"/>
    </row>
    <row r="54" spans="1:14" ht="15">
      <c r="A54" s="1459">
        <v>46</v>
      </c>
      <c r="B54" s="1458"/>
      <c r="C54" s="1458"/>
      <c r="D54" s="1458"/>
      <c r="E54" s="1457"/>
      <c r="F54" s="1457"/>
      <c r="G54" s="1456"/>
      <c r="H54" s="1456"/>
      <c r="I54" s="1456"/>
      <c r="J54" s="1456"/>
      <c r="K54" s="1456"/>
      <c r="L54" s="1456"/>
      <c r="M54" s="1456"/>
      <c r="N54" s="1456"/>
    </row>
    <row r="55" spans="1:14" ht="15">
      <c r="A55" s="1459">
        <v>47</v>
      </c>
      <c r="B55" s="1458"/>
      <c r="C55" s="1458"/>
      <c r="D55" s="1458"/>
      <c r="E55" s="1457"/>
      <c r="F55" s="1457"/>
      <c r="G55" s="1456"/>
      <c r="H55" s="1456"/>
      <c r="I55" s="1456"/>
      <c r="J55" s="1456"/>
      <c r="K55" s="1456"/>
      <c r="L55" s="1456"/>
      <c r="M55" s="1456"/>
      <c r="N55" s="1456"/>
    </row>
    <row r="56" spans="1:14" ht="15">
      <c r="A56" s="1459">
        <v>48</v>
      </c>
      <c r="B56" s="1458"/>
      <c r="C56" s="1458"/>
      <c r="D56" s="1458"/>
      <c r="E56" s="1457"/>
      <c r="F56" s="1457"/>
      <c r="G56" s="1456"/>
      <c r="H56" s="1456"/>
      <c r="I56" s="1456"/>
      <c r="J56" s="1456"/>
      <c r="K56" s="1456"/>
      <c r="L56" s="1456"/>
      <c r="M56" s="1456"/>
      <c r="N56" s="1456"/>
    </row>
    <row r="57" spans="1:14" ht="15">
      <c r="A57" s="1459">
        <v>49</v>
      </c>
      <c r="B57" s="1458"/>
      <c r="C57" s="1458"/>
      <c r="D57" s="1458"/>
      <c r="E57" s="1457"/>
      <c r="F57" s="1457"/>
      <c r="G57" s="1456"/>
      <c r="H57" s="1456"/>
      <c r="I57" s="1456"/>
      <c r="J57" s="1456"/>
      <c r="K57" s="1456"/>
      <c r="L57" s="1456"/>
      <c r="M57" s="1456"/>
      <c r="N57" s="1456"/>
    </row>
    <row r="58" spans="1:14" ht="15">
      <c r="A58" s="1459">
        <v>50</v>
      </c>
      <c r="B58" s="1458"/>
      <c r="C58" s="1458"/>
      <c r="D58" s="1458"/>
      <c r="E58" s="1457"/>
      <c r="F58" s="1457"/>
      <c r="G58" s="1456"/>
      <c r="H58" s="1456"/>
      <c r="I58" s="1456"/>
      <c r="J58" s="1456"/>
      <c r="K58" s="1456"/>
      <c r="L58" s="1456"/>
      <c r="M58" s="1456"/>
      <c r="N58" s="1456"/>
    </row>
    <row r="59" spans="1:14" ht="15">
      <c r="A59" s="1459">
        <v>51</v>
      </c>
      <c r="B59" s="1458"/>
      <c r="C59" s="1458"/>
      <c r="D59" s="1458"/>
      <c r="E59" s="1457"/>
      <c r="F59" s="1457"/>
      <c r="G59" s="1456"/>
      <c r="H59" s="1456"/>
      <c r="I59" s="1456"/>
      <c r="J59" s="1456"/>
      <c r="K59" s="1456"/>
      <c r="L59" s="1456"/>
      <c r="M59" s="1456"/>
      <c r="N59" s="1456"/>
    </row>
    <row r="60" spans="1:14" ht="15">
      <c r="A60" s="1459">
        <v>52</v>
      </c>
      <c r="B60" s="1458"/>
      <c r="C60" s="1458"/>
      <c r="D60" s="1458"/>
      <c r="E60" s="1457"/>
      <c r="F60" s="1457"/>
      <c r="G60" s="1456"/>
      <c r="H60" s="1456"/>
      <c r="I60" s="1456"/>
      <c r="J60" s="1456"/>
      <c r="K60" s="1456"/>
      <c r="L60" s="1456"/>
      <c r="M60" s="1456"/>
      <c r="N60" s="1456"/>
    </row>
    <row r="61" spans="1:14" ht="15">
      <c r="A61" s="1459">
        <v>53</v>
      </c>
      <c r="B61" s="1458"/>
      <c r="C61" s="1458"/>
      <c r="D61" s="1458"/>
      <c r="E61" s="1457"/>
      <c r="F61" s="1457"/>
      <c r="G61" s="1456"/>
      <c r="H61" s="1456"/>
      <c r="I61" s="1456"/>
      <c r="J61" s="1456"/>
      <c r="K61" s="1456"/>
      <c r="L61" s="1456"/>
      <c r="M61" s="1456"/>
      <c r="N61" s="1456"/>
    </row>
    <row r="62" spans="1:14" ht="15">
      <c r="A62" s="1459">
        <v>54</v>
      </c>
      <c r="B62" s="1458"/>
      <c r="C62" s="1458"/>
      <c r="D62" s="1458"/>
      <c r="E62" s="1457"/>
      <c r="F62" s="1457"/>
      <c r="G62" s="1456"/>
      <c r="H62" s="1456"/>
      <c r="I62" s="1456"/>
      <c r="J62" s="1456"/>
      <c r="K62" s="1456"/>
      <c r="L62" s="1456"/>
      <c r="M62" s="1456"/>
      <c r="N62" s="1456"/>
    </row>
    <row r="63" spans="1:14" ht="15" customHeight="1">
      <c r="A63" s="1963" t="s">
        <v>554</v>
      </c>
      <c r="B63" s="1963"/>
      <c r="C63" s="1963"/>
      <c r="D63" s="1456"/>
      <c r="E63" s="1456"/>
      <c r="F63" s="1456"/>
      <c r="G63" s="1456"/>
      <c r="H63" s="1456"/>
      <c r="I63" s="1456"/>
      <c r="J63" s="1456"/>
      <c r="K63" s="1456"/>
      <c r="L63" s="1456"/>
      <c r="M63" s="1456"/>
      <c r="N63" s="1456"/>
    </row>
  </sheetData>
  <mergeCells count="16">
    <mergeCell ref="F34:F35"/>
    <mergeCell ref="A16:F16"/>
    <mergeCell ref="A63:C63"/>
    <mergeCell ref="A2:F2"/>
    <mergeCell ref="A3:F3"/>
    <mergeCell ref="A5:A6"/>
    <mergeCell ref="B5:B6"/>
    <mergeCell ref="C5:C6"/>
    <mergeCell ref="D5:D6"/>
    <mergeCell ref="E5:E6"/>
    <mergeCell ref="F5:F6"/>
    <mergeCell ref="A34:A35"/>
    <mergeCell ref="B34:B35"/>
    <mergeCell ref="C34:C35"/>
    <mergeCell ref="D34:D35"/>
    <mergeCell ref="E34:E35"/>
  </mergeCells>
  <pageMargins left="0.7" right="0.7" top="0.75" bottom="0.75" header="0.3" footer="0.3"/>
  <pageSetup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28AF4-77F8-4A0C-A164-8452E50CE3AA}">
  <dimension ref="B1:J14"/>
  <sheetViews>
    <sheetView view="pageBreakPreview" zoomScaleNormal="100" zoomScaleSheetLayoutView="100" workbookViewId="0">
      <selection activeCell="B2" sqref="B2:F2"/>
    </sheetView>
  </sheetViews>
  <sheetFormatPr baseColWidth="10" defaultRowHeight="15"/>
  <cols>
    <col min="1" max="1" width="6.28515625" style="2589" customWidth="1"/>
    <col min="2" max="2" width="29.7109375" style="2589" customWidth="1"/>
    <col min="3" max="3" width="4.42578125" style="2589" customWidth="1"/>
    <col min="4" max="6" width="17.7109375" style="2589" customWidth="1"/>
    <col min="7" max="7" width="11.42578125" style="2589"/>
    <col min="8" max="8" width="11" style="2590" customWidth="1"/>
    <col min="9" max="9" width="8.28515625" style="2590" customWidth="1"/>
    <col min="10" max="10" width="11" style="2590" customWidth="1"/>
    <col min="11" max="16384" width="11.42578125" style="2589"/>
  </cols>
  <sheetData>
    <row r="1" spans="2:10">
      <c r="H1" s="2621"/>
      <c r="I1" s="2621"/>
      <c r="J1" s="2621"/>
    </row>
    <row r="2" spans="2:10" ht="19.5" customHeight="1">
      <c r="B2" s="2620" t="s">
        <v>944</v>
      </c>
      <c r="C2" s="2620"/>
      <c r="D2" s="2620"/>
      <c r="E2" s="2620"/>
      <c r="F2" s="2620"/>
    </row>
    <row r="3" spans="2:10">
      <c r="B3" s="2619" t="s">
        <v>61</v>
      </c>
      <c r="C3" s="2619"/>
      <c r="D3" s="2619"/>
      <c r="E3" s="2619"/>
      <c r="F3" s="2619"/>
      <c r="G3" s="2618"/>
      <c r="H3" s="2618"/>
      <c r="I3" s="2618"/>
      <c r="J3" s="2618"/>
    </row>
    <row r="4" spans="2:10">
      <c r="B4" s="2617"/>
      <c r="C4" s="2617"/>
      <c r="D4" s="2617"/>
      <c r="E4" s="2617"/>
      <c r="F4" s="2617"/>
      <c r="H4" s="2616"/>
      <c r="I4" s="2616"/>
      <c r="J4" s="2616"/>
    </row>
    <row r="5" spans="2:10" ht="12" customHeight="1">
      <c r="B5" s="2615" t="s">
        <v>893</v>
      </c>
      <c r="C5" s="2614"/>
      <c r="D5" s="2613" t="s">
        <v>943</v>
      </c>
      <c r="E5" s="2613" t="s">
        <v>942</v>
      </c>
      <c r="F5" s="2613" t="s">
        <v>0</v>
      </c>
    </row>
    <row r="6" spans="2:10" ht="12" customHeight="1">
      <c r="B6" s="2612"/>
      <c r="C6" s="2611"/>
      <c r="D6" s="2610"/>
      <c r="E6" s="2610"/>
      <c r="F6" s="2610"/>
    </row>
    <row r="7" spans="2:10">
      <c r="B7" s="2609" t="s">
        <v>941</v>
      </c>
      <c r="C7" s="2608"/>
      <c r="D7" s="2607">
        <v>135</v>
      </c>
      <c r="E7" s="2607">
        <v>212</v>
      </c>
      <c r="F7" s="2607">
        <f>SUM(D7:E7)</f>
        <v>347</v>
      </c>
    </row>
    <row r="8" spans="2:10">
      <c r="B8" s="2605" t="s">
        <v>940</v>
      </c>
      <c r="C8" s="2604"/>
      <c r="D8" s="2606">
        <v>8</v>
      </c>
      <c r="E8" s="2606">
        <v>3</v>
      </c>
      <c r="F8" s="2602">
        <f>SUM(D8:E8)</f>
        <v>11</v>
      </c>
    </row>
    <row r="9" spans="2:10">
      <c r="B9" s="2605" t="s">
        <v>939</v>
      </c>
      <c r="C9" s="2604"/>
      <c r="D9" s="2603">
        <v>60</v>
      </c>
      <c r="E9" s="2603">
        <v>29</v>
      </c>
      <c r="F9" s="2602">
        <f>SUM(D9:E9)</f>
        <v>89</v>
      </c>
    </row>
    <row r="10" spans="2:10">
      <c r="B10" s="2601" t="s">
        <v>938</v>
      </c>
      <c r="C10" s="2600"/>
      <c r="D10" s="2599">
        <v>4</v>
      </c>
      <c r="E10" s="2599">
        <v>1</v>
      </c>
      <c r="F10" s="2598">
        <f>SUM(D10:E10)</f>
        <v>5</v>
      </c>
    </row>
    <row r="11" spans="2:10">
      <c r="B11" s="2597" t="s">
        <v>0</v>
      </c>
      <c r="C11" s="2596"/>
      <c r="D11" s="2595">
        <f>SUM(D7+D8+D9+D10)</f>
        <v>207</v>
      </c>
      <c r="E11" s="2595">
        <f>SUM(E7+E8+E9+E10)</f>
        <v>245</v>
      </c>
      <c r="F11" s="2595">
        <f>SUM(F7+F8+F9+F10)</f>
        <v>452</v>
      </c>
    </row>
    <row r="12" spans="2:10" ht="12" customHeight="1">
      <c r="B12" s="2594" t="s">
        <v>148</v>
      </c>
      <c r="C12" s="2594"/>
      <c r="D12" s="2594"/>
      <c r="E12" s="2594"/>
      <c r="F12" s="2594"/>
      <c r="H12" s="2593"/>
      <c r="I12" s="2593"/>
      <c r="J12" s="2593"/>
    </row>
    <row r="13" spans="2:10" ht="12" customHeight="1">
      <c r="B13" s="2592"/>
      <c r="C13" s="2592"/>
      <c r="D13" s="2592"/>
      <c r="E13" s="2592"/>
      <c r="F13" s="2592"/>
    </row>
    <row r="14" spans="2:10">
      <c r="H14" s="2591"/>
      <c r="I14" s="2591"/>
    </row>
  </sheetData>
  <mergeCells count="9">
    <mergeCell ref="B12:F12"/>
    <mergeCell ref="B13:F13"/>
    <mergeCell ref="B2:F2"/>
    <mergeCell ref="D5:D6"/>
    <mergeCell ref="E5:E6"/>
    <mergeCell ref="F5:F6"/>
    <mergeCell ref="B5:B6"/>
    <mergeCell ref="B3:F3"/>
    <mergeCell ref="B4:F4"/>
  </mergeCells>
  <pageMargins left="0.7" right="0.7" top="0.75" bottom="0.75" header="0.3" footer="0.3"/>
  <pageSetup scale="69" orientation="portrait" r:id="rId1"/>
  <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10C03-C9A7-493E-AD7D-248E7CEC09BE}">
  <dimension ref="A1:AE401"/>
  <sheetViews>
    <sheetView view="pageBreakPreview" topLeftCell="D1" zoomScaleNormal="115" zoomScaleSheetLayoutView="100" workbookViewId="0">
      <selection activeCell="L23" sqref="L23:N32"/>
    </sheetView>
  </sheetViews>
  <sheetFormatPr baseColWidth="10" defaultRowHeight="12.75"/>
  <cols>
    <col min="1" max="1" width="1.7109375" style="5" hidden="1" customWidth="1"/>
    <col min="2" max="2" width="2.140625" style="5" hidden="1" customWidth="1"/>
    <col min="3" max="3" width="2.7109375" style="5" hidden="1" customWidth="1"/>
    <col min="4" max="4" width="8.7109375" style="5" customWidth="1"/>
    <col min="5" max="5" width="64" style="1" customWidth="1"/>
    <col min="6" max="6" width="8.85546875" style="1" customWidth="1"/>
    <col min="7" max="7" width="10.7109375" style="16" customWidth="1"/>
    <col min="8" max="9" width="8.85546875" style="16" customWidth="1"/>
    <col min="10" max="10" width="9" style="16" customWidth="1"/>
    <col min="11" max="11" width="11.42578125" style="16"/>
    <col min="12" max="16384" width="11.42578125" style="1"/>
  </cols>
  <sheetData>
    <row r="1" spans="1:31">
      <c r="A1" s="1443"/>
      <c r="B1" s="1443"/>
      <c r="C1" s="1443"/>
      <c r="D1" s="1443"/>
      <c r="E1" s="1443"/>
      <c r="F1" s="15"/>
      <c r="G1" s="15"/>
      <c r="H1" s="15"/>
      <c r="I1" s="15"/>
      <c r="J1" s="15"/>
      <c r="K1" s="389"/>
      <c r="L1" s="389"/>
      <c r="M1" s="1443"/>
      <c r="N1" s="1443"/>
      <c r="O1" s="1443"/>
      <c r="P1" s="1443"/>
      <c r="Q1" s="1443"/>
      <c r="R1" s="1443"/>
      <c r="S1" s="1443"/>
      <c r="T1" s="1443"/>
      <c r="U1" s="1443"/>
      <c r="V1" s="1443"/>
      <c r="W1" s="1443"/>
      <c r="X1" s="1443"/>
      <c r="Y1" s="1443"/>
      <c r="Z1" s="1443"/>
      <c r="AA1" s="1443"/>
      <c r="AB1" s="1443"/>
      <c r="AC1" s="1443"/>
      <c r="AD1" s="1443"/>
      <c r="AE1" s="1443"/>
    </row>
    <row r="2" spans="1:31">
      <c r="A2" s="1443"/>
      <c r="B2" s="1443"/>
      <c r="C2" s="1443"/>
      <c r="D2" s="1"/>
      <c r="F2" s="15"/>
      <c r="G2" s="15"/>
      <c r="H2" s="15"/>
      <c r="I2" s="15"/>
      <c r="J2" s="15"/>
      <c r="K2" s="389"/>
      <c r="L2" s="389"/>
      <c r="M2" s="1443"/>
      <c r="N2" s="1443"/>
      <c r="O2" s="1443"/>
      <c r="P2" s="1443"/>
      <c r="Q2" s="1443"/>
      <c r="R2" s="1443"/>
      <c r="S2" s="1443"/>
      <c r="T2" s="1443"/>
      <c r="U2" s="1443"/>
      <c r="V2" s="1443"/>
      <c r="W2" s="1443"/>
      <c r="X2" s="1443"/>
      <c r="Y2" s="1443"/>
      <c r="Z2" s="1443"/>
      <c r="AA2" s="1443"/>
      <c r="AB2" s="1443"/>
      <c r="AC2" s="1443"/>
      <c r="AD2" s="1443"/>
      <c r="AE2" s="1443"/>
    </row>
    <row r="3" spans="1:31">
      <c r="A3" s="1443"/>
      <c r="B3" s="1443"/>
      <c r="C3" s="1443"/>
      <c r="D3" s="1888" t="s">
        <v>553</v>
      </c>
      <c r="E3" s="1888"/>
      <c r="F3" s="1888"/>
      <c r="G3" s="1888"/>
      <c r="H3" s="1888"/>
      <c r="I3" s="1888"/>
      <c r="J3" s="1888"/>
      <c r="K3" s="389"/>
      <c r="N3" s="1888"/>
      <c r="O3" s="1888"/>
      <c r="P3" s="1888"/>
      <c r="Q3" s="1888"/>
      <c r="R3" s="1888"/>
      <c r="S3" s="1888"/>
      <c r="T3" s="1888"/>
      <c r="U3" s="1888"/>
      <c r="V3" s="1888"/>
      <c r="W3" s="1888"/>
      <c r="X3" s="1888"/>
      <c r="Y3" s="1888"/>
      <c r="Z3" s="1888"/>
      <c r="AA3" s="1888"/>
      <c r="AB3" s="1888"/>
      <c r="AC3" s="1443"/>
      <c r="AD3" s="1443"/>
      <c r="AE3" s="1443"/>
    </row>
    <row r="4" spans="1:31" ht="12.75" customHeight="1">
      <c r="D4" s="1911">
        <v>2020</v>
      </c>
      <c r="E4" s="1911"/>
      <c r="F4" s="1911"/>
      <c r="G4" s="1911"/>
      <c r="H4" s="1911"/>
      <c r="I4" s="1911"/>
      <c r="J4" s="1911"/>
      <c r="K4" s="389"/>
      <c r="L4" s="414"/>
      <c r="M4" s="414"/>
      <c r="N4" s="413"/>
      <c r="AD4" s="2"/>
      <c r="AE4" s="2"/>
    </row>
    <row r="5" spans="1:31">
      <c r="D5" s="1"/>
      <c r="E5" s="3"/>
      <c r="F5" s="8"/>
      <c r="G5" s="7"/>
      <c r="H5" s="7"/>
      <c r="I5" s="8"/>
      <c r="J5" s="8"/>
      <c r="K5" s="389"/>
      <c r="N5" s="4"/>
    </row>
    <row r="6" spans="1:31">
      <c r="D6" s="1934" t="s">
        <v>6</v>
      </c>
      <c r="E6" s="1915" t="s">
        <v>67</v>
      </c>
      <c r="F6" s="26"/>
      <c r="G6" s="26"/>
      <c r="H6" s="26"/>
      <c r="I6" s="26"/>
      <c r="J6" s="28"/>
      <c r="K6" s="389"/>
      <c r="N6" s="4"/>
    </row>
    <row r="7" spans="1:31" ht="12.75" customHeight="1">
      <c r="A7" s="5" t="s">
        <v>12</v>
      </c>
      <c r="B7" s="5" t="s">
        <v>13</v>
      </c>
      <c r="C7" s="5" t="s">
        <v>14</v>
      </c>
      <c r="D7" s="1925"/>
      <c r="E7" s="1916"/>
      <c r="F7" s="1991" t="s">
        <v>549</v>
      </c>
      <c r="G7" s="1991"/>
      <c r="H7" s="1991"/>
      <c r="I7" s="1991"/>
      <c r="J7" s="1992" t="s">
        <v>0</v>
      </c>
      <c r="K7" s="389"/>
      <c r="L7" s="5"/>
      <c r="M7" s="1443"/>
      <c r="N7" s="1443"/>
      <c r="O7" s="1443"/>
      <c r="P7" s="1443"/>
      <c r="Q7" s="1443"/>
      <c r="R7" s="1443"/>
      <c r="S7" s="1443"/>
      <c r="T7" s="1443"/>
      <c r="U7" s="1443"/>
      <c r="V7" s="1443"/>
      <c r="W7" s="1443"/>
      <c r="X7" s="1443"/>
      <c r="Y7" s="1443"/>
      <c r="Z7" s="1443"/>
      <c r="AA7" s="1443"/>
      <c r="AB7" s="1443"/>
      <c r="AC7" s="1443"/>
      <c r="AD7" s="1443"/>
      <c r="AE7" s="1443"/>
    </row>
    <row r="8" spans="1:31">
      <c r="A8" s="1443"/>
      <c r="B8" s="1443"/>
      <c r="C8" s="1443"/>
      <c r="D8" s="1925"/>
      <c r="E8" s="1917"/>
      <c r="F8" s="27" t="s">
        <v>548</v>
      </c>
      <c r="G8" s="27" t="s">
        <v>547</v>
      </c>
      <c r="H8" s="27" t="s">
        <v>546</v>
      </c>
      <c r="I8" s="27" t="s">
        <v>545</v>
      </c>
      <c r="J8" s="1993"/>
      <c r="K8" s="389"/>
      <c r="M8" s="1443"/>
      <c r="N8" s="1443"/>
      <c r="O8" s="1443"/>
      <c r="P8" s="1443"/>
      <c r="Q8" s="1443"/>
      <c r="R8" s="1443"/>
      <c r="S8" s="1443"/>
      <c r="T8" s="1443"/>
      <c r="U8" s="1443"/>
      <c r="V8" s="1443"/>
      <c r="W8" s="1443"/>
      <c r="X8" s="1443"/>
      <c r="Y8" s="1443"/>
      <c r="Z8" s="1443"/>
      <c r="AA8" s="1443"/>
      <c r="AB8" s="1443"/>
      <c r="AC8" s="1443"/>
      <c r="AD8" s="1443"/>
      <c r="AE8" s="1443"/>
    </row>
    <row r="9" spans="1:31">
      <c r="A9" s="1443"/>
      <c r="B9" s="1443"/>
      <c r="C9" s="1443"/>
      <c r="D9" s="1891">
        <v>1401</v>
      </c>
      <c r="E9" s="392" t="s">
        <v>1</v>
      </c>
      <c r="F9" s="31">
        <f>SUM(F10:F18)</f>
        <v>101</v>
      </c>
      <c r="G9" s="31">
        <f>SUM(G10:G18)</f>
        <v>38</v>
      </c>
      <c r="H9" s="31">
        <f>SUM(H10:H18)</f>
        <v>6</v>
      </c>
      <c r="I9" s="31">
        <f>SUM(I10:I18)</f>
        <v>216</v>
      </c>
      <c r="J9" s="1450">
        <f t="shared" ref="J9:J40" si="0">SUM(F9:I9)</f>
        <v>361</v>
      </c>
      <c r="K9" s="389"/>
      <c r="M9" s="1443"/>
      <c r="N9" s="1443"/>
      <c r="O9" s="1443"/>
      <c r="P9" s="1443"/>
      <c r="Q9" s="1443"/>
      <c r="R9" s="1443"/>
      <c r="S9" s="1443"/>
      <c r="T9" s="1443"/>
      <c r="U9" s="1443"/>
      <c r="V9" s="1443"/>
      <c r="W9" s="1443"/>
      <c r="X9" s="1443"/>
      <c r="Y9" s="1443"/>
      <c r="Z9" s="1443"/>
      <c r="AA9" s="1443"/>
      <c r="AB9" s="1443"/>
      <c r="AC9" s="1443"/>
      <c r="AD9" s="1443"/>
      <c r="AE9" s="1443"/>
    </row>
    <row r="10" spans="1:31">
      <c r="A10" s="5">
        <v>1</v>
      </c>
      <c r="B10" s="5">
        <v>1</v>
      </c>
      <c r="C10" s="5">
        <v>11</v>
      </c>
      <c r="D10" s="1892"/>
      <c r="E10" s="388" t="s">
        <v>33</v>
      </c>
      <c r="F10" s="737">
        <v>21</v>
      </c>
      <c r="G10" s="737">
        <v>9</v>
      </c>
      <c r="H10" s="737">
        <v>2</v>
      </c>
      <c r="I10" s="737">
        <v>31</v>
      </c>
      <c r="J10" s="34">
        <f t="shared" si="0"/>
        <v>63</v>
      </c>
      <c r="K10" s="389"/>
      <c r="L10" s="389"/>
      <c r="M10" s="1443"/>
      <c r="N10" s="1443"/>
      <c r="O10" s="1443"/>
      <c r="P10" s="1443"/>
      <c r="Q10" s="1443"/>
      <c r="R10" s="1443"/>
      <c r="S10" s="1443"/>
      <c r="T10" s="1443"/>
      <c r="U10" s="1443"/>
      <c r="V10" s="1443"/>
      <c r="W10" s="1443"/>
      <c r="X10" s="1443"/>
      <c r="Y10" s="1443"/>
      <c r="Z10" s="1443"/>
      <c r="AA10" s="1443"/>
      <c r="AB10" s="1443"/>
      <c r="AC10" s="1443"/>
      <c r="AD10" s="1443"/>
      <c r="AE10" s="1443"/>
    </row>
    <row r="11" spans="1:31">
      <c r="A11" s="5">
        <v>1</v>
      </c>
      <c r="B11" s="5">
        <v>1</v>
      </c>
      <c r="C11" s="5">
        <v>7</v>
      </c>
      <c r="D11" s="1892"/>
      <c r="E11" s="369" t="s">
        <v>66</v>
      </c>
      <c r="F11" s="634">
        <v>0</v>
      </c>
      <c r="G11" s="634">
        <v>0</v>
      </c>
      <c r="H11" s="634">
        <v>0</v>
      </c>
      <c r="I11" s="634">
        <v>0</v>
      </c>
      <c r="J11" s="36">
        <f t="shared" si="0"/>
        <v>0</v>
      </c>
      <c r="K11" s="389"/>
      <c r="L11" s="389"/>
      <c r="M11" s="1443"/>
      <c r="N11" s="1443"/>
      <c r="O11" s="1443"/>
      <c r="P11" s="1443"/>
      <c r="Q11" s="1443"/>
      <c r="R11" s="1443"/>
      <c r="S11" s="1443"/>
      <c r="T11" s="1443"/>
      <c r="U11" s="1443"/>
      <c r="V11" s="1443"/>
      <c r="W11" s="1443"/>
      <c r="X11" s="1443"/>
      <c r="Y11" s="1443"/>
      <c r="Z11" s="1443"/>
      <c r="AA11" s="1443"/>
      <c r="AB11" s="1443"/>
      <c r="AC11" s="1443"/>
      <c r="AD11" s="1443"/>
      <c r="AE11" s="1443"/>
    </row>
    <row r="12" spans="1:31">
      <c r="A12" s="5">
        <v>1</v>
      </c>
      <c r="B12" s="5">
        <v>1</v>
      </c>
      <c r="C12" s="5">
        <v>5</v>
      </c>
      <c r="D12" s="1892"/>
      <c r="E12" s="369" t="s">
        <v>34</v>
      </c>
      <c r="F12" s="634">
        <v>24</v>
      </c>
      <c r="G12" s="634">
        <v>9</v>
      </c>
      <c r="H12" s="634">
        <v>2</v>
      </c>
      <c r="I12" s="634">
        <v>47</v>
      </c>
      <c r="J12" s="36">
        <f t="shared" si="0"/>
        <v>82</v>
      </c>
      <c r="K12" s="389"/>
      <c r="L12" s="389"/>
      <c r="M12" s="1443"/>
      <c r="N12" s="1443"/>
      <c r="O12" s="1443"/>
      <c r="P12" s="1443"/>
      <c r="Q12" s="1443"/>
      <c r="R12" s="1443"/>
      <c r="S12" s="1443"/>
      <c r="T12" s="1443"/>
      <c r="U12" s="1443"/>
      <c r="V12" s="1443"/>
      <c r="W12" s="1443"/>
      <c r="X12" s="1443"/>
      <c r="Y12" s="1443"/>
      <c r="Z12" s="1443"/>
      <c r="AA12" s="1443"/>
      <c r="AB12" s="1443"/>
      <c r="AC12" s="1443"/>
      <c r="AD12" s="1443"/>
      <c r="AE12" s="1443"/>
    </row>
    <row r="13" spans="1:31">
      <c r="A13" s="5">
        <v>1</v>
      </c>
      <c r="B13" s="5">
        <v>1</v>
      </c>
      <c r="C13" s="5">
        <v>12</v>
      </c>
      <c r="D13" s="1892"/>
      <c r="E13" s="369" t="s">
        <v>35</v>
      </c>
      <c r="F13" s="634">
        <v>18</v>
      </c>
      <c r="G13" s="634">
        <v>9</v>
      </c>
      <c r="H13" s="634">
        <v>0</v>
      </c>
      <c r="I13" s="634">
        <v>39</v>
      </c>
      <c r="J13" s="36">
        <f t="shared" si="0"/>
        <v>66</v>
      </c>
      <c r="K13" s="389"/>
      <c r="L13" s="389"/>
      <c r="M13" s="1443"/>
      <c r="N13" s="1443"/>
      <c r="O13" s="1443"/>
      <c r="P13" s="1443"/>
      <c r="Q13" s="1443"/>
      <c r="R13" s="1443"/>
      <c r="S13" s="1443"/>
      <c r="T13" s="1443"/>
      <c r="U13" s="1443"/>
      <c r="V13" s="1443"/>
      <c r="W13" s="1443"/>
      <c r="X13" s="1443"/>
      <c r="Y13" s="1443"/>
      <c r="Z13" s="1443"/>
      <c r="AA13" s="1443"/>
      <c r="AB13" s="1443"/>
      <c r="AC13" s="1443"/>
      <c r="AD13" s="1443"/>
      <c r="AE13" s="1443"/>
    </row>
    <row r="14" spans="1:31">
      <c r="A14" s="5">
        <v>1</v>
      </c>
      <c r="B14" s="5">
        <v>1</v>
      </c>
      <c r="C14" s="5">
        <v>2</v>
      </c>
      <c r="D14" s="1892"/>
      <c r="E14" s="369" t="s">
        <v>27</v>
      </c>
      <c r="F14" s="634">
        <v>16</v>
      </c>
      <c r="G14" s="634">
        <v>4</v>
      </c>
      <c r="H14" s="634">
        <v>1</v>
      </c>
      <c r="I14" s="497">
        <v>54</v>
      </c>
      <c r="J14" s="36">
        <f t="shared" si="0"/>
        <v>75</v>
      </c>
      <c r="K14" s="389"/>
      <c r="L14" s="389"/>
      <c r="M14" s="1443"/>
      <c r="N14" s="1443"/>
      <c r="O14" s="1443"/>
      <c r="P14" s="1443"/>
      <c r="Q14" s="1443"/>
      <c r="R14" s="1443"/>
      <c r="S14" s="1443"/>
      <c r="T14" s="1443"/>
      <c r="U14" s="1443"/>
      <c r="V14" s="1443"/>
      <c r="W14" s="1443"/>
      <c r="X14" s="1443"/>
      <c r="Y14" s="1443"/>
      <c r="Z14" s="1443"/>
      <c r="AA14" s="1443"/>
      <c r="AB14" s="1443"/>
      <c r="AC14" s="1443"/>
      <c r="AD14" s="1443"/>
      <c r="AE14" s="1443"/>
    </row>
    <row r="15" spans="1:31">
      <c r="A15" s="5">
        <v>1</v>
      </c>
      <c r="B15" s="5">
        <v>1</v>
      </c>
      <c r="C15" s="5">
        <v>4</v>
      </c>
      <c r="D15" s="1892"/>
      <c r="E15" s="369" t="s">
        <v>10</v>
      </c>
      <c r="F15" s="634">
        <v>6</v>
      </c>
      <c r="G15" s="634">
        <v>2</v>
      </c>
      <c r="H15" s="634">
        <v>0</v>
      </c>
      <c r="I15" s="634">
        <v>9</v>
      </c>
      <c r="J15" s="36">
        <f t="shared" si="0"/>
        <v>17</v>
      </c>
      <c r="K15" s="389"/>
      <c r="L15" s="389"/>
      <c r="M15" s="1443"/>
      <c r="N15" s="1443"/>
      <c r="O15" s="1443"/>
      <c r="P15" s="1443"/>
      <c r="Q15" s="1443"/>
      <c r="R15" s="1443"/>
      <c r="S15" s="1443"/>
      <c r="T15" s="1443"/>
      <c r="U15" s="1443"/>
      <c r="V15" s="1443"/>
      <c r="W15" s="1443"/>
      <c r="X15" s="1443"/>
      <c r="Y15" s="1443"/>
      <c r="Z15" s="1443"/>
      <c r="AA15" s="1443"/>
      <c r="AB15" s="1443"/>
      <c r="AC15" s="1443"/>
      <c r="AD15" s="1443"/>
      <c r="AE15" s="1443"/>
    </row>
    <row r="16" spans="1:31">
      <c r="A16" s="5">
        <v>1</v>
      </c>
      <c r="B16" s="5">
        <v>1</v>
      </c>
      <c r="C16" s="5">
        <v>1</v>
      </c>
      <c r="D16" s="1892"/>
      <c r="E16" s="369" t="s">
        <v>36</v>
      </c>
      <c r="F16" s="634">
        <v>8</v>
      </c>
      <c r="G16" s="634">
        <v>2</v>
      </c>
      <c r="H16" s="497">
        <v>1</v>
      </c>
      <c r="I16" s="497">
        <v>20</v>
      </c>
      <c r="J16" s="36">
        <f t="shared" si="0"/>
        <v>31</v>
      </c>
      <c r="K16" s="389"/>
      <c r="L16" s="389"/>
      <c r="M16" s="1443"/>
      <c r="N16" s="1443"/>
      <c r="O16" s="1443"/>
      <c r="P16" s="1443"/>
      <c r="Q16" s="1443"/>
      <c r="R16" s="1443"/>
      <c r="S16" s="1443"/>
      <c r="T16" s="1443"/>
      <c r="U16" s="1443"/>
      <c r="V16" s="1443"/>
      <c r="W16" s="1443"/>
      <c r="X16" s="1443"/>
      <c r="Y16" s="1443"/>
      <c r="Z16" s="1443"/>
      <c r="AA16" s="1443"/>
      <c r="AB16" s="1443"/>
      <c r="AC16" s="1443"/>
      <c r="AD16" s="1443"/>
      <c r="AE16" s="1443"/>
    </row>
    <row r="17" spans="1:31">
      <c r="A17" s="5">
        <v>1</v>
      </c>
      <c r="B17" s="5">
        <v>1</v>
      </c>
      <c r="C17" s="5">
        <v>14</v>
      </c>
      <c r="D17" s="1892"/>
      <c r="E17" s="369" t="s">
        <v>24</v>
      </c>
      <c r="F17" s="634">
        <v>3</v>
      </c>
      <c r="G17" s="634">
        <v>0</v>
      </c>
      <c r="H17" s="497">
        <v>0</v>
      </c>
      <c r="I17" s="497">
        <v>2</v>
      </c>
      <c r="J17" s="36">
        <f t="shared" si="0"/>
        <v>5</v>
      </c>
      <c r="K17" s="389"/>
      <c r="L17" s="389"/>
      <c r="M17" s="1443"/>
      <c r="N17" s="1443"/>
      <c r="O17" s="1443"/>
      <c r="P17" s="1443"/>
      <c r="Q17" s="1443"/>
      <c r="R17" s="1443"/>
      <c r="S17" s="1443"/>
      <c r="T17" s="1443"/>
      <c r="U17" s="1443"/>
      <c r="V17" s="1443"/>
      <c r="W17" s="1443"/>
      <c r="X17" s="1443"/>
      <c r="Y17" s="1443"/>
      <c r="Z17" s="1443"/>
      <c r="AA17" s="1443"/>
      <c r="AB17" s="1443"/>
      <c r="AC17" s="1443"/>
      <c r="AD17" s="1443"/>
      <c r="AE17" s="1443"/>
    </row>
    <row r="18" spans="1:31">
      <c r="A18" s="5">
        <v>1</v>
      </c>
      <c r="B18" s="5">
        <v>6</v>
      </c>
      <c r="C18" s="5">
        <v>10</v>
      </c>
      <c r="D18" s="1892"/>
      <c r="E18" s="369" t="s">
        <v>32</v>
      </c>
      <c r="F18" s="736">
        <v>5</v>
      </c>
      <c r="G18" s="736">
        <v>3</v>
      </c>
      <c r="H18" s="736">
        <v>0</v>
      </c>
      <c r="I18" s="736">
        <v>14</v>
      </c>
      <c r="J18" s="36">
        <f t="shared" si="0"/>
        <v>22</v>
      </c>
      <c r="K18" s="389"/>
      <c r="L18" s="389"/>
      <c r="M18" s="1443"/>
      <c r="N18" s="1443"/>
      <c r="O18" s="1443"/>
      <c r="P18" s="1443"/>
      <c r="Q18" s="1443"/>
      <c r="R18" s="1443"/>
      <c r="S18" s="1443"/>
      <c r="T18" s="1443"/>
      <c r="U18" s="1443"/>
      <c r="V18" s="1443"/>
      <c r="W18" s="1443"/>
      <c r="X18" s="1443"/>
      <c r="Y18" s="1443"/>
      <c r="Z18" s="1443"/>
      <c r="AA18" s="1443"/>
      <c r="AB18" s="1443"/>
      <c r="AC18" s="1443"/>
      <c r="AD18" s="1443"/>
      <c r="AE18" s="1443"/>
    </row>
    <row r="19" spans="1:31">
      <c r="A19" s="1443"/>
      <c r="B19" s="1443"/>
      <c r="C19" s="1443"/>
      <c r="D19" s="1891">
        <v>1402</v>
      </c>
      <c r="E19" s="373" t="s">
        <v>2</v>
      </c>
      <c r="F19" s="498">
        <f>SUM(F20:F27)</f>
        <v>152</v>
      </c>
      <c r="G19" s="498">
        <f>SUM(G20:G27)</f>
        <v>19</v>
      </c>
      <c r="H19" s="498">
        <f>SUM(H20:H27)</f>
        <v>2</v>
      </c>
      <c r="I19" s="498">
        <f>SUM(I20:I27)</f>
        <v>250</v>
      </c>
      <c r="J19" s="49">
        <f t="shared" si="0"/>
        <v>423</v>
      </c>
      <c r="K19" s="389"/>
      <c r="L19" s="389"/>
      <c r="M19" s="1443"/>
      <c r="N19" s="1443"/>
      <c r="O19" s="1443"/>
      <c r="P19" s="1443"/>
      <c r="Q19" s="1443"/>
      <c r="R19" s="1443"/>
      <c r="S19" s="1443"/>
      <c r="T19" s="1443"/>
      <c r="U19" s="1443"/>
      <c r="V19" s="1443"/>
      <c r="W19" s="1443"/>
      <c r="X19" s="1443"/>
      <c r="Y19" s="1443"/>
      <c r="Z19" s="1443"/>
      <c r="AA19" s="1443"/>
      <c r="AB19" s="1443"/>
      <c r="AC19" s="1443"/>
      <c r="AD19" s="1443"/>
      <c r="AE19" s="1443"/>
    </row>
    <row r="20" spans="1:31">
      <c r="A20" s="5">
        <v>2</v>
      </c>
      <c r="B20" s="5">
        <v>4</v>
      </c>
      <c r="C20" s="5">
        <v>11</v>
      </c>
      <c r="D20" s="1892"/>
      <c r="E20" s="369" t="s">
        <v>37</v>
      </c>
      <c r="F20" s="634">
        <v>46</v>
      </c>
      <c r="G20" s="634">
        <v>6</v>
      </c>
      <c r="H20" s="634">
        <v>1</v>
      </c>
      <c r="I20" s="634">
        <v>77</v>
      </c>
      <c r="J20" s="36">
        <f t="shared" si="0"/>
        <v>130</v>
      </c>
      <c r="K20" s="389"/>
      <c r="L20" s="389"/>
    </row>
    <row r="21" spans="1:31">
      <c r="A21" s="5">
        <v>2</v>
      </c>
      <c r="B21" s="5">
        <v>4</v>
      </c>
      <c r="C21" s="5">
        <v>10</v>
      </c>
      <c r="D21" s="1892"/>
      <c r="E21" s="369" t="s">
        <v>38</v>
      </c>
      <c r="F21" s="634">
        <v>28</v>
      </c>
      <c r="G21" s="634">
        <v>5</v>
      </c>
      <c r="H21" s="634">
        <v>0</v>
      </c>
      <c r="I21" s="634">
        <v>33</v>
      </c>
      <c r="J21" s="36">
        <f t="shared" si="0"/>
        <v>66</v>
      </c>
      <c r="K21" s="389"/>
      <c r="L21" s="389"/>
    </row>
    <row r="22" spans="1:31">
      <c r="A22" s="5">
        <v>2</v>
      </c>
      <c r="B22" s="5">
        <v>4</v>
      </c>
      <c r="C22" s="5">
        <v>10</v>
      </c>
      <c r="D22" s="1892"/>
      <c r="E22" s="369" t="s">
        <v>39</v>
      </c>
      <c r="F22" s="634">
        <v>26</v>
      </c>
      <c r="G22" s="634">
        <v>3</v>
      </c>
      <c r="H22" s="634">
        <v>1</v>
      </c>
      <c r="I22" s="634">
        <v>43</v>
      </c>
      <c r="J22" s="36">
        <f t="shared" si="0"/>
        <v>73</v>
      </c>
      <c r="K22" s="389"/>
      <c r="L22" s="389"/>
    </row>
    <row r="23" spans="1:31">
      <c r="A23" s="5">
        <v>2</v>
      </c>
      <c r="B23" s="5">
        <v>4</v>
      </c>
      <c r="C23" s="5">
        <v>3</v>
      </c>
      <c r="D23" s="1892"/>
      <c r="E23" s="369" t="s">
        <v>40</v>
      </c>
      <c r="F23" s="634">
        <v>15</v>
      </c>
      <c r="G23" s="634">
        <v>1</v>
      </c>
      <c r="H23" s="634">
        <v>0</v>
      </c>
      <c r="I23" s="634">
        <v>23</v>
      </c>
      <c r="J23" s="36">
        <f t="shared" si="0"/>
        <v>39</v>
      </c>
      <c r="K23" s="389"/>
      <c r="L23" s="389"/>
    </row>
    <row r="24" spans="1:31">
      <c r="A24" s="5">
        <v>2</v>
      </c>
      <c r="B24" s="5">
        <v>4</v>
      </c>
      <c r="C24" s="5">
        <v>7</v>
      </c>
      <c r="D24" s="1892"/>
      <c r="E24" s="369" t="s">
        <v>41</v>
      </c>
      <c r="F24" s="634">
        <v>18</v>
      </c>
      <c r="G24" s="634">
        <v>1</v>
      </c>
      <c r="H24" s="634">
        <v>0</v>
      </c>
      <c r="I24" s="634">
        <v>20</v>
      </c>
      <c r="J24" s="36">
        <f t="shared" si="0"/>
        <v>39</v>
      </c>
      <c r="K24" s="389"/>
      <c r="L24" s="1996"/>
      <c r="M24" s="1996"/>
      <c r="N24" s="1996"/>
    </row>
    <row r="25" spans="1:31">
      <c r="A25" s="5">
        <v>2</v>
      </c>
      <c r="B25" s="5">
        <v>4</v>
      </c>
      <c r="C25" s="5">
        <v>1</v>
      </c>
      <c r="D25" s="1892"/>
      <c r="E25" s="369" t="s">
        <v>544</v>
      </c>
      <c r="F25" s="634">
        <v>9</v>
      </c>
      <c r="G25" s="634">
        <v>1</v>
      </c>
      <c r="H25" s="634">
        <v>0</v>
      </c>
      <c r="I25" s="634">
        <v>24</v>
      </c>
      <c r="J25" s="36">
        <f t="shared" si="0"/>
        <v>34</v>
      </c>
      <c r="K25" s="389"/>
      <c r="L25" s="1996"/>
      <c r="M25" s="1996"/>
      <c r="N25" s="1996"/>
    </row>
    <row r="26" spans="1:31">
      <c r="A26" s="5">
        <v>2</v>
      </c>
      <c r="B26" s="5">
        <v>4</v>
      </c>
      <c r="C26" s="5">
        <v>9</v>
      </c>
      <c r="D26" s="1892"/>
      <c r="E26" s="369" t="s">
        <v>43</v>
      </c>
      <c r="F26" s="634">
        <v>10</v>
      </c>
      <c r="G26" s="634">
        <v>2</v>
      </c>
      <c r="H26" s="634">
        <v>0</v>
      </c>
      <c r="I26" s="634">
        <v>15</v>
      </c>
      <c r="J26" s="36">
        <f t="shared" si="0"/>
        <v>27</v>
      </c>
      <c r="K26" s="389"/>
      <c r="L26" s="1996"/>
      <c r="M26" s="1996"/>
      <c r="N26" s="1996"/>
    </row>
    <row r="27" spans="1:31">
      <c r="A27" s="5">
        <v>2</v>
      </c>
      <c r="B27" s="5">
        <v>4</v>
      </c>
      <c r="C27" s="5">
        <v>11</v>
      </c>
      <c r="D27" s="1892"/>
      <c r="E27" s="485" t="s">
        <v>543</v>
      </c>
      <c r="F27" s="634">
        <v>0</v>
      </c>
      <c r="G27" s="634">
        <v>0</v>
      </c>
      <c r="H27" s="634">
        <v>0</v>
      </c>
      <c r="I27" s="634">
        <v>15</v>
      </c>
      <c r="J27" s="36">
        <f t="shared" si="0"/>
        <v>15</v>
      </c>
      <c r="K27" s="389"/>
      <c r="L27" s="1996"/>
      <c r="M27" s="1996"/>
      <c r="N27" s="1996"/>
    </row>
    <row r="28" spans="1:31">
      <c r="A28" s="1443"/>
      <c r="B28" s="1443"/>
      <c r="C28" s="1443"/>
      <c r="D28" s="1894">
        <v>1403</v>
      </c>
      <c r="E28" s="373" t="s">
        <v>3</v>
      </c>
      <c r="F28" s="498">
        <f>SUM(F29:F31)</f>
        <v>58</v>
      </c>
      <c r="G28" s="498">
        <f>SUM(G29:G31)</f>
        <v>9</v>
      </c>
      <c r="H28" s="498">
        <f>SUM(H29:H31)</f>
        <v>0</v>
      </c>
      <c r="I28" s="498">
        <f>SUM(I29:I31)</f>
        <v>88</v>
      </c>
      <c r="J28" s="1447">
        <f t="shared" si="0"/>
        <v>155</v>
      </c>
      <c r="K28" s="389"/>
      <c r="L28" s="389"/>
    </row>
    <row r="29" spans="1:31">
      <c r="A29" s="5">
        <v>3</v>
      </c>
      <c r="B29" s="5">
        <v>5</v>
      </c>
      <c r="C29" s="5">
        <v>11</v>
      </c>
      <c r="D29" s="1895"/>
      <c r="E29" s="369" t="s">
        <v>45</v>
      </c>
      <c r="F29" s="634">
        <v>24</v>
      </c>
      <c r="G29" s="634">
        <v>4</v>
      </c>
      <c r="H29" s="634">
        <v>0</v>
      </c>
      <c r="I29" s="634">
        <v>43</v>
      </c>
      <c r="J29" s="34">
        <f t="shared" si="0"/>
        <v>71</v>
      </c>
      <c r="K29" s="389"/>
      <c r="L29" s="389"/>
    </row>
    <row r="30" spans="1:31">
      <c r="A30" s="5">
        <v>3</v>
      </c>
      <c r="B30" s="5">
        <v>5</v>
      </c>
      <c r="C30" s="5">
        <v>8</v>
      </c>
      <c r="D30" s="1895"/>
      <c r="E30" s="369" t="s">
        <v>46</v>
      </c>
      <c r="F30" s="634">
        <v>15</v>
      </c>
      <c r="G30" s="634">
        <v>4</v>
      </c>
      <c r="H30" s="634">
        <v>0</v>
      </c>
      <c r="I30" s="634">
        <v>22</v>
      </c>
      <c r="J30" s="36">
        <f t="shared" si="0"/>
        <v>41</v>
      </c>
      <c r="K30" s="389"/>
      <c r="L30" s="389"/>
    </row>
    <row r="31" spans="1:31">
      <c r="A31" s="5">
        <v>3</v>
      </c>
      <c r="B31" s="5">
        <v>5</v>
      </c>
      <c r="C31" s="5">
        <v>10</v>
      </c>
      <c r="D31" s="1895"/>
      <c r="E31" s="375" t="s">
        <v>47</v>
      </c>
      <c r="F31" s="1451">
        <v>19</v>
      </c>
      <c r="G31" s="634">
        <v>1</v>
      </c>
      <c r="H31" s="634">
        <v>0</v>
      </c>
      <c r="I31" s="1451">
        <v>23</v>
      </c>
      <c r="J31" s="36">
        <f t="shared" si="0"/>
        <v>43</v>
      </c>
      <c r="K31" s="389"/>
      <c r="L31" s="389"/>
    </row>
    <row r="32" spans="1:31">
      <c r="A32" s="1443"/>
      <c r="B32" s="1443"/>
      <c r="C32" s="1443"/>
      <c r="D32" s="1891">
        <v>1404</v>
      </c>
      <c r="E32" s="373" t="s">
        <v>28</v>
      </c>
      <c r="F32" s="498">
        <f>SUM(F33:F34)</f>
        <v>49</v>
      </c>
      <c r="G32" s="498">
        <f>SUM(G33:G34)</f>
        <v>10</v>
      </c>
      <c r="H32" s="498">
        <f>SUM(H33:H34)</f>
        <v>17</v>
      </c>
      <c r="I32" s="498">
        <f>SUM(I33:I34)</f>
        <v>195</v>
      </c>
      <c r="J32" s="49">
        <f t="shared" si="0"/>
        <v>271</v>
      </c>
      <c r="K32" s="389"/>
      <c r="L32" s="389"/>
    </row>
    <row r="33" spans="1:12">
      <c r="A33" s="5">
        <v>4</v>
      </c>
      <c r="B33" s="5">
        <v>6</v>
      </c>
      <c r="C33" s="5">
        <v>11</v>
      </c>
      <c r="D33" s="1892"/>
      <c r="E33" s="369" t="s">
        <v>48</v>
      </c>
      <c r="F33" s="634">
        <v>10</v>
      </c>
      <c r="G33" s="634">
        <v>4</v>
      </c>
      <c r="H33" s="634">
        <v>17</v>
      </c>
      <c r="I33" s="634">
        <v>71</v>
      </c>
      <c r="J33" s="34">
        <f t="shared" si="0"/>
        <v>102</v>
      </c>
      <c r="K33" s="389"/>
      <c r="L33" s="1443"/>
    </row>
    <row r="34" spans="1:12">
      <c r="A34" s="5">
        <v>4</v>
      </c>
      <c r="B34" s="5">
        <v>6</v>
      </c>
      <c r="C34" s="5">
        <v>11</v>
      </c>
      <c r="D34" s="1893"/>
      <c r="E34" s="369" t="s">
        <v>396</v>
      </c>
      <c r="F34" s="634">
        <v>39</v>
      </c>
      <c r="G34" s="1451">
        <v>6</v>
      </c>
      <c r="H34" s="634">
        <v>0</v>
      </c>
      <c r="I34" s="634">
        <v>124</v>
      </c>
      <c r="J34" s="36">
        <f t="shared" si="0"/>
        <v>169</v>
      </c>
      <c r="K34" s="389"/>
      <c r="L34" s="1443"/>
    </row>
    <row r="35" spans="1:12">
      <c r="A35" s="1443"/>
      <c r="B35" s="1443"/>
      <c r="C35" s="1443"/>
      <c r="D35" s="1891">
        <v>1405</v>
      </c>
      <c r="E35" s="373" t="s">
        <v>4</v>
      </c>
      <c r="F35" s="498">
        <f>SUM(F36:F39)</f>
        <v>85</v>
      </c>
      <c r="G35" s="498">
        <f>SUM(G36:G39)</f>
        <v>7</v>
      </c>
      <c r="H35" s="498">
        <f>SUM(H36:H39)</f>
        <v>2</v>
      </c>
      <c r="I35" s="498">
        <f>SUM(I36:I39)</f>
        <v>112</v>
      </c>
      <c r="J35" s="1447">
        <f t="shared" si="0"/>
        <v>206</v>
      </c>
      <c r="K35" s="389"/>
      <c r="L35" s="1443"/>
    </row>
    <row r="36" spans="1:12">
      <c r="A36" s="5">
        <v>5</v>
      </c>
      <c r="B36" s="5">
        <v>4</v>
      </c>
      <c r="C36" s="5">
        <v>8</v>
      </c>
      <c r="D36" s="1892"/>
      <c r="E36" s="369" t="s">
        <v>50</v>
      </c>
      <c r="F36" s="634">
        <v>31</v>
      </c>
      <c r="G36" s="634">
        <v>3</v>
      </c>
      <c r="H36" s="634">
        <v>0</v>
      </c>
      <c r="I36" s="634">
        <v>39</v>
      </c>
      <c r="J36" s="34">
        <f t="shared" si="0"/>
        <v>73</v>
      </c>
    </row>
    <row r="37" spans="1:12">
      <c r="A37" s="5">
        <v>5</v>
      </c>
      <c r="B37" s="5">
        <v>5</v>
      </c>
      <c r="C37" s="5">
        <v>11</v>
      </c>
      <c r="D37" s="1892"/>
      <c r="E37" s="369" t="s">
        <v>58</v>
      </c>
      <c r="F37" s="634">
        <v>35</v>
      </c>
      <c r="G37" s="634">
        <v>2</v>
      </c>
      <c r="H37" s="634">
        <v>2</v>
      </c>
      <c r="I37" s="634">
        <v>24</v>
      </c>
      <c r="J37" s="36">
        <f t="shared" si="0"/>
        <v>63</v>
      </c>
    </row>
    <row r="38" spans="1:12">
      <c r="A38" s="5">
        <v>5</v>
      </c>
      <c r="B38" s="5">
        <v>5</v>
      </c>
      <c r="C38" s="5">
        <v>10</v>
      </c>
      <c r="D38" s="1892"/>
      <c r="E38" s="370" t="s">
        <v>51</v>
      </c>
      <c r="F38" s="634">
        <v>11</v>
      </c>
      <c r="G38" s="634">
        <v>1</v>
      </c>
      <c r="H38" s="634">
        <v>0</v>
      </c>
      <c r="I38" s="634">
        <v>31</v>
      </c>
      <c r="J38" s="36">
        <f t="shared" si="0"/>
        <v>43</v>
      </c>
    </row>
    <row r="39" spans="1:12">
      <c r="A39" s="1449">
        <v>5</v>
      </c>
      <c r="B39" s="1449">
        <v>5</v>
      </c>
      <c r="C39" s="1449">
        <v>13</v>
      </c>
      <c r="D39" s="1892"/>
      <c r="E39" s="370" t="s">
        <v>52</v>
      </c>
      <c r="F39" s="634">
        <v>8</v>
      </c>
      <c r="G39" s="634">
        <v>1</v>
      </c>
      <c r="H39" s="634">
        <v>0</v>
      </c>
      <c r="I39" s="634">
        <v>18</v>
      </c>
      <c r="J39" s="36">
        <f t="shared" si="0"/>
        <v>27</v>
      </c>
    </row>
    <row r="40" spans="1:12">
      <c r="A40" s="1443"/>
      <c r="B40" s="1443"/>
      <c r="C40" s="1443"/>
      <c r="D40" s="1894">
        <v>1406</v>
      </c>
      <c r="E40" s="373" t="s">
        <v>5</v>
      </c>
      <c r="F40" s="498">
        <f>SUM(F41:F45)</f>
        <v>60</v>
      </c>
      <c r="G40" s="498">
        <f>SUM(G41:G45)</f>
        <v>28</v>
      </c>
      <c r="H40" s="498">
        <f>SUM(H41:H45)</f>
        <v>3</v>
      </c>
      <c r="I40" s="498">
        <f>SUM(I41:I45)</f>
        <v>183</v>
      </c>
      <c r="J40" s="1447">
        <f t="shared" si="0"/>
        <v>274</v>
      </c>
    </row>
    <row r="41" spans="1:12">
      <c r="A41" s="5">
        <v>6</v>
      </c>
      <c r="B41" s="5">
        <v>2</v>
      </c>
      <c r="C41" s="5">
        <v>11</v>
      </c>
      <c r="D41" s="1895"/>
      <c r="E41" s="369" t="s">
        <v>53</v>
      </c>
      <c r="F41" s="634">
        <v>30</v>
      </c>
      <c r="G41" s="634">
        <v>6</v>
      </c>
      <c r="H41" s="634">
        <v>2</v>
      </c>
      <c r="I41" s="634">
        <v>79</v>
      </c>
      <c r="J41" s="34">
        <f t="shared" ref="J41:J72" si="1">SUM(F41:I41)</f>
        <v>117</v>
      </c>
    </row>
    <row r="42" spans="1:12">
      <c r="A42" s="5">
        <v>6</v>
      </c>
      <c r="B42" s="5">
        <v>2</v>
      </c>
      <c r="C42" s="5">
        <v>10</v>
      </c>
      <c r="D42" s="1895"/>
      <c r="E42" s="369" t="s">
        <v>54</v>
      </c>
      <c r="F42" s="634">
        <v>9</v>
      </c>
      <c r="G42" s="634">
        <v>9</v>
      </c>
      <c r="H42" s="634">
        <v>1</v>
      </c>
      <c r="I42" s="634">
        <v>38</v>
      </c>
      <c r="J42" s="36">
        <f t="shared" si="1"/>
        <v>57</v>
      </c>
    </row>
    <row r="43" spans="1:12">
      <c r="A43" s="5">
        <v>6</v>
      </c>
      <c r="B43" s="5">
        <v>2</v>
      </c>
      <c r="C43" s="5">
        <v>10</v>
      </c>
      <c r="D43" s="1895"/>
      <c r="E43" s="369" t="s">
        <v>55</v>
      </c>
      <c r="F43" s="634">
        <v>11</v>
      </c>
      <c r="G43" s="634">
        <v>10</v>
      </c>
      <c r="H43" s="634">
        <v>0</v>
      </c>
      <c r="I43" s="634">
        <v>27</v>
      </c>
      <c r="J43" s="36">
        <f t="shared" si="1"/>
        <v>48</v>
      </c>
    </row>
    <row r="44" spans="1:12">
      <c r="A44" s="5">
        <v>6</v>
      </c>
      <c r="B44" s="5">
        <v>2</v>
      </c>
      <c r="C44" s="5">
        <v>6</v>
      </c>
      <c r="D44" s="1895"/>
      <c r="E44" s="369" t="s">
        <v>70</v>
      </c>
      <c r="F44" s="634">
        <v>10</v>
      </c>
      <c r="G44" s="634">
        <v>3</v>
      </c>
      <c r="H44" s="634">
        <v>0</v>
      </c>
      <c r="I44" s="634">
        <v>25</v>
      </c>
      <c r="J44" s="36">
        <f t="shared" si="1"/>
        <v>38</v>
      </c>
    </row>
    <row r="45" spans="1:12">
      <c r="A45" s="5">
        <v>6</v>
      </c>
      <c r="B45" s="5">
        <v>4</v>
      </c>
      <c r="C45" s="5">
        <v>11</v>
      </c>
      <c r="D45" s="1895"/>
      <c r="E45" s="369" t="s">
        <v>542</v>
      </c>
      <c r="F45" s="634">
        <v>0</v>
      </c>
      <c r="G45" s="634">
        <v>0</v>
      </c>
      <c r="H45" s="634">
        <v>0</v>
      </c>
      <c r="I45" s="634">
        <v>14</v>
      </c>
      <c r="J45" s="36">
        <f t="shared" si="1"/>
        <v>14</v>
      </c>
    </row>
    <row r="46" spans="1:12">
      <c r="A46" s="1443"/>
      <c r="B46" s="1443"/>
      <c r="C46" s="1443"/>
      <c r="D46" s="1894">
        <v>1407</v>
      </c>
      <c r="E46" s="373" t="s">
        <v>62</v>
      </c>
      <c r="F46" s="498">
        <f>SUM(F47:F48)</f>
        <v>26</v>
      </c>
      <c r="G46" s="498">
        <f>SUM(G47:G48)</f>
        <v>14</v>
      </c>
      <c r="H46" s="498">
        <f>SUM(H47:H48)</f>
        <v>1</v>
      </c>
      <c r="I46" s="498">
        <f>SUM(I47:I48)</f>
        <v>94</v>
      </c>
      <c r="J46" s="1447">
        <f t="shared" si="1"/>
        <v>135</v>
      </c>
    </row>
    <row r="47" spans="1:12">
      <c r="A47" s="5">
        <v>7</v>
      </c>
      <c r="B47" s="5">
        <v>3</v>
      </c>
      <c r="C47" s="5">
        <v>11</v>
      </c>
      <c r="D47" s="1895"/>
      <c r="E47" s="369" t="s">
        <v>25</v>
      </c>
      <c r="F47" s="736">
        <v>12</v>
      </c>
      <c r="G47" s="736">
        <v>6</v>
      </c>
      <c r="H47" s="736">
        <v>1</v>
      </c>
      <c r="I47" s="736">
        <v>39</v>
      </c>
      <c r="J47" s="34">
        <f t="shared" si="1"/>
        <v>58</v>
      </c>
    </row>
    <row r="48" spans="1:12">
      <c r="A48" s="5">
        <v>7</v>
      </c>
      <c r="B48" s="5">
        <v>6</v>
      </c>
      <c r="C48" s="5">
        <v>10</v>
      </c>
      <c r="D48" s="1896"/>
      <c r="E48" s="369" t="s">
        <v>56</v>
      </c>
      <c r="F48" s="736">
        <v>14</v>
      </c>
      <c r="G48" s="736">
        <v>8</v>
      </c>
      <c r="H48" s="736">
        <v>0</v>
      </c>
      <c r="I48" s="736">
        <v>55</v>
      </c>
      <c r="J48" s="36">
        <f t="shared" si="1"/>
        <v>77</v>
      </c>
    </row>
    <row r="49" spans="1:10">
      <c r="A49" s="1443"/>
      <c r="B49" s="1443"/>
      <c r="C49" s="1443"/>
      <c r="D49" s="1891">
        <v>1408</v>
      </c>
      <c r="E49" s="373" t="s">
        <v>63</v>
      </c>
      <c r="F49" s="656">
        <f>SUM(F50:F55)</f>
        <v>20</v>
      </c>
      <c r="G49" s="656">
        <f>SUM(G50:G55)</f>
        <v>2</v>
      </c>
      <c r="H49" s="656">
        <f>SUM(H50:H55)</f>
        <v>0</v>
      </c>
      <c r="I49" s="656">
        <f>SUM(I50:I55)</f>
        <v>107</v>
      </c>
      <c r="J49" s="1447">
        <f t="shared" si="1"/>
        <v>129</v>
      </c>
    </row>
    <row r="50" spans="1:10">
      <c r="A50" s="5">
        <v>8</v>
      </c>
      <c r="B50" s="5">
        <v>4</v>
      </c>
      <c r="C50" s="5">
        <v>8</v>
      </c>
      <c r="D50" s="1892"/>
      <c r="E50" s="388" t="s">
        <v>57</v>
      </c>
      <c r="F50" s="737">
        <v>16</v>
      </c>
      <c r="G50" s="737">
        <v>1</v>
      </c>
      <c r="H50" s="737">
        <v>0</v>
      </c>
      <c r="I50" s="737">
        <v>48</v>
      </c>
      <c r="J50" s="34">
        <f t="shared" si="1"/>
        <v>65</v>
      </c>
    </row>
    <row r="51" spans="1:10">
      <c r="A51" s="5">
        <v>8</v>
      </c>
      <c r="B51" s="5">
        <v>4</v>
      </c>
      <c r="C51" s="5">
        <v>15</v>
      </c>
      <c r="D51" s="1892"/>
      <c r="E51" s="369" t="s">
        <v>65</v>
      </c>
      <c r="F51" s="634">
        <v>0</v>
      </c>
      <c r="G51" s="634">
        <v>0</v>
      </c>
      <c r="H51" s="634">
        <v>0</v>
      </c>
      <c r="I51" s="634">
        <v>0</v>
      </c>
      <c r="J51" s="36">
        <f t="shared" si="1"/>
        <v>0</v>
      </c>
    </row>
    <row r="52" spans="1:10">
      <c r="A52" s="5">
        <v>8</v>
      </c>
      <c r="B52" s="5">
        <v>4</v>
      </c>
      <c r="C52" s="5">
        <v>10</v>
      </c>
      <c r="D52" s="1892"/>
      <c r="E52" s="369" t="s">
        <v>64</v>
      </c>
      <c r="F52" s="634">
        <v>0</v>
      </c>
      <c r="G52" s="634">
        <v>0</v>
      </c>
      <c r="H52" s="634">
        <v>0</v>
      </c>
      <c r="I52" s="634">
        <v>0</v>
      </c>
      <c r="J52" s="36">
        <f t="shared" si="1"/>
        <v>0</v>
      </c>
    </row>
    <row r="53" spans="1:10">
      <c r="A53" s="5">
        <v>8</v>
      </c>
      <c r="B53" s="5">
        <v>4</v>
      </c>
      <c r="C53" s="5">
        <v>6</v>
      </c>
      <c r="D53" s="1892"/>
      <c r="E53" s="370" t="s">
        <v>16</v>
      </c>
      <c r="F53" s="634">
        <v>4</v>
      </c>
      <c r="G53" s="634">
        <v>1</v>
      </c>
      <c r="H53" s="634">
        <v>0</v>
      </c>
      <c r="I53" s="634">
        <v>22</v>
      </c>
      <c r="J53" s="36">
        <f t="shared" si="1"/>
        <v>27</v>
      </c>
    </row>
    <row r="54" spans="1:10">
      <c r="A54" s="5">
        <v>8</v>
      </c>
      <c r="B54" s="5">
        <v>4</v>
      </c>
      <c r="C54" s="5">
        <v>11</v>
      </c>
      <c r="D54" s="1892"/>
      <c r="E54" s="369" t="s">
        <v>541</v>
      </c>
      <c r="F54" s="706">
        <v>0</v>
      </c>
      <c r="G54" s="705">
        <v>0</v>
      </c>
      <c r="H54" s="705">
        <v>0</v>
      </c>
      <c r="I54" s="705">
        <v>25</v>
      </c>
      <c r="J54" s="36">
        <f t="shared" si="1"/>
        <v>25</v>
      </c>
    </row>
    <row r="55" spans="1:10">
      <c r="A55" s="5">
        <v>8</v>
      </c>
      <c r="B55" s="5">
        <v>4</v>
      </c>
      <c r="C55" s="5">
        <v>11</v>
      </c>
      <c r="D55" s="1892"/>
      <c r="E55" s="375" t="s">
        <v>540</v>
      </c>
      <c r="F55" s="733">
        <v>0</v>
      </c>
      <c r="G55" s="733">
        <v>0</v>
      </c>
      <c r="H55" s="733">
        <v>0</v>
      </c>
      <c r="I55" s="733">
        <v>12</v>
      </c>
      <c r="J55" s="36">
        <f t="shared" si="1"/>
        <v>12</v>
      </c>
    </row>
    <row r="56" spans="1:10">
      <c r="A56" s="1443"/>
      <c r="B56" s="1443"/>
      <c r="C56" s="1443"/>
      <c r="D56" s="1894">
        <v>1624</v>
      </c>
      <c r="E56" s="373" t="s">
        <v>19</v>
      </c>
      <c r="F56" s="498">
        <f>SUM(F57:F59)</f>
        <v>9</v>
      </c>
      <c r="G56" s="498">
        <f>SUM(G57:G59)</f>
        <v>0</v>
      </c>
      <c r="H56" s="498">
        <f>SUM(H57:H59)</f>
        <v>1</v>
      </c>
      <c r="I56" s="498">
        <f>SUM(I57:I59)</f>
        <v>18</v>
      </c>
      <c r="J56" s="1447">
        <f t="shared" si="1"/>
        <v>28</v>
      </c>
    </row>
    <row r="57" spans="1:10">
      <c r="A57" s="5">
        <v>9</v>
      </c>
      <c r="B57" s="5">
        <v>4</v>
      </c>
      <c r="C57" s="5">
        <v>8</v>
      </c>
      <c r="D57" s="1895"/>
      <c r="E57" s="370" t="s">
        <v>149</v>
      </c>
      <c r="F57" s="634">
        <v>5</v>
      </c>
      <c r="G57" s="634">
        <v>0</v>
      </c>
      <c r="H57" s="634">
        <v>0</v>
      </c>
      <c r="I57" s="634">
        <v>7</v>
      </c>
      <c r="J57" s="34">
        <f t="shared" si="1"/>
        <v>12</v>
      </c>
    </row>
    <row r="58" spans="1:10">
      <c r="A58" s="5">
        <v>9</v>
      </c>
      <c r="B58" s="5">
        <v>4</v>
      </c>
      <c r="C58" s="5">
        <v>8</v>
      </c>
      <c r="D58" s="1895"/>
      <c r="E58" s="370" t="s">
        <v>21</v>
      </c>
      <c r="F58" s="634">
        <v>0</v>
      </c>
      <c r="G58" s="634">
        <v>0</v>
      </c>
      <c r="H58" s="634">
        <v>0</v>
      </c>
      <c r="I58" s="634">
        <v>5</v>
      </c>
      <c r="J58" s="36">
        <f t="shared" si="1"/>
        <v>5</v>
      </c>
    </row>
    <row r="59" spans="1:10">
      <c r="A59" s="5">
        <v>9</v>
      </c>
      <c r="B59" s="5">
        <v>5</v>
      </c>
      <c r="C59" s="5">
        <v>11</v>
      </c>
      <c r="D59" s="1896"/>
      <c r="E59" s="375" t="s">
        <v>539</v>
      </c>
      <c r="F59" s="733">
        <v>4</v>
      </c>
      <c r="G59" s="733">
        <v>0</v>
      </c>
      <c r="H59" s="733">
        <v>1</v>
      </c>
      <c r="I59" s="733">
        <v>6</v>
      </c>
      <c r="J59" s="36">
        <f t="shared" si="1"/>
        <v>11</v>
      </c>
    </row>
    <row r="60" spans="1:10">
      <c r="A60" s="1443"/>
      <c r="B60" s="1443" t="s">
        <v>17</v>
      </c>
      <c r="C60" s="1443" t="s">
        <v>17</v>
      </c>
      <c r="D60" s="1448"/>
      <c r="E60" s="381" t="s">
        <v>538</v>
      </c>
      <c r="F60" s="580">
        <v>0</v>
      </c>
      <c r="G60" s="580">
        <v>0</v>
      </c>
      <c r="H60" s="580">
        <v>0</v>
      </c>
      <c r="I60" s="580">
        <v>500</v>
      </c>
      <c r="J60" s="1447">
        <f t="shared" si="1"/>
        <v>500</v>
      </c>
    </row>
    <row r="61" spans="1:10">
      <c r="A61" s="1443"/>
      <c r="B61" s="1443"/>
      <c r="C61" s="1443"/>
      <c r="D61" s="1988"/>
      <c r="E61" s="373" t="s">
        <v>537</v>
      </c>
      <c r="F61" s="498">
        <f>SUM(F62:F64)</f>
        <v>3</v>
      </c>
      <c r="G61" s="498">
        <f>SUM(G62:G64)</f>
        <v>8</v>
      </c>
      <c r="H61" s="498">
        <f>SUM(H62:H64)</f>
        <v>0</v>
      </c>
      <c r="I61" s="498">
        <f>SUM(I62:I64)</f>
        <v>43</v>
      </c>
      <c r="J61" s="1447">
        <f t="shared" si="1"/>
        <v>54</v>
      </c>
    </row>
    <row r="62" spans="1:10">
      <c r="A62" s="1443"/>
      <c r="B62" s="1443" t="s">
        <v>534</v>
      </c>
      <c r="C62" s="1443" t="s">
        <v>534</v>
      </c>
      <c r="D62" s="1989"/>
      <c r="E62" s="370" t="s">
        <v>536</v>
      </c>
      <c r="F62" s="634">
        <v>3</v>
      </c>
      <c r="G62" s="634">
        <v>4</v>
      </c>
      <c r="H62" s="634">
        <v>0</v>
      </c>
      <c r="I62" s="634">
        <v>27</v>
      </c>
      <c r="J62" s="34">
        <f t="shared" si="1"/>
        <v>34</v>
      </c>
    </row>
    <row r="63" spans="1:10">
      <c r="A63" s="1443"/>
      <c r="B63" s="1443" t="s">
        <v>534</v>
      </c>
      <c r="C63" s="1443" t="s">
        <v>534</v>
      </c>
      <c r="D63" s="1989"/>
      <c r="E63" s="370" t="s">
        <v>535</v>
      </c>
      <c r="F63" s="634">
        <v>0</v>
      </c>
      <c r="G63" s="634">
        <v>2</v>
      </c>
      <c r="H63" s="634">
        <v>0</v>
      </c>
      <c r="I63" s="634">
        <v>8</v>
      </c>
      <c r="J63" s="36">
        <f t="shared" si="1"/>
        <v>10</v>
      </c>
    </row>
    <row r="64" spans="1:10">
      <c r="A64" s="1443"/>
      <c r="B64" s="1443" t="s">
        <v>534</v>
      </c>
      <c r="C64" s="1443" t="s">
        <v>534</v>
      </c>
      <c r="D64" s="1990"/>
      <c r="E64" s="370" t="s">
        <v>533</v>
      </c>
      <c r="F64" s="634">
        <v>0</v>
      </c>
      <c r="G64" s="634">
        <v>2</v>
      </c>
      <c r="H64" s="634">
        <v>0</v>
      </c>
      <c r="I64" s="634">
        <v>8</v>
      </c>
      <c r="J64" s="36">
        <f t="shared" si="1"/>
        <v>10</v>
      </c>
    </row>
    <row r="65" spans="1:31">
      <c r="A65" s="1443"/>
      <c r="B65" s="1443"/>
      <c r="C65" s="1443"/>
      <c r="D65" s="1443"/>
      <c r="E65" s="365" t="s">
        <v>0</v>
      </c>
      <c r="F65" s="723">
        <f>SUM(F9,F19,F28,F32,F35,F40,F46,F49,F56,F60,F61)</f>
        <v>563</v>
      </c>
      <c r="G65" s="723">
        <f>SUM(G9,G19,G28,G32,G35,G40,G46,G49,G56,G60,G61)</f>
        <v>135</v>
      </c>
      <c r="H65" s="723">
        <f>SUM(H9,H19,H28,H32,H35,H40,H46,H49,H56,H60,H61)</f>
        <v>32</v>
      </c>
      <c r="I65" s="723">
        <f>SUM(I9,I19,I28,I32,I35,I40,I46,I49,I56,I60,I61)</f>
        <v>1806</v>
      </c>
      <c r="J65" s="51">
        <f>SUM(J9,J19,J28,J32,J35,J40,J46,J49,J56,J60,J61)</f>
        <v>2536</v>
      </c>
      <c r="K65" s="1446"/>
    </row>
    <row r="66" spans="1:31">
      <c r="A66" s="1443"/>
      <c r="B66" s="1443"/>
      <c r="C66" s="1443"/>
      <c r="D66" s="6"/>
      <c r="E66" s="1445" t="s">
        <v>532</v>
      </c>
      <c r="F66" s="1444"/>
      <c r="G66" s="1444"/>
      <c r="H66" s="1444"/>
      <c r="I66" s="1444"/>
      <c r="J66" s="1444"/>
    </row>
    <row r="67" spans="1:31">
      <c r="A67" s="1443"/>
      <c r="B67" s="1443"/>
      <c r="C67" s="1443"/>
      <c r="D67" s="6"/>
      <c r="E67" s="1997" t="s">
        <v>552</v>
      </c>
      <c r="F67" s="1997"/>
      <c r="G67" s="1997"/>
      <c r="H67" s="1997"/>
      <c r="I67" s="1997"/>
      <c r="J67" s="1997"/>
    </row>
    <row r="68" spans="1:31">
      <c r="A68" s="1443"/>
      <c r="B68" s="1443"/>
      <c r="C68" s="1443"/>
      <c r="D68" s="1443"/>
      <c r="E68" s="1994" t="s">
        <v>551</v>
      </c>
      <c r="F68" s="1994"/>
      <c r="G68" s="1994"/>
      <c r="H68" s="1994"/>
      <c r="I68" s="1994"/>
      <c r="J68" s="1994"/>
    </row>
    <row r="69" spans="1:31">
      <c r="A69" s="1443"/>
      <c r="B69" s="1443"/>
      <c r="C69" s="1443"/>
      <c r="D69" s="6"/>
      <c r="E69" s="1994" t="s">
        <v>529</v>
      </c>
      <c r="F69" s="1994"/>
      <c r="G69" s="1994"/>
      <c r="H69" s="1994"/>
      <c r="I69" s="1994"/>
      <c r="J69" s="1994"/>
    </row>
    <row r="70" spans="1:31">
      <c r="A70" s="1443"/>
      <c r="B70" s="1443"/>
      <c r="C70" s="1443"/>
      <c r="D70" s="6"/>
      <c r="E70" s="1994" t="s">
        <v>528</v>
      </c>
      <c r="F70" s="1994"/>
      <c r="G70" s="1994"/>
      <c r="H70" s="1994"/>
      <c r="I70" s="1994"/>
      <c r="J70" s="1994"/>
    </row>
    <row r="71" spans="1:31">
      <c r="D71" s="1443"/>
      <c r="E71" s="1994" t="s">
        <v>527</v>
      </c>
      <c r="F71" s="1994"/>
      <c r="G71" s="1994"/>
      <c r="H71" s="1994"/>
      <c r="I71" s="1994"/>
      <c r="J71" s="1994"/>
      <c r="K71" s="1443"/>
      <c r="L71" s="1443"/>
      <c r="M71" s="1443"/>
      <c r="N71" s="1443"/>
      <c r="O71" s="1443"/>
      <c r="P71" s="1443"/>
      <c r="Q71" s="1443"/>
      <c r="R71" s="1443"/>
      <c r="S71" s="1443"/>
      <c r="T71" s="1443"/>
      <c r="U71" s="1443"/>
      <c r="V71" s="1443"/>
      <c r="W71" s="1443"/>
      <c r="X71" s="1443"/>
      <c r="Y71" s="1443"/>
      <c r="Z71" s="1443"/>
      <c r="AA71" s="1443"/>
      <c r="AB71" s="1443"/>
      <c r="AC71" s="1443"/>
      <c r="AD71" s="1443"/>
      <c r="AE71" s="1443"/>
    </row>
    <row r="72" spans="1:31" ht="26.25" customHeight="1">
      <c r="D72" s="1443"/>
      <c r="E72" s="1995"/>
      <c r="F72" s="1995"/>
      <c r="G72" s="1995"/>
      <c r="H72" s="1995"/>
      <c r="I72" s="1995"/>
      <c r="J72" s="1995"/>
      <c r="K72" s="1443"/>
      <c r="L72" s="1443"/>
      <c r="M72" s="1443"/>
      <c r="N72" s="1443"/>
      <c r="O72" s="1443"/>
      <c r="P72" s="1443"/>
      <c r="Q72" s="1443"/>
      <c r="R72" s="1443"/>
      <c r="S72" s="1443"/>
      <c r="T72" s="1443"/>
      <c r="U72" s="1443"/>
      <c r="V72" s="1443"/>
      <c r="W72" s="1443"/>
      <c r="X72" s="1443"/>
      <c r="Y72" s="1443"/>
      <c r="Z72" s="1443"/>
      <c r="AA72" s="1443"/>
      <c r="AB72" s="1443"/>
      <c r="AC72" s="1443"/>
      <c r="AD72" s="1443"/>
      <c r="AE72" s="1443"/>
    </row>
    <row r="73" spans="1:31">
      <c r="D73" s="1443"/>
      <c r="E73" s="1443"/>
      <c r="F73" s="1443"/>
      <c r="G73" s="1443"/>
      <c r="H73" s="1443"/>
      <c r="I73" s="1443"/>
      <c r="J73" s="1443"/>
      <c r="K73" s="1443"/>
      <c r="L73" s="1443"/>
      <c r="M73" s="1443"/>
      <c r="N73" s="1443"/>
      <c r="O73" s="1443"/>
      <c r="P73" s="1443"/>
      <c r="Q73" s="1443"/>
      <c r="R73" s="1443"/>
      <c r="S73" s="1443"/>
      <c r="T73" s="1443"/>
      <c r="U73" s="1443"/>
      <c r="V73" s="1443"/>
      <c r="W73" s="1443"/>
      <c r="X73" s="1443"/>
      <c r="Y73" s="1443"/>
      <c r="Z73" s="1443"/>
      <c r="AA73" s="1443"/>
      <c r="AB73" s="1443"/>
      <c r="AC73" s="1443"/>
      <c r="AD73" s="1443"/>
      <c r="AE73" s="1443"/>
    </row>
    <row r="74" spans="1:31">
      <c r="D74" s="1443"/>
      <c r="E74" s="1443"/>
      <c r="F74" s="1443"/>
      <c r="G74" s="1443"/>
      <c r="H74" s="1443"/>
      <c r="I74" s="1443"/>
      <c r="J74" s="1443"/>
      <c r="K74" s="1443"/>
      <c r="L74" s="1443"/>
      <c r="M74" s="1443"/>
      <c r="N74" s="1443"/>
      <c r="O74" s="1443"/>
      <c r="P74" s="1443"/>
      <c r="Q74" s="1443"/>
      <c r="R74" s="1443"/>
      <c r="S74" s="1443"/>
      <c r="T74" s="1443"/>
      <c r="U74" s="1443"/>
      <c r="V74" s="1443"/>
      <c r="W74" s="1443"/>
      <c r="X74" s="1443"/>
      <c r="Y74" s="1443"/>
      <c r="Z74" s="1443"/>
      <c r="AA74" s="1443"/>
      <c r="AB74" s="1443"/>
      <c r="AC74" s="1443"/>
      <c r="AD74" s="1443"/>
      <c r="AE74" s="1443"/>
    </row>
    <row r="75" spans="1:31">
      <c r="D75" s="1443"/>
      <c r="E75" s="1443"/>
      <c r="F75" s="1443"/>
      <c r="G75" s="1443"/>
      <c r="H75" s="1443"/>
      <c r="I75" s="1443"/>
      <c r="J75" s="1443"/>
      <c r="K75" s="1443"/>
      <c r="L75" s="1443"/>
      <c r="M75" s="1443"/>
      <c r="N75" s="1443"/>
      <c r="O75" s="1443"/>
      <c r="P75" s="1443"/>
      <c r="Q75" s="1443"/>
      <c r="R75" s="1443"/>
      <c r="S75" s="1443"/>
      <c r="T75" s="1443"/>
      <c r="U75" s="1443"/>
      <c r="V75" s="1443"/>
      <c r="W75" s="1443"/>
      <c r="X75" s="1443"/>
      <c r="Y75" s="1443"/>
      <c r="Z75" s="1443"/>
      <c r="AA75" s="1443"/>
      <c r="AB75" s="1443"/>
      <c r="AC75" s="1443"/>
      <c r="AD75" s="1443"/>
      <c r="AE75" s="1443"/>
    </row>
    <row r="76" spans="1:31">
      <c r="D76" s="1443"/>
      <c r="E76" s="1443"/>
      <c r="F76" s="1443"/>
      <c r="G76" s="1443"/>
      <c r="H76" s="1443"/>
      <c r="I76" s="1443"/>
      <c r="J76" s="1443"/>
      <c r="K76" s="1443"/>
      <c r="L76" s="1443"/>
      <c r="M76" s="1443"/>
      <c r="N76" s="1443"/>
      <c r="O76" s="1443"/>
      <c r="P76" s="1443"/>
      <c r="Q76" s="1443"/>
      <c r="R76" s="1443"/>
      <c r="S76" s="1443"/>
      <c r="T76" s="1443"/>
      <c r="U76" s="1443"/>
      <c r="V76" s="1443"/>
      <c r="W76" s="1443"/>
      <c r="X76" s="1443"/>
      <c r="Y76" s="1443"/>
      <c r="Z76" s="1443"/>
      <c r="AA76" s="1443"/>
      <c r="AB76" s="1443"/>
      <c r="AC76" s="1443"/>
      <c r="AD76" s="1443"/>
      <c r="AE76" s="1443"/>
    </row>
    <row r="77" spans="1:31">
      <c r="D77" s="1"/>
      <c r="F77" s="16"/>
      <c r="K77" s="1"/>
    </row>
    <row r="78" spans="1:31">
      <c r="D78" s="1"/>
      <c r="F78" s="16"/>
      <c r="K78" s="1"/>
    </row>
    <row r="79" spans="1:31">
      <c r="D79" s="1"/>
      <c r="F79" s="16"/>
      <c r="K79" s="1"/>
    </row>
    <row r="80" spans="1:31">
      <c r="D80" s="1"/>
      <c r="F80" s="16"/>
      <c r="K80" s="1"/>
    </row>
    <row r="81" spans="4:11">
      <c r="D81" s="1"/>
      <c r="F81" s="16"/>
      <c r="K81" s="1"/>
    </row>
    <row r="82" spans="4:11">
      <c r="D82" s="1"/>
      <c r="F82" s="16"/>
      <c r="K82" s="1"/>
    </row>
    <row r="83" spans="4:11">
      <c r="D83" s="1"/>
      <c r="F83" s="16"/>
      <c r="K83" s="1"/>
    </row>
    <row r="84" spans="4:11">
      <c r="D84" s="1"/>
      <c r="F84" s="16"/>
      <c r="K84" s="1"/>
    </row>
    <row r="85" spans="4:11">
      <c r="D85" s="1"/>
      <c r="F85" s="16"/>
      <c r="K85" s="1"/>
    </row>
    <row r="86" spans="4:11">
      <c r="D86" s="1"/>
      <c r="F86" s="16"/>
      <c r="K86" s="1"/>
    </row>
    <row r="87" spans="4:11">
      <c r="D87" s="1"/>
      <c r="F87" s="16"/>
      <c r="K87" s="1"/>
    </row>
    <row r="88" spans="4:11">
      <c r="D88" s="1"/>
      <c r="F88" s="16"/>
      <c r="K88" s="1"/>
    </row>
    <row r="89" spans="4:11">
      <c r="D89" s="1"/>
      <c r="F89" s="16"/>
      <c r="K89" s="1"/>
    </row>
    <row r="90" spans="4:11">
      <c r="D90" s="1"/>
      <c r="F90" s="16"/>
      <c r="K90" s="1"/>
    </row>
    <row r="91" spans="4:11">
      <c r="D91" s="1"/>
      <c r="F91" s="16"/>
      <c r="K91" s="1"/>
    </row>
    <row r="92" spans="4:11">
      <c r="D92" s="1"/>
      <c r="F92" s="16"/>
      <c r="K92" s="1"/>
    </row>
    <row r="93" spans="4:11">
      <c r="D93" s="1"/>
      <c r="F93" s="16"/>
      <c r="K93" s="1"/>
    </row>
    <row r="94" spans="4:11">
      <c r="D94" s="1"/>
      <c r="F94" s="16"/>
      <c r="K94" s="1"/>
    </row>
    <row r="95" spans="4:11">
      <c r="D95" s="1"/>
      <c r="F95" s="16"/>
      <c r="K95" s="1"/>
    </row>
    <row r="96" spans="4:11">
      <c r="D96" s="1"/>
      <c r="F96" s="16"/>
      <c r="K96" s="1"/>
    </row>
    <row r="97" spans="4:11">
      <c r="D97" s="1"/>
      <c r="F97" s="16"/>
      <c r="K97" s="1"/>
    </row>
    <row r="98" spans="4:11">
      <c r="D98" s="1"/>
      <c r="F98" s="16"/>
      <c r="K98" s="1"/>
    </row>
    <row r="99" spans="4:11">
      <c r="D99" s="1"/>
      <c r="F99" s="16"/>
      <c r="K99" s="1"/>
    </row>
    <row r="100" spans="4:11">
      <c r="D100" s="1"/>
      <c r="F100" s="16"/>
      <c r="K100" s="1"/>
    </row>
    <row r="101" spans="4:11">
      <c r="D101" s="1"/>
      <c r="F101" s="16"/>
      <c r="K101" s="1"/>
    </row>
    <row r="102" spans="4:11">
      <c r="D102" s="1"/>
      <c r="F102" s="16"/>
      <c r="K102" s="1"/>
    </row>
    <row r="103" spans="4:11">
      <c r="D103" s="1"/>
      <c r="F103" s="16"/>
      <c r="K103" s="1"/>
    </row>
    <row r="104" spans="4:11">
      <c r="D104" s="1"/>
      <c r="F104" s="16"/>
      <c r="K104" s="1"/>
    </row>
    <row r="105" spans="4:11">
      <c r="D105" s="1"/>
      <c r="F105" s="16"/>
      <c r="K105" s="1"/>
    </row>
    <row r="106" spans="4:11">
      <c r="D106" s="1"/>
      <c r="F106" s="16"/>
      <c r="K106" s="1"/>
    </row>
    <row r="107" spans="4:11">
      <c r="D107" s="1"/>
      <c r="F107" s="16"/>
      <c r="K107" s="1"/>
    </row>
    <row r="108" spans="4:11">
      <c r="D108" s="1"/>
      <c r="F108" s="16"/>
      <c r="K108" s="1"/>
    </row>
    <row r="109" spans="4:11">
      <c r="D109" s="1"/>
      <c r="F109" s="16"/>
      <c r="K109" s="1"/>
    </row>
    <row r="110" spans="4:11">
      <c r="D110" s="1"/>
      <c r="F110" s="16"/>
      <c r="K110" s="1"/>
    </row>
    <row r="111" spans="4:11">
      <c r="D111" s="1"/>
      <c r="F111" s="16"/>
      <c r="K111" s="1"/>
    </row>
    <row r="112" spans="4:11">
      <c r="D112" s="1"/>
      <c r="F112" s="16"/>
      <c r="K112" s="1"/>
    </row>
    <row r="113" spans="4:11">
      <c r="D113" s="1"/>
      <c r="F113" s="16"/>
      <c r="K113" s="1"/>
    </row>
    <row r="114" spans="4:11">
      <c r="D114" s="1"/>
      <c r="F114" s="16"/>
      <c r="K114" s="1"/>
    </row>
    <row r="115" spans="4:11">
      <c r="D115" s="1"/>
      <c r="F115" s="16"/>
      <c r="K115" s="1"/>
    </row>
    <row r="116" spans="4:11">
      <c r="D116" s="1"/>
      <c r="F116" s="16"/>
      <c r="K116" s="1"/>
    </row>
    <row r="117" spans="4:11">
      <c r="D117" s="1"/>
      <c r="F117" s="16"/>
      <c r="K117" s="1"/>
    </row>
    <row r="118" spans="4:11">
      <c r="D118" s="1"/>
      <c r="F118" s="16"/>
      <c r="K118" s="1"/>
    </row>
    <row r="119" spans="4:11">
      <c r="D119" s="1"/>
      <c r="F119" s="16"/>
      <c r="K119" s="1"/>
    </row>
    <row r="120" spans="4:11">
      <c r="D120" s="1"/>
      <c r="F120" s="16"/>
      <c r="K120" s="1"/>
    </row>
    <row r="121" spans="4:11">
      <c r="D121" s="1"/>
      <c r="F121" s="16"/>
      <c r="K121" s="1"/>
    </row>
    <row r="122" spans="4:11">
      <c r="D122" s="1"/>
      <c r="F122" s="16"/>
      <c r="K122" s="1"/>
    </row>
    <row r="123" spans="4:11">
      <c r="D123" s="1"/>
      <c r="F123" s="16"/>
      <c r="K123" s="1"/>
    </row>
    <row r="124" spans="4:11">
      <c r="D124" s="1"/>
      <c r="F124" s="16"/>
      <c r="K124" s="1"/>
    </row>
    <row r="125" spans="4:11">
      <c r="D125" s="1"/>
      <c r="F125" s="16"/>
      <c r="K125" s="1"/>
    </row>
    <row r="126" spans="4:11">
      <c r="D126" s="1"/>
      <c r="F126" s="16"/>
      <c r="K126" s="1"/>
    </row>
    <row r="127" spans="4:11">
      <c r="D127" s="1"/>
      <c r="F127" s="16"/>
      <c r="K127" s="1"/>
    </row>
    <row r="128" spans="4:11">
      <c r="D128" s="1"/>
      <c r="F128" s="16"/>
      <c r="K128" s="1"/>
    </row>
    <row r="129" spans="4:31">
      <c r="D129" s="1"/>
      <c r="F129" s="16"/>
      <c r="K129" s="1"/>
    </row>
    <row r="130" spans="4:31">
      <c r="D130" s="1"/>
      <c r="F130" s="16"/>
      <c r="K130" s="1"/>
    </row>
    <row r="131" spans="4:31">
      <c r="D131" s="1"/>
      <c r="F131" s="16"/>
      <c r="K131" s="1"/>
    </row>
    <row r="132" spans="4:31">
      <c r="D132" s="1443"/>
      <c r="E132" s="1443"/>
      <c r="F132" s="1443"/>
      <c r="G132" s="1443"/>
      <c r="H132" s="1443"/>
      <c r="I132" s="1443"/>
      <c r="J132" s="1443"/>
      <c r="K132" s="1443"/>
      <c r="L132" s="1443"/>
      <c r="M132" s="1443"/>
      <c r="N132" s="1443"/>
      <c r="O132" s="1443"/>
      <c r="P132" s="1443"/>
      <c r="Q132" s="1443"/>
      <c r="R132" s="1443"/>
      <c r="S132" s="1443"/>
      <c r="T132" s="1443"/>
      <c r="U132" s="1443"/>
      <c r="V132" s="1443"/>
      <c r="W132" s="1443"/>
      <c r="X132" s="1443"/>
      <c r="Y132" s="1443"/>
      <c r="Z132" s="1443"/>
      <c r="AA132" s="1443"/>
      <c r="AB132" s="1443"/>
      <c r="AC132" s="1443"/>
      <c r="AD132" s="1443"/>
      <c r="AE132" s="1443"/>
    </row>
    <row r="133" spans="4:31">
      <c r="D133" s="1443"/>
      <c r="E133" s="1443"/>
      <c r="F133" s="1443"/>
      <c r="G133" s="1443"/>
      <c r="H133" s="1443"/>
      <c r="I133" s="1443"/>
      <c r="J133" s="1443"/>
      <c r="K133" s="1443"/>
      <c r="L133" s="1443"/>
      <c r="M133" s="1443"/>
      <c r="N133" s="1443"/>
      <c r="O133" s="1443"/>
      <c r="P133" s="1443"/>
      <c r="Q133" s="1443"/>
      <c r="R133" s="1443"/>
      <c r="S133" s="1443"/>
      <c r="T133" s="1443"/>
      <c r="U133" s="1443"/>
      <c r="V133" s="1443"/>
      <c r="W133" s="1443"/>
      <c r="X133" s="1443"/>
      <c r="Y133" s="1443"/>
      <c r="Z133" s="1443"/>
      <c r="AA133" s="1443"/>
      <c r="AB133" s="1443"/>
      <c r="AC133" s="1443"/>
      <c r="AD133" s="1443"/>
      <c r="AE133" s="1443"/>
    </row>
    <row r="134" spans="4:31">
      <c r="D134" s="1443"/>
      <c r="E134" s="1443"/>
      <c r="F134" s="1443"/>
      <c r="G134" s="1443"/>
      <c r="H134" s="1443"/>
      <c r="I134" s="1443"/>
      <c r="J134" s="1443"/>
      <c r="K134" s="1443"/>
      <c r="L134" s="1443"/>
      <c r="M134" s="1443"/>
      <c r="N134" s="1443"/>
      <c r="O134" s="1443"/>
      <c r="P134" s="1443"/>
      <c r="Q134" s="1443"/>
      <c r="R134" s="1443"/>
      <c r="S134" s="1443"/>
      <c r="T134" s="1443"/>
      <c r="U134" s="1443"/>
      <c r="V134" s="1443"/>
      <c r="W134" s="1443"/>
      <c r="X134" s="1443"/>
      <c r="Y134" s="1443"/>
      <c r="Z134" s="1443"/>
      <c r="AA134" s="1443"/>
      <c r="AB134" s="1443"/>
      <c r="AC134" s="1443"/>
      <c r="AD134" s="1443"/>
      <c r="AE134" s="1443"/>
    </row>
    <row r="135" spans="4:31">
      <c r="D135" s="1443"/>
      <c r="E135" s="1443"/>
      <c r="F135" s="1443"/>
      <c r="G135" s="1443"/>
      <c r="H135" s="1443"/>
      <c r="I135" s="1443"/>
      <c r="J135" s="1443"/>
      <c r="K135" s="1443"/>
      <c r="L135" s="1443"/>
      <c r="M135" s="1443"/>
      <c r="N135" s="1443"/>
      <c r="O135" s="1443"/>
      <c r="P135" s="1443"/>
      <c r="Q135" s="1443"/>
      <c r="R135" s="1443"/>
      <c r="S135" s="1443"/>
      <c r="T135" s="1443"/>
      <c r="U135" s="1443"/>
      <c r="V135" s="1443"/>
      <c r="W135" s="1443"/>
      <c r="X135" s="1443"/>
      <c r="Y135" s="1443"/>
      <c r="Z135" s="1443"/>
      <c r="AA135" s="1443"/>
      <c r="AB135" s="1443"/>
      <c r="AC135" s="1443"/>
      <c r="AD135" s="1443"/>
      <c r="AE135" s="1443"/>
    </row>
    <row r="136" spans="4:31">
      <c r="D136" s="1443"/>
      <c r="E136" s="4"/>
      <c r="F136" s="17"/>
      <c r="G136" s="17"/>
      <c r="H136" s="18"/>
      <c r="I136" s="17"/>
      <c r="J136" s="17"/>
      <c r="K136" s="1443"/>
      <c r="L136" s="1443"/>
      <c r="M136" s="1443"/>
      <c r="N136" s="1443"/>
      <c r="O136" s="1443"/>
      <c r="P136" s="1443"/>
      <c r="Q136" s="1443"/>
      <c r="R136" s="1443"/>
      <c r="S136" s="1443"/>
      <c r="T136" s="1443"/>
      <c r="U136" s="1443"/>
      <c r="V136" s="1443"/>
      <c r="W136" s="1443"/>
      <c r="X136" s="1443"/>
      <c r="Y136" s="1443"/>
      <c r="Z136" s="1443"/>
      <c r="AA136" s="1443"/>
      <c r="AB136" s="1443"/>
      <c r="AC136" s="1443"/>
      <c r="AD136" s="1443"/>
      <c r="AE136" s="1443"/>
    </row>
    <row r="137" spans="4:31">
      <c r="D137" s="1443"/>
      <c r="E137" s="1443"/>
      <c r="F137" s="1443"/>
      <c r="G137" s="1443"/>
      <c r="H137" s="1443"/>
      <c r="I137" s="1443"/>
      <c r="J137" s="1443"/>
      <c r="K137" s="1443"/>
      <c r="L137" s="1443"/>
      <c r="M137" s="1443"/>
      <c r="N137" s="1443"/>
      <c r="O137" s="1443"/>
      <c r="P137" s="1443"/>
      <c r="Q137" s="1443"/>
      <c r="R137" s="1443"/>
      <c r="S137" s="1443"/>
      <c r="T137" s="1443"/>
      <c r="U137" s="1443"/>
      <c r="V137" s="1443"/>
      <c r="W137" s="1443"/>
      <c r="X137" s="1443"/>
      <c r="Y137" s="1443"/>
      <c r="Z137" s="1443"/>
      <c r="AA137" s="1443"/>
      <c r="AB137" s="1443"/>
      <c r="AC137" s="1443"/>
      <c r="AD137" s="1443"/>
      <c r="AE137" s="1443"/>
    </row>
    <row r="138" spans="4:31">
      <c r="D138" s="1443"/>
      <c r="E138" s="1443"/>
      <c r="F138" s="1443"/>
      <c r="G138" s="1443"/>
      <c r="H138" s="1443"/>
      <c r="I138" s="1443"/>
      <c r="J138" s="1443"/>
      <c r="K138" s="1443"/>
      <c r="L138" s="1443"/>
      <c r="M138" s="1443"/>
      <c r="N138" s="1443"/>
      <c r="O138" s="1443"/>
      <c r="P138" s="1443"/>
      <c r="Q138" s="1443"/>
      <c r="R138" s="1443"/>
      <c r="S138" s="1443"/>
      <c r="T138" s="1443"/>
      <c r="U138" s="1443"/>
      <c r="V138" s="1443"/>
      <c r="W138" s="1443"/>
      <c r="X138" s="1443"/>
      <c r="Y138" s="1443"/>
      <c r="Z138" s="1443"/>
      <c r="AA138" s="1443"/>
      <c r="AB138" s="1443"/>
      <c r="AC138" s="1443"/>
      <c r="AD138" s="1443"/>
      <c r="AE138" s="1443"/>
    </row>
    <row r="139" spans="4:31">
      <c r="D139" s="1443"/>
      <c r="E139" s="1443"/>
      <c r="F139" s="1443"/>
      <c r="G139" s="1443"/>
      <c r="H139" s="1443"/>
      <c r="I139" s="1443"/>
      <c r="J139" s="1443"/>
      <c r="K139" s="1443"/>
      <c r="L139" s="1443"/>
      <c r="M139" s="1443"/>
      <c r="N139" s="1443"/>
      <c r="O139" s="1443"/>
      <c r="P139" s="1443"/>
      <c r="Q139" s="1443"/>
      <c r="R139" s="1443"/>
      <c r="S139" s="1443"/>
      <c r="T139" s="1443"/>
      <c r="U139" s="1443"/>
      <c r="V139" s="1443"/>
      <c r="W139" s="1443"/>
      <c r="X139" s="1443"/>
      <c r="Y139" s="1443"/>
      <c r="Z139" s="1443"/>
      <c r="AA139" s="1443"/>
      <c r="AB139" s="1443"/>
      <c r="AC139" s="1443"/>
      <c r="AD139" s="1443"/>
      <c r="AE139" s="1443"/>
    </row>
    <row r="140" spans="4:31">
      <c r="D140" s="1443"/>
      <c r="E140" s="1443"/>
      <c r="F140" s="1443"/>
      <c r="G140" s="1443"/>
      <c r="H140" s="1443"/>
      <c r="I140" s="1443"/>
      <c r="J140" s="1443"/>
      <c r="K140" s="1443"/>
      <c r="L140" s="1443"/>
      <c r="M140" s="1443"/>
      <c r="N140" s="1443"/>
      <c r="O140" s="1443"/>
      <c r="P140" s="1443"/>
      <c r="Q140" s="1443"/>
      <c r="R140" s="1443"/>
      <c r="S140" s="1443"/>
      <c r="T140" s="1443"/>
      <c r="U140" s="1443"/>
      <c r="V140" s="1443"/>
      <c r="W140" s="1443"/>
      <c r="X140" s="1443"/>
      <c r="Y140" s="1443"/>
      <c r="Z140" s="1443"/>
      <c r="AA140" s="1443"/>
      <c r="AB140" s="1443"/>
      <c r="AC140" s="1443"/>
      <c r="AD140" s="1443"/>
      <c r="AE140" s="1443"/>
    </row>
    <row r="141" spans="4:31">
      <c r="D141" s="1443"/>
      <c r="E141" s="1443"/>
      <c r="F141" s="1443"/>
      <c r="G141" s="1443"/>
      <c r="H141" s="1443"/>
      <c r="I141" s="1443"/>
      <c r="J141" s="1443"/>
      <c r="K141" s="1443"/>
      <c r="L141" s="1443"/>
      <c r="M141" s="1443"/>
      <c r="N141" s="1443"/>
      <c r="O141" s="1443"/>
      <c r="P141" s="1443"/>
      <c r="Q141" s="1443"/>
      <c r="R141" s="1443"/>
      <c r="S141" s="1443"/>
      <c r="T141" s="1443"/>
      <c r="U141" s="1443"/>
      <c r="V141" s="1443"/>
      <c r="W141" s="1443"/>
      <c r="X141" s="1443"/>
      <c r="Y141" s="1443"/>
      <c r="Z141" s="1443"/>
      <c r="AA141" s="1443"/>
      <c r="AB141" s="1443"/>
      <c r="AC141" s="1443"/>
      <c r="AD141" s="1443"/>
      <c r="AE141" s="1443"/>
    </row>
    <row r="142" spans="4:31">
      <c r="D142" s="1443"/>
      <c r="E142" s="1443"/>
      <c r="F142" s="1443"/>
      <c r="G142" s="1443"/>
      <c r="H142" s="1443"/>
      <c r="I142" s="1443"/>
      <c r="J142" s="1443"/>
      <c r="K142" s="1443"/>
      <c r="L142" s="1443"/>
      <c r="M142" s="1443"/>
      <c r="N142" s="1443"/>
      <c r="O142" s="1443"/>
      <c r="P142" s="1443"/>
      <c r="Q142" s="1443"/>
      <c r="R142" s="1443"/>
      <c r="S142" s="1443"/>
      <c r="T142" s="1443"/>
      <c r="U142" s="1443"/>
      <c r="V142" s="1443"/>
      <c r="W142" s="1443"/>
      <c r="X142" s="1443"/>
      <c r="Y142" s="1443"/>
      <c r="Z142" s="1443"/>
      <c r="AA142" s="1443"/>
      <c r="AB142" s="1443"/>
      <c r="AC142" s="1443"/>
      <c r="AD142" s="1443"/>
      <c r="AE142" s="1443"/>
    </row>
    <row r="143" spans="4:31">
      <c r="D143" s="1443"/>
      <c r="E143" s="1443"/>
      <c r="F143" s="1443"/>
      <c r="G143" s="1443"/>
      <c r="H143" s="1443"/>
      <c r="I143" s="1443"/>
      <c r="J143" s="1443"/>
      <c r="K143" s="1443"/>
      <c r="L143" s="1443"/>
      <c r="M143" s="1443"/>
      <c r="N143" s="1443"/>
      <c r="O143" s="1443"/>
      <c r="P143" s="1443"/>
      <c r="Q143" s="1443"/>
      <c r="R143" s="1443"/>
      <c r="S143" s="1443"/>
      <c r="T143" s="1443"/>
      <c r="U143" s="1443"/>
      <c r="V143" s="1443"/>
      <c r="W143" s="1443"/>
      <c r="X143" s="1443"/>
      <c r="Y143" s="1443"/>
      <c r="Z143" s="1443"/>
      <c r="AA143" s="1443"/>
      <c r="AB143" s="1443"/>
      <c r="AC143" s="1443"/>
      <c r="AD143" s="1443"/>
      <c r="AE143" s="1443"/>
    </row>
    <row r="144" spans="4:31">
      <c r="D144" s="1443"/>
      <c r="E144" s="1443"/>
      <c r="F144" s="1443"/>
      <c r="G144" s="1443"/>
      <c r="H144" s="1443"/>
      <c r="I144" s="1443"/>
      <c r="J144" s="1443"/>
      <c r="K144" s="1443"/>
      <c r="L144" s="1443"/>
      <c r="M144" s="1443"/>
      <c r="N144" s="1443"/>
      <c r="O144" s="1443"/>
      <c r="P144" s="1443"/>
      <c r="Q144" s="1443"/>
      <c r="R144" s="1443"/>
      <c r="S144" s="1443"/>
      <c r="T144" s="1443"/>
      <c r="U144" s="1443"/>
      <c r="V144" s="1443"/>
      <c r="W144" s="1443"/>
      <c r="X144" s="1443"/>
      <c r="Y144" s="1443"/>
      <c r="Z144" s="1443"/>
      <c r="AA144" s="1443"/>
      <c r="AB144" s="1443"/>
      <c r="AC144" s="1443"/>
      <c r="AD144" s="1443"/>
      <c r="AE144" s="1443"/>
    </row>
    <row r="145" spans="4:31">
      <c r="D145" s="1443"/>
      <c r="E145" s="1443"/>
      <c r="F145" s="1443"/>
      <c r="G145" s="1443"/>
      <c r="H145" s="1443"/>
      <c r="I145" s="1443"/>
      <c r="J145" s="1443"/>
      <c r="K145" s="1443"/>
      <c r="L145" s="1443"/>
      <c r="M145" s="1443"/>
      <c r="N145" s="1443"/>
      <c r="O145" s="1443"/>
      <c r="P145" s="1443"/>
      <c r="Q145" s="1443"/>
      <c r="R145" s="1443"/>
      <c r="S145" s="1443"/>
      <c r="T145" s="1443"/>
      <c r="U145" s="1443"/>
      <c r="V145" s="1443"/>
      <c r="W145" s="1443"/>
      <c r="X145" s="1443"/>
      <c r="Y145" s="1443"/>
      <c r="Z145" s="1443"/>
      <c r="AA145" s="1443"/>
      <c r="AB145" s="1443"/>
      <c r="AC145" s="1443"/>
      <c r="AD145" s="1443"/>
      <c r="AE145" s="1443"/>
    </row>
    <row r="146" spans="4:31">
      <c r="D146" s="1443"/>
      <c r="E146" s="1443"/>
      <c r="F146" s="1443"/>
      <c r="G146" s="1443"/>
      <c r="H146" s="1443"/>
      <c r="I146" s="1443"/>
      <c r="J146" s="1443"/>
      <c r="K146" s="1443"/>
      <c r="L146" s="1443"/>
      <c r="M146" s="1443"/>
      <c r="N146" s="1443"/>
      <c r="O146" s="1443"/>
      <c r="P146" s="1443"/>
      <c r="Q146" s="1443"/>
      <c r="R146" s="1443"/>
      <c r="S146" s="1443"/>
      <c r="T146" s="1443"/>
      <c r="U146" s="1443"/>
      <c r="V146" s="1443"/>
      <c r="W146" s="1443"/>
      <c r="X146" s="1443"/>
      <c r="Y146" s="1443"/>
      <c r="Z146" s="1443"/>
      <c r="AA146" s="1443"/>
      <c r="AB146" s="1443"/>
      <c r="AC146" s="1443"/>
      <c r="AD146" s="1443"/>
      <c r="AE146" s="1443"/>
    </row>
    <row r="147" spans="4:31">
      <c r="D147" s="1443"/>
      <c r="E147" s="1443"/>
      <c r="F147" s="1443"/>
      <c r="G147" s="1443"/>
      <c r="H147" s="1443"/>
      <c r="I147" s="1443"/>
      <c r="J147" s="1443"/>
      <c r="K147" s="1443"/>
      <c r="L147" s="1443"/>
      <c r="M147" s="1443"/>
      <c r="N147" s="1443"/>
      <c r="O147" s="1443"/>
      <c r="P147" s="1443"/>
      <c r="Q147" s="1443"/>
      <c r="R147" s="1443"/>
      <c r="S147" s="1443"/>
      <c r="T147" s="1443"/>
      <c r="U147" s="1443"/>
      <c r="V147" s="1443"/>
      <c r="W147" s="1443"/>
      <c r="X147" s="1443"/>
      <c r="Y147" s="1443"/>
      <c r="Z147" s="1443"/>
      <c r="AA147" s="1443"/>
      <c r="AB147" s="1443"/>
      <c r="AC147" s="1443"/>
      <c r="AD147" s="1443"/>
      <c r="AE147" s="1443"/>
    </row>
    <row r="148" spans="4:31">
      <c r="D148" s="1"/>
      <c r="F148" s="16"/>
      <c r="K148" s="1"/>
    </row>
    <row r="149" spans="4:31">
      <c r="D149" s="1"/>
      <c r="F149" s="16"/>
      <c r="K149" s="1"/>
    </row>
    <row r="150" spans="4:31">
      <c r="D150" s="1"/>
      <c r="F150" s="16"/>
      <c r="K150" s="1"/>
    </row>
    <row r="151" spans="4:31">
      <c r="D151" s="1"/>
      <c r="F151" s="16"/>
      <c r="K151" s="1"/>
    </row>
    <row r="152" spans="4:31">
      <c r="D152" s="1"/>
      <c r="F152" s="16"/>
      <c r="K152" s="1"/>
    </row>
    <row r="153" spans="4:31">
      <c r="D153" s="1"/>
      <c r="F153" s="16"/>
      <c r="K153" s="1"/>
    </row>
    <row r="154" spans="4:31">
      <c r="D154" s="1"/>
      <c r="F154" s="16"/>
      <c r="K154" s="1"/>
    </row>
    <row r="155" spans="4:31">
      <c r="D155" s="1"/>
      <c r="F155" s="16"/>
      <c r="K155" s="1"/>
    </row>
    <row r="156" spans="4:31">
      <c r="D156" s="1"/>
      <c r="F156" s="16"/>
      <c r="K156" s="1"/>
    </row>
    <row r="157" spans="4:31">
      <c r="D157" s="1"/>
      <c r="F157" s="16"/>
      <c r="K157" s="1"/>
    </row>
    <row r="158" spans="4:31">
      <c r="D158" s="1"/>
      <c r="F158" s="16"/>
      <c r="K158" s="1"/>
    </row>
    <row r="159" spans="4:31">
      <c r="D159" s="1"/>
      <c r="F159" s="16"/>
      <c r="K159" s="1"/>
    </row>
    <row r="160" spans="4:31">
      <c r="D160" s="1"/>
      <c r="F160" s="16"/>
      <c r="K160" s="1"/>
    </row>
    <row r="161" spans="4:11">
      <c r="D161" s="1"/>
      <c r="F161" s="16"/>
      <c r="K161" s="1"/>
    </row>
    <row r="162" spans="4:11">
      <c r="D162" s="1"/>
      <c r="F162" s="16"/>
      <c r="K162" s="1"/>
    </row>
    <row r="163" spans="4:11">
      <c r="D163" s="1"/>
      <c r="F163" s="16"/>
      <c r="K163" s="1"/>
    </row>
    <row r="164" spans="4:11">
      <c r="D164" s="1"/>
      <c r="F164" s="16"/>
      <c r="K164" s="1"/>
    </row>
    <row r="165" spans="4:11">
      <c r="D165" s="1"/>
      <c r="F165" s="16"/>
      <c r="K165" s="1"/>
    </row>
    <row r="166" spans="4:11">
      <c r="D166" s="1"/>
      <c r="F166" s="16"/>
      <c r="K166" s="1"/>
    </row>
    <row r="167" spans="4:11">
      <c r="D167" s="1"/>
      <c r="F167" s="16"/>
      <c r="K167" s="1"/>
    </row>
    <row r="168" spans="4:11">
      <c r="D168" s="1"/>
      <c r="F168" s="16"/>
      <c r="K168" s="1"/>
    </row>
    <row r="169" spans="4:11">
      <c r="D169" s="1"/>
      <c r="F169" s="16"/>
      <c r="K169" s="1"/>
    </row>
    <row r="170" spans="4:11">
      <c r="D170" s="1"/>
      <c r="F170" s="16"/>
      <c r="K170" s="1"/>
    </row>
    <row r="171" spans="4:11">
      <c r="D171" s="1"/>
      <c r="F171" s="16"/>
      <c r="K171" s="1"/>
    </row>
    <row r="172" spans="4:11">
      <c r="D172" s="1"/>
      <c r="F172" s="16"/>
      <c r="K172" s="1"/>
    </row>
    <row r="173" spans="4:11">
      <c r="D173" s="1"/>
      <c r="F173" s="16"/>
      <c r="K173" s="1"/>
    </row>
    <row r="174" spans="4:11">
      <c r="D174" s="1"/>
      <c r="F174" s="16"/>
      <c r="K174" s="1"/>
    </row>
    <row r="175" spans="4:11">
      <c r="D175" s="1"/>
      <c r="F175" s="16"/>
      <c r="K175" s="1"/>
    </row>
    <row r="176" spans="4:11">
      <c r="D176" s="1"/>
      <c r="F176" s="16"/>
      <c r="K176" s="1"/>
    </row>
    <row r="177" spans="4:11">
      <c r="D177" s="1"/>
      <c r="F177" s="16"/>
      <c r="K177" s="1"/>
    </row>
    <row r="178" spans="4:11">
      <c r="D178" s="1"/>
      <c r="F178" s="16"/>
      <c r="K178" s="1"/>
    </row>
    <row r="179" spans="4:11">
      <c r="D179" s="1"/>
      <c r="F179" s="16"/>
      <c r="K179" s="1"/>
    </row>
    <row r="180" spans="4:11">
      <c r="D180" s="1"/>
      <c r="F180" s="16"/>
      <c r="K180" s="1"/>
    </row>
    <row r="181" spans="4:11">
      <c r="D181" s="1"/>
      <c r="F181" s="16"/>
      <c r="K181" s="1"/>
    </row>
    <row r="182" spans="4:11">
      <c r="D182" s="1"/>
      <c r="F182" s="16"/>
      <c r="K182" s="1"/>
    </row>
    <row r="183" spans="4:11">
      <c r="D183" s="1"/>
      <c r="F183" s="16"/>
      <c r="K183" s="1"/>
    </row>
    <row r="184" spans="4:11">
      <c r="D184" s="1"/>
      <c r="F184" s="16"/>
      <c r="K184" s="1"/>
    </row>
    <row r="185" spans="4:11">
      <c r="D185" s="1"/>
      <c r="F185" s="16"/>
      <c r="K185" s="1"/>
    </row>
    <row r="186" spans="4:11">
      <c r="D186" s="1"/>
      <c r="F186" s="16"/>
      <c r="K186" s="1"/>
    </row>
    <row r="187" spans="4:11">
      <c r="D187" s="1"/>
      <c r="F187" s="16"/>
      <c r="K187" s="1"/>
    </row>
    <row r="188" spans="4:11">
      <c r="D188" s="1"/>
      <c r="F188" s="16"/>
      <c r="K188" s="1"/>
    </row>
    <row r="189" spans="4:11">
      <c r="D189" s="1"/>
      <c r="F189" s="16"/>
      <c r="K189" s="1"/>
    </row>
    <row r="190" spans="4:11">
      <c r="D190" s="1"/>
      <c r="F190" s="16"/>
      <c r="K190" s="1"/>
    </row>
    <row r="191" spans="4:11">
      <c r="D191" s="1"/>
      <c r="F191" s="16"/>
      <c r="K191" s="1"/>
    </row>
    <row r="192" spans="4:11">
      <c r="D192" s="1"/>
      <c r="F192" s="16"/>
      <c r="K192" s="1"/>
    </row>
    <row r="193" spans="4:11">
      <c r="D193" s="1"/>
      <c r="F193" s="16"/>
      <c r="K193" s="1"/>
    </row>
    <row r="194" spans="4:11">
      <c r="D194" s="1"/>
      <c r="F194" s="16"/>
      <c r="K194" s="1"/>
    </row>
    <row r="195" spans="4:11">
      <c r="D195" s="1"/>
      <c r="F195" s="16"/>
      <c r="K195" s="1"/>
    </row>
    <row r="196" spans="4:11">
      <c r="D196" s="1"/>
      <c r="F196" s="16"/>
      <c r="K196" s="1"/>
    </row>
    <row r="197" spans="4:11">
      <c r="D197" s="1"/>
      <c r="F197" s="16"/>
      <c r="K197" s="1"/>
    </row>
    <row r="198" spans="4:11">
      <c r="D198" s="1"/>
      <c r="F198" s="16"/>
      <c r="K198" s="1"/>
    </row>
    <row r="199" spans="4:11">
      <c r="D199" s="1"/>
      <c r="F199" s="16"/>
      <c r="K199" s="1"/>
    </row>
    <row r="200" spans="4:11">
      <c r="D200" s="1"/>
      <c r="F200" s="16"/>
      <c r="K200" s="1"/>
    </row>
    <row r="201" spans="4:11">
      <c r="D201" s="1"/>
      <c r="F201" s="16"/>
      <c r="K201" s="1"/>
    </row>
    <row r="202" spans="4:11">
      <c r="D202" s="1"/>
      <c r="F202" s="16"/>
      <c r="K202" s="1"/>
    </row>
    <row r="203" spans="4:11">
      <c r="D203" s="1"/>
      <c r="F203" s="16"/>
      <c r="K203" s="1"/>
    </row>
    <row r="204" spans="4:11">
      <c r="D204" s="1"/>
      <c r="F204" s="16"/>
      <c r="K204" s="1"/>
    </row>
    <row r="205" spans="4:11">
      <c r="D205" s="1"/>
      <c r="F205" s="16"/>
      <c r="K205" s="1"/>
    </row>
    <row r="206" spans="4:11">
      <c r="D206" s="1"/>
      <c r="F206" s="16"/>
      <c r="K206" s="1"/>
    </row>
    <row r="207" spans="4:11">
      <c r="D207" s="1"/>
      <c r="F207" s="16"/>
      <c r="K207" s="1"/>
    </row>
    <row r="208" spans="4:11">
      <c r="D208" s="1"/>
      <c r="F208" s="16"/>
      <c r="K208" s="1"/>
    </row>
    <row r="209" spans="4:11">
      <c r="D209" s="1"/>
      <c r="F209" s="16"/>
      <c r="K209" s="1"/>
    </row>
    <row r="210" spans="4:11">
      <c r="D210" s="1"/>
      <c r="F210" s="16"/>
      <c r="K210" s="1"/>
    </row>
    <row r="211" spans="4:11">
      <c r="D211" s="1"/>
      <c r="F211" s="16"/>
      <c r="K211" s="1"/>
    </row>
    <row r="212" spans="4:11">
      <c r="D212" s="1"/>
      <c r="F212" s="16"/>
      <c r="K212" s="1"/>
    </row>
    <row r="213" spans="4:11">
      <c r="D213" s="1"/>
      <c r="F213" s="16"/>
      <c r="K213" s="1"/>
    </row>
    <row r="214" spans="4:11">
      <c r="D214" s="1"/>
      <c r="F214" s="16"/>
      <c r="K214" s="1"/>
    </row>
    <row r="215" spans="4:11">
      <c r="D215" s="1"/>
      <c r="F215" s="16"/>
      <c r="K215" s="1"/>
    </row>
    <row r="216" spans="4:11">
      <c r="D216" s="1"/>
      <c r="F216" s="16"/>
      <c r="K216" s="1"/>
    </row>
    <row r="217" spans="4:11">
      <c r="D217" s="1"/>
      <c r="F217" s="16"/>
      <c r="K217" s="1"/>
    </row>
    <row r="218" spans="4:11">
      <c r="D218" s="1"/>
      <c r="F218" s="16"/>
      <c r="K218" s="1"/>
    </row>
    <row r="219" spans="4:11">
      <c r="D219" s="1"/>
      <c r="F219" s="16"/>
      <c r="K219" s="1"/>
    </row>
    <row r="220" spans="4:11">
      <c r="D220" s="1"/>
      <c r="F220" s="16"/>
      <c r="K220" s="1"/>
    </row>
    <row r="221" spans="4:11">
      <c r="D221" s="1"/>
      <c r="F221" s="16"/>
      <c r="K221" s="1"/>
    </row>
    <row r="222" spans="4:11">
      <c r="D222" s="1"/>
      <c r="F222" s="16"/>
      <c r="K222" s="1"/>
    </row>
    <row r="223" spans="4:11">
      <c r="D223" s="1"/>
      <c r="F223" s="16"/>
      <c r="K223" s="1"/>
    </row>
    <row r="224" spans="4:11">
      <c r="D224" s="1"/>
      <c r="F224" s="16"/>
      <c r="K224" s="1"/>
    </row>
    <row r="225" spans="4:11">
      <c r="D225" s="1"/>
      <c r="F225" s="16"/>
      <c r="K225" s="1"/>
    </row>
    <row r="226" spans="4:11">
      <c r="D226" s="1"/>
      <c r="F226" s="16"/>
      <c r="K226" s="1"/>
    </row>
    <row r="227" spans="4:11">
      <c r="D227" s="1"/>
      <c r="F227" s="16"/>
      <c r="K227" s="1"/>
    </row>
    <row r="228" spans="4:11">
      <c r="D228" s="1"/>
      <c r="F228" s="16"/>
      <c r="K228" s="1"/>
    </row>
    <row r="229" spans="4:11">
      <c r="D229" s="1"/>
      <c r="F229" s="16"/>
      <c r="K229" s="1"/>
    </row>
    <row r="230" spans="4:11">
      <c r="D230" s="1"/>
      <c r="F230" s="16"/>
      <c r="K230" s="1"/>
    </row>
    <row r="231" spans="4:11">
      <c r="D231" s="1"/>
      <c r="F231" s="16"/>
      <c r="K231" s="1"/>
    </row>
    <row r="232" spans="4:11">
      <c r="D232" s="1"/>
      <c r="F232" s="16"/>
      <c r="K232" s="1"/>
    </row>
    <row r="233" spans="4:11">
      <c r="D233" s="1"/>
      <c r="F233" s="16"/>
      <c r="K233" s="1"/>
    </row>
    <row r="234" spans="4:11">
      <c r="D234" s="1"/>
      <c r="F234" s="16"/>
      <c r="K234" s="1"/>
    </row>
    <row r="235" spans="4:11">
      <c r="D235" s="1"/>
      <c r="F235" s="16"/>
      <c r="K235" s="1"/>
    </row>
    <row r="236" spans="4:11">
      <c r="D236" s="1"/>
      <c r="F236" s="16"/>
      <c r="K236" s="1"/>
    </row>
    <row r="237" spans="4:11">
      <c r="D237" s="1"/>
      <c r="F237" s="16"/>
      <c r="K237" s="1"/>
    </row>
    <row r="238" spans="4:11">
      <c r="D238" s="1"/>
      <c r="F238" s="16"/>
      <c r="K238" s="1"/>
    </row>
    <row r="239" spans="4:11">
      <c r="D239" s="1"/>
      <c r="F239" s="16"/>
      <c r="K239" s="1"/>
    </row>
    <row r="240" spans="4:11">
      <c r="D240" s="1"/>
      <c r="F240" s="16"/>
      <c r="K240" s="1"/>
    </row>
    <row r="241" spans="4:11">
      <c r="D241" s="1"/>
      <c r="F241" s="16"/>
      <c r="K241" s="1"/>
    </row>
    <row r="242" spans="4:11">
      <c r="D242" s="1"/>
      <c r="F242" s="16"/>
      <c r="K242" s="1"/>
    </row>
    <row r="243" spans="4:11">
      <c r="D243" s="1"/>
      <c r="F243" s="16"/>
      <c r="K243" s="1"/>
    </row>
    <row r="244" spans="4:11">
      <c r="D244" s="1"/>
      <c r="F244" s="16"/>
      <c r="K244" s="1"/>
    </row>
    <row r="245" spans="4:11">
      <c r="D245" s="1"/>
      <c r="F245" s="16"/>
      <c r="K245" s="1"/>
    </row>
    <row r="246" spans="4:11">
      <c r="D246" s="1"/>
      <c r="F246" s="16"/>
      <c r="K246" s="1"/>
    </row>
    <row r="247" spans="4:11">
      <c r="D247" s="1"/>
      <c r="F247" s="16"/>
      <c r="K247" s="1"/>
    </row>
    <row r="248" spans="4:11">
      <c r="D248" s="1"/>
      <c r="F248" s="16"/>
      <c r="K248" s="1"/>
    </row>
    <row r="249" spans="4:11">
      <c r="D249" s="1"/>
      <c r="F249" s="16"/>
      <c r="K249" s="1"/>
    </row>
    <row r="250" spans="4:11">
      <c r="D250" s="1"/>
      <c r="F250" s="16"/>
      <c r="K250" s="1"/>
    </row>
    <row r="251" spans="4:11">
      <c r="D251" s="1"/>
      <c r="F251" s="16"/>
      <c r="K251" s="1"/>
    </row>
    <row r="252" spans="4:11">
      <c r="D252" s="1"/>
      <c r="F252" s="16"/>
      <c r="K252" s="1"/>
    </row>
    <row r="253" spans="4:11">
      <c r="D253" s="1"/>
      <c r="F253" s="16"/>
      <c r="K253" s="1"/>
    </row>
    <row r="254" spans="4:11">
      <c r="D254" s="1"/>
      <c r="F254" s="16"/>
      <c r="K254" s="1"/>
    </row>
    <row r="255" spans="4:11">
      <c r="D255" s="1"/>
      <c r="F255" s="16"/>
      <c r="K255" s="1"/>
    </row>
    <row r="256" spans="4:11">
      <c r="D256" s="1"/>
      <c r="F256" s="16"/>
      <c r="K256" s="1"/>
    </row>
    <row r="257" spans="4:11">
      <c r="D257" s="1"/>
      <c r="F257" s="16"/>
      <c r="K257" s="1"/>
    </row>
    <row r="258" spans="4:11">
      <c r="D258" s="1"/>
      <c r="F258" s="16"/>
      <c r="K258" s="1"/>
    </row>
    <row r="259" spans="4:11">
      <c r="D259" s="1"/>
      <c r="F259" s="16"/>
      <c r="K259" s="1"/>
    </row>
    <row r="260" spans="4:11">
      <c r="D260" s="1"/>
      <c r="F260" s="16"/>
      <c r="K260" s="1"/>
    </row>
    <row r="261" spans="4:11">
      <c r="D261" s="1"/>
      <c r="F261" s="16"/>
      <c r="K261" s="1"/>
    </row>
    <row r="262" spans="4:11">
      <c r="D262" s="1"/>
      <c r="F262" s="16"/>
      <c r="K262" s="1"/>
    </row>
    <row r="263" spans="4:11">
      <c r="D263" s="1"/>
      <c r="F263" s="16"/>
      <c r="K263" s="1"/>
    </row>
    <row r="264" spans="4:11">
      <c r="D264" s="1"/>
      <c r="F264" s="16"/>
      <c r="K264" s="1"/>
    </row>
    <row r="265" spans="4:11">
      <c r="D265" s="1"/>
      <c r="F265" s="16"/>
      <c r="K265" s="1"/>
    </row>
    <row r="266" spans="4:11">
      <c r="D266" s="1"/>
      <c r="F266" s="16"/>
      <c r="K266" s="1"/>
    </row>
    <row r="267" spans="4:11">
      <c r="D267" s="1"/>
      <c r="F267" s="16"/>
      <c r="K267" s="1"/>
    </row>
    <row r="268" spans="4:11">
      <c r="D268" s="1"/>
      <c r="F268" s="16"/>
      <c r="K268" s="1"/>
    </row>
    <row r="269" spans="4:11">
      <c r="D269" s="1"/>
      <c r="F269" s="16"/>
      <c r="K269" s="1"/>
    </row>
    <row r="270" spans="4:11">
      <c r="D270" s="1"/>
      <c r="F270" s="16"/>
      <c r="K270" s="1"/>
    </row>
    <row r="271" spans="4:11">
      <c r="D271" s="1"/>
      <c r="F271" s="16"/>
      <c r="K271" s="1"/>
    </row>
    <row r="272" spans="4:11">
      <c r="D272" s="1"/>
      <c r="F272" s="16"/>
      <c r="K272" s="1"/>
    </row>
    <row r="273" spans="4:11">
      <c r="D273" s="1"/>
      <c r="F273" s="16"/>
      <c r="K273" s="1"/>
    </row>
    <row r="274" spans="4:11">
      <c r="D274" s="1"/>
      <c r="F274" s="16"/>
      <c r="K274" s="1"/>
    </row>
    <row r="275" spans="4:11">
      <c r="D275" s="1"/>
      <c r="F275" s="16"/>
      <c r="K275" s="1"/>
    </row>
    <row r="276" spans="4:11">
      <c r="D276" s="1"/>
      <c r="F276" s="16"/>
      <c r="K276" s="1"/>
    </row>
    <row r="277" spans="4:11">
      <c r="D277" s="1"/>
      <c r="F277" s="16"/>
      <c r="K277" s="1"/>
    </row>
    <row r="278" spans="4:11">
      <c r="D278" s="1"/>
      <c r="F278" s="16"/>
      <c r="K278" s="1"/>
    </row>
    <row r="279" spans="4:11">
      <c r="D279" s="1"/>
      <c r="F279" s="16"/>
      <c r="K279" s="1"/>
    </row>
    <row r="280" spans="4:11">
      <c r="D280" s="1"/>
      <c r="F280" s="16"/>
      <c r="K280" s="1"/>
    </row>
    <row r="281" spans="4:11">
      <c r="D281" s="1"/>
      <c r="F281" s="16"/>
      <c r="K281" s="1"/>
    </row>
    <row r="282" spans="4:11">
      <c r="D282" s="1"/>
      <c r="F282" s="16"/>
      <c r="K282" s="1"/>
    </row>
    <row r="283" spans="4:11">
      <c r="D283" s="1"/>
      <c r="F283" s="16"/>
      <c r="K283" s="1"/>
    </row>
    <row r="284" spans="4:11">
      <c r="D284" s="1"/>
      <c r="F284" s="16"/>
      <c r="K284" s="1"/>
    </row>
    <row r="285" spans="4:11">
      <c r="D285" s="1"/>
      <c r="F285" s="16"/>
      <c r="K285" s="1"/>
    </row>
    <row r="286" spans="4:11">
      <c r="D286" s="1"/>
      <c r="F286" s="16"/>
      <c r="K286" s="1"/>
    </row>
    <row r="287" spans="4:11">
      <c r="D287" s="1"/>
      <c r="F287" s="16"/>
      <c r="K287" s="1"/>
    </row>
    <row r="288" spans="4:11">
      <c r="D288" s="1"/>
      <c r="F288" s="16"/>
      <c r="K288" s="1"/>
    </row>
    <row r="289" spans="4:11">
      <c r="D289" s="1"/>
      <c r="F289" s="16"/>
      <c r="K289" s="1"/>
    </row>
    <row r="290" spans="4:11">
      <c r="D290" s="1"/>
      <c r="F290" s="16"/>
      <c r="K290" s="1"/>
    </row>
    <row r="291" spans="4:11">
      <c r="D291" s="1"/>
      <c r="F291" s="16"/>
      <c r="K291" s="1"/>
    </row>
    <row r="292" spans="4:11">
      <c r="D292" s="1"/>
      <c r="F292" s="16"/>
      <c r="K292" s="1"/>
    </row>
    <row r="293" spans="4:11">
      <c r="D293" s="1"/>
      <c r="F293" s="16"/>
      <c r="K293" s="1"/>
    </row>
    <row r="294" spans="4:11">
      <c r="D294" s="1"/>
      <c r="F294" s="16"/>
      <c r="K294" s="1"/>
    </row>
    <row r="295" spans="4:11">
      <c r="D295" s="1"/>
      <c r="F295" s="16"/>
      <c r="K295" s="1"/>
    </row>
    <row r="296" spans="4:11">
      <c r="D296" s="1"/>
      <c r="F296" s="16"/>
      <c r="K296" s="1"/>
    </row>
    <row r="297" spans="4:11">
      <c r="D297" s="1"/>
      <c r="F297" s="16"/>
      <c r="K297" s="1"/>
    </row>
    <row r="298" spans="4:11">
      <c r="D298" s="1"/>
      <c r="F298" s="16"/>
      <c r="K298" s="1"/>
    </row>
    <row r="299" spans="4:11">
      <c r="D299" s="1"/>
      <c r="F299" s="16"/>
      <c r="K299" s="1"/>
    </row>
    <row r="300" spans="4:11">
      <c r="D300" s="1"/>
      <c r="F300" s="16"/>
      <c r="K300" s="1"/>
    </row>
    <row r="301" spans="4:11">
      <c r="D301" s="1"/>
      <c r="F301" s="16"/>
      <c r="K301" s="1"/>
    </row>
    <row r="302" spans="4:11">
      <c r="D302" s="1"/>
      <c r="F302" s="16"/>
      <c r="K302" s="1"/>
    </row>
    <row r="303" spans="4:11">
      <c r="D303" s="1"/>
      <c r="F303" s="16"/>
      <c r="K303" s="1"/>
    </row>
    <row r="304" spans="4:11">
      <c r="D304" s="1"/>
      <c r="F304" s="16"/>
      <c r="K304" s="1"/>
    </row>
    <row r="305" spans="4:11">
      <c r="D305" s="1"/>
      <c r="F305" s="16"/>
      <c r="K305" s="1"/>
    </row>
    <row r="306" spans="4:11">
      <c r="D306" s="1"/>
      <c r="F306" s="16"/>
      <c r="K306" s="1"/>
    </row>
    <row r="307" spans="4:11">
      <c r="D307" s="1"/>
      <c r="F307" s="16"/>
      <c r="K307" s="1"/>
    </row>
    <row r="308" spans="4:11">
      <c r="D308" s="1"/>
      <c r="F308" s="16"/>
      <c r="K308" s="1"/>
    </row>
    <row r="309" spans="4:11">
      <c r="D309" s="1"/>
      <c r="F309" s="16"/>
      <c r="K309" s="1"/>
    </row>
    <row r="310" spans="4:11">
      <c r="D310" s="1"/>
      <c r="F310" s="16"/>
      <c r="K310" s="1"/>
    </row>
    <row r="311" spans="4:11">
      <c r="D311" s="1"/>
      <c r="F311" s="16"/>
      <c r="K311" s="1"/>
    </row>
    <row r="312" spans="4:11">
      <c r="D312" s="1"/>
      <c r="F312" s="16"/>
      <c r="K312" s="1"/>
    </row>
    <row r="313" spans="4:11">
      <c r="D313" s="1"/>
      <c r="F313" s="16"/>
      <c r="K313" s="1"/>
    </row>
    <row r="314" spans="4:11">
      <c r="D314" s="1"/>
      <c r="F314" s="16"/>
      <c r="K314" s="1"/>
    </row>
    <row r="315" spans="4:11">
      <c r="D315" s="1"/>
      <c r="F315" s="16"/>
      <c r="K315" s="1"/>
    </row>
    <row r="316" spans="4:11">
      <c r="D316" s="1"/>
      <c r="F316" s="16"/>
      <c r="K316" s="1"/>
    </row>
    <row r="317" spans="4:11">
      <c r="D317" s="1"/>
      <c r="F317" s="16"/>
      <c r="K317" s="1"/>
    </row>
    <row r="318" spans="4:11">
      <c r="D318" s="1"/>
      <c r="F318" s="16"/>
      <c r="K318" s="1"/>
    </row>
    <row r="319" spans="4:11">
      <c r="D319" s="1"/>
      <c r="F319" s="16"/>
      <c r="K319" s="1"/>
    </row>
    <row r="320" spans="4:11">
      <c r="D320" s="1"/>
      <c r="F320" s="16"/>
      <c r="K320" s="1"/>
    </row>
    <row r="321" spans="4:11">
      <c r="D321" s="1"/>
      <c r="F321" s="16"/>
      <c r="K321" s="1"/>
    </row>
    <row r="322" spans="4:11">
      <c r="D322" s="1"/>
      <c r="F322" s="16"/>
      <c r="K322" s="1"/>
    </row>
    <row r="323" spans="4:11">
      <c r="D323" s="1"/>
      <c r="F323" s="16"/>
      <c r="K323" s="1"/>
    </row>
    <row r="324" spans="4:11">
      <c r="D324" s="1"/>
      <c r="F324" s="16"/>
      <c r="K324" s="1"/>
    </row>
    <row r="325" spans="4:11">
      <c r="D325" s="1"/>
      <c r="F325" s="16"/>
      <c r="K325" s="1"/>
    </row>
    <row r="326" spans="4:11">
      <c r="D326" s="1"/>
      <c r="F326" s="16"/>
      <c r="K326" s="1"/>
    </row>
    <row r="327" spans="4:11">
      <c r="D327" s="1"/>
      <c r="F327" s="16"/>
      <c r="K327" s="1"/>
    </row>
    <row r="328" spans="4:11">
      <c r="D328" s="1"/>
      <c r="F328" s="16"/>
      <c r="K328" s="1"/>
    </row>
    <row r="329" spans="4:11">
      <c r="D329" s="1"/>
      <c r="F329" s="16"/>
      <c r="K329" s="1"/>
    </row>
    <row r="330" spans="4:11">
      <c r="D330" s="1"/>
      <c r="F330" s="16"/>
      <c r="K330" s="1"/>
    </row>
    <row r="331" spans="4:11">
      <c r="D331" s="1"/>
      <c r="F331" s="16"/>
      <c r="K331" s="1"/>
    </row>
    <row r="332" spans="4:11">
      <c r="D332" s="1"/>
      <c r="F332" s="16"/>
      <c r="K332" s="1"/>
    </row>
    <row r="333" spans="4:11">
      <c r="D333" s="1"/>
      <c r="F333" s="16"/>
      <c r="K333" s="1"/>
    </row>
    <row r="334" spans="4:11">
      <c r="D334" s="1"/>
      <c r="F334" s="16"/>
      <c r="K334" s="1"/>
    </row>
    <row r="335" spans="4:11">
      <c r="D335" s="1"/>
      <c r="F335" s="16"/>
      <c r="K335" s="1"/>
    </row>
    <row r="336" spans="4:11">
      <c r="D336" s="1"/>
      <c r="F336" s="16"/>
      <c r="K336" s="1"/>
    </row>
    <row r="337" spans="4:11">
      <c r="D337" s="1"/>
      <c r="F337" s="16"/>
      <c r="K337" s="1"/>
    </row>
    <row r="338" spans="4:11">
      <c r="D338" s="1"/>
      <c r="F338" s="16"/>
      <c r="K338" s="1"/>
    </row>
    <row r="339" spans="4:11">
      <c r="D339" s="1"/>
      <c r="F339" s="16"/>
      <c r="K339" s="1"/>
    </row>
    <row r="340" spans="4:11">
      <c r="D340" s="1"/>
      <c r="F340" s="16"/>
      <c r="K340" s="1"/>
    </row>
    <row r="341" spans="4:11">
      <c r="D341" s="1"/>
      <c r="F341" s="16"/>
      <c r="K341" s="1"/>
    </row>
    <row r="342" spans="4:11">
      <c r="D342" s="1"/>
      <c r="F342" s="16"/>
      <c r="K342" s="1"/>
    </row>
    <row r="343" spans="4:11">
      <c r="D343" s="1"/>
      <c r="F343" s="16"/>
      <c r="K343" s="1"/>
    </row>
    <row r="344" spans="4:11">
      <c r="D344" s="1"/>
      <c r="F344" s="16"/>
      <c r="K344" s="1"/>
    </row>
    <row r="345" spans="4:11">
      <c r="D345" s="1"/>
      <c r="F345" s="16"/>
      <c r="K345" s="1"/>
    </row>
    <row r="346" spans="4:11">
      <c r="D346" s="1"/>
      <c r="F346" s="16"/>
      <c r="K346" s="1"/>
    </row>
    <row r="347" spans="4:11">
      <c r="D347" s="1"/>
      <c r="F347" s="16"/>
      <c r="K347" s="1"/>
    </row>
    <row r="348" spans="4:11">
      <c r="D348" s="1"/>
      <c r="F348" s="16"/>
      <c r="K348" s="1"/>
    </row>
    <row r="349" spans="4:11">
      <c r="D349" s="1"/>
      <c r="F349" s="16"/>
      <c r="K349" s="1"/>
    </row>
    <row r="350" spans="4:11">
      <c r="D350" s="1"/>
      <c r="F350" s="16"/>
      <c r="K350" s="1"/>
    </row>
    <row r="351" spans="4:11">
      <c r="D351" s="1"/>
      <c r="F351" s="16"/>
      <c r="K351" s="1"/>
    </row>
    <row r="352" spans="4:11">
      <c r="D352" s="1"/>
      <c r="F352" s="16"/>
      <c r="K352" s="1"/>
    </row>
    <row r="353" spans="4:11">
      <c r="D353" s="1"/>
      <c r="F353" s="16"/>
      <c r="K353" s="1"/>
    </row>
    <row r="354" spans="4:11">
      <c r="D354" s="1"/>
      <c r="F354" s="16"/>
      <c r="K354" s="1"/>
    </row>
    <row r="355" spans="4:11">
      <c r="D355" s="1"/>
      <c r="F355" s="16"/>
      <c r="K355" s="1"/>
    </row>
    <row r="356" spans="4:11">
      <c r="D356" s="1"/>
      <c r="F356" s="16"/>
      <c r="K356" s="1"/>
    </row>
    <row r="357" spans="4:11">
      <c r="D357" s="1"/>
      <c r="F357" s="16"/>
      <c r="K357" s="1"/>
    </row>
    <row r="358" spans="4:11">
      <c r="D358" s="1"/>
      <c r="F358" s="16"/>
      <c r="K358" s="1"/>
    </row>
    <row r="359" spans="4:11">
      <c r="D359" s="1"/>
      <c r="F359" s="16"/>
      <c r="K359" s="1"/>
    </row>
    <row r="360" spans="4:11">
      <c r="D360" s="1"/>
      <c r="F360" s="16"/>
      <c r="K360" s="1"/>
    </row>
    <row r="361" spans="4:11">
      <c r="D361" s="1"/>
      <c r="F361" s="16"/>
      <c r="K361" s="1"/>
    </row>
    <row r="362" spans="4:11">
      <c r="D362" s="1"/>
      <c r="F362" s="16"/>
      <c r="K362" s="1"/>
    </row>
    <row r="363" spans="4:11">
      <c r="D363" s="1"/>
      <c r="F363" s="16"/>
      <c r="K363" s="1"/>
    </row>
    <row r="364" spans="4:11">
      <c r="D364" s="1"/>
      <c r="F364" s="16"/>
      <c r="K364" s="1"/>
    </row>
    <row r="365" spans="4:11">
      <c r="D365" s="1"/>
      <c r="F365" s="16"/>
      <c r="K365" s="1"/>
    </row>
    <row r="366" spans="4:11">
      <c r="D366" s="1"/>
      <c r="F366" s="16"/>
      <c r="K366" s="1"/>
    </row>
    <row r="367" spans="4:11">
      <c r="D367" s="1"/>
      <c r="F367" s="16"/>
      <c r="K367" s="1"/>
    </row>
    <row r="368" spans="4:11">
      <c r="D368" s="1"/>
      <c r="F368" s="16"/>
      <c r="K368" s="1"/>
    </row>
    <row r="369" spans="4:11">
      <c r="D369" s="1"/>
      <c r="F369" s="16"/>
      <c r="K369" s="1"/>
    </row>
    <row r="370" spans="4:11">
      <c r="D370" s="1"/>
      <c r="F370" s="16"/>
      <c r="K370" s="1"/>
    </row>
    <row r="371" spans="4:11">
      <c r="D371" s="1"/>
      <c r="F371" s="16"/>
      <c r="K371" s="1"/>
    </row>
    <row r="372" spans="4:11">
      <c r="D372" s="1"/>
      <c r="F372" s="16"/>
      <c r="K372" s="1"/>
    </row>
    <row r="373" spans="4:11">
      <c r="D373" s="1"/>
      <c r="F373" s="16"/>
      <c r="K373" s="1"/>
    </row>
    <row r="374" spans="4:11">
      <c r="D374" s="1"/>
      <c r="F374" s="16"/>
      <c r="K374" s="1"/>
    </row>
    <row r="375" spans="4:11">
      <c r="D375" s="1"/>
      <c r="F375" s="16"/>
      <c r="K375" s="1"/>
    </row>
    <row r="376" spans="4:11">
      <c r="D376" s="1"/>
      <c r="F376" s="16"/>
      <c r="K376" s="1"/>
    </row>
    <row r="377" spans="4:11">
      <c r="D377" s="1"/>
      <c r="F377" s="16"/>
      <c r="K377" s="1"/>
    </row>
    <row r="378" spans="4:11">
      <c r="D378" s="1"/>
      <c r="F378" s="16"/>
      <c r="K378" s="1"/>
    </row>
    <row r="379" spans="4:11">
      <c r="D379" s="1"/>
      <c r="F379" s="16"/>
      <c r="K379" s="1"/>
    </row>
    <row r="380" spans="4:11">
      <c r="D380" s="1"/>
      <c r="F380" s="16"/>
      <c r="K380" s="1"/>
    </row>
    <row r="381" spans="4:11">
      <c r="D381" s="1"/>
      <c r="F381" s="16"/>
      <c r="K381" s="1"/>
    </row>
    <row r="382" spans="4:11">
      <c r="D382" s="1"/>
      <c r="F382" s="16"/>
      <c r="K382" s="1"/>
    </row>
    <row r="383" spans="4:11">
      <c r="D383" s="1"/>
      <c r="F383" s="16"/>
      <c r="K383" s="1"/>
    </row>
    <row r="384" spans="4:11">
      <c r="D384" s="1"/>
      <c r="F384" s="16"/>
      <c r="K384" s="1"/>
    </row>
    <row r="385" spans="4:11">
      <c r="D385" s="1"/>
      <c r="F385" s="16"/>
      <c r="K385" s="1"/>
    </row>
    <row r="386" spans="4:11">
      <c r="D386" s="1"/>
      <c r="F386" s="16"/>
      <c r="K386" s="1"/>
    </row>
    <row r="387" spans="4:11">
      <c r="D387" s="1"/>
      <c r="F387" s="16"/>
      <c r="K387" s="1"/>
    </row>
    <row r="388" spans="4:11">
      <c r="D388" s="1"/>
      <c r="F388" s="16"/>
      <c r="K388" s="1"/>
    </row>
    <row r="389" spans="4:11">
      <c r="D389" s="1"/>
      <c r="F389" s="16"/>
      <c r="K389" s="1"/>
    </row>
    <row r="390" spans="4:11">
      <c r="D390" s="1"/>
      <c r="F390" s="16"/>
      <c r="K390" s="1"/>
    </row>
    <row r="391" spans="4:11">
      <c r="D391" s="1"/>
      <c r="F391" s="16"/>
      <c r="K391" s="1"/>
    </row>
    <row r="392" spans="4:11">
      <c r="D392" s="1"/>
      <c r="F392" s="16"/>
      <c r="K392" s="1"/>
    </row>
    <row r="393" spans="4:11">
      <c r="D393" s="1"/>
      <c r="F393" s="16"/>
      <c r="K393" s="1"/>
    </row>
    <row r="394" spans="4:11">
      <c r="D394" s="1"/>
      <c r="F394" s="16"/>
      <c r="K394" s="1"/>
    </row>
    <row r="395" spans="4:11">
      <c r="D395" s="1"/>
      <c r="F395" s="16"/>
      <c r="K395" s="1"/>
    </row>
    <row r="396" spans="4:11">
      <c r="D396" s="1"/>
      <c r="F396" s="16"/>
      <c r="K396" s="1"/>
    </row>
    <row r="397" spans="4:11">
      <c r="D397" s="1"/>
      <c r="F397" s="16"/>
      <c r="K397" s="1"/>
    </row>
    <row r="398" spans="4:11">
      <c r="D398" s="1"/>
      <c r="F398" s="16"/>
      <c r="K398" s="1"/>
    </row>
    <row r="399" spans="4:11">
      <c r="D399" s="1"/>
      <c r="F399" s="16"/>
      <c r="K399" s="1"/>
    </row>
    <row r="400" spans="4:11">
      <c r="D400" s="1"/>
      <c r="F400" s="16"/>
      <c r="K400" s="1"/>
    </row>
    <row r="401" spans="4:11">
      <c r="D401" s="1"/>
      <c r="F401" s="16"/>
      <c r="K401" s="1"/>
    </row>
  </sheetData>
  <mergeCells count="24">
    <mergeCell ref="E68:J68"/>
    <mergeCell ref="E72:J72"/>
    <mergeCell ref="L24:N27"/>
    <mergeCell ref="D35:D39"/>
    <mergeCell ref="D46:D48"/>
    <mergeCell ref="E71:J71"/>
    <mergeCell ref="D49:D55"/>
    <mergeCell ref="E67:J67"/>
    <mergeCell ref="E70:J70"/>
    <mergeCell ref="E69:J69"/>
    <mergeCell ref="D61:D64"/>
    <mergeCell ref="D28:D31"/>
    <mergeCell ref="D32:D34"/>
    <mergeCell ref="F7:I7"/>
    <mergeCell ref="D6:D8"/>
    <mergeCell ref="E6:E8"/>
    <mergeCell ref="D9:D18"/>
    <mergeCell ref="D19:D27"/>
    <mergeCell ref="D3:J3"/>
    <mergeCell ref="N3:AB3"/>
    <mergeCell ref="D4:J4"/>
    <mergeCell ref="D56:D59"/>
    <mergeCell ref="D40:D45"/>
    <mergeCell ref="J7:J8"/>
  </mergeCells>
  <printOptions horizontalCentered="1"/>
  <pageMargins left="0.51" right="0.43" top="0.52" bottom="0.94488188976377963" header="0.51181102362204722" footer="0.51181102362204722"/>
  <pageSetup scale="63" orientation="portrait" r:id="rId1"/>
  <headerFooter alignWithMargins="0">
    <oddFooter>&amp;F</oddFooter>
  </headerFooter>
  <colBreaks count="1" manualBreakCount="1">
    <brk id="10" max="1048575" man="1"/>
  </colBreaks>
  <legacy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DA003-BA38-44C2-96C9-6F006D263E15}">
  <dimension ref="A1:AE397"/>
  <sheetViews>
    <sheetView view="pageBreakPreview" topLeftCell="D1" zoomScaleNormal="115" zoomScaleSheetLayoutView="100" workbookViewId="0">
      <selection activeCell="L20" sqref="L20:O39"/>
    </sheetView>
  </sheetViews>
  <sheetFormatPr baseColWidth="10" defaultRowHeight="12.75"/>
  <cols>
    <col min="1" max="2" width="2" style="5" hidden="1" customWidth="1"/>
    <col min="3" max="3" width="2.5703125" style="5" hidden="1" customWidth="1"/>
    <col min="4" max="4" width="8.7109375" style="5" customWidth="1"/>
    <col min="5" max="5" width="64" style="1" customWidth="1"/>
    <col min="6" max="6" width="8.85546875" style="1" customWidth="1"/>
    <col min="7" max="7" width="10.7109375" style="16" customWidth="1"/>
    <col min="8" max="9" width="8.85546875" style="16" customWidth="1"/>
    <col min="10" max="10" width="9" style="16" customWidth="1"/>
    <col min="11" max="11" width="11.42578125" style="16"/>
    <col min="12" max="16384" width="11.42578125" style="1"/>
  </cols>
  <sheetData>
    <row r="1" spans="1:31">
      <c r="A1" s="1443"/>
      <c r="B1" s="1443"/>
      <c r="C1" s="1443"/>
      <c r="D1" s="1443"/>
      <c r="E1" s="1443"/>
      <c r="F1" s="15"/>
      <c r="G1" s="15"/>
      <c r="H1" s="15"/>
      <c r="I1" s="15"/>
      <c r="J1" s="15"/>
      <c r="K1" s="389"/>
      <c r="L1" s="389"/>
      <c r="M1" s="1443"/>
      <c r="N1" s="1443"/>
      <c r="O1" s="1443"/>
      <c r="P1" s="1443"/>
      <c r="Q1" s="1443"/>
      <c r="R1" s="1443"/>
      <c r="S1" s="1443"/>
      <c r="T1" s="1443"/>
      <c r="U1" s="1443"/>
      <c r="V1" s="1443"/>
      <c r="W1" s="1443"/>
      <c r="X1" s="1443"/>
      <c r="Y1" s="1443"/>
      <c r="Z1" s="1443"/>
      <c r="AA1" s="1443"/>
      <c r="AB1" s="1443"/>
      <c r="AC1" s="1443"/>
      <c r="AD1" s="1443"/>
      <c r="AE1" s="1443"/>
    </row>
    <row r="2" spans="1:31">
      <c r="A2" s="1443"/>
      <c r="B2" s="1443"/>
      <c r="C2" s="1443"/>
      <c r="D2" s="1"/>
      <c r="F2" s="15"/>
      <c r="G2" s="15"/>
      <c r="H2" s="15"/>
      <c r="I2" s="15"/>
      <c r="J2" s="15"/>
      <c r="K2" s="389"/>
      <c r="L2" s="389"/>
      <c r="M2" s="1443"/>
      <c r="N2" s="1443"/>
      <c r="O2" s="1443"/>
      <c r="P2" s="1443"/>
      <c r="Q2" s="1443"/>
      <c r="R2" s="1443"/>
      <c r="S2" s="1443"/>
      <c r="T2" s="1443"/>
      <c r="U2" s="1443"/>
      <c r="V2" s="1443"/>
      <c r="W2" s="1443"/>
      <c r="X2" s="1443"/>
      <c r="Y2" s="1443"/>
      <c r="Z2" s="1443"/>
      <c r="AA2" s="1443"/>
      <c r="AB2" s="1443"/>
      <c r="AC2" s="1443"/>
      <c r="AD2" s="1443"/>
      <c r="AE2" s="1443"/>
    </row>
    <row r="3" spans="1:31">
      <c r="A3" s="1443"/>
      <c r="B3" s="1443"/>
      <c r="C3" s="1443"/>
      <c r="D3" s="1888" t="s">
        <v>550</v>
      </c>
      <c r="E3" s="1888"/>
      <c r="F3" s="1888"/>
      <c r="G3" s="1888"/>
      <c r="H3" s="1888"/>
      <c r="I3" s="1888"/>
      <c r="J3" s="1888"/>
      <c r="K3" s="389"/>
      <c r="N3" s="1888"/>
      <c r="O3" s="1888"/>
      <c r="P3" s="1888"/>
      <c r="Q3" s="1888"/>
      <c r="R3" s="1888"/>
      <c r="S3" s="1888"/>
      <c r="T3" s="1888"/>
      <c r="U3" s="1888"/>
      <c r="V3" s="1888"/>
      <c r="W3" s="1888"/>
      <c r="X3" s="1888"/>
      <c r="Y3" s="1888"/>
      <c r="Z3" s="1888"/>
      <c r="AA3" s="1888"/>
      <c r="AB3" s="1888"/>
      <c r="AC3" s="1443"/>
      <c r="AD3" s="1443"/>
      <c r="AE3" s="1443"/>
    </row>
    <row r="4" spans="1:31" ht="12.75" customHeight="1">
      <c r="D4" s="1911">
        <v>2020</v>
      </c>
      <c r="E4" s="1911"/>
      <c r="F4" s="1911"/>
      <c r="G4" s="1911"/>
      <c r="H4" s="1911"/>
      <c r="I4" s="1911"/>
      <c r="J4" s="1911"/>
      <c r="K4" s="389"/>
      <c r="L4" s="414"/>
      <c r="M4" s="414"/>
      <c r="N4" s="413"/>
      <c r="AD4" s="2"/>
      <c r="AE4" s="2"/>
    </row>
    <row r="5" spans="1:31">
      <c r="D5" s="1"/>
      <c r="E5" s="3"/>
      <c r="F5" s="8"/>
      <c r="G5" s="7"/>
      <c r="H5" s="7"/>
      <c r="I5" s="8"/>
      <c r="J5" s="8"/>
      <c r="K5" s="389"/>
      <c r="N5" s="4"/>
    </row>
    <row r="6" spans="1:31">
      <c r="D6" s="1934" t="s">
        <v>6</v>
      </c>
      <c r="E6" s="1915" t="s">
        <v>67</v>
      </c>
      <c r="F6" s="26"/>
      <c r="G6" s="26"/>
      <c r="H6" s="26"/>
      <c r="I6" s="26"/>
      <c r="J6" s="28"/>
      <c r="K6" s="389"/>
      <c r="N6" s="4"/>
    </row>
    <row r="7" spans="1:31" ht="12.75" customHeight="1">
      <c r="A7" s="5" t="s">
        <v>12</v>
      </c>
      <c r="B7" s="5" t="s">
        <v>13</v>
      </c>
      <c r="C7" s="5" t="s">
        <v>14</v>
      </c>
      <c r="D7" s="1925"/>
      <c r="E7" s="1916"/>
      <c r="F7" s="1991" t="s">
        <v>549</v>
      </c>
      <c r="G7" s="1991"/>
      <c r="H7" s="1991"/>
      <c r="I7" s="1991"/>
      <c r="J7" s="1992" t="s">
        <v>0</v>
      </c>
      <c r="K7" s="389"/>
      <c r="L7" s="5"/>
      <c r="M7" s="1443"/>
      <c r="N7" s="1443"/>
      <c r="O7" s="1443"/>
      <c r="P7" s="1443"/>
      <c r="Q7" s="1443"/>
      <c r="R7" s="1443"/>
      <c r="S7" s="1443"/>
      <c r="T7" s="1443"/>
      <c r="U7" s="1443"/>
      <c r="V7" s="1443"/>
      <c r="W7" s="1443"/>
      <c r="X7" s="1443"/>
      <c r="Y7" s="1443"/>
      <c r="Z7" s="1443"/>
      <c r="AA7" s="1443"/>
      <c r="AB7" s="1443"/>
      <c r="AC7" s="1443"/>
      <c r="AD7" s="1443"/>
      <c r="AE7" s="1443"/>
    </row>
    <row r="8" spans="1:31">
      <c r="A8" s="1443"/>
      <c r="B8" s="1443"/>
      <c r="C8" s="1443"/>
      <c r="D8" s="1925"/>
      <c r="E8" s="1917"/>
      <c r="F8" s="27" t="s">
        <v>548</v>
      </c>
      <c r="G8" s="27" t="s">
        <v>547</v>
      </c>
      <c r="H8" s="27" t="s">
        <v>546</v>
      </c>
      <c r="I8" s="27" t="s">
        <v>545</v>
      </c>
      <c r="J8" s="1993"/>
      <c r="K8" s="389"/>
      <c r="M8" s="1443"/>
      <c r="N8" s="1443"/>
      <c r="O8" s="1443"/>
      <c r="P8" s="1443"/>
      <c r="Q8" s="1443"/>
      <c r="R8" s="1443"/>
      <c r="S8" s="1443"/>
      <c r="T8" s="1443"/>
      <c r="U8" s="1443"/>
      <c r="V8" s="1443"/>
      <c r="W8" s="1443"/>
      <c r="X8" s="1443"/>
      <c r="Y8" s="1443"/>
      <c r="Z8" s="1443"/>
      <c r="AA8" s="1443"/>
      <c r="AB8" s="1443"/>
      <c r="AC8" s="1443"/>
      <c r="AD8" s="1443"/>
      <c r="AE8" s="1443"/>
    </row>
    <row r="9" spans="1:31">
      <c r="A9" s="1443"/>
      <c r="B9" s="1443"/>
      <c r="C9" s="1443"/>
      <c r="D9" s="1891">
        <v>1401</v>
      </c>
      <c r="E9" s="392" t="s">
        <v>1</v>
      </c>
      <c r="F9" s="31">
        <f>SUM(F10:F18)</f>
        <v>0</v>
      </c>
      <c r="G9" s="31">
        <f>SUM(G10:G18)</f>
        <v>0</v>
      </c>
      <c r="H9" s="31">
        <f>SUM(H10:H18)</f>
        <v>0</v>
      </c>
      <c r="I9" s="31">
        <f>SUM(I10:I18)</f>
        <v>3</v>
      </c>
      <c r="J9" s="1450">
        <f t="shared" ref="J9:J40" si="0">SUM(F9:I9)</f>
        <v>3</v>
      </c>
      <c r="K9" s="389"/>
      <c r="M9" s="1443"/>
      <c r="N9" s="1443"/>
      <c r="O9" s="1443"/>
      <c r="P9" s="1443"/>
      <c r="Q9" s="1443"/>
      <c r="R9" s="1443"/>
      <c r="S9" s="1443"/>
      <c r="T9" s="1443"/>
      <c r="U9" s="1443"/>
      <c r="V9" s="1443"/>
      <c r="W9" s="1443"/>
      <c r="X9" s="1443"/>
      <c r="Y9" s="1443"/>
      <c r="Z9" s="1443"/>
      <c r="AA9" s="1443"/>
      <c r="AB9" s="1443"/>
      <c r="AC9" s="1443"/>
      <c r="AD9" s="1443"/>
      <c r="AE9" s="1443"/>
    </row>
    <row r="10" spans="1:31">
      <c r="A10" s="5">
        <v>1</v>
      </c>
      <c r="B10" s="5">
        <v>1</v>
      </c>
      <c r="C10" s="5">
        <v>11</v>
      </c>
      <c r="D10" s="1892"/>
      <c r="E10" s="388" t="s">
        <v>33</v>
      </c>
      <c r="F10" s="737">
        <v>0</v>
      </c>
      <c r="G10" s="737">
        <v>0</v>
      </c>
      <c r="H10" s="737">
        <v>0</v>
      </c>
      <c r="I10" s="737">
        <v>0</v>
      </c>
      <c r="J10" s="34">
        <f t="shared" si="0"/>
        <v>0</v>
      </c>
      <c r="K10" s="389"/>
      <c r="L10" s="389"/>
      <c r="M10" s="1443"/>
      <c r="N10" s="1443"/>
      <c r="O10" s="1443"/>
      <c r="P10" s="1443"/>
      <c r="Q10" s="1443"/>
      <c r="R10" s="1443"/>
      <c r="S10" s="1443"/>
      <c r="T10" s="1443"/>
      <c r="U10" s="1443"/>
      <c r="V10" s="1443"/>
      <c r="W10" s="1443"/>
      <c r="X10" s="1443"/>
      <c r="Y10" s="1443"/>
      <c r="Z10" s="1443"/>
      <c r="AA10" s="1443"/>
      <c r="AB10" s="1443"/>
      <c r="AC10" s="1443"/>
      <c r="AD10" s="1443"/>
      <c r="AE10" s="1443"/>
    </row>
    <row r="11" spans="1:31">
      <c r="D11" s="1892"/>
      <c r="E11" s="369" t="s">
        <v>66</v>
      </c>
      <c r="F11" s="634">
        <v>0</v>
      </c>
      <c r="G11" s="634">
        <v>0</v>
      </c>
      <c r="H11" s="634">
        <v>0</v>
      </c>
      <c r="I11" s="634">
        <v>0</v>
      </c>
      <c r="J11" s="36">
        <f t="shared" si="0"/>
        <v>0</v>
      </c>
      <c r="K11" s="389"/>
      <c r="L11" s="389"/>
      <c r="M11" s="1443"/>
      <c r="N11" s="1443"/>
      <c r="O11" s="1443"/>
      <c r="P11" s="1443"/>
      <c r="Q11" s="1443"/>
      <c r="R11" s="1443"/>
      <c r="S11" s="1443"/>
      <c r="T11" s="1443"/>
      <c r="U11" s="1443"/>
      <c r="V11" s="1443"/>
      <c r="W11" s="1443"/>
      <c r="X11" s="1443"/>
      <c r="Y11" s="1443"/>
      <c r="Z11" s="1443"/>
      <c r="AA11" s="1443"/>
      <c r="AB11" s="1443"/>
      <c r="AC11" s="1443"/>
      <c r="AD11" s="1443"/>
      <c r="AE11" s="1443"/>
    </row>
    <row r="12" spans="1:31">
      <c r="A12" s="5">
        <v>1</v>
      </c>
      <c r="B12" s="5">
        <v>1</v>
      </c>
      <c r="C12" s="5">
        <v>5</v>
      </c>
      <c r="D12" s="1892"/>
      <c r="E12" s="369" t="s">
        <v>34</v>
      </c>
      <c r="F12" s="634">
        <v>0</v>
      </c>
      <c r="G12" s="634">
        <v>0</v>
      </c>
      <c r="H12" s="634">
        <v>0</v>
      </c>
      <c r="I12" s="634">
        <v>0</v>
      </c>
      <c r="J12" s="36">
        <f t="shared" si="0"/>
        <v>0</v>
      </c>
      <c r="K12" s="389"/>
      <c r="L12" s="389"/>
      <c r="M12" s="1443"/>
      <c r="N12" s="1443"/>
      <c r="O12" s="1443"/>
      <c r="P12" s="1443"/>
      <c r="Q12" s="1443"/>
      <c r="R12" s="1443"/>
      <c r="S12" s="1443"/>
      <c r="T12" s="1443"/>
      <c r="U12" s="1443"/>
      <c r="V12" s="1443"/>
      <c r="W12" s="1443"/>
      <c r="X12" s="1443"/>
      <c r="Y12" s="1443"/>
      <c r="Z12" s="1443"/>
      <c r="AA12" s="1443"/>
      <c r="AB12" s="1443"/>
      <c r="AC12" s="1443"/>
      <c r="AD12" s="1443"/>
      <c r="AE12" s="1443"/>
    </row>
    <row r="13" spans="1:31">
      <c r="A13" s="5">
        <v>1</v>
      </c>
      <c r="B13" s="5">
        <v>1</v>
      </c>
      <c r="C13" s="5">
        <v>12</v>
      </c>
      <c r="D13" s="1892"/>
      <c r="E13" s="369" t="s">
        <v>35</v>
      </c>
      <c r="F13" s="634">
        <v>0</v>
      </c>
      <c r="G13" s="634">
        <v>0</v>
      </c>
      <c r="H13" s="634">
        <v>0</v>
      </c>
      <c r="I13" s="634">
        <v>0</v>
      </c>
      <c r="J13" s="36">
        <f t="shared" si="0"/>
        <v>0</v>
      </c>
      <c r="K13" s="389"/>
      <c r="L13" s="389"/>
      <c r="M13" s="1443"/>
      <c r="N13" s="1443"/>
      <c r="O13" s="1443"/>
      <c r="P13" s="1443"/>
      <c r="Q13" s="1443"/>
      <c r="R13" s="1443"/>
      <c r="S13" s="1443"/>
      <c r="T13" s="1443"/>
      <c r="U13" s="1443"/>
      <c r="V13" s="1443"/>
      <c r="W13" s="1443"/>
      <c r="X13" s="1443"/>
      <c r="Y13" s="1443"/>
      <c r="Z13" s="1443"/>
      <c r="AA13" s="1443"/>
      <c r="AB13" s="1443"/>
      <c r="AC13" s="1443"/>
      <c r="AD13" s="1443"/>
      <c r="AE13" s="1443"/>
    </row>
    <row r="14" spans="1:31">
      <c r="A14" s="5">
        <v>1</v>
      </c>
      <c r="B14" s="5">
        <v>1</v>
      </c>
      <c r="C14" s="5">
        <v>2</v>
      </c>
      <c r="D14" s="1892"/>
      <c r="E14" s="369" t="s">
        <v>27</v>
      </c>
      <c r="F14" s="634">
        <v>0</v>
      </c>
      <c r="G14" s="634">
        <v>0</v>
      </c>
      <c r="H14" s="634">
        <v>0</v>
      </c>
      <c r="I14" s="634">
        <v>0</v>
      </c>
      <c r="J14" s="36">
        <f t="shared" si="0"/>
        <v>0</v>
      </c>
      <c r="K14" s="389"/>
      <c r="L14" s="389"/>
      <c r="M14" s="1443"/>
      <c r="N14" s="1443"/>
      <c r="O14" s="1443"/>
      <c r="P14" s="1443"/>
      <c r="Q14" s="1443"/>
      <c r="R14" s="1443"/>
      <c r="S14" s="1443"/>
      <c r="T14" s="1443"/>
      <c r="U14" s="1443"/>
      <c r="V14" s="1443"/>
      <c r="W14" s="1443"/>
      <c r="X14" s="1443"/>
      <c r="Y14" s="1443"/>
      <c r="Z14" s="1443"/>
      <c r="AA14" s="1443"/>
      <c r="AB14" s="1443"/>
      <c r="AC14" s="1443"/>
      <c r="AD14" s="1443"/>
      <c r="AE14" s="1443"/>
    </row>
    <row r="15" spans="1:31">
      <c r="A15" s="5">
        <v>1</v>
      </c>
      <c r="B15" s="5">
        <v>1</v>
      </c>
      <c r="C15" s="5">
        <v>4</v>
      </c>
      <c r="D15" s="1892"/>
      <c r="E15" s="369" t="s">
        <v>10</v>
      </c>
      <c r="F15" s="634">
        <v>0</v>
      </c>
      <c r="G15" s="634">
        <v>0</v>
      </c>
      <c r="H15" s="634">
        <v>0</v>
      </c>
      <c r="I15" s="634">
        <v>0</v>
      </c>
      <c r="J15" s="36">
        <f t="shared" si="0"/>
        <v>0</v>
      </c>
      <c r="K15" s="389"/>
      <c r="L15" s="389"/>
      <c r="M15" s="1443"/>
      <c r="N15" s="1443"/>
      <c r="O15" s="1443"/>
      <c r="P15" s="1443"/>
      <c r="Q15" s="1443"/>
      <c r="R15" s="1443"/>
      <c r="S15" s="1443"/>
      <c r="T15" s="1443"/>
      <c r="U15" s="1443"/>
      <c r="V15" s="1443"/>
      <c r="W15" s="1443"/>
      <c r="X15" s="1443"/>
      <c r="Y15" s="1443"/>
      <c r="Z15" s="1443"/>
      <c r="AA15" s="1443"/>
      <c r="AB15" s="1443"/>
      <c r="AC15" s="1443"/>
      <c r="AD15" s="1443"/>
      <c r="AE15" s="1443"/>
    </row>
    <row r="16" spans="1:31">
      <c r="A16" s="5">
        <v>1</v>
      </c>
      <c r="B16" s="5">
        <v>1</v>
      </c>
      <c r="C16" s="5">
        <v>1</v>
      </c>
      <c r="D16" s="1892"/>
      <c r="E16" s="369" t="s">
        <v>36</v>
      </c>
      <c r="F16" s="634">
        <v>0</v>
      </c>
      <c r="G16" s="634">
        <v>0</v>
      </c>
      <c r="H16" s="634">
        <v>0</v>
      </c>
      <c r="I16" s="634">
        <v>3</v>
      </c>
      <c r="J16" s="36">
        <f t="shared" si="0"/>
        <v>3</v>
      </c>
      <c r="K16" s="389"/>
      <c r="L16" s="389"/>
      <c r="M16" s="1443"/>
      <c r="N16" s="1443"/>
      <c r="O16" s="1443"/>
      <c r="P16" s="1443"/>
      <c r="Q16" s="1443"/>
      <c r="R16" s="1443"/>
      <c r="S16" s="1443"/>
      <c r="T16" s="1443"/>
      <c r="U16" s="1443"/>
      <c r="V16" s="1443"/>
      <c r="W16" s="1443"/>
      <c r="X16" s="1443"/>
      <c r="Y16" s="1443"/>
      <c r="Z16" s="1443"/>
      <c r="AA16" s="1443"/>
      <c r="AB16" s="1443"/>
      <c r="AC16" s="1443"/>
      <c r="AD16" s="1443"/>
      <c r="AE16" s="1443"/>
    </row>
    <row r="17" spans="1:31">
      <c r="A17" s="5">
        <v>1</v>
      </c>
      <c r="B17" s="5">
        <v>1</v>
      </c>
      <c r="C17" s="5">
        <v>14</v>
      </c>
      <c r="D17" s="1892"/>
      <c r="E17" s="369" t="s">
        <v>24</v>
      </c>
      <c r="F17" s="634">
        <v>0</v>
      </c>
      <c r="G17" s="634">
        <v>0</v>
      </c>
      <c r="H17" s="634">
        <v>0</v>
      </c>
      <c r="I17" s="634">
        <v>0</v>
      </c>
      <c r="J17" s="36">
        <f t="shared" si="0"/>
        <v>0</v>
      </c>
      <c r="K17" s="389"/>
      <c r="L17" s="389"/>
      <c r="M17" s="1443"/>
      <c r="N17" s="1443"/>
      <c r="O17" s="1443"/>
      <c r="P17" s="1443"/>
      <c r="Q17" s="1443"/>
      <c r="R17" s="1443"/>
      <c r="S17" s="1443"/>
      <c r="T17" s="1443"/>
      <c r="U17" s="1443"/>
      <c r="V17" s="1443"/>
      <c r="W17" s="1443"/>
      <c r="X17" s="1443"/>
      <c r="Y17" s="1443"/>
      <c r="Z17" s="1443"/>
      <c r="AA17" s="1443"/>
      <c r="AB17" s="1443"/>
      <c r="AC17" s="1443"/>
      <c r="AD17" s="1443"/>
      <c r="AE17" s="1443"/>
    </row>
    <row r="18" spans="1:31">
      <c r="A18" s="5">
        <v>1</v>
      </c>
      <c r="B18" s="5">
        <v>6</v>
      </c>
      <c r="C18" s="5">
        <v>10</v>
      </c>
      <c r="D18" s="1892"/>
      <c r="E18" s="369" t="s">
        <v>32</v>
      </c>
      <c r="F18" s="634">
        <v>0</v>
      </c>
      <c r="G18" s="634">
        <v>0</v>
      </c>
      <c r="H18" s="634">
        <v>0</v>
      </c>
      <c r="I18" s="634">
        <v>0</v>
      </c>
      <c r="J18" s="36">
        <f t="shared" si="0"/>
        <v>0</v>
      </c>
      <c r="K18" s="389"/>
      <c r="L18" s="389"/>
      <c r="M18" s="1443"/>
      <c r="N18" s="1443"/>
      <c r="O18" s="1443"/>
      <c r="P18" s="1443"/>
      <c r="Q18" s="1443"/>
      <c r="R18" s="1443"/>
      <c r="S18" s="1443"/>
      <c r="T18" s="1443"/>
      <c r="U18" s="1443"/>
      <c r="V18" s="1443"/>
      <c r="W18" s="1443"/>
      <c r="X18" s="1443"/>
      <c r="Y18" s="1443"/>
      <c r="Z18" s="1443"/>
      <c r="AA18" s="1443"/>
      <c r="AB18" s="1443"/>
      <c r="AC18" s="1443"/>
      <c r="AD18" s="1443"/>
      <c r="AE18" s="1443"/>
    </row>
    <row r="19" spans="1:31">
      <c r="A19" s="1443"/>
      <c r="B19" s="1443"/>
      <c r="C19" s="1443"/>
      <c r="D19" s="1891">
        <v>1402</v>
      </c>
      <c r="E19" s="373" t="s">
        <v>2</v>
      </c>
      <c r="F19" s="498">
        <f>SUM(F20:F27)</f>
        <v>0</v>
      </c>
      <c r="G19" s="498">
        <f>SUM(G20:G27)</f>
        <v>0</v>
      </c>
      <c r="H19" s="498">
        <f>SUM(H20:H27)</f>
        <v>0</v>
      </c>
      <c r="I19" s="498">
        <f>SUM(I20:I27)</f>
        <v>0</v>
      </c>
      <c r="J19" s="49">
        <f t="shared" si="0"/>
        <v>0</v>
      </c>
      <c r="K19" s="389"/>
      <c r="L19" s="389"/>
      <c r="M19" s="1443"/>
      <c r="N19" s="1443"/>
      <c r="O19" s="1443"/>
      <c r="P19" s="1443"/>
      <c r="Q19" s="1443"/>
      <c r="R19" s="1443"/>
      <c r="S19" s="1443"/>
      <c r="T19" s="1443"/>
      <c r="U19" s="1443"/>
      <c r="V19" s="1443"/>
      <c r="W19" s="1443"/>
      <c r="X19" s="1443"/>
      <c r="Y19" s="1443"/>
      <c r="Z19" s="1443"/>
      <c r="AA19" s="1443"/>
      <c r="AB19" s="1443"/>
      <c r="AC19" s="1443"/>
      <c r="AD19" s="1443"/>
      <c r="AE19" s="1443"/>
    </row>
    <row r="20" spans="1:31">
      <c r="A20" s="5">
        <v>2</v>
      </c>
      <c r="B20" s="5">
        <v>4</v>
      </c>
      <c r="C20" s="5">
        <v>11</v>
      </c>
      <c r="D20" s="1892"/>
      <c r="E20" s="369" t="s">
        <v>37</v>
      </c>
      <c r="F20" s="634">
        <v>0</v>
      </c>
      <c r="G20" s="634">
        <v>0</v>
      </c>
      <c r="H20" s="634">
        <v>0</v>
      </c>
      <c r="I20" s="634">
        <v>0</v>
      </c>
      <c r="J20" s="36">
        <f t="shared" si="0"/>
        <v>0</v>
      </c>
      <c r="K20" s="389"/>
      <c r="L20" s="389"/>
    </row>
    <row r="21" spans="1:31">
      <c r="A21" s="5">
        <v>2</v>
      </c>
      <c r="B21" s="5">
        <v>4</v>
      </c>
      <c r="C21" s="5">
        <v>10</v>
      </c>
      <c r="D21" s="1892"/>
      <c r="E21" s="369" t="s">
        <v>38</v>
      </c>
      <c r="F21" s="634">
        <v>0</v>
      </c>
      <c r="G21" s="634">
        <v>0</v>
      </c>
      <c r="H21" s="634">
        <v>0</v>
      </c>
      <c r="I21" s="634">
        <v>0</v>
      </c>
      <c r="J21" s="36">
        <f t="shared" si="0"/>
        <v>0</v>
      </c>
      <c r="K21" s="389"/>
      <c r="L21" s="389"/>
    </row>
    <row r="22" spans="1:31">
      <c r="A22" s="5">
        <v>2</v>
      </c>
      <c r="B22" s="5">
        <v>4</v>
      </c>
      <c r="C22" s="5">
        <v>10</v>
      </c>
      <c r="D22" s="1892"/>
      <c r="E22" s="369" t="s">
        <v>39</v>
      </c>
      <c r="F22" s="634">
        <v>0</v>
      </c>
      <c r="G22" s="634">
        <v>0</v>
      </c>
      <c r="H22" s="634">
        <v>0</v>
      </c>
      <c r="I22" s="634">
        <v>0</v>
      </c>
      <c r="J22" s="36">
        <f t="shared" si="0"/>
        <v>0</v>
      </c>
      <c r="K22" s="389"/>
      <c r="L22" s="389"/>
    </row>
    <row r="23" spans="1:31">
      <c r="A23" s="5">
        <v>2</v>
      </c>
      <c r="B23" s="5">
        <v>4</v>
      </c>
      <c r="C23" s="5">
        <v>3</v>
      </c>
      <c r="D23" s="1892"/>
      <c r="E23" s="369" t="s">
        <v>40</v>
      </c>
      <c r="F23" s="634">
        <v>0</v>
      </c>
      <c r="G23" s="634">
        <v>0</v>
      </c>
      <c r="H23" s="634">
        <v>0</v>
      </c>
      <c r="I23" s="634">
        <v>0</v>
      </c>
      <c r="J23" s="36">
        <f t="shared" si="0"/>
        <v>0</v>
      </c>
      <c r="K23" s="389"/>
      <c r="L23" s="389"/>
    </row>
    <row r="24" spans="1:31">
      <c r="A24" s="5">
        <v>2</v>
      </c>
      <c r="B24" s="5">
        <v>4</v>
      </c>
      <c r="C24" s="5">
        <v>7</v>
      </c>
      <c r="D24" s="1892"/>
      <c r="E24" s="369" t="s">
        <v>41</v>
      </c>
      <c r="F24" s="634">
        <v>0</v>
      </c>
      <c r="G24" s="634">
        <v>0</v>
      </c>
      <c r="H24" s="634">
        <v>0</v>
      </c>
      <c r="I24" s="634">
        <v>0</v>
      </c>
      <c r="J24" s="36">
        <f t="shared" si="0"/>
        <v>0</v>
      </c>
      <c r="K24" s="389"/>
      <c r="L24" s="1996"/>
      <c r="M24" s="1996"/>
      <c r="N24" s="1996"/>
    </row>
    <row r="25" spans="1:31">
      <c r="A25" s="5">
        <v>2</v>
      </c>
      <c r="B25" s="5">
        <v>4</v>
      </c>
      <c r="C25" s="5">
        <v>1</v>
      </c>
      <c r="D25" s="1892"/>
      <c r="E25" s="369" t="s">
        <v>544</v>
      </c>
      <c r="F25" s="634">
        <v>0</v>
      </c>
      <c r="G25" s="634">
        <v>0</v>
      </c>
      <c r="H25" s="634">
        <v>0</v>
      </c>
      <c r="I25" s="634">
        <v>0</v>
      </c>
      <c r="J25" s="36">
        <f t="shared" si="0"/>
        <v>0</v>
      </c>
      <c r="K25" s="389"/>
      <c r="L25" s="1996"/>
      <c r="M25" s="1996"/>
      <c r="N25" s="1996"/>
    </row>
    <row r="26" spans="1:31">
      <c r="A26" s="5">
        <v>2</v>
      </c>
      <c r="B26" s="5">
        <v>4</v>
      </c>
      <c r="C26" s="5">
        <v>9</v>
      </c>
      <c r="D26" s="1892"/>
      <c r="E26" s="369" t="s">
        <v>43</v>
      </c>
      <c r="F26" s="634">
        <v>0</v>
      </c>
      <c r="G26" s="634">
        <v>0</v>
      </c>
      <c r="H26" s="634">
        <v>0</v>
      </c>
      <c r="I26" s="634">
        <v>0</v>
      </c>
      <c r="J26" s="36">
        <f t="shared" si="0"/>
        <v>0</v>
      </c>
      <c r="K26" s="389"/>
      <c r="L26" s="1996"/>
      <c r="M26" s="1996"/>
      <c r="N26" s="1996"/>
    </row>
    <row r="27" spans="1:31">
      <c r="A27" s="5">
        <v>2</v>
      </c>
      <c r="B27" s="5">
        <v>4</v>
      </c>
      <c r="C27" s="5">
        <v>11</v>
      </c>
      <c r="D27" s="1892"/>
      <c r="E27" s="485" t="s">
        <v>543</v>
      </c>
      <c r="F27" s="634">
        <v>0</v>
      </c>
      <c r="G27" s="634">
        <v>0</v>
      </c>
      <c r="H27" s="634">
        <v>0</v>
      </c>
      <c r="I27" s="634">
        <v>0</v>
      </c>
      <c r="J27" s="36">
        <f t="shared" si="0"/>
        <v>0</v>
      </c>
      <c r="K27" s="389"/>
      <c r="L27" s="1996"/>
      <c r="M27" s="1996"/>
      <c r="N27" s="1996"/>
    </row>
    <row r="28" spans="1:31">
      <c r="A28" s="1443"/>
      <c r="B28" s="1443"/>
      <c r="C28" s="1443"/>
      <c r="D28" s="1894">
        <v>1403</v>
      </c>
      <c r="E28" s="373" t="s">
        <v>3</v>
      </c>
      <c r="F28" s="498">
        <f>SUM(F29:F31)</f>
        <v>0</v>
      </c>
      <c r="G28" s="498">
        <f>SUM(G29:G31)</f>
        <v>0</v>
      </c>
      <c r="H28" s="498">
        <f>SUM(H29:H31)</f>
        <v>0</v>
      </c>
      <c r="I28" s="498">
        <f>SUM(I29:I31)</f>
        <v>0</v>
      </c>
      <c r="J28" s="1447">
        <f t="shared" si="0"/>
        <v>0</v>
      </c>
      <c r="K28" s="389"/>
      <c r="L28" s="389"/>
    </row>
    <row r="29" spans="1:31">
      <c r="A29" s="5">
        <v>3</v>
      </c>
      <c r="B29" s="5">
        <v>5</v>
      </c>
      <c r="C29" s="5">
        <v>11</v>
      </c>
      <c r="D29" s="1895"/>
      <c r="E29" s="369" t="s">
        <v>45</v>
      </c>
      <c r="F29" s="634">
        <v>0</v>
      </c>
      <c r="G29" s="634">
        <v>0</v>
      </c>
      <c r="H29" s="634">
        <v>0</v>
      </c>
      <c r="I29" s="634">
        <v>0</v>
      </c>
      <c r="J29" s="34">
        <f t="shared" si="0"/>
        <v>0</v>
      </c>
      <c r="K29" s="389"/>
      <c r="L29" s="389"/>
    </row>
    <row r="30" spans="1:31">
      <c r="A30" s="5">
        <v>3</v>
      </c>
      <c r="B30" s="5">
        <v>5</v>
      </c>
      <c r="C30" s="5">
        <v>8</v>
      </c>
      <c r="D30" s="1895"/>
      <c r="E30" s="369" t="s">
        <v>46</v>
      </c>
      <c r="F30" s="634">
        <v>0</v>
      </c>
      <c r="G30" s="634">
        <v>0</v>
      </c>
      <c r="H30" s="634">
        <v>0</v>
      </c>
      <c r="I30" s="634">
        <v>0</v>
      </c>
      <c r="J30" s="36">
        <f t="shared" si="0"/>
        <v>0</v>
      </c>
      <c r="K30" s="389"/>
      <c r="L30" s="389"/>
    </row>
    <row r="31" spans="1:31">
      <c r="A31" s="5">
        <v>3</v>
      </c>
      <c r="B31" s="5">
        <v>5</v>
      </c>
      <c r="C31" s="5">
        <v>10</v>
      </c>
      <c r="D31" s="1895"/>
      <c r="E31" s="375" t="s">
        <v>47</v>
      </c>
      <c r="F31" s="634">
        <v>0</v>
      </c>
      <c r="G31" s="634">
        <v>0</v>
      </c>
      <c r="H31" s="634">
        <v>0</v>
      </c>
      <c r="I31" s="634">
        <v>0</v>
      </c>
      <c r="J31" s="36">
        <f t="shared" si="0"/>
        <v>0</v>
      </c>
      <c r="K31" s="389"/>
      <c r="L31" s="389"/>
    </row>
    <row r="32" spans="1:31">
      <c r="A32" s="1443"/>
      <c r="B32" s="1443"/>
      <c r="C32" s="1443"/>
      <c r="D32" s="1891">
        <v>1404</v>
      </c>
      <c r="E32" s="373" t="s">
        <v>28</v>
      </c>
      <c r="F32" s="498">
        <f>SUM(F33:F34)</f>
        <v>6</v>
      </c>
      <c r="G32" s="498">
        <f>SUM(G33:G34)</f>
        <v>1</v>
      </c>
      <c r="H32" s="498">
        <f>SUM(H33:H34)</f>
        <v>0</v>
      </c>
      <c r="I32" s="498">
        <f>SUM(I33:I34)</f>
        <v>25</v>
      </c>
      <c r="J32" s="49">
        <f t="shared" si="0"/>
        <v>32</v>
      </c>
      <c r="K32" s="389"/>
      <c r="L32" s="389"/>
    </row>
    <row r="33" spans="1:12">
      <c r="A33" s="5">
        <v>4</v>
      </c>
      <c r="B33" s="5">
        <v>6</v>
      </c>
      <c r="C33" s="5">
        <v>11</v>
      </c>
      <c r="D33" s="1892"/>
      <c r="E33" s="369" t="s">
        <v>48</v>
      </c>
      <c r="F33" s="634">
        <v>0</v>
      </c>
      <c r="G33" s="634">
        <v>0</v>
      </c>
      <c r="H33" s="634">
        <v>0</v>
      </c>
      <c r="I33" s="634">
        <v>0</v>
      </c>
      <c r="J33" s="34">
        <f t="shared" si="0"/>
        <v>0</v>
      </c>
      <c r="K33" s="389"/>
      <c r="L33" s="1443"/>
    </row>
    <row r="34" spans="1:12">
      <c r="A34" s="5">
        <v>4</v>
      </c>
      <c r="B34" s="5">
        <v>6</v>
      </c>
      <c r="C34" s="5">
        <v>11</v>
      </c>
      <c r="D34" s="1893"/>
      <c r="E34" s="369" t="s">
        <v>396</v>
      </c>
      <c r="F34" s="634">
        <v>6</v>
      </c>
      <c r="G34" s="634">
        <v>1</v>
      </c>
      <c r="H34" s="634">
        <v>0</v>
      </c>
      <c r="I34" s="634">
        <v>25</v>
      </c>
      <c r="J34" s="36">
        <f t="shared" si="0"/>
        <v>32</v>
      </c>
      <c r="K34" s="389"/>
      <c r="L34" s="1443"/>
    </row>
    <row r="35" spans="1:12">
      <c r="A35" s="1443"/>
      <c r="B35" s="1443"/>
      <c r="C35" s="1443"/>
      <c r="D35" s="1891">
        <v>1405</v>
      </c>
      <c r="E35" s="373" t="s">
        <v>4</v>
      </c>
      <c r="F35" s="498">
        <f>SUM(F36:F39)</f>
        <v>0</v>
      </c>
      <c r="G35" s="498">
        <f>SUM(G36:G39)</f>
        <v>0</v>
      </c>
      <c r="H35" s="498">
        <f>SUM(H36:H39)</f>
        <v>0</v>
      </c>
      <c r="I35" s="498">
        <f>SUM(I36:I39)</f>
        <v>0</v>
      </c>
      <c r="J35" s="1447">
        <f t="shared" si="0"/>
        <v>0</v>
      </c>
      <c r="K35" s="389"/>
      <c r="L35" s="1443"/>
    </row>
    <row r="36" spans="1:12">
      <c r="A36" s="5">
        <v>5</v>
      </c>
      <c r="B36" s="5">
        <v>4</v>
      </c>
      <c r="C36" s="5">
        <v>8</v>
      </c>
      <c r="D36" s="1892"/>
      <c r="E36" s="369" t="s">
        <v>50</v>
      </c>
      <c r="F36" s="634">
        <v>0</v>
      </c>
      <c r="G36" s="634">
        <v>0</v>
      </c>
      <c r="H36" s="634">
        <v>0</v>
      </c>
      <c r="I36" s="634">
        <v>0</v>
      </c>
      <c r="J36" s="34">
        <f t="shared" si="0"/>
        <v>0</v>
      </c>
    </row>
    <row r="37" spans="1:12">
      <c r="A37" s="5">
        <v>5</v>
      </c>
      <c r="B37" s="5">
        <v>5</v>
      </c>
      <c r="C37" s="5">
        <v>11</v>
      </c>
      <c r="D37" s="1892"/>
      <c r="E37" s="369" t="s">
        <v>58</v>
      </c>
      <c r="F37" s="634">
        <v>0</v>
      </c>
      <c r="G37" s="634">
        <v>0</v>
      </c>
      <c r="H37" s="634">
        <v>0</v>
      </c>
      <c r="I37" s="634">
        <v>0</v>
      </c>
      <c r="J37" s="36">
        <f t="shared" si="0"/>
        <v>0</v>
      </c>
    </row>
    <row r="38" spans="1:12">
      <c r="A38" s="5">
        <v>5</v>
      </c>
      <c r="B38" s="5">
        <v>5</v>
      </c>
      <c r="C38" s="5">
        <v>10</v>
      </c>
      <c r="D38" s="1892"/>
      <c r="E38" s="370" t="s">
        <v>51</v>
      </c>
      <c r="F38" s="634">
        <v>0</v>
      </c>
      <c r="G38" s="634">
        <v>0</v>
      </c>
      <c r="H38" s="634">
        <v>0</v>
      </c>
      <c r="I38" s="634">
        <v>0</v>
      </c>
      <c r="J38" s="36">
        <f t="shared" si="0"/>
        <v>0</v>
      </c>
    </row>
    <row r="39" spans="1:12">
      <c r="A39" s="1449">
        <v>5</v>
      </c>
      <c r="B39" s="1449">
        <v>5</v>
      </c>
      <c r="C39" s="1449">
        <v>13</v>
      </c>
      <c r="D39" s="1892"/>
      <c r="E39" s="370" t="s">
        <v>52</v>
      </c>
      <c r="F39" s="634">
        <v>0</v>
      </c>
      <c r="G39" s="634">
        <v>0</v>
      </c>
      <c r="H39" s="634">
        <v>0</v>
      </c>
      <c r="I39" s="634">
        <v>0</v>
      </c>
      <c r="J39" s="36">
        <f t="shared" si="0"/>
        <v>0</v>
      </c>
    </row>
    <row r="40" spans="1:12">
      <c r="A40" s="1443"/>
      <c r="B40" s="1443"/>
      <c r="C40" s="1443"/>
      <c r="D40" s="1894">
        <v>1406</v>
      </c>
      <c r="E40" s="373" t="s">
        <v>5</v>
      </c>
      <c r="F40" s="498">
        <f>SUM(F41:F45)</f>
        <v>0</v>
      </c>
      <c r="G40" s="498">
        <f>SUM(G41:G45)</f>
        <v>0</v>
      </c>
      <c r="H40" s="498">
        <f>SUM(H41:H45)</f>
        <v>0</v>
      </c>
      <c r="I40" s="498">
        <f>SUM(I41:I45)</f>
        <v>0</v>
      </c>
      <c r="J40" s="1447">
        <f t="shared" si="0"/>
        <v>0</v>
      </c>
    </row>
    <row r="41" spans="1:12">
      <c r="A41" s="5">
        <v>6</v>
      </c>
      <c r="B41" s="5">
        <v>2</v>
      </c>
      <c r="C41" s="5">
        <v>11</v>
      </c>
      <c r="D41" s="1895"/>
      <c r="E41" s="369" t="s">
        <v>53</v>
      </c>
      <c r="F41" s="634">
        <v>0</v>
      </c>
      <c r="G41" s="634">
        <v>0</v>
      </c>
      <c r="H41" s="634">
        <v>0</v>
      </c>
      <c r="I41" s="634">
        <v>0</v>
      </c>
      <c r="J41" s="34">
        <f t="shared" ref="J41:J72" si="1">SUM(F41:I41)</f>
        <v>0</v>
      </c>
    </row>
    <row r="42" spans="1:12">
      <c r="A42" s="5">
        <v>6</v>
      </c>
      <c r="B42" s="5">
        <v>2</v>
      </c>
      <c r="C42" s="5">
        <v>10</v>
      </c>
      <c r="D42" s="1895"/>
      <c r="E42" s="369" t="s">
        <v>54</v>
      </c>
      <c r="F42" s="634">
        <v>0</v>
      </c>
      <c r="G42" s="634">
        <v>0</v>
      </c>
      <c r="H42" s="634">
        <v>0</v>
      </c>
      <c r="I42" s="634">
        <v>0</v>
      </c>
      <c r="J42" s="36">
        <f t="shared" si="1"/>
        <v>0</v>
      </c>
    </row>
    <row r="43" spans="1:12">
      <c r="A43" s="5">
        <v>6</v>
      </c>
      <c r="B43" s="5">
        <v>2</v>
      </c>
      <c r="C43" s="5">
        <v>10</v>
      </c>
      <c r="D43" s="1895"/>
      <c r="E43" s="369" t="s">
        <v>55</v>
      </c>
      <c r="F43" s="634">
        <v>0</v>
      </c>
      <c r="G43" s="634">
        <v>0</v>
      </c>
      <c r="H43" s="634">
        <v>0</v>
      </c>
      <c r="I43" s="634">
        <v>0</v>
      </c>
      <c r="J43" s="36">
        <f t="shared" si="1"/>
        <v>0</v>
      </c>
    </row>
    <row r="44" spans="1:12">
      <c r="A44" s="5">
        <v>6</v>
      </c>
      <c r="B44" s="5">
        <v>2</v>
      </c>
      <c r="C44" s="5">
        <v>6</v>
      </c>
      <c r="D44" s="1895"/>
      <c r="E44" s="369" t="s">
        <v>70</v>
      </c>
      <c r="F44" s="634">
        <v>0</v>
      </c>
      <c r="G44" s="634">
        <v>0</v>
      </c>
      <c r="H44" s="634">
        <v>0</v>
      </c>
      <c r="I44" s="634">
        <v>0</v>
      </c>
      <c r="J44" s="36">
        <f t="shared" si="1"/>
        <v>0</v>
      </c>
    </row>
    <row r="45" spans="1:12">
      <c r="A45" s="5">
        <v>6</v>
      </c>
      <c r="B45" s="5">
        <v>4</v>
      </c>
      <c r="C45" s="5">
        <v>11</v>
      </c>
      <c r="D45" s="1895"/>
      <c r="E45" s="369" t="s">
        <v>542</v>
      </c>
      <c r="F45" s="634">
        <v>0</v>
      </c>
      <c r="G45" s="634">
        <v>0</v>
      </c>
      <c r="H45" s="634">
        <v>0</v>
      </c>
      <c r="I45" s="634">
        <v>0</v>
      </c>
      <c r="J45" s="36">
        <f t="shared" si="1"/>
        <v>0</v>
      </c>
    </row>
    <row r="46" spans="1:12">
      <c r="A46" s="1443"/>
      <c r="B46" s="1443"/>
      <c r="C46" s="1443"/>
      <c r="D46" s="1894">
        <v>1407</v>
      </c>
      <c r="E46" s="373" t="s">
        <v>62</v>
      </c>
      <c r="F46" s="498">
        <f>SUM(F47:F48)</f>
        <v>0</v>
      </c>
      <c r="G46" s="498">
        <f>SUM(G47:G48)</f>
        <v>0</v>
      </c>
      <c r="H46" s="498">
        <f>SUM(H47:H48)</f>
        <v>0</v>
      </c>
      <c r="I46" s="498">
        <f>SUM(I47:I48)</f>
        <v>0</v>
      </c>
      <c r="J46" s="1447">
        <f t="shared" si="1"/>
        <v>0</v>
      </c>
    </row>
    <row r="47" spans="1:12">
      <c r="A47" s="5">
        <v>7</v>
      </c>
      <c r="B47" s="5">
        <v>3</v>
      </c>
      <c r="C47" s="5">
        <v>11</v>
      </c>
      <c r="D47" s="1895"/>
      <c r="E47" s="369" t="s">
        <v>25</v>
      </c>
      <c r="F47" s="634">
        <v>0</v>
      </c>
      <c r="G47" s="634">
        <v>0</v>
      </c>
      <c r="H47" s="634">
        <v>0</v>
      </c>
      <c r="I47" s="634">
        <v>0</v>
      </c>
      <c r="J47" s="34">
        <f t="shared" si="1"/>
        <v>0</v>
      </c>
    </row>
    <row r="48" spans="1:12">
      <c r="A48" s="5">
        <v>7</v>
      </c>
      <c r="B48" s="5">
        <v>6</v>
      </c>
      <c r="C48" s="5">
        <v>10</v>
      </c>
      <c r="D48" s="1896"/>
      <c r="E48" s="369" t="s">
        <v>56</v>
      </c>
      <c r="F48" s="634">
        <v>0</v>
      </c>
      <c r="G48" s="634">
        <v>0</v>
      </c>
      <c r="H48" s="634">
        <v>0</v>
      </c>
      <c r="I48" s="634">
        <v>0</v>
      </c>
      <c r="J48" s="36">
        <f t="shared" si="1"/>
        <v>0</v>
      </c>
    </row>
    <row r="49" spans="1:10">
      <c r="A49" s="1443"/>
      <c r="B49" s="1443"/>
      <c r="C49" s="1443"/>
      <c r="D49" s="1891">
        <v>1408</v>
      </c>
      <c r="E49" s="373" t="s">
        <v>63</v>
      </c>
      <c r="F49" s="656">
        <f>SUM(F50:F55)</f>
        <v>0</v>
      </c>
      <c r="G49" s="656">
        <f>SUM(G50:G55)</f>
        <v>0</v>
      </c>
      <c r="H49" s="656">
        <f>SUM(H50:H55)</f>
        <v>0</v>
      </c>
      <c r="I49" s="656">
        <f>SUM(I50:I55)</f>
        <v>0</v>
      </c>
      <c r="J49" s="1447">
        <f t="shared" si="1"/>
        <v>0</v>
      </c>
    </row>
    <row r="50" spans="1:10">
      <c r="A50" s="5">
        <v>8</v>
      </c>
      <c r="B50" s="5">
        <v>4</v>
      </c>
      <c r="C50" s="5">
        <v>8</v>
      </c>
      <c r="D50" s="1892"/>
      <c r="E50" s="388" t="s">
        <v>57</v>
      </c>
      <c r="F50" s="634">
        <v>0</v>
      </c>
      <c r="G50" s="634">
        <v>0</v>
      </c>
      <c r="H50" s="634">
        <v>0</v>
      </c>
      <c r="I50" s="634">
        <v>0</v>
      </c>
      <c r="J50" s="34">
        <f t="shared" si="1"/>
        <v>0</v>
      </c>
    </row>
    <row r="51" spans="1:10">
      <c r="D51" s="1892"/>
      <c r="E51" s="369" t="s">
        <v>65</v>
      </c>
      <c r="F51" s="634">
        <v>0</v>
      </c>
      <c r="G51" s="634">
        <v>0</v>
      </c>
      <c r="H51" s="634">
        <v>0</v>
      </c>
      <c r="I51" s="634">
        <v>0</v>
      </c>
      <c r="J51" s="36">
        <f t="shared" si="1"/>
        <v>0</v>
      </c>
    </row>
    <row r="52" spans="1:10">
      <c r="D52" s="1892"/>
      <c r="E52" s="369" t="s">
        <v>64</v>
      </c>
      <c r="F52" s="634">
        <v>0</v>
      </c>
      <c r="G52" s="634">
        <v>0</v>
      </c>
      <c r="H52" s="634">
        <v>0</v>
      </c>
      <c r="I52" s="634">
        <v>0</v>
      </c>
      <c r="J52" s="36">
        <f t="shared" si="1"/>
        <v>0</v>
      </c>
    </row>
    <row r="53" spans="1:10">
      <c r="A53" s="5">
        <v>8</v>
      </c>
      <c r="B53" s="5">
        <v>4</v>
      </c>
      <c r="C53" s="5">
        <v>6</v>
      </c>
      <c r="D53" s="1892"/>
      <c r="E53" s="370" t="s">
        <v>16</v>
      </c>
      <c r="F53" s="634">
        <v>0</v>
      </c>
      <c r="G53" s="634">
        <v>0</v>
      </c>
      <c r="H53" s="634">
        <v>0</v>
      </c>
      <c r="I53" s="634">
        <v>0</v>
      </c>
      <c r="J53" s="36">
        <f t="shared" si="1"/>
        <v>0</v>
      </c>
    </row>
    <row r="54" spans="1:10">
      <c r="A54" s="5">
        <v>8</v>
      </c>
      <c r="B54" s="5">
        <v>4</v>
      </c>
      <c r="C54" s="5">
        <v>11</v>
      </c>
      <c r="D54" s="1892"/>
      <c r="E54" s="369" t="s">
        <v>541</v>
      </c>
      <c r="F54" s="634">
        <v>0</v>
      </c>
      <c r="G54" s="634">
        <v>0</v>
      </c>
      <c r="H54" s="634">
        <v>0</v>
      </c>
      <c r="I54" s="634">
        <v>0</v>
      </c>
      <c r="J54" s="36">
        <f t="shared" si="1"/>
        <v>0</v>
      </c>
    </row>
    <row r="55" spans="1:10">
      <c r="A55" s="5">
        <v>8</v>
      </c>
      <c r="B55" s="5">
        <v>4</v>
      </c>
      <c r="C55" s="5">
        <v>11</v>
      </c>
      <c r="D55" s="1892"/>
      <c r="E55" s="375" t="s">
        <v>540</v>
      </c>
      <c r="F55" s="634">
        <v>0</v>
      </c>
      <c r="G55" s="634">
        <v>0</v>
      </c>
      <c r="H55" s="634">
        <v>0</v>
      </c>
      <c r="I55" s="634">
        <v>0</v>
      </c>
      <c r="J55" s="36">
        <f t="shared" si="1"/>
        <v>0</v>
      </c>
    </row>
    <row r="56" spans="1:10">
      <c r="A56" s="1443"/>
      <c r="B56" s="1443"/>
      <c r="C56" s="1443"/>
      <c r="D56" s="1894">
        <v>1624</v>
      </c>
      <c r="E56" s="373" t="s">
        <v>19</v>
      </c>
      <c r="F56" s="498">
        <f>SUM(F57:F59)</f>
        <v>0</v>
      </c>
      <c r="G56" s="498">
        <f>SUM(G57:G59)</f>
        <v>0</v>
      </c>
      <c r="H56" s="498">
        <f>SUM(H57:H59)</f>
        <v>0</v>
      </c>
      <c r="I56" s="498">
        <f>SUM(I57:I59)</f>
        <v>0</v>
      </c>
      <c r="J56" s="1447">
        <f t="shared" si="1"/>
        <v>0</v>
      </c>
    </row>
    <row r="57" spans="1:10">
      <c r="A57" s="5">
        <v>9</v>
      </c>
      <c r="B57" s="5">
        <v>4</v>
      </c>
      <c r="C57" s="5">
        <v>8</v>
      </c>
      <c r="D57" s="1895"/>
      <c r="E57" s="370" t="s">
        <v>149</v>
      </c>
      <c r="F57" s="634">
        <v>0</v>
      </c>
      <c r="G57" s="634">
        <v>0</v>
      </c>
      <c r="H57" s="634">
        <v>0</v>
      </c>
      <c r="I57" s="634">
        <v>0</v>
      </c>
      <c r="J57" s="34">
        <f t="shared" si="1"/>
        <v>0</v>
      </c>
    </row>
    <row r="58" spans="1:10">
      <c r="A58" s="5">
        <v>9</v>
      </c>
      <c r="B58" s="5">
        <v>4</v>
      </c>
      <c r="C58" s="5">
        <v>8</v>
      </c>
      <c r="D58" s="1895"/>
      <c r="E58" s="370" t="s">
        <v>21</v>
      </c>
      <c r="F58" s="634">
        <v>0</v>
      </c>
      <c r="G58" s="634">
        <v>0</v>
      </c>
      <c r="H58" s="634">
        <v>0</v>
      </c>
      <c r="I58" s="634">
        <v>0</v>
      </c>
      <c r="J58" s="36">
        <f t="shared" si="1"/>
        <v>0</v>
      </c>
    </row>
    <row r="59" spans="1:10">
      <c r="A59" s="5">
        <v>9</v>
      </c>
      <c r="B59" s="5">
        <v>5</v>
      </c>
      <c r="C59" s="5">
        <v>11</v>
      </c>
      <c r="D59" s="1896"/>
      <c r="E59" s="375" t="s">
        <v>539</v>
      </c>
      <c r="F59" s="733">
        <v>0</v>
      </c>
      <c r="G59" s="733">
        <v>0</v>
      </c>
      <c r="H59" s="733">
        <v>0</v>
      </c>
      <c r="I59" s="733">
        <v>0</v>
      </c>
      <c r="J59" s="36">
        <f t="shared" si="1"/>
        <v>0</v>
      </c>
    </row>
    <row r="60" spans="1:10">
      <c r="A60" s="1443"/>
      <c r="B60" s="1443" t="s">
        <v>17</v>
      </c>
      <c r="C60" s="1443" t="s">
        <v>17</v>
      </c>
      <c r="D60" s="1448"/>
      <c r="E60" s="381" t="s">
        <v>538</v>
      </c>
      <c r="F60" s="580">
        <v>0</v>
      </c>
      <c r="G60" s="580">
        <v>0</v>
      </c>
      <c r="H60" s="580">
        <v>0</v>
      </c>
      <c r="I60" s="580">
        <v>0</v>
      </c>
      <c r="J60" s="1447">
        <f t="shared" si="1"/>
        <v>0</v>
      </c>
    </row>
    <row r="61" spans="1:10">
      <c r="A61" s="1443"/>
      <c r="B61" s="1443"/>
      <c r="C61" s="1443"/>
      <c r="D61" s="1988"/>
      <c r="E61" s="373" t="s">
        <v>537</v>
      </c>
      <c r="F61" s="498">
        <f>SUM(F62:F64)</f>
        <v>0</v>
      </c>
      <c r="G61" s="498">
        <f>SUM(G62:G64)</f>
        <v>0</v>
      </c>
      <c r="H61" s="498">
        <f>SUM(H62:H64)</f>
        <v>0</v>
      </c>
      <c r="I61" s="498">
        <f>SUM(I62:I64)</f>
        <v>0</v>
      </c>
      <c r="J61" s="1447">
        <f t="shared" si="1"/>
        <v>0</v>
      </c>
    </row>
    <row r="62" spans="1:10">
      <c r="A62" s="1443"/>
      <c r="B62" s="1443" t="s">
        <v>534</v>
      </c>
      <c r="C62" s="1443" t="s">
        <v>534</v>
      </c>
      <c r="D62" s="1989"/>
      <c r="E62" s="370" t="s">
        <v>536</v>
      </c>
      <c r="F62" s="634">
        <v>0</v>
      </c>
      <c r="G62" s="634">
        <v>0</v>
      </c>
      <c r="H62" s="634">
        <v>0</v>
      </c>
      <c r="I62" s="634">
        <v>0</v>
      </c>
      <c r="J62" s="34">
        <f t="shared" si="1"/>
        <v>0</v>
      </c>
    </row>
    <row r="63" spans="1:10">
      <c r="A63" s="1443"/>
      <c r="B63" s="1443" t="s">
        <v>534</v>
      </c>
      <c r="C63" s="1443" t="s">
        <v>534</v>
      </c>
      <c r="D63" s="1989"/>
      <c r="E63" s="370" t="s">
        <v>535</v>
      </c>
      <c r="F63" s="634">
        <v>0</v>
      </c>
      <c r="G63" s="634">
        <v>0</v>
      </c>
      <c r="H63" s="634">
        <v>0</v>
      </c>
      <c r="I63" s="634">
        <v>0</v>
      </c>
      <c r="J63" s="36">
        <f t="shared" si="1"/>
        <v>0</v>
      </c>
    </row>
    <row r="64" spans="1:10">
      <c r="A64" s="1443"/>
      <c r="B64" s="1443" t="s">
        <v>534</v>
      </c>
      <c r="C64" s="1443" t="s">
        <v>534</v>
      </c>
      <c r="D64" s="1990"/>
      <c r="E64" s="370" t="s">
        <v>533</v>
      </c>
      <c r="F64" s="634">
        <v>0</v>
      </c>
      <c r="G64" s="634">
        <v>0</v>
      </c>
      <c r="H64" s="634">
        <v>0</v>
      </c>
      <c r="I64" s="634">
        <v>0</v>
      </c>
      <c r="J64" s="36">
        <f t="shared" si="1"/>
        <v>0</v>
      </c>
    </row>
    <row r="65" spans="1:31">
      <c r="A65" s="1443"/>
      <c r="B65" s="1443"/>
      <c r="C65" s="1443"/>
      <c r="D65" s="1443"/>
      <c r="E65" s="365" t="s">
        <v>0</v>
      </c>
      <c r="F65" s="723">
        <f>SUM(F9,F19,F28,F32,F35,F40,F46,F49,F56,F60,F61)</f>
        <v>6</v>
      </c>
      <c r="G65" s="723">
        <f>SUM(G9,G19,G28,G32,G35,G40,G46,G49,G56,G60,G61)</f>
        <v>1</v>
      </c>
      <c r="H65" s="723">
        <f>SUM(H9,H19,H28,H32,H35,H40,H46,H49,H56,H60,H61)</f>
        <v>0</v>
      </c>
      <c r="I65" s="723">
        <f>SUM(I9,I19,I28,I32,I35,I40,I46,I49,I56,I60,I61)</f>
        <v>28</v>
      </c>
      <c r="J65" s="51">
        <f>SUM(J9,J19,J28,J32,J35,J40,J46,J49,J56,J60,J61)</f>
        <v>35</v>
      </c>
      <c r="K65" s="1446"/>
    </row>
    <row r="66" spans="1:31">
      <c r="A66" s="1443"/>
      <c r="B66" s="1443"/>
      <c r="C66" s="1443"/>
      <c r="D66" s="6"/>
      <c r="E66" s="1445" t="s">
        <v>532</v>
      </c>
      <c r="F66" s="1444"/>
      <c r="G66" s="1444"/>
      <c r="H66" s="1444"/>
      <c r="I66" s="1444"/>
      <c r="J66" s="1444"/>
    </row>
    <row r="67" spans="1:31">
      <c r="A67" s="1443"/>
      <c r="B67" s="1443"/>
      <c r="C67" s="1443"/>
      <c r="D67" s="6"/>
      <c r="E67" s="1997" t="s">
        <v>531</v>
      </c>
      <c r="F67" s="1997"/>
      <c r="G67" s="1997"/>
      <c r="H67" s="1997"/>
      <c r="I67" s="1997"/>
      <c r="J67" s="1997"/>
    </row>
    <row r="68" spans="1:31">
      <c r="A68" s="1443"/>
      <c r="B68" s="1443"/>
      <c r="C68" s="1443"/>
      <c r="D68" s="1443"/>
      <c r="E68" s="1994" t="s">
        <v>530</v>
      </c>
      <c r="F68" s="1994"/>
      <c r="G68" s="1994"/>
      <c r="H68" s="1994"/>
      <c r="I68" s="1994"/>
      <c r="J68" s="1994"/>
    </row>
    <row r="69" spans="1:31">
      <c r="A69" s="1443"/>
      <c r="B69" s="1443"/>
      <c r="C69" s="1443"/>
      <c r="D69" s="6"/>
      <c r="E69" s="1994" t="s">
        <v>529</v>
      </c>
      <c r="F69" s="1994"/>
      <c r="G69" s="1994"/>
      <c r="H69" s="1994"/>
      <c r="I69" s="1994"/>
      <c r="J69" s="1994"/>
    </row>
    <row r="70" spans="1:31">
      <c r="A70" s="1443"/>
      <c r="B70" s="1443"/>
      <c r="C70" s="1443"/>
      <c r="D70" s="6"/>
      <c r="E70" s="1994" t="s">
        <v>528</v>
      </c>
      <c r="F70" s="1994"/>
      <c r="G70" s="1994"/>
      <c r="H70" s="1994"/>
      <c r="I70" s="1994"/>
      <c r="J70" s="1994"/>
    </row>
    <row r="71" spans="1:31">
      <c r="D71" s="1443"/>
      <c r="E71" s="1994" t="s">
        <v>527</v>
      </c>
      <c r="F71" s="1994"/>
      <c r="G71" s="1994"/>
      <c r="H71" s="1994"/>
      <c r="I71" s="1994"/>
      <c r="J71" s="1994"/>
      <c r="K71" s="1443"/>
      <c r="L71" s="1443"/>
      <c r="M71" s="1443"/>
      <c r="N71" s="1443"/>
      <c r="O71" s="1443"/>
      <c r="P71" s="1443"/>
      <c r="Q71" s="1443"/>
      <c r="R71" s="1443"/>
      <c r="S71" s="1443"/>
      <c r="T71" s="1443"/>
      <c r="U71" s="1443"/>
      <c r="V71" s="1443"/>
      <c r="W71" s="1443"/>
      <c r="X71" s="1443"/>
      <c r="Y71" s="1443"/>
      <c r="Z71" s="1443"/>
      <c r="AA71" s="1443"/>
      <c r="AB71" s="1443"/>
      <c r="AC71" s="1443"/>
      <c r="AD71" s="1443"/>
      <c r="AE71" s="1443"/>
    </row>
    <row r="72" spans="1:31">
      <c r="D72" s="1443"/>
      <c r="E72" s="1443"/>
      <c r="F72" s="1443"/>
      <c r="G72" s="1443"/>
      <c r="H72" s="1443"/>
      <c r="I72" s="1443"/>
      <c r="J72" s="1443"/>
      <c r="K72" s="1443"/>
      <c r="L72" s="1443"/>
      <c r="M72" s="1443"/>
      <c r="N72" s="1443"/>
      <c r="O72" s="1443"/>
      <c r="P72" s="1443"/>
      <c r="Q72" s="1443"/>
      <c r="R72" s="1443"/>
      <c r="S72" s="1443"/>
      <c r="T72" s="1443"/>
      <c r="U72" s="1443"/>
      <c r="V72" s="1443"/>
      <c r="W72" s="1443"/>
      <c r="X72" s="1443"/>
      <c r="Y72" s="1443"/>
      <c r="Z72" s="1443"/>
      <c r="AA72" s="1443"/>
      <c r="AB72" s="1443"/>
      <c r="AC72" s="1443"/>
      <c r="AD72" s="1443"/>
      <c r="AE72" s="1443"/>
    </row>
    <row r="73" spans="1:31">
      <c r="D73" s="1"/>
      <c r="F73" s="16"/>
      <c r="K73" s="1"/>
    </row>
    <row r="74" spans="1:31">
      <c r="D74" s="1"/>
      <c r="F74" s="16"/>
      <c r="K74" s="1"/>
    </row>
    <row r="75" spans="1:31">
      <c r="D75" s="1"/>
      <c r="F75" s="16"/>
      <c r="K75" s="1"/>
    </row>
    <row r="76" spans="1:31">
      <c r="D76" s="1"/>
      <c r="F76" s="16"/>
      <c r="K76" s="1"/>
    </row>
    <row r="77" spans="1:31">
      <c r="D77" s="1"/>
      <c r="F77" s="16"/>
      <c r="K77" s="1"/>
    </row>
    <row r="78" spans="1:31">
      <c r="D78" s="1"/>
      <c r="F78" s="16"/>
      <c r="K78" s="1"/>
    </row>
    <row r="79" spans="1:31">
      <c r="D79" s="1"/>
      <c r="F79" s="16"/>
      <c r="K79" s="1"/>
    </row>
    <row r="80" spans="1:31">
      <c r="D80" s="1"/>
      <c r="F80" s="16"/>
      <c r="K80" s="1"/>
    </row>
    <row r="81" spans="4:11">
      <c r="D81" s="1"/>
      <c r="F81" s="16"/>
      <c r="K81" s="1"/>
    </row>
    <row r="82" spans="4:11">
      <c r="D82" s="1"/>
      <c r="F82" s="16"/>
      <c r="K82" s="1"/>
    </row>
    <row r="83" spans="4:11">
      <c r="D83" s="1"/>
      <c r="F83" s="16"/>
      <c r="K83" s="1"/>
    </row>
    <row r="84" spans="4:11">
      <c r="D84" s="1"/>
      <c r="F84" s="16"/>
      <c r="K84" s="1"/>
    </row>
    <row r="85" spans="4:11">
      <c r="D85" s="1"/>
      <c r="F85" s="16"/>
      <c r="K85" s="1"/>
    </row>
    <row r="86" spans="4:11">
      <c r="D86" s="1"/>
      <c r="F86" s="16"/>
      <c r="K86" s="1"/>
    </row>
    <row r="87" spans="4:11">
      <c r="D87" s="1"/>
      <c r="F87" s="16"/>
      <c r="K87" s="1"/>
    </row>
    <row r="88" spans="4:11">
      <c r="D88" s="1"/>
      <c r="F88" s="16"/>
      <c r="K88" s="1"/>
    </row>
    <row r="89" spans="4:11">
      <c r="D89" s="1"/>
      <c r="F89" s="16"/>
      <c r="K89" s="1"/>
    </row>
    <row r="90" spans="4:11">
      <c r="D90" s="1"/>
      <c r="F90" s="16"/>
      <c r="K90" s="1"/>
    </row>
    <row r="91" spans="4:11">
      <c r="D91" s="1"/>
      <c r="F91" s="16"/>
      <c r="K91" s="1"/>
    </row>
    <row r="92" spans="4:11">
      <c r="D92" s="1"/>
      <c r="F92" s="16"/>
      <c r="K92" s="1"/>
    </row>
    <row r="93" spans="4:11">
      <c r="D93" s="1"/>
      <c r="F93" s="16"/>
      <c r="K93" s="1"/>
    </row>
    <row r="94" spans="4:11">
      <c r="D94" s="1"/>
      <c r="F94" s="16"/>
      <c r="K94" s="1"/>
    </row>
    <row r="95" spans="4:11">
      <c r="D95" s="1"/>
      <c r="F95" s="16"/>
      <c r="K95" s="1"/>
    </row>
    <row r="96" spans="4:11">
      <c r="D96" s="1"/>
      <c r="F96" s="16"/>
      <c r="K96" s="1"/>
    </row>
    <row r="97" spans="4:11">
      <c r="D97" s="1"/>
      <c r="F97" s="16"/>
      <c r="K97" s="1"/>
    </row>
    <row r="98" spans="4:11">
      <c r="D98" s="1"/>
      <c r="F98" s="16"/>
      <c r="K98" s="1"/>
    </row>
    <row r="99" spans="4:11">
      <c r="D99" s="1"/>
      <c r="F99" s="16"/>
      <c r="K99" s="1"/>
    </row>
    <row r="100" spans="4:11">
      <c r="D100" s="1"/>
      <c r="F100" s="16"/>
      <c r="K100" s="1"/>
    </row>
    <row r="101" spans="4:11">
      <c r="D101" s="1"/>
      <c r="F101" s="16"/>
      <c r="K101" s="1"/>
    </row>
    <row r="102" spans="4:11">
      <c r="D102" s="1"/>
      <c r="F102" s="16"/>
      <c r="K102" s="1"/>
    </row>
    <row r="103" spans="4:11">
      <c r="D103" s="1"/>
      <c r="F103" s="16"/>
      <c r="K103" s="1"/>
    </row>
    <row r="104" spans="4:11">
      <c r="D104" s="1"/>
      <c r="F104" s="16"/>
      <c r="K104" s="1"/>
    </row>
    <row r="105" spans="4:11">
      <c r="D105" s="1"/>
      <c r="F105" s="16"/>
      <c r="K105" s="1"/>
    </row>
    <row r="106" spans="4:11">
      <c r="D106" s="1"/>
      <c r="F106" s="16"/>
      <c r="K106" s="1"/>
    </row>
    <row r="107" spans="4:11">
      <c r="D107" s="1"/>
      <c r="F107" s="16"/>
      <c r="K107" s="1"/>
    </row>
    <row r="108" spans="4:11">
      <c r="D108" s="1"/>
      <c r="F108" s="16"/>
      <c r="K108" s="1"/>
    </row>
    <row r="109" spans="4:11">
      <c r="D109" s="1"/>
      <c r="F109" s="16"/>
      <c r="K109" s="1"/>
    </row>
    <row r="110" spans="4:11">
      <c r="D110" s="1"/>
      <c r="F110" s="16"/>
      <c r="K110" s="1"/>
    </row>
    <row r="111" spans="4:11">
      <c r="D111" s="1"/>
      <c r="F111" s="16"/>
      <c r="K111" s="1"/>
    </row>
    <row r="112" spans="4:11">
      <c r="D112" s="1"/>
      <c r="F112" s="16"/>
      <c r="K112" s="1"/>
    </row>
    <row r="113" spans="4:31">
      <c r="D113" s="1"/>
      <c r="F113" s="16"/>
      <c r="K113" s="1"/>
    </row>
    <row r="114" spans="4:31">
      <c r="D114" s="1"/>
      <c r="F114" s="16"/>
      <c r="K114" s="1"/>
    </row>
    <row r="115" spans="4:31">
      <c r="D115" s="1"/>
      <c r="F115" s="16"/>
      <c r="K115" s="1"/>
    </row>
    <row r="116" spans="4:31">
      <c r="D116" s="1"/>
      <c r="F116" s="16"/>
      <c r="K116" s="1"/>
    </row>
    <row r="117" spans="4:31">
      <c r="D117" s="1"/>
      <c r="F117" s="16"/>
      <c r="K117" s="1"/>
    </row>
    <row r="118" spans="4:31">
      <c r="D118" s="1"/>
      <c r="F118" s="16"/>
      <c r="K118" s="1"/>
    </row>
    <row r="119" spans="4:31">
      <c r="D119" s="1"/>
      <c r="F119" s="16"/>
      <c r="K119" s="1"/>
    </row>
    <row r="120" spans="4:31">
      <c r="D120" s="1"/>
      <c r="F120" s="16"/>
      <c r="K120" s="1"/>
    </row>
    <row r="121" spans="4:31">
      <c r="D121" s="1"/>
      <c r="F121" s="16"/>
      <c r="K121" s="1"/>
    </row>
    <row r="122" spans="4:31">
      <c r="D122" s="1"/>
      <c r="F122" s="16"/>
      <c r="K122" s="1"/>
    </row>
    <row r="123" spans="4:31">
      <c r="D123" s="1"/>
      <c r="F123" s="16"/>
      <c r="K123" s="1"/>
    </row>
    <row r="124" spans="4:31">
      <c r="D124" s="1"/>
      <c r="F124" s="16"/>
      <c r="K124" s="1"/>
    </row>
    <row r="125" spans="4:31">
      <c r="D125" s="1"/>
      <c r="F125" s="16"/>
      <c r="K125" s="1"/>
    </row>
    <row r="126" spans="4:31">
      <c r="D126" s="1"/>
      <c r="F126" s="16"/>
      <c r="K126" s="1"/>
    </row>
    <row r="127" spans="4:31">
      <c r="D127" s="1"/>
      <c r="F127" s="16"/>
      <c r="K127" s="1"/>
    </row>
    <row r="128" spans="4:31">
      <c r="D128" s="1443"/>
      <c r="E128" s="1443"/>
      <c r="F128" s="1443"/>
      <c r="G128" s="1443"/>
      <c r="H128" s="1443"/>
      <c r="I128" s="1443"/>
      <c r="J128" s="1443"/>
      <c r="K128" s="1443"/>
      <c r="L128" s="1443"/>
      <c r="M128" s="1443"/>
      <c r="N128" s="1443"/>
      <c r="O128" s="1443"/>
      <c r="P128" s="1443"/>
      <c r="Q128" s="1443"/>
      <c r="R128" s="1443"/>
      <c r="S128" s="1443"/>
      <c r="T128" s="1443"/>
      <c r="U128" s="1443"/>
      <c r="V128" s="1443"/>
      <c r="W128" s="1443"/>
      <c r="X128" s="1443"/>
      <c r="Y128" s="1443"/>
      <c r="Z128" s="1443"/>
      <c r="AA128" s="1443"/>
      <c r="AB128" s="1443"/>
      <c r="AC128" s="1443"/>
      <c r="AD128" s="1443"/>
      <c r="AE128" s="1443"/>
    </row>
    <row r="129" spans="4:31">
      <c r="D129" s="1443"/>
      <c r="E129" s="1443"/>
      <c r="F129" s="1443"/>
      <c r="G129" s="1443"/>
      <c r="H129" s="1443"/>
      <c r="I129" s="1443"/>
      <c r="J129" s="1443"/>
      <c r="K129" s="1443"/>
      <c r="L129" s="1443"/>
      <c r="M129" s="1443"/>
      <c r="N129" s="1443"/>
      <c r="O129" s="1443"/>
      <c r="P129" s="1443"/>
      <c r="Q129" s="1443"/>
      <c r="R129" s="1443"/>
      <c r="S129" s="1443"/>
      <c r="T129" s="1443"/>
      <c r="U129" s="1443"/>
      <c r="V129" s="1443"/>
      <c r="W129" s="1443"/>
      <c r="X129" s="1443"/>
      <c r="Y129" s="1443"/>
      <c r="Z129" s="1443"/>
      <c r="AA129" s="1443"/>
      <c r="AB129" s="1443"/>
      <c r="AC129" s="1443"/>
      <c r="AD129" s="1443"/>
      <c r="AE129" s="1443"/>
    </row>
    <row r="130" spans="4:31">
      <c r="D130" s="1443"/>
      <c r="E130" s="1443"/>
      <c r="F130" s="1443"/>
      <c r="G130" s="1443"/>
      <c r="H130" s="1443"/>
      <c r="I130" s="1443"/>
      <c r="J130" s="1443"/>
      <c r="K130" s="1443"/>
      <c r="L130" s="1443"/>
      <c r="M130" s="1443"/>
      <c r="N130" s="1443"/>
      <c r="O130" s="1443"/>
      <c r="P130" s="1443"/>
      <c r="Q130" s="1443"/>
      <c r="R130" s="1443"/>
      <c r="S130" s="1443"/>
      <c r="T130" s="1443"/>
      <c r="U130" s="1443"/>
      <c r="V130" s="1443"/>
      <c r="W130" s="1443"/>
      <c r="X130" s="1443"/>
      <c r="Y130" s="1443"/>
      <c r="Z130" s="1443"/>
      <c r="AA130" s="1443"/>
      <c r="AB130" s="1443"/>
      <c r="AC130" s="1443"/>
      <c r="AD130" s="1443"/>
      <c r="AE130" s="1443"/>
    </row>
    <row r="131" spans="4:31">
      <c r="D131" s="1443"/>
      <c r="E131" s="1443"/>
      <c r="F131" s="1443"/>
      <c r="G131" s="1443"/>
      <c r="H131" s="1443"/>
      <c r="I131" s="1443"/>
      <c r="J131" s="1443"/>
      <c r="K131" s="1443"/>
      <c r="L131" s="1443"/>
      <c r="M131" s="1443"/>
      <c r="N131" s="1443"/>
      <c r="O131" s="1443"/>
      <c r="P131" s="1443"/>
      <c r="Q131" s="1443"/>
      <c r="R131" s="1443"/>
      <c r="S131" s="1443"/>
      <c r="T131" s="1443"/>
      <c r="U131" s="1443"/>
      <c r="V131" s="1443"/>
      <c r="W131" s="1443"/>
      <c r="X131" s="1443"/>
      <c r="Y131" s="1443"/>
      <c r="Z131" s="1443"/>
      <c r="AA131" s="1443"/>
      <c r="AB131" s="1443"/>
      <c r="AC131" s="1443"/>
      <c r="AD131" s="1443"/>
      <c r="AE131" s="1443"/>
    </row>
    <row r="132" spans="4:31">
      <c r="D132" s="1443"/>
      <c r="E132" s="4"/>
      <c r="F132" s="17"/>
      <c r="G132" s="17"/>
      <c r="H132" s="18"/>
      <c r="I132" s="17"/>
      <c r="J132" s="17"/>
      <c r="K132" s="1443"/>
      <c r="L132" s="1443"/>
      <c r="M132" s="1443"/>
      <c r="N132" s="1443"/>
      <c r="O132" s="1443"/>
      <c r="P132" s="1443"/>
      <c r="Q132" s="1443"/>
      <c r="R132" s="1443"/>
      <c r="S132" s="1443"/>
      <c r="T132" s="1443"/>
      <c r="U132" s="1443"/>
      <c r="V132" s="1443"/>
      <c r="W132" s="1443"/>
      <c r="X132" s="1443"/>
      <c r="Y132" s="1443"/>
      <c r="Z132" s="1443"/>
      <c r="AA132" s="1443"/>
      <c r="AB132" s="1443"/>
      <c r="AC132" s="1443"/>
      <c r="AD132" s="1443"/>
      <c r="AE132" s="1443"/>
    </row>
    <row r="133" spans="4:31">
      <c r="D133" s="1443"/>
      <c r="E133" s="1443"/>
      <c r="F133" s="1443"/>
      <c r="G133" s="1443"/>
      <c r="H133" s="1443"/>
      <c r="I133" s="1443"/>
      <c r="J133" s="1443"/>
      <c r="K133" s="1443"/>
      <c r="L133" s="1443"/>
      <c r="M133" s="1443"/>
      <c r="N133" s="1443"/>
      <c r="O133" s="1443"/>
      <c r="P133" s="1443"/>
      <c r="Q133" s="1443"/>
      <c r="R133" s="1443"/>
      <c r="S133" s="1443"/>
      <c r="T133" s="1443"/>
      <c r="U133" s="1443"/>
      <c r="V133" s="1443"/>
      <c r="W133" s="1443"/>
      <c r="X133" s="1443"/>
      <c r="Y133" s="1443"/>
      <c r="Z133" s="1443"/>
      <c r="AA133" s="1443"/>
      <c r="AB133" s="1443"/>
      <c r="AC133" s="1443"/>
      <c r="AD133" s="1443"/>
      <c r="AE133" s="1443"/>
    </row>
    <row r="134" spans="4:31">
      <c r="D134" s="1443"/>
      <c r="E134" s="1443"/>
      <c r="F134" s="1443"/>
      <c r="G134" s="1443"/>
      <c r="H134" s="1443"/>
      <c r="I134" s="1443"/>
      <c r="J134" s="1443"/>
      <c r="K134" s="1443"/>
      <c r="L134" s="1443"/>
      <c r="M134" s="1443"/>
      <c r="N134" s="1443"/>
      <c r="O134" s="1443"/>
      <c r="P134" s="1443"/>
      <c r="Q134" s="1443"/>
      <c r="R134" s="1443"/>
      <c r="S134" s="1443"/>
      <c r="T134" s="1443"/>
      <c r="U134" s="1443"/>
      <c r="V134" s="1443"/>
      <c r="W134" s="1443"/>
      <c r="X134" s="1443"/>
      <c r="Y134" s="1443"/>
      <c r="Z134" s="1443"/>
      <c r="AA134" s="1443"/>
      <c r="AB134" s="1443"/>
      <c r="AC134" s="1443"/>
      <c r="AD134" s="1443"/>
      <c r="AE134" s="1443"/>
    </row>
    <row r="135" spans="4:31">
      <c r="D135" s="1443"/>
      <c r="E135" s="1443"/>
      <c r="F135" s="1443"/>
      <c r="G135" s="1443"/>
      <c r="H135" s="1443"/>
      <c r="I135" s="1443"/>
      <c r="J135" s="1443"/>
      <c r="K135" s="1443"/>
      <c r="L135" s="1443"/>
      <c r="M135" s="1443"/>
      <c r="N135" s="1443"/>
      <c r="O135" s="1443"/>
      <c r="P135" s="1443"/>
      <c r="Q135" s="1443"/>
      <c r="R135" s="1443"/>
      <c r="S135" s="1443"/>
      <c r="T135" s="1443"/>
      <c r="U135" s="1443"/>
      <c r="V135" s="1443"/>
      <c r="W135" s="1443"/>
      <c r="X135" s="1443"/>
      <c r="Y135" s="1443"/>
      <c r="Z135" s="1443"/>
      <c r="AA135" s="1443"/>
      <c r="AB135" s="1443"/>
      <c r="AC135" s="1443"/>
      <c r="AD135" s="1443"/>
      <c r="AE135" s="1443"/>
    </row>
    <row r="136" spans="4:31">
      <c r="D136" s="1443"/>
      <c r="E136" s="1443"/>
      <c r="F136" s="1443"/>
      <c r="G136" s="1443"/>
      <c r="H136" s="1443"/>
      <c r="I136" s="1443"/>
      <c r="J136" s="1443"/>
      <c r="K136" s="1443"/>
      <c r="L136" s="1443"/>
      <c r="M136" s="1443"/>
      <c r="N136" s="1443"/>
      <c r="O136" s="1443"/>
      <c r="P136" s="1443"/>
      <c r="Q136" s="1443"/>
      <c r="R136" s="1443"/>
      <c r="S136" s="1443"/>
      <c r="T136" s="1443"/>
      <c r="U136" s="1443"/>
      <c r="V136" s="1443"/>
      <c r="W136" s="1443"/>
      <c r="X136" s="1443"/>
      <c r="Y136" s="1443"/>
      <c r="Z136" s="1443"/>
      <c r="AA136" s="1443"/>
      <c r="AB136" s="1443"/>
      <c r="AC136" s="1443"/>
      <c r="AD136" s="1443"/>
      <c r="AE136" s="1443"/>
    </row>
    <row r="137" spans="4:31">
      <c r="D137" s="1443"/>
      <c r="E137" s="1443"/>
      <c r="F137" s="1443"/>
      <c r="G137" s="1443"/>
      <c r="H137" s="1443"/>
      <c r="I137" s="1443"/>
      <c r="J137" s="1443"/>
      <c r="K137" s="1443"/>
      <c r="L137" s="1443"/>
      <c r="M137" s="1443"/>
      <c r="N137" s="1443"/>
      <c r="O137" s="1443"/>
      <c r="P137" s="1443"/>
      <c r="Q137" s="1443"/>
      <c r="R137" s="1443"/>
      <c r="S137" s="1443"/>
      <c r="T137" s="1443"/>
      <c r="U137" s="1443"/>
      <c r="V137" s="1443"/>
      <c r="W137" s="1443"/>
      <c r="X137" s="1443"/>
      <c r="Y137" s="1443"/>
      <c r="Z137" s="1443"/>
      <c r="AA137" s="1443"/>
      <c r="AB137" s="1443"/>
      <c r="AC137" s="1443"/>
      <c r="AD137" s="1443"/>
      <c r="AE137" s="1443"/>
    </row>
    <row r="138" spans="4:31">
      <c r="D138" s="1443"/>
      <c r="E138" s="1443"/>
      <c r="F138" s="1443"/>
      <c r="G138" s="1443"/>
      <c r="H138" s="1443"/>
      <c r="I138" s="1443"/>
      <c r="J138" s="1443"/>
      <c r="K138" s="1443"/>
      <c r="L138" s="1443"/>
      <c r="M138" s="1443"/>
      <c r="N138" s="1443"/>
      <c r="O138" s="1443"/>
      <c r="P138" s="1443"/>
      <c r="Q138" s="1443"/>
      <c r="R138" s="1443"/>
      <c r="S138" s="1443"/>
      <c r="T138" s="1443"/>
      <c r="U138" s="1443"/>
      <c r="V138" s="1443"/>
      <c r="W138" s="1443"/>
      <c r="X138" s="1443"/>
      <c r="Y138" s="1443"/>
      <c r="Z138" s="1443"/>
      <c r="AA138" s="1443"/>
      <c r="AB138" s="1443"/>
      <c r="AC138" s="1443"/>
      <c r="AD138" s="1443"/>
      <c r="AE138" s="1443"/>
    </row>
    <row r="139" spans="4:31">
      <c r="D139" s="1443"/>
      <c r="E139" s="1443"/>
      <c r="F139" s="1443"/>
      <c r="G139" s="1443"/>
      <c r="H139" s="1443"/>
      <c r="I139" s="1443"/>
      <c r="J139" s="1443"/>
      <c r="K139" s="1443"/>
      <c r="L139" s="1443"/>
      <c r="M139" s="1443"/>
      <c r="N139" s="1443"/>
      <c r="O139" s="1443"/>
      <c r="P139" s="1443"/>
      <c r="Q139" s="1443"/>
      <c r="R139" s="1443"/>
      <c r="S139" s="1443"/>
      <c r="T139" s="1443"/>
      <c r="U139" s="1443"/>
      <c r="V139" s="1443"/>
      <c r="W139" s="1443"/>
      <c r="X139" s="1443"/>
      <c r="Y139" s="1443"/>
      <c r="Z139" s="1443"/>
      <c r="AA139" s="1443"/>
      <c r="AB139" s="1443"/>
      <c r="AC139" s="1443"/>
      <c r="AD139" s="1443"/>
      <c r="AE139" s="1443"/>
    </row>
    <row r="140" spans="4:31">
      <c r="D140" s="1443"/>
      <c r="E140" s="1443"/>
      <c r="F140" s="1443"/>
      <c r="G140" s="1443"/>
      <c r="H140" s="1443"/>
      <c r="I140" s="1443"/>
      <c r="J140" s="1443"/>
      <c r="K140" s="1443"/>
      <c r="L140" s="1443"/>
      <c r="M140" s="1443"/>
      <c r="N140" s="1443"/>
      <c r="O140" s="1443"/>
      <c r="P140" s="1443"/>
      <c r="Q140" s="1443"/>
      <c r="R140" s="1443"/>
      <c r="S140" s="1443"/>
      <c r="T140" s="1443"/>
      <c r="U140" s="1443"/>
      <c r="V140" s="1443"/>
      <c r="W140" s="1443"/>
      <c r="X140" s="1443"/>
      <c r="Y140" s="1443"/>
      <c r="Z140" s="1443"/>
      <c r="AA140" s="1443"/>
      <c r="AB140" s="1443"/>
      <c r="AC140" s="1443"/>
      <c r="AD140" s="1443"/>
      <c r="AE140" s="1443"/>
    </row>
    <row r="141" spans="4:31">
      <c r="D141" s="1443"/>
      <c r="E141" s="1443"/>
      <c r="F141" s="1443"/>
      <c r="G141" s="1443"/>
      <c r="H141" s="1443"/>
      <c r="I141" s="1443"/>
      <c r="J141" s="1443"/>
      <c r="K141" s="1443"/>
      <c r="L141" s="1443"/>
      <c r="M141" s="1443"/>
      <c r="N141" s="1443"/>
      <c r="O141" s="1443"/>
      <c r="P141" s="1443"/>
      <c r="Q141" s="1443"/>
      <c r="R141" s="1443"/>
      <c r="S141" s="1443"/>
      <c r="T141" s="1443"/>
      <c r="U141" s="1443"/>
      <c r="V141" s="1443"/>
      <c r="W141" s="1443"/>
      <c r="X141" s="1443"/>
      <c r="Y141" s="1443"/>
      <c r="Z141" s="1443"/>
      <c r="AA141" s="1443"/>
      <c r="AB141" s="1443"/>
      <c r="AC141" s="1443"/>
      <c r="AD141" s="1443"/>
      <c r="AE141" s="1443"/>
    </row>
    <row r="142" spans="4:31">
      <c r="D142" s="1443"/>
      <c r="E142" s="1443"/>
      <c r="F142" s="1443"/>
      <c r="G142" s="1443"/>
      <c r="H142" s="1443"/>
      <c r="I142" s="1443"/>
      <c r="J142" s="1443"/>
      <c r="K142" s="1443"/>
      <c r="L142" s="1443"/>
      <c r="M142" s="1443"/>
      <c r="N142" s="1443"/>
      <c r="O142" s="1443"/>
      <c r="P142" s="1443"/>
      <c r="Q142" s="1443"/>
      <c r="R142" s="1443"/>
      <c r="S142" s="1443"/>
      <c r="T142" s="1443"/>
      <c r="U142" s="1443"/>
      <c r="V142" s="1443"/>
      <c r="W142" s="1443"/>
      <c r="X142" s="1443"/>
      <c r="Y142" s="1443"/>
      <c r="Z142" s="1443"/>
      <c r="AA142" s="1443"/>
      <c r="AB142" s="1443"/>
      <c r="AC142" s="1443"/>
      <c r="AD142" s="1443"/>
      <c r="AE142" s="1443"/>
    </row>
    <row r="143" spans="4:31">
      <c r="D143" s="1443"/>
      <c r="E143" s="1443"/>
      <c r="F143" s="1443"/>
      <c r="G143" s="1443"/>
      <c r="H143" s="1443"/>
      <c r="I143" s="1443"/>
      <c r="J143" s="1443"/>
      <c r="K143" s="1443"/>
      <c r="L143" s="1443"/>
      <c r="M143" s="1443"/>
      <c r="N143" s="1443"/>
      <c r="O143" s="1443"/>
      <c r="P143" s="1443"/>
      <c r="Q143" s="1443"/>
      <c r="R143" s="1443"/>
      <c r="S143" s="1443"/>
      <c r="T143" s="1443"/>
      <c r="U143" s="1443"/>
      <c r="V143" s="1443"/>
      <c r="W143" s="1443"/>
      <c r="X143" s="1443"/>
      <c r="Y143" s="1443"/>
      <c r="Z143" s="1443"/>
      <c r="AA143" s="1443"/>
      <c r="AB143" s="1443"/>
      <c r="AC143" s="1443"/>
      <c r="AD143" s="1443"/>
      <c r="AE143" s="1443"/>
    </row>
    <row r="144" spans="4:31">
      <c r="D144" s="1"/>
      <c r="F144" s="16"/>
      <c r="K144" s="1"/>
    </row>
    <row r="145" spans="4:11">
      <c r="D145" s="1"/>
      <c r="F145" s="16"/>
      <c r="K145" s="1"/>
    </row>
    <row r="146" spans="4:11">
      <c r="D146" s="1"/>
      <c r="F146" s="16"/>
      <c r="K146" s="1"/>
    </row>
    <row r="147" spans="4:11">
      <c r="D147" s="1"/>
      <c r="F147" s="16"/>
      <c r="K147" s="1"/>
    </row>
    <row r="148" spans="4:11">
      <c r="D148" s="1"/>
      <c r="F148" s="16"/>
      <c r="K148" s="1"/>
    </row>
    <row r="149" spans="4:11">
      <c r="D149" s="1"/>
      <c r="F149" s="16"/>
      <c r="K149" s="1"/>
    </row>
    <row r="150" spans="4:11">
      <c r="D150" s="1"/>
      <c r="F150" s="16"/>
      <c r="K150" s="1"/>
    </row>
    <row r="151" spans="4:11">
      <c r="D151" s="1"/>
      <c r="F151" s="16"/>
      <c r="K151" s="1"/>
    </row>
    <row r="152" spans="4:11">
      <c r="D152" s="1"/>
      <c r="F152" s="16"/>
      <c r="K152" s="1"/>
    </row>
    <row r="153" spans="4:11">
      <c r="D153" s="1"/>
      <c r="F153" s="16"/>
      <c r="K153" s="1"/>
    </row>
    <row r="154" spans="4:11">
      <c r="D154" s="1"/>
      <c r="F154" s="16"/>
      <c r="K154" s="1"/>
    </row>
    <row r="155" spans="4:11">
      <c r="D155" s="1"/>
      <c r="F155" s="16"/>
      <c r="K155" s="1"/>
    </row>
    <row r="156" spans="4:11">
      <c r="D156" s="1"/>
      <c r="F156" s="16"/>
      <c r="K156" s="1"/>
    </row>
    <row r="157" spans="4:11">
      <c r="D157" s="1"/>
      <c r="F157" s="16"/>
      <c r="K157" s="1"/>
    </row>
    <row r="158" spans="4:11">
      <c r="D158" s="1"/>
      <c r="F158" s="16"/>
      <c r="K158" s="1"/>
    </row>
    <row r="159" spans="4:11">
      <c r="D159" s="1"/>
      <c r="F159" s="16"/>
      <c r="K159" s="1"/>
    </row>
    <row r="160" spans="4:11">
      <c r="D160" s="1"/>
      <c r="F160" s="16"/>
      <c r="K160" s="1"/>
    </row>
    <row r="161" spans="4:11">
      <c r="D161" s="1"/>
      <c r="F161" s="16"/>
      <c r="K161" s="1"/>
    </row>
    <row r="162" spans="4:11">
      <c r="D162" s="1"/>
      <c r="F162" s="16"/>
      <c r="K162" s="1"/>
    </row>
    <row r="163" spans="4:11">
      <c r="D163" s="1"/>
      <c r="F163" s="16"/>
      <c r="K163" s="1"/>
    </row>
    <row r="164" spans="4:11">
      <c r="D164" s="1"/>
      <c r="F164" s="16"/>
      <c r="K164" s="1"/>
    </row>
    <row r="165" spans="4:11">
      <c r="D165" s="1"/>
      <c r="F165" s="16"/>
      <c r="K165" s="1"/>
    </row>
    <row r="166" spans="4:11">
      <c r="D166" s="1"/>
      <c r="F166" s="16"/>
      <c r="K166" s="1"/>
    </row>
    <row r="167" spans="4:11">
      <c r="D167" s="1"/>
      <c r="F167" s="16"/>
      <c r="K167" s="1"/>
    </row>
    <row r="168" spans="4:11">
      <c r="D168" s="1"/>
      <c r="F168" s="16"/>
      <c r="K168" s="1"/>
    </row>
    <row r="169" spans="4:11">
      <c r="D169" s="1"/>
      <c r="F169" s="16"/>
      <c r="K169" s="1"/>
    </row>
    <row r="170" spans="4:11">
      <c r="D170" s="1"/>
      <c r="F170" s="16"/>
      <c r="K170" s="1"/>
    </row>
    <row r="171" spans="4:11">
      <c r="D171" s="1"/>
      <c r="F171" s="16"/>
      <c r="K171" s="1"/>
    </row>
    <row r="172" spans="4:11">
      <c r="D172" s="1"/>
      <c r="F172" s="16"/>
      <c r="K172" s="1"/>
    </row>
    <row r="173" spans="4:11">
      <c r="D173" s="1"/>
      <c r="F173" s="16"/>
      <c r="K173" s="1"/>
    </row>
    <row r="174" spans="4:11">
      <c r="D174" s="1"/>
      <c r="F174" s="16"/>
      <c r="K174" s="1"/>
    </row>
    <row r="175" spans="4:11">
      <c r="D175" s="1"/>
      <c r="F175" s="16"/>
      <c r="K175" s="1"/>
    </row>
    <row r="176" spans="4:11">
      <c r="D176" s="1"/>
      <c r="F176" s="16"/>
      <c r="K176" s="1"/>
    </row>
    <row r="177" spans="4:11">
      <c r="D177" s="1"/>
      <c r="F177" s="16"/>
      <c r="K177" s="1"/>
    </row>
    <row r="178" spans="4:11">
      <c r="D178" s="1"/>
      <c r="F178" s="16"/>
      <c r="K178" s="1"/>
    </row>
    <row r="179" spans="4:11">
      <c r="D179" s="1"/>
      <c r="F179" s="16"/>
      <c r="K179" s="1"/>
    </row>
    <row r="180" spans="4:11">
      <c r="D180" s="1"/>
      <c r="F180" s="16"/>
      <c r="K180" s="1"/>
    </row>
    <row r="181" spans="4:11">
      <c r="D181" s="1"/>
      <c r="F181" s="16"/>
      <c r="K181" s="1"/>
    </row>
    <row r="182" spans="4:11">
      <c r="D182" s="1"/>
      <c r="F182" s="16"/>
      <c r="K182" s="1"/>
    </row>
    <row r="183" spans="4:11">
      <c r="D183" s="1"/>
      <c r="F183" s="16"/>
      <c r="K183" s="1"/>
    </row>
    <row r="184" spans="4:11">
      <c r="D184" s="1"/>
      <c r="F184" s="16"/>
      <c r="K184" s="1"/>
    </row>
    <row r="185" spans="4:11">
      <c r="D185" s="1"/>
      <c r="F185" s="16"/>
      <c r="K185" s="1"/>
    </row>
    <row r="186" spans="4:11">
      <c r="D186" s="1"/>
      <c r="F186" s="16"/>
      <c r="K186" s="1"/>
    </row>
    <row r="187" spans="4:11">
      <c r="D187" s="1"/>
      <c r="F187" s="16"/>
      <c r="K187" s="1"/>
    </row>
    <row r="188" spans="4:11">
      <c r="D188" s="1"/>
      <c r="F188" s="16"/>
      <c r="K188" s="1"/>
    </row>
    <row r="189" spans="4:11">
      <c r="D189" s="1"/>
      <c r="F189" s="16"/>
      <c r="K189" s="1"/>
    </row>
    <row r="190" spans="4:11">
      <c r="D190" s="1"/>
      <c r="F190" s="16"/>
      <c r="K190" s="1"/>
    </row>
    <row r="191" spans="4:11">
      <c r="D191" s="1"/>
      <c r="F191" s="16"/>
      <c r="K191" s="1"/>
    </row>
    <row r="192" spans="4:11">
      <c r="D192" s="1"/>
      <c r="F192" s="16"/>
      <c r="K192" s="1"/>
    </row>
    <row r="193" spans="4:11">
      <c r="D193" s="1"/>
      <c r="F193" s="16"/>
      <c r="K193" s="1"/>
    </row>
    <row r="194" spans="4:11">
      <c r="D194" s="1"/>
      <c r="F194" s="16"/>
      <c r="K194" s="1"/>
    </row>
    <row r="195" spans="4:11">
      <c r="D195" s="1"/>
      <c r="F195" s="16"/>
      <c r="K195" s="1"/>
    </row>
    <row r="196" spans="4:11">
      <c r="D196" s="1"/>
      <c r="F196" s="16"/>
      <c r="K196" s="1"/>
    </row>
    <row r="197" spans="4:11">
      <c r="D197" s="1"/>
      <c r="F197" s="16"/>
      <c r="K197" s="1"/>
    </row>
    <row r="198" spans="4:11">
      <c r="D198" s="1"/>
      <c r="F198" s="16"/>
      <c r="K198" s="1"/>
    </row>
    <row r="199" spans="4:11">
      <c r="D199" s="1"/>
      <c r="F199" s="16"/>
      <c r="K199" s="1"/>
    </row>
    <row r="200" spans="4:11">
      <c r="D200" s="1"/>
      <c r="F200" s="16"/>
      <c r="K200" s="1"/>
    </row>
    <row r="201" spans="4:11">
      <c r="D201" s="1"/>
      <c r="F201" s="16"/>
      <c r="K201" s="1"/>
    </row>
    <row r="202" spans="4:11">
      <c r="D202" s="1"/>
      <c r="F202" s="16"/>
      <c r="K202" s="1"/>
    </row>
    <row r="203" spans="4:11">
      <c r="D203" s="1"/>
      <c r="F203" s="16"/>
      <c r="K203" s="1"/>
    </row>
    <row r="204" spans="4:11">
      <c r="D204" s="1"/>
      <c r="F204" s="16"/>
      <c r="K204" s="1"/>
    </row>
    <row r="205" spans="4:11">
      <c r="D205" s="1"/>
      <c r="F205" s="16"/>
      <c r="K205" s="1"/>
    </row>
    <row r="206" spans="4:11">
      <c r="D206" s="1"/>
      <c r="F206" s="16"/>
      <c r="K206" s="1"/>
    </row>
    <row r="207" spans="4:11">
      <c r="D207" s="1"/>
      <c r="F207" s="16"/>
      <c r="K207" s="1"/>
    </row>
    <row r="208" spans="4:11">
      <c r="D208" s="1"/>
      <c r="F208" s="16"/>
      <c r="K208" s="1"/>
    </row>
    <row r="209" spans="4:11">
      <c r="D209" s="1"/>
      <c r="F209" s="16"/>
      <c r="K209" s="1"/>
    </row>
    <row r="210" spans="4:11">
      <c r="D210" s="1"/>
      <c r="F210" s="16"/>
      <c r="K210" s="1"/>
    </row>
    <row r="211" spans="4:11">
      <c r="D211" s="1"/>
      <c r="F211" s="16"/>
      <c r="K211" s="1"/>
    </row>
    <row r="212" spans="4:11">
      <c r="D212" s="1"/>
      <c r="F212" s="16"/>
      <c r="K212" s="1"/>
    </row>
    <row r="213" spans="4:11">
      <c r="D213" s="1"/>
      <c r="F213" s="16"/>
      <c r="K213" s="1"/>
    </row>
    <row r="214" spans="4:11">
      <c r="D214" s="1"/>
      <c r="F214" s="16"/>
      <c r="K214" s="1"/>
    </row>
    <row r="215" spans="4:11">
      <c r="D215" s="1"/>
      <c r="F215" s="16"/>
      <c r="K215" s="1"/>
    </row>
    <row r="216" spans="4:11">
      <c r="D216" s="1"/>
      <c r="F216" s="16"/>
      <c r="K216" s="1"/>
    </row>
    <row r="217" spans="4:11">
      <c r="D217" s="1"/>
      <c r="F217" s="16"/>
      <c r="K217" s="1"/>
    </row>
    <row r="218" spans="4:11">
      <c r="D218" s="1"/>
      <c r="F218" s="16"/>
      <c r="K218" s="1"/>
    </row>
    <row r="219" spans="4:11">
      <c r="D219" s="1"/>
      <c r="F219" s="16"/>
      <c r="K219" s="1"/>
    </row>
    <row r="220" spans="4:11">
      <c r="D220" s="1"/>
      <c r="F220" s="16"/>
      <c r="K220" s="1"/>
    </row>
    <row r="221" spans="4:11">
      <c r="D221" s="1"/>
      <c r="F221" s="16"/>
      <c r="K221" s="1"/>
    </row>
    <row r="222" spans="4:11">
      <c r="D222" s="1"/>
      <c r="F222" s="16"/>
      <c r="K222" s="1"/>
    </row>
    <row r="223" spans="4:11">
      <c r="D223" s="1"/>
      <c r="F223" s="16"/>
      <c r="K223" s="1"/>
    </row>
    <row r="224" spans="4:11">
      <c r="D224" s="1"/>
      <c r="F224" s="16"/>
      <c r="K224" s="1"/>
    </row>
    <row r="225" spans="4:11">
      <c r="D225" s="1"/>
      <c r="F225" s="16"/>
      <c r="K225" s="1"/>
    </row>
    <row r="226" spans="4:11">
      <c r="D226" s="1"/>
      <c r="F226" s="16"/>
      <c r="K226" s="1"/>
    </row>
    <row r="227" spans="4:11">
      <c r="D227" s="1"/>
      <c r="F227" s="16"/>
      <c r="K227" s="1"/>
    </row>
    <row r="228" spans="4:11">
      <c r="D228" s="1"/>
      <c r="F228" s="16"/>
      <c r="K228" s="1"/>
    </row>
    <row r="229" spans="4:11">
      <c r="D229" s="1"/>
      <c r="F229" s="16"/>
      <c r="K229" s="1"/>
    </row>
    <row r="230" spans="4:11">
      <c r="D230" s="1"/>
      <c r="F230" s="16"/>
      <c r="K230" s="1"/>
    </row>
    <row r="231" spans="4:11">
      <c r="D231" s="1"/>
      <c r="F231" s="16"/>
      <c r="K231" s="1"/>
    </row>
    <row r="232" spans="4:11">
      <c r="D232" s="1"/>
      <c r="F232" s="16"/>
      <c r="K232" s="1"/>
    </row>
    <row r="233" spans="4:11">
      <c r="D233" s="1"/>
      <c r="F233" s="16"/>
      <c r="K233" s="1"/>
    </row>
    <row r="234" spans="4:11">
      <c r="D234" s="1"/>
      <c r="F234" s="16"/>
      <c r="K234" s="1"/>
    </row>
    <row r="235" spans="4:11">
      <c r="D235" s="1"/>
      <c r="F235" s="16"/>
      <c r="K235" s="1"/>
    </row>
    <row r="236" spans="4:11">
      <c r="D236" s="1"/>
      <c r="F236" s="16"/>
      <c r="K236" s="1"/>
    </row>
    <row r="237" spans="4:11">
      <c r="D237" s="1"/>
      <c r="F237" s="16"/>
      <c r="K237" s="1"/>
    </row>
    <row r="238" spans="4:11">
      <c r="D238" s="1"/>
      <c r="F238" s="16"/>
      <c r="K238" s="1"/>
    </row>
    <row r="239" spans="4:11">
      <c r="D239" s="1"/>
      <c r="F239" s="16"/>
      <c r="K239" s="1"/>
    </row>
    <row r="240" spans="4:11">
      <c r="D240" s="1"/>
      <c r="F240" s="16"/>
      <c r="K240" s="1"/>
    </row>
    <row r="241" spans="4:11">
      <c r="D241" s="1"/>
      <c r="F241" s="16"/>
      <c r="K241" s="1"/>
    </row>
    <row r="242" spans="4:11">
      <c r="D242" s="1"/>
      <c r="F242" s="16"/>
      <c r="K242" s="1"/>
    </row>
    <row r="243" spans="4:11">
      <c r="D243" s="1"/>
      <c r="F243" s="16"/>
      <c r="K243" s="1"/>
    </row>
    <row r="244" spans="4:11">
      <c r="D244" s="1"/>
      <c r="F244" s="16"/>
      <c r="K244" s="1"/>
    </row>
    <row r="245" spans="4:11">
      <c r="D245" s="1"/>
      <c r="F245" s="16"/>
      <c r="K245" s="1"/>
    </row>
    <row r="246" spans="4:11">
      <c r="D246" s="1"/>
      <c r="F246" s="16"/>
      <c r="K246" s="1"/>
    </row>
    <row r="247" spans="4:11">
      <c r="D247" s="1"/>
      <c r="F247" s="16"/>
      <c r="K247" s="1"/>
    </row>
    <row r="248" spans="4:11">
      <c r="D248" s="1"/>
      <c r="F248" s="16"/>
      <c r="K248" s="1"/>
    </row>
    <row r="249" spans="4:11">
      <c r="D249" s="1"/>
      <c r="F249" s="16"/>
      <c r="K249" s="1"/>
    </row>
    <row r="250" spans="4:11">
      <c r="D250" s="1"/>
      <c r="F250" s="16"/>
      <c r="K250" s="1"/>
    </row>
    <row r="251" spans="4:11">
      <c r="D251" s="1"/>
      <c r="F251" s="16"/>
      <c r="K251" s="1"/>
    </row>
    <row r="252" spans="4:11">
      <c r="D252" s="1"/>
      <c r="F252" s="16"/>
      <c r="K252" s="1"/>
    </row>
    <row r="253" spans="4:11">
      <c r="D253" s="1"/>
      <c r="F253" s="16"/>
      <c r="K253" s="1"/>
    </row>
    <row r="254" spans="4:11">
      <c r="D254" s="1"/>
      <c r="F254" s="16"/>
      <c r="K254" s="1"/>
    </row>
    <row r="255" spans="4:11">
      <c r="D255" s="1"/>
      <c r="F255" s="16"/>
      <c r="K255" s="1"/>
    </row>
    <row r="256" spans="4:11">
      <c r="D256" s="1"/>
      <c r="F256" s="16"/>
      <c r="K256" s="1"/>
    </row>
    <row r="257" spans="4:11">
      <c r="D257" s="1"/>
      <c r="F257" s="16"/>
      <c r="K257" s="1"/>
    </row>
    <row r="258" spans="4:11">
      <c r="D258" s="1"/>
      <c r="F258" s="16"/>
      <c r="K258" s="1"/>
    </row>
    <row r="259" spans="4:11">
      <c r="D259" s="1"/>
      <c r="F259" s="16"/>
      <c r="K259" s="1"/>
    </row>
    <row r="260" spans="4:11">
      <c r="D260" s="1"/>
      <c r="F260" s="16"/>
      <c r="K260" s="1"/>
    </row>
    <row r="261" spans="4:11">
      <c r="D261" s="1"/>
      <c r="F261" s="16"/>
      <c r="K261" s="1"/>
    </row>
    <row r="262" spans="4:11">
      <c r="D262" s="1"/>
      <c r="F262" s="16"/>
      <c r="K262" s="1"/>
    </row>
    <row r="263" spans="4:11">
      <c r="D263" s="1"/>
      <c r="F263" s="16"/>
      <c r="K263" s="1"/>
    </row>
    <row r="264" spans="4:11">
      <c r="D264" s="1"/>
      <c r="F264" s="16"/>
      <c r="K264" s="1"/>
    </row>
    <row r="265" spans="4:11">
      <c r="D265" s="1"/>
      <c r="F265" s="16"/>
      <c r="K265" s="1"/>
    </row>
    <row r="266" spans="4:11">
      <c r="D266" s="1"/>
      <c r="F266" s="16"/>
      <c r="K266" s="1"/>
    </row>
    <row r="267" spans="4:11">
      <c r="D267" s="1"/>
      <c r="F267" s="16"/>
      <c r="K267" s="1"/>
    </row>
    <row r="268" spans="4:11">
      <c r="D268" s="1"/>
      <c r="F268" s="16"/>
      <c r="K268" s="1"/>
    </row>
    <row r="269" spans="4:11">
      <c r="D269" s="1"/>
      <c r="F269" s="16"/>
      <c r="K269" s="1"/>
    </row>
    <row r="270" spans="4:11">
      <c r="D270" s="1"/>
      <c r="F270" s="16"/>
      <c r="K270" s="1"/>
    </row>
    <row r="271" spans="4:11">
      <c r="D271" s="1"/>
      <c r="F271" s="16"/>
      <c r="K271" s="1"/>
    </row>
    <row r="272" spans="4:11">
      <c r="D272" s="1"/>
      <c r="F272" s="16"/>
      <c r="K272" s="1"/>
    </row>
    <row r="273" spans="4:11">
      <c r="D273" s="1"/>
      <c r="F273" s="16"/>
      <c r="K273" s="1"/>
    </row>
    <row r="274" spans="4:11">
      <c r="D274" s="1"/>
      <c r="F274" s="16"/>
      <c r="K274" s="1"/>
    </row>
    <row r="275" spans="4:11">
      <c r="D275" s="1"/>
      <c r="F275" s="16"/>
      <c r="K275" s="1"/>
    </row>
    <row r="276" spans="4:11">
      <c r="D276" s="1"/>
      <c r="F276" s="16"/>
      <c r="K276" s="1"/>
    </row>
    <row r="277" spans="4:11">
      <c r="D277" s="1"/>
      <c r="F277" s="16"/>
      <c r="K277" s="1"/>
    </row>
    <row r="278" spans="4:11">
      <c r="D278" s="1"/>
      <c r="F278" s="16"/>
      <c r="K278" s="1"/>
    </row>
    <row r="279" spans="4:11">
      <c r="D279" s="1"/>
      <c r="F279" s="16"/>
      <c r="K279" s="1"/>
    </row>
    <row r="280" spans="4:11">
      <c r="D280" s="1"/>
      <c r="F280" s="16"/>
      <c r="K280" s="1"/>
    </row>
    <row r="281" spans="4:11">
      <c r="D281" s="1"/>
      <c r="F281" s="16"/>
      <c r="K281" s="1"/>
    </row>
    <row r="282" spans="4:11">
      <c r="D282" s="1"/>
      <c r="F282" s="16"/>
      <c r="K282" s="1"/>
    </row>
    <row r="283" spans="4:11">
      <c r="D283" s="1"/>
      <c r="F283" s="16"/>
      <c r="K283" s="1"/>
    </row>
    <row r="284" spans="4:11">
      <c r="D284" s="1"/>
      <c r="F284" s="16"/>
      <c r="K284" s="1"/>
    </row>
    <row r="285" spans="4:11">
      <c r="D285" s="1"/>
      <c r="F285" s="16"/>
      <c r="K285" s="1"/>
    </row>
    <row r="286" spans="4:11">
      <c r="D286" s="1"/>
      <c r="F286" s="16"/>
      <c r="K286" s="1"/>
    </row>
    <row r="287" spans="4:11">
      <c r="D287" s="1"/>
      <c r="F287" s="16"/>
      <c r="K287" s="1"/>
    </row>
    <row r="288" spans="4:11">
      <c r="D288" s="1"/>
      <c r="F288" s="16"/>
      <c r="K288" s="1"/>
    </row>
    <row r="289" spans="4:11">
      <c r="D289" s="1"/>
      <c r="F289" s="16"/>
      <c r="K289" s="1"/>
    </row>
    <row r="290" spans="4:11">
      <c r="D290" s="1"/>
      <c r="F290" s="16"/>
      <c r="K290" s="1"/>
    </row>
    <row r="291" spans="4:11">
      <c r="D291" s="1"/>
      <c r="F291" s="16"/>
      <c r="K291" s="1"/>
    </row>
    <row r="292" spans="4:11">
      <c r="D292" s="1"/>
      <c r="F292" s="16"/>
      <c r="K292" s="1"/>
    </row>
    <row r="293" spans="4:11">
      <c r="D293" s="1"/>
      <c r="F293" s="16"/>
      <c r="K293" s="1"/>
    </row>
    <row r="294" spans="4:11">
      <c r="D294" s="1"/>
      <c r="F294" s="16"/>
      <c r="K294" s="1"/>
    </row>
    <row r="295" spans="4:11">
      <c r="D295" s="1"/>
      <c r="F295" s="16"/>
      <c r="K295" s="1"/>
    </row>
    <row r="296" spans="4:11">
      <c r="D296" s="1"/>
      <c r="F296" s="16"/>
      <c r="K296" s="1"/>
    </row>
    <row r="297" spans="4:11">
      <c r="D297" s="1"/>
      <c r="F297" s="16"/>
      <c r="K297" s="1"/>
    </row>
    <row r="298" spans="4:11">
      <c r="D298" s="1"/>
      <c r="F298" s="16"/>
      <c r="K298" s="1"/>
    </row>
    <row r="299" spans="4:11">
      <c r="D299" s="1"/>
      <c r="F299" s="16"/>
      <c r="K299" s="1"/>
    </row>
    <row r="300" spans="4:11">
      <c r="D300" s="1"/>
      <c r="F300" s="16"/>
      <c r="K300" s="1"/>
    </row>
    <row r="301" spans="4:11">
      <c r="D301" s="1"/>
      <c r="F301" s="16"/>
      <c r="K301" s="1"/>
    </row>
    <row r="302" spans="4:11">
      <c r="D302" s="1"/>
      <c r="F302" s="16"/>
      <c r="K302" s="1"/>
    </row>
    <row r="303" spans="4:11">
      <c r="D303" s="1"/>
      <c r="F303" s="16"/>
      <c r="K303" s="1"/>
    </row>
    <row r="304" spans="4:11">
      <c r="D304" s="1"/>
      <c r="F304" s="16"/>
      <c r="K304" s="1"/>
    </row>
    <row r="305" spans="4:11">
      <c r="D305" s="1"/>
      <c r="F305" s="16"/>
      <c r="K305" s="1"/>
    </row>
    <row r="306" spans="4:11">
      <c r="D306" s="1"/>
      <c r="F306" s="16"/>
      <c r="K306" s="1"/>
    </row>
    <row r="307" spans="4:11">
      <c r="D307" s="1"/>
      <c r="F307" s="16"/>
      <c r="K307" s="1"/>
    </row>
    <row r="308" spans="4:11">
      <c r="D308" s="1"/>
      <c r="F308" s="16"/>
      <c r="K308" s="1"/>
    </row>
    <row r="309" spans="4:11">
      <c r="D309" s="1"/>
      <c r="F309" s="16"/>
      <c r="K309" s="1"/>
    </row>
    <row r="310" spans="4:11">
      <c r="D310" s="1"/>
      <c r="F310" s="16"/>
      <c r="K310" s="1"/>
    </row>
    <row r="311" spans="4:11">
      <c r="D311" s="1"/>
      <c r="F311" s="16"/>
      <c r="K311" s="1"/>
    </row>
    <row r="312" spans="4:11">
      <c r="D312" s="1"/>
      <c r="F312" s="16"/>
      <c r="K312" s="1"/>
    </row>
    <row r="313" spans="4:11">
      <c r="D313" s="1"/>
      <c r="F313" s="16"/>
      <c r="K313" s="1"/>
    </row>
    <row r="314" spans="4:11">
      <c r="D314" s="1"/>
      <c r="F314" s="16"/>
      <c r="K314" s="1"/>
    </row>
    <row r="315" spans="4:11">
      <c r="D315" s="1"/>
      <c r="F315" s="16"/>
      <c r="K315" s="1"/>
    </row>
    <row r="316" spans="4:11">
      <c r="D316" s="1"/>
      <c r="F316" s="16"/>
      <c r="K316" s="1"/>
    </row>
    <row r="317" spans="4:11">
      <c r="D317" s="1"/>
      <c r="F317" s="16"/>
      <c r="K317" s="1"/>
    </row>
    <row r="318" spans="4:11">
      <c r="D318" s="1"/>
      <c r="F318" s="16"/>
      <c r="K318" s="1"/>
    </row>
    <row r="319" spans="4:11">
      <c r="D319" s="1"/>
      <c r="F319" s="16"/>
      <c r="K319" s="1"/>
    </row>
    <row r="320" spans="4:11">
      <c r="D320" s="1"/>
      <c r="F320" s="16"/>
      <c r="K320" s="1"/>
    </row>
    <row r="321" spans="4:11">
      <c r="D321" s="1"/>
      <c r="F321" s="16"/>
      <c r="K321" s="1"/>
    </row>
    <row r="322" spans="4:11">
      <c r="D322" s="1"/>
      <c r="F322" s="16"/>
      <c r="K322" s="1"/>
    </row>
    <row r="323" spans="4:11">
      <c r="D323" s="1"/>
      <c r="F323" s="16"/>
      <c r="K323" s="1"/>
    </row>
    <row r="324" spans="4:11">
      <c r="D324" s="1"/>
      <c r="F324" s="16"/>
      <c r="K324" s="1"/>
    </row>
    <row r="325" spans="4:11">
      <c r="D325" s="1"/>
      <c r="F325" s="16"/>
      <c r="K325" s="1"/>
    </row>
    <row r="326" spans="4:11">
      <c r="D326" s="1"/>
      <c r="F326" s="16"/>
      <c r="K326" s="1"/>
    </row>
    <row r="327" spans="4:11">
      <c r="D327" s="1"/>
      <c r="F327" s="16"/>
      <c r="K327" s="1"/>
    </row>
    <row r="328" spans="4:11">
      <c r="D328" s="1"/>
      <c r="F328" s="16"/>
      <c r="K328" s="1"/>
    </row>
    <row r="329" spans="4:11">
      <c r="D329" s="1"/>
      <c r="F329" s="16"/>
      <c r="K329" s="1"/>
    </row>
    <row r="330" spans="4:11">
      <c r="D330" s="1"/>
      <c r="F330" s="16"/>
      <c r="K330" s="1"/>
    </row>
    <row r="331" spans="4:11">
      <c r="D331" s="1"/>
      <c r="F331" s="16"/>
      <c r="K331" s="1"/>
    </row>
    <row r="332" spans="4:11">
      <c r="D332" s="1"/>
      <c r="F332" s="16"/>
      <c r="K332" s="1"/>
    </row>
    <row r="333" spans="4:11">
      <c r="D333" s="1"/>
      <c r="F333" s="16"/>
      <c r="K333" s="1"/>
    </row>
    <row r="334" spans="4:11">
      <c r="D334" s="1"/>
      <c r="F334" s="16"/>
      <c r="K334" s="1"/>
    </row>
    <row r="335" spans="4:11">
      <c r="D335" s="1"/>
      <c r="F335" s="16"/>
      <c r="K335" s="1"/>
    </row>
    <row r="336" spans="4:11">
      <c r="D336" s="1"/>
      <c r="F336" s="16"/>
      <c r="K336" s="1"/>
    </row>
    <row r="337" spans="4:11">
      <c r="D337" s="1"/>
      <c r="F337" s="16"/>
      <c r="K337" s="1"/>
    </row>
    <row r="338" spans="4:11">
      <c r="D338" s="1"/>
      <c r="F338" s="16"/>
      <c r="K338" s="1"/>
    </row>
    <row r="339" spans="4:11">
      <c r="D339" s="1"/>
      <c r="F339" s="16"/>
      <c r="K339" s="1"/>
    </row>
    <row r="340" spans="4:11">
      <c r="D340" s="1"/>
      <c r="F340" s="16"/>
      <c r="K340" s="1"/>
    </row>
    <row r="341" spans="4:11">
      <c r="D341" s="1"/>
      <c r="F341" s="16"/>
      <c r="K341" s="1"/>
    </row>
    <row r="342" spans="4:11">
      <c r="D342" s="1"/>
      <c r="F342" s="16"/>
      <c r="K342" s="1"/>
    </row>
    <row r="343" spans="4:11">
      <c r="D343" s="1"/>
      <c r="F343" s="16"/>
      <c r="K343" s="1"/>
    </row>
    <row r="344" spans="4:11">
      <c r="D344" s="1"/>
      <c r="F344" s="16"/>
      <c r="K344" s="1"/>
    </row>
    <row r="345" spans="4:11">
      <c r="D345" s="1"/>
      <c r="F345" s="16"/>
      <c r="K345" s="1"/>
    </row>
    <row r="346" spans="4:11">
      <c r="D346" s="1"/>
      <c r="F346" s="16"/>
      <c r="K346" s="1"/>
    </row>
    <row r="347" spans="4:11">
      <c r="D347" s="1"/>
      <c r="F347" s="16"/>
      <c r="K347" s="1"/>
    </row>
    <row r="348" spans="4:11">
      <c r="D348" s="1"/>
      <c r="F348" s="16"/>
      <c r="K348" s="1"/>
    </row>
    <row r="349" spans="4:11">
      <c r="D349" s="1"/>
      <c r="F349" s="16"/>
      <c r="K349" s="1"/>
    </row>
    <row r="350" spans="4:11">
      <c r="D350" s="1"/>
      <c r="F350" s="16"/>
      <c r="K350" s="1"/>
    </row>
    <row r="351" spans="4:11">
      <c r="D351" s="1"/>
      <c r="F351" s="16"/>
      <c r="K351" s="1"/>
    </row>
    <row r="352" spans="4:11">
      <c r="D352" s="1"/>
      <c r="F352" s="16"/>
      <c r="K352" s="1"/>
    </row>
    <row r="353" spans="4:11">
      <c r="D353" s="1"/>
      <c r="F353" s="16"/>
      <c r="K353" s="1"/>
    </row>
    <row r="354" spans="4:11">
      <c r="D354" s="1"/>
      <c r="F354" s="16"/>
      <c r="K354" s="1"/>
    </row>
    <row r="355" spans="4:11">
      <c r="D355" s="1"/>
      <c r="F355" s="16"/>
      <c r="K355" s="1"/>
    </row>
    <row r="356" spans="4:11">
      <c r="D356" s="1"/>
      <c r="F356" s="16"/>
      <c r="K356" s="1"/>
    </row>
    <row r="357" spans="4:11">
      <c r="D357" s="1"/>
      <c r="F357" s="16"/>
      <c r="K357" s="1"/>
    </row>
    <row r="358" spans="4:11">
      <c r="D358" s="1"/>
      <c r="F358" s="16"/>
      <c r="K358" s="1"/>
    </row>
    <row r="359" spans="4:11">
      <c r="D359" s="1"/>
      <c r="F359" s="16"/>
      <c r="K359" s="1"/>
    </row>
    <row r="360" spans="4:11">
      <c r="D360" s="1"/>
      <c r="F360" s="16"/>
      <c r="K360" s="1"/>
    </row>
    <row r="361" spans="4:11">
      <c r="D361" s="1"/>
      <c r="F361" s="16"/>
      <c r="K361" s="1"/>
    </row>
    <row r="362" spans="4:11">
      <c r="D362" s="1"/>
      <c r="F362" s="16"/>
      <c r="K362" s="1"/>
    </row>
    <row r="363" spans="4:11">
      <c r="D363" s="1"/>
      <c r="F363" s="16"/>
      <c r="K363" s="1"/>
    </row>
    <row r="364" spans="4:11">
      <c r="D364" s="1"/>
      <c r="F364" s="16"/>
      <c r="K364" s="1"/>
    </row>
    <row r="365" spans="4:11">
      <c r="D365" s="1"/>
      <c r="F365" s="16"/>
      <c r="K365" s="1"/>
    </row>
    <row r="366" spans="4:11">
      <c r="D366" s="1"/>
      <c r="F366" s="16"/>
      <c r="K366" s="1"/>
    </row>
    <row r="367" spans="4:11">
      <c r="D367" s="1"/>
      <c r="F367" s="16"/>
      <c r="K367" s="1"/>
    </row>
    <row r="368" spans="4:11">
      <c r="D368" s="1"/>
      <c r="F368" s="16"/>
      <c r="K368" s="1"/>
    </row>
    <row r="369" spans="4:11">
      <c r="D369" s="1"/>
      <c r="F369" s="16"/>
      <c r="K369" s="1"/>
    </row>
    <row r="370" spans="4:11">
      <c r="D370" s="1"/>
      <c r="F370" s="16"/>
      <c r="K370" s="1"/>
    </row>
    <row r="371" spans="4:11">
      <c r="D371" s="1"/>
      <c r="F371" s="16"/>
      <c r="K371" s="1"/>
    </row>
    <row r="372" spans="4:11">
      <c r="D372" s="1"/>
      <c r="F372" s="16"/>
      <c r="K372" s="1"/>
    </row>
    <row r="373" spans="4:11">
      <c r="D373" s="1"/>
      <c r="F373" s="16"/>
      <c r="K373" s="1"/>
    </row>
    <row r="374" spans="4:11">
      <c r="D374" s="1"/>
      <c r="F374" s="16"/>
      <c r="K374" s="1"/>
    </row>
    <row r="375" spans="4:11">
      <c r="D375" s="1"/>
      <c r="F375" s="16"/>
      <c r="K375" s="1"/>
    </row>
    <row r="376" spans="4:11">
      <c r="D376" s="1"/>
      <c r="F376" s="16"/>
      <c r="K376" s="1"/>
    </row>
    <row r="377" spans="4:11">
      <c r="D377" s="1"/>
      <c r="F377" s="16"/>
      <c r="K377" s="1"/>
    </row>
    <row r="378" spans="4:11">
      <c r="D378" s="1"/>
      <c r="F378" s="16"/>
      <c r="K378" s="1"/>
    </row>
    <row r="379" spans="4:11">
      <c r="D379" s="1"/>
      <c r="F379" s="16"/>
      <c r="K379" s="1"/>
    </row>
    <row r="380" spans="4:11">
      <c r="D380" s="1"/>
      <c r="F380" s="16"/>
      <c r="K380" s="1"/>
    </row>
    <row r="381" spans="4:11">
      <c r="D381" s="1"/>
      <c r="F381" s="16"/>
      <c r="K381" s="1"/>
    </row>
    <row r="382" spans="4:11">
      <c r="D382" s="1"/>
      <c r="F382" s="16"/>
      <c r="K382" s="1"/>
    </row>
    <row r="383" spans="4:11">
      <c r="D383" s="1"/>
      <c r="F383" s="16"/>
      <c r="K383" s="1"/>
    </row>
    <row r="384" spans="4:11">
      <c r="D384" s="1"/>
      <c r="F384" s="16"/>
      <c r="K384" s="1"/>
    </row>
    <row r="385" spans="4:11">
      <c r="D385" s="1"/>
      <c r="F385" s="16"/>
      <c r="K385" s="1"/>
    </row>
    <row r="386" spans="4:11">
      <c r="D386" s="1"/>
      <c r="F386" s="16"/>
      <c r="K386" s="1"/>
    </row>
    <row r="387" spans="4:11">
      <c r="D387" s="1"/>
      <c r="F387" s="16"/>
      <c r="K387" s="1"/>
    </row>
    <row r="388" spans="4:11">
      <c r="D388" s="1"/>
      <c r="F388" s="16"/>
      <c r="K388" s="1"/>
    </row>
    <row r="389" spans="4:11">
      <c r="D389" s="1"/>
      <c r="F389" s="16"/>
      <c r="K389" s="1"/>
    </row>
    <row r="390" spans="4:11">
      <c r="D390" s="1"/>
      <c r="F390" s="16"/>
      <c r="K390" s="1"/>
    </row>
    <row r="391" spans="4:11">
      <c r="D391" s="1"/>
      <c r="F391" s="16"/>
      <c r="K391" s="1"/>
    </row>
    <row r="392" spans="4:11">
      <c r="D392" s="1"/>
      <c r="F392" s="16"/>
      <c r="K392" s="1"/>
    </row>
    <row r="393" spans="4:11">
      <c r="D393" s="1"/>
      <c r="F393" s="16"/>
      <c r="K393" s="1"/>
    </row>
    <row r="394" spans="4:11">
      <c r="D394" s="1"/>
      <c r="F394" s="16"/>
      <c r="K394" s="1"/>
    </row>
    <row r="395" spans="4:11">
      <c r="D395" s="1"/>
      <c r="F395" s="16"/>
      <c r="K395" s="1"/>
    </row>
    <row r="396" spans="4:11">
      <c r="D396" s="1"/>
      <c r="F396" s="16"/>
      <c r="K396" s="1"/>
    </row>
    <row r="397" spans="4:11">
      <c r="D397" s="1"/>
      <c r="F397" s="16"/>
      <c r="K397" s="1"/>
    </row>
  </sheetData>
  <mergeCells count="23">
    <mergeCell ref="D35:D39"/>
    <mergeCell ref="F7:I7"/>
    <mergeCell ref="D28:D31"/>
    <mergeCell ref="D32:D34"/>
    <mergeCell ref="D19:D27"/>
    <mergeCell ref="D6:D8"/>
    <mergeCell ref="E6:E8"/>
    <mergeCell ref="D9:D18"/>
    <mergeCell ref="D3:J3"/>
    <mergeCell ref="N3:AB3"/>
    <mergeCell ref="D4:J4"/>
    <mergeCell ref="J7:J8"/>
    <mergeCell ref="L24:N27"/>
    <mergeCell ref="E71:J71"/>
    <mergeCell ref="D49:D55"/>
    <mergeCell ref="E67:J67"/>
    <mergeCell ref="E68:J68"/>
    <mergeCell ref="D40:D45"/>
    <mergeCell ref="D46:D48"/>
    <mergeCell ref="D56:D59"/>
    <mergeCell ref="E70:J70"/>
    <mergeCell ref="D61:D64"/>
    <mergeCell ref="E69:J69"/>
  </mergeCells>
  <printOptions horizontalCentered="1"/>
  <pageMargins left="0.51" right="0.43" top="0.52" bottom="0.94488188976377963" header="0.51181102362204722" footer="0.51181102362204722"/>
  <pageSetup scale="63" orientation="portrait" r:id="rId1"/>
  <headerFooter alignWithMargins="0">
    <oddFooter>&amp;F</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FD30F-0458-4FE3-B2A1-8BA18D39CF98}">
  <sheetPr>
    <pageSetUpPr fitToPage="1"/>
  </sheetPr>
  <dimension ref="A1:AS62"/>
  <sheetViews>
    <sheetView view="pageBreakPreview" zoomScaleNormal="100" zoomScaleSheetLayoutView="100" workbookViewId="0">
      <selection activeCell="AM19" sqref="AM19:AO35"/>
    </sheetView>
  </sheetViews>
  <sheetFormatPr baseColWidth="10" defaultRowHeight="12.75"/>
  <cols>
    <col min="1" max="1" width="1.42578125" style="1332" customWidth="1"/>
    <col min="2" max="2" width="5.42578125" style="1316" customWidth="1"/>
    <col min="3" max="3" width="57.85546875" style="1316" customWidth="1"/>
    <col min="4" max="4" width="7.28515625" style="1316" customWidth="1"/>
    <col min="5" max="5" width="4.140625" style="1331" customWidth="1"/>
    <col min="6" max="7" width="4.140625" style="1330" customWidth="1"/>
    <col min="8" max="8" width="0.42578125" style="1330" customWidth="1"/>
    <col min="9" max="9" width="4.140625" style="1330" customWidth="1"/>
    <col min="10" max="10" width="4" style="1330" customWidth="1"/>
    <col min="11" max="11" width="4.140625" style="1330" customWidth="1"/>
    <col min="12" max="12" width="0.85546875" style="1330" customWidth="1"/>
    <col min="13" max="13" width="4.140625" style="1330" customWidth="1"/>
    <col min="14" max="14" width="4" style="1330" customWidth="1"/>
    <col min="15" max="15" width="4.140625" style="1330" customWidth="1"/>
    <col min="16" max="16" width="0.42578125" style="1330" customWidth="1"/>
    <col min="17" max="19" width="4.140625" style="1330" customWidth="1"/>
    <col min="20" max="20" width="0.85546875" style="1330" customWidth="1"/>
    <col min="21" max="22" width="4.140625" style="1330" customWidth="1"/>
    <col min="23" max="23" width="4" style="1330" customWidth="1"/>
    <col min="24" max="24" width="0.42578125" style="1330" customWidth="1"/>
    <col min="25" max="25" width="4" style="1330" customWidth="1"/>
    <col min="26" max="27" width="4.140625" style="1330" customWidth="1"/>
    <col min="28" max="28" width="0.85546875" style="1330" customWidth="1"/>
    <col min="29" max="29" width="4.140625" style="1330" customWidth="1"/>
    <col min="30" max="31" width="4" style="1330" customWidth="1"/>
    <col min="32" max="32" width="1.140625" style="1408" customWidth="1"/>
    <col min="33" max="33" width="4" style="1408" customWidth="1"/>
    <col min="34" max="34" width="4.140625" style="1408" customWidth="1"/>
    <col min="35" max="35" width="5" style="1330" customWidth="1"/>
    <col min="36" max="36" width="0.85546875" style="531" customWidth="1"/>
    <col min="37" max="37" width="7.140625" style="1" customWidth="1"/>
    <col min="38" max="16384" width="11.42578125" style="1"/>
  </cols>
  <sheetData>
    <row r="1" spans="1:45" ht="3.75" customHeight="1">
      <c r="B1" s="2010" t="s">
        <v>526</v>
      </c>
      <c r="C1" s="2010"/>
      <c r="D1" s="2010"/>
      <c r="E1" s="2010"/>
      <c r="F1" s="2010"/>
      <c r="G1" s="2010"/>
      <c r="H1" s="2010"/>
      <c r="I1" s="2010"/>
      <c r="J1" s="2010"/>
      <c r="K1" s="2010"/>
      <c r="L1" s="2010"/>
      <c r="M1" s="2010"/>
      <c r="N1" s="2010"/>
      <c r="O1" s="2010"/>
      <c r="P1" s="2010"/>
      <c r="Q1" s="2010"/>
      <c r="R1" s="2010"/>
      <c r="S1" s="2010"/>
      <c r="T1" s="2010"/>
      <c r="U1" s="2010"/>
      <c r="V1" s="2010"/>
      <c r="W1" s="2010"/>
      <c r="X1" s="2010"/>
      <c r="Y1" s="2010"/>
      <c r="Z1" s="2010"/>
      <c r="AA1" s="2010"/>
      <c r="AB1" s="2010"/>
      <c r="AC1" s="2010"/>
      <c r="AD1" s="2010"/>
      <c r="AE1" s="2010"/>
      <c r="AF1" s="2010"/>
      <c r="AG1" s="2010"/>
      <c r="AH1" s="2010"/>
      <c r="AI1" s="2010"/>
    </row>
    <row r="2" spans="1:45" ht="10.5" customHeight="1">
      <c r="B2" s="2010"/>
      <c r="C2" s="2010"/>
      <c r="D2" s="2010"/>
      <c r="E2" s="2010"/>
      <c r="F2" s="2010"/>
      <c r="G2" s="2010"/>
      <c r="H2" s="2010"/>
      <c r="I2" s="2010"/>
      <c r="J2" s="2010"/>
      <c r="K2" s="2010"/>
      <c r="L2" s="2010"/>
      <c r="M2" s="2010"/>
      <c r="N2" s="2010"/>
      <c r="O2" s="2010"/>
      <c r="P2" s="2010"/>
      <c r="Q2" s="2010"/>
      <c r="R2" s="2010"/>
      <c r="S2" s="2010"/>
      <c r="T2" s="2010"/>
      <c r="U2" s="2010"/>
      <c r="V2" s="2010"/>
      <c r="W2" s="2010"/>
      <c r="X2" s="2010"/>
      <c r="Y2" s="2010"/>
      <c r="Z2" s="2010"/>
      <c r="AA2" s="2010"/>
      <c r="AB2" s="2010"/>
      <c r="AC2" s="2010"/>
      <c r="AD2" s="2010"/>
      <c r="AE2" s="2010"/>
      <c r="AF2" s="2010"/>
      <c r="AG2" s="2010"/>
      <c r="AH2" s="2010"/>
      <c r="AI2" s="2010"/>
      <c r="AJ2" s="1442"/>
    </row>
    <row r="3" spans="1:45" ht="15.75" customHeight="1">
      <c r="B3" s="2010">
        <v>2020</v>
      </c>
      <c r="C3" s="2010"/>
      <c r="D3" s="2010"/>
      <c r="E3" s="2010"/>
      <c r="F3" s="2010"/>
      <c r="G3" s="2010"/>
      <c r="H3" s="2010"/>
      <c r="I3" s="2010"/>
      <c r="J3" s="2010"/>
      <c r="K3" s="2010"/>
      <c r="L3" s="2010"/>
      <c r="M3" s="2010"/>
      <c r="N3" s="2010"/>
      <c r="O3" s="2010"/>
      <c r="P3" s="2010"/>
      <c r="Q3" s="2010"/>
      <c r="R3" s="2010"/>
      <c r="S3" s="2010"/>
      <c r="T3" s="2010"/>
      <c r="U3" s="2010"/>
      <c r="V3" s="2010"/>
      <c r="W3" s="2010"/>
      <c r="X3" s="2010"/>
      <c r="Y3" s="2010"/>
      <c r="Z3" s="2010"/>
      <c r="AA3" s="2010"/>
      <c r="AB3" s="2010"/>
      <c r="AC3" s="2010"/>
      <c r="AD3" s="2010"/>
      <c r="AE3" s="2010"/>
      <c r="AF3" s="2010"/>
      <c r="AG3" s="2010"/>
      <c r="AH3" s="2010"/>
      <c r="AI3" s="2010"/>
      <c r="AJ3" s="1442"/>
    </row>
    <row r="4" spans="1:45" ht="9" customHeight="1">
      <c r="B4" s="1322"/>
      <c r="C4" s="1322"/>
      <c r="D4" s="1322"/>
      <c r="E4" s="1441"/>
      <c r="F4" s="1439"/>
      <c r="G4" s="1439"/>
      <c r="H4" s="1439"/>
      <c r="I4" s="1439"/>
      <c r="J4" s="1439"/>
      <c r="K4" s="1439"/>
      <c r="L4" s="1439"/>
      <c r="M4" s="1439"/>
      <c r="N4" s="1439"/>
      <c r="O4" s="1439"/>
      <c r="P4" s="1439"/>
      <c r="Q4" s="1439"/>
      <c r="R4" s="1439" t="s">
        <v>339</v>
      </c>
      <c r="S4" s="1439"/>
      <c r="T4" s="1439"/>
      <c r="U4" s="1439"/>
      <c r="V4" s="1439"/>
      <c r="W4" s="1439"/>
      <c r="X4" s="1439"/>
      <c r="Y4" s="1439"/>
      <c r="Z4" s="1439"/>
      <c r="AA4" s="1439"/>
      <c r="AB4" s="1439"/>
      <c r="AC4" s="1439"/>
      <c r="AD4" s="1439"/>
      <c r="AE4" s="1439"/>
      <c r="AF4" s="1440"/>
      <c r="AG4" s="1440"/>
      <c r="AH4" s="1440"/>
      <c r="AI4" s="1439"/>
    </row>
    <row r="5" spans="1:45" ht="10.5" customHeight="1">
      <c r="B5" s="1934" t="s">
        <v>221</v>
      </c>
      <c r="C5" s="1915" t="s">
        <v>60</v>
      </c>
      <c r="D5" s="1438"/>
      <c r="E5" s="2007" t="s">
        <v>525</v>
      </c>
      <c r="F5" s="2007"/>
      <c r="G5" s="2007"/>
      <c r="H5" s="2007"/>
      <c r="I5" s="2007"/>
      <c r="J5" s="2007"/>
      <c r="K5" s="2007"/>
      <c r="L5" s="1437"/>
      <c r="M5" s="2007" t="s">
        <v>524</v>
      </c>
      <c r="N5" s="2007"/>
      <c r="O5" s="2007"/>
      <c r="P5" s="2007"/>
      <c r="Q5" s="2007"/>
      <c r="R5" s="2007"/>
      <c r="S5" s="2007"/>
      <c r="T5" s="1437"/>
      <c r="U5" s="2007" t="s">
        <v>523</v>
      </c>
      <c r="V5" s="2007"/>
      <c r="W5" s="2007"/>
      <c r="X5" s="2007"/>
      <c r="Y5" s="2007"/>
      <c r="Z5" s="2007"/>
      <c r="AA5" s="2007"/>
      <c r="AB5" s="1437"/>
      <c r="AC5" s="2007" t="s">
        <v>522</v>
      </c>
      <c r="AD5" s="2007"/>
      <c r="AE5" s="2007"/>
      <c r="AF5" s="2007"/>
      <c r="AG5" s="2007"/>
      <c r="AH5" s="2007"/>
      <c r="AI5" s="2008"/>
      <c r="AJ5" s="20"/>
      <c r="AK5" s="4"/>
    </row>
    <row r="6" spans="1:45" ht="10.5" customHeight="1">
      <c r="B6" s="1935"/>
      <c r="C6" s="1916"/>
      <c r="D6" s="1363"/>
      <c r="E6" s="2009" t="s">
        <v>228</v>
      </c>
      <c r="F6" s="2009"/>
      <c r="G6" s="2009"/>
      <c r="H6" s="1436"/>
      <c r="I6" s="2009" t="s">
        <v>227</v>
      </c>
      <c r="J6" s="2009"/>
      <c r="K6" s="2009"/>
      <c r="L6" s="1436"/>
      <c r="M6" s="2009" t="s">
        <v>228</v>
      </c>
      <c r="N6" s="2009"/>
      <c r="O6" s="2009"/>
      <c r="P6" s="1436"/>
      <c r="Q6" s="2009" t="s">
        <v>227</v>
      </c>
      <c r="R6" s="2009"/>
      <c r="S6" s="2009"/>
      <c r="T6" s="1436"/>
      <c r="U6" s="2009" t="s">
        <v>228</v>
      </c>
      <c r="V6" s="2009"/>
      <c r="W6" s="2009"/>
      <c r="X6" s="1436"/>
      <c r="Y6" s="2009" t="s">
        <v>227</v>
      </c>
      <c r="Z6" s="2009"/>
      <c r="AA6" s="2009"/>
      <c r="AB6" s="1436"/>
      <c r="AC6" s="2009" t="s">
        <v>228</v>
      </c>
      <c r="AD6" s="2009"/>
      <c r="AE6" s="2009"/>
      <c r="AF6" s="1436"/>
      <c r="AG6" s="2009" t="s">
        <v>227</v>
      </c>
      <c r="AH6" s="2009"/>
      <c r="AI6" s="2011"/>
      <c r="AJ6" s="1358"/>
      <c r="AK6" s="865"/>
      <c r="AL6" s="865"/>
      <c r="AM6" s="865"/>
      <c r="AN6" s="865"/>
      <c r="AO6" s="865"/>
      <c r="AP6" s="865"/>
      <c r="AQ6" s="865"/>
      <c r="AR6" s="865"/>
      <c r="AS6" s="865"/>
    </row>
    <row r="7" spans="1:45" ht="10.5" customHeight="1">
      <c r="B7" s="58"/>
      <c r="C7" s="1917"/>
      <c r="D7" s="1435"/>
      <c r="E7" s="1434" t="s">
        <v>72</v>
      </c>
      <c r="F7" s="1434" t="s">
        <v>71</v>
      </c>
      <c r="G7" s="1434" t="s">
        <v>0</v>
      </c>
      <c r="H7" s="1434"/>
      <c r="I7" s="1434" t="s">
        <v>72</v>
      </c>
      <c r="J7" s="1434" t="s">
        <v>71</v>
      </c>
      <c r="K7" s="1434" t="s">
        <v>0</v>
      </c>
      <c r="L7" s="1434"/>
      <c r="M7" s="1434" t="s">
        <v>72</v>
      </c>
      <c r="N7" s="1434" t="s">
        <v>71</v>
      </c>
      <c r="O7" s="1434" t="s">
        <v>0</v>
      </c>
      <c r="P7" s="1434"/>
      <c r="Q7" s="1434" t="s">
        <v>72</v>
      </c>
      <c r="R7" s="1434" t="s">
        <v>71</v>
      </c>
      <c r="S7" s="1434" t="s">
        <v>0</v>
      </c>
      <c r="T7" s="1434"/>
      <c r="U7" s="1434" t="s">
        <v>72</v>
      </c>
      <c r="V7" s="1434" t="s">
        <v>71</v>
      </c>
      <c r="W7" s="1434" t="s">
        <v>0</v>
      </c>
      <c r="X7" s="1434"/>
      <c r="Y7" s="1434" t="s">
        <v>72</v>
      </c>
      <c r="Z7" s="1434" t="s">
        <v>71</v>
      </c>
      <c r="AA7" s="1434" t="s">
        <v>0</v>
      </c>
      <c r="AB7" s="1434"/>
      <c r="AC7" s="1434" t="s">
        <v>72</v>
      </c>
      <c r="AD7" s="1434" t="s">
        <v>71</v>
      </c>
      <c r="AE7" s="1434" t="s">
        <v>0</v>
      </c>
      <c r="AF7" s="1434"/>
      <c r="AG7" s="1434" t="s">
        <v>72</v>
      </c>
      <c r="AH7" s="1434" t="s">
        <v>71</v>
      </c>
      <c r="AI7" s="1433" t="s">
        <v>0</v>
      </c>
      <c r="AJ7" s="1358"/>
      <c r="AK7" s="865"/>
      <c r="AL7" s="865"/>
      <c r="AM7" s="865"/>
      <c r="AN7" s="865"/>
      <c r="AO7" s="865"/>
      <c r="AP7" s="865"/>
      <c r="AQ7" s="865"/>
      <c r="AR7" s="865"/>
      <c r="AS7" s="865"/>
    </row>
    <row r="8" spans="1:45" s="788" customFormat="1" ht="12.75" customHeight="1">
      <c r="A8" s="1332"/>
      <c r="B8" s="2000">
        <v>1401</v>
      </c>
      <c r="C8" s="381" t="s">
        <v>1</v>
      </c>
      <c r="D8" s="1432"/>
      <c r="E8" s="1431">
        <f>SUM(E9:E17)</f>
        <v>0</v>
      </c>
      <c r="F8" s="1431">
        <f>SUM(F9:F17)</f>
        <v>1</v>
      </c>
      <c r="G8" s="1430">
        <f>SUM(G9:G16)</f>
        <v>1</v>
      </c>
      <c r="H8" s="1430"/>
      <c r="I8" s="1430">
        <f>SUM(I9:I17)</f>
        <v>0</v>
      </c>
      <c r="J8" s="1430">
        <f>SUM(J9:J17)</f>
        <v>0</v>
      </c>
      <c r="K8" s="1430">
        <f>SUM(K9:K16)</f>
        <v>0</v>
      </c>
      <c r="L8" s="1430"/>
      <c r="M8" s="1430">
        <f>SUM(M9:M17)</f>
        <v>0</v>
      </c>
      <c r="N8" s="1430">
        <f>SUM(N9:N17)</f>
        <v>0</v>
      </c>
      <c r="O8" s="1430">
        <f>SUM(O9:O16)</f>
        <v>0</v>
      </c>
      <c r="P8" s="1430"/>
      <c r="Q8" s="1430">
        <f>SUM(Q9:Q17)</f>
        <v>0</v>
      </c>
      <c r="R8" s="1430">
        <f>SUM(R9:R17)</f>
        <v>0</v>
      </c>
      <c r="S8" s="1430">
        <f>SUM(S9:S16)</f>
        <v>0</v>
      </c>
      <c r="T8" s="1430"/>
      <c r="U8" s="1430">
        <f>SUM(U9:U17)</f>
        <v>0</v>
      </c>
      <c r="V8" s="1430">
        <f>SUM(V9:V17)</f>
        <v>0</v>
      </c>
      <c r="W8" s="1430">
        <f>SUM(W9:W16)</f>
        <v>0</v>
      </c>
      <c r="X8" s="1430"/>
      <c r="Y8" s="1430">
        <f>SUM(Y9:Y17)</f>
        <v>0</v>
      </c>
      <c r="Z8" s="1430">
        <f>SUM(Z9:Z17)</f>
        <v>0</v>
      </c>
      <c r="AA8" s="1430">
        <f>SUM(AA9:AA16)</f>
        <v>0</v>
      </c>
      <c r="AB8" s="1430"/>
      <c r="AC8" s="1430">
        <f>SUM(AC9:AC17)</f>
        <v>31</v>
      </c>
      <c r="AD8" s="1430">
        <f>SUM(AD9:AD17)</f>
        <v>10</v>
      </c>
      <c r="AE8" s="1430">
        <f>SUM(AE9:AE16)</f>
        <v>41</v>
      </c>
      <c r="AF8" s="1430"/>
      <c r="AG8" s="1430">
        <f>SUM(AG9:AG17)</f>
        <v>36</v>
      </c>
      <c r="AH8" s="1430">
        <f>SUM(AH9:AH17)</f>
        <v>10</v>
      </c>
      <c r="AI8" s="1429">
        <f t="shared" ref="AI8:AI39" si="0">SUM(AG8:AH8)</f>
        <v>46</v>
      </c>
      <c r="AJ8" s="1355"/>
      <c r="AK8" s="908"/>
      <c r="AL8" s="908"/>
    </row>
    <row r="9" spans="1:45" s="788" customFormat="1" ht="12" customHeight="1">
      <c r="A9" s="1332"/>
      <c r="B9" s="2001"/>
      <c r="C9" s="1303" t="s">
        <v>33</v>
      </c>
      <c r="D9" s="370"/>
      <c r="E9" s="1332">
        <v>0</v>
      </c>
      <c r="F9" s="1412">
        <v>0</v>
      </c>
      <c r="G9" s="1412">
        <f t="shared" ref="G9:G26" si="1">SUM(E9:F9)</f>
        <v>0</v>
      </c>
      <c r="H9" s="1412"/>
      <c r="I9" s="1332">
        <v>0</v>
      </c>
      <c r="J9" s="1412">
        <v>0</v>
      </c>
      <c r="K9" s="1412">
        <f>SUM(I9:J9)</f>
        <v>0</v>
      </c>
      <c r="L9" s="1412"/>
      <c r="M9" s="1332">
        <v>0</v>
      </c>
      <c r="N9" s="1412">
        <v>0</v>
      </c>
      <c r="O9" s="1412">
        <f>SUM(M9:N9)</f>
        <v>0</v>
      </c>
      <c r="P9" s="1412"/>
      <c r="Q9" s="1332">
        <v>0</v>
      </c>
      <c r="R9" s="1412">
        <v>0</v>
      </c>
      <c r="S9" s="1412">
        <f t="shared" ref="S9:S26" si="2">SUM(Q9:R9)</f>
        <v>0</v>
      </c>
      <c r="T9" s="1412"/>
      <c r="U9" s="1332">
        <v>0</v>
      </c>
      <c r="V9" s="1412">
        <v>0</v>
      </c>
      <c r="W9" s="1412">
        <f t="shared" ref="W9:W26" si="3">SUM(U9:V9)</f>
        <v>0</v>
      </c>
      <c r="X9" s="1412"/>
      <c r="Y9" s="1332">
        <v>0</v>
      </c>
      <c r="Z9" s="1412">
        <v>0</v>
      </c>
      <c r="AA9" s="1412">
        <f>SUM(Y9:Z9)</f>
        <v>0</v>
      </c>
      <c r="AB9" s="1412"/>
      <c r="AC9" s="1412">
        <v>12</v>
      </c>
      <c r="AD9" s="1412">
        <v>6</v>
      </c>
      <c r="AE9" s="1412">
        <f t="shared" ref="AE9:AE26" si="4">SUM(AC9:AD9)</f>
        <v>18</v>
      </c>
      <c r="AF9" s="1412"/>
      <c r="AG9" s="1412">
        <v>9</v>
      </c>
      <c r="AH9" s="1412">
        <v>3</v>
      </c>
      <c r="AI9" s="1411">
        <f t="shared" si="0"/>
        <v>12</v>
      </c>
      <c r="AJ9" s="1355"/>
      <c r="AK9" s="908"/>
    </row>
    <row r="10" spans="1:45" s="1428" customFormat="1" ht="12" customHeight="1">
      <c r="A10" s="1357"/>
      <c r="B10" s="2001"/>
      <c r="C10" s="370" t="s">
        <v>34</v>
      </c>
      <c r="D10" s="370"/>
      <c r="E10" s="1332">
        <v>0</v>
      </c>
      <c r="F10" s="1412">
        <v>0</v>
      </c>
      <c r="G10" s="1412">
        <f t="shared" si="1"/>
        <v>0</v>
      </c>
      <c r="H10" s="1412"/>
      <c r="I10" s="1332">
        <v>0</v>
      </c>
      <c r="J10" s="1412">
        <v>0</v>
      </c>
      <c r="K10" s="1412">
        <f>SUM(I10:J10)</f>
        <v>0</v>
      </c>
      <c r="L10" s="1412"/>
      <c r="M10" s="1332">
        <v>0</v>
      </c>
      <c r="N10" s="1412">
        <v>0</v>
      </c>
      <c r="O10" s="1412">
        <f>SUM(M10:N10)</f>
        <v>0</v>
      </c>
      <c r="P10" s="1412"/>
      <c r="Q10" s="1332">
        <v>0</v>
      </c>
      <c r="R10" s="1412">
        <v>0</v>
      </c>
      <c r="S10" s="1412">
        <f t="shared" si="2"/>
        <v>0</v>
      </c>
      <c r="T10" s="1412"/>
      <c r="U10" s="1332">
        <v>0</v>
      </c>
      <c r="V10" s="1412">
        <v>0</v>
      </c>
      <c r="W10" s="1412">
        <f t="shared" si="3"/>
        <v>0</v>
      </c>
      <c r="X10" s="1412"/>
      <c r="Y10" s="1332">
        <v>0</v>
      </c>
      <c r="Z10" s="1412">
        <v>0</v>
      </c>
      <c r="AA10" s="1412">
        <f>SUM(Y10:Z10)</f>
        <v>0</v>
      </c>
      <c r="AB10" s="1412"/>
      <c r="AC10" s="1412">
        <v>10</v>
      </c>
      <c r="AD10" s="1412">
        <v>1</v>
      </c>
      <c r="AE10" s="1412">
        <f t="shared" si="4"/>
        <v>11</v>
      </c>
      <c r="AF10" s="1412"/>
      <c r="AG10" s="1412">
        <v>11</v>
      </c>
      <c r="AH10" s="1412">
        <v>4</v>
      </c>
      <c r="AI10" s="1411">
        <f t="shared" si="0"/>
        <v>15</v>
      </c>
      <c r="AJ10" s="1427"/>
      <c r="AK10" s="1425"/>
      <c r="AL10" s="1426"/>
    </row>
    <row r="11" spans="1:45" s="833" customFormat="1" ht="12" customHeight="1">
      <c r="A11" s="1357"/>
      <c r="B11" s="2001"/>
      <c r="C11" s="370" t="s">
        <v>35</v>
      </c>
      <c r="D11" s="370"/>
      <c r="E11" s="1332">
        <v>0</v>
      </c>
      <c r="F11" s="1412">
        <v>0</v>
      </c>
      <c r="G11" s="1412">
        <f t="shared" si="1"/>
        <v>0</v>
      </c>
      <c r="H11" s="1412"/>
      <c r="I11" s="1332">
        <v>0</v>
      </c>
      <c r="J11" s="1412">
        <v>0</v>
      </c>
      <c r="K11" s="1412">
        <f>SUM(I11:J11)</f>
        <v>0</v>
      </c>
      <c r="L11" s="1412"/>
      <c r="M11" s="1332">
        <v>0</v>
      </c>
      <c r="N11" s="1412">
        <v>0</v>
      </c>
      <c r="O11" s="1412">
        <f>SUM(M11:N11)</f>
        <v>0</v>
      </c>
      <c r="P11" s="1412"/>
      <c r="Q11" s="1332">
        <v>0</v>
      </c>
      <c r="R11" s="1412">
        <v>0</v>
      </c>
      <c r="S11" s="1412">
        <f t="shared" si="2"/>
        <v>0</v>
      </c>
      <c r="T11" s="1412"/>
      <c r="U11" s="1332">
        <v>0</v>
      </c>
      <c r="V11" s="1412">
        <v>0</v>
      </c>
      <c r="W11" s="1412">
        <f t="shared" si="3"/>
        <v>0</v>
      </c>
      <c r="X11" s="1412"/>
      <c r="Y11" s="1332">
        <v>0</v>
      </c>
      <c r="Z11" s="1412">
        <v>0</v>
      </c>
      <c r="AA11" s="1412">
        <f>SUM(Y11:Z11)</f>
        <v>0</v>
      </c>
      <c r="AB11" s="1412"/>
      <c r="AC11" s="1412">
        <v>6</v>
      </c>
      <c r="AD11" s="1412">
        <v>1</v>
      </c>
      <c r="AE11" s="1412">
        <f t="shared" si="4"/>
        <v>7</v>
      </c>
      <c r="AF11" s="1412"/>
      <c r="AG11" s="1412">
        <v>12</v>
      </c>
      <c r="AH11" s="1412">
        <v>0</v>
      </c>
      <c r="AI11" s="1411">
        <f t="shared" si="0"/>
        <v>12</v>
      </c>
      <c r="AJ11" s="1427"/>
      <c r="AK11" s="908"/>
      <c r="AL11" s="618"/>
    </row>
    <row r="12" spans="1:45" s="556" customFormat="1" ht="12" customHeight="1">
      <c r="A12" s="1332"/>
      <c r="B12" s="2001"/>
      <c r="C12" s="370" t="s">
        <v>27</v>
      </c>
      <c r="D12" s="370"/>
      <c r="E12" s="1332">
        <v>0</v>
      </c>
      <c r="F12" s="1412">
        <v>0</v>
      </c>
      <c r="G12" s="1412">
        <f t="shared" si="1"/>
        <v>0</v>
      </c>
      <c r="H12" s="1412"/>
      <c r="I12" s="1332">
        <v>0</v>
      </c>
      <c r="J12" s="1412">
        <v>0</v>
      </c>
      <c r="K12" s="1412">
        <f>SUM(I12:J12)</f>
        <v>0</v>
      </c>
      <c r="L12" s="1412"/>
      <c r="M12" s="1332">
        <v>0</v>
      </c>
      <c r="N12" s="1412">
        <v>0</v>
      </c>
      <c r="O12" s="1412">
        <f>SUM(M12:N12)</f>
        <v>0</v>
      </c>
      <c r="P12" s="1412"/>
      <c r="Q12" s="1332">
        <v>0</v>
      </c>
      <c r="R12" s="1412">
        <v>0</v>
      </c>
      <c r="S12" s="1412">
        <f t="shared" si="2"/>
        <v>0</v>
      </c>
      <c r="T12" s="1412"/>
      <c r="U12" s="1332">
        <v>0</v>
      </c>
      <c r="V12" s="1412">
        <v>0</v>
      </c>
      <c r="W12" s="1412">
        <f t="shared" si="3"/>
        <v>0</v>
      </c>
      <c r="X12" s="1412"/>
      <c r="Y12" s="1332">
        <v>0</v>
      </c>
      <c r="Z12" s="1412">
        <v>0</v>
      </c>
      <c r="AA12" s="1412">
        <f>SUM(Y12:Z12)</f>
        <v>0</v>
      </c>
      <c r="AB12" s="1412"/>
      <c r="AC12" s="1412">
        <v>1</v>
      </c>
      <c r="AD12" s="1412">
        <v>2</v>
      </c>
      <c r="AE12" s="1412">
        <f t="shared" si="4"/>
        <v>3</v>
      </c>
      <c r="AF12" s="1412"/>
      <c r="AG12" s="1412">
        <v>1</v>
      </c>
      <c r="AH12" s="1412">
        <v>1</v>
      </c>
      <c r="AI12" s="1411">
        <f t="shared" si="0"/>
        <v>2</v>
      </c>
      <c r="AJ12" s="541"/>
      <c r="AK12" s="1425"/>
      <c r="AL12" s="1426"/>
    </row>
    <row r="13" spans="1:45" s="1424" customFormat="1" ht="12" customHeight="1">
      <c r="A13" s="1332"/>
      <c r="B13" s="2001"/>
      <c r="C13" s="370" t="s">
        <v>10</v>
      </c>
      <c r="D13" s="370"/>
      <c r="E13" s="1332">
        <v>0</v>
      </c>
      <c r="F13" s="1412">
        <v>1</v>
      </c>
      <c r="G13" s="1412">
        <f t="shared" si="1"/>
        <v>1</v>
      </c>
      <c r="H13" s="1412"/>
      <c r="I13" s="1332">
        <v>0</v>
      </c>
      <c r="J13" s="1412">
        <v>0</v>
      </c>
      <c r="K13" s="1412">
        <f>SUM(I13:J13)</f>
        <v>0</v>
      </c>
      <c r="L13" s="1412"/>
      <c r="M13" s="1332">
        <v>0</v>
      </c>
      <c r="N13" s="1412">
        <v>0</v>
      </c>
      <c r="O13" s="1412">
        <f>SUM(M13:N13)</f>
        <v>0</v>
      </c>
      <c r="P13" s="1412"/>
      <c r="Q13" s="1332">
        <v>0</v>
      </c>
      <c r="R13" s="1412">
        <v>0</v>
      </c>
      <c r="S13" s="1412">
        <f t="shared" si="2"/>
        <v>0</v>
      </c>
      <c r="T13" s="1412"/>
      <c r="U13" s="1332">
        <v>0</v>
      </c>
      <c r="V13" s="1412">
        <v>0</v>
      </c>
      <c r="W13" s="1412">
        <f t="shared" si="3"/>
        <v>0</v>
      </c>
      <c r="X13" s="1412"/>
      <c r="Y13" s="1332">
        <v>0</v>
      </c>
      <c r="Z13" s="1412">
        <v>0</v>
      </c>
      <c r="AA13" s="1412">
        <f>SUM(Y13:Z13)</f>
        <v>0</v>
      </c>
      <c r="AB13" s="1412"/>
      <c r="AC13" s="1412">
        <v>1</v>
      </c>
      <c r="AD13" s="1412">
        <v>0</v>
      </c>
      <c r="AE13" s="1412">
        <f t="shared" si="4"/>
        <v>1</v>
      </c>
      <c r="AF13" s="1412"/>
      <c r="AG13" s="1412">
        <v>1</v>
      </c>
      <c r="AH13" s="1412">
        <v>1</v>
      </c>
      <c r="AI13" s="1411">
        <f t="shared" si="0"/>
        <v>2</v>
      </c>
      <c r="AJ13" s="1355"/>
      <c r="AK13" s="1425"/>
      <c r="AM13" s="556"/>
      <c r="AN13" s="1425"/>
      <c r="AO13" s="1425"/>
      <c r="AP13" s="1425"/>
    </row>
    <row r="14" spans="1:45" s="1424" customFormat="1" ht="12" customHeight="1">
      <c r="A14" s="1332"/>
      <c r="B14" s="2001"/>
      <c r="C14" s="370" t="s">
        <v>36</v>
      </c>
      <c r="D14" s="370"/>
      <c r="E14" s="1332">
        <v>0</v>
      </c>
      <c r="F14" s="1412">
        <v>0</v>
      </c>
      <c r="G14" s="1412">
        <f t="shared" si="1"/>
        <v>0</v>
      </c>
      <c r="H14" s="1412"/>
      <c r="I14" s="1332">
        <v>0</v>
      </c>
      <c r="J14" s="1412">
        <v>0</v>
      </c>
      <c r="K14" s="1412">
        <v>0</v>
      </c>
      <c r="L14" s="1412"/>
      <c r="M14" s="1332">
        <v>0</v>
      </c>
      <c r="N14" s="1412">
        <v>0</v>
      </c>
      <c r="O14" s="1412">
        <v>0</v>
      </c>
      <c r="P14" s="1412"/>
      <c r="Q14" s="1332">
        <v>0</v>
      </c>
      <c r="R14" s="1412">
        <v>0</v>
      </c>
      <c r="S14" s="1412">
        <f t="shared" si="2"/>
        <v>0</v>
      </c>
      <c r="T14" s="1412"/>
      <c r="U14" s="1332">
        <v>0</v>
      </c>
      <c r="V14" s="1412">
        <v>0</v>
      </c>
      <c r="W14" s="1412">
        <f t="shared" si="3"/>
        <v>0</v>
      </c>
      <c r="X14" s="1412"/>
      <c r="Y14" s="1332">
        <v>0</v>
      </c>
      <c r="Z14" s="1412">
        <v>0</v>
      </c>
      <c r="AA14" s="1412">
        <v>0</v>
      </c>
      <c r="AB14" s="1412"/>
      <c r="AC14" s="1412">
        <v>1</v>
      </c>
      <c r="AD14" s="1412">
        <v>0</v>
      </c>
      <c r="AE14" s="1412">
        <f t="shared" si="4"/>
        <v>1</v>
      </c>
      <c r="AF14" s="1412"/>
      <c r="AG14" s="1412">
        <v>0</v>
      </c>
      <c r="AH14" s="1412">
        <v>1</v>
      </c>
      <c r="AI14" s="1411">
        <f t="shared" si="0"/>
        <v>1</v>
      </c>
      <c r="AJ14" s="1355"/>
      <c r="AK14" s="1425"/>
      <c r="AM14" s="556"/>
      <c r="AN14" s="1425"/>
      <c r="AO14" s="1425"/>
      <c r="AP14" s="1425"/>
    </row>
    <row r="15" spans="1:45" s="1424" customFormat="1" ht="12" customHeight="1">
      <c r="A15" s="1332"/>
      <c r="B15" s="2001"/>
      <c r="C15" s="1998" t="s">
        <v>521</v>
      </c>
      <c r="D15" s="1998"/>
      <c r="E15" s="1332">
        <v>0</v>
      </c>
      <c r="F15" s="1412">
        <v>0</v>
      </c>
      <c r="G15" s="1412">
        <f t="shared" si="1"/>
        <v>0</v>
      </c>
      <c r="H15" s="1412"/>
      <c r="I15" s="1332">
        <v>0</v>
      </c>
      <c r="J15" s="1412">
        <v>0</v>
      </c>
      <c r="K15" s="1412">
        <f>SUM(I15:J15)</f>
        <v>0</v>
      </c>
      <c r="L15" s="1412"/>
      <c r="M15" s="1332">
        <v>0</v>
      </c>
      <c r="N15" s="1412">
        <v>0</v>
      </c>
      <c r="O15" s="1412">
        <f>SUM(M15:N15)</f>
        <v>0</v>
      </c>
      <c r="P15" s="1412"/>
      <c r="Q15" s="1332">
        <v>0</v>
      </c>
      <c r="R15" s="1412">
        <v>0</v>
      </c>
      <c r="S15" s="1412">
        <f t="shared" si="2"/>
        <v>0</v>
      </c>
      <c r="T15" s="1412"/>
      <c r="U15" s="1332">
        <v>0</v>
      </c>
      <c r="V15" s="1412">
        <v>0</v>
      </c>
      <c r="W15" s="1412">
        <f t="shared" si="3"/>
        <v>0</v>
      </c>
      <c r="X15" s="1412"/>
      <c r="Y15" s="1332">
        <v>0</v>
      </c>
      <c r="Z15" s="1412">
        <v>0</v>
      </c>
      <c r="AA15" s="1412">
        <f>SUM(Y15:Z15)</f>
        <v>0</v>
      </c>
      <c r="AB15" s="1412"/>
      <c r="AC15" s="1412">
        <v>0</v>
      </c>
      <c r="AD15" s="1412">
        <v>0</v>
      </c>
      <c r="AE15" s="1412">
        <f t="shared" si="4"/>
        <v>0</v>
      </c>
      <c r="AF15" s="1412"/>
      <c r="AG15" s="1412">
        <v>2</v>
      </c>
      <c r="AH15" s="1412">
        <v>0</v>
      </c>
      <c r="AI15" s="1411">
        <f t="shared" si="0"/>
        <v>2</v>
      </c>
      <c r="AJ15" s="1355"/>
      <c r="AK15" s="1425"/>
      <c r="AM15" s="556"/>
      <c r="AN15" s="1425"/>
      <c r="AO15" s="1425"/>
      <c r="AP15" s="1425"/>
    </row>
    <row r="16" spans="1:45" s="1424" customFormat="1" ht="12" customHeight="1">
      <c r="A16" s="1332"/>
      <c r="B16" s="2001"/>
      <c r="C16" s="1291" t="s">
        <v>24</v>
      </c>
      <c r="D16" s="1291"/>
      <c r="E16" s="1332">
        <v>0</v>
      </c>
      <c r="F16" s="1412">
        <v>0</v>
      </c>
      <c r="G16" s="1412">
        <f t="shared" si="1"/>
        <v>0</v>
      </c>
      <c r="H16" s="1412"/>
      <c r="I16" s="1332">
        <v>0</v>
      </c>
      <c r="J16" s="1412">
        <v>0</v>
      </c>
      <c r="K16" s="1412">
        <v>0</v>
      </c>
      <c r="L16" s="1412"/>
      <c r="M16" s="1332">
        <v>0</v>
      </c>
      <c r="N16" s="1412">
        <v>0</v>
      </c>
      <c r="O16" s="1412">
        <v>0</v>
      </c>
      <c r="P16" s="1412"/>
      <c r="Q16" s="1332">
        <v>0</v>
      </c>
      <c r="R16" s="1412">
        <v>0</v>
      </c>
      <c r="S16" s="1412">
        <f t="shared" si="2"/>
        <v>0</v>
      </c>
      <c r="T16" s="1412"/>
      <c r="U16" s="1332">
        <v>0</v>
      </c>
      <c r="V16" s="1412">
        <v>0</v>
      </c>
      <c r="W16" s="1412">
        <f t="shared" si="3"/>
        <v>0</v>
      </c>
      <c r="X16" s="1412"/>
      <c r="Y16" s="1332">
        <v>0</v>
      </c>
      <c r="Z16" s="1412">
        <v>0</v>
      </c>
      <c r="AA16" s="1412">
        <v>0</v>
      </c>
      <c r="AB16" s="1412"/>
      <c r="AC16" s="1332">
        <v>0</v>
      </c>
      <c r="AD16" s="1412">
        <v>0</v>
      </c>
      <c r="AE16" s="1412">
        <f t="shared" si="4"/>
        <v>0</v>
      </c>
      <c r="AF16" s="1412"/>
      <c r="AG16" s="1332">
        <v>0</v>
      </c>
      <c r="AH16" s="1412">
        <v>0</v>
      </c>
      <c r="AI16" s="1411">
        <f t="shared" si="0"/>
        <v>0</v>
      </c>
      <c r="AJ16" s="1355"/>
      <c r="AK16" s="1425"/>
      <c r="AM16" s="556"/>
      <c r="AN16" s="1425"/>
      <c r="AO16" s="1425"/>
      <c r="AP16" s="1425"/>
    </row>
    <row r="17" spans="1:42" s="1424" customFormat="1" ht="12" customHeight="1">
      <c r="A17" s="1332"/>
      <c r="B17" s="2002"/>
      <c r="C17" s="1291" t="s">
        <v>32</v>
      </c>
      <c r="D17" s="1291"/>
      <c r="E17" s="1332">
        <v>0</v>
      </c>
      <c r="F17" s="1412">
        <v>0</v>
      </c>
      <c r="G17" s="1412">
        <f t="shared" si="1"/>
        <v>0</v>
      </c>
      <c r="H17" s="1412"/>
      <c r="I17" s="1332">
        <v>0</v>
      </c>
      <c r="J17" s="1412">
        <v>0</v>
      </c>
      <c r="K17" s="1412">
        <f t="shared" ref="K17:K26" si="5">SUM(I17:J17)</f>
        <v>0</v>
      </c>
      <c r="L17" s="1412"/>
      <c r="M17" s="1332">
        <v>0</v>
      </c>
      <c r="N17" s="1412">
        <v>0</v>
      </c>
      <c r="O17" s="1412">
        <f t="shared" ref="O17:O26" si="6">SUM(M17:N17)</f>
        <v>0</v>
      </c>
      <c r="P17" s="1412"/>
      <c r="Q17" s="1332">
        <v>0</v>
      </c>
      <c r="R17" s="1412">
        <v>0</v>
      </c>
      <c r="S17" s="1412">
        <f t="shared" si="2"/>
        <v>0</v>
      </c>
      <c r="T17" s="1412"/>
      <c r="U17" s="1332">
        <v>0</v>
      </c>
      <c r="V17" s="1412">
        <v>0</v>
      </c>
      <c r="W17" s="1412">
        <f t="shared" si="3"/>
        <v>0</v>
      </c>
      <c r="X17" s="1412"/>
      <c r="Y17" s="1332">
        <v>0</v>
      </c>
      <c r="Z17" s="1412">
        <v>0</v>
      </c>
      <c r="AA17" s="1412">
        <f t="shared" ref="AA17:AA26" si="7">SUM(Y17:Z17)</f>
        <v>0</v>
      </c>
      <c r="AB17" s="1412"/>
      <c r="AC17" s="1332">
        <v>0</v>
      </c>
      <c r="AD17" s="1412">
        <v>0</v>
      </c>
      <c r="AE17" s="1412">
        <f t="shared" si="4"/>
        <v>0</v>
      </c>
      <c r="AF17" s="1412"/>
      <c r="AG17" s="1332">
        <v>0</v>
      </c>
      <c r="AH17" s="1412">
        <v>0</v>
      </c>
      <c r="AI17" s="1411">
        <f t="shared" si="0"/>
        <v>0</v>
      </c>
      <c r="AJ17" s="1355"/>
      <c r="AK17" s="1425"/>
      <c r="AM17" s="556"/>
      <c r="AN17" s="1425"/>
      <c r="AO17" s="1425"/>
      <c r="AP17" s="1425"/>
    </row>
    <row r="18" spans="1:42" s="788" customFormat="1" ht="12.75" customHeight="1">
      <c r="A18" s="1332"/>
      <c r="B18" s="1894">
        <v>1402</v>
      </c>
      <c r="C18" s="373" t="s">
        <v>2</v>
      </c>
      <c r="D18" s="372"/>
      <c r="E18" s="1262">
        <f>SUM(E19:E26)</f>
        <v>0</v>
      </c>
      <c r="F18" s="1262">
        <f>SUM(F19:F26)</f>
        <v>0</v>
      </c>
      <c r="G18" s="1414">
        <f t="shared" si="1"/>
        <v>0</v>
      </c>
      <c r="H18" s="1414">
        <f>SUM(H19:H26)</f>
        <v>0</v>
      </c>
      <c r="I18" s="1414">
        <f>SUM(I19:I26)</f>
        <v>0</v>
      </c>
      <c r="J18" s="1414">
        <f>SUM(J19:J26)</f>
        <v>0</v>
      </c>
      <c r="K18" s="1414">
        <f t="shared" si="5"/>
        <v>0</v>
      </c>
      <c r="L18" s="1414">
        <f>SUM(L19:L26)</f>
        <v>0</v>
      </c>
      <c r="M18" s="1414">
        <f>SUM(M19:M26)</f>
        <v>0</v>
      </c>
      <c r="N18" s="1414">
        <f>SUM(N19:N26)</f>
        <v>0</v>
      </c>
      <c r="O18" s="1414">
        <f t="shared" si="6"/>
        <v>0</v>
      </c>
      <c r="P18" s="1414">
        <f>SUM(P19:P26)</f>
        <v>0</v>
      </c>
      <c r="Q18" s="1414">
        <f>SUM(Q19:Q26)</f>
        <v>0</v>
      </c>
      <c r="R18" s="1414">
        <f>SUM(R19:R26)</f>
        <v>0</v>
      </c>
      <c r="S18" s="1414">
        <f t="shared" si="2"/>
        <v>0</v>
      </c>
      <c r="T18" s="1414">
        <f>SUM(T19:T26)</f>
        <v>0</v>
      </c>
      <c r="U18" s="1414">
        <f>SUM(U19:U26)</f>
        <v>0</v>
      </c>
      <c r="V18" s="1414">
        <f>SUM(V19:V26)</f>
        <v>0</v>
      </c>
      <c r="W18" s="1414">
        <f t="shared" si="3"/>
        <v>0</v>
      </c>
      <c r="X18" s="1414">
        <f>SUM(X19:X26)</f>
        <v>0</v>
      </c>
      <c r="Y18" s="1414">
        <f>SUM(Y19:Y26)</f>
        <v>0</v>
      </c>
      <c r="Z18" s="1414">
        <f>SUM(Z19:Z26)</f>
        <v>0</v>
      </c>
      <c r="AA18" s="1414">
        <f t="shared" si="7"/>
        <v>0</v>
      </c>
      <c r="AB18" s="1414">
        <f>SUM(AB19:AB26)</f>
        <v>0</v>
      </c>
      <c r="AC18" s="1414">
        <f>SUM(AC19:AC26)</f>
        <v>13</v>
      </c>
      <c r="AD18" s="1414">
        <f>SUM(AD19:AD26)</f>
        <v>4</v>
      </c>
      <c r="AE18" s="1414">
        <f t="shared" si="4"/>
        <v>17</v>
      </c>
      <c r="AF18" s="1414">
        <f>SUM(AF19:AF26)</f>
        <v>0</v>
      </c>
      <c r="AG18" s="1414">
        <f>SUM(AG19:AG26)</f>
        <v>44</v>
      </c>
      <c r="AH18" s="1414">
        <f>SUM(AH19:AH26)</f>
        <v>39</v>
      </c>
      <c r="AI18" s="1416">
        <f t="shared" si="0"/>
        <v>83</v>
      </c>
      <c r="AJ18" s="1355"/>
      <c r="AK18" s="908"/>
      <c r="AL18" s="908"/>
    </row>
    <row r="19" spans="1:42" s="556" customFormat="1" ht="12" customHeight="1">
      <c r="A19" s="1332"/>
      <c r="B19" s="1895"/>
      <c r="C19" s="370" t="s">
        <v>37</v>
      </c>
      <c r="D19" s="370"/>
      <c r="E19" s="1332">
        <v>0</v>
      </c>
      <c r="F19" s="1412">
        <v>0</v>
      </c>
      <c r="G19" s="1412">
        <f t="shared" si="1"/>
        <v>0</v>
      </c>
      <c r="H19" s="1412"/>
      <c r="I19" s="1332">
        <v>0</v>
      </c>
      <c r="J19" s="1412">
        <v>0</v>
      </c>
      <c r="K19" s="1412">
        <f t="shared" si="5"/>
        <v>0</v>
      </c>
      <c r="L19" s="1412"/>
      <c r="M19" s="1332">
        <v>0</v>
      </c>
      <c r="N19" s="1412">
        <v>0</v>
      </c>
      <c r="O19" s="1412">
        <f t="shared" si="6"/>
        <v>0</v>
      </c>
      <c r="P19" s="1412"/>
      <c r="Q19" s="1332">
        <v>0</v>
      </c>
      <c r="R19" s="1412">
        <v>0</v>
      </c>
      <c r="S19" s="1412">
        <f t="shared" si="2"/>
        <v>0</v>
      </c>
      <c r="T19" s="1412"/>
      <c r="U19" s="1332">
        <v>0</v>
      </c>
      <c r="V19" s="1412">
        <v>0</v>
      </c>
      <c r="W19" s="1412">
        <f t="shared" si="3"/>
        <v>0</v>
      </c>
      <c r="X19" s="1412"/>
      <c r="Y19" s="1332">
        <v>0</v>
      </c>
      <c r="Z19" s="1412">
        <v>0</v>
      </c>
      <c r="AA19" s="1412">
        <f t="shared" si="7"/>
        <v>0</v>
      </c>
      <c r="AB19" s="1412"/>
      <c r="AC19" s="1412">
        <v>5</v>
      </c>
      <c r="AD19" s="1412">
        <v>2</v>
      </c>
      <c r="AE19" s="1412">
        <f t="shared" si="4"/>
        <v>7</v>
      </c>
      <c r="AF19" s="1412"/>
      <c r="AG19" s="1412">
        <v>28</v>
      </c>
      <c r="AH19" s="1412">
        <v>12</v>
      </c>
      <c r="AI19" s="1411">
        <f t="shared" si="0"/>
        <v>40</v>
      </c>
      <c r="AJ19" s="531"/>
    </row>
    <row r="20" spans="1:42" s="556" customFormat="1" ht="12" customHeight="1">
      <c r="A20" s="1332"/>
      <c r="B20" s="1895"/>
      <c r="C20" s="370" t="s">
        <v>38</v>
      </c>
      <c r="D20" s="370"/>
      <c r="E20" s="1332">
        <v>0</v>
      </c>
      <c r="F20" s="1412">
        <v>0</v>
      </c>
      <c r="G20" s="1412">
        <f t="shared" si="1"/>
        <v>0</v>
      </c>
      <c r="H20" s="1412"/>
      <c r="I20" s="1332">
        <v>0</v>
      </c>
      <c r="J20" s="1412">
        <v>0</v>
      </c>
      <c r="K20" s="1412">
        <f t="shared" si="5"/>
        <v>0</v>
      </c>
      <c r="L20" s="1412"/>
      <c r="M20" s="1332">
        <v>0</v>
      </c>
      <c r="N20" s="1412">
        <v>0</v>
      </c>
      <c r="O20" s="1412">
        <f t="shared" si="6"/>
        <v>0</v>
      </c>
      <c r="P20" s="1412"/>
      <c r="Q20" s="1332">
        <v>0</v>
      </c>
      <c r="R20" s="1412">
        <v>0</v>
      </c>
      <c r="S20" s="1412">
        <f t="shared" si="2"/>
        <v>0</v>
      </c>
      <c r="T20" s="1412"/>
      <c r="U20" s="1332">
        <v>0</v>
      </c>
      <c r="V20" s="1412">
        <v>0</v>
      </c>
      <c r="W20" s="1412">
        <f t="shared" si="3"/>
        <v>0</v>
      </c>
      <c r="X20" s="1412"/>
      <c r="Y20" s="1332">
        <v>0</v>
      </c>
      <c r="Z20" s="1412">
        <v>0</v>
      </c>
      <c r="AA20" s="1412">
        <f t="shared" si="7"/>
        <v>0</v>
      </c>
      <c r="AB20" s="1412"/>
      <c r="AC20" s="1412">
        <v>4</v>
      </c>
      <c r="AD20" s="1412">
        <v>1</v>
      </c>
      <c r="AE20" s="1412">
        <f t="shared" si="4"/>
        <v>5</v>
      </c>
      <c r="AF20" s="1412"/>
      <c r="AG20" s="1412">
        <v>5</v>
      </c>
      <c r="AH20" s="1412">
        <v>3</v>
      </c>
      <c r="AI20" s="1411">
        <f t="shared" si="0"/>
        <v>8</v>
      </c>
      <c r="AJ20" s="531"/>
    </row>
    <row r="21" spans="1:42" s="556" customFormat="1" ht="12" customHeight="1">
      <c r="A21" s="1332"/>
      <c r="B21" s="1895"/>
      <c r="C21" s="370" t="s">
        <v>39</v>
      </c>
      <c r="D21" s="370"/>
      <c r="E21" s="1332">
        <v>0</v>
      </c>
      <c r="F21" s="1412">
        <v>0</v>
      </c>
      <c r="G21" s="1412">
        <f t="shared" si="1"/>
        <v>0</v>
      </c>
      <c r="H21" s="1412"/>
      <c r="I21" s="1332">
        <v>0</v>
      </c>
      <c r="J21" s="1412">
        <v>0</v>
      </c>
      <c r="K21" s="1412">
        <f t="shared" si="5"/>
        <v>0</v>
      </c>
      <c r="L21" s="1412"/>
      <c r="M21" s="1332">
        <v>0</v>
      </c>
      <c r="N21" s="1412">
        <v>0</v>
      </c>
      <c r="O21" s="1412">
        <f t="shared" si="6"/>
        <v>0</v>
      </c>
      <c r="P21" s="1412"/>
      <c r="Q21" s="1332">
        <v>0</v>
      </c>
      <c r="R21" s="1412">
        <v>0</v>
      </c>
      <c r="S21" s="1412">
        <f t="shared" si="2"/>
        <v>0</v>
      </c>
      <c r="T21" s="1412"/>
      <c r="U21" s="1332">
        <v>0</v>
      </c>
      <c r="V21" s="1412">
        <v>0</v>
      </c>
      <c r="W21" s="1412">
        <f t="shared" si="3"/>
        <v>0</v>
      </c>
      <c r="X21" s="1412"/>
      <c r="Y21" s="1332">
        <v>0</v>
      </c>
      <c r="Z21" s="1412">
        <v>0</v>
      </c>
      <c r="AA21" s="1412">
        <f t="shared" si="7"/>
        <v>0</v>
      </c>
      <c r="AB21" s="1412"/>
      <c r="AC21" s="1412">
        <v>1</v>
      </c>
      <c r="AD21" s="1412">
        <v>0</v>
      </c>
      <c r="AE21" s="1412">
        <f t="shared" si="4"/>
        <v>1</v>
      </c>
      <c r="AF21" s="1412"/>
      <c r="AG21" s="1412">
        <v>4</v>
      </c>
      <c r="AH21" s="1412">
        <v>12</v>
      </c>
      <c r="AI21" s="1411">
        <f t="shared" si="0"/>
        <v>16</v>
      </c>
      <c r="AJ21" s="531"/>
    </row>
    <row r="22" spans="1:42" s="556" customFormat="1" ht="12" customHeight="1">
      <c r="A22" s="1332"/>
      <c r="B22" s="1895"/>
      <c r="C22" s="370" t="s">
        <v>40</v>
      </c>
      <c r="D22" s="370"/>
      <c r="E22" s="1332">
        <v>0</v>
      </c>
      <c r="F22" s="1412">
        <v>0</v>
      </c>
      <c r="G22" s="1412">
        <f t="shared" si="1"/>
        <v>0</v>
      </c>
      <c r="H22" s="1412"/>
      <c r="I22" s="1332">
        <v>0</v>
      </c>
      <c r="J22" s="1412">
        <v>0</v>
      </c>
      <c r="K22" s="1412">
        <f t="shared" si="5"/>
        <v>0</v>
      </c>
      <c r="L22" s="1412"/>
      <c r="M22" s="1332">
        <v>0</v>
      </c>
      <c r="N22" s="1412">
        <v>0</v>
      </c>
      <c r="O22" s="1412">
        <f t="shared" si="6"/>
        <v>0</v>
      </c>
      <c r="P22" s="1412"/>
      <c r="Q22" s="1332">
        <v>0</v>
      </c>
      <c r="R22" s="1412">
        <v>0</v>
      </c>
      <c r="S22" s="1412">
        <f t="shared" si="2"/>
        <v>0</v>
      </c>
      <c r="T22" s="1412"/>
      <c r="U22" s="1332">
        <v>0</v>
      </c>
      <c r="V22" s="1412">
        <v>0</v>
      </c>
      <c r="W22" s="1412">
        <f t="shared" si="3"/>
        <v>0</v>
      </c>
      <c r="X22" s="1412"/>
      <c r="Y22" s="1332">
        <v>0</v>
      </c>
      <c r="Z22" s="1412">
        <v>0</v>
      </c>
      <c r="AA22" s="1412">
        <f t="shared" si="7"/>
        <v>0</v>
      </c>
      <c r="AB22" s="1412"/>
      <c r="AC22" s="1412">
        <v>1</v>
      </c>
      <c r="AD22" s="1412">
        <v>0</v>
      </c>
      <c r="AE22" s="1412">
        <f t="shared" si="4"/>
        <v>1</v>
      </c>
      <c r="AF22" s="1412"/>
      <c r="AG22" s="1412">
        <v>5</v>
      </c>
      <c r="AH22" s="1412">
        <v>5</v>
      </c>
      <c r="AI22" s="1411">
        <f t="shared" si="0"/>
        <v>10</v>
      </c>
      <c r="AJ22" s="531"/>
    </row>
    <row r="23" spans="1:42" s="556" customFormat="1" ht="12" customHeight="1">
      <c r="A23" s="1332"/>
      <c r="B23" s="1895"/>
      <c r="C23" s="370" t="s">
        <v>41</v>
      </c>
      <c r="D23" s="370"/>
      <c r="E23" s="1332">
        <v>0</v>
      </c>
      <c r="F23" s="1412">
        <v>0</v>
      </c>
      <c r="G23" s="1412">
        <f t="shared" si="1"/>
        <v>0</v>
      </c>
      <c r="H23" s="1412"/>
      <c r="I23" s="1332">
        <v>0</v>
      </c>
      <c r="J23" s="1412">
        <v>0</v>
      </c>
      <c r="K23" s="1412">
        <f t="shared" si="5"/>
        <v>0</v>
      </c>
      <c r="L23" s="1412"/>
      <c r="M23" s="1332">
        <v>0</v>
      </c>
      <c r="N23" s="1412">
        <v>0</v>
      </c>
      <c r="O23" s="1412">
        <f t="shared" si="6"/>
        <v>0</v>
      </c>
      <c r="P23" s="1412"/>
      <c r="Q23" s="1332">
        <v>0</v>
      </c>
      <c r="R23" s="1412">
        <v>0</v>
      </c>
      <c r="S23" s="1412">
        <f t="shared" si="2"/>
        <v>0</v>
      </c>
      <c r="T23" s="1412"/>
      <c r="U23" s="1332">
        <v>0</v>
      </c>
      <c r="V23" s="1412">
        <v>0</v>
      </c>
      <c r="W23" s="1412">
        <f t="shared" si="3"/>
        <v>0</v>
      </c>
      <c r="X23" s="1412"/>
      <c r="Y23" s="1332">
        <v>0</v>
      </c>
      <c r="Z23" s="1412">
        <v>0</v>
      </c>
      <c r="AA23" s="1412">
        <f t="shared" si="7"/>
        <v>0</v>
      </c>
      <c r="AB23" s="1412"/>
      <c r="AC23" s="1412">
        <v>0</v>
      </c>
      <c r="AD23" s="1412">
        <v>0</v>
      </c>
      <c r="AE23" s="1412">
        <f t="shared" si="4"/>
        <v>0</v>
      </c>
      <c r="AF23" s="1412"/>
      <c r="AG23" s="1412">
        <v>0</v>
      </c>
      <c r="AH23" s="1412">
        <v>1</v>
      </c>
      <c r="AI23" s="1411">
        <f t="shared" si="0"/>
        <v>1</v>
      </c>
      <c r="AJ23" s="531"/>
    </row>
    <row r="24" spans="1:42" s="556" customFormat="1" ht="12" customHeight="1">
      <c r="A24" s="1332"/>
      <c r="B24" s="1895"/>
      <c r="C24" s="370" t="s">
        <v>42</v>
      </c>
      <c r="D24" s="370"/>
      <c r="E24" s="1332">
        <v>0</v>
      </c>
      <c r="F24" s="1412">
        <v>0</v>
      </c>
      <c r="G24" s="1412">
        <f t="shared" si="1"/>
        <v>0</v>
      </c>
      <c r="H24" s="1412"/>
      <c r="I24" s="1332">
        <v>0</v>
      </c>
      <c r="J24" s="1412">
        <v>0</v>
      </c>
      <c r="K24" s="1412">
        <f t="shared" si="5"/>
        <v>0</v>
      </c>
      <c r="L24" s="1412"/>
      <c r="M24" s="1332">
        <v>0</v>
      </c>
      <c r="N24" s="1412">
        <v>0</v>
      </c>
      <c r="O24" s="1412">
        <f t="shared" si="6"/>
        <v>0</v>
      </c>
      <c r="P24" s="1412"/>
      <c r="Q24" s="1332">
        <v>0</v>
      </c>
      <c r="R24" s="1412">
        <v>0</v>
      </c>
      <c r="S24" s="1412">
        <f t="shared" si="2"/>
        <v>0</v>
      </c>
      <c r="T24" s="1412"/>
      <c r="U24" s="1332">
        <v>0</v>
      </c>
      <c r="V24" s="1412">
        <v>0</v>
      </c>
      <c r="W24" s="1412">
        <f t="shared" si="3"/>
        <v>0</v>
      </c>
      <c r="X24" s="1412"/>
      <c r="Y24" s="1332">
        <v>0</v>
      </c>
      <c r="Z24" s="1412">
        <v>0</v>
      </c>
      <c r="AA24" s="1412">
        <f t="shared" si="7"/>
        <v>0</v>
      </c>
      <c r="AB24" s="1412"/>
      <c r="AC24" s="1412">
        <v>1</v>
      </c>
      <c r="AD24" s="1412">
        <v>0</v>
      </c>
      <c r="AE24" s="1412">
        <f t="shared" si="4"/>
        <v>1</v>
      </c>
      <c r="AF24" s="1412"/>
      <c r="AG24" s="1412">
        <v>1</v>
      </c>
      <c r="AH24" s="1412">
        <v>2</v>
      </c>
      <c r="AI24" s="1411">
        <f t="shared" si="0"/>
        <v>3</v>
      </c>
      <c r="AJ24" s="531"/>
    </row>
    <row r="25" spans="1:42" s="556" customFormat="1" ht="12" customHeight="1">
      <c r="A25" s="1332"/>
      <c r="B25" s="1895"/>
      <c r="C25" s="370" t="s">
        <v>43</v>
      </c>
      <c r="D25" s="370"/>
      <c r="E25" s="1332">
        <v>0</v>
      </c>
      <c r="F25" s="1412">
        <v>0</v>
      </c>
      <c r="G25" s="1412">
        <f t="shared" si="1"/>
        <v>0</v>
      </c>
      <c r="H25" s="1412"/>
      <c r="I25" s="1332">
        <v>0</v>
      </c>
      <c r="J25" s="1412">
        <v>0</v>
      </c>
      <c r="K25" s="1412">
        <f t="shared" si="5"/>
        <v>0</v>
      </c>
      <c r="L25" s="1412"/>
      <c r="M25" s="1332">
        <v>0</v>
      </c>
      <c r="N25" s="1412">
        <v>0</v>
      </c>
      <c r="O25" s="1412">
        <f t="shared" si="6"/>
        <v>0</v>
      </c>
      <c r="P25" s="1412"/>
      <c r="Q25" s="1332">
        <v>0</v>
      </c>
      <c r="R25" s="1412">
        <v>0</v>
      </c>
      <c r="S25" s="1412">
        <f t="shared" si="2"/>
        <v>0</v>
      </c>
      <c r="T25" s="1412"/>
      <c r="U25" s="1332">
        <v>0</v>
      </c>
      <c r="V25" s="1412">
        <v>0</v>
      </c>
      <c r="W25" s="1412">
        <f t="shared" si="3"/>
        <v>0</v>
      </c>
      <c r="X25" s="1412"/>
      <c r="Y25" s="1332">
        <v>0</v>
      </c>
      <c r="Z25" s="1412">
        <v>0</v>
      </c>
      <c r="AA25" s="1412">
        <f t="shared" si="7"/>
        <v>0</v>
      </c>
      <c r="AB25" s="1412"/>
      <c r="AC25" s="1412">
        <v>0</v>
      </c>
      <c r="AD25" s="1412">
        <v>1</v>
      </c>
      <c r="AE25" s="1412">
        <f t="shared" si="4"/>
        <v>1</v>
      </c>
      <c r="AF25" s="1412"/>
      <c r="AG25" s="1412">
        <v>0</v>
      </c>
      <c r="AH25" s="1412">
        <v>2</v>
      </c>
      <c r="AI25" s="1411">
        <f t="shared" si="0"/>
        <v>2</v>
      </c>
      <c r="AJ25" s="531"/>
    </row>
    <row r="26" spans="1:42" s="556" customFormat="1" ht="12" customHeight="1">
      <c r="A26" s="1332"/>
      <c r="B26" s="1895"/>
      <c r="C26" s="370" t="s">
        <v>44</v>
      </c>
      <c r="D26" s="370"/>
      <c r="E26" s="1332">
        <v>0</v>
      </c>
      <c r="F26" s="1412">
        <v>0</v>
      </c>
      <c r="G26" s="1412">
        <f t="shared" si="1"/>
        <v>0</v>
      </c>
      <c r="H26" s="1412"/>
      <c r="I26" s="1332">
        <v>0</v>
      </c>
      <c r="J26" s="1412">
        <v>0</v>
      </c>
      <c r="K26" s="1412">
        <f t="shared" si="5"/>
        <v>0</v>
      </c>
      <c r="L26" s="1412"/>
      <c r="M26" s="1332">
        <v>0</v>
      </c>
      <c r="N26" s="1412">
        <v>0</v>
      </c>
      <c r="O26" s="1412">
        <f t="shared" si="6"/>
        <v>0</v>
      </c>
      <c r="P26" s="1412"/>
      <c r="Q26" s="1332">
        <v>0</v>
      </c>
      <c r="R26" s="1412">
        <v>0</v>
      </c>
      <c r="S26" s="1412">
        <f t="shared" si="2"/>
        <v>0</v>
      </c>
      <c r="T26" s="1412"/>
      <c r="U26" s="1332">
        <v>0</v>
      </c>
      <c r="V26" s="1412">
        <v>0</v>
      </c>
      <c r="W26" s="1412">
        <f t="shared" si="3"/>
        <v>0</v>
      </c>
      <c r="X26" s="1412"/>
      <c r="Y26" s="1332">
        <v>0</v>
      </c>
      <c r="Z26" s="1412">
        <v>0</v>
      </c>
      <c r="AA26" s="1412">
        <f t="shared" si="7"/>
        <v>0</v>
      </c>
      <c r="AB26" s="1412"/>
      <c r="AC26" s="1412">
        <v>1</v>
      </c>
      <c r="AD26" s="1412">
        <v>0</v>
      </c>
      <c r="AE26" s="1412">
        <f t="shared" si="4"/>
        <v>1</v>
      </c>
      <c r="AF26" s="1412"/>
      <c r="AG26" s="1412">
        <v>1</v>
      </c>
      <c r="AH26" s="1412">
        <v>2</v>
      </c>
      <c r="AI26" s="1411">
        <f t="shared" si="0"/>
        <v>3</v>
      </c>
      <c r="AJ26" s="531"/>
      <c r="AM26" s="1999"/>
      <c r="AN26" s="1999"/>
      <c r="AO26" s="1999"/>
    </row>
    <row r="27" spans="1:42" ht="12.75" customHeight="1">
      <c r="B27" s="2003">
        <v>1403</v>
      </c>
      <c r="C27" s="373" t="s">
        <v>3</v>
      </c>
      <c r="D27" s="482"/>
      <c r="E27" s="1262">
        <f>SUM(E28:E30)</f>
        <v>0</v>
      </c>
      <c r="F27" s="1414">
        <f>SUM(F28:F30)</f>
        <v>0</v>
      </c>
      <c r="G27" s="1414">
        <f>SUM(G28:G30)</f>
        <v>0</v>
      </c>
      <c r="H27" s="1414"/>
      <c r="I27" s="1414">
        <f>SUM(I28:I30)</f>
        <v>0</v>
      </c>
      <c r="J27" s="1414">
        <f>SUM(J28:J30)</f>
        <v>0</v>
      </c>
      <c r="K27" s="1414">
        <f>SUM(K28:K30)</f>
        <v>0</v>
      </c>
      <c r="L27" s="1414"/>
      <c r="M27" s="1414">
        <f>SUM(M28:M30)</f>
        <v>0</v>
      </c>
      <c r="N27" s="1414">
        <f>SUM(N28:N30)</f>
        <v>0</v>
      </c>
      <c r="O27" s="1414">
        <f>SUM(O28:O30)</f>
        <v>0</v>
      </c>
      <c r="P27" s="1414"/>
      <c r="Q27" s="1414">
        <f>SUM(Q28:Q30)</f>
        <v>0</v>
      </c>
      <c r="R27" s="1414">
        <f>SUM(R28:R30)</f>
        <v>0</v>
      </c>
      <c r="S27" s="1414">
        <f>SUM(S28:S30)</f>
        <v>0</v>
      </c>
      <c r="T27" s="1414"/>
      <c r="U27" s="1414">
        <f>SUM(U28:U30)</f>
        <v>0</v>
      </c>
      <c r="V27" s="1414">
        <f>SUM(V28:V30)</f>
        <v>0</v>
      </c>
      <c r="W27" s="1414">
        <f>SUM(W28:W30)</f>
        <v>0</v>
      </c>
      <c r="X27" s="1414"/>
      <c r="Y27" s="1414">
        <f>SUM(Y28:Y30)</f>
        <v>0</v>
      </c>
      <c r="Z27" s="1414">
        <f>SUM(Z28:Z30)</f>
        <v>0</v>
      </c>
      <c r="AA27" s="1414">
        <f>SUM(AA28:AA30)</f>
        <v>0</v>
      </c>
      <c r="AB27" s="1414"/>
      <c r="AC27" s="1414">
        <f>SUM(AC28:AC30)</f>
        <v>1</v>
      </c>
      <c r="AD27" s="1414">
        <f>SUM(AD28:AD30)</f>
        <v>11</v>
      </c>
      <c r="AE27" s="1414">
        <f>SUM(AE28:AE30)</f>
        <v>12</v>
      </c>
      <c r="AF27" s="1414"/>
      <c r="AG27" s="1414">
        <f>SUM(AG28:AG30)</f>
        <v>4</v>
      </c>
      <c r="AH27" s="1414">
        <f>SUM(AH28:AH30)</f>
        <v>11</v>
      </c>
      <c r="AI27" s="1416">
        <f t="shared" si="0"/>
        <v>15</v>
      </c>
      <c r="AK27" s="1415"/>
      <c r="AM27" s="1999"/>
      <c r="AN27" s="1999"/>
      <c r="AO27" s="1999"/>
    </row>
    <row r="28" spans="1:42" ht="12" customHeight="1">
      <c r="B28" s="2004"/>
      <c r="C28" s="370" t="s">
        <v>45</v>
      </c>
      <c r="D28" s="20"/>
      <c r="E28" s="1332">
        <v>0</v>
      </c>
      <c r="F28" s="1412">
        <v>0</v>
      </c>
      <c r="G28" s="1412">
        <f>SUM(E28:F28)</f>
        <v>0</v>
      </c>
      <c r="H28" s="1412"/>
      <c r="I28" s="1332">
        <v>0</v>
      </c>
      <c r="J28" s="1412">
        <v>0</v>
      </c>
      <c r="K28" s="1412">
        <f>SUM(I28:J28)</f>
        <v>0</v>
      </c>
      <c r="L28" s="1412"/>
      <c r="M28" s="1332">
        <v>0</v>
      </c>
      <c r="N28" s="1412">
        <v>0</v>
      </c>
      <c r="O28" s="1412">
        <f>SUM(M28:N28)</f>
        <v>0</v>
      </c>
      <c r="P28" s="1412"/>
      <c r="Q28" s="1332">
        <v>0</v>
      </c>
      <c r="R28" s="1412">
        <v>0</v>
      </c>
      <c r="S28" s="1412">
        <f>SUM(Q28:R28)</f>
        <v>0</v>
      </c>
      <c r="T28" s="1412"/>
      <c r="U28" s="1332">
        <v>0</v>
      </c>
      <c r="V28" s="1412">
        <v>0</v>
      </c>
      <c r="W28" s="1412">
        <f>SUM(U28:V28)</f>
        <v>0</v>
      </c>
      <c r="X28" s="1412"/>
      <c r="Y28" s="1332">
        <v>0</v>
      </c>
      <c r="Z28" s="1412">
        <v>0</v>
      </c>
      <c r="AA28" s="1412">
        <f>SUM(Y28:Z28)</f>
        <v>0</v>
      </c>
      <c r="AB28" s="1412"/>
      <c r="AC28" s="1412">
        <v>0</v>
      </c>
      <c r="AD28" s="1412">
        <v>6</v>
      </c>
      <c r="AE28" s="1412">
        <f>SUM(AC28:AD28)</f>
        <v>6</v>
      </c>
      <c r="AF28" s="1419"/>
      <c r="AG28" s="1412">
        <v>4</v>
      </c>
      <c r="AH28" s="1412">
        <v>7</v>
      </c>
      <c r="AI28" s="1423">
        <f t="shared" si="0"/>
        <v>11</v>
      </c>
      <c r="AM28" s="1999"/>
      <c r="AN28" s="1999"/>
      <c r="AO28" s="1999"/>
    </row>
    <row r="29" spans="1:42" s="556" customFormat="1" ht="12" customHeight="1">
      <c r="A29" s="1332"/>
      <c r="B29" s="2004"/>
      <c r="C29" s="370" t="s">
        <v>46</v>
      </c>
      <c r="D29" s="20"/>
      <c r="E29" s="1332">
        <v>0</v>
      </c>
      <c r="F29" s="1412">
        <v>0</v>
      </c>
      <c r="G29" s="1412">
        <f>SUM(E29:F29)</f>
        <v>0</v>
      </c>
      <c r="H29" s="1412"/>
      <c r="I29" s="1332">
        <v>0</v>
      </c>
      <c r="J29" s="1412">
        <v>0</v>
      </c>
      <c r="K29" s="1412">
        <f>SUM(I29:J29)</f>
        <v>0</v>
      </c>
      <c r="L29" s="1412"/>
      <c r="M29" s="1332">
        <v>0</v>
      </c>
      <c r="N29" s="1412">
        <v>0</v>
      </c>
      <c r="O29" s="1412">
        <f>SUM(M29:N29)</f>
        <v>0</v>
      </c>
      <c r="P29" s="1412"/>
      <c r="Q29" s="1332">
        <v>0</v>
      </c>
      <c r="R29" s="1412">
        <v>0</v>
      </c>
      <c r="S29" s="1412">
        <f>SUM(Q29:R29)</f>
        <v>0</v>
      </c>
      <c r="T29" s="1412"/>
      <c r="U29" s="1332">
        <v>0</v>
      </c>
      <c r="V29" s="1412">
        <v>0</v>
      </c>
      <c r="W29" s="1412">
        <f>SUM(U29:V29)</f>
        <v>0</v>
      </c>
      <c r="X29" s="1412"/>
      <c r="Y29" s="1332">
        <v>0</v>
      </c>
      <c r="Z29" s="1412">
        <v>0</v>
      </c>
      <c r="AA29" s="1412">
        <f>SUM(Y29:Z29)</f>
        <v>0</v>
      </c>
      <c r="AB29" s="1412"/>
      <c r="AC29" s="1412">
        <v>0</v>
      </c>
      <c r="AD29" s="1412">
        <v>1</v>
      </c>
      <c r="AE29" s="1412">
        <f>SUM(AC29:AD29)</f>
        <v>1</v>
      </c>
      <c r="AF29" s="1412"/>
      <c r="AG29" s="1412">
        <v>0</v>
      </c>
      <c r="AH29" s="1412">
        <v>1</v>
      </c>
      <c r="AI29" s="1411">
        <f t="shared" si="0"/>
        <v>1</v>
      </c>
      <c r="AJ29" s="531"/>
      <c r="AM29" s="1999"/>
      <c r="AN29" s="1999"/>
      <c r="AO29" s="1999"/>
    </row>
    <row r="30" spans="1:42" ht="12" customHeight="1">
      <c r="B30" s="2005"/>
      <c r="C30" s="370" t="s">
        <v>47</v>
      </c>
      <c r="D30" s="20"/>
      <c r="E30" s="1332">
        <v>0</v>
      </c>
      <c r="F30" s="1412">
        <v>0</v>
      </c>
      <c r="G30" s="1412">
        <f>SUM(E30:F30)</f>
        <v>0</v>
      </c>
      <c r="H30" s="1412"/>
      <c r="I30" s="1332">
        <v>0</v>
      </c>
      <c r="J30" s="1412">
        <v>0</v>
      </c>
      <c r="K30" s="1412">
        <f>SUM(I30:J30)</f>
        <v>0</v>
      </c>
      <c r="L30" s="1412"/>
      <c r="M30" s="1332">
        <v>0</v>
      </c>
      <c r="N30" s="1412">
        <v>0</v>
      </c>
      <c r="O30" s="1412">
        <f>SUM(M30:N30)</f>
        <v>0</v>
      </c>
      <c r="P30" s="1412"/>
      <c r="Q30" s="1332">
        <v>0</v>
      </c>
      <c r="R30" s="1412">
        <v>0</v>
      </c>
      <c r="S30" s="1412">
        <f>SUM(Q30:R30)</f>
        <v>0</v>
      </c>
      <c r="T30" s="1412"/>
      <c r="U30" s="1332">
        <v>0</v>
      </c>
      <c r="V30" s="1412">
        <v>0</v>
      </c>
      <c r="W30" s="1412">
        <f>SUM(U30:V30)</f>
        <v>0</v>
      </c>
      <c r="X30" s="1412"/>
      <c r="Y30" s="1332">
        <v>0</v>
      </c>
      <c r="Z30" s="1412">
        <v>0</v>
      </c>
      <c r="AA30" s="1412">
        <f>SUM(Y30:Z30)</f>
        <v>0</v>
      </c>
      <c r="AB30" s="1412"/>
      <c r="AC30" s="1412">
        <v>1</v>
      </c>
      <c r="AD30" s="1412">
        <v>4</v>
      </c>
      <c r="AE30" s="1412">
        <f>SUM(AC30:AD30)</f>
        <v>5</v>
      </c>
      <c r="AF30" s="1419"/>
      <c r="AG30" s="1412">
        <v>0</v>
      </c>
      <c r="AH30" s="1412">
        <v>3</v>
      </c>
      <c r="AI30" s="1411">
        <f t="shared" si="0"/>
        <v>3</v>
      </c>
      <c r="AM30" s="1422"/>
      <c r="AN30" s="1422"/>
    </row>
    <row r="31" spans="1:42" s="556" customFormat="1" ht="12.75" customHeight="1">
      <c r="A31" s="1332"/>
      <c r="B31" s="2003">
        <v>1404</v>
      </c>
      <c r="C31" s="373" t="s">
        <v>520</v>
      </c>
      <c r="D31" s="372"/>
      <c r="E31" s="1262">
        <f>SUM(E32:E33)</f>
        <v>0</v>
      </c>
      <c r="F31" s="1414">
        <f>SUM(F32:F33)</f>
        <v>1</v>
      </c>
      <c r="G31" s="1414">
        <f>SUM(G32:G33)</f>
        <v>1</v>
      </c>
      <c r="H31" s="1414"/>
      <c r="I31" s="1414">
        <f>SUM(I32:I33)</f>
        <v>0</v>
      </c>
      <c r="J31" s="1414">
        <f>SUM(J32:J33)</f>
        <v>0</v>
      </c>
      <c r="K31" s="1414">
        <f>SUM(K32:K33)</f>
        <v>0</v>
      </c>
      <c r="L31" s="1414"/>
      <c r="M31" s="1414">
        <f>SUM(M32:M33)</f>
        <v>0</v>
      </c>
      <c r="N31" s="1414">
        <f>SUM(N32:N33)</f>
        <v>0</v>
      </c>
      <c r="O31" s="1414">
        <f>SUM(O32:O33)</f>
        <v>0</v>
      </c>
      <c r="P31" s="1414"/>
      <c r="Q31" s="1414">
        <f>SUM(Q32:Q33)</f>
        <v>0</v>
      </c>
      <c r="R31" s="1414">
        <f>SUM(R32:R33)</f>
        <v>0</v>
      </c>
      <c r="S31" s="1414">
        <f>SUM(S32:S33)</f>
        <v>0</v>
      </c>
      <c r="T31" s="1414"/>
      <c r="U31" s="1414">
        <f>SUM(U32:U33)</f>
        <v>0</v>
      </c>
      <c r="V31" s="1414">
        <f>SUM(V32:V33)</f>
        <v>0</v>
      </c>
      <c r="W31" s="1414">
        <f>SUM(W32:W33)</f>
        <v>0</v>
      </c>
      <c r="X31" s="1414"/>
      <c r="Y31" s="1414">
        <f>SUM(Y32:Y33)</f>
        <v>0</v>
      </c>
      <c r="Z31" s="1414">
        <f>SUM(Z32:Z33)</f>
        <v>0</v>
      </c>
      <c r="AA31" s="1414">
        <f>SUM(AA32:AA33)</f>
        <v>0</v>
      </c>
      <c r="AB31" s="1414"/>
      <c r="AC31" s="1414">
        <f>SUM(AC32:AC33)</f>
        <v>2</v>
      </c>
      <c r="AD31" s="1414">
        <f>SUM(AD32:AD33)</f>
        <v>11</v>
      </c>
      <c r="AE31" s="1414">
        <f>SUM(AE32:AE33)</f>
        <v>13</v>
      </c>
      <c r="AF31" s="1414"/>
      <c r="AG31" s="1414">
        <f>SUM(AG32:AG33)</f>
        <v>27</v>
      </c>
      <c r="AH31" s="1414">
        <f>SUM(AH32:AH33)</f>
        <v>6</v>
      </c>
      <c r="AI31" s="1416">
        <f t="shared" si="0"/>
        <v>33</v>
      </c>
      <c r="AJ31" s="531"/>
      <c r="AK31" s="1421"/>
    </row>
    <row r="32" spans="1:42" s="556" customFormat="1" ht="12" customHeight="1">
      <c r="A32" s="1332"/>
      <c r="B32" s="2004"/>
      <c r="C32" s="370" t="s">
        <v>48</v>
      </c>
      <c r="D32" s="20"/>
      <c r="E32" s="1332">
        <v>0</v>
      </c>
      <c r="F32" s="1412">
        <v>1</v>
      </c>
      <c r="G32" s="1412">
        <f t="shared" ref="G32:G44" si="8">SUM(E32:F32)</f>
        <v>1</v>
      </c>
      <c r="H32" s="1412"/>
      <c r="I32" s="1332">
        <v>0</v>
      </c>
      <c r="J32" s="1412">
        <v>0</v>
      </c>
      <c r="K32" s="1412">
        <f t="shared" ref="K32:K44" si="9">SUM(I32:J32)</f>
        <v>0</v>
      </c>
      <c r="L32" s="1412"/>
      <c r="M32" s="1332">
        <v>0</v>
      </c>
      <c r="N32" s="1412">
        <v>0</v>
      </c>
      <c r="O32" s="1412">
        <f t="shared" ref="O32:O44" si="10">SUM(M32:N32)</f>
        <v>0</v>
      </c>
      <c r="P32" s="1412"/>
      <c r="Q32" s="1332">
        <v>0</v>
      </c>
      <c r="R32" s="1412">
        <v>0</v>
      </c>
      <c r="S32" s="1412">
        <f t="shared" ref="S32:S44" si="11">SUM(Q32:R32)</f>
        <v>0</v>
      </c>
      <c r="T32" s="1412"/>
      <c r="U32" s="1332">
        <v>0</v>
      </c>
      <c r="V32" s="1412">
        <v>0</v>
      </c>
      <c r="W32" s="1412">
        <f t="shared" ref="W32:W44" si="12">SUM(U32:V32)</f>
        <v>0</v>
      </c>
      <c r="X32" s="1412"/>
      <c r="Y32" s="1332">
        <v>0</v>
      </c>
      <c r="Z32" s="1412">
        <v>0</v>
      </c>
      <c r="AA32" s="1412">
        <f t="shared" ref="AA32:AA58" si="13">SUM(Y32:Z32)</f>
        <v>0</v>
      </c>
      <c r="AB32" s="1412"/>
      <c r="AC32" s="1412">
        <v>0</v>
      </c>
      <c r="AD32" s="1412">
        <v>1</v>
      </c>
      <c r="AE32" s="1412">
        <f t="shared" ref="AE32:AE44" si="14">SUM(AC32:AD32)</f>
        <v>1</v>
      </c>
      <c r="AF32" s="1412"/>
      <c r="AG32" s="1412">
        <v>8</v>
      </c>
      <c r="AH32" s="1412">
        <v>3</v>
      </c>
      <c r="AI32" s="1411">
        <f t="shared" si="0"/>
        <v>11</v>
      </c>
      <c r="AJ32" s="531"/>
    </row>
    <row r="33" spans="1:38" s="556" customFormat="1" ht="12" customHeight="1">
      <c r="A33" s="1332"/>
      <c r="B33" s="2006"/>
      <c r="C33" s="370" t="s">
        <v>49</v>
      </c>
      <c r="D33" s="20"/>
      <c r="E33" s="1332">
        <v>0</v>
      </c>
      <c r="F33" s="1412">
        <v>0</v>
      </c>
      <c r="G33" s="1412">
        <f t="shared" si="8"/>
        <v>0</v>
      </c>
      <c r="H33" s="1412"/>
      <c r="I33" s="1332">
        <v>0</v>
      </c>
      <c r="J33" s="1412">
        <v>0</v>
      </c>
      <c r="K33" s="1412">
        <f t="shared" si="9"/>
        <v>0</v>
      </c>
      <c r="L33" s="1412"/>
      <c r="M33" s="1332">
        <v>0</v>
      </c>
      <c r="N33" s="1412">
        <v>0</v>
      </c>
      <c r="O33" s="1412">
        <f t="shared" si="10"/>
        <v>0</v>
      </c>
      <c r="P33" s="1412"/>
      <c r="Q33" s="1332">
        <v>0</v>
      </c>
      <c r="R33" s="1412">
        <v>0</v>
      </c>
      <c r="S33" s="1412">
        <f t="shared" si="11"/>
        <v>0</v>
      </c>
      <c r="T33" s="1412"/>
      <c r="U33" s="1332">
        <v>0</v>
      </c>
      <c r="V33" s="1412">
        <v>0</v>
      </c>
      <c r="W33" s="1412">
        <f t="shared" si="12"/>
        <v>0</v>
      </c>
      <c r="X33" s="1412"/>
      <c r="Y33" s="1332">
        <v>0</v>
      </c>
      <c r="Z33" s="1412">
        <v>0</v>
      </c>
      <c r="AA33" s="1412">
        <f t="shared" si="13"/>
        <v>0</v>
      </c>
      <c r="AB33" s="1412"/>
      <c r="AC33" s="1412">
        <v>2</v>
      </c>
      <c r="AD33" s="1412">
        <v>10</v>
      </c>
      <c r="AE33" s="1412">
        <f t="shared" si="14"/>
        <v>12</v>
      </c>
      <c r="AF33" s="1412"/>
      <c r="AG33" s="1412">
        <v>19</v>
      </c>
      <c r="AH33" s="1412">
        <v>3</v>
      </c>
      <c r="AI33" s="1411">
        <f t="shared" si="0"/>
        <v>22</v>
      </c>
      <c r="AJ33" s="531"/>
      <c r="AL33" s="1420"/>
    </row>
    <row r="34" spans="1:38" ht="12.75" customHeight="1">
      <c r="B34" s="1894">
        <v>1405</v>
      </c>
      <c r="C34" s="373" t="s">
        <v>4</v>
      </c>
      <c r="D34" s="514"/>
      <c r="E34" s="1262">
        <f>SUM(E35:E38)</f>
        <v>0</v>
      </c>
      <c r="F34" s="1262">
        <f>SUM(F35:F38)</f>
        <v>0</v>
      </c>
      <c r="G34" s="1414">
        <f t="shared" si="8"/>
        <v>0</v>
      </c>
      <c r="H34" s="1414"/>
      <c r="I34" s="1414">
        <f>SUM(I35:I38)</f>
        <v>0</v>
      </c>
      <c r="J34" s="1414">
        <f>SUM(J35:J38)</f>
        <v>0</v>
      </c>
      <c r="K34" s="1414">
        <f t="shared" si="9"/>
        <v>0</v>
      </c>
      <c r="L34" s="1414"/>
      <c r="M34" s="1414">
        <f>SUM(M35:M38)</f>
        <v>0</v>
      </c>
      <c r="N34" s="1414">
        <f>SUM(N35:N38)</f>
        <v>0</v>
      </c>
      <c r="O34" s="1414">
        <f t="shared" si="10"/>
        <v>0</v>
      </c>
      <c r="P34" s="1414">
        <f>SUM(P35:P56)</f>
        <v>0</v>
      </c>
      <c r="Q34" s="1414">
        <f>SUM(Q35:Q38)</f>
        <v>0</v>
      </c>
      <c r="R34" s="1414">
        <f>SUM(R35:R38)</f>
        <v>0</v>
      </c>
      <c r="S34" s="1414">
        <f t="shared" si="11"/>
        <v>0</v>
      </c>
      <c r="T34" s="1414">
        <f>SUM(T35:T56)</f>
        <v>0</v>
      </c>
      <c r="U34" s="1414">
        <f>SUM(U35:U38)</f>
        <v>0</v>
      </c>
      <c r="V34" s="1414">
        <f>SUM(V35:V38)</f>
        <v>0</v>
      </c>
      <c r="W34" s="1414">
        <f t="shared" si="12"/>
        <v>0</v>
      </c>
      <c r="X34" s="1414"/>
      <c r="Y34" s="1414">
        <f>SUM(Y35:Y38)</f>
        <v>0</v>
      </c>
      <c r="Z34" s="1414">
        <f>SUM(Z35:Z38)</f>
        <v>0</v>
      </c>
      <c r="AA34" s="1414">
        <f t="shared" si="13"/>
        <v>0</v>
      </c>
      <c r="AB34" s="1414">
        <f>SUM(AB35:AB56)</f>
        <v>0</v>
      </c>
      <c r="AC34" s="1414">
        <f>SUM(AC35:AC38)</f>
        <v>9</v>
      </c>
      <c r="AD34" s="1414">
        <f>SUM(AD35:AD38)</f>
        <v>10</v>
      </c>
      <c r="AE34" s="1414">
        <f t="shared" si="14"/>
        <v>19</v>
      </c>
      <c r="AF34" s="1414">
        <f>SUM(AF35:AF56)</f>
        <v>0</v>
      </c>
      <c r="AG34" s="1414">
        <f>SUM(AG35:AG38)</f>
        <v>25</v>
      </c>
      <c r="AH34" s="1414">
        <f>SUM(AH35:AH38)</f>
        <v>37</v>
      </c>
      <c r="AI34" s="1416">
        <f t="shared" si="0"/>
        <v>62</v>
      </c>
      <c r="AK34" s="1415"/>
    </row>
    <row r="35" spans="1:38" s="556" customFormat="1" ht="12" customHeight="1">
      <c r="A35" s="1332"/>
      <c r="B35" s="1895"/>
      <c r="C35" s="1303" t="s">
        <v>50</v>
      </c>
      <c r="D35" s="20"/>
      <c r="E35" s="1332">
        <v>0</v>
      </c>
      <c r="F35" s="1412">
        <v>0</v>
      </c>
      <c r="G35" s="1412">
        <f t="shared" si="8"/>
        <v>0</v>
      </c>
      <c r="H35" s="1412"/>
      <c r="I35" s="1332">
        <v>0</v>
      </c>
      <c r="J35" s="1412">
        <v>0</v>
      </c>
      <c r="K35" s="1412">
        <f t="shared" si="9"/>
        <v>0</v>
      </c>
      <c r="L35" s="1412"/>
      <c r="M35" s="1332">
        <v>0</v>
      </c>
      <c r="N35" s="1412">
        <v>0</v>
      </c>
      <c r="O35" s="1412">
        <f t="shared" si="10"/>
        <v>0</v>
      </c>
      <c r="P35" s="1412"/>
      <c r="Q35" s="1332">
        <v>0</v>
      </c>
      <c r="R35" s="1412">
        <v>0</v>
      </c>
      <c r="S35" s="1412">
        <f t="shared" si="11"/>
        <v>0</v>
      </c>
      <c r="T35" s="1412"/>
      <c r="U35" s="1332">
        <v>0</v>
      </c>
      <c r="V35" s="1412">
        <v>0</v>
      </c>
      <c r="W35" s="1412">
        <f t="shared" si="12"/>
        <v>0</v>
      </c>
      <c r="X35" s="1412"/>
      <c r="Y35" s="1332">
        <v>0</v>
      </c>
      <c r="Z35" s="1412">
        <v>0</v>
      </c>
      <c r="AA35" s="1412">
        <f t="shared" si="13"/>
        <v>0</v>
      </c>
      <c r="AB35" s="1412"/>
      <c r="AC35" s="1412">
        <v>3</v>
      </c>
      <c r="AD35" s="1412">
        <v>5</v>
      </c>
      <c r="AE35" s="1412">
        <f t="shared" si="14"/>
        <v>8</v>
      </c>
      <c r="AF35" s="1412"/>
      <c r="AG35" s="1412">
        <v>7</v>
      </c>
      <c r="AH35" s="1412">
        <v>8</v>
      </c>
      <c r="AI35" s="1411">
        <f t="shared" si="0"/>
        <v>15</v>
      </c>
      <c r="AJ35" s="531"/>
    </row>
    <row r="36" spans="1:38" ht="12" customHeight="1">
      <c r="B36" s="1895"/>
      <c r="C36" s="370" t="s">
        <v>58</v>
      </c>
      <c r="D36" s="20"/>
      <c r="E36" s="1332">
        <v>0</v>
      </c>
      <c r="F36" s="1412">
        <v>0</v>
      </c>
      <c r="G36" s="1412">
        <f t="shared" si="8"/>
        <v>0</v>
      </c>
      <c r="H36" s="1412"/>
      <c r="I36" s="1332">
        <v>0</v>
      </c>
      <c r="J36" s="1412">
        <v>0</v>
      </c>
      <c r="K36" s="1412">
        <f t="shared" si="9"/>
        <v>0</v>
      </c>
      <c r="L36" s="1412"/>
      <c r="M36" s="1332">
        <v>0</v>
      </c>
      <c r="N36" s="1412">
        <v>0</v>
      </c>
      <c r="O36" s="1412">
        <f t="shared" si="10"/>
        <v>0</v>
      </c>
      <c r="P36" s="1412"/>
      <c r="Q36" s="1332">
        <v>0</v>
      </c>
      <c r="R36" s="1412">
        <v>0</v>
      </c>
      <c r="S36" s="1412">
        <f t="shared" si="11"/>
        <v>0</v>
      </c>
      <c r="T36" s="1412"/>
      <c r="U36" s="1332">
        <v>0</v>
      </c>
      <c r="V36" s="1412">
        <v>0</v>
      </c>
      <c r="W36" s="1412">
        <f t="shared" si="12"/>
        <v>0</v>
      </c>
      <c r="X36" s="1412"/>
      <c r="Y36" s="1332">
        <v>0</v>
      </c>
      <c r="Z36" s="1412">
        <v>0</v>
      </c>
      <c r="AA36" s="1412">
        <f t="shared" si="13"/>
        <v>0</v>
      </c>
      <c r="AB36" s="1412"/>
      <c r="AC36" s="1412">
        <v>4</v>
      </c>
      <c r="AD36" s="1412">
        <v>4</v>
      </c>
      <c r="AE36" s="1412">
        <f t="shared" si="14"/>
        <v>8</v>
      </c>
      <c r="AF36" s="1419"/>
      <c r="AG36" s="1412">
        <v>15</v>
      </c>
      <c r="AH36" s="1412">
        <v>23</v>
      </c>
      <c r="AI36" s="1411">
        <f t="shared" si="0"/>
        <v>38</v>
      </c>
      <c r="AJ36" s="1418"/>
    </row>
    <row r="37" spans="1:38" ht="12" customHeight="1">
      <c r="B37" s="1895"/>
      <c r="C37" s="370" t="s">
        <v>51</v>
      </c>
      <c r="D37" s="20"/>
      <c r="E37" s="1332">
        <v>0</v>
      </c>
      <c r="F37" s="1412">
        <v>0</v>
      </c>
      <c r="G37" s="1412">
        <f t="shared" si="8"/>
        <v>0</v>
      </c>
      <c r="H37" s="1412"/>
      <c r="I37" s="1332">
        <v>0</v>
      </c>
      <c r="J37" s="1412">
        <v>0</v>
      </c>
      <c r="K37" s="1412">
        <f t="shared" si="9"/>
        <v>0</v>
      </c>
      <c r="L37" s="1412"/>
      <c r="M37" s="1332">
        <v>0</v>
      </c>
      <c r="N37" s="1412">
        <v>0</v>
      </c>
      <c r="O37" s="1412">
        <f t="shared" si="10"/>
        <v>0</v>
      </c>
      <c r="P37" s="1412"/>
      <c r="Q37" s="1332">
        <v>0</v>
      </c>
      <c r="R37" s="1412">
        <v>0</v>
      </c>
      <c r="S37" s="1412">
        <f t="shared" si="11"/>
        <v>0</v>
      </c>
      <c r="T37" s="1412"/>
      <c r="U37" s="1332">
        <v>0</v>
      </c>
      <c r="V37" s="1412">
        <v>0</v>
      </c>
      <c r="W37" s="1412">
        <f t="shared" si="12"/>
        <v>0</v>
      </c>
      <c r="X37" s="1412"/>
      <c r="Y37" s="1332">
        <v>0</v>
      </c>
      <c r="Z37" s="1412">
        <v>0</v>
      </c>
      <c r="AA37" s="1412">
        <f t="shared" si="13"/>
        <v>0</v>
      </c>
      <c r="AB37" s="1412"/>
      <c r="AC37" s="1412">
        <v>2</v>
      </c>
      <c r="AD37" s="1412">
        <v>1</v>
      </c>
      <c r="AE37" s="1412">
        <f t="shared" si="14"/>
        <v>3</v>
      </c>
      <c r="AF37" s="1419"/>
      <c r="AG37" s="1412">
        <v>1</v>
      </c>
      <c r="AH37" s="1412">
        <v>6</v>
      </c>
      <c r="AI37" s="1411">
        <f t="shared" si="0"/>
        <v>7</v>
      </c>
      <c r="AJ37" s="1418"/>
    </row>
    <row r="38" spans="1:38" s="556" customFormat="1" ht="12" customHeight="1">
      <c r="A38" s="1332"/>
      <c r="B38" s="1895"/>
      <c r="C38" s="370" t="s">
        <v>52</v>
      </c>
      <c r="D38" s="20"/>
      <c r="E38" s="1332">
        <v>0</v>
      </c>
      <c r="F38" s="1412">
        <v>0</v>
      </c>
      <c r="G38" s="1412">
        <f t="shared" si="8"/>
        <v>0</v>
      </c>
      <c r="H38" s="1412"/>
      <c r="I38" s="1332">
        <v>0</v>
      </c>
      <c r="J38" s="1412">
        <v>0</v>
      </c>
      <c r="K38" s="1412">
        <f t="shared" si="9"/>
        <v>0</v>
      </c>
      <c r="L38" s="1412"/>
      <c r="M38" s="1332">
        <v>0</v>
      </c>
      <c r="N38" s="1412">
        <v>0</v>
      </c>
      <c r="O38" s="1412">
        <f t="shared" si="10"/>
        <v>0</v>
      </c>
      <c r="P38" s="1412"/>
      <c r="Q38" s="1332">
        <v>0</v>
      </c>
      <c r="R38" s="1412">
        <v>0</v>
      </c>
      <c r="S38" s="1412">
        <f t="shared" si="11"/>
        <v>0</v>
      </c>
      <c r="T38" s="1412"/>
      <c r="U38" s="1332">
        <v>0</v>
      </c>
      <c r="V38" s="1412">
        <v>0</v>
      </c>
      <c r="W38" s="1412">
        <f t="shared" si="12"/>
        <v>0</v>
      </c>
      <c r="X38" s="1412"/>
      <c r="Y38" s="1332">
        <v>0</v>
      </c>
      <c r="Z38" s="1412">
        <v>0</v>
      </c>
      <c r="AA38" s="1412">
        <f t="shared" si="13"/>
        <v>0</v>
      </c>
      <c r="AB38" s="1412"/>
      <c r="AC38" s="1412">
        <v>0</v>
      </c>
      <c r="AD38" s="1412">
        <v>0</v>
      </c>
      <c r="AE38" s="1412">
        <f t="shared" si="14"/>
        <v>0</v>
      </c>
      <c r="AF38" s="1412"/>
      <c r="AG38" s="1412">
        <v>2</v>
      </c>
      <c r="AH38" s="1412">
        <v>0</v>
      </c>
      <c r="AI38" s="1411">
        <f t="shared" si="0"/>
        <v>2</v>
      </c>
      <c r="AJ38" s="1418"/>
    </row>
    <row r="39" spans="1:38" ht="12.75" customHeight="1">
      <c r="B39" s="2003">
        <v>1406</v>
      </c>
      <c r="C39" s="373" t="s">
        <v>5</v>
      </c>
      <c r="D39" s="372"/>
      <c r="E39" s="1262">
        <f>SUM(E40:E44)</f>
        <v>0</v>
      </c>
      <c r="F39" s="1414">
        <f>SUM(F40:F44)</f>
        <v>0</v>
      </c>
      <c r="G39" s="1414">
        <f t="shared" si="8"/>
        <v>0</v>
      </c>
      <c r="H39" s="1414"/>
      <c r="I39" s="1414">
        <f>SUM(I40:I44)</f>
        <v>0</v>
      </c>
      <c r="J39" s="1414">
        <f>SUM(J40:J44)</f>
        <v>0</v>
      </c>
      <c r="K39" s="1414">
        <f t="shared" si="9"/>
        <v>0</v>
      </c>
      <c r="L39" s="1414"/>
      <c r="M39" s="1414">
        <f>SUM(M40:M44)</f>
        <v>0</v>
      </c>
      <c r="N39" s="1414">
        <f>SUM(N40:N44)</f>
        <v>0</v>
      </c>
      <c r="O39" s="1414">
        <f t="shared" si="10"/>
        <v>0</v>
      </c>
      <c r="P39" s="1414"/>
      <c r="Q39" s="1414">
        <f>SUM(Q40:Q44)</f>
        <v>0</v>
      </c>
      <c r="R39" s="1414">
        <f>SUM(R40:R44)</f>
        <v>0</v>
      </c>
      <c r="S39" s="1414">
        <f t="shared" si="11"/>
        <v>0</v>
      </c>
      <c r="T39" s="1414"/>
      <c r="U39" s="1414">
        <f>SUM(U40:U44)</f>
        <v>0</v>
      </c>
      <c r="V39" s="1414">
        <f>SUM(V40:V44)</f>
        <v>0</v>
      </c>
      <c r="W39" s="1414">
        <f t="shared" si="12"/>
        <v>0</v>
      </c>
      <c r="X39" s="1414"/>
      <c r="Y39" s="1414">
        <f>SUM(Y40:Y44)</f>
        <v>0</v>
      </c>
      <c r="Z39" s="1414">
        <f>SUM(Z40:Z44)</f>
        <v>0</v>
      </c>
      <c r="AA39" s="1414">
        <f t="shared" si="13"/>
        <v>0</v>
      </c>
      <c r="AB39" s="1414"/>
      <c r="AC39" s="1414">
        <f>SUM(AC40:AC44)</f>
        <v>2</v>
      </c>
      <c r="AD39" s="1414">
        <f>SUM(AD40:AD44)</f>
        <v>11</v>
      </c>
      <c r="AE39" s="1414">
        <f t="shared" si="14"/>
        <v>13</v>
      </c>
      <c r="AF39" s="1414"/>
      <c r="AG39" s="1414">
        <f>SUM(AG40:AG44)</f>
        <v>11</v>
      </c>
      <c r="AH39" s="1414">
        <f>SUM(AH40:AH44)</f>
        <v>8</v>
      </c>
      <c r="AI39" s="1416">
        <f t="shared" si="0"/>
        <v>19</v>
      </c>
      <c r="AK39" s="1415"/>
    </row>
    <row r="40" spans="1:38" s="556" customFormat="1" ht="12" customHeight="1">
      <c r="A40" s="1332"/>
      <c r="B40" s="2004"/>
      <c r="C40" s="370" t="s">
        <v>53</v>
      </c>
      <c r="D40" s="370"/>
      <c r="E40" s="1332">
        <v>0</v>
      </c>
      <c r="F40" s="1412">
        <v>0</v>
      </c>
      <c r="G40" s="1412">
        <f t="shared" si="8"/>
        <v>0</v>
      </c>
      <c r="H40" s="1412"/>
      <c r="I40" s="1332">
        <v>0</v>
      </c>
      <c r="J40" s="1412">
        <v>0</v>
      </c>
      <c r="K40" s="1412">
        <f t="shared" si="9"/>
        <v>0</v>
      </c>
      <c r="L40" s="1412"/>
      <c r="M40" s="1332">
        <v>0</v>
      </c>
      <c r="N40" s="1412">
        <v>0</v>
      </c>
      <c r="O40" s="1412">
        <f t="shared" si="10"/>
        <v>0</v>
      </c>
      <c r="P40" s="1412"/>
      <c r="Q40" s="1332">
        <v>0</v>
      </c>
      <c r="R40" s="1412">
        <v>0</v>
      </c>
      <c r="S40" s="1412">
        <f t="shared" si="11"/>
        <v>0</v>
      </c>
      <c r="T40" s="1412"/>
      <c r="U40" s="1332">
        <v>0</v>
      </c>
      <c r="V40" s="1412">
        <v>0</v>
      </c>
      <c r="W40" s="1412">
        <f t="shared" si="12"/>
        <v>0</v>
      </c>
      <c r="X40" s="1412"/>
      <c r="Y40" s="1332">
        <v>0</v>
      </c>
      <c r="Z40" s="1412">
        <v>0</v>
      </c>
      <c r="AA40" s="1412">
        <f t="shared" si="13"/>
        <v>0</v>
      </c>
      <c r="AB40" s="1412"/>
      <c r="AC40" s="1412">
        <v>1</v>
      </c>
      <c r="AD40" s="1412">
        <v>9</v>
      </c>
      <c r="AE40" s="1412">
        <f t="shared" si="14"/>
        <v>10</v>
      </c>
      <c r="AF40" s="1412"/>
      <c r="AG40" s="1412">
        <v>4</v>
      </c>
      <c r="AH40" s="1412">
        <v>2</v>
      </c>
      <c r="AI40" s="1411">
        <f t="shared" ref="AI40:AI71" si="15">SUM(AG40:AH40)</f>
        <v>6</v>
      </c>
      <c r="AJ40" s="531"/>
    </row>
    <row r="41" spans="1:38" s="556" customFormat="1" ht="12" customHeight="1">
      <c r="A41" s="1332"/>
      <c r="B41" s="2004"/>
      <c r="C41" s="370" t="s">
        <v>54</v>
      </c>
      <c r="D41" s="370"/>
      <c r="E41" s="1332">
        <v>0</v>
      </c>
      <c r="F41" s="1412">
        <v>0</v>
      </c>
      <c r="G41" s="1412">
        <f t="shared" si="8"/>
        <v>0</v>
      </c>
      <c r="H41" s="1412"/>
      <c r="I41" s="1332">
        <v>0</v>
      </c>
      <c r="J41" s="1412">
        <v>0</v>
      </c>
      <c r="K41" s="1412">
        <f t="shared" si="9"/>
        <v>0</v>
      </c>
      <c r="L41" s="1412"/>
      <c r="M41" s="1332">
        <v>0</v>
      </c>
      <c r="N41" s="1412">
        <v>0</v>
      </c>
      <c r="O41" s="1412">
        <f t="shared" si="10"/>
        <v>0</v>
      </c>
      <c r="P41" s="1412"/>
      <c r="Q41" s="1332">
        <v>0</v>
      </c>
      <c r="R41" s="1412">
        <v>0</v>
      </c>
      <c r="S41" s="1412">
        <f t="shared" si="11"/>
        <v>0</v>
      </c>
      <c r="T41" s="1412"/>
      <c r="U41" s="1332">
        <v>0</v>
      </c>
      <c r="V41" s="1412">
        <v>0</v>
      </c>
      <c r="W41" s="1412">
        <f t="shared" si="12"/>
        <v>0</v>
      </c>
      <c r="X41" s="1412"/>
      <c r="Y41" s="1332">
        <v>0</v>
      </c>
      <c r="Z41" s="1412">
        <v>0</v>
      </c>
      <c r="AA41" s="1412">
        <f t="shared" si="13"/>
        <v>0</v>
      </c>
      <c r="AB41" s="1412"/>
      <c r="AC41" s="1412">
        <v>0</v>
      </c>
      <c r="AD41" s="1412">
        <v>0</v>
      </c>
      <c r="AE41" s="1412">
        <f t="shared" si="14"/>
        <v>0</v>
      </c>
      <c r="AF41" s="1412"/>
      <c r="AG41" s="1412">
        <v>1</v>
      </c>
      <c r="AH41" s="1412">
        <v>1</v>
      </c>
      <c r="AI41" s="1411">
        <f t="shared" si="15"/>
        <v>2</v>
      </c>
      <c r="AJ41" s="531"/>
    </row>
    <row r="42" spans="1:38" s="556" customFormat="1" ht="12" customHeight="1">
      <c r="A42" s="1332"/>
      <c r="B42" s="2004"/>
      <c r="C42" s="370" t="s">
        <v>55</v>
      </c>
      <c r="D42" s="370"/>
      <c r="E42" s="1332">
        <v>0</v>
      </c>
      <c r="F42" s="1412">
        <v>0</v>
      </c>
      <c r="G42" s="1412">
        <f t="shared" si="8"/>
        <v>0</v>
      </c>
      <c r="H42" s="1412"/>
      <c r="I42" s="1332">
        <v>0</v>
      </c>
      <c r="J42" s="1412">
        <v>0</v>
      </c>
      <c r="K42" s="1412">
        <f t="shared" si="9"/>
        <v>0</v>
      </c>
      <c r="L42" s="1412"/>
      <c r="M42" s="1332">
        <v>0</v>
      </c>
      <c r="N42" s="1412">
        <v>0</v>
      </c>
      <c r="O42" s="1412">
        <f t="shared" si="10"/>
        <v>0</v>
      </c>
      <c r="P42" s="1412"/>
      <c r="Q42" s="1332">
        <v>0</v>
      </c>
      <c r="R42" s="1412">
        <v>0</v>
      </c>
      <c r="S42" s="1412">
        <f t="shared" si="11"/>
        <v>0</v>
      </c>
      <c r="T42" s="1412"/>
      <c r="U42" s="1332">
        <v>0</v>
      </c>
      <c r="V42" s="1412">
        <v>0</v>
      </c>
      <c r="W42" s="1412">
        <f t="shared" si="12"/>
        <v>0</v>
      </c>
      <c r="X42" s="1412"/>
      <c r="Y42" s="1332">
        <v>0</v>
      </c>
      <c r="Z42" s="1412">
        <v>0</v>
      </c>
      <c r="AA42" s="1412">
        <f t="shared" si="13"/>
        <v>0</v>
      </c>
      <c r="AB42" s="1412"/>
      <c r="AC42" s="1412">
        <v>1</v>
      </c>
      <c r="AD42" s="1412">
        <v>2</v>
      </c>
      <c r="AE42" s="1412">
        <f t="shared" si="14"/>
        <v>3</v>
      </c>
      <c r="AF42" s="1412"/>
      <c r="AG42" s="1412">
        <v>6</v>
      </c>
      <c r="AH42" s="1412">
        <v>4</v>
      </c>
      <c r="AI42" s="1411">
        <f t="shared" si="15"/>
        <v>10</v>
      </c>
      <c r="AJ42" s="531"/>
    </row>
    <row r="43" spans="1:38" s="556" customFormat="1" ht="12" customHeight="1">
      <c r="A43" s="1332"/>
      <c r="B43" s="2004"/>
      <c r="C43" s="370" t="s">
        <v>26</v>
      </c>
      <c r="D43" s="370"/>
      <c r="E43" s="1332">
        <v>0</v>
      </c>
      <c r="F43" s="1412">
        <v>0</v>
      </c>
      <c r="G43" s="1412">
        <f t="shared" si="8"/>
        <v>0</v>
      </c>
      <c r="H43" s="1412"/>
      <c r="I43" s="1332">
        <v>0</v>
      </c>
      <c r="J43" s="1412">
        <v>0</v>
      </c>
      <c r="K43" s="1412">
        <f t="shared" si="9"/>
        <v>0</v>
      </c>
      <c r="L43" s="1412"/>
      <c r="M43" s="1332">
        <v>0</v>
      </c>
      <c r="N43" s="1412">
        <v>0</v>
      </c>
      <c r="O43" s="1412">
        <f t="shared" si="10"/>
        <v>0</v>
      </c>
      <c r="P43" s="1412"/>
      <c r="Q43" s="1332">
        <v>0</v>
      </c>
      <c r="R43" s="1412">
        <v>0</v>
      </c>
      <c r="S43" s="1412">
        <f t="shared" si="11"/>
        <v>0</v>
      </c>
      <c r="T43" s="1412"/>
      <c r="U43" s="1332">
        <v>0</v>
      </c>
      <c r="V43" s="1412">
        <v>0</v>
      </c>
      <c r="W43" s="1412">
        <f t="shared" si="12"/>
        <v>0</v>
      </c>
      <c r="X43" s="1412"/>
      <c r="Y43" s="1332">
        <v>0</v>
      </c>
      <c r="Z43" s="1412">
        <v>0</v>
      </c>
      <c r="AA43" s="1412">
        <f t="shared" si="13"/>
        <v>0</v>
      </c>
      <c r="AB43" s="1412"/>
      <c r="AC43" s="1412">
        <v>0</v>
      </c>
      <c r="AD43" s="1412">
        <v>0</v>
      </c>
      <c r="AE43" s="1412">
        <f t="shared" si="14"/>
        <v>0</v>
      </c>
      <c r="AF43" s="1412"/>
      <c r="AG43" s="1412">
        <v>0</v>
      </c>
      <c r="AH43" s="1412">
        <v>0</v>
      </c>
      <c r="AI43" s="1411">
        <f t="shared" si="15"/>
        <v>0</v>
      </c>
      <c r="AJ43" s="531"/>
    </row>
    <row r="44" spans="1:38" s="556" customFormat="1" ht="12" customHeight="1">
      <c r="A44" s="1332"/>
      <c r="B44" s="2006"/>
      <c r="C44" s="370" t="s">
        <v>15</v>
      </c>
      <c r="D44" s="370"/>
      <c r="E44" s="1332">
        <v>0</v>
      </c>
      <c r="F44" s="1412">
        <v>0</v>
      </c>
      <c r="G44" s="1412">
        <f t="shared" si="8"/>
        <v>0</v>
      </c>
      <c r="H44" s="1412"/>
      <c r="I44" s="1332">
        <v>0</v>
      </c>
      <c r="J44" s="1412">
        <v>0</v>
      </c>
      <c r="K44" s="1412">
        <f t="shared" si="9"/>
        <v>0</v>
      </c>
      <c r="L44" s="1412"/>
      <c r="M44" s="1332">
        <v>0</v>
      </c>
      <c r="N44" s="1412">
        <v>0</v>
      </c>
      <c r="O44" s="1412">
        <f t="shared" si="10"/>
        <v>0</v>
      </c>
      <c r="P44" s="1412"/>
      <c r="Q44" s="1332">
        <v>0</v>
      </c>
      <c r="R44" s="1412">
        <v>0</v>
      </c>
      <c r="S44" s="1412">
        <f t="shared" si="11"/>
        <v>0</v>
      </c>
      <c r="T44" s="1412"/>
      <c r="U44" s="1332">
        <v>0</v>
      </c>
      <c r="V44" s="1412">
        <v>0</v>
      </c>
      <c r="W44" s="1412">
        <f t="shared" si="12"/>
        <v>0</v>
      </c>
      <c r="X44" s="1412"/>
      <c r="Y44" s="1332">
        <v>0</v>
      </c>
      <c r="Z44" s="1412">
        <v>0</v>
      </c>
      <c r="AA44" s="1412">
        <f t="shared" si="13"/>
        <v>0</v>
      </c>
      <c r="AB44" s="1412"/>
      <c r="AC44" s="1412">
        <v>0</v>
      </c>
      <c r="AD44" s="1412">
        <v>0</v>
      </c>
      <c r="AE44" s="1412">
        <f t="shared" si="14"/>
        <v>0</v>
      </c>
      <c r="AF44" s="1412"/>
      <c r="AG44" s="1412">
        <v>0</v>
      </c>
      <c r="AH44" s="1412">
        <v>1</v>
      </c>
      <c r="AI44" s="1411">
        <f t="shared" si="15"/>
        <v>1</v>
      </c>
      <c r="AJ44" s="531"/>
    </row>
    <row r="45" spans="1:38" ht="12.75" customHeight="1">
      <c r="B45" s="1894">
        <v>1407</v>
      </c>
      <c r="C45" s="373" t="s">
        <v>62</v>
      </c>
      <c r="D45" s="372"/>
      <c r="E45" s="1262">
        <f>SUM(E46:E47)</f>
        <v>0</v>
      </c>
      <c r="F45" s="1262">
        <f>SUM(F46:F47)</f>
        <v>0</v>
      </c>
      <c r="G45" s="1414">
        <f>SUM(G46:G46)</f>
        <v>0</v>
      </c>
      <c r="H45" s="1414"/>
      <c r="I45" s="1414">
        <f>SUM(I46:I47)</f>
        <v>0</v>
      </c>
      <c r="J45" s="1414">
        <f>SUM(J46:J47)</f>
        <v>0</v>
      </c>
      <c r="K45" s="1414">
        <f>SUM(K46:K46)</f>
        <v>0</v>
      </c>
      <c r="L45" s="1414"/>
      <c r="M45" s="1414">
        <f>SUM(M46:M47)</f>
        <v>0</v>
      </c>
      <c r="N45" s="1414">
        <f>SUM(N46:N47)</f>
        <v>0</v>
      </c>
      <c r="O45" s="1414">
        <f>SUM(O46:O46)</f>
        <v>0</v>
      </c>
      <c r="P45" s="1414"/>
      <c r="Q45" s="1414">
        <f>SUM(Q46:Q47)</f>
        <v>0</v>
      </c>
      <c r="R45" s="1414">
        <f>SUM(R46:R47)</f>
        <v>0</v>
      </c>
      <c r="S45" s="1414">
        <f>SUM(S46:S46)</f>
        <v>0</v>
      </c>
      <c r="T45" s="1414"/>
      <c r="U45" s="1414">
        <f>SUM(U46:U47)</f>
        <v>0</v>
      </c>
      <c r="V45" s="1414">
        <f>SUM(V46:V47)</f>
        <v>0</v>
      </c>
      <c r="W45" s="1414">
        <f>SUM(W46:W46)</f>
        <v>0</v>
      </c>
      <c r="X45" s="1414"/>
      <c r="Y45" s="1414">
        <f>SUM(Y46:Y47)</f>
        <v>1</v>
      </c>
      <c r="Z45" s="1414">
        <f>SUM(Z46:Z47)</f>
        <v>0</v>
      </c>
      <c r="AA45" s="1414">
        <f t="shared" si="13"/>
        <v>1</v>
      </c>
      <c r="AB45" s="1414"/>
      <c r="AC45" s="1414">
        <f>SUM(AC46:AC47)</f>
        <v>1</v>
      </c>
      <c r="AD45" s="1414">
        <f>SUM(AD46:AD47)</f>
        <v>1</v>
      </c>
      <c r="AE45" s="1414">
        <f>SUM(AE46:AE46)</f>
        <v>2</v>
      </c>
      <c r="AF45" s="1414"/>
      <c r="AG45" s="1414">
        <f>SUM(AG46:AG47)</f>
        <v>20</v>
      </c>
      <c r="AH45" s="1414">
        <f>SUM(AH46:AH47)</f>
        <v>6</v>
      </c>
      <c r="AI45" s="1416">
        <f t="shared" si="15"/>
        <v>26</v>
      </c>
      <c r="AK45" s="1415"/>
    </row>
    <row r="46" spans="1:38" s="556" customFormat="1" ht="12" customHeight="1">
      <c r="A46" s="1332"/>
      <c r="B46" s="1895"/>
      <c r="C46" s="370" t="s">
        <v>56</v>
      </c>
      <c r="D46" s="490"/>
      <c r="E46" s="1332">
        <v>0</v>
      </c>
      <c r="F46" s="1412">
        <v>0</v>
      </c>
      <c r="G46" s="1412">
        <f>SUM(E46:F46)</f>
        <v>0</v>
      </c>
      <c r="H46" s="1412"/>
      <c r="I46" s="1332">
        <v>0</v>
      </c>
      <c r="J46" s="1412">
        <v>0</v>
      </c>
      <c r="K46" s="1412">
        <f>SUM(I46:J46)</f>
        <v>0</v>
      </c>
      <c r="L46" s="1412"/>
      <c r="M46" s="1332">
        <v>0</v>
      </c>
      <c r="N46" s="1412">
        <v>0</v>
      </c>
      <c r="O46" s="1412">
        <f>SUM(M46:N46)</f>
        <v>0</v>
      </c>
      <c r="P46" s="1412"/>
      <c r="Q46" s="1332">
        <v>0</v>
      </c>
      <c r="R46" s="1412">
        <v>0</v>
      </c>
      <c r="S46" s="1412">
        <f>SUM(Q46:R46)</f>
        <v>0</v>
      </c>
      <c r="T46" s="1412"/>
      <c r="U46" s="1332">
        <v>0</v>
      </c>
      <c r="V46" s="1412">
        <v>0</v>
      </c>
      <c r="W46" s="1412">
        <f>SUM(U46:V46)</f>
        <v>0</v>
      </c>
      <c r="X46" s="1412"/>
      <c r="Y46" s="1332">
        <v>0</v>
      </c>
      <c r="Z46" s="1332">
        <v>0</v>
      </c>
      <c r="AA46" s="1412">
        <f t="shared" si="13"/>
        <v>0</v>
      </c>
      <c r="AB46" s="1412"/>
      <c r="AC46" s="1412">
        <v>1</v>
      </c>
      <c r="AD46" s="1412">
        <v>1</v>
      </c>
      <c r="AE46" s="1412">
        <f>SUM(AC46:AD46)</f>
        <v>2</v>
      </c>
      <c r="AF46" s="1412"/>
      <c r="AG46" s="1412">
        <v>5</v>
      </c>
      <c r="AH46" s="1412">
        <v>3</v>
      </c>
      <c r="AI46" s="1411">
        <f t="shared" si="15"/>
        <v>8</v>
      </c>
      <c r="AJ46" s="531"/>
    </row>
    <row r="47" spans="1:38" s="556" customFormat="1" ht="12" customHeight="1">
      <c r="A47" s="1332"/>
      <c r="B47" s="1896"/>
      <c r="C47" s="370" t="s">
        <v>25</v>
      </c>
      <c r="D47" s="20"/>
      <c r="E47" s="1332">
        <v>0</v>
      </c>
      <c r="F47" s="1412">
        <v>0</v>
      </c>
      <c r="G47" s="1412">
        <f>SUM(E47:F47)</f>
        <v>0</v>
      </c>
      <c r="H47" s="1412"/>
      <c r="I47" s="1332">
        <v>0</v>
      </c>
      <c r="J47" s="1412">
        <v>0</v>
      </c>
      <c r="K47" s="1412">
        <f>SUM(I47:J47)</f>
        <v>0</v>
      </c>
      <c r="L47" s="1412"/>
      <c r="M47" s="1332">
        <v>0</v>
      </c>
      <c r="N47" s="1412">
        <v>0</v>
      </c>
      <c r="O47" s="1412">
        <f>SUM(M47:N47)</f>
        <v>0</v>
      </c>
      <c r="P47" s="1412"/>
      <c r="Q47" s="1332">
        <v>0</v>
      </c>
      <c r="R47" s="1412">
        <v>0</v>
      </c>
      <c r="S47" s="1412">
        <f>SUM(Q47:R47)</f>
        <v>0</v>
      </c>
      <c r="T47" s="1412"/>
      <c r="U47" s="1332">
        <v>0</v>
      </c>
      <c r="V47" s="1412">
        <v>0</v>
      </c>
      <c r="W47" s="1412">
        <f>SUM(U47:V47)</f>
        <v>0</v>
      </c>
      <c r="X47" s="1412"/>
      <c r="Y47" s="1412">
        <v>1</v>
      </c>
      <c r="Z47" s="1412">
        <v>0</v>
      </c>
      <c r="AA47" s="1412">
        <f t="shared" si="13"/>
        <v>1</v>
      </c>
      <c r="AB47" s="1412"/>
      <c r="AC47" s="1412">
        <v>0</v>
      </c>
      <c r="AD47" s="1412">
        <v>0</v>
      </c>
      <c r="AE47" s="1412">
        <f>SUM(AC47:AD47)</f>
        <v>0</v>
      </c>
      <c r="AF47" s="1412"/>
      <c r="AG47" s="1412">
        <v>15</v>
      </c>
      <c r="AH47" s="1412">
        <v>3</v>
      </c>
      <c r="AI47" s="1411">
        <f t="shared" si="15"/>
        <v>18</v>
      </c>
      <c r="AJ47" s="531"/>
    </row>
    <row r="48" spans="1:38" ht="12.75" customHeight="1">
      <c r="B48" s="1894">
        <v>1408</v>
      </c>
      <c r="C48" s="373" t="s">
        <v>63</v>
      </c>
      <c r="D48" s="372"/>
      <c r="E48" s="1262">
        <f>SUM(E49:E52)</f>
        <v>0</v>
      </c>
      <c r="F48" s="1262">
        <f>SUM(F49:F52)</f>
        <v>0</v>
      </c>
      <c r="G48" s="1262">
        <f>SUM(G49:G52)</f>
        <v>0</v>
      </c>
      <c r="H48" s="1414"/>
      <c r="I48" s="1414">
        <f t="shared" ref="I48:W48" si="16">SUM(I49:I52)</f>
        <v>0</v>
      </c>
      <c r="J48" s="1414">
        <f t="shared" si="16"/>
        <v>0</v>
      </c>
      <c r="K48" s="1414">
        <f t="shared" si="16"/>
        <v>0</v>
      </c>
      <c r="L48" s="1414">
        <f t="shared" si="16"/>
        <v>0</v>
      </c>
      <c r="M48" s="1414">
        <f t="shared" si="16"/>
        <v>0</v>
      </c>
      <c r="N48" s="1414">
        <f t="shared" si="16"/>
        <v>0</v>
      </c>
      <c r="O48" s="1414">
        <f t="shared" si="16"/>
        <v>0</v>
      </c>
      <c r="P48" s="1414">
        <f t="shared" si="16"/>
        <v>0</v>
      </c>
      <c r="Q48" s="1414">
        <f t="shared" si="16"/>
        <v>0</v>
      </c>
      <c r="R48" s="1414">
        <f t="shared" si="16"/>
        <v>0</v>
      </c>
      <c r="S48" s="1414">
        <f t="shared" si="16"/>
        <v>0</v>
      </c>
      <c r="T48" s="1414">
        <f t="shared" si="16"/>
        <v>0</v>
      </c>
      <c r="U48" s="1414">
        <f t="shared" si="16"/>
        <v>0</v>
      </c>
      <c r="V48" s="1414">
        <f t="shared" si="16"/>
        <v>0</v>
      </c>
      <c r="W48" s="1414">
        <f t="shared" si="16"/>
        <v>0</v>
      </c>
      <c r="X48" s="1414"/>
      <c r="Y48" s="1414">
        <f>SUM(Y49:Y52)</f>
        <v>0</v>
      </c>
      <c r="Z48" s="1414">
        <f>SUM(Z49:Z52)</f>
        <v>0</v>
      </c>
      <c r="AA48" s="1414">
        <f t="shared" si="13"/>
        <v>0</v>
      </c>
      <c r="AB48" s="1414">
        <f t="shared" ref="AB48:AH48" si="17">SUM(AB49:AB52)</f>
        <v>0</v>
      </c>
      <c r="AC48" s="1414">
        <f t="shared" si="17"/>
        <v>2</v>
      </c>
      <c r="AD48" s="1414">
        <f t="shared" si="17"/>
        <v>1</v>
      </c>
      <c r="AE48" s="1414">
        <f t="shared" si="17"/>
        <v>3</v>
      </c>
      <c r="AF48" s="1414">
        <f t="shared" si="17"/>
        <v>0</v>
      </c>
      <c r="AG48" s="1414">
        <f t="shared" si="17"/>
        <v>16</v>
      </c>
      <c r="AH48" s="1414">
        <f t="shared" si="17"/>
        <v>9</v>
      </c>
      <c r="AI48" s="1416">
        <f t="shared" si="15"/>
        <v>25</v>
      </c>
      <c r="AK48" s="1415"/>
    </row>
    <row r="49" spans="1:37" s="556" customFormat="1" ht="12" customHeight="1">
      <c r="A49" s="1332"/>
      <c r="B49" s="1895"/>
      <c r="C49" s="1998" t="s">
        <v>473</v>
      </c>
      <c r="D49" s="1998"/>
      <c r="E49" s="1332">
        <v>0</v>
      </c>
      <c r="F49" s="1412">
        <v>0</v>
      </c>
      <c r="G49" s="1412">
        <f t="shared" ref="G49:G58" si="18">SUM(E49:F49)</f>
        <v>0</v>
      </c>
      <c r="H49" s="1417"/>
      <c r="I49" s="1332">
        <v>0</v>
      </c>
      <c r="J49" s="1412">
        <v>0</v>
      </c>
      <c r="K49" s="1412">
        <f t="shared" ref="K49:K58" si="19">SUM(I49:J49)</f>
        <v>0</v>
      </c>
      <c r="L49" s="1417"/>
      <c r="M49" s="1332">
        <v>0</v>
      </c>
      <c r="N49" s="1412">
        <v>0</v>
      </c>
      <c r="O49" s="1412">
        <f t="shared" ref="O49:O58" si="20">SUM(M49:N49)</f>
        <v>0</v>
      </c>
      <c r="P49" s="1417"/>
      <c r="Q49" s="1332">
        <v>0</v>
      </c>
      <c r="R49" s="1412">
        <v>0</v>
      </c>
      <c r="S49" s="1412">
        <f t="shared" ref="S49:S58" si="21">SUM(Q49:R49)</f>
        <v>0</v>
      </c>
      <c r="T49" s="1417"/>
      <c r="U49" s="1332">
        <v>0</v>
      </c>
      <c r="V49" s="1412">
        <v>0</v>
      </c>
      <c r="W49" s="1412">
        <f t="shared" ref="W49:W58" si="22">SUM(U49:V49)</f>
        <v>0</v>
      </c>
      <c r="X49" s="1417"/>
      <c r="Y49" s="1332">
        <v>0</v>
      </c>
      <c r="Z49" s="1412">
        <v>0</v>
      </c>
      <c r="AA49" s="1412">
        <f t="shared" si="13"/>
        <v>0</v>
      </c>
      <c r="AB49" s="1417"/>
      <c r="AC49" s="1332">
        <v>0</v>
      </c>
      <c r="AD49" s="1412">
        <v>0</v>
      </c>
      <c r="AE49" s="1412">
        <f t="shared" ref="AE49:AE58" si="23">SUM(AC49:AD49)</f>
        <v>0</v>
      </c>
      <c r="AF49" s="1417"/>
      <c r="AG49" s="1412">
        <v>5</v>
      </c>
      <c r="AH49" s="1412">
        <v>3</v>
      </c>
      <c r="AI49" s="1411">
        <f t="shared" si="15"/>
        <v>8</v>
      </c>
      <c r="AJ49" s="531"/>
    </row>
    <row r="50" spans="1:37" s="556" customFormat="1" ht="12" customHeight="1">
      <c r="A50" s="1332"/>
      <c r="B50" s="1895"/>
      <c r="C50" s="370" t="s">
        <v>57</v>
      </c>
      <c r="D50" s="1316"/>
      <c r="E50" s="1332">
        <v>0</v>
      </c>
      <c r="F50" s="1412">
        <v>0</v>
      </c>
      <c r="G50" s="1412">
        <f t="shared" si="18"/>
        <v>0</v>
      </c>
      <c r="H50" s="1417"/>
      <c r="I50" s="1332">
        <v>0</v>
      </c>
      <c r="J50" s="1412">
        <v>0</v>
      </c>
      <c r="K50" s="1412">
        <f t="shared" si="19"/>
        <v>0</v>
      </c>
      <c r="L50" s="1417"/>
      <c r="M50" s="1332">
        <v>0</v>
      </c>
      <c r="N50" s="1412">
        <v>0</v>
      </c>
      <c r="O50" s="1412">
        <f t="shared" si="20"/>
        <v>0</v>
      </c>
      <c r="P50" s="1417"/>
      <c r="Q50" s="1332">
        <v>0</v>
      </c>
      <c r="R50" s="1412">
        <v>0</v>
      </c>
      <c r="S50" s="1412">
        <f t="shared" si="21"/>
        <v>0</v>
      </c>
      <c r="T50" s="1417"/>
      <c r="U50" s="1332">
        <v>0</v>
      </c>
      <c r="V50" s="1412">
        <v>0</v>
      </c>
      <c r="W50" s="1412">
        <f t="shared" si="22"/>
        <v>0</v>
      </c>
      <c r="X50" s="1417"/>
      <c r="Y50" s="1332">
        <v>0</v>
      </c>
      <c r="Z50" s="1412">
        <v>0</v>
      </c>
      <c r="AA50" s="1412">
        <f t="shared" si="13"/>
        <v>0</v>
      </c>
      <c r="AB50" s="1417"/>
      <c r="AC50" s="1332">
        <v>0</v>
      </c>
      <c r="AD50" s="1412">
        <v>0</v>
      </c>
      <c r="AE50" s="1412">
        <f t="shared" si="23"/>
        <v>0</v>
      </c>
      <c r="AF50" s="1417"/>
      <c r="AG50" s="1412">
        <v>1</v>
      </c>
      <c r="AH50" s="1412">
        <v>2</v>
      </c>
      <c r="AI50" s="1411">
        <f t="shared" si="15"/>
        <v>3</v>
      </c>
      <c r="AJ50" s="531"/>
    </row>
    <row r="51" spans="1:37" s="556" customFormat="1" ht="12" customHeight="1">
      <c r="A51" s="1332"/>
      <c r="B51" s="1895"/>
      <c r="C51" s="370" t="s">
        <v>18</v>
      </c>
      <c r="D51" s="370"/>
      <c r="E51" s="1332">
        <v>0</v>
      </c>
      <c r="F51" s="1412">
        <v>0</v>
      </c>
      <c r="G51" s="1412">
        <f t="shared" si="18"/>
        <v>0</v>
      </c>
      <c r="H51" s="1417"/>
      <c r="I51" s="1332">
        <v>0</v>
      </c>
      <c r="J51" s="1412">
        <v>0</v>
      </c>
      <c r="K51" s="1412">
        <f t="shared" si="19"/>
        <v>0</v>
      </c>
      <c r="L51" s="1417"/>
      <c r="M51" s="1332">
        <v>0</v>
      </c>
      <c r="N51" s="1412">
        <v>0</v>
      </c>
      <c r="O51" s="1412">
        <f t="shared" si="20"/>
        <v>0</v>
      </c>
      <c r="P51" s="1417"/>
      <c r="Q51" s="1332">
        <v>0</v>
      </c>
      <c r="R51" s="1412">
        <v>0</v>
      </c>
      <c r="S51" s="1412">
        <f t="shared" si="21"/>
        <v>0</v>
      </c>
      <c r="T51" s="1417"/>
      <c r="U51" s="1332">
        <v>0</v>
      </c>
      <c r="V51" s="1412">
        <v>0</v>
      </c>
      <c r="W51" s="1412">
        <f t="shared" si="22"/>
        <v>0</v>
      </c>
      <c r="X51" s="1417"/>
      <c r="Y51" s="1332">
        <v>0</v>
      </c>
      <c r="Z51" s="1412">
        <v>0</v>
      </c>
      <c r="AA51" s="1412">
        <f t="shared" si="13"/>
        <v>0</v>
      </c>
      <c r="AB51" s="1412"/>
      <c r="AC51" s="1332">
        <v>2</v>
      </c>
      <c r="AD51" s="1412">
        <v>1</v>
      </c>
      <c r="AE51" s="1412">
        <f t="shared" si="23"/>
        <v>3</v>
      </c>
      <c r="AF51" s="1412"/>
      <c r="AG51" s="1412">
        <v>5</v>
      </c>
      <c r="AH51" s="1412">
        <v>2</v>
      </c>
      <c r="AI51" s="1411">
        <f t="shared" si="15"/>
        <v>7</v>
      </c>
      <c r="AJ51" s="531"/>
    </row>
    <row r="52" spans="1:37" s="556" customFormat="1" ht="12" customHeight="1">
      <c r="A52" s="1332"/>
      <c r="B52" s="1895"/>
      <c r="C52" s="370" t="s">
        <v>59</v>
      </c>
      <c r="D52" s="370"/>
      <c r="E52" s="1332">
        <v>0</v>
      </c>
      <c r="F52" s="1412">
        <v>0</v>
      </c>
      <c r="G52" s="1412">
        <f t="shared" si="18"/>
        <v>0</v>
      </c>
      <c r="H52" s="1417"/>
      <c r="I52" s="1332">
        <v>0</v>
      </c>
      <c r="J52" s="1412">
        <v>0</v>
      </c>
      <c r="K52" s="1412">
        <f t="shared" si="19"/>
        <v>0</v>
      </c>
      <c r="L52" s="1417"/>
      <c r="M52" s="1332">
        <v>0</v>
      </c>
      <c r="N52" s="1412">
        <v>0</v>
      </c>
      <c r="O52" s="1412">
        <f t="shared" si="20"/>
        <v>0</v>
      </c>
      <c r="P52" s="1417"/>
      <c r="Q52" s="1332">
        <v>0</v>
      </c>
      <c r="R52" s="1412">
        <v>0</v>
      </c>
      <c r="S52" s="1412">
        <f t="shared" si="21"/>
        <v>0</v>
      </c>
      <c r="T52" s="1417"/>
      <c r="U52" s="1332">
        <v>0</v>
      </c>
      <c r="V52" s="1412">
        <v>0</v>
      </c>
      <c r="W52" s="1412">
        <f t="shared" si="22"/>
        <v>0</v>
      </c>
      <c r="X52" s="1417"/>
      <c r="Y52" s="1332">
        <v>0</v>
      </c>
      <c r="Z52" s="1412">
        <v>0</v>
      </c>
      <c r="AA52" s="1412">
        <f t="shared" si="13"/>
        <v>0</v>
      </c>
      <c r="AB52" s="1412"/>
      <c r="AC52" s="1332">
        <v>0</v>
      </c>
      <c r="AD52" s="1412">
        <v>0</v>
      </c>
      <c r="AE52" s="1412">
        <f t="shared" si="23"/>
        <v>0</v>
      </c>
      <c r="AF52" s="1412"/>
      <c r="AG52" s="1412">
        <v>5</v>
      </c>
      <c r="AH52" s="1412">
        <v>2</v>
      </c>
      <c r="AI52" s="1411">
        <f t="shared" si="15"/>
        <v>7</v>
      </c>
      <c r="AJ52" s="531"/>
    </row>
    <row r="53" spans="1:37" ht="12.75" customHeight="1">
      <c r="B53" s="1894">
        <v>1624</v>
      </c>
      <c r="C53" s="373" t="s">
        <v>458</v>
      </c>
      <c r="D53" s="372"/>
      <c r="E53" s="1262">
        <f>SUM(E54:E56)</f>
        <v>0</v>
      </c>
      <c r="F53" s="1262">
        <f>SUM(F54:F56)</f>
        <v>0</v>
      </c>
      <c r="G53" s="1414">
        <f t="shared" si="18"/>
        <v>0</v>
      </c>
      <c r="H53" s="1414"/>
      <c r="I53" s="1414">
        <f>SUM(H54:I56)</f>
        <v>0</v>
      </c>
      <c r="J53" s="1414">
        <f>SUM(J54:J56)</f>
        <v>0</v>
      </c>
      <c r="K53" s="1414">
        <f t="shared" si="19"/>
        <v>0</v>
      </c>
      <c r="L53" s="1414"/>
      <c r="M53" s="1414">
        <f>SUM(M54:M56)</f>
        <v>0</v>
      </c>
      <c r="N53" s="1414">
        <f>SUM(N54:N56)</f>
        <v>0</v>
      </c>
      <c r="O53" s="1414">
        <f t="shared" si="20"/>
        <v>0</v>
      </c>
      <c r="P53" s="1414"/>
      <c r="Q53" s="1414">
        <f>SUM(P54:Q56)</f>
        <v>0</v>
      </c>
      <c r="R53" s="1414">
        <f>SUM(R54:R56)</f>
        <v>0</v>
      </c>
      <c r="S53" s="1414">
        <f t="shared" si="21"/>
        <v>0</v>
      </c>
      <c r="T53" s="1414"/>
      <c r="U53" s="1414">
        <f>SUM(U54:U56)</f>
        <v>0</v>
      </c>
      <c r="V53" s="1414">
        <f>SUM(V54:V56)</f>
        <v>0</v>
      </c>
      <c r="W53" s="1414">
        <f t="shared" si="22"/>
        <v>0</v>
      </c>
      <c r="X53" s="1414"/>
      <c r="Y53" s="1414">
        <f>SUM(Y54:Y56)</f>
        <v>0</v>
      </c>
      <c r="Z53" s="1414">
        <f>SUM(Z54:Z56)</f>
        <v>0</v>
      </c>
      <c r="AA53" s="1414">
        <f t="shared" si="13"/>
        <v>0</v>
      </c>
      <c r="AB53" s="1414"/>
      <c r="AC53" s="1414">
        <f>SUM(AC54:AC56)</f>
        <v>0</v>
      </c>
      <c r="AD53" s="1414">
        <f>SUM(AD54:AD56)</f>
        <v>0</v>
      </c>
      <c r="AE53" s="1414">
        <f t="shared" si="23"/>
        <v>0</v>
      </c>
      <c r="AF53" s="1414"/>
      <c r="AG53" s="1414">
        <f>SUM(AG54:AG56)</f>
        <v>1</v>
      </c>
      <c r="AH53" s="1414">
        <f>SUM(AH54:AH56)</f>
        <v>4</v>
      </c>
      <c r="AI53" s="1416">
        <f t="shared" si="15"/>
        <v>5</v>
      </c>
      <c r="AK53" s="1415"/>
    </row>
    <row r="54" spans="1:37" s="556" customFormat="1" ht="12" customHeight="1">
      <c r="A54" s="1332"/>
      <c r="B54" s="1895"/>
      <c r="C54" s="370" t="s">
        <v>21</v>
      </c>
      <c r="D54" s="20"/>
      <c r="E54" s="1332">
        <v>0</v>
      </c>
      <c r="F54" s="1412">
        <v>0</v>
      </c>
      <c r="G54" s="1412">
        <f t="shared" si="18"/>
        <v>0</v>
      </c>
      <c r="H54" s="1412"/>
      <c r="I54" s="1332">
        <v>0</v>
      </c>
      <c r="J54" s="1412">
        <v>0</v>
      </c>
      <c r="K54" s="1412">
        <f t="shared" si="19"/>
        <v>0</v>
      </c>
      <c r="L54" s="1412"/>
      <c r="M54" s="1332">
        <v>0</v>
      </c>
      <c r="N54" s="1412">
        <v>0</v>
      </c>
      <c r="O54" s="1412">
        <f t="shared" si="20"/>
        <v>0</v>
      </c>
      <c r="P54" s="1412"/>
      <c r="Q54" s="1332">
        <v>0</v>
      </c>
      <c r="R54" s="1412">
        <v>0</v>
      </c>
      <c r="S54" s="1412">
        <f t="shared" si="21"/>
        <v>0</v>
      </c>
      <c r="T54" s="1412"/>
      <c r="U54" s="1332">
        <v>0</v>
      </c>
      <c r="V54" s="1412">
        <v>0</v>
      </c>
      <c r="W54" s="1412">
        <f t="shared" si="22"/>
        <v>0</v>
      </c>
      <c r="X54" s="1412"/>
      <c r="Y54" s="1332">
        <v>0</v>
      </c>
      <c r="Z54" s="1412">
        <v>0</v>
      </c>
      <c r="AA54" s="1412">
        <f t="shared" si="13"/>
        <v>0</v>
      </c>
      <c r="AB54" s="1412"/>
      <c r="AC54" s="1412">
        <v>0</v>
      </c>
      <c r="AD54" s="1412">
        <v>0</v>
      </c>
      <c r="AE54" s="1412">
        <f t="shared" si="23"/>
        <v>0</v>
      </c>
      <c r="AF54" s="1412"/>
      <c r="AG54" s="1412">
        <v>0</v>
      </c>
      <c r="AH54" s="1412">
        <v>2</v>
      </c>
      <c r="AI54" s="1411">
        <f t="shared" si="15"/>
        <v>2</v>
      </c>
      <c r="AJ54" s="531"/>
    </row>
    <row r="55" spans="1:37" s="556" customFormat="1" ht="12" customHeight="1">
      <c r="A55" s="1332"/>
      <c r="B55" s="1895"/>
      <c r="C55" s="370" t="s">
        <v>149</v>
      </c>
      <c r="D55" s="20"/>
      <c r="E55" s="1332">
        <v>0</v>
      </c>
      <c r="F55" s="1412">
        <v>0</v>
      </c>
      <c r="G55" s="1412">
        <f t="shared" si="18"/>
        <v>0</v>
      </c>
      <c r="H55" s="1412"/>
      <c r="I55" s="1332">
        <v>0</v>
      </c>
      <c r="J55" s="1412">
        <v>0</v>
      </c>
      <c r="K55" s="1412">
        <f t="shared" si="19"/>
        <v>0</v>
      </c>
      <c r="L55" s="1412"/>
      <c r="M55" s="1332">
        <v>0</v>
      </c>
      <c r="N55" s="1412">
        <v>0</v>
      </c>
      <c r="O55" s="1412">
        <f t="shared" si="20"/>
        <v>0</v>
      </c>
      <c r="P55" s="1412"/>
      <c r="Q55" s="1332">
        <v>0</v>
      </c>
      <c r="R55" s="1412">
        <v>0</v>
      </c>
      <c r="S55" s="1412">
        <f t="shared" si="21"/>
        <v>0</v>
      </c>
      <c r="T55" s="1412"/>
      <c r="U55" s="1332">
        <v>0</v>
      </c>
      <c r="V55" s="1412">
        <v>0</v>
      </c>
      <c r="W55" s="1412">
        <f t="shared" si="22"/>
        <v>0</v>
      </c>
      <c r="X55" s="1412"/>
      <c r="Y55" s="1332">
        <v>0</v>
      </c>
      <c r="Z55" s="1412">
        <v>0</v>
      </c>
      <c r="AA55" s="1412">
        <f t="shared" si="13"/>
        <v>0</v>
      </c>
      <c r="AB55" s="1412"/>
      <c r="AC55" s="1412">
        <v>0</v>
      </c>
      <c r="AD55" s="1412">
        <v>0</v>
      </c>
      <c r="AE55" s="1412">
        <f t="shared" si="23"/>
        <v>0</v>
      </c>
      <c r="AF55" s="1412"/>
      <c r="AG55" s="1412">
        <v>1</v>
      </c>
      <c r="AH55" s="1412">
        <v>2</v>
      </c>
      <c r="AI55" s="1411">
        <f t="shared" si="15"/>
        <v>3</v>
      </c>
      <c r="AJ55" s="531"/>
    </row>
    <row r="56" spans="1:37" s="556" customFormat="1" ht="12" customHeight="1">
      <c r="A56" s="1332"/>
      <c r="B56" s="1895"/>
      <c r="C56" s="370" t="s">
        <v>22</v>
      </c>
      <c r="D56" s="20"/>
      <c r="E56" s="1332">
        <v>0</v>
      </c>
      <c r="F56" s="1412">
        <v>0</v>
      </c>
      <c r="G56" s="1412">
        <f t="shared" si="18"/>
        <v>0</v>
      </c>
      <c r="H56" s="1412"/>
      <c r="I56" s="1332">
        <v>0</v>
      </c>
      <c r="J56" s="1412">
        <v>0</v>
      </c>
      <c r="K56" s="1412">
        <f t="shared" si="19"/>
        <v>0</v>
      </c>
      <c r="L56" s="1412"/>
      <c r="M56" s="1332">
        <v>0</v>
      </c>
      <c r="N56" s="1412">
        <v>0</v>
      </c>
      <c r="O56" s="1412">
        <f t="shared" si="20"/>
        <v>0</v>
      </c>
      <c r="P56" s="1412"/>
      <c r="Q56" s="1332">
        <v>0</v>
      </c>
      <c r="R56" s="1412">
        <v>0</v>
      </c>
      <c r="S56" s="1412">
        <f t="shared" si="21"/>
        <v>0</v>
      </c>
      <c r="T56" s="1412"/>
      <c r="U56" s="1332">
        <v>0</v>
      </c>
      <c r="V56" s="1412">
        <v>0</v>
      </c>
      <c r="W56" s="1412">
        <f t="shared" si="22"/>
        <v>0</v>
      </c>
      <c r="X56" s="1412"/>
      <c r="Y56" s="1332">
        <v>0</v>
      </c>
      <c r="Z56" s="1412">
        <v>0</v>
      </c>
      <c r="AA56" s="1412">
        <f t="shared" si="13"/>
        <v>0</v>
      </c>
      <c r="AB56" s="1412"/>
      <c r="AC56" s="1412">
        <v>0</v>
      </c>
      <c r="AD56" s="1412">
        <v>0</v>
      </c>
      <c r="AE56" s="1412">
        <f t="shared" si="23"/>
        <v>0</v>
      </c>
      <c r="AF56" s="1412"/>
      <c r="AG56" s="1412">
        <v>0</v>
      </c>
      <c r="AH56" s="1412">
        <v>0</v>
      </c>
      <c r="AI56" s="1411">
        <f t="shared" si="15"/>
        <v>0</v>
      </c>
      <c r="AJ56" s="531"/>
    </row>
    <row r="57" spans="1:37" s="556" customFormat="1" ht="12" customHeight="1">
      <c r="A57" s="1332"/>
      <c r="B57" s="1894"/>
      <c r="C57" s="373" t="s">
        <v>223</v>
      </c>
      <c r="D57" s="1262"/>
      <c r="E57" s="1262">
        <f>SUM(E58)</f>
        <v>0</v>
      </c>
      <c r="F57" s="1262">
        <f>SUM(F58)</f>
        <v>0</v>
      </c>
      <c r="G57" s="1262">
        <f t="shared" si="18"/>
        <v>0</v>
      </c>
      <c r="H57" s="1262"/>
      <c r="I57" s="1262">
        <f>SUM(I58)</f>
        <v>0</v>
      </c>
      <c r="J57" s="1262">
        <f>SUM(J58)</f>
        <v>0</v>
      </c>
      <c r="K57" s="1262">
        <f t="shared" si="19"/>
        <v>0</v>
      </c>
      <c r="L57" s="1262"/>
      <c r="M57" s="1262">
        <f>SUM(M58)</f>
        <v>0</v>
      </c>
      <c r="N57" s="1262">
        <f>SUM(N58)</f>
        <v>0</v>
      </c>
      <c r="O57" s="1262">
        <f t="shared" si="20"/>
        <v>0</v>
      </c>
      <c r="P57" s="1262"/>
      <c r="Q57" s="1262">
        <f>SUM(Q58)</f>
        <v>0</v>
      </c>
      <c r="R57" s="1262">
        <f>SUM(R58)</f>
        <v>0</v>
      </c>
      <c r="S57" s="1262">
        <f t="shared" si="21"/>
        <v>0</v>
      </c>
      <c r="T57" s="1262"/>
      <c r="U57" s="1262">
        <f>SUM(U58)</f>
        <v>0</v>
      </c>
      <c r="V57" s="1262">
        <f>SUM(V58)</f>
        <v>0</v>
      </c>
      <c r="W57" s="1262">
        <f t="shared" si="22"/>
        <v>0</v>
      </c>
      <c r="X57" s="1262"/>
      <c r="Y57" s="1262">
        <f>SUM(Y58)</f>
        <v>0</v>
      </c>
      <c r="Z57" s="1262">
        <f>SUM(Z58)</f>
        <v>0</v>
      </c>
      <c r="AA57" s="1262">
        <f t="shared" si="13"/>
        <v>0</v>
      </c>
      <c r="AB57" s="1262"/>
      <c r="AC57" s="1414">
        <f>SUM(AC58)</f>
        <v>0</v>
      </c>
      <c r="AD57" s="1414">
        <f>SUM(AD58)</f>
        <v>0</v>
      </c>
      <c r="AE57" s="1262">
        <f t="shared" si="23"/>
        <v>0</v>
      </c>
      <c r="AF57" s="1262"/>
      <c r="AG57" s="1414">
        <f>SUM(AG58)</f>
        <v>0</v>
      </c>
      <c r="AH57" s="1414">
        <f>SUM(AH58)</f>
        <v>0</v>
      </c>
      <c r="AI57" s="1413">
        <f t="shared" si="15"/>
        <v>0</v>
      </c>
      <c r="AJ57" s="531"/>
    </row>
    <row r="58" spans="1:37" s="556" customFormat="1" ht="12" customHeight="1">
      <c r="A58" s="1332"/>
      <c r="B58" s="1923"/>
      <c r="C58" s="370" t="s">
        <v>519</v>
      </c>
      <c r="D58" s="20"/>
      <c r="E58" s="1332">
        <v>0</v>
      </c>
      <c r="F58" s="1412">
        <v>0</v>
      </c>
      <c r="G58" s="1412">
        <f t="shared" si="18"/>
        <v>0</v>
      </c>
      <c r="H58" s="1412"/>
      <c r="I58" s="1332">
        <v>0</v>
      </c>
      <c r="J58" s="1412">
        <v>0</v>
      </c>
      <c r="K58" s="1412">
        <f t="shared" si="19"/>
        <v>0</v>
      </c>
      <c r="L58" s="1412"/>
      <c r="M58" s="1332">
        <v>0</v>
      </c>
      <c r="N58" s="1412">
        <v>0</v>
      </c>
      <c r="O58" s="1412">
        <f t="shared" si="20"/>
        <v>0</v>
      </c>
      <c r="P58" s="1412"/>
      <c r="Q58" s="1332">
        <v>0</v>
      </c>
      <c r="R58" s="1412">
        <v>0</v>
      </c>
      <c r="S58" s="1412">
        <f t="shared" si="21"/>
        <v>0</v>
      </c>
      <c r="T58" s="1412"/>
      <c r="U58" s="1332">
        <v>0</v>
      </c>
      <c r="V58" s="1412">
        <v>0</v>
      </c>
      <c r="W58" s="1412">
        <f t="shared" si="22"/>
        <v>0</v>
      </c>
      <c r="X58" s="1412"/>
      <c r="Y58" s="1332">
        <v>0</v>
      </c>
      <c r="Z58" s="1332">
        <v>0</v>
      </c>
      <c r="AA58" s="1412">
        <f t="shared" si="13"/>
        <v>0</v>
      </c>
      <c r="AB58" s="1412"/>
      <c r="AC58" s="1412">
        <v>0</v>
      </c>
      <c r="AD58" s="1412">
        <v>0</v>
      </c>
      <c r="AE58" s="1412">
        <f t="shared" si="23"/>
        <v>0</v>
      </c>
      <c r="AF58" s="1412"/>
      <c r="AG58" s="1412">
        <v>0</v>
      </c>
      <c r="AH58" s="1412">
        <v>0</v>
      </c>
      <c r="AI58" s="1411">
        <f t="shared" si="15"/>
        <v>0</v>
      </c>
      <c r="AJ58" s="531"/>
    </row>
    <row r="59" spans="1:37" ht="15" customHeight="1">
      <c r="C59" s="365" t="s">
        <v>0</v>
      </c>
      <c r="D59" s="1410"/>
      <c r="E59" s="1409">
        <f t="shared" ref="E59:AI59" si="24">SUM(E8+E18+E27+E31+E34+E39+E45+E48+E53+E57)</f>
        <v>0</v>
      </c>
      <c r="F59" s="1409">
        <f t="shared" si="24"/>
        <v>2</v>
      </c>
      <c r="G59" s="1409">
        <f t="shared" si="24"/>
        <v>2</v>
      </c>
      <c r="H59" s="1409">
        <f t="shared" si="24"/>
        <v>0</v>
      </c>
      <c r="I59" s="1409">
        <f t="shared" si="24"/>
        <v>0</v>
      </c>
      <c r="J59" s="1409">
        <f t="shared" si="24"/>
        <v>0</v>
      </c>
      <c r="K59" s="1409">
        <f t="shared" si="24"/>
        <v>0</v>
      </c>
      <c r="L59" s="1409">
        <f t="shared" si="24"/>
        <v>0</v>
      </c>
      <c r="M59" s="1409">
        <f t="shared" si="24"/>
        <v>0</v>
      </c>
      <c r="N59" s="1409">
        <f t="shared" si="24"/>
        <v>0</v>
      </c>
      <c r="O59" s="1409">
        <f t="shared" si="24"/>
        <v>0</v>
      </c>
      <c r="P59" s="1409">
        <f t="shared" si="24"/>
        <v>0</v>
      </c>
      <c r="Q59" s="1409">
        <f t="shared" si="24"/>
        <v>0</v>
      </c>
      <c r="R59" s="1409">
        <f t="shared" si="24"/>
        <v>0</v>
      </c>
      <c r="S59" s="1409">
        <f t="shared" si="24"/>
        <v>0</v>
      </c>
      <c r="T59" s="1409">
        <f t="shared" si="24"/>
        <v>0</v>
      </c>
      <c r="U59" s="1409">
        <f t="shared" si="24"/>
        <v>0</v>
      </c>
      <c r="V59" s="1409">
        <f t="shared" si="24"/>
        <v>0</v>
      </c>
      <c r="W59" s="1409">
        <f t="shared" si="24"/>
        <v>0</v>
      </c>
      <c r="X59" s="1409">
        <f t="shared" si="24"/>
        <v>0</v>
      </c>
      <c r="Y59" s="1409">
        <f t="shared" si="24"/>
        <v>1</v>
      </c>
      <c r="Z59" s="1409">
        <f t="shared" si="24"/>
        <v>0</v>
      </c>
      <c r="AA59" s="1409">
        <f t="shared" si="24"/>
        <v>1</v>
      </c>
      <c r="AB59" s="1409">
        <f t="shared" si="24"/>
        <v>0</v>
      </c>
      <c r="AC59" s="1409">
        <f t="shared" si="24"/>
        <v>61</v>
      </c>
      <c r="AD59" s="1409">
        <f t="shared" si="24"/>
        <v>59</v>
      </c>
      <c r="AE59" s="1409">
        <f t="shared" si="24"/>
        <v>120</v>
      </c>
      <c r="AF59" s="1409">
        <f t="shared" si="24"/>
        <v>0</v>
      </c>
      <c r="AG59" s="1409">
        <f t="shared" si="24"/>
        <v>184</v>
      </c>
      <c r="AH59" s="1409">
        <f t="shared" si="24"/>
        <v>130</v>
      </c>
      <c r="AI59" s="1409">
        <f t="shared" si="24"/>
        <v>314</v>
      </c>
    </row>
    <row r="60" spans="1:37" ht="10.5" customHeight="1">
      <c r="B60" s="370"/>
      <c r="C60" s="1333" t="s">
        <v>518</v>
      </c>
      <c r="AF60" s="1330"/>
      <c r="AG60" s="1330"/>
      <c r="AH60" s="1330"/>
    </row>
    <row r="61" spans="1:37" ht="10.5" customHeight="1">
      <c r="C61" s="1333" t="s">
        <v>477</v>
      </c>
      <c r="AF61" s="1330"/>
      <c r="AG61" s="1330"/>
      <c r="AH61" s="1330"/>
    </row>
    <row r="62" spans="1:37" ht="10.5" customHeight="1">
      <c r="C62" s="370"/>
      <c r="AF62" s="1330"/>
      <c r="AG62" s="1330"/>
      <c r="AH62" s="1330"/>
    </row>
  </sheetData>
  <mergeCells count="29">
    <mergeCell ref="B3:AI3"/>
    <mergeCell ref="B45:B47"/>
    <mergeCell ref="B1:AI2"/>
    <mergeCell ref="Y6:AA6"/>
    <mergeCell ref="AC6:AE6"/>
    <mergeCell ref="AG6:AI6"/>
    <mergeCell ref="U5:AA5"/>
    <mergeCell ref="E6:G6"/>
    <mergeCell ref="I6:K6"/>
    <mergeCell ref="E5:K5"/>
    <mergeCell ref="AC5:AI5"/>
    <mergeCell ref="B31:B33"/>
    <mergeCell ref="B18:B26"/>
    <mergeCell ref="U6:W6"/>
    <mergeCell ref="M6:O6"/>
    <mergeCell ref="B5:B6"/>
    <mergeCell ref="Q6:S6"/>
    <mergeCell ref="M5:S5"/>
    <mergeCell ref="C5:C7"/>
    <mergeCell ref="B57:B58"/>
    <mergeCell ref="C15:D15"/>
    <mergeCell ref="C49:D49"/>
    <mergeCell ref="AM26:AO29"/>
    <mergeCell ref="B53:B56"/>
    <mergeCell ref="B48:B52"/>
    <mergeCell ref="B8:B17"/>
    <mergeCell ref="B27:B30"/>
    <mergeCell ref="B34:B38"/>
    <mergeCell ref="B39:B44"/>
  </mergeCells>
  <printOptions horizontalCentered="1"/>
  <pageMargins left="0.86614173228346458" right="0.98425196850393704" top="0.86614173228346458" bottom="0.94488188976377963" header="0.51181102362204722" footer="0.51181102362204722"/>
  <pageSetup scale="67" fitToHeight="0" orientation="landscape" r:id="rId1"/>
  <headerFooter alignWithMargins="0">
    <oddFooter>&amp;F</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B2AE-C829-41E7-9FE7-2BECCFB5CDB0}">
  <sheetPr>
    <pageSetUpPr fitToPage="1"/>
  </sheetPr>
  <dimension ref="A1:T61"/>
  <sheetViews>
    <sheetView view="pageBreakPreview" topLeftCell="C1" zoomScaleNormal="100" zoomScaleSheetLayoutView="100" workbookViewId="0">
      <selection activeCell="Q21" sqref="Q21:T36"/>
    </sheetView>
  </sheetViews>
  <sheetFormatPr baseColWidth="10" defaultRowHeight="12.75"/>
  <cols>
    <col min="1" max="1" width="2.28515625" style="1332" hidden="1" customWidth="1"/>
    <col min="2" max="2" width="2.85546875" style="1332" hidden="1" customWidth="1"/>
    <col min="3" max="3" width="2.28515625" style="1332" customWidth="1"/>
    <col min="4" max="4" width="7" style="1316" customWidth="1"/>
    <col min="5" max="5" width="58.28515625" style="1316" customWidth="1"/>
    <col min="6" max="6" width="3.140625" style="1316" customWidth="1"/>
    <col min="7" max="7" width="12.28515625" style="1331" customWidth="1"/>
    <col min="8" max="8" width="0.85546875" style="1331" customWidth="1"/>
    <col min="9" max="9" width="17" style="1330" customWidth="1"/>
    <col min="10" max="10" width="0.85546875" style="1330" customWidth="1"/>
    <col min="11" max="11" width="16.42578125" style="1330" customWidth="1"/>
    <col min="12" max="12" width="0.85546875" style="1330" customWidth="1"/>
    <col min="13" max="13" width="7" style="531" customWidth="1"/>
    <col min="14" max="14" width="2" style="531" customWidth="1"/>
    <col min="15" max="16384" width="11.42578125" style="531"/>
  </cols>
  <sheetData>
    <row r="1" spans="1:20" ht="12" customHeight="1"/>
    <row r="2" spans="1:20" ht="3.75" customHeight="1"/>
    <row r="3" spans="1:20" ht="15.75" customHeight="1">
      <c r="D3" s="2013" t="s">
        <v>517</v>
      </c>
      <c r="E3" s="2013"/>
      <c r="F3" s="2013"/>
      <c r="G3" s="2013"/>
      <c r="H3" s="2013"/>
      <c r="I3" s="2013"/>
      <c r="J3" s="2013"/>
      <c r="K3" s="2013"/>
      <c r="L3" s="2013"/>
      <c r="M3" s="2013"/>
      <c r="N3" s="2013"/>
    </row>
    <row r="4" spans="1:20" ht="15.75" customHeight="1">
      <c r="D4" s="2013">
        <v>2020</v>
      </c>
      <c r="E4" s="2013"/>
      <c r="F4" s="2013"/>
      <c r="G4" s="2013"/>
      <c r="H4" s="2013"/>
      <c r="I4" s="2013"/>
      <c r="J4" s="2013"/>
      <c r="K4" s="2013"/>
      <c r="L4" s="2013"/>
      <c r="M4" s="2013"/>
    </row>
    <row r="5" spans="1:20" ht="13.5" customHeight="1">
      <c r="D5" s="1366"/>
      <c r="E5" s="1366"/>
      <c r="F5" s="1366"/>
      <c r="G5" s="1366"/>
      <c r="H5" s="1366"/>
      <c r="I5" s="1366"/>
      <c r="J5" s="1366"/>
      <c r="K5" s="1366"/>
      <c r="L5" s="1366"/>
    </row>
    <row r="6" spans="1:20" ht="12.75" customHeight="1">
      <c r="D6" s="1934" t="s">
        <v>6</v>
      </c>
      <c r="E6" s="1915" t="s">
        <v>67</v>
      </c>
      <c r="F6" s="1365"/>
      <c r="G6" s="2017" t="s">
        <v>498</v>
      </c>
      <c r="H6" s="1407"/>
      <c r="I6" s="2017" t="s">
        <v>497</v>
      </c>
      <c r="J6" s="1407"/>
      <c r="K6" s="2017" t="s">
        <v>496</v>
      </c>
      <c r="L6" s="1406"/>
      <c r="M6" s="2014" t="s">
        <v>499</v>
      </c>
    </row>
    <row r="7" spans="1:20" ht="6.75" customHeight="1">
      <c r="D7" s="1935"/>
      <c r="E7" s="1916"/>
      <c r="F7" s="1363"/>
      <c r="G7" s="2018"/>
      <c r="H7" s="1349"/>
      <c r="I7" s="2018"/>
      <c r="J7" s="1349"/>
      <c r="K7" s="2019"/>
      <c r="L7" s="1405"/>
      <c r="M7" s="2015"/>
    </row>
    <row r="8" spans="1:20">
      <c r="D8" s="1935"/>
      <c r="E8" s="1917"/>
      <c r="F8" s="1361"/>
      <c r="G8" s="1404" t="s">
        <v>516</v>
      </c>
      <c r="H8" s="1404"/>
      <c r="I8" s="1404" t="s">
        <v>516</v>
      </c>
      <c r="J8" s="1404"/>
      <c r="K8" s="1403" t="s">
        <v>516</v>
      </c>
      <c r="L8" s="1402"/>
      <c r="M8" s="2016"/>
      <c r="N8" s="1358"/>
      <c r="O8" s="1358"/>
      <c r="P8" s="1358"/>
      <c r="Q8" s="1358"/>
      <c r="R8" s="1358"/>
      <c r="S8" s="1358"/>
      <c r="T8" s="1358"/>
    </row>
    <row r="9" spans="1:20" s="1354" customFormat="1" ht="12.75" customHeight="1">
      <c r="A9" s="1332"/>
      <c r="B9" s="1332"/>
      <c r="C9" s="1332"/>
      <c r="D9" s="1891">
        <v>1401</v>
      </c>
      <c r="E9" s="373" t="s">
        <v>1</v>
      </c>
      <c r="F9" s="373"/>
      <c r="G9" s="513">
        <f>SUM(G10:G17)</f>
        <v>3</v>
      </c>
      <c r="H9" s="513"/>
      <c r="I9" s="513">
        <f>SUM(I10:I17)</f>
        <v>6</v>
      </c>
      <c r="J9" s="513"/>
      <c r="K9" s="513">
        <f>SUM(K10:K17)</f>
        <v>2</v>
      </c>
      <c r="L9" s="1345"/>
      <c r="M9" s="1252">
        <f t="shared" ref="M9:M40" si="0">G9+I9+K9</f>
        <v>11</v>
      </c>
    </row>
    <row r="10" spans="1:20" s="1354" customFormat="1" ht="12" customHeight="1">
      <c r="A10" s="1332"/>
      <c r="B10" s="1332"/>
      <c r="C10" s="1332"/>
      <c r="D10" s="1892"/>
      <c r="E10" s="370" t="s">
        <v>33</v>
      </c>
      <c r="F10" s="370"/>
      <c r="G10" s="623">
        <v>1</v>
      </c>
      <c r="H10" s="623"/>
      <c r="I10" s="623">
        <v>2</v>
      </c>
      <c r="J10" s="623"/>
      <c r="K10" s="623">
        <v>0</v>
      </c>
      <c r="L10" s="368"/>
      <c r="M10" s="595">
        <f t="shared" si="0"/>
        <v>3</v>
      </c>
    </row>
    <row r="11" spans="1:20" s="1356" customFormat="1" ht="12" customHeight="1">
      <c r="A11" s="1357"/>
      <c r="B11" s="1357"/>
      <c r="C11" s="1357"/>
      <c r="D11" s="1892"/>
      <c r="E11" s="370" t="s">
        <v>34</v>
      </c>
      <c r="F11" s="370"/>
      <c r="G11" s="623">
        <v>1</v>
      </c>
      <c r="H11" s="623"/>
      <c r="I11" s="623">
        <v>0</v>
      </c>
      <c r="J11" s="623"/>
      <c r="K11" s="623">
        <v>1</v>
      </c>
      <c r="L11" s="368"/>
      <c r="M11" s="595">
        <f t="shared" si="0"/>
        <v>2</v>
      </c>
    </row>
    <row r="12" spans="1:20" s="1356" customFormat="1" ht="12" customHeight="1">
      <c r="A12" s="1357"/>
      <c r="B12" s="1357"/>
      <c r="C12" s="1357"/>
      <c r="D12" s="1892"/>
      <c r="E12" s="370" t="s">
        <v>35</v>
      </c>
      <c r="F12" s="370"/>
      <c r="G12" s="623">
        <v>1</v>
      </c>
      <c r="H12" s="623"/>
      <c r="I12" s="623">
        <v>3</v>
      </c>
      <c r="J12" s="623"/>
      <c r="K12" s="623">
        <v>1</v>
      </c>
      <c r="L12" s="368"/>
      <c r="M12" s="595">
        <f t="shared" si="0"/>
        <v>5</v>
      </c>
    </row>
    <row r="13" spans="1:20" ht="12" customHeight="1">
      <c r="D13" s="1892"/>
      <c r="E13" s="370" t="s">
        <v>27</v>
      </c>
      <c r="F13" s="370"/>
      <c r="G13" s="623">
        <v>0</v>
      </c>
      <c r="H13" s="623"/>
      <c r="I13" s="623">
        <v>1</v>
      </c>
      <c r="J13" s="623"/>
      <c r="K13" s="623">
        <v>0</v>
      </c>
      <c r="L13" s="368"/>
      <c r="M13" s="595">
        <f t="shared" si="0"/>
        <v>1</v>
      </c>
    </row>
    <row r="14" spans="1:20" s="1354" customFormat="1" ht="12" customHeight="1">
      <c r="A14" s="1332"/>
      <c r="B14" s="1332"/>
      <c r="C14" s="1332"/>
      <c r="D14" s="1892"/>
      <c r="E14" s="370" t="s">
        <v>10</v>
      </c>
      <c r="F14" s="370"/>
      <c r="G14" s="623">
        <v>0</v>
      </c>
      <c r="H14" s="623"/>
      <c r="I14" s="623">
        <v>0</v>
      </c>
      <c r="J14" s="623"/>
      <c r="K14" s="623">
        <v>0</v>
      </c>
      <c r="L14" s="368"/>
      <c r="M14" s="595">
        <f t="shared" si="0"/>
        <v>0</v>
      </c>
      <c r="N14" s="531"/>
      <c r="O14" s="1355"/>
      <c r="P14" s="1355"/>
      <c r="Q14" s="1355"/>
    </row>
    <row r="15" spans="1:20" s="1354" customFormat="1" ht="12" customHeight="1">
      <c r="A15" s="1332"/>
      <c r="B15" s="1332"/>
      <c r="C15" s="1332"/>
      <c r="D15" s="1892"/>
      <c r="E15" s="370" t="s">
        <v>36</v>
      </c>
      <c r="F15" s="370"/>
      <c r="G15" s="623">
        <v>0</v>
      </c>
      <c r="H15" s="623"/>
      <c r="I15" s="623">
        <v>0</v>
      </c>
      <c r="J15" s="623"/>
      <c r="K15" s="623">
        <v>0</v>
      </c>
      <c r="L15" s="368"/>
      <c r="M15" s="595">
        <f t="shared" si="0"/>
        <v>0</v>
      </c>
      <c r="N15" s="531"/>
      <c r="O15" s="1355"/>
      <c r="P15" s="1355"/>
      <c r="Q15" s="1355"/>
    </row>
    <row r="16" spans="1:20" s="1354" customFormat="1" ht="12" customHeight="1">
      <c r="A16" s="1332"/>
      <c r="B16" s="1332"/>
      <c r="C16" s="1332"/>
      <c r="D16" s="1892"/>
      <c r="E16" s="370" t="s">
        <v>24</v>
      </c>
      <c r="F16" s="370"/>
      <c r="G16" s="623">
        <v>0</v>
      </c>
      <c r="H16" s="623"/>
      <c r="I16" s="623">
        <v>0</v>
      </c>
      <c r="J16" s="623"/>
      <c r="K16" s="623">
        <v>0</v>
      </c>
      <c r="L16" s="368"/>
      <c r="M16" s="595">
        <f t="shared" si="0"/>
        <v>0</v>
      </c>
      <c r="N16" s="531"/>
      <c r="O16" s="1355"/>
      <c r="P16" s="1355"/>
      <c r="Q16" s="1355"/>
    </row>
    <row r="17" spans="1:19" s="1354" customFormat="1" ht="12" customHeight="1">
      <c r="A17" s="1332"/>
      <c r="B17" s="1332"/>
      <c r="C17" s="1332"/>
      <c r="D17" s="1893"/>
      <c r="E17" s="370" t="s">
        <v>32</v>
      </c>
      <c r="F17" s="370"/>
      <c r="G17" s="623">
        <v>0</v>
      </c>
      <c r="H17" s="623"/>
      <c r="I17" s="623">
        <v>0</v>
      </c>
      <c r="J17" s="623"/>
      <c r="K17" s="623">
        <v>0</v>
      </c>
      <c r="L17" s="1339"/>
      <c r="M17" s="1338">
        <f t="shared" si="0"/>
        <v>0</v>
      </c>
      <c r="N17" s="531"/>
      <c r="O17" s="1355"/>
      <c r="P17" s="1355"/>
      <c r="Q17" s="1355"/>
    </row>
    <row r="18" spans="1:19" s="1354" customFormat="1" ht="12.75" customHeight="1">
      <c r="A18" s="1332"/>
      <c r="B18" s="1332"/>
      <c r="C18" s="1332"/>
      <c r="D18" s="2003">
        <v>1402</v>
      </c>
      <c r="E18" s="373" t="s">
        <v>2</v>
      </c>
      <c r="F18" s="373"/>
      <c r="G18" s="513">
        <f>SUM(G19:G26)</f>
        <v>5</v>
      </c>
      <c r="H18" s="513"/>
      <c r="I18" s="48">
        <f>SUM(I19:I26)</f>
        <v>10</v>
      </c>
      <c r="J18" s="48"/>
      <c r="K18" s="48">
        <f>SUM(K19:K26)</f>
        <v>4</v>
      </c>
      <c r="L18" s="1345"/>
      <c r="M18" s="1252">
        <f t="shared" si="0"/>
        <v>19</v>
      </c>
    </row>
    <row r="19" spans="1:19" ht="12" customHeight="1">
      <c r="D19" s="2004"/>
      <c r="E19" s="370" t="s">
        <v>37</v>
      </c>
      <c r="F19" s="370"/>
      <c r="G19" s="623">
        <v>2</v>
      </c>
      <c r="H19" s="623"/>
      <c r="I19" s="623">
        <v>5</v>
      </c>
      <c r="J19" s="623"/>
      <c r="K19" s="368">
        <v>2</v>
      </c>
      <c r="L19" s="368"/>
      <c r="M19" s="595">
        <f t="shared" si="0"/>
        <v>9</v>
      </c>
    </row>
    <row r="20" spans="1:19" ht="12" customHeight="1">
      <c r="D20" s="2004"/>
      <c r="E20" s="370" t="s">
        <v>38</v>
      </c>
      <c r="F20" s="370"/>
      <c r="G20" s="623">
        <v>1</v>
      </c>
      <c r="H20" s="623"/>
      <c r="I20" s="623">
        <v>1</v>
      </c>
      <c r="J20" s="623"/>
      <c r="K20" s="368">
        <v>0</v>
      </c>
      <c r="L20" s="368"/>
      <c r="M20" s="595">
        <f t="shared" si="0"/>
        <v>2</v>
      </c>
    </row>
    <row r="21" spans="1:19" ht="12" customHeight="1">
      <c r="D21" s="2004"/>
      <c r="E21" s="370" t="s">
        <v>39</v>
      </c>
      <c r="F21" s="370"/>
      <c r="G21" s="623">
        <v>0</v>
      </c>
      <c r="H21" s="623"/>
      <c r="I21" s="623">
        <v>3</v>
      </c>
      <c r="J21" s="623"/>
      <c r="K21" s="368">
        <v>1</v>
      </c>
      <c r="L21" s="368"/>
      <c r="M21" s="595">
        <f t="shared" si="0"/>
        <v>4</v>
      </c>
    </row>
    <row r="22" spans="1:19" ht="12" customHeight="1">
      <c r="D22" s="2004"/>
      <c r="E22" s="370" t="s">
        <v>40</v>
      </c>
      <c r="F22" s="370"/>
      <c r="G22" s="623">
        <v>1</v>
      </c>
      <c r="H22" s="623"/>
      <c r="I22" s="623">
        <v>1</v>
      </c>
      <c r="J22" s="623"/>
      <c r="K22" s="368">
        <v>1</v>
      </c>
      <c r="L22" s="368"/>
      <c r="M22" s="595">
        <f t="shared" si="0"/>
        <v>3</v>
      </c>
    </row>
    <row r="23" spans="1:19" ht="12" customHeight="1">
      <c r="D23" s="2004"/>
      <c r="E23" s="370" t="s">
        <v>41</v>
      </c>
      <c r="F23" s="370"/>
      <c r="G23" s="623">
        <v>0</v>
      </c>
      <c r="H23" s="623"/>
      <c r="I23" s="623">
        <v>0</v>
      </c>
      <c r="J23" s="623"/>
      <c r="K23" s="368">
        <v>0</v>
      </c>
      <c r="L23" s="368"/>
      <c r="M23" s="595">
        <f t="shared" si="0"/>
        <v>0</v>
      </c>
    </row>
    <row r="24" spans="1:19" ht="12" customHeight="1">
      <c r="D24" s="2004"/>
      <c r="E24" s="370" t="s">
        <v>42</v>
      </c>
      <c r="F24" s="370"/>
      <c r="G24" s="623">
        <v>1</v>
      </c>
      <c r="H24" s="623"/>
      <c r="I24" s="623">
        <v>0</v>
      </c>
      <c r="J24" s="623"/>
      <c r="K24" s="368">
        <v>0</v>
      </c>
      <c r="L24" s="368"/>
      <c r="M24" s="595">
        <f t="shared" si="0"/>
        <v>1</v>
      </c>
    </row>
    <row r="25" spans="1:19" ht="12" customHeight="1">
      <c r="D25" s="2004"/>
      <c r="E25" s="370" t="s">
        <v>43</v>
      </c>
      <c r="F25" s="370"/>
      <c r="G25" s="623">
        <v>0</v>
      </c>
      <c r="H25" s="623"/>
      <c r="I25" s="623">
        <v>0</v>
      </c>
      <c r="J25" s="623"/>
      <c r="K25" s="368">
        <v>0</v>
      </c>
      <c r="L25" s="368"/>
      <c r="M25" s="595">
        <f t="shared" si="0"/>
        <v>0</v>
      </c>
      <c r="Q25" s="1932"/>
      <c r="R25" s="1932"/>
      <c r="S25" s="1932"/>
    </row>
    <row r="26" spans="1:19" ht="12" customHeight="1">
      <c r="D26" s="2006"/>
      <c r="E26" s="370" t="s">
        <v>490</v>
      </c>
      <c r="F26" s="370"/>
      <c r="G26" s="623">
        <v>0</v>
      </c>
      <c r="H26" s="623"/>
      <c r="I26" s="623">
        <v>0</v>
      </c>
      <c r="J26" s="623"/>
      <c r="K26" s="368">
        <v>0</v>
      </c>
      <c r="L26" s="1339"/>
      <c r="M26" s="1338">
        <f t="shared" si="0"/>
        <v>0</v>
      </c>
      <c r="Q26" s="1932"/>
      <c r="R26" s="1932"/>
      <c r="S26" s="1932"/>
    </row>
    <row r="27" spans="1:19" ht="12.75" customHeight="1">
      <c r="D27" s="2003">
        <v>1403</v>
      </c>
      <c r="E27" s="373" t="s">
        <v>3</v>
      </c>
      <c r="F27" s="373"/>
      <c r="G27" s="513">
        <f>SUM(G28:G30)</f>
        <v>0</v>
      </c>
      <c r="H27" s="513"/>
      <c r="I27" s="48">
        <f>SUM(I28:I30)</f>
        <v>2</v>
      </c>
      <c r="J27" s="48"/>
      <c r="K27" s="48">
        <f>SUM(K28:K30)</f>
        <v>2</v>
      </c>
      <c r="L27" s="1345"/>
      <c r="M27" s="1252">
        <f t="shared" si="0"/>
        <v>4</v>
      </c>
      <c r="Q27" s="1932"/>
      <c r="R27" s="1932"/>
      <c r="S27" s="1932"/>
    </row>
    <row r="28" spans="1:19" ht="12" customHeight="1">
      <c r="D28" s="2004"/>
      <c r="E28" s="370" t="s">
        <v>110</v>
      </c>
      <c r="F28" s="370"/>
      <c r="G28" s="623">
        <v>0</v>
      </c>
      <c r="H28" s="623"/>
      <c r="I28" s="623">
        <v>2</v>
      </c>
      <c r="J28" s="623"/>
      <c r="K28" s="368">
        <v>1</v>
      </c>
      <c r="L28" s="368"/>
      <c r="M28" s="595">
        <f t="shared" si="0"/>
        <v>3</v>
      </c>
      <c r="Q28" s="1932"/>
      <c r="R28" s="1932"/>
      <c r="S28" s="1932"/>
    </row>
    <row r="29" spans="1:19" ht="12" customHeight="1">
      <c r="D29" s="2004"/>
      <c r="E29" s="370" t="s">
        <v>46</v>
      </c>
      <c r="F29" s="370"/>
      <c r="G29" s="623">
        <v>0</v>
      </c>
      <c r="H29" s="623"/>
      <c r="I29" s="623">
        <v>0</v>
      </c>
      <c r="J29" s="623"/>
      <c r="K29" s="368">
        <v>0</v>
      </c>
      <c r="L29" s="368"/>
      <c r="M29" s="595">
        <f t="shared" si="0"/>
        <v>0</v>
      </c>
      <c r="Q29" s="1932"/>
      <c r="R29" s="1932"/>
      <c r="S29" s="1932"/>
    </row>
    <row r="30" spans="1:19" ht="12" customHeight="1">
      <c r="D30" s="2006"/>
      <c r="E30" s="370" t="s">
        <v>47</v>
      </c>
      <c r="F30" s="370"/>
      <c r="G30" s="623">
        <v>0</v>
      </c>
      <c r="H30" s="623"/>
      <c r="I30" s="623">
        <v>0</v>
      </c>
      <c r="J30" s="623"/>
      <c r="K30" s="368">
        <v>1</v>
      </c>
      <c r="L30" s="1339"/>
      <c r="M30" s="1338">
        <f t="shared" si="0"/>
        <v>1</v>
      </c>
      <c r="Q30" s="1932"/>
      <c r="R30" s="1932"/>
      <c r="S30" s="1932"/>
    </row>
    <row r="31" spans="1:19" ht="12.75" customHeight="1">
      <c r="D31" s="2003">
        <v>1404</v>
      </c>
      <c r="E31" s="373" t="s">
        <v>235</v>
      </c>
      <c r="F31" s="373"/>
      <c r="G31" s="513">
        <f>SUM(G32:G33)</f>
        <v>2</v>
      </c>
      <c r="H31" s="513">
        <f>SUM(H32:H33)</f>
        <v>0</v>
      </c>
      <c r="I31" s="513">
        <f>SUM(I32:I33)</f>
        <v>6</v>
      </c>
      <c r="J31" s="513">
        <f>SUM(J32:J33)</f>
        <v>0</v>
      </c>
      <c r="K31" s="513">
        <f>SUM(K32:K33)</f>
        <v>2</v>
      </c>
      <c r="L31" s="1345"/>
      <c r="M31" s="1252">
        <f t="shared" si="0"/>
        <v>10</v>
      </c>
      <c r="Q31" s="1932"/>
      <c r="R31" s="1932"/>
      <c r="S31" s="1932"/>
    </row>
    <row r="32" spans="1:19" ht="12" customHeight="1">
      <c r="D32" s="2004"/>
      <c r="E32" s="370" t="s">
        <v>48</v>
      </c>
      <c r="F32" s="370"/>
      <c r="G32" s="623">
        <v>2</v>
      </c>
      <c r="H32" s="623"/>
      <c r="I32" s="623">
        <v>2</v>
      </c>
      <c r="J32" s="623"/>
      <c r="K32" s="368">
        <v>1</v>
      </c>
      <c r="L32" s="368"/>
      <c r="M32" s="595">
        <f t="shared" si="0"/>
        <v>5</v>
      </c>
    </row>
    <row r="33" spans="4:13" ht="12" customHeight="1">
      <c r="D33" s="2005"/>
      <c r="E33" s="370" t="s">
        <v>49</v>
      </c>
      <c r="F33" s="370"/>
      <c r="G33" s="623">
        <v>0</v>
      </c>
      <c r="H33" s="1340"/>
      <c r="I33" s="1340">
        <v>4</v>
      </c>
      <c r="J33" s="1340"/>
      <c r="K33" s="1339">
        <v>1</v>
      </c>
      <c r="L33" s="1339"/>
      <c r="M33" s="1338">
        <f t="shared" si="0"/>
        <v>5</v>
      </c>
    </row>
    <row r="34" spans="4:13" ht="12.75" customHeight="1">
      <c r="D34" s="1894">
        <v>1405</v>
      </c>
      <c r="E34" s="373" t="s">
        <v>4</v>
      </c>
      <c r="F34" s="373"/>
      <c r="G34" s="513">
        <f>SUM(G35:G38)</f>
        <v>2</v>
      </c>
      <c r="H34" s="1350"/>
      <c r="I34" s="1345">
        <f>SUM(I35:I38)</f>
        <v>7</v>
      </c>
      <c r="J34" s="1345"/>
      <c r="K34" s="1345">
        <f>SUM(K35:K38)</f>
        <v>7</v>
      </c>
      <c r="L34" s="1345"/>
      <c r="M34" s="1252">
        <f t="shared" si="0"/>
        <v>16</v>
      </c>
    </row>
    <row r="35" spans="4:13" ht="12" customHeight="1">
      <c r="D35" s="1895"/>
      <c r="E35" s="370" t="s">
        <v>50</v>
      </c>
      <c r="F35" s="370"/>
      <c r="G35" s="623">
        <v>1</v>
      </c>
      <c r="H35" s="623"/>
      <c r="I35" s="623">
        <v>4</v>
      </c>
      <c r="J35" s="623"/>
      <c r="K35" s="623">
        <v>1</v>
      </c>
      <c r="L35" s="368"/>
      <c r="M35" s="1353">
        <f t="shared" si="0"/>
        <v>6</v>
      </c>
    </row>
    <row r="36" spans="4:13" ht="12" customHeight="1">
      <c r="D36" s="1895"/>
      <c r="E36" s="370" t="s">
        <v>58</v>
      </c>
      <c r="F36" s="370"/>
      <c r="G36" s="623">
        <v>1</v>
      </c>
      <c r="H36" s="623"/>
      <c r="I36" s="623">
        <v>3</v>
      </c>
      <c r="J36" s="623"/>
      <c r="K36" s="623">
        <v>6</v>
      </c>
      <c r="L36" s="368"/>
      <c r="M36" s="595">
        <f t="shared" si="0"/>
        <v>10</v>
      </c>
    </row>
    <row r="37" spans="4:13" ht="12" customHeight="1">
      <c r="D37" s="1895"/>
      <c r="E37" s="20" t="s">
        <v>51</v>
      </c>
      <c r="F37" s="370"/>
      <c r="G37" s="1352">
        <v>0</v>
      </c>
      <c r="H37" s="1352"/>
      <c r="I37" s="368">
        <v>0</v>
      </c>
      <c r="J37" s="368"/>
      <c r="K37" s="368">
        <v>0</v>
      </c>
      <c r="L37" s="368"/>
      <c r="M37" s="595">
        <f t="shared" si="0"/>
        <v>0</v>
      </c>
    </row>
    <row r="38" spans="4:13" ht="12" customHeight="1">
      <c r="D38" s="1895"/>
      <c r="E38" s="370" t="s">
        <v>52</v>
      </c>
      <c r="F38" s="370"/>
      <c r="G38" s="1352">
        <v>0</v>
      </c>
      <c r="H38" s="1352"/>
      <c r="I38" s="368">
        <v>0</v>
      </c>
      <c r="J38" s="368"/>
      <c r="K38" s="368">
        <v>0</v>
      </c>
      <c r="L38" s="1339"/>
      <c r="M38" s="1338">
        <f t="shared" si="0"/>
        <v>0</v>
      </c>
    </row>
    <row r="39" spans="4:13">
      <c r="D39" s="2003">
        <v>1406</v>
      </c>
      <c r="E39" s="373" t="s">
        <v>5</v>
      </c>
      <c r="F39" s="373"/>
      <c r="G39" s="513">
        <f>SUM(G40:G44)</f>
        <v>2</v>
      </c>
      <c r="H39" s="513"/>
      <c r="I39" s="48">
        <f>SUM(I40:I44)</f>
        <v>3</v>
      </c>
      <c r="J39" s="48"/>
      <c r="K39" s="48">
        <f>SUM(K40:K44)</f>
        <v>2</v>
      </c>
      <c r="L39" s="1345"/>
      <c r="M39" s="1252">
        <f t="shared" si="0"/>
        <v>7</v>
      </c>
    </row>
    <row r="40" spans="4:13" ht="12" customHeight="1">
      <c r="D40" s="2004"/>
      <c r="E40" s="370" t="s">
        <v>53</v>
      </c>
      <c r="F40" s="370"/>
      <c r="G40" s="623">
        <v>1</v>
      </c>
      <c r="H40" s="623"/>
      <c r="I40" s="368">
        <v>3</v>
      </c>
      <c r="J40" s="368"/>
      <c r="K40" s="623">
        <v>0</v>
      </c>
      <c r="L40" s="368"/>
      <c r="M40" s="595">
        <f t="shared" si="0"/>
        <v>4</v>
      </c>
    </row>
    <row r="41" spans="4:13" ht="12" customHeight="1">
      <c r="D41" s="2004"/>
      <c r="E41" s="370" t="s">
        <v>54</v>
      </c>
      <c r="F41" s="370"/>
      <c r="G41" s="623">
        <v>0</v>
      </c>
      <c r="H41" s="623"/>
      <c r="I41" s="368">
        <v>0</v>
      </c>
      <c r="J41" s="368"/>
      <c r="K41" s="623">
        <v>1</v>
      </c>
      <c r="L41" s="368"/>
      <c r="M41" s="595">
        <f t="shared" ref="M41:M59" si="1">G41+I41+K41</f>
        <v>1</v>
      </c>
    </row>
    <row r="42" spans="4:13" ht="12" customHeight="1">
      <c r="D42" s="2004"/>
      <c r="E42" s="370" t="s">
        <v>55</v>
      </c>
      <c r="F42" s="370"/>
      <c r="G42" s="623">
        <v>1</v>
      </c>
      <c r="H42" s="623"/>
      <c r="I42" s="368">
        <v>0</v>
      </c>
      <c r="J42" s="368"/>
      <c r="K42" s="623">
        <v>1</v>
      </c>
      <c r="L42" s="368"/>
      <c r="M42" s="595">
        <f t="shared" si="1"/>
        <v>2</v>
      </c>
    </row>
    <row r="43" spans="4:13" ht="12" customHeight="1">
      <c r="D43" s="2004"/>
      <c r="E43" s="370" t="s">
        <v>26</v>
      </c>
      <c r="F43" s="370"/>
      <c r="G43" s="623">
        <v>0</v>
      </c>
      <c r="H43" s="623"/>
      <c r="I43" s="368">
        <v>0</v>
      </c>
      <c r="J43" s="368"/>
      <c r="K43" s="623">
        <v>0</v>
      </c>
      <c r="L43" s="368"/>
      <c r="M43" s="595">
        <f t="shared" si="1"/>
        <v>0</v>
      </c>
    </row>
    <row r="44" spans="4:13" ht="12" customHeight="1">
      <c r="D44" s="2006"/>
      <c r="E44" s="370" t="s">
        <v>15</v>
      </c>
      <c r="F44" s="370"/>
      <c r="G44" s="623">
        <v>0</v>
      </c>
      <c r="H44" s="623"/>
      <c r="I44" s="623">
        <v>0</v>
      </c>
      <c r="J44" s="623"/>
      <c r="K44" s="623">
        <v>0</v>
      </c>
      <c r="L44" s="1339"/>
      <c r="M44" s="1338">
        <f t="shared" si="1"/>
        <v>0</v>
      </c>
    </row>
    <row r="45" spans="4:13" ht="12.75" customHeight="1">
      <c r="D45" s="1894">
        <v>1407</v>
      </c>
      <c r="E45" s="24" t="s">
        <v>62</v>
      </c>
      <c r="F45" s="373"/>
      <c r="G45" s="513">
        <f>SUM(G46:G47)</f>
        <v>0</v>
      </c>
      <c r="H45" s="513">
        <f>SUM(H46:H47)</f>
        <v>0</v>
      </c>
      <c r="I45" s="513">
        <f>SUM(I46:I47)</f>
        <v>3</v>
      </c>
      <c r="J45" s="513">
        <f>SUM(J46:J47)</f>
        <v>0</v>
      </c>
      <c r="K45" s="513">
        <f>SUM(K46:K47)</f>
        <v>3</v>
      </c>
      <c r="L45" s="48"/>
      <c r="M45" s="49">
        <f t="shared" si="1"/>
        <v>6</v>
      </c>
    </row>
    <row r="46" spans="4:13" ht="12" customHeight="1">
      <c r="D46" s="1895"/>
      <c r="E46" s="370" t="s">
        <v>56</v>
      </c>
      <c r="F46" s="370"/>
      <c r="G46" s="623">
        <v>0</v>
      </c>
      <c r="H46" s="623"/>
      <c r="I46" s="368">
        <v>2</v>
      </c>
      <c r="J46" s="368"/>
      <c r="K46" s="623">
        <v>1</v>
      </c>
      <c r="L46" s="368"/>
      <c r="M46" s="595">
        <f t="shared" si="1"/>
        <v>3</v>
      </c>
    </row>
    <row r="47" spans="4:13" ht="12" customHeight="1">
      <c r="D47" s="1896"/>
      <c r="E47" s="1351" t="s">
        <v>25</v>
      </c>
      <c r="F47" s="384"/>
      <c r="G47" s="1340">
        <v>0</v>
      </c>
      <c r="H47" s="1340"/>
      <c r="I47" s="1340">
        <v>1</v>
      </c>
      <c r="J47" s="1340"/>
      <c r="K47" s="1339">
        <v>2</v>
      </c>
      <c r="L47" s="1339"/>
      <c r="M47" s="1338">
        <f t="shared" si="1"/>
        <v>3</v>
      </c>
    </row>
    <row r="48" spans="4:13" ht="12.75" customHeight="1">
      <c r="D48" s="1894">
        <v>1408</v>
      </c>
      <c r="E48" s="24" t="s">
        <v>495</v>
      </c>
      <c r="F48" s="373"/>
      <c r="G48" s="1350">
        <f>SUM(G49:G52)</f>
        <v>1</v>
      </c>
      <c r="H48" s="1350"/>
      <c r="I48" s="1345">
        <f>SUM(I49:I52)</f>
        <v>2</v>
      </c>
      <c r="J48" s="1345"/>
      <c r="K48" s="1345">
        <f>SUM(K49:K52)</f>
        <v>1</v>
      </c>
      <c r="L48" s="1345"/>
      <c r="M48" s="1252">
        <f t="shared" si="1"/>
        <v>4</v>
      </c>
    </row>
    <row r="49" spans="4:13" ht="12" customHeight="1">
      <c r="D49" s="1895"/>
      <c r="E49" s="370" t="s">
        <v>494</v>
      </c>
      <c r="G49" s="623">
        <v>0</v>
      </c>
      <c r="H49" s="623"/>
      <c r="I49" s="623">
        <v>0</v>
      </c>
      <c r="J49" s="623"/>
      <c r="K49" s="623">
        <v>0</v>
      </c>
      <c r="L49" s="368"/>
      <c r="M49" s="595">
        <f t="shared" si="1"/>
        <v>0</v>
      </c>
    </row>
    <row r="50" spans="4:13" ht="12" customHeight="1">
      <c r="D50" s="2012"/>
      <c r="E50" s="14" t="s">
        <v>493</v>
      </c>
      <c r="G50" s="623">
        <v>1</v>
      </c>
      <c r="H50" s="623"/>
      <c r="I50" s="623">
        <v>1</v>
      </c>
      <c r="J50" s="623"/>
      <c r="K50" s="623">
        <v>0</v>
      </c>
      <c r="L50" s="368"/>
      <c r="M50" s="595">
        <f t="shared" si="1"/>
        <v>2</v>
      </c>
    </row>
    <row r="51" spans="4:13" ht="12" customHeight="1">
      <c r="D51" s="1895"/>
      <c r="E51" s="370" t="s">
        <v>18</v>
      </c>
      <c r="F51" s="370"/>
      <c r="G51" s="623">
        <v>0</v>
      </c>
      <c r="H51" s="623"/>
      <c r="I51" s="368">
        <v>1</v>
      </c>
      <c r="J51" s="368"/>
      <c r="K51" s="368">
        <v>0</v>
      </c>
      <c r="L51" s="368"/>
      <c r="M51" s="595">
        <f t="shared" si="1"/>
        <v>1</v>
      </c>
    </row>
    <row r="52" spans="4:13" ht="12" customHeight="1">
      <c r="D52" s="1895"/>
      <c r="E52" s="370" t="s">
        <v>487</v>
      </c>
      <c r="F52" s="370"/>
      <c r="G52" s="623">
        <v>0</v>
      </c>
      <c r="H52" s="623"/>
      <c r="I52" s="368">
        <v>0</v>
      </c>
      <c r="J52" s="368"/>
      <c r="K52" s="623">
        <v>1</v>
      </c>
      <c r="L52" s="1339"/>
      <c r="M52" s="1338">
        <f t="shared" si="1"/>
        <v>1</v>
      </c>
    </row>
    <row r="53" spans="4:13" ht="12.75" customHeight="1">
      <c r="D53" s="1894">
        <v>1624</v>
      </c>
      <c r="E53" s="373" t="s">
        <v>19</v>
      </c>
      <c r="F53" s="373"/>
      <c r="G53" s="513">
        <f>SUM(G54:G56)</f>
        <v>0</v>
      </c>
      <c r="H53" s="513"/>
      <c r="I53" s="48">
        <f>SUM(I54:I56)</f>
        <v>1</v>
      </c>
      <c r="J53" s="48"/>
      <c r="K53" s="48">
        <f>SUM(K54:K56)</f>
        <v>0</v>
      </c>
      <c r="L53" s="1345"/>
      <c r="M53" s="1252">
        <f t="shared" si="1"/>
        <v>1</v>
      </c>
    </row>
    <row r="54" spans="4:13" ht="12" customHeight="1">
      <c r="D54" s="1895"/>
      <c r="E54" s="370" t="s">
        <v>186</v>
      </c>
      <c r="G54" s="623">
        <v>0</v>
      </c>
      <c r="H54" s="623"/>
      <c r="I54" s="623">
        <v>1</v>
      </c>
      <c r="J54" s="623"/>
      <c r="K54" s="368">
        <v>0</v>
      </c>
      <c r="L54" s="368"/>
      <c r="M54" s="595">
        <f t="shared" si="1"/>
        <v>1</v>
      </c>
    </row>
    <row r="55" spans="4:13" ht="12" customHeight="1">
      <c r="D55" s="1895"/>
      <c r="E55" s="370" t="s">
        <v>149</v>
      </c>
      <c r="G55" s="623">
        <v>0</v>
      </c>
      <c r="H55" s="623"/>
      <c r="I55" s="368">
        <v>0</v>
      </c>
      <c r="J55" s="368"/>
      <c r="K55" s="368">
        <v>0</v>
      </c>
      <c r="L55" s="368"/>
      <c r="M55" s="595">
        <f t="shared" si="1"/>
        <v>0</v>
      </c>
    </row>
    <row r="56" spans="4:13" ht="12" customHeight="1">
      <c r="D56" s="1896"/>
      <c r="E56" s="370" t="s">
        <v>486</v>
      </c>
      <c r="G56" s="623">
        <v>0</v>
      </c>
      <c r="H56" s="623"/>
      <c r="I56" s="368">
        <v>0</v>
      </c>
      <c r="J56" s="368"/>
      <c r="K56" s="368">
        <v>0</v>
      </c>
      <c r="L56" s="368"/>
      <c r="M56" s="1338">
        <f t="shared" si="1"/>
        <v>0</v>
      </c>
    </row>
    <row r="57" spans="4:13" ht="12" customHeight="1">
      <c r="D57" s="1894"/>
      <c r="E57" s="482" t="s">
        <v>223</v>
      </c>
      <c r="F57" s="373"/>
      <c r="G57" s="1344">
        <f>SUM(G58)</f>
        <v>0</v>
      </c>
      <c r="H57" s="1344">
        <f>SUM(H58)</f>
        <v>0</v>
      </c>
      <c r="I57" s="1344">
        <f>SUM(I58)</f>
        <v>0</v>
      </c>
      <c r="J57" s="1344">
        <f>SUM(J58)</f>
        <v>0</v>
      </c>
      <c r="K57" s="1344">
        <f>SUM(K58)</f>
        <v>0</v>
      </c>
      <c r="L57" s="1343"/>
      <c r="M57" s="1342">
        <f t="shared" si="1"/>
        <v>0</v>
      </c>
    </row>
    <row r="58" spans="4:13" ht="12" customHeight="1">
      <c r="D58" s="1923"/>
      <c r="E58" s="1341" t="s">
        <v>187</v>
      </c>
      <c r="F58" s="1322"/>
      <c r="G58" s="1340">
        <v>0</v>
      </c>
      <c r="H58" s="1340"/>
      <c r="I58" s="1339">
        <v>0</v>
      </c>
      <c r="J58" s="1339"/>
      <c r="K58" s="1339">
        <v>0</v>
      </c>
      <c r="L58" s="1339"/>
      <c r="M58" s="1338">
        <f t="shared" si="1"/>
        <v>0</v>
      </c>
    </row>
    <row r="59" spans="4:13" ht="15" customHeight="1">
      <c r="D59" s="1337"/>
      <c r="E59" s="25" t="s">
        <v>0</v>
      </c>
      <c r="F59" s="650"/>
      <c r="G59" s="1336">
        <f>SUM(G9+G18+G27+G31+G34+G39+G45+G48+G53)</f>
        <v>15</v>
      </c>
      <c r="H59" s="1336"/>
      <c r="I59" s="1336">
        <f>SUM(I9+I18+I27+I31+I34+I39+I45+I48+I53)</f>
        <v>40</v>
      </c>
      <c r="J59" s="1336"/>
      <c r="K59" s="1336">
        <f>SUM(K9+K18+K27+K31+K34+K39+K45+K48+K53)</f>
        <v>23</v>
      </c>
      <c r="L59" s="1335"/>
      <c r="M59" s="1334">
        <f t="shared" si="1"/>
        <v>78</v>
      </c>
    </row>
    <row r="60" spans="4:13" ht="10.5" customHeight="1">
      <c r="D60" s="370"/>
      <c r="E60" s="1333" t="s">
        <v>452</v>
      </c>
      <c r="F60" s="370"/>
      <c r="G60" s="1332"/>
      <c r="H60" s="1332"/>
    </row>
    <row r="61" spans="4:13" ht="10.5" customHeight="1">
      <c r="E61" s="370"/>
      <c r="F61" s="370"/>
      <c r="G61" s="1332"/>
      <c r="H61" s="1332"/>
    </row>
  </sheetData>
  <mergeCells count="19">
    <mergeCell ref="D3:N3"/>
    <mergeCell ref="Q25:S31"/>
    <mergeCell ref="D9:D17"/>
    <mergeCell ref="D4:M4"/>
    <mergeCell ref="D6:D8"/>
    <mergeCell ref="E6:E8"/>
    <mergeCell ref="M6:M8"/>
    <mergeCell ref="G6:G7"/>
    <mergeCell ref="I6:I7"/>
    <mergeCell ref="K6:K7"/>
    <mergeCell ref="D45:D47"/>
    <mergeCell ref="D57:D58"/>
    <mergeCell ref="D53:D56"/>
    <mergeCell ref="D48:D52"/>
    <mergeCell ref="D18:D26"/>
    <mergeCell ref="D27:D30"/>
    <mergeCell ref="D31:D33"/>
    <mergeCell ref="D39:D44"/>
    <mergeCell ref="D34:D38"/>
  </mergeCells>
  <pageMargins left="0.70866141732283472" right="0.70866141732283472" top="0.74803149606299213" bottom="0.74803149606299213" header="0.31496062992125984" footer="0.31496062992125984"/>
  <pageSetup paperSize="9" scale="6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B8195-4E76-46C4-8943-703838186D04}">
  <dimension ref="A1:Q62"/>
  <sheetViews>
    <sheetView view="pageBreakPreview" topLeftCell="D1" zoomScaleNormal="100" zoomScaleSheetLayoutView="100" workbookViewId="0">
      <selection activeCell="O22" sqref="O22:Q39"/>
    </sheetView>
  </sheetViews>
  <sheetFormatPr baseColWidth="10" defaultRowHeight="12.75"/>
  <cols>
    <col min="1" max="1" width="1.42578125" style="862" hidden="1" customWidth="1"/>
    <col min="2" max="2" width="2.140625" style="862" hidden="1" customWidth="1"/>
    <col min="3" max="3" width="3" style="862" hidden="1" customWidth="1"/>
    <col min="4" max="4" width="5.42578125" style="925" customWidth="1"/>
    <col min="5" max="5" width="62.5703125" style="925" customWidth="1"/>
    <col min="6" max="6" width="9" style="925" customWidth="1"/>
    <col min="7" max="7" width="12" style="719" customWidth="1"/>
    <col min="8" max="8" width="29.7109375" style="719" customWidth="1"/>
    <col min="9" max="9" width="12.140625" style="1" customWidth="1"/>
    <col min="10" max="10" width="12.28515625" style="1" customWidth="1"/>
    <col min="11" max="11" width="13" style="1" customWidth="1"/>
    <col min="12" max="12" width="5" style="1" customWidth="1"/>
    <col min="13" max="16384" width="11.42578125" style="1"/>
  </cols>
  <sheetData>
    <row r="1" spans="1:15" ht="12" customHeight="1"/>
    <row r="2" spans="1:15" ht="3.75" customHeight="1">
      <c r="A2" s="1"/>
      <c r="B2" s="1"/>
      <c r="C2" s="741"/>
      <c r="D2" s="1401"/>
      <c r="E2" s="1401"/>
      <c r="F2" s="1401"/>
      <c r="G2" s="1400"/>
      <c r="H2" s="1400"/>
    </row>
    <row r="3" spans="1:15" ht="15.75" customHeight="1">
      <c r="A3" s="1"/>
      <c r="B3" s="1"/>
      <c r="C3" s="741"/>
      <c r="D3" s="1903" t="s">
        <v>515</v>
      </c>
      <c r="E3" s="1903"/>
      <c r="F3" s="1903"/>
      <c r="G3" s="1903"/>
      <c r="H3" s="1903"/>
      <c r="I3" s="1903"/>
      <c r="J3" s="1903"/>
      <c r="K3" s="1903"/>
    </row>
    <row r="4" spans="1:15" ht="15.75" customHeight="1">
      <c r="A4" s="1"/>
      <c r="B4" s="414"/>
      <c r="C4" s="1308"/>
      <c r="D4" s="1903">
        <v>2020</v>
      </c>
      <c r="E4" s="1903"/>
      <c r="F4" s="1903"/>
      <c r="G4" s="1903"/>
      <c r="H4" s="1903"/>
      <c r="I4" s="1903"/>
      <c r="J4" s="1903"/>
      <c r="K4" s="1903"/>
    </row>
    <row r="5" spans="1:15" ht="13.5" customHeight="1" thickBot="1">
      <c r="D5" s="1399"/>
      <c r="E5" s="1399"/>
      <c r="F5" s="1399"/>
      <c r="G5" s="1398"/>
      <c r="H5" s="1398"/>
      <c r="I5" s="1043"/>
      <c r="J5" s="1043"/>
      <c r="K5" s="1043"/>
    </row>
    <row r="6" spans="1:15" ht="6.75" customHeight="1">
      <c r="D6" s="1935" t="s">
        <v>6</v>
      </c>
      <c r="E6" s="1916" t="s">
        <v>67</v>
      </c>
      <c r="F6" s="56"/>
      <c r="G6" s="1395"/>
      <c r="H6" s="1395"/>
      <c r="I6" s="1397"/>
      <c r="J6" s="1397"/>
      <c r="K6" s="1396"/>
    </row>
    <row r="7" spans="1:15" ht="13.5" customHeight="1">
      <c r="D7" s="1935"/>
      <c r="E7" s="1916"/>
      <c r="F7" s="56"/>
      <c r="G7" s="1395"/>
      <c r="H7" s="1395"/>
      <c r="I7" s="1991" t="s">
        <v>514</v>
      </c>
      <c r="J7" s="1991"/>
      <c r="K7" s="2024"/>
    </row>
    <row r="8" spans="1:15" ht="10.5" customHeight="1">
      <c r="D8" s="1935"/>
      <c r="E8" s="1916"/>
      <c r="F8" s="2020" t="s">
        <v>513</v>
      </c>
      <c r="G8" s="2020" t="s">
        <v>512</v>
      </c>
      <c r="H8" s="2020" t="s">
        <v>511</v>
      </c>
      <c r="I8" s="2020" t="s">
        <v>510</v>
      </c>
      <c r="J8" s="2020" t="s">
        <v>509</v>
      </c>
      <c r="K8" s="2021" t="s">
        <v>508</v>
      </c>
    </row>
    <row r="9" spans="1:15" ht="21.75" customHeight="1">
      <c r="D9" s="1935"/>
      <c r="E9" s="1916"/>
      <c r="F9" s="2020"/>
      <c r="G9" s="2020"/>
      <c r="H9" s="2020"/>
      <c r="I9" s="2020"/>
      <c r="J9" s="2020"/>
      <c r="K9" s="2022"/>
    </row>
    <row r="10" spans="1:15" ht="4.5" customHeight="1">
      <c r="A10" s="862" t="s">
        <v>12</v>
      </c>
      <c r="B10" s="862" t="s">
        <v>13</v>
      </c>
      <c r="C10" s="862" t="s">
        <v>14</v>
      </c>
      <c r="D10" s="1925"/>
      <c r="E10" s="1917"/>
      <c r="F10" s="57"/>
      <c r="G10" s="1394"/>
      <c r="H10" s="1394"/>
      <c r="I10" s="1393"/>
      <c r="J10" s="1393"/>
      <c r="K10" s="1392"/>
      <c r="L10" s="865"/>
      <c r="M10" s="865"/>
      <c r="N10" s="865"/>
      <c r="O10" s="865"/>
    </row>
    <row r="11" spans="1:15" s="788" customFormat="1" ht="12.75" customHeight="1">
      <c r="A11" s="862"/>
      <c r="B11" s="862"/>
      <c r="C11" s="862"/>
      <c r="D11" s="2025">
        <v>1401</v>
      </c>
      <c r="E11" s="373" t="s">
        <v>1</v>
      </c>
      <c r="F11" s="1391">
        <f>SUM(F12:F20)</f>
        <v>32</v>
      </c>
      <c r="G11" s="1391">
        <f>SUM(G12:G20)</f>
        <v>6</v>
      </c>
      <c r="H11" s="1264"/>
      <c r="I11" s="1391">
        <f>SUM(I12:I20)</f>
        <v>26</v>
      </c>
      <c r="J11" s="1390">
        <f>SUM(J12:J20)</f>
        <v>0</v>
      </c>
      <c r="K11" s="1376">
        <f>SUM(K12:K20)</f>
        <v>792631</v>
      </c>
    </row>
    <row r="12" spans="1:15" s="788" customFormat="1" ht="12" customHeight="1">
      <c r="A12" s="862">
        <v>1</v>
      </c>
      <c r="B12" s="862">
        <v>1</v>
      </c>
      <c r="C12" s="862">
        <v>11</v>
      </c>
      <c r="D12" s="2026"/>
      <c r="E12" s="369" t="s">
        <v>33</v>
      </c>
      <c r="F12" s="1374">
        <v>6</v>
      </c>
      <c r="G12" s="1374">
        <v>0</v>
      </c>
      <c r="H12" s="1385" t="s">
        <v>507</v>
      </c>
      <c r="I12" s="1372">
        <v>6</v>
      </c>
      <c r="J12" s="1389">
        <v>0</v>
      </c>
      <c r="K12" s="1388">
        <v>0</v>
      </c>
    </row>
    <row r="13" spans="1:15" s="833" customFormat="1" ht="12" customHeight="1">
      <c r="A13" s="1375">
        <v>1</v>
      </c>
      <c r="B13" s="1375">
        <v>1</v>
      </c>
      <c r="C13" s="1375">
        <v>5</v>
      </c>
      <c r="D13" s="2026"/>
      <c r="E13" s="369" t="s">
        <v>34</v>
      </c>
      <c r="F13" s="1374">
        <v>11</v>
      </c>
      <c r="G13" s="1387">
        <v>4</v>
      </c>
      <c r="H13" s="1385" t="s">
        <v>507</v>
      </c>
      <c r="I13" s="1386">
        <v>7</v>
      </c>
      <c r="J13" s="1371">
        <v>0</v>
      </c>
      <c r="K13" s="1381">
        <v>688363</v>
      </c>
    </row>
    <row r="14" spans="1:15" s="833" customFormat="1" ht="12" customHeight="1">
      <c r="A14" s="1375">
        <v>1</v>
      </c>
      <c r="B14" s="1375">
        <v>1</v>
      </c>
      <c r="C14" s="1375">
        <v>12</v>
      </c>
      <c r="D14" s="2026"/>
      <c r="E14" s="369" t="s">
        <v>35</v>
      </c>
      <c r="F14" s="1374">
        <v>6</v>
      </c>
      <c r="G14" s="1387">
        <v>1</v>
      </c>
      <c r="H14" s="1385" t="s">
        <v>507</v>
      </c>
      <c r="I14" s="1386">
        <v>5</v>
      </c>
      <c r="J14" s="1371">
        <v>0</v>
      </c>
      <c r="K14" s="1381">
        <v>100000</v>
      </c>
    </row>
    <row r="15" spans="1:15" ht="12" customHeight="1">
      <c r="A15" s="862">
        <v>1</v>
      </c>
      <c r="B15" s="862">
        <v>1</v>
      </c>
      <c r="C15" s="862">
        <v>2</v>
      </c>
      <c r="D15" s="2026"/>
      <c r="E15" s="369" t="s">
        <v>27</v>
      </c>
      <c r="F15" s="1374">
        <v>1</v>
      </c>
      <c r="G15" s="1374">
        <v>0</v>
      </c>
      <c r="H15" s="1385" t="s">
        <v>507</v>
      </c>
      <c r="I15" s="1372">
        <v>1</v>
      </c>
      <c r="J15" s="1371">
        <v>0</v>
      </c>
      <c r="K15" s="1382">
        <v>0</v>
      </c>
    </row>
    <row r="16" spans="1:15" s="788" customFormat="1" ht="12" customHeight="1">
      <c r="A16" s="862">
        <v>1</v>
      </c>
      <c r="B16" s="862">
        <v>1</v>
      </c>
      <c r="C16" s="862">
        <v>4</v>
      </c>
      <c r="D16" s="2026"/>
      <c r="E16" s="369" t="s">
        <v>10</v>
      </c>
      <c r="F16" s="1374">
        <v>5</v>
      </c>
      <c r="G16" s="1374">
        <v>1</v>
      </c>
      <c r="H16" s="1385" t="s">
        <v>507</v>
      </c>
      <c r="I16" s="1372">
        <v>4</v>
      </c>
      <c r="J16" s="1371">
        <v>0</v>
      </c>
      <c r="K16" s="1382">
        <v>4268</v>
      </c>
      <c r="L16" s="908"/>
    </row>
    <row r="17" spans="1:17" ht="12" customHeight="1">
      <c r="A17" s="862">
        <v>1</v>
      </c>
      <c r="B17" s="862">
        <v>1</v>
      </c>
      <c r="C17" s="862">
        <v>1</v>
      </c>
      <c r="D17" s="2026"/>
      <c r="E17" s="369" t="s">
        <v>36</v>
      </c>
      <c r="F17" s="1374">
        <v>1</v>
      </c>
      <c r="G17" s="1374">
        <v>0</v>
      </c>
      <c r="H17" s="1385" t="s">
        <v>507</v>
      </c>
      <c r="I17" s="1372">
        <v>1</v>
      </c>
      <c r="J17" s="1371">
        <v>0</v>
      </c>
      <c r="K17" s="1382">
        <v>0</v>
      </c>
    </row>
    <row r="18" spans="1:17" ht="12" customHeight="1">
      <c r="D18" s="2026"/>
      <c r="E18" s="369" t="s">
        <v>254</v>
      </c>
      <c r="F18" s="1374">
        <v>0</v>
      </c>
      <c r="G18" s="1374">
        <v>0</v>
      </c>
      <c r="H18" s="1385" t="s">
        <v>507</v>
      </c>
      <c r="I18" s="1372">
        <v>0</v>
      </c>
      <c r="J18" s="1371">
        <v>0</v>
      </c>
      <c r="K18" s="1382">
        <v>0</v>
      </c>
    </row>
    <row r="19" spans="1:17" ht="12" customHeight="1">
      <c r="D19" s="2026"/>
      <c r="E19" s="369" t="s">
        <v>24</v>
      </c>
      <c r="F19" s="1374">
        <v>0</v>
      </c>
      <c r="G19" s="1374">
        <v>0</v>
      </c>
      <c r="H19" s="1385" t="s">
        <v>507</v>
      </c>
      <c r="I19" s="1372">
        <v>0</v>
      </c>
      <c r="J19" s="1371">
        <v>0</v>
      </c>
      <c r="K19" s="1382">
        <v>0</v>
      </c>
    </row>
    <row r="20" spans="1:17" ht="12" customHeight="1">
      <c r="D20" s="2027"/>
      <c r="E20" s="20" t="s">
        <v>32</v>
      </c>
      <c r="F20" s="1374">
        <v>2</v>
      </c>
      <c r="G20" s="1374">
        <v>0</v>
      </c>
      <c r="H20" s="1385" t="s">
        <v>507</v>
      </c>
      <c r="I20" s="1372">
        <v>2</v>
      </c>
      <c r="J20" s="1371">
        <v>0</v>
      </c>
      <c r="K20" s="1382">
        <v>0</v>
      </c>
    </row>
    <row r="21" spans="1:17" s="788" customFormat="1" ht="12.75" customHeight="1">
      <c r="A21" s="862"/>
      <c r="B21" s="862"/>
      <c r="C21" s="862"/>
      <c r="D21" s="1959">
        <v>1402</v>
      </c>
      <c r="E21" s="22" t="s">
        <v>2</v>
      </c>
      <c r="F21" s="1383">
        <f>SUM(F22:F29)</f>
        <v>45</v>
      </c>
      <c r="G21" s="1383">
        <f>SUM(G22:G29)</f>
        <v>2</v>
      </c>
      <c r="H21" s="1266"/>
      <c r="I21" s="1383">
        <f>SUM(I22:I29)</f>
        <v>43</v>
      </c>
      <c r="J21" s="1377">
        <f>SUM(J22:J29)</f>
        <v>0</v>
      </c>
      <c r="K21" s="1376">
        <f>SUM(K22:K29)</f>
        <v>230000</v>
      </c>
    </row>
    <row r="22" spans="1:17" ht="12" customHeight="1">
      <c r="A22" s="862">
        <v>2</v>
      </c>
      <c r="B22" s="862">
        <v>4</v>
      </c>
      <c r="C22" s="862">
        <v>11</v>
      </c>
      <c r="D22" s="1946"/>
      <c r="E22" s="19" t="s">
        <v>37</v>
      </c>
      <c r="F22" s="1374">
        <v>19</v>
      </c>
      <c r="G22" s="1372">
        <v>1</v>
      </c>
      <c r="H22" s="1375" t="s">
        <v>501</v>
      </c>
      <c r="I22" s="1372">
        <v>18</v>
      </c>
      <c r="J22" s="1371">
        <v>0</v>
      </c>
      <c r="K22" s="1382">
        <v>130000</v>
      </c>
    </row>
    <row r="23" spans="1:17" ht="12" customHeight="1">
      <c r="A23" s="862">
        <v>2</v>
      </c>
      <c r="B23" s="862">
        <v>4</v>
      </c>
      <c r="C23" s="862">
        <v>10</v>
      </c>
      <c r="D23" s="1946"/>
      <c r="E23" s="19" t="s">
        <v>38</v>
      </c>
      <c r="F23" s="1374">
        <v>8</v>
      </c>
      <c r="G23" s="1372">
        <v>0</v>
      </c>
      <c r="H23" s="1375" t="s">
        <v>501</v>
      </c>
      <c r="I23" s="1372">
        <v>8</v>
      </c>
      <c r="J23" s="1371">
        <v>0</v>
      </c>
      <c r="K23" s="1382">
        <v>0</v>
      </c>
      <c r="O23" s="1910"/>
      <c r="P23" s="1910"/>
      <c r="Q23" s="1910"/>
    </row>
    <row r="24" spans="1:17" ht="12" customHeight="1">
      <c r="A24" s="862">
        <v>2</v>
      </c>
      <c r="B24" s="862">
        <v>4</v>
      </c>
      <c r="C24" s="862">
        <v>10</v>
      </c>
      <c r="D24" s="1946"/>
      <c r="E24" s="19" t="s">
        <v>39</v>
      </c>
      <c r="F24" s="1374">
        <v>3</v>
      </c>
      <c r="G24" s="1372">
        <v>0</v>
      </c>
      <c r="H24" s="1375" t="s">
        <v>501</v>
      </c>
      <c r="I24" s="1372">
        <v>3</v>
      </c>
      <c r="J24" s="1371">
        <v>0</v>
      </c>
      <c r="K24" s="1382">
        <v>0</v>
      </c>
      <c r="O24" s="1910"/>
      <c r="P24" s="1910"/>
      <c r="Q24" s="1910"/>
    </row>
    <row r="25" spans="1:17" ht="12" customHeight="1">
      <c r="A25" s="862">
        <v>2</v>
      </c>
      <c r="B25" s="862">
        <v>4</v>
      </c>
      <c r="C25" s="862">
        <v>3</v>
      </c>
      <c r="D25" s="1946"/>
      <c r="E25" s="19" t="s">
        <v>40</v>
      </c>
      <c r="F25" s="1374">
        <v>4</v>
      </c>
      <c r="G25" s="1372">
        <v>0</v>
      </c>
      <c r="H25" s="1375" t="s">
        <v>501</v>
      </c>
      <c r="I25" s="1372">
        <v>4</v>
      </c>
      <c r="J25" s="1371">
        <v>0</v>
      </c>
      <c r="K25" s="1382">
        <v>0</v>
      </c>
      <c r="O25" s="1910"/>
      <c r="P25" s="1910"/>
      <c r="Q25" s="1910"/>
    </row>
    <row r="26" spans="1:17" ht="12" customHeight="1">
      <c r="A26" s="862">
        <v>2</v>
      </c>
      <c r="B26" s="862">
        <v>4</v>
      </c>
      <c r="C26" s="862">
        <v>7</v>
      </c>
      <c r="D26" s="1946"/>
      <c r="E26" s="19" t="s">
        <v>41</v>
      </c>
      <c r="F26" s="1374">
        <v>1</v>
      </c>
      <c r="G26" s="1372">
        <v>0</v>
      </c>
      <c r="H26" s="1375" t="s">
        <v>501</v>
      </c>
      <c r="I26" s="1372">
        <v>1</v>
      </c>
      <c r="J26" s="1371">
        <v>0</v>
      </c>
      <c r="K26" s="1381">
        <v>0</v>
      </c>
      <c r="L26" s="722"/>
      <c r="O26" s="1910"/>
      <c r="P26" s="1910"/>
      <c r="Q26" s="1910"/>
    </row>
    <row r="27" spans="1:17" ht="12" customHeight="1">
      <c r="A27" s="862">
        <v>2</v>
      </c>
      <c r="B27" s="862">
        <v>4</v>
      </c>
      <c r="C27" s="862">
        <v>1</v>
      </c>
      <c r="D27" s="1946"/>
      <c r="E27" s="19" t="s">
        <v>42</v>
      </c>
      <c r="F27" s="1374">
        <v>4</v>
      </c>
      <c r="G27" s="1372">
        <v>0</v>
      </c>
      <c r="H27" s="1375" t="s">
        <v>501</v>
      </c>
      <c r="I27" s="1372">
        <v>4</v>
      </c>
      <c r="J27" s="1371">
        <v>0</v>
      </c>
      <c r="K27" s="1381">
        <v>0</v>
      </c>
      <c r="L27" s="722"/>
    </row>
    <row r="28" spans="1:17" ht="12" customHeight="1">
      <c r="A28" s="862">
        <v>2</v>
      </c>
      <c r="B28" s="862">
        <v>4</v>
      </c>
      <c r="C28" s="862">
        <v>9</v>
      </c>
      <c r="D28" s="1946"/>
      <c r="E28" s="19" t="s">
        <v>43</v>
      </c>
      <c r="F28" s="1374">
        <v>3</v>
      </c>
      <c r="G28" s="1372">
        <v>0</v>
      </c>
      <c r="H28" s="1375" t="s">
        <v>501</v>
      </c>
      <c r="I28" s="1372">
        <v>3</v>
      </c>
      <c r="J28" s="1371">
        <v>0</v>
      </c>
      <c r="K28" s="1381">
        <v>0</v>
      </c>
      <c r="L28" s="722"/>
    </row>
    <row r="29" spans="1:17" ht="12" customHeight="1">
      <c r="A29" s="862">
        <v>2</v>
      </c>
      <c r="B29" s="862">
        <v>4</v>
      </c>
      <c r="C29" s="862">
        <v>11</v>
      </c>
      <c r="D29" s="1946"/>
      <c r="E29" s="19" t="s">
        <v>44</v>
      </c>
      <c r="F29" s="1374">
        <v>3</v>
      </c>
      <c r="G29" s="1372">
        <v>1</v>
      </c>
      <c r="H29" s="1375" t="s">
        <v>501</v>
      </c>
      <c r="I29" s="1372">
        <v>2</v>
      </c>
      <c r="J29" s="1371">
        <v>0</v>
      </c>
      <c r="K29" s="1381">
        <v>100000</v>
      </c>
      <c r="L29" s="722"/>
    </row>
    <row r="30" spans="1:17" ht="12.75" customHeight="1">
      <c r="D30" s="1959">
        <v>1403</v>
      </c>
      <c r="E30" s="22" t="s">
        <v>3</v>
      </c>
      <c r="F30" s="1378">
        <f>SUM(F31:F33)</f>
        <v>16</v>
      </c>
      <c r="G30" s="1378">
        <f>SUM(G31:G33)</f>
        <v>0</v>
      </c>
      <c r="H30" s="1379"/>
      <c r="I30" s="1378">
        <f>SUM(I31:I33)</f>
        <v>16</v>
      </c>
      <c r="J30" s="1377">
        <f>SUM(J31:J33)</f>
        <v>0</v>
      </c>
      <c r="K30" s="1376">
        <f>SUM(K31:K33)</f>
        <v>0</v>
      </c>
    </row>
    <row r="31" spans="1:17" ht="12" customHeight="1">
      <c r="A31" s="862">
        <v>3</v>
      </c>
      <c r="B31" s="862">
        <v>5</v>
      </c>
      <c r="C31" s="862">
        <v>11</v>
      </c>
      <c r="D31" s="1946"/>
      <c r="E31" s="19" t="s">
        <v>45</v>
      </c>
      <c r="F31" s="1374">
        <v>2</v>
      </c>
      <c r="G31" s="1372">
        <v>0</v>
      </c>
      <c r="H31" s="1384" t="s">
        <v>506</v>
      </c>
      <c r="I31" s="1372">
        <v>2</v>
      </c>
      <c r="J31" s="1371">
        <v>0</v>
      </c>
      <c r="K31" s="1381">
        <v>0</v>
      </c>
    </row>
    <row r="32" spans="1:17" ht="12" customHeight="1">
      <c r="A32" s="862">
        <v>3</v>
      </c>
      <c r="B32" s="862">
        <v>5</v>
      </c>
      <c r="C32" s="862">
        <v>8</v>
      </c>
      <c r="D32" s="1946"/>
      <c r="E32" s="19" t="s">
        <v>46</v>
      </c>
      <c r="F32" s="1374">
        <v>5</v>
      </c>
      <c r="G32" s="1372">
        <v>0</v>
      </c>
      <c r="H32" s="1384" t="s">
        <v>506</v>
      </c>
      <c r="I32" s="1372">
        <v>5</v>
      </c>
      <c r="J32" s="1371">
        <v>0</v>
      </c>
      <c r="K32" s="1381">
        <v>0</v>
      </c>
    </row>
    <row r="33" spans="1:12" ht="12" customHeight="1">
      <c r="A33" s="862">
        <v>3</v>
      </c>
      <c r="B33" s="862">
        <v>5</v>
      </c>
      <c r="C33" s="862">
        <v>10</v>
      </c>
      <c r="D33" s="1946"/>
      <c r="E33" s="19" t="s">
        <v>47</v>
      </c>
      <c r="F33" s="1374">
        <v>9</v>
      </c>
      <c r="G33" s="1372">
        <v>0</v>
      </c>
      <c r="H33" s="1384" t="s">
        <v>506</v>
      </c>
      <c r="I33" s="1372">
        <v>9</v>
      </c>
      <c r="J33" s="1371">
        <v>0</v>
      </c>
      <c r="K33" s="1381">
        <v>0</v>
      </c>
    </row>
    <row r="34" spans="1:12" ht="12.75" customHeight="1">
      <c r="D34" s="1961">
        <v>1404</v>
      </c>
      <c r="E34" s="22" t="s">
        <v>191</v>
      </c>
      <c r="F34" s="1378">
        <f>SUM(F35:F36)</f>
        <v>28</v>
      </c>
      <c r="G34" s="1378">
        <f>SUM(G35:G36)</f>
        <v>5</v>
      </c>
      <c r="H34" s="1379"/>
      <c r="I34" s="1378">
        <f>SUM(I35:I36)</f>
        <v>23</v>
      </c>
      <c r="J34" s="1377">
        <f>SUM(J35:J36)</f>
        <v>0</v>
      </c>
      <c r="K34" s="1376">
        <f>SUM(K35:K36)</f>
        <v>16858038</v>
      </c>
    </row>
    <row r="35" spans="1:12" ht="12" customHeight="1">
      <c r="A35" s="862">
        <v>4</v>
      </c>
      <c r="B35" s="862">
        <v>6</v>
      </c>
      <c r="C35" s="862">
        <v>11</v>
      </c>
      <c r="D35" s="1950"/>
      <c r="E35" s="19" t="s">
        <v>48</v>
      </c>
      <c r="F35" s="1374">
        <v>9</v>
      </c>
      <c r="G35" s="1372">
        <v>0</v>
      </c>
      <c r="H35" s="1384" t="s">
        <v>506</v>
      </c>
      <c r="I35" s="1372">
        <v>9</v>
      </c>
      <c r="J35" s="1371">
        <v>0</v>
      </c>
      <c r="K35" s="1382">
        <v>0</v>
      </c>
    </row>
    <row r="36" spans="1:12" ht="12" customHeight="1">
      <c r="D36" s="1950"/>
      <c r="E36" s="19" t="s">
        <v>49</v>
      </c>
      <c r="F36" s="1374">
        <v>19</v>
      </c>
      <c r="G36" s="1372">
        <v>5</v>
      </c>
      <c r="H36" s="1384" t="s">
        <v>506</v>
      </c>
      <c r="I36" s="1372">
        <v>14</v>
      </c>
      <c r="J36" s="1371">
        <v>0</v>
      </c>
      <c r="K36" s="1382">
        <v>16858038</v>
      </c>
    </row>
    <row r="37" spans="1:12" ht="12.75" customHeight="1">
      <c r="D37" s="1959">
        <v>1405</v>
      </c>
      <c r="E37" s="22" t="s">
        <v>4</v>
      </c>
      <c r="F37" s="1378">
        <f>SUM(F38:F41)</f>
        <v>54</v>
      </c>
      <c r="G37" s="1378">
        <f>SUM(G38:G41)</f>
        <v>4</v>
      </c>
      <c r="H37" s="1379"/>
      <c r="I37" s="1378">
        <f>SUM(I38:I41)</f>
        <v>50</v>
      </c>
      <c r="J37" s="1377">
        <f>SUM(J38:J41)</f>
        <v>0</v>
      </c>
      <c r="K37" s="1376">
        <f>SUM(K38:K41)</f>
        <v>951000</v>
      </c>
    </row>
    <row r="38" spans="1:12" ht="12.75" customHeight="1">
      <c r="A38" s="862">
        <v>5</v>
      </c>
      <c r="B38" s="862">
        <v>4</v>
      </c>
      <c r="C38" s="862">
        <v>8</v>
      </c>
      <c r="D38" s="1946"/>
      <c r="E38" s="19" t="s">
        <v>50</v>
      </c>
      <c r="F38" s="1374">
        <v>15</v>
      </c>
      <c r="G38" s="1372">
        <v>3</v>
      </c>
      <c r="H38" s="1375" t="s">
        <v>501</v>
      </c>
      <c r="I38" s="1372">
        <v>12</v>
      </c>
      <c r="J38" s="1371">
        <v>0</v>
      </c>
      <c r="K38" s="1382">
        <v>639000</v>
      </c>
    </row>
    <row r="39" spans="1:12" ht="12" customHeight="1">
      <c r="A39" s="862">
        <v>5</v>
      </c>
      <c r="B39" s="862">
        <v>5</v>
      </c>
      <c r="C39" s="862">
        <v>11</v>
      </c>
      <c r="D39" s="1946"/>
      <c r="E39" s="19" t="s">
        <v>58</v>
      </c>
      <c r="F39" s="1374">
        <v>21</v>
      </c>
      <c r="G39" s="1372">
        <v>0</v>
      </c>
      <c r="H39" s="1384" t="s">
        <v>506</v>
      </c>
      <c r="I39" s="1372">
        <v>21</v>
      </c>
      <c r="J39" s="1371">
        <v>0</v>
      </c>
      <c r="K39" s="1382">
        <v>0</v>
      </c>
    </row>
    <row r="40" spans="1:12" ht="12" customHeight="1">
      <c r="A40" s="862">
        <v>5</v>
      </c>
      <c r="B40" s="862">
        <v>5</v>
      </c>
      <c r="C40" s="862">
        <v>10</v>
      </c>
      <c r="D40" s="1946"/>
      <c r="E40" s="19" t="s">
        <v>51</v>
      </c>
      <c r="F40" s="1374">
        <v>17</v>
      </c>
      <c r="G40" s="1372">
        <v>0</v>
      </c>
      <c r="H40" s="1384" t="s">
        <v>506</v>
      </c>
      <c r="I40" s="1372">
        <v>17</v>
      </c>
      <c r="J40" s="1371">
        <v>0</v>
      </c>
      <c r="K40" s="1382">
        <v>0</v>
      </c>
    </row>
    <row r="41" spans="1:12" ht="12" customHeight="1">
      <c r="A41" s="862">
        <v>5</v>
      </c>
      <c r="B41" s="862">
        <v>5</v>
      </c>
      <c r="C41" s="862">
        <v>13</v>
      </c>
      <c r="D41" s="1946"/>
      <c r="E41" s="19" t="s">
        <v>52</v>
      </c>
      <c r="F41" s="1374">
        <v>1</v>
      </c>
      <c r="G41" s="1372">
        <v>1</v>
      </c>
      <c r="H41" s="1384" t="s">
        <v>506</v>
      </c>
      <c r="I41" s="1372">
        <v>0</v>
      </c>
      <c r="J41" s="1371">
        <v>0</v>
      </c>
      <c r="K41" s="1382">
        <v>312000</v>
      </c>
    </row>
    <row r="42" spans="1:12" ht="12.75" customHeight="1">
      <c r="D42" s="1959">
        <v>1406</v>
      </c>
      <c r="E42" s="22" t="s">
        <v>5</v>
      </c>
      <c r="F42" s="1378">
        <f>SUM(F43:F47)</f>
        <v>18</v>
      </c>
      <c r="G42" s="1378">
        <f>SUM(G43:G47)</f>
        <v>0</v>
      </c>
      <c r="H42" s="1379"/>
      <c r="I42" s="1378">
        <f>SUM(I43:I47)</f>
        <v>18</v>
      </c>
      <c r="J42" s="1377">
        <f>SUM(J43:J47)</f>
        <v>0</v>
      </c>
      <c r="K42" s="1376">
        <f>SUM(K43:K47)</f>
        <v>0</v>
      </c>
    </row>
    <row r="43" spans="1:12" ht="12" customHeight="1">
      <c r="A43" s="862">
        <v>6</v>
      </c>
      <c r="B43" s="862">
        <v>2</v>
      </c>
      <c r="C43" s="862">
        <v>11</v>
      </c>
      <c r="D43" s="1946"/>
      <c r="E43" s="19" t="s">
        <v>505</v>
      </c>
      <c r="F43" s="1374">
        <v>6</v>
      </c>
      <c r="G43" s="1372">
        <v>0</v>
      </c>
      <c r="H43" s="1375" t="s">
        <v>504</v>
      </c>
      <c r="I43" s="1372">
        <v>6</v>
      </c>
      <c r="J43" s="1371">
        <v>0</v>
      </c>
      <c r="K43" s="1382">
        <v>0</v>
      </c>
    </row>
    <row r="44" spans="1:12" ht="12" customHeight="1">
      <c r="D44" s="1946"/>
      <c r="E44" s="19" t="s">
        <v>54</v>
      </c>
      <c r="F44" s="1374">
        <v>4</v>
      </c>
      <c r="G44" s="1372">
        <v>0</v>
      </c>
      <c r="H44" s="1375" t="s">
        <v>504</v>
      </c>
      <c r="I44" s="1372">
        <v>4</v>
      </c>
      <c r="J44" s="1371">
        <v>0</v>
      </c>
      <c r="K44" s="1382">
        <v>0</v>
      </c>
    </row>
    <row r="45" spans="1:12" ht="12" customHeight="1">
      <c r="A45" s="862">
        <v>6</v>
      </c>
      <c r="B45" s="862">
        <v>2</v>
      </c>
      <c r="C45" s="862">
        <v>10</v>
      </c>
      <c r="D45" s="1946"/>
      <c r="E45" s="19" t="s">
        <v>55</v>
      </c>
      <c r="F45" s="1374">
        <v>8</v>
      </c>
      <c r="G45" s="1372">
        <v>0</v>
      </c>
      <c r="H45" s="1375" t="s">
        <v>504</v>
      </c>
      <c r="I45" s="1372">
        <v>8</v>
      </c>
      <c r="J45" s="1371">
        <v>0</v>
      </c>
      <c r="K45" s="1382">
        <v>0</v>
      </c>
    </row>
    <row r="46" spans="1:12" ht="12" customHeight="1">
      <c r="A46" s="862">
        <v>6</v>
      </c>
      <c r="B46" s="862">
        <v>2</v>
      </c>
      <c r="C46" s="862">
        <v>6</v>
      </c>
      <c r="D46" s="1946"/>
      <c r="E46" s="19" t="s">
        <v>70</v>
      </c>
      <c r="F46" s="1374">
        <v>0</v>
      </c>
      <c r="G46" s="1372">
        <v>0</v>
      </c>
      <c r="H46" s="1375" t="s">
        <v>504</v>
      </c>
      <c r="I46" s="1372">
        <v>0</v>
      </c>
      <c r="J46" s="1371">
        <v>0</v>
      </c>
      <c r="K46" s="1382">
        <v>0</v>
      </c>
    </row>
    <row r="47" spans="1:12" ht="12" customHeight="1">
      <c r="A47" s="862">
        <v>6</v>
      </c>
      <c r="B47" s="862">
        <v>4</v>
      </c>
      <c r="C47" s="862">
        <v>11</v>
      </c>
      <c r="D47" s="1957"/>
      <c r="E47" s="19" t="s">
        <v>15</v>
      </c>
      <c r="F47" s="1374">
        <v>0</v>
      </c>
      <c r="G47" s="1372">
        <v>0</v>
      </c>
      <c r="H47" s="1375" t="s">
        <v>504</v>
      </c>
      <c r="I47" s="1372">
        <v>0</v>
      </c>
      <c r="J47" s="1371">
        <v>0</v>
      </c>
      <c r="K47" s="1382">
        <v>0</v>
      </c>
    </row>
    <row r="48" spans="1:12" ht="12.75" customHeight="1">
      <c r="D48" s="1961">
        <v>1407</v>
      </c>
      <c r="E48" s="23" t="s">
        <v>62</v>
      </c>
      <c r="F48" s="1383">
        <f>SUM(F49:F50)</f>
        <v>20</v>
      </c>
      <c r="G48" s="1383">
        <f>SUM(G49:G50)</f>
        <v>5</v>
      </c>
      <c r="H48" s="1379"/>
      <c r="I48" s="1378">
        <f>SUM(I49:I50)</f>
        <v>15</v>
      </c>
      <c r="J48" s="1377">
        <f>SUM(J49:J50)</f>
        <v>0</v>
      </c>
      <c r="K48" s="1377">
        <f>SUM(K49:K50)</f>
        <v>3145000</v>
      </c>
      <c r="L48" s="1110"/>
    </row>
    <row r="49" spans="1:11" ht="12" customHeight="1">
      <c r="D49" s="1950"/>
      <c r="E49" s="20" t="s">
        <v>56</v>
      </c>
      <c r="F49" s="1374">
        <v>1</v>
      </c>
      <c r="G49" s="1372">
        <v>0</v>
      </c>
      <c r="H49" s="1375" t="s">
        <v>503</v>
      </c>
      <c r="I49" s="1372">
        <v>1</v>
      </c>
      <c r="J49" s="1371">
        <v>0</v>
      </c>
      <c r="K49" s="1382">
        <v>0</v>
      </c>
    </row>
    <row r="50" spans="1:11" ht="12" customHeight="1">
      <c r="D50" s="2023"/>
      <c r="E50" s="20" t="s">
        <v>25</v>
      </c>
      <c r="F50" s="1374">
        <v>19</v>
      </c>
      <c r="G50" s="1372">
        <v>5</v>
      </c>
      <c r="H50" s="1375" t="s">
        <v>503</v>
      </c>
      <c r="I50" s="1372">
        <v>14</v>
      </c>
      <c r="J50" s="1371">
        <v>0</v>
      </c>
      <c r="K50" s="1382">
        <v>3145000</v>
      </c>
    </row>
    <row r="51" spans="1:11" ht="12.75" customHeight="1">
      <c r="D51" s="1950">
        <v>1408</v>
      </c>
      <c r="E51" s="22" t="s">
        <v>63</v>
      </c>
      <c r="F51" s="1378">
        <f>SUM(F52:F55)</f>
        <v>11</v>
      </c>
      <c r="G51" s="1378">
        <f>SUM(G52:G55)</f>
        <v>2</v>
      </c>
      <c r="H51" s="1379"/>
      <c r="I51" s="1378">
        <f>SUM(I52:I55)</f>
        <v>9</v>
      </c>
      <c r="J51" s="1377">
        <f>SUM(J52:J55)</f>
        <v>0</v>
      </c>
      <c r="K51" s="1376">
        <f>SUM(K52:K55)</f>
        <v>225000</v>
      </c>
    </row>
    <row r="52" spans="1:11" ht="12" customHeight="1">
      <c r="A52" s="862">
        <v>8</v>
      </c>
      <c r="B52" s="862">
        <v>4</v>
      </c>
      <c r="C52" s="862">
        <v>6</v>
      </c>
      <c r="D52" s="1950"/>
      <c r="E52" s="20" t="s">
        <v>16</v>
      </c>
      <c r="F52" s="1374">
        <v>3</v>
      </c>
      <c r="G52" s="1372">
        <v>1</v>
      </c>
      <c r="H52" s="1375" t="s">
        <v>501</v>
      </c>
      <c r="I52" s="1372">
        <v>2</v>
      </c>
      <c r="J52" s="1371">
        <v>0</v>
      </c>
      <c r="K52" s="1381">
        <v>0</v>
      </c>
    </row>
    <row r="53" spans="1:11" ht="12" customHeight="1">
      <c r="D53" s="1950"/>
      <c r="E53" s="20" t="s">
        <v>57</v>
      </c>
      <c r="F53" s="1374">
        <v>2</v>
      </c>
      <c r="G53" s="1372">
        <v>1</v>
      </c>
      <c r="H53" s="1375" t="s">
        <v>501</v>
      </c>
      <c r="I53" s="1372">
        <v>1</v>
      </c>
      <c r="J53" s="1371">
        <v>0</v>
      </c>
      <c r="K53" s="1382">
        <v>225000</v>
      </c>
    </row>
    <row r="54" spans="1:11" ht="12" customHeight="1">
      <c r="A54" s="862">
        <v>8</v>
      </c>
      <c r="B54" s="862">
        <v>4</v>
      </c>
      <c r="C54" s="862">
        <v>11</v>
      </c>
      <c r="D54" s="1950"/>
      <c r="E54" s="20" t="s">
        <v>18</v>
      </c>
      <c r="F54" s="1374">
        <v>2</v>
      </c>
      <c r="G54" s="1372">
        <v>0</v>
      </c>
      <c r="H54" s="1375" t="s">
        <v>501</v>
      </c>
      <c r="I54" s="1372">
        <v>2</v>
      </c>
      <c r="J54" s="1371">
        <v>0</v>
      </c>
      <c r="K54" s="1381">
        <v>0</v>
      </c>
    </row>
    <row r="55" spans="1:11" ht="12" customHeight="1">
      <c r="A55" s="862">
        <v>8</v>
      </c>
      <c r="B55" s="862">
        <v>4</v>
      </c>
      <c r="C55" s="862">
        <v>11</v>
      </c>
      <c r="D55" s="1950"/>
      <c r="E55" s="20" t="s">
        <v>502</v>
      </c>
      <c r="F55" s="1374">
        <v>4</v>
      </c>
      <c r="G55" s="1372">
        <v>0</v>
      </c>
      <c r="H55" s="1375" t="s">
        <v>501</v>
      </c>
      <c r="I55" s="1372">
        <v>4</v>
      </c>
      <c r="J55" s="1371">
        <v>0</v>
      </c>
      <c r="K55" s="1380">
        <v>0</v>
      </c>
    </row>
    <row r="56" spans="1:11" ht="12.75" customHeight="1">
      <c r="D56" s="1961">
        <v>1624</v>
      </c>
      <c r="E56" s="23" t="s">
        <v>19</v>
      </c>
      <c r="F56" s="1378">
        <f>SUM(F57:F59)</f>
        <v>12</v>
      </c>
      <c r="G56" s="1378">
        <f>SUM(G57:G59)</f>
        <v>1</v>
      </c>
      <c r="H56" s="1379"/>
      <c r="I56" s="1378">
        <f>SUM(I57:I59)</f>
        <v>11</v>
      </c>
      <c r="J56" s="1377">
        <f>SUM(J57:J59)</f>
        <v>0</v>
      </c>
      <c r="K56" s="1376">
        <f>SUM(K57:K59)</f>
        <v>100000</v>
      </c>
    </row>
    <row r="57" spans="1:11" ht="12" customHeight="1">
      <c r="A57" s="862">
        <v>9</v>
      </c>
      <c r="B57" s="862">
        <v>5</v>
      </c>
      <c r="C57" s="862">
        <v>11</v>
      </c>
      <c r="D57" s="1950"/>
      <c r="E57" s="20" t="s">
        <v>21</v>
      </c>
      <c r="F57" s="1374">
        <v>6</v>
      </c>
      <c r="G57" s="1372">
        <v>0</v>
      </c>
      <c r="H57" s="1375" t="s">
        <v>501</v>
      </c>
      <c r="I57" s="1372">
        <v>6</v>
      </c>
      <c r="J57" s="1371">
        <v>0</v>
      </c>
      <c r="K57" s="1370">
        <v>0</v>
      </c>
    </row>
    <row r="58" spans="1:11" ht="12" customHeight="1">
      <c r="D58" s="1950"/>
      <c r="E58" s="20" t="s">
        <v>20</v>
      </c>
      <c r="F58" s="1374">
        <v>6</v>
      </c>
      <c r="G58" s="1372">
        <v>1</v>
      </c>
      <c r="H58" s="1375" t="s">
        <v>501</v>
      </c>
      <c r="I58" s="1372">
        <v>5</v>
      </c>
      <c r="J58" s="1371">
        <v>0</v>
      </c>
      <c r="K58" s="1370">
        <v>100000</v>
      </c>
    </row>
    <row r="59" spans="1:11" ht="12" customHeight="1">
      <c r="D59" s="1955"/>
      <c r="E59" s="20" t="s">
        <v>22</v>
      </c>
      <c r="F59" s="1374">
        <v>0</v>
      </c>
      <c r="G59" s="1372">
        <v>0</v>
      </c>
      <c r="H59" s="1373"/>
      <c r="I59" s="1372">
        <v>0</v>
      </c>
      <c r="J59" s="1371">
        <v>0</v>
      </c>
      <c r="K59" s="1370">
        <v>0</v>
      </c>
    </row>
    <row r="60" spans="1:11" ht="15" customHeight="1">
      <c r="D60" s="1369"/>
      <c r="E60" s="365" t="s">
        <v>0</v>
      </c>
      <c r="F60" s="723">
        <f>SUM(F11+F21+F30+F34+F37+F42+F48+F51+F56)</f>
        <v>236</v>
      </c>
      <c r="G60" s="723">
        <f>SUM(G11+G21+G30+G34+G37+G42+G48+G51+G56)</f>
        <v>25</v>
      </c>
      <c r="H60" s="1246"/>
      <c r="I60" s="723">
        <f>SUM(I11+I21+I30+I34+I37+I42+I48+I51+I56)</f>
        <v>211</v>
      </c>
      <c r="J60" s="1368">
        <f>SUM(J11+J21+J30+J34+J37+J42+J48+J51+J56)</f>
        <v>0</v>
      </c>
      <c r="K60" s="1367">
        <f>SUM(K11+K21+K30+K34+K37+K42+K48+K51+K56)</f>
        <v>22301669</v>
      </c>
    </row>
    <row r="61" spans="1:11" ht="10.5" customHeight="1">
      <c r="D61" s="369"/>
      <c r="E61" s="754" t="s">
        <v>452</v>
      </c>
      <c r="F61" s="754"/>
    </row>
    <row r="62" spans="1:11" ht="10.5" customHeight="1">
      <c r="E62" s="754"/>
      <c r="F62" s="369"/>
    </row>
  </sheetData>
  <mergeCells count="21">
    <mergeCell ref="D56:D59"/>
    <mergeCell ref="D11:D20"/>
    <mergeCell ref="G8:G9"/>
    <mergeCell ref="D51:D55"/>
    <mergeCell ref="D37:D41"/>
    <mergeCell ref="D21:D29"/>
    <mergeCell ref="O23:Q26"/>
    <mergeCell ref="D3:K3"/>
    <mergeCell ref="D4:K4"/>
    <mergeCell ref="I7:K7"/>
    <mergeCell ref="F8:F9"/>
    <mergeCell ref="H8:H9"/>
    <mergeCell ref="J8:J9"/>
    <mergeCell ref="E6:E10"/>
    <mergeCell ref="I8:I9"/>
    <mergeCell ref="D6:D10"/>
    <mergeCell ref="K8:K9"/>
    <mergeCell ref="D48:D50"/>
    <mergeCell ref="D34:D36"/>
    <mergeCell ref="D42:D47"/>
    <mergeCell ref="D30:D33"/>
  </mergeCells>
  <pageMargins left="0.7" right="0.7" top="0.75" bottom="0.75" header="0.3" footer="0.3"/>
  <pageSetup paperSize="9" scale="55"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7325B-2165-4871-9F04-2FA7BC762EBA}">
  <dimension ref="A1:T61"/>
  <sheetViews>
    <sheetView view="pageBreakPreview" topLeftCell="C1" zoomScaleNormal="100" zoomScaleSheetLayoutView="100" workbookViewId="0">
      <selection activeCell="P21" sqref="P21:S33"/>
    </sheetView>
  </sheetViews>
  <sheetFormatPr baseColWidth="10" defaultRowHeight="12.75"/>
  <cols>
    <col min="1" max="1" width="2.28515625" style="1332" hidden="1" customWidth="1"/>
    <col min="2" max="2" width="2.85546875" style="1332" hidden="1" customWidth="1"/>
    <col min="3" max="3" width="2.28515625" style="1332" customWidth="1"/>
    <col min="4" max="4" width="7" style="1316" customWidth="1"/>
    <col min="5" max="5" width="58.28515625" style="1316" customWidth="1"/>
    <col min="6" max="6" width="3.140625" style="1316" customWidth="1"/>
    <col min="7" max="7" width="12.28515625" style="1331" customWidth="1"/>
    <col min="8" max="8" width="0.85546875" style="1331" customWidth="1"/>
    <col min="9" max="9" width="17" style="1330" customWidth="1"/>
    <col min="10" max="10" width="0.85546875" style="1330" customWidth="1"/>
    <col min="11" max="11" width="16.42578125" style="1330" customWidth="1"/>
    <col min="12" max="12" width="0.85546875" style="1330" customWidth="1"/>
    <col min="13" max="13" width="7" style="531" customWidth="1"/>
    <col min="14" max="14" width="2" style="531" customWidth="1"/>
    <col min="15" max="16384" width="11.42578125" style="531"/>
  </cols>
  <sheetData>
    <row r="1" spans="1:20" ht="12" customHeight="1"/>
    <row r="2" spans="1:20" ht="3.75" customHeight="1"/>
    <row r="3" spans="1:20" ht="15.75" customHeight="1">
      <c r="D3" s="2013" t="s">
        <v>500</v>
      </c>
      <c r="E3" s="2013"/>
      <c r="F3" s="2013"/>
      <c r="G3" s="2013"/>
      <c r="H3" s="2013"/>
      <c r="I3" s="2013"/>
      <c r="J3" s="2013"/>
      <c r="K3" s="2013"/>
      <c r="L3" s="2013"/>
      <c r="M3" s="2013"/>
      <c r="N3" s="2013"/>
    </row>
    <row r="4" spans="1:20" ht="15.75" customHeight="1">
      <c r="D4" s="2013">
        <v>2020</v>
      </c>
      <c r="E4" s="2013"/>
      <c r="F4" s="2013"/>
      <c r="G4" s="2013"/>
      <c r="H4" s="2013"/>
      <c r="I4" s="2013"/>
      <c r="J4" s="2013"/>
      <c r="K4" s="2013"/>
      <c r="L4" s="2013"/>
      <c r="M4" s="2013"/>
    </row>
    <row r="5" spans="1:20" ht="13.5" customHeight="1">
      <c r="D5" s="1366"/>
      <c r="E5" s="1366"/>
      <c r="F5" s="1366"/>
      <c r="G5" s="1366"/>
      <c r="H5" s="1366"/>
      <c r="I5" s="1366"/>
      <c r="J5" s="1366"/>
      <c r="K5" s="1366"/>
      <c r="L5" s="1366"/>
    </row>
    <row r="6" spans="1:20" ht="12.75" customHeight="1">
      <c r="D6" s="1934" t="s">
        <v>6</v>
      </c>
      <c r="E6" s="1915" t="s">
        <v>67</v>
      </c>
      <c r="F6" s="1365"/>
      <c r="G6" s="2031" t="s">
        <v>498</v>
      </c>
      <c r="H6" s="1364"/>
      <c r="I6" s="2034" t="s">
        <v>497</v>
      </c>
      <c r="J6" s="1364"/>
      <c r="K6" s="2034" t="s">
        <v>496</v>
      </c>
      <c r="L6" s="1364"/>
      <c r="M6" s="2028" t="s">
        <v>499</v>
      </c>
    </row>
    <row r="7" spans="1:20" ht="6.75" customHeight="1">
      <c r="D7" s="1935"/>
      <c r="E7" s="1916"/>
      <c r="F7" s="1363"/>
      <c r="G7" s="2032"/>
      <c r="H7" s="1362"/>
      <c r="I7" s="2035"/>
      <c r="J7" s="1362"/>
      <c r="K7" s="2035"/>
      <c r="L7" s="1362"/>
      <c r="M7" s="2029"/>
    </row>
    <row r="8" spans="1:20">
      <c r="D8" s="1935"/>
      <c r="E8" s="1917"/>
      <c r="F8" s="1361"/>
      <c r="G8" s="2033"/>
      <c r="H8" s="1360"/>
      <c r="I8" s="2036"/>
      <c r="J8" s="1360"/>
      <c r="K8" s="2036"/>
      <c r="L8" s="1359"/>
      <c r="M8" s="2030"/>
      <c r="N8" s="1358"/>
      <c r="O8" s="1358"/>
      <c r="P8" s="1358"/>
      <c r="Q8" s="1358"/>
      <c r="R8" s="1358"/>
      <c r="S8" s="1358"/>
      <c r="T8" s="1358"/>
    </row>
    <row r="9" spans="1:20" s="1354" customFormat="1" ht="12.75" customHeight="1">
      <c r="A9" s="1332"/>
      <c r="B9" s="1332"/>
      <c r="C9" s="1332"/>
      <c r="D9" s="1891">
        <v>1401</v>
      </c>
      <c r="E9" s="373" t="s">
        <v>1</v>
      </c>
      <c r="F9" s="373"/>
      <c r="G9" s="513">
        <f>SUM(G10:G17)</f>
        <v>12</v>
      </c>
      <c r="H9" s="513"/>
      <c r="I9" s="513">
        <f>SUM(I10:I17)</f>
        <v>27</v>
      </c>
      <c r="J9" s="513"/>
      <c r="K9" s="513">
        <f>SUM(K10:K17)</f>
        <v>12</v>
      </c>
      <c r="L9" s="1345"/>
      <c r="M9" s="1252">
        <f t="shared" ref="M9:M40" si="0">G9+I9+K9</f>
        <v>51</v>
      </c>
    </row>
    <row r="10" spans="1:20" s="1354" customFormat="1" ht="12" customHeight="1">
      <c r="A10" s="1332"/>
      <c r="B10" s="1332"/>
      <c r="C10" s="1332"/>
      <c r="D10" s="1892"/>
      <c r="E10" s="370" t="s">
        <v>33</v>
      </c>
      <c r="F10" s="370"/>
      <c r="G10" s="623">
        <v>5</v>
      </c>
      <c r="H10" s="623"/>
      <c r="I10" s="623">
        <v>13</v>
      </c>
      <c r="J10" s="623"/>
      <c r="K10" s="623">
        <v>0</v>
      </c>
      <c r="L10" s="368"/>
      <c r="M10" s="595">
        <f t="shared" si="0"/>
        <v>18</v>
      </c>
    </row>
    <row r="11" spans="1:20" s="1356" customFormat="1" ht="12" customHeight="1">
      <c r="A11" s="1357"/>
      <c r="B11" s="1357"/>
      <c r="C11" s="1357"/>
      <c r="D11" s="1892"/>
      <c r="E11" s="370" t="s">
        <v>34</v>
      </c>
      <c r="F11" s="370"/>
      <c r="G11" s="623">
        <v>3</v>
      </c>
      <c r="H11" s="623"/>
      <c r="I11" s="623">
        <v>0</v>
      </c>
      <c r="J11" s="623"/>
      <c r="K11" s="623">
        <v>8</v>
      </c>
      <c r="L11" s="368"/>
      <c r="M11" s="595">
        <f t="shared" si="0"/>
        <v>11</v>
      </c>
    </row>
    <row r="12" spans="1:20" s="1356" customFormat="1" ht="12" customHeight="1">
      <c r="A12" s="1357"/>
      <c r="B12" s="1357"/>
      <c r="C12" s="1357"/>
      <c r="D12" s="1892"/>
      <c r="E12" s="370" t="s">
        <v>35</v>
      </c>
      <c r="F12" s="370"/>
      <c r="G12" s="623">
        <v>4</v>
      </c>
      <c r="H12" s="623"/>
      <c r="I12" s="623">
        <v>11</v>
      </c>
      <c r="J12" s="623"/>
      <c r="K12" s="623">
        <v>4</v>
      </c>
      <c r="L12" s="368"/>
      <c r="M12" s="595">
        <f t="shared" si="0"/>
        <v>19</v>
      </c>
    </row>
    <row r="13" spans="1:20" ht="12" customHeight="1">
      <c r="D13" s="1892"/>
      <c r="E13" s="370" t="s">
        <v>27</v>
      </c>
      <c r="F13" s="370"/>
      <c r="G13" s="623">
        <v>0</v>
      </c>
      <c r="H13" s="623"/>
      <c r="I13" s="623">
        <v>3</v>
      </c>
      <c r="J13" s="623"/>
      <c r="K13" s="623">
        <v>0</v>
      </c>
      <c r="L13" s="368"/>
      <c r="M13" s="595">
        <f t="shared" si="0"/>
        <v>3</v>
      </c>
    </row>
    <row r="14" spans="1:20" s="1354" customFormat="1" ht="12" customHeight="1">
      <c r="A14" s="1332"/>
      <c r="B14" s="1332"/>
      <c r="C14" s="1332"/>
      <c r="D14" s="1892"/>
      <c r="E14" s="370" t="s">
        <v>10</v>
      </c>
      <c r="F14" s="370"/>
      <c r="G14" s="623">
        <v>0</v>
      </c>
      <c r="H14" s="623"/>
      <c r="I14" s="623">
        <v>0</v>
      </c>
      <c r="J14" s="623"/>
      <c r="K14" s="623">
        <v>0</v>
      </c>
      <c r="L14" s="368"/>
      <c r="M14" s="595">
        <f t="shared" si="0"/>
        <v>0</v>
      </c>
      <c r="N14" s="531"/>
      <c r="O14" s="1355"/>
      <c r="P14" s="1355"/>
      <c r="Q14" s="1355"/>
    </row>
    <row r="15" spans="1:20" s="1354" customFormat="1" ht="12" customHeight="1">
      <c r="A15" s="1332"/>
      <c r="B15" s="1332"/>
      <c r="C15" s="1332"/>
      <c r="D15" s="1892"/>
      <c r="E15" s="370" t="s">
        <v>36</v>
      </c>
      <c r="F15" s="370"/>
      <c r="G15" s="623">
        <v>0</v>
      </c>
      <c r="H15" s="623"/>
      <c r="I15" s="623">
        <v>0</v>
      </c>
      <c r="J15" s="623"/>
      <c r="K15" s="623">
        <v>0</v>
      </c>
      <c r="L15" s="368"/>
      <c r="M15" s="595">
        <f t="shared" si="0"/>
        <v>0</v>
      </c>
      <c r="N15" s="531"/>
      <c r="O15" s="1355"/>
      <c r="P15" s="1355"/>
      <c r="Q15" s="1355"/>
    </row>
    <row r="16" spans="1:20" s="1354" customFormat="1" ht="12" customHeight="1">
      <c r="A16" s="1332"/>
      <c r="B16" s="1332"/>
      <c r="C16" s="1332"/>
      <c r="D16" s="1892"/>
      <c r="E16" s="370" t="s">
        <v>24</v>
      </c>
      <c r="F16" s="370"/>
      <c r="G16" s="623">
        <v>0</v>
      </c>
      <c r="H16" s="623"/>
      <c r="I16" s="623">
        <v>0</v>
      </c>
      <c r="J16" s="623"/>
      <c r="K16" s="623">
        <v>0</v>
      </c>
      <c r="L16" s="368"/>
      <c r="M16" s="595">
        <f t="shared" si="0"/>
        <v>0</v>
      </c>
      <c r="N16" s="531"/>
      <c r="O16" s="1355"/>
      <c r="P16" s="1355"/>
      <c r="Q16" s="1355"/>
    </row>
    <row r="17" spans="1:19" s="1354" customFormat="1" ht="12" customHeight="1">
      <c r="A17" s="1332"/>
      <c r="B17" s="1332"/>
      <c r="C17" s="1332"/>
      <c r="D17" s="1893"/>
      <c r="E17" s="370" t="s">
        <v>32</v>
      </c>
      <c r="F17" s="370"/>
      <c r="G17" s="623">
        <v>0</v>
      </c>
      <c r="H17" s="623"/>
      <c r="I17" s="623">
        <v>0</v>
      </c>
      <c r="J17" s="623"/>
      <c r="K17" s="623">
        <v>0</v>
      </c>
      <c r="L17" s="1339"/>
      <c r="M17" s="1338">
        <f t="shared" si="0"/>
        <v>0</v>
      </c>
      <c r="N17" s="531"/>
      <c r="O17" s="1355"/>
      <c r="P17" s="1355"/>
      <c r="Q17" s="1355"/>
    </row>
    <row r="18" spans="1:19" s="1354" customFormat="1" ht="12.75" customHeight="1">
      <c r="A18" s="1332"/>
      <c r="B18" s="1332"/>
      <c r="C18" s="1332"/>
      <c r="D18" s="2003">
        <v>1402</v>
      </c>
      <c r="E18" s="373" t="s">
        <v>2</v>
      </c>
      <c r="F18" s="373"/>
      <c r="G18" s="513">
        <f>SUM(G19:G26)</f>
        <v>22</v>
      </c>
      <c r="H18" s="513"/>
      <c r="I18" s="48">
        <f>SUM(I19:I26)</f>
        <v>52</v>
      </c>
      <c r="J18" s="48"/>
      <c r="K18" s="48">
        <f>SUM(K19:K26)</f>
        <v>14</v>
      </c>
      <c r="L18" s="1345"/>
      <c r="M18" s="1252">
        <f t="shared" si="0"/>
        <v>88</v>
      </c>
    </row>
    <row r="19" spans="1:19" ht="12" customHeight="1">
      <c r="D19" s="2004"/>
      <c r="E19" s="370" t="s">
        <v>37</v>
      </c>
      <c r="F19" s="370"/>
      <c r="G19" s="623">
        <v>9</v>
      </c>
      <c r="H19" s="623"/>
      <c r="I19" s="623">
        <v>27</v>
      </c>
      <c r="J19" s="623"/>
      <c r="K19" s="368">
        <v>7</v>
      </c>
      <c r="L19" s="368"/>
      <c r="M19" s="595">
        <f t="shared" si="0"/>
        <v>43</v>
      </c>
    </row>
    <row r="20" spans="1:19" ht="12" customHeight="1">
      <c r="D20" s="2004"/>
      <c r="E20" s="370" t="s">
        <v>38</v>
      </c>
      <c r="F20" s="370"/>
      <c r="G20" s="623">
        <v>6</v>
      </c>
      <c r="H20" s="623"/>
      <c r="I20" s="623">
        <v>4</v>
      </c>
      <c r="J20" s="623"/>
      <c r="K20" s="368">
        <v>0</v>
      </c>
      <c r="L20" s="368"/>
      <c r="M20" s="595">
        <f t="shared" si="0"/>
        <v>10</v>
      </c>
    </row>
    <row r="21" spans="1:19" ht="12" customHeight="1">
      <c r="D21" s="2004"/>
      <c r="E21" s="370" t="s">
        <v>39</v>
      </c>
      <c r="F21" s="370"/>
      <c r="G21" s="623">
        <v>0</v>
      </c>
      <c r="H21" s="623"/>
      <c r="I21" s="623">
        <v>15</v>
      </c>
      <c r="J21" s="623"/>
      <c r="K21" s="368">
        <v>4</v>
      </c>
      <c r="L21" s="368"/>
      <c r="M21" s="595">
        <f t="shared" si="0"/>
        <v>19</v>
      </c>
    </row>
    <row r="22" spans="1:19" ht="12" customHeight="1">
      <c r="D22" s="2004"/>
      <c r="E22" s="370" t="s">
        <v>40</v>
      </c>
      <c r="F22" s="370"/>
      <c r="G22" s="623">
        <v>4</v>
      </c>
      <c r="H22" s="623"/>
      <c r="I22" s="623">
        <v>6</v>
      </c>
      <c r="J22" s="623"/>
      <c r="K22" s="368">
        <v>3</v>
      </c>
      <c r="L22" s="368"/>
      <c r="M22" s="595">
        <f t="shared" si="0"/>
        <v>13</v>
      </c>
    </row>
    <row r="23" spans="1:19" ht="12" customHeight="1">
      <c r="D23" s="2004"/>
      <c r="E23" s="370" t="s">
        <v>41</v>
      </c>
      <c r="F23" s="370"/>
      <c r="G23" s="623">
        <v>0</v>
      </c>
      <c r="H23" s="623"/>
      <c r="I23" s="623">
        <v>0</v>
      </c>
      <c r="J23" s="623"/>
      <c r="K23" s="368">
        <v>0</v>
      </c>
      <c r="L23" s="368"/>
      <c r="M23" s="595">
        <f t="shared" si="0"/>
        <v>0</v>
      </c>
    </row>
    <row r="24" spans="1:19" ht="12" customHeight="1">
      <c r="D24" s="2004"/>
      <c r="E24" s="370" t="s">
        <v>42</v>
      </c>
      <c r="F24" s="370"/>
      <c r="G24" s="623">
        <v>3</v>
      </c>
      <c r="H24" s="623"/>
      <c r="I24" s="623">
        <v>0</v>
      </c>
      <c r="J24" s="623"/>
      <c r="K24" s="368">
        <v>0</v>
      </c>
      <c r="L24" s="368"/>
      <c r="M24" s="595">
        <f t="shared" si="0"/>
        <v>3</v>
      </c>
    </row>
    <row r="25" spans="1:19" ht="12" customHeight="1">
      <c r="D25" s="2004"/>
      <c r="E25" s="370" t="s">
        <v>43</v>
      </c>
      <c r="F25" s="370"/>
      <c r="G25" s="623">
        <v>0</v>
      </c>
      <c r="H25" s="623"/>
      <c r="I25" s="623">
        <v>0</v>
      </c>
      <c r="J25" s="623"/>
      <c r="K25" s="368">
        <v>0</v>
      </c>
      <c r="L25" s="368"/>
      <c r="M25" s="595">
        <f t="shared" si="0"/>
        <v>0</v>
      </c>
      <c r="Q25" s="1932"/>
      <c r="R25" s="1932"/>
      <c r="S25" s="1932"/>
    </row>
    <row r="26" spans="1:19" ht="12" customHeight="1">
      <c r="D26" s="2006"/>
      <c r="E26" s="370" t="s">
        <v>490</v>
      </c>
      <c r="F26" s="370"/>
      <c r="G26" s="623">
        <v>0</v>
      </c>
      <c r="H26" s="623"/>
      <c r="I26" s="623">
        <v>0</v>
      </c>
      <c r="J26" s="623"/>
      <c r="K26" s="368">
        <v>0</v>
      </c>
      <c r="L26" s="1339"/>
      <c r="M26" s="1338">
        <f t="shared" si="0"/>
        <v>0</v>
      </c>
      <c r="Q26" s="1932"/>
      <c r="R26" s="1932"/>
      <c r="S26" s="1932"/>
    </row>
    <row r="27" spans="1:19" ht="12.75" customHeight="1">
      <c r="D27" s="2003">
        <v>1403</v>
      </c>
      <c r="E27" s="373" t="s">
        <v>3</v>
      </c>
      <c r="F27" s="373"/>
      <c r="G27" s="513">
        <f>SUM(G28:G30)</f>
        <v>0</v>
      </c>
      <c r="H27" s="513"/>
      <c r="I27" s="48">
        <f>SUM(I28:I30)</f>
        <v>11</v>
      </c>
      <c r="J27" s="48"/>
      <c r="K27" s="48">
        <f>SUM(K28:K30)</f>
        <v>8</v>
      </c>
      <c r="L27" s="1345"/>
      <c r="M27" s="1252">
        <f t="shared" si="0"/>
        <v>19</v>
      </c>
      <c r="Q27" s="1932"/>
      <c r="R27" s="1932"/>
      <c r="S27" s="1932"/>
    </row>
    <row r="28" spans="1:19" ht="12" customHeight="1">
      <c r="D28" s="2004"/>
      <c r="E28" s="370" t="s">
        <v>110</v>
      </c>
      <c r="F28" s="370"/>
      <c r="G28" s="623">
        <v>0</v>
      </c>
      <c r="H28" s="623"/>
      <c r="I28" s="623">
        <v>11</v>
      </c>
      <c r="J28" s="623"/>
      <c r="K28" s="368">
        <v>5</v>
      </c>
      <c r="L28" s="368"/>
      <c r="M28" s="595">
        <f t="shared" si="0"/>
        <v>16</v>
      </c>
      <c r="Q28" s="1932"/>
      <c r="R28" s="1932"/>
      <c r="S28" s="1932"/>
    </row>
    <row r="29" spans="1:19" ht="12" customHeight="1">
      <c r="D29" s="2004"/>
      <c r="E29" s="370" t="s">
        <v>46</v>
      </c>
      <c r="F29" s="370"/>
      <c r="G29" s="623">
        <v>0</v>
      </c>
      <c r="H29" s="623"/>
      <c r="I29" s="623">
        <v>0</v>
      </c>
      <c r="J29" s="623"/>
      <c r="K29" s="368">
        <v>0</v>
      </c>
      <c r="L29" s="368"/>
      <c r="M29" s="595">
        <f t="shared" si="0"/>
        <v>0</v>
      </c>
      <c r="Q29" s="1932"/>
      <c r="R29" s="1932"/>
      <c r="S29" s="1932"/>
    </row>
    <row r="30" spans="1:19" ht="12" customHeight="1">
      <c r="D30" s="2006"/>
      <c r="E30" s="370" t="s">
        <v>47</v>
      </c>
      <c r="F30" s="370"/>
      <c r="G30" s="623">
        <v>0</v>
      </c>
      <c r="H30" s="623"/>
      <c r="I30" s="623">
        <v>0</v>
      </c>
      <c r="J30" s="623"/>
      <c r="K30" s="368">
        <v>3</v>
      </c>
      <c r="L30" s="1339"/>
      <c r="M30" s="1338">
        <f t="shared" si="0"/>
        <v>3</v>
      </c>
      <c r="Q30" s="1932"/>
      <c r="R30" s="1932"/>
      <c r="S30" s="1932"/>
    </row>
    <row r="31" spans="1:19" ht="12.75" customHeight="1">
      <c r="D31" s="2003">
        <v>1404</v>
      </c>
      <c r="E31" s="373" t="s">
        <v>235</v>
      </c>
      <c r="F31" s="373"/>
      <c r="G31" s="513">
        <f>SUM(G32:G33)</f>
        <v>7</v>
      </c>
      <c r="H31" s="513">
        <f>SUM(H32:H33)</f>
        <v>0</v>
      </c>
      <c r="I31" s="513">
        <f>SUM(I32:I33)</f>
        <v>32</v>
      </c>
      <c r="J31" s="513">
        <f>SUM(J32:J33)</f>
        <v>0</v>
      </c>
      <c r="K31" s="513">
        <f>SUM(K32:K33)</f>
        <v>9</v>
      </c>
      <c r="L31" s="1345"/>
      <c r="M31" s="1252">
        <f t="shared" si="0"/>
        <v>48</v>
      </c>
      <c r="Q31" s="1932"/>
      <c r="R31" s="1932"/>
      <c r="S31" s="1932"/>
    </row>
    <row r="32" spans="1:19" ht="12" customHeight="1">
      <c r="D32" s="2004"/>
      <c r="E32" s="370" t="s">
        <v>48</v>
      </c>
      <c r="F32" s="370"/>
      <c r="G32" s="623">
        <v>7</v>
      </c>
      <c r="H32" s="623"/>
      <c r="I32" s="623">
        <v>10</v>
      </c>
      <c r="J32" s="623"/>
      <c r="K32" s="368">
        <v>3</v>
      </c>
      <c r="L32" s="368"/>
      <c r="M32" s="595">
        <f t="shared" si="0"/>
        <v>20</v>
      </c>
    </row>
    <row r="33" spans="4:19" ht="12" customHeight="1">
      <c r="D33" s="2005"/>
      <c r="E33" s="370" t="s">
        <v>49</v>
      </c>
      <c r="F33" s="370"/>
      <c r="G33" s="623">
        <v>0</v>
      </c>
      <c r="H33" s="1340"/>
      <c r="I33" s="1340">
        <v>22</v>
      </c>
      <c r="J33" s="1340"/>
      <c r="K33" s="1339">
        <v>6</v>
      </c>
      <c r="L33" s="1339"/>
      <c r="M33" s="1338">
        <f t="shared" si="0"/>
        <v>28</v>
      </c>
    </row>
    <row r="34" spans="4:19" ht="12.75" customHeight="1">
      <c r="D34" s="1894">
        <v>1405</v>
      </c>
      <c r="E34" s="373" t="s">
        <v>4</v>
      </c>
      <c r="F34" s="373"/>
      <c r="G34" s="513">
        <f>SUM(G35:G38)</f>
        <v>7</v>
      </c>
      <c r="H34" s="1350"/>
      <c r="I34" s="1345">
        <f>SUM(I35:I38)</f>
        <v>31</v>
      </c>
      <c r="J34" s="1345"/>
      <c r="K34" s="1345">
        <f>SUM(K35:K38)</f>
        <v>37</v>
      </c>
      <c r="L34" s="1345"/>
      <c r="M34" s="1252">
        <f t="shared" si="0"/>
        <v>75</v>
      </c>
    </row>
    <row r="35" spans="4:19" ht="12" customHeight="1">
      <c r="D35" s="1895"/>
      <c r="E35" s="370" t="s">
        <v>50</v>
      </c>
      <c r="F35" s="370"/>
      <c r="G35" s="623">
        <v>3</v>
      </c>
      <c r="H35" s="623"/>
      <c r="I35" s="623">
        <v>19</v>
      </c>
      <c r="J35" s="623"/>
      <c r="K35" s="623">
        <v>5</v>
      </c>
      <c r="L35" s="368"/>
      <c r="M35" s="1353">
        <f t="shared" si="0"/>
        <v>27</v>
      </c>
    </row>
    <row r="36" spans="4:19" ht="12" customHeight="1">
      <c r="D36" s="1895"/>
      <c r="E36" s="370" t="s">
        <v>58</v>
      </c>
      <c r="F36" s="370"/>
      <c r="G36" s="623">
        <v>4</v>
      </c>
      <c r="H36" s="623"/>
      <c r="I36" s="623">
        <v>12</v>
      </c>
      <c r="J36" s="623"/>
      <c r="K36" s="623">
        <v>32</v>
      </c>
      <c r="L36" s="368"/>
      <c r="M36" s="595">
        <f t="shared" si="0"/>
        <v>48</v>
      </c>
    </row>
    <row r="37" spans="4:19" ht="12" customHeight="1">
      <c r="D37" s="1895"/>
      <c r="E37" s="20" t="s">
        <v>51</v>
      </c>
      <c r="F37" s="370"/>
      <c r="G37" s="1352">
        <v>0</v>
      </c>
      <c r="H37" s="1352"/>
      <c r="I37" s="368">
        <v>0</v>
      </c>
      <c r="J37" s="368"/>
      <c r="K37" s="368">
        <v>0</v>
      </c>
      <c r="L37" s="368"/>
      <c r="M37" s="595">
        <f t="shared" si="0"/>
        <v>0</v>
      </c>
    </row>
    <row r="38" spans="4:19" ht="12" customHeight="1">
      <c r="D38" s="1895"/>
      <c r="E38" s="370" t="s">
        <v>52</v>
      </c>
      <c r="F38" s="370"/>
      <c r="G38" s="1352">
        <v>0</v>
      </c>
      <c r="H38" s="1352"/>
      <c r="I38" s="368">
        <v>0</v>
      </c>
      <c r="J38" s="368"/>
      <c r="K38" s="368">
        <v>0</v>
      </c>
      <c r="L38" s="1339"/>
      <c r="M38" s="1338">
        <f t="shared" si="0"/>
        <v>0</v>
      </c>
    </row>
    <row r="39" spans="4:19">
      <c r="D39" s="2003">
        <v>1406</v>
      </c>
      <c r="E39" s="373" t="s">
        <v>5</v>
      </c>
      <c r="F39" s="373"/>
      <c r="G39" s="513">
        <f>SUM(G40:G44)</f>
        <v>12</v>
      </c>
      <c r="H39" s="513"/>
      <c r="I39" s="48">
        <f>SUM(I40:I44)</f>
        <v>11</v>
      </c>
      <c r="J39" s="48"/>
      <c r="K39" s="48">
        <f>SUM(K40:K44)</f>
        <v>7</v>
      </c>
      <c r="L39" s="1345"/>
      <c r="M39" s="1252">
        <f t="shared" si="0"/>
        <v>30</v>
      </c>
    </row>
    <row r="40" spans="4:19" ht="12" customHeight="1">
      <c r="D40" s="2004"/>
      <c r="E40" s="370" t="s">
        <v>53</v>
      </c>
      <c r="F40" s="370"/>
      <c r="G40" s="623">
        <v>7</v>
      </c>
      <c r="H40" s="623"/>
      <c r="I40" s="368">
        <v>11</v>
      </c>
      <c r="J40" s="368"/>
      <c r="K40" s="623">
        <v>0</v>
      </c>
      <c r="L40" s="368"/>
      <c r="M40" s="595">
        <f t="shared" si="0"/>
        <v>18</v>
      </c>
    </row>
    <row r="41" spans="4:19" ht="12" customHeight="1">
      <c r="D41" s="2004"/>
      <c r="E41" s="370" t="s">
        <v>54</v>
      </c>
      <c r="F41" s="370"/>
      <c r="G41" s="623">
        <v>0</v>
      </c>
      <c r="H41" s="623"/>
      <c r="I41" s="368">
        <v>0</v>
      </c>
      <c r="J41" s="368"/>
      <c r="K41" s="623">
        <v>4</v>
      </c>
      <c r="L41" s="368"/>
      <c r="M41" s="595">
        <f t="shared" ref="M41:M59" si="1">G41+I41+K41</f>
        <v>4</v>
      </c>
    </row>
    <row r="42" spans="4:19" ht="12" customHeight="1">
      <c r="D42" s="2004"/>
      <c r="E42" s="370" t="s">
        <v>55</v>
      </c>
      <c r="F42" s="370"/>
      <c r="G42" s="623">
        <v>5</v>
      </c>
      <c r="H42" s="623"/>
      <c r="I42" s="368">
        <v>0</v>
      </c>
      <c r="J42" s="368"/>
      <c r="K42" s="623">
        <v>3</v>
      </c>
      <c r="L42" s="368"/>
      <c r="M42" s="595">
        <f t="shared" si="1"/>
        <v>8</v>
      </c>
    </row>
    <row r="43" spans="4:19" ht="12" customHeight="1">
      <c r="D43" s="2004"/>
      <c r="E43" s="370" t="s">
        <v>26</v>
      </c>
      <c r="F43" s="370"/>
      <c r="G43" s="623">
        <v>0</v>
      </c>
      <c r="H43" s="623"/>
      <c r="I43" s="368">
        <v>0</v>
      </c>
      <c r="J43" s="368"/>
      <c r="K43" s="623">
        <v>0</v>
      </c>
      <c r="L43" s="368"/>
      <c r="M43" s="595">
        <f t="shared" si="1"/>
        <v>0</v>
      </c>
    </row>
    <row r="44" spans="4:19" ht="12" customHeight="1">
      <c r="D44" s="2006"/>
      <c r="E44" s="370" t="s">
        <v>15</v>
      </c>
      <c r="F44" s="370"/>
      <c r="G44" s="623">
        <v>0</v>
      </c>
      <c r="H44" s="623"/>
      <c r="I44" s="623">
        <v>0</v>
      </c>
      <c r="J44" s="623"/>
      <c r="K44" s="623">
        <v>0</v>
      </c>
      <c r="L44" s="1339"/>
      <c r="M44" s="1338">
        <f t="shared" si="1"/>
        <v>0</v>
      </c>
    </row>
    <row r="45" spans="4:19" ht="12.75" customHeight="1">
      <c r="D45" s="2037">
        <v>1407</v>
      </c>
      <c r="E45" s="24" t="s">
        <v>62</v>
      </c>
      <c r="F45" s="373"/>
      <c r="G45" s="513">
        <f>SUM(G46:G47)</f>
        <v>0</v>
      </c>
      <c r="H45" s="513">
        <f>SUM(H46:H47)</f>
        <v>0</v>
      </c>
      <c r="I45" s="513">
        <f>SUM(I46:I47)</f>
        <v>11</v>
      </c>
      <c r="J45" s="513">
        <f>SUM(J46:J47)</f>
        <v>0</v>
      </c>
      <c r="K45" s="513">
        <f>SUM(K46:K47)</f>
        <v>16</v>
      </c>
      <c r="L45" s="48"/>
      <c r="M45" s="49">
        <f t="shared" si="1"/>
        <v>27</v>
      </c>
    </row>
    <row r="46" spans="4:19" ht="12" customHeight="1">
      <c r="D46" s="2012"/>
      <c r="E46" s="14" t="s">
        <v>56</v>
      </c>
      <c r="F46" s="370"/>
      <c r="G46" s="623">
        <v>0</v>
      </c>
      <c r="H46" s="623"/>
      <c r="I46" s="368">
        <v>6</v>
      </c>
      <c r="J46" s="368"/>
      <c r="K46" s="623">
        <v>3</v>
      </c>
      <c r="L46" s="368"/>
      <c r="M46" s="595">
        <f t="shared" si="1"/>
        <v>9</v>
      </c>
    </row>
    <row r="47" spans="4:19" ht="12" customHeight="1">
      <c r="D47" s="770"/>
      <c r="E47" s="1351" t="s">
        <v>25</v>
      </c>
      <c r="F47" s="384"/>
      <c r="G47" s="1340">
        <v>0</v>
      </c>
      <c r="H47" s="1340"/>
      <c r="I47" s="1340">
        <v>5</v>
      </c>
      <c r="J47" s="1340"/>
      <c r="K47" s="1339">
        <v>13</v>
      </c>
      <c r="L47" s="1339"/>
      <c r="M47" s="1338">
        <f t="shared" si="1"/>
        <v>18</v>
      </c>
      <c r="Q47" s="1346" t="s">
        <v>498</v>
      </c>
      <c r="R47" s="1346" t="s">
        <v>497</v>
      </c>
      <c r="S47" s="1346" t="s">
        <v>496</v>
      </c>
    </row>
    <row r="48" spans="4:19" ht="12.75" customHeight="1">
      <c r="D48" s="1894">
        <v>1408</v>
      </c>
      <c r="E48" s="24" t="s">
        <v>495</v>
      </c>
      <c r="F48" s="373"/>
      <c r="G48" s="513">
        <f>SUM(G49:G52)</f>
        <v>3</v>
      </c>
      <c r="H48" s="1350"/>
      <c r="I48" s="1345">
        <f>SUM(I49:I52)</f>
        <v>10</v>
      </c>
      <c r="J48" s="1345"/>
      <c r="K48" s="1345">
        <f>SUM(K49:K52)</f>
        <v>3</v>
      </c>
      <c r="L48" s="1345"/>
      <c r="M48" s="1252">
        <f t="shared" si="1"/>
        <v>16</v>
      </c>
      <c r="P48" s="1348"/>
      <c r="Q48" s="1349">
        <v>63</v>
      </c>
      <c r="R48" s="1349">
        <v>193</v>
      </c>
      <c r="S48" s="531">
        <v>106</v>
      </c>
    </row>
    <row r="49" spans="4:20" ht="12" customHeight="1">
      <c r="D49" s="1895"/>
      <c r="E49" s="370" t="s">
        <v>494</v>
      </c>
      <c r="G49" s="623">
        <v>0</v>
      </c>
      <c r="H49" s="623"/>
      <c r="I49" s="623">
        <v>0</v>
      </c>
      <c r="J49" s="623"/>
      <c r="K49" s="623">
        <v>0</v>
      </c>
      <c r="L49" s="368"/>
      <c r="M49" s="595">
        <f t="shared" si="1"/>
        <v>0</v>
      </c>
      <c r="P49" s="1348"/>
      <c r="Q49" s="1347"/>
      <c r="R49" s="1346"/>
      <c r="S49" s="1347"/>
      <c r="T49" s="1346"/>
    </row>
    <row r="50" spans="4:20" ht="12" customHeight="1">
      <c r="D50" s="2012"/>
      <c r="E50" s="14" t="s">
        <v>493</v>
      </c>
      <c r="G50" s="623">
        <v>3</v>
      </c>
      <c r="H50" s="623"/>
      <c r="I50" s="623">
        <v>6</v>
      </c>
      <c r="J50" s="623"/>
      <c r="K50" s="623">
        <v>0</v>
      </c>
      <c r="L50" s="368"/>
      <c r="M50" s="595">
        <f t="shared" si="1"/>
        <v>9</v>
      </c>
    </row>
    <row r="51" spans="4:20" ht="12" customHeight="1">
      <c r="D51" s="1895"/>
      <c r="E51" s="370" t="s">
        <v>18</v>
      </c>
      <c r="F51" s="370"/>
      <c r="G51" s="623">
        <v>0</v>
      </c>
      <c r="H51" s="623"/>
      <c r="I51" s="368">
        <v>4</v>
      </c>
      <c r="J51" s="368"/>
      <c r="K51" s="368">
        <v>0</v>
      </c>
      <c r="L51" s="368"/>
      <c r="M51" s="595">
        <f t="shared" si="1"/>
        <v>4</v>
      </c>
    </row>
    <row r="52" spans="4:20" ht="12" customHeight="1">
      <c r="D52" s="1895"/>
      <c r="E52" s="370" t="s">
        <v>487</v>
      </c>
      <c r="F52" s="370"/>
      <c r="G52" s="623">
        <v>0</v>
      </c>
      <c r="H52" s="623"/>
      <c r="I52" s="368">
        <v>0</v>
      </c>
      <c r="J52" s="368"/>
      <c r="K52" s="623">
        <v>3</v>
      </c>
      <c r="L52" s="1339"/>
      <c r="M52" s="1338">
        <f t="shared" si="1"/>
        <v>3</v>
      </c>
    </row>
    <row r="53" spans="4:20" ht="12.75" customHeight="1">
      <c r="D53" s="1894">
        <v>1624</v>
      </c>
      <c r="E53" s="373" t="s">
        <v>19</v>
      </c>
      <c r="F53" s="373"/>
      <c r="G53" s="513">
        <f>SUM(G54:G56)</f>
        <v>0</v>
      </c>
      <c r="H53" s="513"/>
      <c r="I53" s="48">
        <f>SUM(I54:I56)</f>
        <v>8</v>
      </c>
      <c r="J53" s="48"/>
      <c r="K53" s="48">
        <f>SUM(K54:K56)</f>
        <v>0</v>
      </c>
      <c r="L53" s="1345"/>
      <c r="M53" s="1252">
        <f t="shared" si="1"/>
        <v>8</v>
      </c>
    </row>
    <row r="54" spans="4:20" ht="12" customHeight="1">
      <c r="D54" s="1895"/>
      <c r="E54" s="370" t="s">
        <v>186</v>
      </c>
      <c r="G54" s="623">
        <v>0</v>
      </c>
      <c r="H54" s="623"/>
      <c r="I54" s="623">
        <v>8</v>
      </c>
      <c r="J54" s="623"/>
      <c r="K54" s="368">
        <v>0</v>
      </c>
      <c r="L54" s="368"/>
      <c r="M54" s="595">
        <f t="shared" si="1"/>
        <v>8</v>
      </c>
    </row>
    <row r="55" spans="4:20" ht="12" customHeight="1">
      <c r="D55" s="1895"/>
      <c r="E55" s="370" t="s">
        <v>149</v>
      </c>
      <c r="G55" s="623">
        <v>0</v>
      </c>
      <c r="H55" s="623"/>
      <c r="I55" s="368">
        <v>0</v>
      </c>
      <c r="J55" s="368"/>
      <c r="K55" s="368">
        <v>0</v>
      </c>
      <c r="L55" s="368"/>
      <c r="M55" s="595">
        <f t="shared" si="1"/>
        <v>0</v>
      </c>
    </row>
    <row r="56" spans="4:20" ht="12" customHeight="1">
      <c r="D56" s="1896"/>
      <c r="E56" s="370" t="s">
        <v>486</v>
      </c>
      <c r="G56" s="623">
        <v>0</v>
      </c>
      <c r="H56" s="623"/>
      <c r="I56" s="368">
        <v>0</v>
      </c>
      <c r="J56" s="368"/>
      <c r="K56" s="368">
        <v>0</v>
      </c>
      <c r="L56" s="368"/>
      <c r="M56" s="1338">
        <f t="shared" si="1"/>
        <v>0</v>
      </c>
    </row>
    <row r="57" spans="4:20" ht="12" customHeight="1">
      <c r="D57" s="1894"/>
      <c r="E57" s="482" t="s">
        <v>223</v>
      </c>
      <c r="F57" s="373"/>
      <c r="G57" s="1344">
        <f>SUM(G58)</f>
        <v>0</v>
      </c>
      <c r="H57" s="1344">
        <f>SUM(H58)</f>
        <v>0</v>
      </c>
      <c r="I57" s="1344">
        <f>SUM(I58)</f>
        <v>0</v>
      </c>
      <c r="J57" s="1344">
        <f>SUM(J58)</f>
        <v>0</v>
      </c>
      <c r="K57" s="1344">
        <f>SUM(K58)</f>
        <v>0</v>
      </c>
      <c r="L57" s="1343"/>
      <c r="M57" s="1342">
        <f t="shared" si="1"/>
        <v>0</v>
      </c>
    </row>
    <row r="58" spans="4:20" ht="12" customHeight="1">
      <c r="D58" s="1923"/>
      <c r="E58" s="1341" t="s">
        <v>187</v>
      </c>
      <c r="F58" s="1322"/>
      <c r="G58" s="1340">
        <v>0</v>
      </c>
      <c r="H58" s="1340"/>
      <c r="I58" s="1339">
        <v>0</v>
      </c>
      <c r="J58" s="1339"/>
      <c r="K58" s="1339">
        <v>0</v>
      </c>
      <c r="L58" s="1339"/>
      <c r="M58" s="1338">
        <f t="shared" si="1"/>
        <v>0</v>
      </c>
    </row>
    <row r="59" spans="4:20" ht="15" customHeight="1">
      <c r="D59" s="1337"/>
      <c r="E59" s="25" t="s">
        <v>0</v>
      </c>
      <c r="F59" s="650"/>
      <c r="G59" s="1336">
        <f>SUM(G9+G18+G27+G31+G34+G39+G45+G48+G53)</f>
        <v>63</v>
      </c>
      <c r="H59" s="1336"/>
      <c r="I59" s="1336">
        <f>SUM(I9+I18+I27+I31+I34+I39+I45+I48+I53)</f>
        <v>193</v>
      </c>
      <c r="J59" s="1336"/>
      <c r="K59" s="1336">
        <f>SUM(K9+K18+K27+K31+K34+K39+K45+K48+K53)</f>
        <v>106</v>
      </c>
      <c r="L59" s="1335"/>
      <c r="M59" s="1334">
        <f t="shared" si="1"/>
        <v>362</v>
      </c>
    </row>
    <row r="60" spans="4:20" ht="13.5" customHeight="1">
      <c r="D60" s="370"/>
      <c r="E60" s="1333" t="s">
        <v>452</v>
      </c>
      <c r="F60" s="370"/>
      <c r="G60" s="1332"/>
      <c r="H60" s="1332"/>
    </row>
    <row r="61" spans="4:20" ht="10.5" customHeight="1">
      <c r="E61" s="370"/>
      <c r="F61" s="370"/>
      <c r="G61" s="1332"/>
      <c r="H61" s="1332"/>
    </row>
  </sheetData>
  <mergeCells count="19">
    <mergeCell ref="D57:D58"/>
    <mergeCell ref="D53:D56"/>
    <mergeCell ref="D48:D52"/>
    <mergeCell ref="D18:D26"/>
    <mergeCell ref="D27:D30"/>
    <mergeCell ref="D31:D33"/>
    <mergeCell ref="D39:D44"/>
    <mergeCell ref="D34:D38"/>
    <mergeCell ref="D45:D46"/>
    <mergeCell ref="D3:N3"/>
    <mergeCell ref="D4:M4"/>
    <mergeCell ref="M6:M8"/>
    <mergeCell ref="Q25:S31"/>
    <mergeCell ref="G6:G8"/>
    <mergeCell ref="I6:I8"/>
    <mergeCell ref="K6:K8"/>
    <mergeCell ref="D9:D17"/>
    <mergeCell ref="D6:D8"/>
    <mergeCell ref="E6:E8"/>
  </mergeCells>
  <pageMargins left="0.70866141732283472" right="0.70866141732283472" top="0.74803149606299213" bottom="0.74803149606299213" header="0.31496062992125984" footer="0.31496062992125984"/>
  <pageSetup paperSize="9" scale="65" orientation="portrait" r:id="rId1"/>
  <colBreaks count="1" manualBreakCount="1">
    <brk id="20" max="117" man="1"/>
  </colBreak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21FC-D881-4242-A8D6-402B8A7886F3}">
  <dimension ref="A1:AE409"/>
  <sheetViews>
    <sheetView view="pageBreakPreview" topLeftCell="D1" zoomScaleNormal="115" zoomScaleSheetLayoutView="100" workbookViewId="0">
      <selection activeCell="N14" sqref="N14"/>
    </sheetView>
  </sheetViews>
  <sheetFormatPr baseColWidth="10" defaultRowHeight="12.75"/>
  <cols>
    <col min="1" max="1" width="2" style="1" hidden="1" customWidth="1"/>
    <col min="2" max="2" width="2.140625" style="1" hidden="1" customWidth="1"/>
    <col min="3" max="3" width="2.7109375" style="741" hidden="1" customWidth="1"/>
    <col min="4" max="4" width="6.7109375" style="1" customWidth="1"/>
    <col min="5" max="5" width="1.5703125" style="1" customWidth="1"/>
    <col min="6" max="6" width="60" style="1" customWidth="1"/>
    <col min="7" max="9" width="8.7109375" style="16" customWidth="1"/>
    <col min="10" max="26" width="5.5703125" style="1" customWidth="1"/>
    <col min="27" max="27" width="6.7109375" style="1" customWidth="1"/>
    <col min="28" max="28" width="1" style="1" customWidth="1"/>
    <col min="29" max="30" width="6.7109375" style="1" customWidth="1"/>
    <col min="31" max="16384" width="11.42578125" style="1"/>
  </cols>
  <sheetData>
    <row r="1" spans="1:31" ht="12" customHeight="1">
      <c r="J1" s="389"/>
      <c r="K1" s="389"/>
      <c r="L1" s="389"/>
    </row>
    <row r="2" spans="1:31" ht="3.75" customHeight="1">
      <c r="H2" s="15"/>
      <c r="I2" s="15"/>
      <c r="J2" s="389"/>
      <c r="K2" s="389"/>
      <c r="L2" s="389"/>
    </row>
    <row r="3" spans="1:31" ht="15.75" customHeight="1">
      <c r="D3" s="1888" t="s">
        <v>492</v>
      </c>
      <c r="E3" s="1888"/>
      <c r="F3" s="1888"/>
      <c r="G3" s="1888"/>
      <c r="H3" s="1888"/>
      <c r="I3" s="1888"/>
      <c r="J3" s="389"/>
      <c r="K3" s="389"/>
      <c r="N3" s="1888"/>
      <c r="O3" s="1888"/>
      <c r="P3" s="1888"/>
      <c r="Q3" s="1888"/>
      <c r="R3" s="1888"/>
      <c r="S3" s="1888"/>
      <c r="T3" s="1888"/>
      <c r="U3" s="1888"/>
      <c r="V3" s="1888"/>
      <c r="W3" s="1888"/>
      <c r="X3" s="1888"/>
      <c r="Y3" s="1888"/>
      <c r="Z3" s="1888"/>
      <c r="AA3" s="1888"/>
      <c r="AB3" s="1888"/>
    </row>
    <row r="4" spans="1:31" ht="15.75" customHeight="1">
      <c r="B4" s="414"/>
      <c r="C4" s="1308"/>
      <c r="D4" s="1888">
        <v>2019</v>
      </c>
      <c r="E4" s="1888"/>
      <c r="F4" s="1888"/>
      <c r="G4" s="1888"/>
      <c r="H4" s="1888"/>
      <c r="I4" s="1888"/>
      <c r="J4" s="389"/>
      <c r="K4" s="389"/>
      <c r="L4" s="414"/>
      <c r="M4" s="414"/>
      <c r="N4" s="413"/>
      <c r="AD4" s="2"/>
      <c r="AE4" s="2"/>
    </row>
    <row r="5" spans="1:31" ht="13.5" customHeight="1">
      <c r="D5" s="796"/>
      <c r="E5" s="3"/>
      <c r="F5" s="3"/>
      <c r="G5" s="5"/>
      <c r="H5" s="15"/>
      <c r="I5" s="15"/>
      <c r="J5" s="389"/>
      <c r="K5" s="389"/>
      <c r="N5" s="4"/>
    </row>
    <row r="6" spans="1:31" ht="10.5" customHeight="1">
      <c r="A6" s="359" t="s">
        <v>12</v>
      </c>
      <c r="B6" s="359" t="s">
        <v>13</v>
      </c>
      <c r="C6" s="359" t="s">
        <v>14</v>
      </c>
      <c r="D6" s="1889" t="s">
        <v>6</v>
      </c>
      <c r="E6" s="2039" t="s">
        <v>67</v>
      </c>
      <c r="F6" s="2039"/>
      <c r="G6" s="2042" t="s">
        <v>491</v>
      </c>
      <c r="H6" s="2042"/>
      <c r="I6" s="2044" t="s">
        <v>0</v>
      </c>
      <c r="J6" s="1306"/>
      <c r="K6" s="389"/>
      <c r="L6" s="5"/>
    </row>
    <row r="7" spans="1:31" ht="10.5" customHeight="1">
      <c r="A7" s="359"/>
      <c r="B7" s="359"/>
      <c r="C7" s="359"/>
      <c r="D7" s="2038"/>
      <c r="E7" s="2040"/>
      <c r="F7" s="2040"/>
      <c r="G7" s="2043"/>
      <c r="H7" s="2043"/>
      <c r="I7" s="1881"/>
      <c r="J7" s="1304"/>
      <c r="K7" s="389"/>
    </row>
    <row r="8" spans="1:31" ht="12.75" customHeight="1">
      <c r="A8" s="359"/>
      <c r="B8" s="359"/>
      <c r="C8" s="359"/>
      <c r="D8" s="2038"/>
      <c r="E8" s="2041"/>
      <c r="F8" s="2041"/>
      <c r="G8" s="1329" t="s">
        <v>72</v>
      </c>
      <c r="H8" s="1329" t="s">
        <v>71</v>
      </c>
      <c r="I8" s="1882"/>
      <c r="J8" s="1304"/>
      <c r="K8" s="389"/>
    </row>
    <row r="9" spans="1:31">
      <c r="A9" s="359"/>
      <c r="B9" s="359"/>
      <c r="C9" s="359"/>
      <c r="D9" s="1891">
        <v>1401</v>
      </c>
      <c r="E9" s="24" t="s">
        <v>1</v>
      </c>
      <c r="F9" s="491"/>
      <c r="G9" s="513">
        <f>SUM(G10:G18)</f>
        <v>2</v>
      </c>
      <c r="H9" s="513">
        <f>SUM(H10:H18)</f>
        <v>1</v>
      </c>
      <c r="I9" s="1293">
        <f t="shared" ref="I9:I40" si="0">SUM(G9:H9)</f>
        <v>3</v>
      </c>
      <c r="J9" s="1304"/>
      <c r="K9" s="389"/>
    </row>
    <row r="10" spans="1:31" ht="12" customHeight="1">
      <c r="A10" s="359">
        <v>1</v>
      </c>
      <c r="B10" s="359">
        <v>1</v>
      </c>
      <c r="C10" s="359">
        <v>11</v>
      </c>
      <c r="D10" s="1892"/>
      <c r="E10" s="370" t="s">
        <v>33</v>
      </c>
      <c r="F10" s="369"/>
      <c r="G10" s="706">
        <v>0</v>
      </c>
      <c r="H10" s="634">
        <v>0</v>
      </c>
      <c r="I10" s="595">
        <f t="shared" si="0"/>
        <v>0</v>
      </c>
      <c r="J10" s="1302"/>
      <c r="K10" s="389"/>
      <c r="L10" s="389"/>
    </row>
    <row r="11" spans="1:31" ht="12" customHeight="1">
      <c r="A11" s="359">
        <v>1</v>
      </c>
      <c r="B11" s="359">
        <v>1</v>
      </c>
      <c r="C11" s="359">
        <v>5</v>
      </c>
      <c r="D11" s="1892"/>
      <c r="E11" s="370" t="s">
        <v>34</v>
      </c>
      <c r="F11" s="369"/>
      <c r="G11" s="706">
        <v>0</v>
      </c>
      <c r="H11" s="634">
        <v>0</v>
      </c>
      <c r="I11" s="595">
        <f t="shared" si="0"/>
        <v>0</v>
      </c>
      <c r="J11" s="1302"/>
      <c r="K11" s="389"/>
      <c r="L11" s="389"/>
    </row>
    <row r="12" spans="1:31" ht="12" customHeight="1">
      <c r="A12" s="359">
        <v>1</v>
      </c>
      <c r="B12" s="359">
        <v>1</v>
      </c>
      <c r="C12" s="359">
        <v>12</v>
      </c>
      <c r="D12" s="1892"/>
      <c r="E12" s="370" t="s">
        <v>35</v>
      </c>
      <c r="F12" s="369"/>
      <c r="G12" s="706">
        <v>2</v>
      </c>
      <c r="H12" s="634">
        <v>1</v>
      </c>
      <c r="I12" s="595">
        <f t="shared" si="0"/>
        <v>3</v>
      </c>
      <c r="J12" s="1298"/>
      <c r="K12" s="389"/>
      <c r="L12" s="389"/>
    </row>
    <row r="13" spans="1:31" ht="12" customHeight="1">
      <c r="A13" s="359">
        <v>1</v>
      </c>
      <c r="B13" s="359">
        <v>1</v>
      </c>
      <c r="C13" s="359">
        <v>2</v>
      </c>
      <c r="D13" s="1892"/>
      <c r="E13" s="370" t="s">
        <v>27</v>
      </c>
      <c r="F13" s="369"/>
      <c r="G13" s="706">
        <v>0</v>
      </c>
      <c r="H13" s="634">
        <v>0</v>
      </c>
      <c r="I13" s="595">
        <f t="shared" si="0"/>
        <v>0</v>
      </c>
      <c r="J13" s="1297"/>
      <c r="K13" s="389"/>
      <c r="L13" s="389"/>
    </row>
    <row r="14" spans="1:31" ht="12" customHeight="1">
      <c r="A14" s="359">
        <v>1</v>
      </c>
      <c r="B14" s="359">
        <v>1</v>
      </c>
      <c r="C14" s="359">
        <v>4</v>
      </c>
      <c r="D14" s="1892"/>
      <c r="E14" s="370" t="s">
        <v>10</v>
      </c>
      <c r="F14" s="369"/>
      <c r="G14" s="706">
        <v>0</v>
      </c>
      <c r="H14" s="634">
        <v>0</v>
      </c>
      <c r="I14" s="595">
        <f t="shared" si="0"/>
        <v>0</v>
      </c>
      <c r="J14" s="1290"/>
      <c r="K14" s="389"/>
      <c r="L14" s="389"/>
    </row>
    <row r="15" spans="1:31" ht="12" customHeight="1">
      <c r="A15" s="359">
        <v>1</v>
      </c>
      <c r="B15" s="359">
        <v>1</v>
      </c>
      <c r="C15" s="359">
        <v>1</v>
      </c>
      <c r="D15" s="1892"/>
      <c r="E15" s="370" t="s">
        <v>36</v>
      </c>
      <c r="F15" s="369"/>
      <c r="G15" s="706">
        <v>0</v>
      </c>
      <c r="H15" s="634">
        <v>0</v>
      </c>
      <c r="I15" s="595">
        <f t="shared" si="0"/>
        <v>0</v>
      </c>
      <c r="J15" s="1297"/>
      <c r="K15" s="389"/>
      <c r="L15" s="389"/>
    </row>
    <row r="16" spans="1:31" ht="12" customHeight="1">
      <c r="A16" s="359"/>
      <c r="B16" s="359"/>
      <c r="C16" s="359"/>
      <c r="D16" s="1892"/>
      <c r="E16" s="1998" t="s">
        <v>31</v>
      </c>
      <c r="F16" s="1998"/>
      <c r="G16" s="706">
        <v>0</v>
      </c>
      <c r="H16" s="634">
        <v>0</v>
      </c>
      <c r="I16" s="595">
        <f t="shared" si="0"/>
        <v>0</v>
      </c>
      <c r="J16" s="1297"/>
      <c r="K16" s="389"/>
      <c r="L16" s="389"/>
    </row>
    <row r="17" spans="1:20" ht="12" customHeight="1">
      <c r="A17" s="359"/>
      <c r="B17" s="359"/>
      <c r="C17" s="359"/>
      <c r="D17" s="1892"/>
      <c r="E17" s="369" t="s">
        <v>24</v>
      </c>
      <c r="F17" s="369"/>
      <c r="G17" s="706">
        <v>0</v>
      </c>
      <c r="H17" s="634">
        <v>0</v>
      </c>
      <c r="I17" s="595">
        <f t="shared" si="0"/>
        <v>0</v>
      </c>
      <c r="J17" s="1297"/>
      <c r="K17" s="389"/>
      <c r="L17" s="389"/>
    </row>
    <row r="18" spans="1:20" ht="12" customHeight="1">
      <c r="A18" s="359"/>
      <c r="B18" s="359"/>
      <c r="C18" s="359"/>
      <c r="D18" s="1893"/>
      <c r="E18" s="1291" t="s">
        <v>32</v>
      </c>
      <c r="F18" s="1291"/>
      <c r="G18" s="706">
        <v>0</v>
      </c>
      <c r="H18" s="634">
        <v>0</v>
      </c>
      <c r="I18" s="595">
        <f t="shared" si="0"/>
        <v>0</v>
      </c>
      <c r="J18" s="1297"/>
      <c r="K18" s="389"/>
      <c r="L18" s="389"/>
    </row>
    <row r="19" spans="1:20" ht="12.75" customHeight="1">
      <c r="A19" s="359"/>
      <c r="B19" s="359"/>
      <c r="C19" s="359"/>
      <c r="D19" s="1891">
        <v>1402</v>
      </c>
      <c r="E19" s="373" t="s">
        <v>2</v>
      </c>
      <c r="F19" s="482"/>
      <c r="G19" s="513">
        <f>SUM(G20:G27)</f>
        <v>0</v>
      </c>
      <c r="H19" s="513">
        <f>SUM(H20:H27)</f>
        <v>0</v>
      </c>
      <c r="I19" s="1301">
        <f t="shared" si="0"/>
        <v>0</v>
      </c>
      <c r="J19" s="1290"/>
      <c r="K19" s="389"/>
      <c r="L19" s="389"/>
    </row>
    <row r="20" spans="1:20" ht="12" customHeight="1">
      <c r="A20" s="359">
        <v>2</v>
      </c>
      <c r="B20" s="359">
        <v>4</v>
      </c>
      <c r="C20" s="359">
        <v>11</v>
      </c>
      <c r="D20" s="1892"/>
      <c r="E20" s="370" t="s">
        <v>37</v>
      </c>
      <c r="F20" s="369"/>
      <c r="G20" s="706">
        <v>0</v>
      </c>
      <c r="H20" s="634">
        <v>0</v>
      </c>
      <c r="I20" s="595">
        <f t="shared" si="0"/>
        <v>0</v>
      </c>
      <c r="J20" s="1298"/>
      <c r="K20" s="389"/>
      <c r="L20" s="389"/>
    </row>
    <row r="21" spans="1:20" ht="12" customHeight="1">
      <c r="A21" s="359">
        <v>2</v>
      </c>
      <c r="B21" s="359">
        <v>4</v>
      </c>
      <c r="C21" s="359">
        <v>10</v>
      </c>
      <c r="D21" s="1892"/>
      <c r="E21" s="370" t="s">
        <v>38</v>
      </c>
      <c r="F21" s="369"/>
      <c r="G21" s="706">
        <v>0</v>
      </c>
      <c r="H21" s="634">
        <v>0</v>
      </c>
      <c r="I21" s="595">
        <f t="shared" si="0"/>
        <v>0</v>
      </c>
      <c r="J21" s="1298"/>
      <c r="K21" s="389"/>
      <c r="L21" s="389"/>
    </row>
    <row r="22" spans="1:20" ht="12" customHeight="1">
      <c r="A22" s="359">
        <v>2</v>
      </c>
      <c r="B22" s="359">
        <v>4</v>
      </c>
      <c r="C22" s="359">
        <v>10</v>
      </c>
      <c r="D22" s="1892"/>
      <c r="E22" s="370" t="s">
        <v>39</v>
      </c>
      <c r="F22" s="369"/>
      <c r="G22" s="706">
        <v>0</v>
      </c>
      <c r="H22" s="634">
        <v>0</v>
      </c>
      <c r="I22" s="595">
        <f t="shared" si="0"/>
        <v>0</v>
      </c>
      <c r="J22" s="1298"/>
      <c r="K22" s="389"/>
      <c r="L22" s="389"/>
    </row>
    <row r="23" spans="1:20" ht="12" customHeight="1">
      <c r="A23" s="359">
        <v>2</v>
      </c>
      <c r="B23" s="359">
        <v>4</v>
      </c>
      <c r="C23" s="359">
        <v>3</v>
      </c>
      <c r="D23" s="1892"/>
      <c r="E23" s="370" t="s">
        <v>40</v>
      </c>
      <c r="F23" s="369"/>
      <c r="G23" s="706">
        <v>0</v>
      </c>
      <c r="H23" s="634">
        <v>0</v>
      </c>
      <c r="I23" s="595">
        <f t="shared" si="0"/>
        <v>0</v>
      </c>
      <c r="J23" s="1298"/>
      <c r="K23" s="389"/>
      <c r="L23" s="389"/>
    </row>
    <row r="24" spans="1:20" ht="12" customHeight="1">
      <c r="A24" s="359">
        <v>2</v>
      </c>
      <c r="B24" s="359">
        <v>4</v>
      </c>
      <c r="C24" s="359">
        <v>7</v>
      </c>
      <c r="D24" s="1892"/>
      <c r="E24" s="370" t="s">
        <v>41</v>
      </c>
      <c r="F24" s="369"/>
      <c r="G24" s="706">
        <v>0</v>
      </c>
      <c r="H24" s="634">
        <v>0</v>
      </c>
      <c r="I24" s="595">
        <f t="shared" si="0"/>
        <v>0</v>
      </c>
      <c r="J24" s="1298"/>
      <c r="K24" s="389"/>
      <c r="L24" s="389"/>
    </row>
    <row r="25" spans="1:20" ht="12" customHeight="1">
      <c r="A25" s="359">
        <v>2</v>
      </c>
      <c r="B25" s="359">
        <v>4</v>
      </c>
      <c r="C25" s="359">
        <v>1</v>
      </c>
      <c r="D25" s="1892"/>
      <c r="E25" s="370" t="s">
        <v>42</v>
      </c>
      <c r="F25" s="369"/>
      <c r="G25" s="706">
        <v>0</v>
      </c>
      <c r="H25" s="634">
        <v>0</v>
      </c>
      <c r="I25" s="595">
        <f t="shared" si="0"/>
        <v>0</v>
      </c>
      <c r="J25" s="1298"/>
      <c r="K25" s="389"/>
      <c r="L25" s="389"/>
    </row>
    <row r="26" spans="1:20" ht="12" customHeight="1">
      <c r="A26" s="359">
        <v>2</v>
      </c>
      <c r="B26" s="359">
        <v>4</v>
      </c>
      <c r="C26" s="359">
        <v>9</v>
      </c>
      <c r="D26" s="1892"/>
      <c r="E26" s="370" t="s">
        <v>43</v>
      </c>
      <c r="F26" s="369"/>
      <c r="G26" s="706">
        <v>0</v>
      </c>
      <c r="H26" s="634">
        <v>0</v>
      </c>
      <c r="I26" s="595">
        <f t="shared" si="0"/>
        <v>0</v>
      </c>
      <c r="J26" s="1298"/>
      <c r="K26" s="389"/>
      <c r="L26" s="389"/>
    </row>
    <row r="27" spans="1:20" ht="12" customHeight="1">
      <c r="A27" s="359">
        <v>2</v>
      </c>
      <c r="B27" s="359">
        <v>4</v>
      </c>
      <c r="C27" s="359">
        <v>11</v>
      </c>
      <c r="D27" s="1892"/>
      <c r="E27" s="370" t="s">
        <v>490</v>
      </c>
      <c r="F27" s="369"/>
      <c r="G27" s="706">
        <v>0</v>
      </c>
      <c r="H27" s="634">
        <v>0</v>
      </c>
      <c r="I27" s="595">
        <f t="shared" si="0"/>
        <v>0</v>
      </c>
      <c r="J27" s="1298"/>
      <c r="K27" s="389"/>
      <c r="L27" s="389"/>
    </row>
    <row r="28" spans="1:20" ht="12.75" customHeight="1">
      <c r="A28" s="359"/>
      <c r="B28" s="359"/>
      <c r="C28" s="359"/>
      <c r="D28" s="1891">
        <v>1403</v>
      </c>
      <c r="E28" s="373" t="s">
        <v>3</v>
      </c>
      <c r="F28" s="482"/>
      <c r="G28" s="513">
        <f>SUM(G29:G31)</f>
        <v>0</v>
      </c>
      <c r="H28" s="513">
        <f>SUM(H29:H31)</f>
        <v>0</v>
      </c>
      <c r="I28" s="1293">
        <f t="shared" si="0"/>
        <v>0</v>
      </c>
      <c r="J28" s="1290"/>
      <c r="K28" s="389"/>
      <c r="L28" s="389"/>
      <c r="O28" s="1910" t="s">
        <v>489</v>
      </c>
      <c r="P28" s="1910"/>
      <c r="Q28" s="1910"/>
      <c r="R28" s="1910"/>
      <c r="S28" s="1910"/>
      <c r="T28" s="1910"/>
    </row>
    <row r="29" spans="1:20" ht="12" customHeight="1">
      <c r="A29" s="359">
        <v>3</v>
      </c>
      <c r="B29" s="359">
        <v>5</v>
      </c>
      <c r="C29" s="359">
        <v>11</v>
      </c>
      <c r="D29" s="1892"/>
      <c r="E29" s="370" t="s">
        <v>110</v>
      </c>
      <c r="F29" s="369"/>
      <c r="G29" s="706">
        <v>0</v>
      </c>
      <c r="H29" s="634">
        <v>0</v>
      </c>
      <c r="I29" s="1295">
        <f t="shared" si="0"/>
        <v>0</v>
      </c>
      <c r="J29" s="1290"/>
      <c r="K29" s="389"/>
      <c r="L29" s="389"/>
      <c r="O29" s="1910"/>
      <c r="P29" s="1910"/>
      <c r="Q29" s="1910"/>
      <c r="R29" s="1910"/>
      <c r="S29" s="1910"/>
      <c r="T29" s="1910"/>
    </row>
    <row r="30" spans="1:20" ht="12" customHeight="1">
      <c r="A30" s="359">
        <v>3</v>
      </c>
      <c r="B30" s="359">
        <v>5</v>
      </c>
      <c r="C30" s="359">
        <v>8</v>
      </c>
      <c r="D30" s="1892"/>
      <c r="E30" s="370" t="s">
        <v>46</v>
      </c>
      <c r="F30" s="369"/>
      <c r="G30" s="706">
        <v>0</v>
      </c>
      <c r="H30" s="634">
        <v>0</v>
      </c>
      <c r="I30" s="1295">
        <f t="shared" si="0"/>
        <v>0</v>
      </c>
      <c r="J30" s="1290"/>
      <c r="K30" s="389"/>
      <c r="L30" s="389"/>
      <c r="O30" s="1910"/>
      <c r="P30" s="1910"/>
      <c r="Q30" s="1910"/>
      <c r="R30" s="1910"/>
      <c r="S30" s="1910"/>
      <c r="T30" s="1910"/>
    </row>
    <row r="31" spans="1:20" ht="12" customHeight="1">
      <c r="A31" s="359">
        <v>3</v>
      </c>
      <c r="B31" s="359">
        <v>5</v>
      </c>
      <c r="C31" s="359">
        <v>10</v>
      </c>
      <c r="D31" s="1892"/>
      <c r="E31" s="370" t="s">
        <v>47</v>
      </c>
      <c r="F31" s="369"/>
      <c r="G31" s="706">
        <v>0</v>
      </c>
      <c r="H31" s="634">
        <v>0</v>
      </c>
      <c r="I31" s="1295">
        <f t="shared" si="0"/>
        <v>0</v>
      </c>
      <c r="J31" s="1297"/>
      <c r="K31" s="389"/>
      <c r="L31" s="389"/>
      <c r="O31" s="1910"/>
      <c r="P31" s="1910"/>
      <c r="Q31" s="1910"/>
      <c r="R31" s="1910"/>
      <c r="S31" s="1910"/>
      <c r="T31" s="1910"/>
    </row>
    <row r="32" spans="1:20" ht="12.75" customHeight="1">
      <c r="A32" s="359"/>
      <c r="B32" s="359"/>
      <c r="C32" s="359"/>
      <c r="D32" s="1894">
        <v>1404</v>
      </c>
      <c r="E32" s="373" t="s">
        <v>28</v>
      </c>
      <c r="F32" s="482"/>
      <c r="G32" s="513">
        <f>SUM(G33:G34)</f>
        <v>0</v>
      </c>
      <c r="H32" s="513">
        <f>SUM(H33:H34)</f>
        <v>0</v>
      </c>
      <c r="I32" s="1301">
        <f t="shared" si="0"/>
        <v>0</v>
      </c>
      <c r="J32" s="1290"/>
      <c r="K32" s="389"/>
      <c r="L32" s="389"/>
      <c r="O32" s="1910"/>
      <c r="P32" s="1910"/>
      <c r="Q32" s="1910"/>
      <c r="R32" s="1910"/>
      <c r="S32" s="1910"/>
      <c r="T32" s="1910"/>
    </row>
    <row r="33" spans="1:20" ht="12" customHeight="1">
      <c r="A33" s="359">
        <v>4</v>
      </c>
      <c r="B33" s="359">
        <v>6</v>
      </c>
      <c r="C33" s="359">
        <v>11</v>
      </c>
      <c r="D33" s="1895"/>
      <c r="E33" s="370" t="s">
        <v>48</v>
      </c>
      <c r="F33" s="622"/>
      <c r="G33" s="706">
        <v>0</v>
      </c>
      <c r="H33" s="634">
        <v>0</v>
      </c>
      <c r="I33" s="1295">
        <f t="shared" si="0"/>
        <v>0</v>
      </c>
      <c r="J33" s="1300"/>
      <c r="K33" s="389"/>
      <c r="L33" s="389"/>
      <c r="O33" s="1910"/>
      <c r="P33" s="1910"/>
      <c r="Q33" s="1910"/>
      <c r="R33" s="1910"/>
      <c r="S33" s="1910"/>
      <c r="T33" s="1910"/>
    </row>
    <row r="34" spans="1:20" ht="12" customHeight="1">
      <c r="A34" s="359">
        <v>4</v>
      </c>
      <c r="B34" s="359">
        <v>6</v>
      </c>
      <c r="C34" s="359">
        <v>11</v>
      </c>
      <c r="D34" s="1895"/>
      <c r="E34" s="370" t="s">
        <v>49</v>
      </c>
      <c r="F34" s="622"/>
      <c r="G34" s="706">
        <v>0</v>
      </c>
      <c r="H34" s="634">
        <v>0</v>
      </c>
      <c r="I34" s="1295">
        <f t="shared" si="0"/>
        <v>0</v>
      </c>
      <c r="J34" s="1300"/>
    </row>
    <row r="35" spans="1:20" ht="12.75" customHeight="1">
      <c r="A35" s="359"/>
      <c r="B35" s="359"/>
      <c r="C35" s="359"/>
      <c r="D35" s="1891">
        <v>1405</v>
      </c>
      <c r="E35" s="373" t="s">
        <v>4</v>
      </c>
      <c r="F35" s="491"/>
      <c r="G35" s="513">
        <f>SUM(G36:G39)</f>
        <v>0</v>
      </c>
      <c r="H35" s="513">
        <f>SUM(H36:H39)</f>
        <v>0</v>
      </c>
      <c r="I35" s="1293">
        <f t="shared" si="0"/>
        <v>0</v>
      </c>
      <c r="J35" s="1299"/>
    </row>
    <row r="36" spans="1:20" ht="12" customHeight="1">
      <c r="A36" s="359">
        <v>5</v>
      </c>
      <c r="B36" s="359">
        <v>4</v>
      </c>
      <c r="C36" s="359">
        <v>8</v>
      </c>
      <c r="D36" s="1892"/>
      <c r="E36" s="370" t="s">
        <v>50</v>
      </c>
      <c r="F36" s="622"/>
      <c r="G36" s="706">
        <v>0</v>
      </c>
      <c r="H36" s="634">
        <v>0</v>
      </c>
      <c r="I36" s="1295">
        <f t="shared" si="0"/>
        <v>0</v>
      </c>
      <c r="J36" s="1299"/>
    </row>
    <row r="37" spans="1:20" ht="12" customHeight="1">
      <c r="A37" s="359">
        <v>5</v>
      </c>
      <c r="B37" s="359">
        <v>5</v>
      </c>
      <c r="C37" s="359">
        <v>11</v>
      </c>
      <c r="D37" s="1892"/>
      <c r="E37" s="370" t="s">
        <v>58</v>
      </c>
      <c r="F37" s="622"/>
      <c r="G37" s="706">
        <v>0</v>
      </c>
      <c r="H37" s="634">
        <v>0</v>
      </c>
      <c r="I37" s="1295">
        <f t="shared" si="0"/>
        <v>0</v>
      </c>
      <c r="J37" s="1299"/>
    </row>
    <row r="38" spans="1:20" ht="12" customHeight="1">
      <c r="A38" s="359"/>
      <c r="B38" s="359"/>
      <c r="C38" s="359"/>
      <c r="D38" s="1892"/>
      <c r="E38" s="20" t="s">
        <v>51</v>
      </c>
      <c r="F38" s="622"/>
      <c r="G38" s="706">
        <v>0</v>
      </c>
      <c r="H38" s="634">
        <v>0</v>
      </c>
      <c r="I38" s="595">
        <f t="shared" si="0"/>
        <v>0</v>
      </c>
      <c r="J38" s="1299"/>
    </row>
    <row r="39" spans="1:20" ht="12" customHeight="1">
      <c r="A39" s="359"/>
      <c r="B39" s="359"/>
      <c r="C39" s="359"/>
      <c r="D39" s="1892"/>
      <c r="E39" s="370" t="s">
        <v>52</v>
      </c>
      <c r="F39" s="622"/>
      <c r="G39" s="706">
        <v>0</v>
      </c>
      <c r="H39" s="634">
        <v>0</v>
      </c>
      <c r="I39" s="1295">
        <f t="shared" si="0"/>
        <v>0</v>
      </c>
      <c r="J39" s="1299"/>
    </row>
    <row r="40" spans="1:20" ht="12.75" customHeight="1">
      <c r="A40" s="359"/>
      <c r="B40" s="359"/>
      <c r="C40" s="359"/>
      <c r="D40" s="1891">
        <v>1406</v>
      </c>
      <c r="E40" s="373" t="s">
        <v>5</v>
      </c>
      <c r="F40" s="482"/>
      <c r="G40" s="513">
        <f>SUM(G41:G45)</f>
        <v>0</v>
      </c>
      <c r="H40" s="513">
        <f>SUM(H41:H45)</f>
        <v>0</v>
      </c>
      <c r="I40" s="49">
        <f t="shared" si="0"/>
        <v>0</v>
      </c>
      <c r="J40" s="1298"/>
    </row>
    <row r="41" spans="1:20" ht="12" customHeight="1">
      <c r="A41" s="359">
        <v>6</v>
      </c>
      <c r="B41" s="359">
        <v>2</v>
      </c>
      <c r="C41" s="359">
        <v>11</v>
      </c>
      <c r="D41" s="1892"/>
      <c r="E41" s="370" t="s">
        <v>488</v>
      </c>
      <c r="F41" s="622"/>
      <c r="G41" s="706">
        <v>0</v>
      </c>
      <c r="H41" s="634">
        <v>0</v>
      </c>
      <c r="I41" s="595">
        <f t="shared" ref="I41:I72" si="1">SUM(G41:H41)</f>
        <v>0</v>
      </c>
      <c r="J41" s="1298"/>
    </row>
    <row r="42" spans="1:20" ht="12" customHeight="1">
      <c r="A42" s="359"/>
      <c r="B42" s="359"/>
      <c r="C42" s="359"/>
      <c r="D42" s="1892"/>
      <c r="E42" s="370" t="s">
        <v>54</v>
      </c>
      <c r="F42" s="622"/>
      <c r="G42" s="706">
        <v>0</v>
      </c>
      <c r="H42" s="634">
        <v>0</v>
      </c>
      <c r="I42" s="595">
        <f t="shared" si="1"/>
        <v>0</v>
      </c>
      <c r="J42" s="1298"/>
    </row>
    <row r="43" spans="1:20" ht="12" customHeight="1">
      <c r="A43" s="359">
        <v>6</v>
      </c>
      <c r="B43" s="359">
        <v>2</v>
      </c>
      <c r="C43" s="359">
        <v>10</v>
      </c>
      <c r="D43" s="1892"/>
      <c r="E43" s="370" t="s">
        <v>55</v>
      </c>
      <c r="F43" s="622"/>
      <c r="G43" s="706">
        <v>0</v>
      </c>
      <c r="H43" s="634">
        <v>0</v>
      </c>
      <c r="I43" s="595">
        <f t="shared" si="1"/>
        <v>0</v>
      </c>
      <c r="J43" s="1298"/>
    </row>
    <row r="44" spans="1:20" ht="12" customHeight="1">
      <c r="A44" s="359"/>
      <c r="B44" s="359"/>
      <c r="C44" s="359"/>
      <c r="D44" s="1892"/>
      <c r="E44" s="370" t="s">
        <v>26</v>
      </c>
      <c r="F44" s="622"/>
      <c r="G44" s="706">
        <v>0</v>
      </c>
      <c r="H44" s="634">
        <v>0</v>
      </c>
      <c r="I44" s="595">
        <f t="shared" si="1"/>
        <v>0</v>
      </c>
      <c r="J44" s="1298"/>
    </row>
    <row r="45" spans="1:20" ht="12" customHeight="1">
      <c r="A45" s="359">
        <v>6</v>
      </c>
      <c r="B45" s="359">
        <v>4</v>
      </c>
      <c r="C45" s="359">
        <v>11</v>
      </c>
      <c r="D45" s="1892"/>
      <c r="E45" s="370" t="s">
        <v>15</v>
      </c>
      <c r="F45" s="622"/>
      <c r="G45" s="706">
        <v>0</v>
      </c>
      <c r="H45" s="634">
        <v>0</v>
      </c>
      <c r="I45" s="595">
        <f t="shared" si="1"/>
        <v>0</v>
      </c>
      <c r="J45" s="1298"/>
    </row>
    <row r="46" spans="1:20" ht="12.75" customHeight="1">
      <c r="A46" s="359"/>
      <c r="B46" s="359"/>
      <c r="C46" s="359"/>
      <c r="D46" s="1894">
        <v>1407</v>
      </c>
      <c r="E46" s="392" t="s">
        <v>62</v>
      </c>
      <c r="F46" s="482"/>
      <c r="G46" s="513">
        <f>SUM(G47:G48)</f>
        <v>3</v>
      </c>
      <c r="H46" s="513">
        <f>SUM(H47:H48)</f>
        <v>1</v>
      </c>
      <c r="I46" s="49">
        <f t="shared" si="1"/>
        <v>4</v>
      </c>
      <c r="J46" s="1297"/>
    </row>
    <row r="47" spans="1:20" ht="12" customHeight="1">
      <c r="A47" s="359">
        <v>7</v>
      </c>
      <c r="B47" s="359">
        <v>3</v>
      </c>
      <c r="C47" s="359">
        <v>11</v>
      </c>
      <c r="D47" s="1895"/>
      <c r="E47" s="1303" t="s">
        <v>25</v>
      </c>
      <c r="F47" s="622"/>
      <c r="G47" s="706">
        <v>3</v>
      </c>
      <c r="H47" s="634">
        <v>1</v>
      </c>
      <c r="I47" s="595">
        <f t="shared" si="1"/>
        <v>4</v>
      </c>
      <c r="J47" s="1290"/>
    </row>
    <row r="48" spans="1:20" ht="12" customHeight="1">
      <c r="A48" s="359">
        <v>7</v>
      </c>
      <c r="B48" s="359">
        <v>6</v>
      </c>
      <c r="C48" s="359">
        <v>10</v>
      </c>
      <c r="D48" s="1896"/>
      <c r="E48" s="384" t="s">
        <v>56</v>
      </c>
      <c r="F48" s="622"/>
      <c r="G48" s="706">
        <v>0</v>
      </c>
      <c r="H48" s="634">
        <v>0</v>
      </c>
      <c r="I48" s="595">
        <f t="shared" si="1"/>
        <v>0</v>
      </c>
      <c r="J48" s="1296"/>
    </row>
    <row r="49" spans="1:10" ht="12.75" customHeight="1">
      <c r="A49" s="359"/>
      <c r="B49" s="359"/>
      <c r="C49" s="359"/>
      <c r="D49" s="1894">
        <v>1408</v>
      </c>
      <c r="E49" s="1313" t="s">
        <v>63</v>
      </c>
      <c r="F49" s="373"/>
      <c r="G49" s="498">
        <f>SUM(G50:G53)</f>
        <v>1</v>
      </c>
      <c r="H49" s="498">
        <f>SUM(H50:H53)</f>
        <v>1</v>
      </c>
      <c r="I49" s="1293">
        <f t="shared" si="1"/>
        <v>2</v>
      </c>
      <c r="J49" s="1296"/>
    </row>
    <row r="50" spans="1:10" ht="12" customHeight="1">
      <c r="A50" s="359"/>
      <c r="B50" s="359"/>
      <c r="C50" s="359"/>
      <c r="D50" s="1895"/>
      <c r="E50" s="1303" t="s">
        <v>57</v>
      </c>
      <c r="F50" s="925"/>
      <c r="G50" s="705">
        <v>0</v>
      </c>
      <c r="H50" s="705">
        <v>0</v>
      </c>
      <c r="I50" s="1295">
        <f t="shared" si="1"/>
        <v>0</v>
      </c>
      <c r="J50" s="1296"/>
    </row>
    <row r="51" spans="1:10" ht="12" customHeight="1">
      <c r="A51" s="359"/>
      <c r="B51" s="359"/>
      <c r="C51" s="359"/>
      <c r="D51" s="1895"/>
      <c r="E51" s="370" t="s">
        <v>16</v>
      </c>
      <c r="F51" s="925"/>
      <c r="G51" s="1294">
        <v>1</v>
      </c>
      <c r="H51" s="705">
        <v>1</v>
      </c>
      <c r="I51" s="1295">
        <f t="shared" si="1"/>
        <v>2</v>
      </c>
      <c r="J51" s="1296"/>
    </row>
    <row r="52" spans="1:10" ht="12" customHeight="1">
      <c r="A52" s="359">
        <v>8</v>
      </c>
      <c r="B52" s="359">
        <v>4</v>
      </c>
      <c r="C52" s="359">
        <v>11</v>
      </c>
      <c r="D52" s="1895"/>
      <c r="E52" s="370" t="s">
        <v>18</v>
      </c>
      <c r="F52" s="622"/>
      <c r="G52" s="706">
        <v>0</v>
      </c>
      <c r="H52" s="634">
        <v>0</v>
      </c>
      <c r="I52" s="1295">
        <f t="shared" si="1"/>
        <v>0</v>
      </c>
      <c r="J52" s="1290"/>
    </row>
    <row r="53" spans="1:10" ht="12" customHeight="1">
      <c r="A53" s="359">
        <v>8</v>
      </c>
      <c r="B53" s="359">
        <v>4</v>
      </c>
      <c r="C53" s="359">
        <v>11</v>
      </c>
      <c r="D53" s="1895"/>
      <c r="E53" s="370" t="s">
        <v>487</v>
      </c>
      <c r="F53" s="622"/>
      <c r="G53" s="706">
        <v>0</v>
      </c>
      <c r="H53" s="634">
        <v>0</v>
      </c>
      <c r="I53" s="1295">
        <f t="shared" si="1"/>
        <v>0</v>
      </c>
      <c r="J53" s="1296"/>
    </row>
    <row r="54" spans="1:10" ht="12.75" customHeight="1">
      <c r="A54" s="359"/>
      <c r="B54" s="359"/>
      <c r="C54" s="359"/>
      <c r="D54" s="1894">
        <v>1624</v>
      </c>
      <c r="E54" s="373" t="s">
        <v>458</v>
      </c>
      <c r="F54" s="373"/>
      <c r="G54" s="498">
        <f>SUM(G55:G57)</f>
        <v>0</v>
      </c>
      <c r="H54" s="498">
        <f>SUM(H55:H57)</f>
        <v>0</v>
      </c>
      <c r="I54" s="1293">
        <f t="shared" si="1"/>
        <v>0</v>
      </c>
      <c r="J54" s="1290"/>
    </row>
    <row r="55" spans="1:10" ht="12" customHeight="1">
      <c r="A55" s="359"/>
      <c r="B55" s="359"/>
      <c r="C55" s="359"/>
      <c r="D55" s="1895"/>
      <c r="E55" s="370" t="s">
        <v>149</v>
      </c>
      <c r="F55" s="925"/>
      <c r="G55" s="706">
        <v>0</v>
      </c>
      <c r="H55" s="634">
        <v>0</v>
      </c>
      <c r="I55" s="595">
        <f t="shared" si="1"/>
        <v>0</v>
      </c>
      <c r="J55" s="1290"/>
    </row>
    <row r="56" spans="1:10" ht="12" customHeight="1">
      <c r="A56" s="359"/>
      <c r="B56" s="359"/>
      <c r="C56" s="359"/>
      <c r="D56" s="1895"/>
      <c r="E56" s="370" t="s">
        <v>186</v>
      </c>
      <c r="F56" s="925"/>
      <c r="G56" s="706">
        <v>0</v>
      </c>
      <c r="H56" s="634">
        <v>0</v>
      </c>
      <c r="I56" s="1295">
        <f t="shared" si="1"/>
        <v>0</v>
      </c>
      <c r="J56" s="1290"/>
    </row>
    <row r="57" spans="1:10" ht="12" customHeight="1">
      <c r="A57" s="359"/>
      <c r="B57" s="359"/>
      <c r="C57" s="359"/>
      <c r="D57" s="1895"/>
      <c r="E57" s="384" t="s">
        <v>486</v>
      </c>
      <c r="F57" s="925"/>
      <c r="G57" s="706">
        <v>0</v>
      </c>
      <c r="H57" s="634">
        <v>0</v>
      </c>
      <c r="I57" s="595">
        <f t="shared" si="1"/>
        <v>0</v>
      </c>
      <c r="J57" s="1290"/>
    </row>
    <row r="58" spans="1:10" ht="12" customHeight="1">
      <c r="A58" s="359"/>
      <c r="B58" s="359"/>
      <c r="C58" s="359"/>
      <c r="D58" s="1894"/>
      <c r="E58" s="373" t="s">
        <v>223</v>
      </c>
      <c r="F58" s="373"/>
      <c r="G58" s="513">
        <f>SUM(G59)</f>
        <v>1</v>
      </c>
      <c r="H58" s="513">
        <f>SUM(H59)</f>
        <v>1</v>
      </c>
      <c r="I58" s="49">
        <f t="shared" si="1"/>
        <v>2</v>
      </c>
      <c r="J58" s="1290"/>
    </row>
    <row r="59" spans="1:10" ht="12" customHeight="1">
      <c r="A59" s="359"/>
      <c r="B59" s="359"/>
      <c r="C59" s="359"/>
      <c r="D59" s="1896"/>
      <c r="E59" s="369" t="s">
        <v>187</v>
      </c>
      <c r="F59" s="622"/>
      <c r="G59" s="706">
        <v>1</v>
      </c>
      <c r="H59" s="634">
        <v>1</v>
      </c>
      <c r="I59" s="595">
        <f t="shared" si="1"/>
        <v>2</v>
      </c>
      <c r="J59" s="1290"/>
    </row>
    <row r="60" spans="1:10" ht="12.75" customHeight="1">
      <c r="A60" s="359"/>
      <c r="B60" s="359"/>
      <c r="C60" s="359"/>
      <c r="D60" s="1894"/>
      <c r="E60" s="373" t="s">
        <v>11</v>
      </c>
      <c r="F60" s="373"/>
      <c r="G60" s="498">
        <f>SUM(G61:G62)</f>
        <v>0</v>
      </c>
      <c r="H60" s="498">
        <f>SUM(H61:H62)</f>
        <v>0</v>
      </c>
      <c r="I60" s="49">
        <f t="shared" si="1"/>
        <v>0</v>
      </c>
      <c r="J60" s="1290"/>
    </row>
    <row r="61" spans="1:10" ht="12" customHeight="1">
      <c r="A61" s="359"/>
      <c r="B61" s="359"/>
      <c r="C61" s="359"/>
      <c r="D61" s="1895"/>
      <c r="E61" s="369" t="s">
        <v>312</v>
      </c>
      <c r="F61" s="925"/>
      <c r="G61" s="706">
        <v>0</v>
      </c>
      <c r="H61" s="634">
        <v>0</v>
      </c>
      <c r="I61" s="595">
        <f t="shared" si="1"/>
        <v>0</v>
      </c>
      <c r="J61" s="1290"/>
    </row>
    <row r="62" spans="1:10" ht="12" customHeight="1">
      <c r="A62" s="359"/>
      <c r="B62" s="359"/>
      <c r="C62" s="359"/>
      <c r="D62" s="1923"/>
      <c r="E62" s="369" t="s">
        <v>485</v>
      </c>
      <c r="F62" s="925"/>
      <c r="G62" s="706">
        <v>0</v>
      </c>
      <c r="H62" s="634">
        <v>0</v>
      </c>
      <c r="I62" s="595">
        <f t="shared" si="1"/>
        <v>0</v>
      </c>
      <c r="J62" s="1290"/>
    </row>
    <row r="63" spans="1:10" ht="15" customHeight="1">
      <c r="A63" s="618"/>
      <c r="B63" s="618"/>
      <c r="C63" s="618"/>
      <c r="D63" s="29"/>
      <c r="E63" s="2045" t="s">
        <v>0</v>
      </c>
      <c r="F63" s="2046"/>
      <c r="G63" s="512">
        <f>SUM(G9+G19+G28+G32+G35+G40+G46+G49+G54+G60+G58)</f>
        <v>7</v>
      </c>
      <c r="H63" s="512">
        <f>SUM(H9+H19+H28+H32+H35+H40+H46+H49+H54+H60+H58)</f>
        <v>4</v>
      </c>
      <c r="I63" s="511">
        <f>SUM(I9+I19+I28+I32+I35+I40+I46+I49+I54+I60)</f>
        <v>9</v>
      </c>
      <c r="J63" s="1110"/>
    </row>
    <row r="64" spans="1:10" ht="12" customHeight="1">
      <c r="E64" s="10" t="s">
        <v>452</v>
      </c>
    </row>
    <row r="65" spans="3:10" s="4" customFormat="1" ht="12" customHeight="1">
      <c r="C65" s="359"/>
    </row>
    <row r="66" spans="3:10" ht="9" customHeight="1"/>
    <row r="67" spans="3:10" ht="9" customHeight="1"/>
    <row r="68" spans="3:10" ht="9" customHeight="1"/>
    <row r="69" spans="3:10" ht="9" customHeight="1">
      <c r="D69" s="531"/>
      <c r="E69" s="531"/>
      <c r="F69" s="531"/>
      <c r="G69" s="1046"/>
      <c r="H69" s="1046"/>
      <c r="I69" s="1046"/>
      <c r="J69" s="531"/>
    </row>
    <row r="70" spans="3:10" ht="9" customHeight="1">
      <c r="D70" s="531"/>
      <c r="E70" s="490"/>
      <c r="F70" s="531"/>
      <c r="G70" s="1046"/>
      <c r="H70" s="1260"/>
      <c r="I70" s="1260"/>
      <c r="J70" s="531"/>
    </row>
    <row r="71" spans="3:10" ht="9" customHeight="1">
      <c r="D71" s="531"/>
      <c r="E71" s="490"/>
      <c r="F71" s="531"/>
      <c r="G71" s="1046"/>
      <c r="H71" s="1260"/>
      <c r="I71" s="1260"/>
      <c r="J71" s="531"/>
    </row>
    <row r="72" spans="3:10" ht="9" customHeight="1">
      <c r="D72" s="531"/>
      <c r="E72" s="531"/>
      <c r="F72" s="531"/>
      <c r="G72" s="1046"/>
      <c r="H72" s="1046"/>
      <c r="I72" s="1046"/>
      <c r="J72" s="531"/>
    </row>
    <row r="73" spans="3:10" ht="9" customHeight="1">
      <c r="D73" s="531"/>
      <c r="E73" s="531"/>
      <c r="F73" s="531"/>
      <c r="G73" s="1046"/>
      <c r="H73" s="1046"/>
      <c r="I73" s="1046"/>
      <c r="J73" s="531"/>
    </row>
    <row r="74" spans="3:10" ht="9" customHeight="1">
      <c r="D74" s="531"/>
      <c r="E74" s="531"/>
      <c r="F74" s="531"/>
      <c r="G74" s="1046"/>
      <c r="H74" s="1046"/>
      <c r="I74" s="1046"/>
      <c r="J74" s="531"/>
    </row>
    <row r="75" spans="3:10" ht="9" customHeight="1">
      <c r="D75" s="531"/>
      <c r="E75" s="531"/>
      <c r="F75" s="531"/>
      <c r="G75" s="1046"/>
      <c r="H75" s="1046"/>
      <c r="I75" s="1046"/>
      <c r="J75" s="531"/>
    </row>
    <row r="76" spans="3:10" ht="9" customHeight="1"/>
    <row r="77" spans="3:10" ht="9" customHeight="1"/>
    <row r="78" spans="3:10" ht="9" customHeight="1"/>
    <row r="79" spans="3:10" ht="9" customHeight="1"/>
    <row r="80" spans="3:1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row r="139" spans="5:7" ht="9" customHeight="1"/>
    <row r="140" spans="5:7" ht="9" customHeight="1"/>
    <row r="141" spans="5:7" ht="9" customHeight="1"/>
    <row r="142" spans="5:7" ht="9" customHeight="1"/>
    <row r="143" spans="5:7" ht="9" customHeight="1"/>
    <row r="144" spans="5:7" ht="9" customHeight="1">
      <c r="E144" s="4"/>
      <c r="F144" s="4"/>
      <c r="G144" s="5"/>
    </row>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sheetData>
  <mergeCells count="21">
    <mergeCell ref="E63:F63"/>
    <mergeCell ref="D32:D34"/>
    <mergeCell ref="D49:D53"/>
    <mergeCell ref="D54:D57"/>
    <mergeCell ref="D60:D62"/>
    <mergeCell ref="D58:D59"/>
    <mergeCell ref="D46:D48"/>
    <mergeCell ref="D40:D45"/>
    <mergeCell ref="D35:D39"/>
    <mergeCell ref="O28:T33"/>
    <mergeCell ref="D19:D27"/>
    <mergeCell ref="E16:F16"/>
    <mergeCell ref="G6:H7"/>
    <mergeCell ref="I6:I8"/>
    <mergeCell ref="D28:D31"/>
    <mergeCell ref="N3:AB3"/>
    <mergeCell ref="D3:I3"/>
    <mergeCell ref="D4:I4"/>
    <mergeCell ref="D6:D8"/>
    <mergeCell ref="D9:D18"/>
    <mergeCell ref="E6:F8"/>
  </mergeCells>
  <printOptions horizontalCentered="1"/>
  <pageMargins left="0.51181102362204722" right="0.43307086614173229" top="0.51181102362204722" bottom="0.94488188976377963" header="0.51181102362204722" footer="0.51181102362204722"/>
  <pageSetup scale="90" fitToHeight="0" orientation="portrait" r:id="rId1"/>
  <headerFooter alignWithMargins="0">
    <oddFooter>&amp;F</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AF639-58B6-410C-AEC1-E4E62A53294B}">
  <dimension ref="A1:AR407"/>
  <sheetViews>
    <sheetView view="pageBreakPreview" topLeftCell="D1" zoomScaleNormal="115" zoomScaleSheetLayoutView="100" workbookViewId="0">
      <selection activeCell="Z26" sqref="Y26:AB33"/>
    </sheetView>
  </sheetViews>
  <sheetFormatPr baseColWidth="10" defaultRowHeight="12.75"/>
  <cols>
    <col min="1" max="1" width="1.85546875" style="1" hidden="1" customWidth="1"/>
    <col min="2" max="2" width="3" style="1" hidden="1" customWidth="1"/>
    <col min="3" max="3" width="3.5703125" style="741" hidden="1" customWidth="1"/>
    <col min="4" max="4" width="6.7109375" style="1" customWidth="1"/>
    <col min="5" max="5" width="1.5703125" style="1" customWidth="1"/>
    <col min="6" max="6" width="61.140625" style="1" customWidth="1"/>
    <col min="7" max="9" width="4.42578125" style="1" customWidth="1"/>
    <col min="10" max="10" width="0.85546875" style="1" customWidth="1"/>
    <col min="11" max="13" width="4.42578125" style="1" customWidth="1"/>
    <col min="14" max="14" width="0.85546875" style="1" customWidth="1"/>
    <col min="15" max="15" width="3.85546875" style="1" customWidth="1"/>
    <col min="16" max="17" width="4.42578125" style="1" customWidth="1"/>
    <col min="18" max="18" width="0.85546875" style="1" customWidth="1"/>
    <col min="19" max="19" width="3.85546875" style="1" customWidth="1"/>
    <col min="20" max="21" width="4.42578125" style="1" customWidth="1"/>
    <col min="22" max="22" width="4.85546875" style="1" customWidth="1"/>
    <col min="23" max="23" width="9" style="1" customWidth="1"/>
    <col min="24" max="25" width="11.42578125" style="1"/>
    <col min="26" max="26" width="4.7109375" style="1" customWidth="1"/>
    <col min="27" max="27" width="5" style="1" customWidth="1"/>
    <col min="28" max="28" width="2.28515625" style="1" customWidth="1"/>
    <col min="29" max="29" width="26" style="1" customWidth="1"/>
    <col min="30" max="30" width="8" style="1" customWidth="1"/>
    <col min="31" max="31" width="1" style="1" customWidth="1"/>
    <col min="32" max="32" width="6.7109375" style="1" customWidth="1"/>
    <col min="33" max="33" width="1" style="1" customWidth="1"/>
    <col min="34" max="34" width="6.7109375" style="1" customWidth="1"/>
    <col min="35" max="35" width="1" style="1" customWidth="1"/>
    <col min="36" max="36" width="6.7109375" style="1" customWidth="1"/>
    <col min="37" max="37" width="1" style="1" customWidth="1"/>
    <col min="38" max="38" width="6.7109375" style="1" customWidth="1"/>
    <col min="39" max="39" width="1" style="1" customWidth="1"/>
    <col min="40" max="40" width="6.7109375" style="1" customWidth="1"/>
    <col min="41" max="41" width="1" style="1" customWidth="1"/>
    <col min="42" max="43" width="6.7109375" style="1" customWidth="1"/>
    <col min="44" max="16384" width="11.42578125" style="1"/>
  </cols>
  <sheetData>
    <row r="1" spans="1:44" ht="12" customHeight="1">
      <c r="V1" s="389"/>
      <c r="W1" s="389"/>
      <c r="X1" s="389"/>
      <c r="Y1" s="389"/>
    </row>
    <row r="2" spans="1:44" ht="3.75" customHeight="1">
      <c r="H2" s="389"/>
      <c r="I2" s="389"/>
      <c r="J2" s="389"/>
      <c r="K2" s="389"/>
      <c r="L2" s="389"/>
      <c r="M2" s="389"/>
      <c r="N2" s="389"/>
      <c r="O2" s="389"/>
      <c r="P2" s="389"/>
      <c r="Q2" s="389"/>
      <c r="R2" s="389"/>
      <c r="S2" s="389"/>
      <c r="T2" s="389"/>
      <c r="U2" s="389"/>
      <c r="V2" s="389"/>
      <c r="W2" s="389"/>
      <c r="X2" s="389"/>
      <c r="Y2" s="389"/>
    </row>
    <row r="3" spans="1:44" ht="15.75" customHeight="1">
      <c r="D3" s="1908" t="s">
        <v>484</v>
      </c>
      <c r="E3" s="1908"/>
      <c r="F3" s="1908"/>
      <c r="G3" s="1908"/>
      <c r="H3" s="1908"/>
      <c r="I3" s="1908"/>
      <c r="J3" s="1908"/>
      <c r="K3" s="1908"/>
      <c r="L3" s="1908"/>
      <c r="M3" s="1908"/>
      <c r="N3" s="1908"/>
      <c r="O3" s="1908"/>
      <c r="P3" s="1908"/>
      <c r="Q3" s="1908"/>
      <c r="R3" s="1908"/>
      <c r="S3" s="1908"/>
      <c r="T3" s="1908"/>
      <c r="U3" s="1908"/>
      <c r="V3" s="1908"/>
      <c r="W3" s="389"/>
      <c r="X3" s="389"/>
      <c r="AA3" s="1888"/>
      <c r="AB3" s="1888"/>
      <c r="AC3" s="1888"/>
      <c r="AD3" s="1888"/>
      <c r="AE3" s="1888"/>
      <c r="AF3" s="1888"/>
      <c r="AG3" s="1888"/>
      <c r="AH3" s="1888"/>
      <c r="AI3" s="1888"/>
      <c r="AJ3" s="1888"/>
      <c r="AK3" s="1888"/>
      <c r="AL3" s="1888"/>
      <c r="AM3" s="1888"/>
      <c r="AN3" s="1888"/>
      <c r="AO3" s="1888"/>
    </row>
    <row r="4" spans="1:44" ht="15.75" customHeight="1">
      <c r="B4" s="414"/>
      <c r="C4" s="1308"/>
      <c r="D4" s="1908">
        <v>2020</v>
      </c>
      <c r="E4" s="1908"/>
      <c r="F4" s="1908"/>
      <c r="G4" s="1908"/>
      <c r="H4" s="1908"/>
      <c r="I4" s="1908"/>
      <c r="J4" s="1908"/>
      <c r="K4" s="1908"/>
      <c r="L4" s="1908"/>
      <c r="M4" s="1908"/>
      <c r="N4" s="1908"/>
      <c r="O4" s="1908"/>
      <c r="P4" s="1908"/>
      <c r="Q4" s="1908"/>
      <c r="R4" s="1908"/>
      <c r="S4" s="1908"/>
      <c r="T4" s="1908"/>
      <c r="U4" s="1908"/>
      <c r="V4" s="1908"/>
      <c r="W4" s="389"/>
      <c r="X4" s="389"/>
      <c r="Y4" s="414"/>
      <c r="Z4" s="414"/>
      <c r="AA4" s="413"/>
      <c r="AQ4" s="2"/>
      <c r="AR4" s="2"/>
    </row>
    <row r="5" spans="1:44" ht="13.5" customHeight="1">
      <c r="D5" s="796"/>
      <c r="E5" s="3"/>
      <c r="F5" s="3"/>
      <c r="G5" s="4"/>
      <c r="H5" s="410"/>
      <c r="I5" s="410"/>
      <c r="J5" s="410"/>
      <c r="K5" s="410"/>
      <c r="L5" s="410"/>
      <c r="M5" s="410"/>
      <c r="N5" s="410"/>
      <c r="O5" s="410"/>
      <c r="P5" s="410"/>
      <c r="Q5" s="410"/>
      <c r="R5" s="410"/>
      <c r="S5" s="410"/>
      <c r="T5" s="410"/>
      <c r="U5" s="410"/>
      <c r="V5" s="389"/>
      <c r="W5" s="389"/>
      <c r="X5" s="1328"/>
      <c r="AA5" s="4"/>
    </row>
    <row r="6" spans="1:44" ht="12.75" customHeight="1">
      <c r="A6" s="359" t="s">
        <v>12</v>
      </c>
      <c r="B6" s="359" t="s">
        <v>13</v>
      </c>
      <c r="C6" s="359" t="s">
        <v>14</v>
      </c>
      <c r="D6" s="1934" t="s">
        <v>221</v>
      </c>
      <c r="E6" s="1915" t="s">
        <v>249</v>
      </c>
      <c r="F6" s="1915"/>
      <c r="G6" s="2048"/>
      <c r="H6" s="2048"/>
      <c r="I6" s="2048"/>
      <c r="J6" s="2048"/>
      <c r="K6" s="2048"/>
      <c r="L6" s="2048"/>
      <c r="M6" s="2048"/>
      <c r="N6" s="2048"/>
      <c r="O6" s="2048"/>
      <c r="P6" s="2048"/>
      <c r="Q6" s="2048"/>
      <c r="R6" s="2048"/>
      <c r="S6" s="2048"/>
      <c r="T6" s="2048"/>
      <c r="U6" s="2048"/>
      <c r="V6" s="2049" t="s">
        <v>0</v>
      </c>
      <c r="W6" s="1306"/>
      <c r="X6" s="389"/>
      <c r="Y6" s="5"/>
    </row>
    <row r="7" spans="1:44">
      <c r="A7" s="359"/>
      <c r="B7" s="359"/>
      <c r="C7" s="359"/>
      <c r="D7" s="1935"/>
      <c r="E7" s="1916"/>
      <c r="F7" s="1916"/>
      <c r="G7" s="2047" t="s">
        <v>483</v>
      </c>
      <c r="H7" s="2047"/>
      <c r="I7" s="2047"/>
      <c r="J7" s="642"/>
      <c r="K7" s="2047" t="s">
        <v>482</v>
      </c>
      <c r="L7" s="2047"/>
      <c r="M7" s="2047"/>
      <c r="N7" s="642"/>
      <c r="O7" s="2047" t="s">
        <v>481</v>
      </c>
      <c r="P7" s="2047"/>
      <c r="Q7" s="2047"/>
      <c r="R7" s="642"/>
      <c r="S7" s="2047" t="s">
        <v>480</v>
      </c>
      <c r="T7" s="2047"/>
      <c r="U7" s="2047"/>
      <c r="V7" s="2050"/>
      <c r="W7" s="1306"/>
      <c r="X7" s="389"/>
    </row>
    <row r="8" spans="1:44">
      <c r="A8" s="359"/>
      <c r="B8" s="359"/>
      <c r="C8" s="359"/>
      <c r="D8" s="1935"/>
      <c r="E8" s="1917"/>
      <c r="F8" s="1917"/>
      <c r="G8" s="662" t="s">
        <v>72</v>
      </c>
      <c r="H8" s="662" t="s">
        <v>71</v>
      </c>
      <c r="I8" s="662" t="s">
        <v>0</v>
      </c>
      <c r="J8" s="27"/>
      <c r="K8" s="662" t="s">
        <v>72</v>
      </c>
      <c r="L8" s="662" t="s">
        <v>71</v>
      </c>
      <c r="M8" s="662" t="s">
        <v>0</v>
      </c>
      <c r="N8" s="662"/>
      <c r="O8" s="662" t="s">
        <v>72</v>
      </c>
      <c r="P8" s="662" t="s">
        <v>71</v>
      </c>
      <c r="Q8" s="662" t="s">
        <v>0</v>
      </c>
      <c r="R8" s="662"/>
      <c r="S8" s="662" t="s">
        <v>72</v>
      </c>
      <c r="T8" s="662" t="s">
        <v>71</v>
      </c>
      <c r="U8" s="662" t="s">
        <v>0</v>
      </c>
      <c r="V8" s="2051"/>
      <c r="W8" s="1306"/>
      <c r="X8" s="389"/>
    </row>
    <row r="9" spans="1:44">
      <c r="A9" s="359"/>
      <c r="B9" s="359"/>
      <c r="C9" s="359"/>
      <c r="D9" s="1891">
        <v>1401</v>
      </c>
      <c r="E9" s="392" t="s">
        <v>1</v>
      </c>
      <c r="F9" s="491"/>
      <c r="G9" s="494">
        <f>SUM(G10:G18)</f>
        <v>6</v>
      </c>
      <c r="H9" s="494">
        <f>SUM(H10:H18)</f>
        <v>2</v>
      </c>
      <c r="I9" s="494">
        <f t="shared" ref="I9:I40" si="0">SUM(G9:H9)</f>
        <v>8</v>
      </c>
      <c r="J9" s="494"/>
      <c r="K9" s="493">
        <f>SUM(K10:K18)</f>
        <v>10</v>
      </c>
      <c r="L9" s="493">
        <f>SUM(L10:L18)</f>
        <v>1</v>
      </c>
      <c r="M9" s="494">
        <f t="shared" ref="M9:M40" si="1">SUM(K9:L9)</f>
        <v>11</v>
      </c>
      <c r="N9" s="494"/>
      <c r="O9" s="493">
        <f>SUM(O10:O18)</f>
        <v>1</v>
      </c>
      <c r="P9" s="493">
        <f>SUM(P10:P18)</f>
        <v>0</v>
      </c>
      <c r="Q9" s="493">
        <f t="shared" ref="Q9:Q40" si="2">SUM(O9:P9)</f>
        <v>1</v>
      </c>
      <c r="R9" s="494"/>
      <c r="S9" s="493">
        <f>SUM(S10:S18)</f>
        <v>0</v>
      </c>
      <c r="T9" s="493">
        <f>SUM(T10:T18)</f>
        <v>0</v>
      </c>
      <c r="U9" s="493">
        <f t="shared" ref="U9:U40" si="3">SUM(S9:T9)</f>
        <v>0</v>
      </c>
      <c r="V9" s="492">
        <f t="shared" ref="V9:V40" si="4">SUM(I9,M9,Q9+U9)</f>
        <v>20</v>
      </c>
      <c r="W9" s="1304"/>
      <c r="X9" s="389"/>
    </row>
    <row r="10" spans="1:44" s="531" customFormat="1" ht="12" customHeight="1">
      <c r="A10" s="545">
        <v>1</v>
      </c>
      <c r="B10" s="545">
        <v>1</v>
      </c>
      <c r="C10" s="545">
        <v>11</v>
      </c>
      <c r="D10" s="1892"/>
      <c r="E10" s="1303" t="s">
        <v>33</v>
      </c>
      <c r="F10" s="370"/>
      <c r="G10" s="488">
        <v>1</v>
      </c>
      <c r="H10" s="488">
        <v>0</v>
      </c>
      <c r="I10" s="488">
        <f t="shared" si="0"/>
        <v>1</v>
      </c>
      <c r="J10" s="488"/>
      <c r="K10" s="488">
        <v>1</v>
      </c>
      <c r="L10" s="488">
        <v>0</v>
      </c>
      <c r="M10" s="488">
        <f t="shared" si="1"/>
        <v>1</v>
      </c>
      <c r="N10" s="488"/>
      <c r="O10" s="488">
        <v>0</v>
      </c>
      <c r="P10" s="488">
        <v>0</v>
      </c>
      <c r="Q10" s="488">
        <f t="shared" si="2"/>
        <v>0</v>
      </c>
      <c r="R10" s="488"/>
      <c r="S10" s="488">
        <v>0</v>
      </c>
      <c r="T10" s="488">
        <v>0</v>
      </c>
      <c r="U10" s="488">
        <f t="shared" si="3"/>
        <v>0</v>
      </c>
      <c r="V10" s="1324">
        <f t="shared" si="4"/>
        <v>2</v>
      </c>
      <c r="W10" s="1327"/>
      <c r="X10" s="555"/>
      <c r="Y10" s="555"/>
    </row>
    <row r="11" spans="1:44" s="531" customFormat="1" ht="12" customHeight="1">
      <c r="A11" s="545">
        <v>1</v>
      </c>
      <c r="B11" s="545">
        <v>1</v>
      </c>
      <c r="C11" s="545">
        <v>5</v>
      </c>
      <c r="D11" s="1892"/>
      <c r="E11" s="370" t="s">
        <v>34</v>
      </c>
      <c r="F11" s="370"/>
      <c r="G11" s="488">
        <v>2</v>
      </c>
      <c r="H11" s="488">
        <v>0</v>
      </c>
      <c r="I11" s="488">
        <f t="shared" si="0"/>
        <v>2</v>
      </c>
      <c r="J11" s="488"/>
      <c r="K11" s="488">
        <v>2</v>
      </c>
      <c r="L11" s="488">
        <v>1</v>
      </c>
      <c r="M11" s="488">
        <f t="shared" si="1"/>
        <v>3</v>
      </c>
      <c r="N11" s="488"/>
      <c r="O11" s="488">
        <v>0</v>
      </c>
      <c r="P11" s="488">
        <v>0</v>
      </c>
      <c r="Q11" s="488">
        <f t="shared" si="2"/>
        <v>0</v>
      </c>
      <c r="R11" s="488"/>
      <c r="S11" s="488">
        <v>0</v>
      </c>
      <c r="T11" s="488">
        <v>0</v>
      </c>
      <c r="U11" s="488">
        <f t="shared" si="3"/>
        <v>0</v>
      </c>
      <c r="V11" s="487">
        <f t="shared" si="4"/>
        <v>5</v>
      </c>
      <c r="W11" s="1327"/>
      <c r="X11" s="555"/>
      <c r="Y11" s="555"/>
    </row>
    <row r="12" spans="1:44" s="531" customFormat="1" ht="12" customHeight="1">
      <c r="A12" s="545">
        <v>1</v>
      </c>
      <c r="B12" s="545">
        <v>1</v>
      </c>
      <c r="C12" s="545">
        <v>12</v>
      </c>
      <c r="D12" s="1892"/>
      <c r="E12" s="370" t="s">
        <v>35</v>
      </c>
      <c r="F12" s="370"/>
      <c r="G12" s="488">
        <v>0</v>
      </c>
      <c r="H12" s="488">
        <v>1</v>
      </c>
      <c r="I12" s="488">
        <f t="shared" si="0"/>
        <v>1</v>
      </c>
      <c r="J12" s="488"/>
      <c r="K12" s="488">
        <v>4</v>
      </c>
      <c r="L12" s="488">
        <v>0</v>
      </c>
      <c r="M12" s="488">
        <f t="shared" si="1"/>
        <v>4</v>
      </c>
      <c r="N12" s="488"/>
      <c r="O12" s="488">
        <v>1</v>
      </c>
      <c r="P12" s="488">
        <v>0</v>
      </c>
      <c r="Q12" s="488">
        <f t="shared" si="2"/>
        <v>1</v>
      </c>
      <c r="R12" s="488"/>
      <c r="S12" s="488">
        <v>0</v>
      </c>
      <c r="T12" s="488">
        <v>0</v>
      </c>
      <c r="U12" s="488">
        <f t="shared" si="3"/>
        <v>0</v>
      </c>
      <c r="V12" s="487">
        <f t="shared" si="4"/>
        <v>6</v>
      </c>
      <c r="W12" s="488"/>
      <c r="X12" s="555"/>
      <c r="Y12" s="555"/>
    </row>
    <row r="13" spans="1:44" s="531" customFormat="1" ht="12" customHeight="1">
      <c r="A13" s="545">
        <v>1</v>
      </c>
      <c r="B13" s="545">
        <v>1</v>
      </c>
      <c r="C13" s="545">
        <v>2</v>
      </c>
      <c r="D13" s="1892"/>
      <c r="E13" s="370" t="s">
        <v>27</v>
      </c>
      <c r="F13" s="370"/>
      <c r="G13" s="488">
        <v>1</v>
      </c>
      <c r="H13" s="488">
        <v>1</v>
      </c>
      <c r="I13" s="488">
        <f t="shared" si="0"/>
        <v>2</v>
      </c>
      <c r="J13" s="488"/>
      <c r="K13" s="488">
        <v>1</v>
      </c>
      <c r="L13" s="488">
        <v>0</v>
      </c>
      <c r="M13" s="488">
        <f t="shared" si="1"/>
        <v>1</v>
      </c>
      <c r="N13" s="488"/>
      <c r="O13" s="488">
        <v>0</v>
      </c>
      <c r="P13" s="488">
        <v>0</v>
      </c>
      <c r="Q13" s="488">
        <f t="shared" si="2"/>
        <v>0</v>
      </c>
      <c r="R13" s="488"/>
      <c r="S13" s="488">
        <v>0</v>
      </c>
      <c r="T13" s="488">
        <v>0</v>
      </c>
      <c r="U13" s="488">
        <f t="shared" si="3"/>
        <v>0</v>
      </c>
      <c r="V13" s="487">
        <f t="shared" si="4"/>
        <v>3</v>
      </c>
      <c r="W13" s="534"/>
      <c r="X13" s="555"/>
      <c r="Y13" s="555"/>
    </row>
    <row r="14" spans="1:44" s="531" customFormat="1" ht="12" customHeight="1">
      <c r="A14" s="545">
        <v>1</v>
      </c>
      <c r="B14" s="545">
        <v>1</v>
      </c>
      <c r="C14" s="545">
        <v>4</v>
      </c>
      <c r="D14" s="1892"/>
      <c r="E14" s="370" t="s">
        <v>10</v>
      </c>
      <c r="F14" s="370"/>
      <c r="G14" s="488">
        <v>1</v>
      </c>
      <c r="H14" s="488">
        <v>0</v>
      </c>
      <c r="I14" s="488">
        <f t="shared" si="0"/>
        <v>1</v>
      </c>
      <c r="J14" s="488"/>
      <c r="K14" s="488">
        <v>1</v>
      </c>
      <c r="L14" s="488">
        <v>0</v>
      </c>
      <c r="M14" s="488">
        <f t="shared" si="1"/>
        <v>1</v>
      </c>
      <c r="N14" s="488"/>
      <c r="O14" s="370">
        <v>0</v>
      </c>
      <c r="P14" s="488">
        <v>0</v>
      </c>
      <c r="Q14" s="488">
        <f t="shared" si="2"/>
        <v>0</v>
      </c>
      <c r="R14" s="488"/>
      <c r="S14" s="488">
        <v>0</v>
      </c>
      <c r="T14" s="488">
        <v>0</v>
      </c>
      <c r="U14" s="488">
        <f t="shared" si="3"/>
        <v>0</v>
      </c>
      <c r="V14" s="487">
        <f t="shared" si="4"/>
        <v>2</v>
      </c>
      <c r="W14" s="1294"/>
      <c r="X14" s="555"/>
      <c r="Y14" s="555"/>
    </row>
    <row r="15" spans="1:44" s="531" customFormat="1" ht="12" customHeight="1">
      <c r="A15" s="545">
        <v>1</v>
      </c>
      <c r="B15" s="545">
        <v>1</v>
      </c>
      <c r="C15" s="545">
        <v>1</v>
      </c>
      <c r="D15" s="1892"/>
      <c r="E15" s="370" t="s">
        <v>36</v>
      </c>
      <c r="F15" s="370"/>
      <c r="G15" s="488">
        <v>0</v>
      </c>
      <c r="H15" s="488">
        <v>0</v>
      </c>
      <c r="I15" s="488">
        <f t="shared" si="0"/>
        <v>0</v>
      </c>
      <c r="J15" s="488"/>
      <c r="K15" s="488">
        <v>0</v>
      </c>
      <c r="L15" s="488">
        <v>0</v>
      </c>
      <c r="M15" s="488">
        <f t="shared" si="1"/>
        <v>0</v>
      </c>
      <c r="N15" s="488"/>
      <c r="O15" s="370">
        <v>0</v>
      </c>
      <c r="P15" s="488">
        <v>0</v>
      </c>
      <c r="Q15" s="488">
        <f t="shared" si="2"/>
        <v>0</v>
      </c>
      <c r="R15" s="488"/>
      <c r="S15" s="488">
        <v>0</v>
      </c>
      <c r="T15" s="488">
        <v>0</v>
      </c>
      <c r="U15" s="488">
        <f t="shared" si="3"/>
        <v>0</v>
      </c>
      <c r="V15" s="487">
        <f t="shared" si="4"/>
        <v>0</v>
      </c>
      <c r="W15" s="534"/>
      <c r="X15" s="555"/>
      <c r="Y15" s="555"/>
    </row>
    <row r="16" spans="1:44" s="531" customFormat="1" ht="12" customHeight="1">
      <c r="A16" s="545">
        <v>1</v>
      </c>
      <c r="B16" s="545">
        <v>1</v>
      </c>
      <c r="C16" s="545">
        <v>8</v>
      </c>
      <c r="D16" s="1892"/>
      <c r="E16" s="1998" t="s">
        <v>479</v>
      </c>
      <c r="F16" s="1998"/>
      <c r="G16" s="488">
        <v>1</v>
      </c>
      <c r="H16" s="488">
        <v>0</v>
      </c>
      <c r="I16" s="488">
        <f t="shared" si="0"/>
        <v>1</v>
      </c>
      <c r="J16" s="488"/>
      <c r="K16" s="488">
        <v>1</v>
      </c>
      <c r="L16" s="488">
        <v>0</v>
      </c>
      <c r="M16" s="488">
        <f t="shared" si="1"/>
        <v>1</v>
      </c>
      <c r="N16" s="488"/>
      <c r="O16" s="488">
        <v>0</v>
      </c>
      <c r="P16" s="488">
        <v>0</v>
      </c>
      <c r="Q16" s="488">
        <f t="shared" si="2"/>
        <v>0</v>
      </c>
      <c r="R16" s="488"/>
      <c r="S16" s="488">
        <v>0</v>
      </c>
      <c r="T16" s="488">
        <v>0</v>
      </c>
      <c r="U16" s="488">
        <f t="shared" si="3"/>
        <v>0</v>
      </c>
      <c r="V16" s="487">
        <f t="shared" si="4"/>
        <v>2</v>
      </c>
      <c r="W16" s="534"/>
      <c r="X16" s="555"/>
      <c r="Y16" s="555"/>
    </row>
    <row r="17" spans="1:28" s="531" customFormat="1" ht="12" customHeight="1">
      <c r="A17" s="545"/>
      <c r="B17" s="545"/>
      <c r="C17" s="545"/>
      <c r="D17" s="1892"/>
      <c r="E17" s="1291" t="s">
        <v>24</v>
      </c>
      <c r="F17" s="1291"/>
      <c r="G17" s="488">
        <v>0</v>
      </c>
      <c r="H17" s="488">
        <v>0</v>
      </c>
      <c r="I17" s="488">
        <f t="shared" si="0"/>
        <v>0</v>
      </c>
      <c r="J17" s="488"/>
      <c r="K17" s="488">
        <v>0</v>
      </c>
      <c r="L17" s="488">
        <v>0</v>
      </c>
      <c r="M17" s="488">
        <f t="shared" si="1"/>
        <v>0</v>
      </c>
      <c r="N17" s="488"/>
      <c r="O17" s="488">
        <v>0</v>
      </c>
      <c r="P17" s="488">
        <v>0</v>
      </c>
      <c r="Q17" s="488">
        <f t="shared" si="2"/>
        <v>0</v>
      </c>
      <c r="R17" s="488"/>
      <c r="S17" s="488">
        <v>0</v>
      </c>
      <c r="T17" s="488">
        <v>0</v>
      </c>
      <c r="U17" s="488">
        <f t="shared" si="3"/>
        <v>0</v>
      </c>
      <c r="V17" s="487">
        <f t="shared" si="4"/>
        <v>0</v>
      </c>
      <c r="W17" s="534"/>
      <c r="X17" s="555"/>
      <c r="Y17" s="555"/>
    </row>
    <row r="18" spans="1:28" s="531" customFormat="1" ht="12" customHeight="1">
      <c r="A18" s="545"/>
      <c r="B18" s="545"/>
      <c r="C18" s="545"/>
      <c r="D18" s="1893"/>
      <c r="E18" s="1291" t="s">
        <v>32</v>
      </c>
      <c r="F18" s="1291"/>
      <c r="G18" s="488">
        <v>0</v>
      </c>
      <c r="H18" s="488">
        <v>0</v>
      </c>
      <c r="I18" s="488">
        <f t="shared" si="0"/>
        <v>0</v>
      </c>
      <c r="J18" s="488"/>
      <c r="K18" s="488">
        <v>0</v>
      </c>
      <c r="L18" s="488">
        <v>0</v>
      </c>
      <c r="M18" s="488">
        <f t="shared" si="1"/>
        <v>0</v>
      </c>
      <c r="N18" s="488"/>
      <c r="O18" s="488">
        <v>0</v>
      </c>
      <c r="P18" s="488">
        <v>0</v>
      </c>
      <c r="Q18" s="488">
        <f t="shared" si="2"/>
        <v>0</v>
      </c>
      <c r="R18" s="488"/>
      <c r="S18" s="488">
        <v>0</v>
      </c>
      <c r="T18" s="488">
        <v>0</v>
      </c>
      <c r="U18" s="488">
        <f t="shared" si="3"/>
        <v>0</v>
      </c>
      <c r="V18" s="487">
        <f t="shared" si="4"/>
        <v>0</v>
      </c>
      <c r="W18" s="534"/>
      <c r="X18" s="555"/>
      <c r="Y18" s="555"/>
    </row>
    <row r="19" spans="1:28" s="531" customFormat="1" ht="12.75" customHeight="1">
      <c r="A19" s="545"/>
      <c r="B19" s="545"/>
      <c r="C19" s="545"/>
      <c r="D19" s="1891">
        <v>1402</v>
      </c>
      <c r="E19" s="373" t="s">
        <v>2</v>
      </c>
      <c r="F19" s="482"/>
      <c r="G19" s="482">
        <f>SUM(G20:G27)</f>
        <v>0</v>
      </c>
      <c r="H19" s="482">
        <f>SUM(H20:H27)</f>
        <v>2</v>
      </c>
      <c r="I19" s="656">
        <f t="shared" si="0"/>
        <v>2</v>
      </c>
      <c r="J19" s="656"/>
      <c r="K19" s="656">
        <f>SUM(K20:K27)</f>
        <v>1</v>
      </c>
      <c r="L19" s="656">
        <f>SUM(L20:L27)</f>
        <v>1</v>
      </c>
      <c r="M19" s="656">
        <f t="shared" si="1"/>
        <v>2</v>
      </c>
      <c r="N19" s="656"/>
      <c r="O19" s="656">
        <f>SUM(O20:O27)</f>
        <v>1</v>
      </c>
      <c r="P19" s="656">
        <f>SUM(P20:P27)</f>
        <v>0</v>
      </c>
      <c r="Q19" s="656">
        <f t="shared" si="2"/>
        <v>1</v>
      </c>
      <c r="R19" s="656"/>
      <c r="S19" s="656">
        <f>SUM(S20:S27)</f>
        <v>0</v>
      </c>
      <c r="T19" s="656">
        <f>SUM(T20:T27)</f>
        <v>0</v>
      </c>
      <c r="U19" s="656">
        <f t="shared" si="3"/>
        <v>0</v>
      </c>
      <c r="V19" s="1325">
        <f t="shared" si="4"/>
        <v>5</v>
      </c>
      <c r="W19" s="1294"/>
      <c r="X19" s="555"/>
      <c r="Y19" s="555"/>
    </row>
    <row r="20" spans="1:28" s="531" customFormat="1" ht="12" customHeight="1">
      <c r="A20" s="545">
        <v>2</v>
      </c>
      <c r="B20" s="545">
        <v>4</v>
      </c>
      <c r="C20" s="545">
        <v>11</v>
      </c>
      <c r="D20" s="1892"/>
      <c r="E20" s="370" t="s">
        <v>37</v>
      </c>
      <c r="F20" s="370"/>
      <c r="G20" s="488">
        <v>0</v>
      </c>
      <c r="H20" s="488">
        <v>1</v>
      </c>
      <c r="I20" s="488">
        <f t="shared" si="0"/>
        <v>1</v>
      </c>
      <c r="J20" s="488"/>
      <c r="K20" s="488">
        <v>1</v>
      </c>
      <c r="L20" s="488">
        <v>1</v>
      </c>
      <c r="M20" s="488">
        <f t="shared" si="1"/>
        <v>2</v>
      </c>
      <c r="N20" s="488"/>
      <c r="O20" s="488">
        <v>1</v>
      </c>
      <c r="P20" s="488">
        <v>0</v>
      </c>
      <c r="Q20" s="488">
        <f t="shared" si="2"/>
        <v>1</v>
      </c>
      <c r="R20" s="488"/>
      <c r="S20" s="488">
        <v>0</v>
      </c>
      <c r="T20" s="488">
        <v>0</v>
      </c>
      <c r="U20" s="488">
        <f t="shared" si="3"/>
        <v>0</v>
      </c>
      <c r="V20" s="1324">
        <f t="shared" si="4"/>
        <v>4</v>
      </c>
      <c r="W20" s="488"/>
      <c r="X20" s="555"/>
      <c r="Y20" s="555"/>
    </row>
    <row r="21" spans="1:28" s="531" customFormat="1" ht="12" customHeight="1">
      <c r="A21" s="545">
        <v>2</v>
      </c>
      <c r="B21" s="545">
        <v>4</v>
      </c>
      <c r="C21" s="545">
        <v>10</v>
      </c>
      <c r="D21" s="1892"/>
      <c r="E21" s="370" t="s">
        <v>38</v>
      </c>
      <c r="F21" s="370"/>
      <c r="G21" s="488">
        <v>0</v>
      </c>
      <c r="H21" s="488">
        <v>0</v>
      </c>
      <c r="I21" s="488">
        <f t="shared" si="0"/>
        <v>0</v>
      </c>
      <c r="J21" s="488"/>
      <c r="K21" s="488">
        <v>0</v>
      </c>
      <c r="L21" s="488">
        <v>0</v>
      </c>
      <c r="M21" s="488">
        <f t="shared" si="1"/>
        <v>0</v>
      </c>
      <c r="N21" s="488"/>
      <c r="O21" s="370">
        <v>0</v>
      </c>
      <c r="P21" s="488">
        <v>0</v>
      </c>
      <c r="Q21" s="488">
        <f t="shared" si="2"/>
        <v>0</v>
      </c>
      <c r="R21" s="488"/>
      <c r="S21" s="488">
        <v>0</v>
      </c>
      <c r="T21" s="488">
        <v>0</v>
      </c>
      <c r="U21" s="488">
        <f t="shared" si="3"/>
        <v>0</v>
      </c>
      <c r="V21" s="487">
        <f t="shared" si="4"/>
        <v>0</v>
      </c>
      <c r="W21" s="488"/>
      <c r="X21" s="555"/>
      <c r="Y21" s="555"/>
    </row>
    <row r="22" spans="1:28" s="531" customFormat="1" ht="12" customHeight="1">
      <c r="A22" s="545">
        <v>2</v>
      </c>
      <c r="B22" s="545">
        <v>4</v>
      </c>
      <c r="C22" s="545">
        <v>10</v>
      </c>
      <c r="D22" s="1892"/>
      <c r="E22" s="370" t="s">
        <v>39</v>
      </c>
      <c r="F22" s="370"/>
      <c r="G22" s="488">
        <v>0</v>
      </c>
      <c r="H22" s="488">
        <v>0</v>
      </c>
      <c r="I22" s="488">
        <f t="shared" si="0"/>
        <v>0</v>
      </c>
      <c r="J22" s="488"/>
      <c r="K22" s="488">
        <v>0</v>
      </c>
      <c r="L22" s="488">
        <v>0</v>
      </c>
      <c r="M22" s="488">
        <f t="shared" si="1"/>
        <v>0</v>
      </c>
      <c r="N22" s="488"/>
      <c r="O22" s="370">
        <v>0</v>
      </c>
      <c r="P22" s="488">
        <v>0</v>
      </c>
      <c r="Q22" s="488">
        <f t="shared" si="2"/>
        <v>0</v>
      </c>
      <c r="R22" s="488"/>
      <c r="S22" s="488">
        <v>0</v>
      </c>
      <c r="T22" s="488">
        <v>0</v>
      </c>
      <c r="U22" s="488">
        <f t="shared" si="3"/>
        <v>0</v>
      </c>
      <c r="V22" s="487">
        <f t="shared" si="4"/>
        <v>0</v>
      </c>
      <c r="W22" s="488"/>
      <c r="X22" s="555"/>
      <c r="Y22" s="555"/>
    </row>
    <row r="23" spans="1:28" s="531" customFormat="1" ht="12" customHeight="1">
      <c r="A23" s="545">
        <v>2</v>
      </c>
      <c r="B23" s="545">
        <v>4</v>
      </c>
      <c r="C23" s="545">
        <v>3</v>
      </c>
      <c r="D23" s="1892"/>
      <c r="E23" s="370" t="s">
        <v>40</v>
      </c>
      <c r="F23" s="370"/>
      <c r="G23" s="488">
        <v>0</v>
      </c>
      <c r="H23" s="488">
        <v>1</v>
      </c>
      <c r="I23" s="488">
        <f t="shared" si="0"/>
        <v>1</v>
      </c>
      <c r="J23" s="488"/>
      <c r="K23" s="488">
        <v>0</v>
      </c>
      <c r="L23" s="488">
        <v>0</v>
      </c>
      <c r="M23" s="488">
        <f t="shared" si="1"/>
        <v>0</v>
      </c>
      <c r="N23" s="488"/>
      <c r="O23" s="370">
        <v>0</v>
      </c>
      <c r="P23" s="488">
        <v>0</v>
      </c>
      <c r="Q23" s="488">
        <f t="shared" si="2"/>
        <v>0</v>
      </c>
      <c r="R23" s="488"/>
      <c r="S23" s="488">
        <v>0</v>
      </c>
      <c r="T23" s="488">
        <v>0</v>
      </c>
      <c r="U23" s="488">
        <f t="shared" si="3"/>
        <v>0</v>
      </c>
      <c r="V23" s="487">
        <f t="shared" si="4"/>
        <v>1</v>
      </c>
      <c r="W23" s="488"/>
      <c r="X23" s="555"/>
      <c r="Y23" s="555"/>
    </row>
    <row r="24" spans="1:28" s="531" customFormat="1" ht="12" customHeight="1">
      <c r="A24" s="545">
        <v>2</v>
      </c>
      <c r="B24" s="545">
        <v>4</v>
      </c>
      <c r="C24" s="545">
        <v>7</v>
      </c>
      <c r="D24" s="1892"/>
      <c r="E24" s="370" t="s">
        <v>41</v>
      </c>
      <c r="F24" s="370"/>
      <c r="G24" s="488">
        <v>0</v>
      </c>
      <c r="H24" s="488">
        <v>0</v>
      </c>
      <c r="I24" s="488">
        <f t="shared" si="0"/>
        <v>0</v>
      </c>
      <c r="J24" s="488"/>
      <c r="K24" s="488">
        <v>0</v>
      </c>
      <c r="L24" s="488">
        <v>0</v>
      </c>
      <c r="M24" s="488">
        <f t="shared" si="1"/>
        <v>0</v>
      </c>
      <c r="N24" s="488"/>
      <c r="O24" s="370">
        <v>0</v>
      </c>
      <c r="P24" s="488">
        <v>0</v>
      </c>
      <c r="Q24" s="488">
        <f t="shared" si="2"/>
        <v>0</v>
      </c>
      <c r="R24" s="488"/>
      <c r="S24" s="488">
        <v>0</v>
      </c>
      <c r="T24" s="488">
        <v>0</v>
      </c>
      <c r="U24" s="488">
        <f t="shared" si="3"/>
        <v>0</v>
      </c>
      <c r="V24" s="487">
        <f t="shared" si="4"/>
        <v>0</v>
      </c>
      <c r="W24" s="488"/>
      <c r="X24" s="555"/>
      <c r="Y24" s="555"/>
    </row>
    <row r="25" spans="1:28" s="531" customFormat="1" ht="12" customHeight="1">
      <c r="A25" s="545">
        <v>2</v>
      </c>
      <c r="B25" s="545">
        <v>4</v>
      </c>
      <c r="C25" s="545">
        <v>1</v>
      </c>
      <c r="D25" s="1892"/>
      <c r="E25" s="370" t="s">
        <v>42</v>
      </c>
      <c r="F25" s="370"/>
      <c r="G25" s="488">
        <v>0</v>
      </c>
      <c r="H25" s="488">
        <v>0</v>
      </c>
      <c r="I25" s="488">
        <f t="shared" si="0"/>
        <v>0</v>
      </c>
      <c r="J25" s="488"/>
      <c r="K25" s="488">
        <v>0</v>
      </c>
      <c r="L25" s="488">
        <v>0</v>
      </c>
      <c r="M25" s="488">
        <f t="shared" si="1"/>
        <v>0</v>
      </c>
      <c r="N25" s="488"/>
      <c r="O25" s="370">
        <v>0</v>
      </c>
      <c r="P25" s="488">
        <v>0</v>
      </c>
      <c r="Q25" s="488">
        <f t="shared" si="2"/>
        <v>0</v>
      </c>
      <c r="R25" s="488"/>
      <c r="S25" s="488">
        <v>0</v>
      </c>
      <c r="T25" s="488">
        <v>0</v>
      </c>
      <c r="U25" s="488">
        <f t="shared" si="3"/>
        <v>0</v>
      </c>
      <c r="V25" s="487">
        <f t="shared" si="4"/>
        <v>0</v>
      </c>
      <c r="W25" s="488"/>
      <c r="X25" s="555"/>
      <c r="Y25" s="555"/>
    </row>
    <row r="26" spans="1:28" s="531" customFormat="1" ht="12" customHeight="1">
      <c r="A26" s="545">
        <v>2</v>
      </c>
      <c r="B26" s="545">
        <v>4</v>
      </c>
      <c r="C26" s="545">
        <v>9</v>
      </c>
      <c r="D26" s="1892"/>
      <c r="E26" s="370" t="s">
        <v>43</v>
      </c>
      <c r="F26" s="370"/>
      <c r="G26" s="488">
        <v>0</v>
      </c>
      <c r="H26" s="488">
        <v>0</v>
      </c>
      <c r="I26" s="488">
        <f t="shared" si="0"/>
        <v>0</v>
      </c>
      <c r="J26" s="488"/>
      <c r="K26" s="488">
        <v>0</v>
      </c>
      <c r="L26" s="488">
        <v>0</v>
      </c>
      <c r="M26" s="488">
        <f t="shared" si="1"/>
        <v>0</v>
      </c>
      <c r="N26" s="488"/>
      <c r="O26" s="370">
        <v>0</v>
      </c>
      <c r="P26" s="488">
        <v>0</v>
      </c>
      <c r="Q26" s="488">
        <f t="shared" si="2"/>
        <v>0</v>
      </c>
      <c r="R26" s="488"/>
      <c r="S26" s="488">
        <v>0</v>
      </c>
      <c r="T26" s="488">
        <v>0</v>
      </c>
      <c r="U26" s="488">
        <f t="shared" si="3"/>
        <v>0</v>
      </c>
      <c r="V26" s="487">
        <f t="shared" si="4"/>
        <v>0</v>
      </c>
      <c r="W26" s="488"/>
      <c r="X26" s="555"/>
      <c r="Y26" s="555"/>
    </row>
    <row r="27" spans="1:28" s="531" customFormat="1" ht="12" customHeight="1">
      <c r="A27" s="545">
        <v>2</v>
      </c>
      <c r="B27" s="545">
        <v>4</v>
      </c>
      <c r="C27" s="545">
        <v>11</v>
      </c>
      <c r="D27" s="1892"/>
      <c r="E27" s="370" t="s">
        <v>44</v>
      </c>
      <c r="F27" s="370"/>
      <c r="G27" s="488">
        <v>0</v>
      </c>
      <c r="H27" s="488">
        <v>0</v>
      </c>
      <c r="I27" s="488">
        <f t="shared" si="0"/>
        <v>0</v>
      </c>
      <c r="J27" s="488"/>
      <c r="K27" s="488">
        <v>0</v>
      </c>
      <c r="L27" s="488">
        <v>0</v>
      </c>
      <c r="M27" s="488">
        <f t="shared" si="1"/>
        <v>0</v>
      </c>
      <c r="N27" s="488"/>
      <c r="O27" s="370">
        <v>0</v>
      </c>
      <c r="P27" s="488">
        <v>0</v>
      </c>
      <c r="Q27" s="488">
        <f t="shared" si="2"/>
        <v>0</v>
      </c>
      <c r="R27" s="488"/>
      <c r="S27" s="488">
        <v>0</v>
      </c>
      <c r="T27" s="488">
        <v>0</v>
      </c>
      <c r="U27" s="488">
        <f t="shared" si="3"/>
        <v>0</v>
      </c>
      <c r="V27" s="487">
        <f t="shared" si="4"/>
        <v>0</v>
      </c>
      <c r="W27" s="488"/>
      <c r="X27" s="555"/>
      <c r="Y27" s="2054"/>
      <c r="Z27" s="2054"/>
      <c r="AA27" s="2054"/>
      <c r="AB27" s="2054"/>
    </row>
    <row r="28" spans="1:28" s="531" customFormat="1" ht="12.75" customHeight="1">
      <c r="A28" s="545"/>
      <c r="B28" s="545"/>
      <c r="C28" s="545"/>
      <c r="D28" s="1891">
        <v>1403</v>
      </c>
      <c r="E28" s="373" t="s">
        <v>3</v>
      </c>
      <c r="F28" s="482"/>
      <c r="G28" s="482">
        <f>SUM(G29:G31)</f>
        <v>0</v>
      </c>
      <c r="H28" s="482">
        <f>SUM(H29:H31)</f>
        <v>1</v>
      </c>
      <c r="I28" s="482">
        <f t="shared" si="0"/>
        <v>1</v>
      </c>
      <c r="J28" s="482"/>
      <c r="K28" s="482">
        <f>SUM(K29:K31)</f>
        <v>0</v>
      </c>
      <c r="L28" s="482">
        <f>SUM(L29:L31)</f>
        <v>0</v>
      </c>
      <c r="M28" s="482">
        <f t="shared" si="1"/>
        <v>0</v>
      </c>
      <c r="N28" s="482"/>
      <c r="O28" s="482">
        <f>SUM(O29:O31)</f>
        <v>0</v>
      </c>
      <c r="P28" s="482">
        <f>SUM(P29:P31)</f>
        <v>0</v>
      </c>
      <c r="Q28" s="482">
        <f t="shared" si="2"/>
        <v>0</v>
      </c>
      <c r="R28" s="482"/>
      <c r="S28" s="482">
        <f>SUM(S29:S31)</f>
        <v>0</v>
      </c>
      <c r="T28" s="482">
        <f>SUM(T29:T31)</f>
        <v>0</v>
      </c>
      <c r="U28" s="482">
        <f t="shared" si="3"/>
        <v>0</v>
      </c>
      <c r="V28" s="1325">
        <f t="shared" si="4"/>
        <v>1</v>
      </c>
      <c r="W28" s="1294"/>
      <c r="X28" s="555"/>
      <c r="Y28" s="2054"/>
      <c r="Z28" s="2054"/>
      <c r="AA28" s="2054"/>
      <c r="AB28" s="2054"/>
    </row>
    <row r="29" spans="1:28" s="531" customFormat="1" ht="12" customHeight="1">
      <c r="A29" s="545">
        <v>3</v>
      </c>
      <c r="B29" s="545">
        <v>5</v>
      </c>
      <c r="C29" s="545">
        <v>11</v>
      </c>
      <c r="D29" s="1892"/>
      <c r="E29" s="370" t="s">
        <v>45</v>
      </c>
      <c r="F29" s="370"/>
      <c r="G29" s="370">
        <v>0</v>
      </c>
      <c r="H29" s="1294">
        <v>1</v>
      </c>
      <c r="I29" s="1294">
        <f t="shared" si="0"/>
        <v>1</v>
      </c>
      <c r="J29" s="1294"/>
      <c r="K29" s="1294">
        <v>0</v>
      </c>
      <c r="L29" s="1294">
        <v>0</v>
      </c>
      <c r="M29" s="1294">
        <f t="shared" si="1"/>
        <v>0</v>
      </c>
      <c r="N29" s="1294"/>
      <c r="O29" s="1294">
        <v>0</v>
      </c>
      <c r="P29" s="1294">
        <v>0</v>
      </c>
      <c r="Q29" s="1294">
        <f t="shared" si="2"/>
        <v>0</v>
      </c>
      <c r="R29" s="1294"/>
      <c r="S29" s="1294">
        <v>0</v>
      </c>
      <c r="T29" s="1294">
        <v>0</v>
      </c>
      <c r="U29" s="1294">
        <f t="shared" si="3"/>
        <v>0</v>
      </c>
      <c r="V29" s="1324">
        <f t="shared" si="4"/>
        <v>1</v>
      </c>
      <c r="W29" s="1294"/>
      <c r="X29" s="555"/>
      <c r="Y29" s="2054"/>
      <c r="Z29" s="2054"/>
      <c r="AA29" s="2054"/>
      <c r="AB29" s="2054"/>
    </row>
    <row r="30" spans="1:28" s="531" customFormat="1" ht="12" customHeight="1">
      <c r="A30" s="545">
        <v>3</v>
      </c>
      <c r="B30" s="545">
        <v>5</v>
      </c>
      <c r="C30" s="545">
        <v>8</v>
      </c>
      <c r="D30" s="1892"/>
      <c r="E30" s="370" t="s">
        <v>46</v>
      </c>
      <c r="F30" s="370"/>
      <c r="G30" s="488">
        <v>0</v>
      </c>
      <c r="H30" s="488">
        <v>0</v>
      </c>
      <c r="I30" s="1294">
        <f t="shared" si="0"/>
        <v>0</v>
      </c>
      <c r="J30" s="1294"/>
      <c r="K30" s="488">
        <v>0</v>
      </c>
      <c r="L30" s="488">
        <v>0</v>
      </c>
      <c r="M30" s="1294">
        <f t="shared" si="1"/>
        <v>0</v>
      </c>
      <c r="N30" s="1294"/>
      <c r="O30" s="488">
        <v>0</v>
      </c>
      <c r="P30" s="488">
        <v>0</v>
      </c>
      <c r="Q30" s="1294">
        <f t="shared" si="2"/>
        <v>0</v>
      </c>
      <c r="R30" s="1294"/>
      <c r="S30" s="488">
        <v>0</v>
      </c>
      <c r="T30" s="488">
        <v>0</v>
      </c>
      <c r="U30" s="1294">
        <f t="shared" si="3"/>
        <v>0</v>
      </c>
      <c r="V30" s="487">
        <f t="shared" si="4"/>
        <v>0</v>
      </c>
      <c r="W30" s="1294"/>
      <c r="X30" s="555"/>
      <c r="Y30" s="2054"/>
      <c r="Z30" s="2054"/>
      <c r="AA30" s="2054"/>
      <c r="AB30" s="2054"/>
    </row>
    <row r="31" spans="1:28" s="531" customFormat="1" ht="12" customHeight="1">
      <c r="A31" s="545">
        <v>3</v>
      </c>
      <c r="B31" s="545">
        <v>5</v>
      </c>
      <c r="C31" s="545">
        <v>10</v>
      </c>
      <c r="D31" s="1892"/>
      <c r="E31" s="370" t="s">
        <v>47</v>
      </c>
      <c r="F31" s="370"/>
      <c r="G31" s="488">
        <v>0</v>
      </c>
      <c r="H31" s="488">
        <v>0</v>
      </c>
      <c r="I31" s="1294">
        <f t="shared" si="0"/>
        <v>0</v>
      </c>
      <c r="J31" s="1294"/>
      <c r="K31" s="488">
        <v>0</v>
      </c>
      <c r="L31" s="488">
        <v>0</v>
      </c>
      <c r="M31" s="1294">
        <f t="shared" si="1"/>
        <v>0</v>
      </c>
      <c r="N31" s="1294"/>
      <c r="O31" s="488">
        <v>0</v>
      </c>
      <c r="P31" s="488">
        <v>0</v>
      </c>
      <c r="Q31" s="1294">
        <f t="shared" si="2"/>
        <v>0</v>
      </c>
      <c r="R31" s="1294"/>
      <c r="S31" s="488">
        <v>0</v>
      </c>
      <c r="T31" s="488">
        <v>0</v>
      </c>
      <c r="U31" s="1294">
        <f t="shared" si="3"/>
        <v>0</v>
      </c>
      <c r="V31" s="487">
        <f t="shared" si="4"/>
        <v>0</v>
      </c>
      <c r="W31" s="534"/>
      <c r="X31" s="555"/>
      <c r="Y31" s="2054"/>
      <c r="Z31" s="2054"/>
      <c r="AA31" s="2054"/>
      <c r="AB31" s="2054"/>
    </row>
    <row r="32" spans="1:28" s="531" customFormat="1" ht="12.75" customHeight="1">
      <c r="A32" s="545"/>
      <c r="B32" s="545"/>
      <c r="C32" s="545"/>
      <c r="D32" s="1894">
        <v>1404</v>
      </c>
      <c r="E32" s="373" t="s">
        <v>235</v>
      </c>
      <c r="F32" s="482"/>
      <c r="G32" s="481">
        <f>SUM(G33:G34)</f>
        <v>3</v>
      </c>
      <c r="H32" s="481">
        <f>SUM(H33:H34)</f>
        <v>0</v>
      </c>
      <c r="I32" s="656">
        <f t="shared" si="0"/>
        <v>3</v>
      </c>
      <c r="J32" s="656"/>
      <c r="K32" s="656">
        <f>SUM(K33:K34)</f>
        <v>5</v>
      </c>
      <c r="L32" s="656">
        <f>SUM(L33:L34)</f>
        <v>0</v>
      </c>
      <c r="M32" s="656">
        <f t="shared" si="1"/>
        <v>5</v>
      </c>
      <c r="N32" s="656"/>
      <c r="O32" s="656">
        <f>SUM(O33:O34)</f>
        <v>1</v>
      </c>
      <c r="P32" s="656">
        <f>SUM(P33:P34)</f>
        <v>0</v>
      </c>
      <c r="Q32" s="656">
        <f t="shared" si="2"/>
        <v>1</v>
      </c>
      <c r="R32" s="656"/>
      <c r="S32" s="656">
        <f>SUM(S33:S34)</f>
        <v>0</v>
      </c>
      <c r="T32" s="656">
        <f>SUM(T33:T34)</f>
        <v>0</v>
      </c>
      <c r="U32" s="656">
        <f t="shared" si="3"/>
        <v>0</v>
      </c>
      <c r="V32" s="1325">
        <f t="shared" si="4"/>
        <v>9</v>
      </c>
      <c r="W32" s="1294"/>
      <c r="X32" s="555"/>
      <c r="Y32" s="555"/>
    </row>
    <row r="33" spans="1:25" s="531" customFormat="1" ht="12" customHeight="1">
      <c r="A33" s="545">
        <v>4</v>
      </c>
      <c r="B33" s="545">
        <v>6</v>
      </c>
      <c r="C33" s="545">
        <v>11</v>
      </c>
      <c r="D33" s="1895"/>
      <c r="E33" s="370" t="s">
        <v>48</v>
      </c>
      <c r="F33" s="370"/>
      <c r="G33" s="488">
        <v>2</v>
      </c>
      <c r="H33" s="488">
        <v>0</v>
      </c>
      <c r="I33" s="1294">
        <f t="shared" si="0"/>
        <v>2</v>
      </c>
      <c r="J33" s="1294"/>
      <c r="K33" s="488">
        <v>3</v>
      </c>
      <c r="L33" s="488">
        <v>0</v>
      </c>
      <c r="M33" s="1294">
        <f t="shared" si="1"/>
        <v>3</v>
      </c>
      <c r="N33" s="1294"/>
      <c r="O33" s="370">
        <v>1</v>
      </c>
      <c r="P33" s="488">
        <v>0</v>
      </c>
      <c r="Q33" s="1294">
        <f t="shared" si="2"/>
        <v>1</v>
      </c>
      <c r="R33" s="1294"/>
      <c r="S33" s="488">
        <v>0</v>
      </c>
      <c r="T33" s="488">
        <v>0</v>
      </c>
      <c r="U33" s="1294">
        <f t="shared" si="3"/>
        <v>0</v>
      </c>
      <c r="V33" s="1324">
        <f t="shared" si="4"/>
        <v>6</v>
      </c>
      <c r="W33" s="536"/>
      <c r="X33" s="555"/>
      <c r="Y33" s="555"/>
    </row>
    <row r="34" spans="1:25" s="531" customFormat="1" ht="12" customHeight="1">
      <c r="A34" s="545"/>
      <c r="B34" s="545"/>
      <c r="C34" s="545"/>
      <c r="D34" s="1896"/>
      <c r="E34" s="370" t="s">
        <v>49</v>
      </c>
      <c r="F34" s="370"/>
      <c r="G34" s="488">
        <v>1</v>
      </c>
      <c r="H34" s="488">
        <v>0</v>
      </c>
      <c r="I34" s="1294">
        <f t="shared" si="0"/>
        <v>1</v>
      </c>
      <c r="J34" s="1294"/>
      <c r="K34" s="488">
        <v>2</v>
      </c>
      <c r="L34" s="488">
        <v>0</v>
      </c>
      <c r="M34" s="1294">
        <f t="shared" si="1"/>
        <v>2</v>
      </c>
      <c r="N34" s="1294"/>
      <c r="O34" s="370">
        <v>0</v>
      </c>
      <c r="P34" s="488">
        <v>0</v>
      </c>
      <c r="Q34" s="1294">
        <f t="shared" si="2"/>
        <v>0</v>
      </c>
      <c r="R34" s="1294"/>
      <c r="S34" s="488">
        <v>0</v>
      </c>
      <c r="T34" s="488">
        <v>0</v>
      </c>
      <c r="U34" s="1294">
        <f t="shared" si="3"/>
        <v>0</v>
      </c>
      <c r="V34" s="487">
        <f t="shared" si="4"/>
        <v>3</v>
      </c>
      <c r="W34" s="536"/>
      <c r="X34" s="555"/>
      <c r="Y34" s="555"/>
    </row>
    <row r="35" spans="1:25" s="531" customFormat="1" ht="12.75" customHeight="1">
      <c r="A35" s="545"/>
      <c r="B35" s="545"/>
      <c r="C35" s="545"/>
      <c r="D35" s="1891">
        <v>1405</v>
      </c>
      <c r="E35" s="373" t="s">
        <v>4</v>
      </c>
      <c r="F35" s="491"/>
      <c r="G35" s="481">
        <f>SUM(G36:G39)</f>
        <v>5</v>
      </c>
      <c r="H35" s="481">
        <f>SUM(H36:H39)</f>
        <v>9</v>
      </c>
      <c r="I35" s="481">
        <f t="shared" si="0"/>
        <v>14</v>
      </c>
      <c r="J35" s="482"/>
      <c r="K35" s="481">
        <f>SUM(K36:K39)</f>
        <v>10</v>
      </c>
      <c r="L35" s="481">
        <f>SUM(L36:L39)</f>
        <v>8</v>
      </c>
      <c r="M35" s="482">
        <f t="shared" si="1"/>
        <v>18</v>
      </c>
      <c r="N35" s="482"/>
      <c r="O35" s="481">
        <f>SUM(O36:O39)</f>
        <v>1</v>
      </c>
      <c r="P35" s="481">
        <f>SUM(P36:P39)</f>
        <v>0</v>
      </c>
      <c r="Q35" s="482">
        <f t="shared" si="2"/>
        <v>1</v>
      </c>
      <c r="R35" s="482"/>
      <c r="S35" s="481">
        <f>SUM(S36:S39)</f>
        <v>0</v>
      </c>
      <c r="T35" s="481">
        <f>SUM(T36:T39)</f>
        <v>0</v>
      </c>
      <c r="U35" s="482">
        <f t="shared" si="3"/>
        <v>0</v>
      </c>
      <c r="V35" s="480">
        <f t="shared" si="4"/>
        <v>33</v>
      </c>
      <c r="W35" s="1326"/>
    </row>
    <row r="36" spans="1:25" s="531" customFormat="1" ht="12" customHeight="1">
      <c r="A36" s="545">
        <v>5</v>
      </c>
      <c r="B36" s="545">
        <v>4</v>
      </c>
      <c r="C36" s="545">
        <v>8</v>
      </c>
      <c r="D36" s="1892"/>
      <c r="E36" s="370" t="s">
        <v>50</v>
      </c>
      <c r="F36" s="370"/>
      <c r="G36" s="488">
        <v>3</v>
      </c>
      <c r="H36" s="488">
        <v>5</v>
      </c>
      <c r="I36" s="1294">
        <f t="shared" si="0"/>
        <v>8</v>
      </c>
      <c r="J36" s="1294"/>
      <c r="K36" s="488">
        <v>4</v>
      </c>
      <c r="L36" s="488">
        <v>3</v>
      </c>
      <c r="M36" s="1294">
        <f t="shared" si="1"/>
        <v>7</v>
      </c>
      <c r="N36" s="1294"/>
      <c r="O36" s="370">
        <v>1</v>
      </c>
      <c r="P36" s="488">
        <v>0</v>
      </c>
      <c r="Q36" s="1294">
        <f t="shared" si="2"/>
        <v>1</v>
      </c>
      <c r="R36" s="1294"/>
      <c r="S36" s="488">
        <v>0</v>
      </c>
      <c r="T36" s="488">
        <v>0</v>
      </c>
      <c r="U36" s="1294">
        <f t="shared" si="3"/>
        <v>0</v>
      </c>
      <c r="V36" s="487">
        <f t="shared" si="4"/>
        <v>16</v>
      </c>
      <c r="W36" s="1326"/>
    </row>
    <row r="37" spans="1:25" s="531" customFormat="1" ht="12" customHeight="1">
      <c r="A37" s="545">
        <v>5</v>
      </c>
      <c r="B37" s="545">
        <v>5</v>
      </c>
      <c r="C37" s="545">
        <v>11</v>
      </c>
      <c r="D37" s="1892"/>
      <c r="E37" s="370" t="s">
        <v>58</v>
      </c>
      <c r="F37" s="370"/>
      <c r="G37" s="488">
        <v>2</v>
      </c>
      <c r="H37" s="488">
        <v>3</v>
      </c>
      <c r="I37" s="1294">
        <f t="shared" si="0"/>
        <v>5</v>
      </c>
      <c r="J37" s="1294"/>
      <c r="K37" s="488">
        <v>6</v>
      </c>
      <c r="L37" s="488">
        <v>4</v>
      </c>
      <c r="M37" s="1294">
        <f t="shared" si="1"/>
        <v>10</v>
      </c>
      <c r="N37" s="1294"/>
      <c r="O37" s="370">
        <v>0</v>
      </c>
      <c r="P37" s="488">
        <v>0</v>
      </c>
      <c r="Q37" s="1294">
        <f t="shared" si="2"/>
        <v>0</v>
      </c>
      <c r="R37" s="1294"/>
      <c r="S37" s="488">
        <v>0</v>
      </c>
      <c r="T37" s="488">
        <v>0</v>
      </c>
      <c r="U37" s="1294">
        <f t="shared" si="3"/>
        <v>0</v>
      </c>
      <c r="V37" s="487">
        <f t="shared" si="4"/>
        <v>15</v>
      </c>
      <c r="W37" s="1326"/>
    </row>
    <row r="38" spans="1:25" s="531" customFormat="1" ht="12" customHeight="1">
      <c r="A38" s="545"/>
      <c r="B38" s="545"/>
      <c r="C38" s="545"/>
      <c r="D38" s="1892"/>
      <c r="E38" s="370" t="s">
        <v>51</v>
      </c>
      <c r="F38" s="370"/>
      <c r="G38" s="488">
        <v>0</v>
      </c>
      <c r="H38" s="488">
        <v>1</v>
      </c>
      <c r="I38" s="488">
        <f t="shared" si="0"/>
        <v>1</v>
      </c>
      <c r="J38" s="488"/>
      <c r="K38" s="488">
        <v>0</v>
      </c>
      <c r="L38" s="488">
        <v>1</v>
      </c>
      <c r="M38" s="488">
        <f t="shared" si="1"/>
        <v>1</v>
      </c>
      <c r="N38" s="488"/>
      <c r="O38" s="370">
        <v>0</v>
      </c>
      <c r="P38" s="488">
        <v>0</v>
      </c>
      <c r="Q38" s="488">
        <f t="shared" si="2"/>
        <v>0</v>
      </c>
      <c r="R38" s="488"/>
      <c r="S38" s="488">
        <v>0</v>
      </c>
      <c r="T38" s="488">
        <v>0</v>
      </c>
      <c r="U38" s="488">
        <f t="shared" si="3"/>
        <v>0</v>
      </c>
      <c r="V38" s="487">
        <f t="shared" si="4"/>
        <v>2</v>
      </c>
      <c r="W38" s="1326"/>
    </row>
    <row r="39" spans="1:25" s="531" customFormat="1" ht="12" customHeight="1">
      <c r="A39" s="545"/>
      <c r="B39" s="545"/>
      <c r="C39" s="545"/>
      <c r="D39" s="1892"/>
      <c r="E39" s="370" t="s">
        <v>52</v>
      </c>
      <c r="F39" s="370"/>
      <c r="G39" s="488">
        <v>0</v>
      </c>
      <c r="H39" s="488">
        <v>0</v>
      </c>
      <c r="I39" s="488">
        <f t="shared" si="0"/>
        <v>0</v>
      </c>
      <c r="J39" s="488"/>
      <c r="K39" s="488">
        <v>0</v>
      </c>
      <c r="L39" s="488">
        <v>0</v>
      </c>
      <c r="M39" s="488">
        <f t="shared" si="1"/>
        <v>0</v>
      </c>
      <c r="N39" s="488"/>
      <c r="O39" s="370">
        <v>0</v>
      </c>
      <c r="P39" s="488">
        <v>0</v>
      </c>
      <c r="Q39" s="488">
        <f t="shared" si="2"/>
        <v>0</v>
      </c>
      <c r="R39" s="488"/>
      <c r="S39" s="488">
        <v>0</v>
      </c>
      <c r="T39" s="488">
        <v>0</v>
      </c>
      <c r="U39" s="488">
        <f t="shared" si="3"/>
        <v>0</v>
      </c>
      <c r="V39" s="487">
        <f t="shared" si="4"/>
        <v>0</v>
      </c>
      <c r="W39" s="1326"/>
    </row>
    <row r="40" spans="1:25" s="531" customFormat="1" ht="12.75" customHeight="1">
      <c r="A40" s="545"/>
      <c r="B40" s="545"/>
      <c r="C40" s="545"/>
      <c r="D40" s="1891">
        <v>1406</v>
      </c>
      <c r="E40" s="373" t="s">
        <v>5</v>
      </c>
      <c r="F40" s="482"/>
      <c r="G40" s="482">
        <f>SUM(G41:G45)</f>
        <v>3</v>
      </c>
      <c r="H40" s="482">
        <f>SUM(H41:H45)</f>
        <v>1</v>
      </c>
      <c r="I40" s="481">
        <f t="shared" si="0"/>
        <v>4</v>
      </c>
      <c r="J40" s="481"/>
      <c r="K40" s="481">
        <f>SUM(K41:K45)</f>
        <v>6</v>
      </c>
      <c r="L40" s="481">
        <f>SUM(L41:L45)</f>
        <v>1</v>
      </c>
      <c r="M40" s="481">
        <f t="shared" si="1"/>
        <v>7</v>
      </c>
      <c r="N40" s="481"/>
      <c r="O40" s="481">
        <f>SUM(O41:O45)</f>
        <v>0</v>
      </c>
      <c r="P40" s="481">
        <f>SUM(P41:P45)</f>
        <v>0</v>
      </c>
      <c r="Q40" s="481">
        <f t="shared" si="2"/>
        <v>0</v>
      </c>
      <c r="R40" s="481"/>
      <c r="S40" s="481">
        <f>SUM(S41:S45)</f>
        <v>0</v>
      </c>
      <c r="T40" s="481">
        <f>SUM(T41:T45)</f>
        <v>0</v>
      </c>
      <c r="U40" s="481">
        <f t="shared" si="3"/>
        <v>0</v>
      </c>
      <c r="V40" s="1325">
        <f t="shared" si="4"/>
        <v>11</v>
      </c>
      <c r="W40" s="488"/>
    </row>
    <row r="41" spans="1:25" s="531" customFormat="1" ht="12" customHeight="1">
      <c r="A41" s="545">
        <v>6</v>
      </c>
      <c r="B41" s="545">
        <v>2</v>
      </c>
      <c r="C41" s="545">
        <v>11</v>
      </c>
      <c r="D41" s="1892"/>
      <c r="E41" s="370" t="s">
        <v>53</v>
      </c>
      <c r="F41" s="370"/>
      <c r="G41" s="488">
        <v>1</v>
      </c>
      <c r="H41" s="488">
        <v>0</v>
      </c>
      <c r="I41" s="488">
        <f t="shared" ref="I41:I72" si="5">SUM(G41:H41)</f>
        <v>1</v>
      </c>
      <c r="J41" s="488"/>
      <c r="K41" s="488">
        <v>2</v>
      </c>
      <c r="L41" s="488">
        <v>0</v>
      </c>
      <c r="M41" s="488">
        <f t="shared" ref="M41:M72" si="6">SUM(K41:L41)</f>
        <v>2</v>
      </c>
      <c r="N41" s="488"/>
      <c r="O41" s="488">
        <v>0</v>
      </c>
      <c r="P41" s="488">
        <v>0</v>
      </c>
      <c r="Q41" s="488">
        <f t="shared" ref="Q41:Q72" si="7">SUM(O41:P41)</f>
        <v>0</v>
      </c>
      <c r="R41" s="488"/>
      <c r="S41" s="488">
        <v>0</v>
      </c>
      <c r="T41" s="488">
        <v>0</v>
      </c>
      <c r="U41" s="488">
        <f t="shared" ref="U41:U72" si="8">SUM(S41:T41)</f>
        <v>0</v>
      </c>
      <c r="V41" s="1324">
        <f t="shared" ref="V41:V72" si="9">SUM(I41,M41,Q41+U41)</f>
        <v>3</v>
      </c>
      <c r="W41" s="488"/>
    </row>
    <row r="42" spans="1:25" s="531" customFormat="1" ht="12" customHeight="1">
      <c r="A42" s="545">
        <v>6</v>
      </c>
      <c r="B42" s="545">
        <v>2</v>
      </c>
      <c r="C42" s="545">
        <v>10</v>
      </c>
      <c r="D42" s="1892"/>
      <c r="E42" s="370" t="s">
        <v>54</v>
      </c>
      <c r="F42" s="370"/>
      <c r="G42" s="488">
        <v>0</v>
      </c>
      <c r="H42" s="488">
        <v>0</v>
      </c>
      <c r="I42" s="488">
        <f t="shared" si="5"/>
        <v>0</v>
      </c>
      <c r="J42" s="488"/>
      <c r="K42" s="488">
        <v>1</v>
      </c>
      <c r="L42" s="488">
        <v>1</v>
      </c>
      <c r="M42" s="488">
        <f t="shared" si="6"/>
        <v>2</v>
      </c>
      <c r="N42" s="488"/>
      <c r="O42" s="488">
        <v>0</v>
      </c>
      <c r="P42" s="488">
        <v>0</v>
      </c>
      <c r="Q42" s="488">
        <f t="shared" si="7"/>
        <v>0</v>
      </c>
      <c r="R42" s="488"/>
      <c r="S42" s="488">
        <v>0</v>
      </c>
      <c r="T42" s="488">
        <v>0</v>
      </c>
      <c r="U42" s="488">
        <f t="shared" si="8"/>
        <v>0</v>
      </c>
      <c r="V42" s="487">
        <f t="shared" si="9"/>
        <v>2</v>
      </c>
      <c r="W42" s="488"/>
    </row>
    <row r="43" spans="1:25" s="531" customFormat="1" ht="12" customHeight="1">
      <c r="A43" s="545">
        <v>6</v>
      </c>
      <c r="B43" s="545">
        <v>2</v>
      </c>
      <c r="C43" s="545">
        <v>10</v>
      </c>
      <c r="D43" s="1892"/>
      <c r="E43" s="370" t="s">
        <v>55</v>
      </c>
      <c r="F43" s="370"/>
      <c r="G43" s="488">
        <v>1</v>
      </c>
      <c r="H43" s="488">
        <v>0</v>
      </c>
      <c r="I43" s="488">
        <f t="shared" si="5"/>
        <v>1</v>
      </c>
      <c r="J43" s="488"/>
      <c r="K43" s="488">
        <v>2</v>
      </c>
      <c r="L43" s="488">
        <v>0</v>
      </c>
      <c r="M43" s="488">
        <f t="shared" si="6"/>
        <v>2</v>
      </c>
      <c r="N43" s="488"/>
      <c r="O43" s="488">
        <v>0</v>
      </c>
      <c r="P43" s="488">
        <v>0</v>
      </c>
      <c r="Q43" s="488">
        <f t="shared" si="7"/>
        <v>0</v>
      </c>
      <c r="R43" s="488"/>
      <c r="S43" s="488">
        <v>0</v>
      </c>
      <c r="T43" s="488">
        <v>0</v>
      </c>
      <c r="U43" s="488">
        <f t="shared" si="8"/>
        <v>0</v>
      </c>
      <c r="V43" s="487">
        <f t="shared" si="9"/>
        <v>3</v>
      </c>
      <c r="W43" s="488"/>
    </row>
    <row r="44" spans="1:25" s="531" customFormat="1" ht="12" customHeight="1">
      <c r="A44" s="545"/>
      <c r="B44" s="545"/>
      <c r="C44" s="545"/>
      <c r="D44" s="1892"/>
      <c r="E44" s="370" t="s">
        <v>26</v>
      </c>
      <c r="F44" s="370"/>
      <c r="G44" s="488">
        <v>1</v>
      </c>
      <c r="H44" s="488">
        <v>0</v>
      </c>
      <c r="I44" s="488">
        <f t="shared" si="5"/>
        <v>1</v>
      </c>
      <c r="J44" s="488"/>
      <c r="K44" s="488">
        <v>1</v>
      </c>
      <c r="L44" s="488">
        <v>0</v>
      </c>
      <c r="M44" s="488">
        <f t="shared" si="6"/>
        <v>1</v>
      </c>
      <c r="N44" s="488"/>
      <c r="O44" s="488">
        <v>0</v>
      </c>
      <c r="P44" s="488">
        <v>0</v>
      </c>
      <c r="Q44" s="488">
        <f t="shared" si="7"/>
        <v>0</v>
      </c>
      <c r="R44" s="488"/>
      <c r="S44" s="488">
        <v>0</v>
      </c>
      <c r="T44" s="488">
        <v>0</v>
      </c>
      <c r="U44" s="488">
        <f t="shared" si="8"/>
        <v>0</v>
      </c>
      <c r="V44" s="487">
        <f t="shared" si="9"/>
        <v>2</v>
      </c>
      <c r="W44" s="488"/>
    </row>
    <row r="45" spans="1:25" s="531" customFormat="1" ht="12" customHeight="1">
      <c r="A45" s="545">
        <v>6</v>
      </c>
      <c r="B45" s="545">
        <v>4</v>
      </c>
      <c r="C45" s="545">
        <v>11</v>
      </c>
      <c r="D45" s="1892"/>
      <c r="E45" s="370" t="s">
        <v>15</v>
      </c>
      <c r="F45" s="370"/>
      <c r="G45" s="488">
        <v>0</v>
      </c>
      <c r="H45" s="488">
        <v>1</v>
      </c>
      <c r="I45" s="488">
        <f t="shared" si="5"/>
        <v>1</v>
      </c>
      <c r="J45" s="488"/>
      <c r="K45" s="488">
        <v>0</v>
      </c>
      <c r="L45" s="488">
        <v>0</v>
      </c>
      <c r="M45" s="488">
        <f t="shared" si="6"/>
        <v>0</v>
      </c>
      <c r="N45" s="488"/>
      <c r="O45" s="488">
        <v>0</v>
      </c>
      <c r="P45" s="488">
        <v>0</v>
      </c>
      <c r="Q45" s="488">
        <f t="shared" si="7"/>
        <v>0</v>
      </c>
      <c r="R45" s="488"/>
      <c r="S45" s="488">
        <v>0</v>
      </c>
      <c r="T45" s="488">
        <v>0</v>
      </c>
      <c r="U45" s="488">
        <f t="shared" si="8"/>
        <v>0</v>
      </c>
      <c r="V45" s="487">
        <f t="shared" si="9"/>
        <v>1</v>
      </c>
      <c r="W45" s="488"/>
    </row>
    <row r="46" spans="1:25" s="531" customFormat="1" ht="12.75" customHeight="1">
      <c r="A46" s="545"/>
      <c r="B46" s="545"/>
      <c r="C46" s="545"/>
      <c r="D46" s="1894">
        <v>1407</v>
      </c>
      <c r="E46" s="373" t="s">
        <v>62</v>
      </c>
      <c r="F46" s="482"/>
      <c r="G46" s="482">
        <f>SUM(G47:G48)</f>
        <v>11</v>
      </c>
      <c r="H46" s="482">
        <f>SUM(H47:H48)</f>
        <v>2</v>
      </c>
      <c r="I46" s="481">
        <f t="shared" si="5"/>
        <v>13</v>
      </c>
      <c r="J46" s="481"/>
      <c r="K46" s="481">
        <f>SUM(K47:K48)</f>
        <v>20</v>
      </c>
      <c r="L46" s="481">
        <f>SUM(L47:L48)</f>
        <v>6</v>
      </c>
      <c r="M46" s="481">
        <f t="shared" si="6"/>
        <v>26</v>
      </c>
      <c r="N46" s="481"/>
      <c r="O46" s="481">
        <f>SUM(O47:O48)</f>
        <v>2</v>
      </c>
      <c r="P46" s="481">
        <f>SUM(P47:P48)</f>
        <v>0</v>
      </c>
      <c r="Q46" s="481">
        <f t="shared" si="7"/>
        <v>2</v>
      </c>
      <c r="R46" s="481"/>
      <c r="S46" s="481">
        <f>SUM(S47:S48)</f>
        <v>0</v>
      </c>
      <c r="T46" s="481">
        <f>SUM(T47:T48)</f>
        <v>0</v>
      </c>
      <c r="U46" s="481">
        <f t="shared" si="8"/>
        <v>0</v>
      </c>
      <c r="V46" s="480">
        <f t="shared" si="9"/>
        <v>41</v>
      </c>
      <c r="W46" s="534"/>
    </row>
    <row r="47" spans="1:25" s="531" customFormat="1" ht="12" customHeight="1">
      <c r="A47" s="545">
        <v>7</v>
      </c>
      <c r="B47" s="545">
        <v>6</v>
      </c>
      <c r="C47" s="545">
        <v>10</v>
      </c>
      <c r="D47" s="1895"/>
      <c r="E47" s="370" t="s">
        <v>56</v>
      </c>
      <c r="F47" s="370"/>
      <c r="G47" s="370">
        <v>2</v>
      </c>
      <c r="H47" s="488">
        <v>0</v>
      </c>
      <c r="I47" s="488">
        <f t="shared" si="5"/>
        <v>2</v>
      </c>
      <c r="J47" s="488"/>
      <c r="K47" s="488">
        <v>5</v>
      </c>
      <c r="L47" s="488">
        <v>4</v>
      </c>
      <c r="M47" s="488">
        <f t="shared" si="6"/>
        <v>9</v>
      </c>
      <c r="N47" s="488"/>
      <c r="O47" s="488">
        <v>2</v>
      </c>
      <c r="P47" s="488">
        <v>0</v>
      </c>
      <c r="Q47" s="488">
        <f t="shared" si="7"/>
        <v>2</v>
      </c>
      <c r="R47" s="488"/>
      <c r="S47" s="488">
        <v>0</v>
      </c>
      <c r="T47" s="488">
        <v>0</v>
      </c>
      <c r="U47" s="488">
        <f t="shared" si="8"/>
        <v>0</v>
      </c>
      <c r="V47" s="487">
        <f t="shared" si="9"/>
        <v>13</v>
      </c>
      <c r="W47" s="1317"/>
    </row>
    <row r="48" spans="1:25" s="531" customFormat="1" ht="12" customHeight="1">
      <c r="A48" s="545"/>
      <c r="B48" s="545"/>
      <c r="C48" s="545"/>
      <c r="D48" s="1895"/>
      <c r="E48" s="370" t="s">
        <v>25</v>
      </c>
      <c r="F48" s="370"/>
      <c r="G48" s="370">
        <v>9</v>
      </c>
      <c r="H48" s="488">
        <v>2</v>
      </c>
      <c r="I48" s="488">
        <f t="shared" si="5"/>
        <v>11</v>
      </c>
      <c r="J48" s="488"/>
      <c r="K48" s="488">
        <v>15</v>
      </c>
      <c r="L48" s="488">
        <v>2</v>
      </c>
      <c r="M48" s="488">
        <f t="shared" si="6"/>
        <v>17</v>
      </c>
      <c r="N48" s="488"/>
      <c r="O48" s="488">
        <v>0</v>
      </c>
      <c r="P48" s="488">
        <v>0</v>
      </c>
      <c r="Q48" s="488">
        <f t="shared" si="7"/>
        <v>0</v>
      </c>
      <c r="R48" s="488"/>
      <c r="S48" s="488">
        <v>0</v>
      </c>
      <c r="T48" s="488">
        <v>0</v>
      </c>
      <c r="U48" s="488">
        <f t="shared" si="8"/>
        <v>0</v>
      </c>
      <c r="V48" s="487">
        <f t="shared" si="9"/>
        <v>28</v>
      </c>
      <c r="W48" s="1317"/>
    </row>
    <row r="49" spans="1:23" s="531" customFormat="1" ht="12.75" customHeight="1">
      <c r="A49" s="545"/>
      <c r="B49" s="545"/>
      <c r="C49" s="545"/>
      <c r="D49" s="2053">
        <v>1408</v>
      </c>
      <c r="E49" s="373" t="s">
        <v>63</v>
      </c>
      <c r="F49" s="373"/>
      <c r="G49" s="481">
        <f>SUM(G50:G53)</f>
        <v>5</v>
      </c>
      <c r="H49" s="481">
        <f>SUM(H50:H53)</f>
        <v>3</v>
      </c>
      <c r="I49" s="482">
        <f t="shared" si="5"/>
        <v>8</v>
      </c>
      <c r="J49" s="482"/>
      <c r="K49" s="481">
        <f>SUM(K50:K53)</f>
        <v>8</v>
      </c>
      <c r="L49" s="481">
        <f>SUM(L50:L53)</f>
        <v>3</v>
      </c>
      <c r="M49" s="482">
        <f t="shared" si="6"/>
        <v>11</v>
      </c>
      <c r="N49" s="482"/>
      <c r="O49" s="481">
        <f>SUM(O50:O53)</f>
        <v>0</v>
      </c>
      <c r="P49" s="481">
        <f>SUM(P50:P53)</f>
        <v>0</v>
      </c>
      <c r="Q49" s="482">
        <f t="shared" si="7"/>
        <v>0</v>
      </c>
      <c r="R49" s="482"/>
      <c r="S49" s="481">
        <f>SUM(S50:S53)</f>
        <v>0</v>
      </c>
      <c r="T49" s="481">
        <f>SUM(T50:T53)</f>
        <v>0</v>
      </c>
      <c r="U49" s="482">
        <f t="shared" si="8"/>
        <v>0</v>
      </c>
      <c r="V49" s="480">
        <f t="shared" si="9"/>
        <v>19</v>
      </c>
      <c r="W49" s="1317"/>
    </row>
    <row r="50" spans="1:23" s="531" customFormat="1" ht="12" customHeight="1">
      <c r="A50" s="545"/>
      <c r="B50" s="545"/>
      <c r="C50" s="545"/>
      <c r="D50" s="1895"/>
      <c r="E50" s="1998" t="s">
        <v>473</v>
      </c>
      <c r="F50" s="1998"/>
      <c r="G50" s="488">
        <v>2</v>
      </c>
      <c r="H50" s="488">
        <v>2</v>
      </c>
      <c r="I50" s="488">
        <f t="shared" si="5"/>
        <v>4</v>
      </c>
      <c r="J50" s="370"/>
      <c r="K50" s="488">
        <v>3</v>
      </c>
      <c r="L50" s="488">
        <v>2</v>
      </c>
      <c r="M50" s="488">
        <f t="shared" si="6"/>
        <v>5</v>
      </c>
      <c r="N50" s="370"/>
      <c r="O50" s="488">
        <v>0</v>
      </c>
      <c r="P50" s="488">
        <v>0</v>
      </c>
      <c r="Q50" s="488">
        <f t="shared" si="7"/>
        <v>0</v>
      </c>
      <c r="R50" s="370"/>
      <c r="S50" s="488">
        <v>0</v>
      </c>
      <c r="T50" s="488">
        <v>0</v>
      </c>
      <c r="U50" s="488">
        <f t="shared" si="8"/>
        <v>0</v>
      </c>
      <c r="V50" s="487">
        <f t="shared" si="9"/>
        <v>9</v>
      </c>
      <c r="W50" s="1317"/>
    </row>
    <row r="51" spans="1:23" s="531" customFormat="1" ht="12" customHeight="1">
      <c r="A51" s="545"/>
      <c r="B51" s="545"/>
      <c r="C51" s="545"/>
      <c r="D51" s="1895"/>
      <c r="E51" s="370" t="s">
        <v>57</v>
      </c>
      <c r="F51" s="1316"/>
      <c r="G51" s="488">
        <v>0</v>
      </c>
      <c r="H51" s="488">
        <v>0</v>
      </c>
      <c r="I51" s="488">
        <f t="shared" si="5"/>
        <v>0</v>
      </c>
      <c r="J51" s="370"/>
      <c r="K51" s="488">
        <v>1</v>
      </c>
      <c r="L51" s="488">
        <v>0</v>
      </c>
      <c r="M51" s="488">
        <f t="shared" si="6"/>
        <v>1</v>
      </c>
      <c r="N51" s="370"/>
      <c r="O51" s="488">
        <v>0</v>
      </c>
      <c r="P51" s="488">
        <v>0</v>
      </c>
      <c r="Q51" s="488">
        <f t="shared" si="7"/>
        <v>0</v>
      </c>
      <c r="R51" s="370"/>
      <c r="S51" s="488">
        <v>0</v>
      </c>
      <c r="T51" s="488">
        <v>0</v>
      </c>
      <c r="U51" s="488">
        <f t="shared" si="8"/>
        <v>0</v>
      </c>
      <c r="V51" s="487">
        <f t="shared" si="9"/>
        <v>1</v>
      </c>
      <c r="W51" s="1317"/>
    </row>
    <row r="52" spans="1:23" s="531" customFormat="1" ht="12" customHeight="1">
      <c r="A52" s="545">
        <v>8</v>
      </c>
      <c r="B52" s="545">
        <v>4</v>
      </c>
      <c r="C52" s="545">
        <v>11</v>
      </c>
      <c r="D52" s="1895"/>
      <c r="E52" s="370" t="s">
        <v>18</v>
      </c>
      <c r="F52" s="370"/>
      <c r="G52" s="488">
        <v>1</v>
      </c>
      <c r="H52" s="488">
        <v>1</v>
      </c>
      <c r="I52" s="488">
        <f t="shared" si="5"/>
        <v>2</v>
      </c>
      <c r="J52" s="488"/>
      <c r="K52" s="488">
        <v>0</v>
      </c>
      <c r="L52" s="488">
        <v>1</v>
      </c>
      <c r="M52" s="488">
        <f t="shared" si="6"/>
        <v>1</v>
      </c>
      <c r="N52" s="488"/>
      <c r="O52" s="488">
        <v>0</v>
      </c>
      <c r="P52" s="488">
        <v>0</v>
      </c>
      <c r="Q52" s="488">
        <f t="shared" si="7"/>
        <v>0</v>
      </c>
      <c r="R52" s="488"/>
      <c r="S52" s="488">
        <v>0</v>
      </c>
      <c r="T52" s="488">
        <v>0</v>
      </c>
      <c r="U52" s="488">
        <f t="shared" si="8"/>
        <v>0</v>
      </c>
      <c r="V52" s="487">
        <f t="shared" si="9"/>
        <v>3</v>
      </c>
      <c r="W52" s="1294"/>
    </row>
    <row r="53" spans="1:23" s="531" customFormat="1" ht="12" customHeight="1">
      <c r="A53" s="545">
        <v>8</v>
      </c>
      <c r="B53" s="545">
        <v>4</v>
      </c>
      <c r="C53" s="545">
        <v>11</v>
      </c>
      <c r="D53" s="1896"/>
      <c r="E53" s="370" t="s">
        <v>59</v>
      </c>
      <c r="F53" s="370"/>
      <c r="G53" s="488">
        <v>2</v>
      </c>
      <c r="H53" s="488">
        <v>0</v>
      </c>
      <c r="I53" s="488">
        <f t="shared" si="5"/>
        <v>2</v>
      </c>
      <c r="J53" s="488"/>
      <c r="K53" s="488">
        <v>4</v>
      </c>
      <c r="L53" s="488">
        <v>0</v>
      </c>
      <c r="M53" s="488">
        <f t="shared" si="6"/>
        <v>4</v>
      </c>
      <c r="N53" s="488"/>
      <c r="O53" s="488">
        <v>0</v>
      </c>
      <c r="P53" s="488">
        <v>0</v>
      </c>
      <c r="Q53" s="488">
        <f t="shared" si="7"/>
        <v>0</v>
      </c>
      <c r="R53" s="488"/>
      <c r="S53" s="488">
        <v>0</v>
      </c>
      <c r="T53" s="488">
        <v>0</v>
      </c>
      <c r="U53" s="488">
        <f t="shared" si="8"/>
        <v>0</v>
      </c>
      <c r="V53" s="487">
        <f t="shared" si="9"/>
        <v>6</v>
      </c>
      <c r="W53" s="1317"/>
    </row>
    <row r="54" spans="1:23" s="531" customFormat="1" ht="12.75" customHeight="1">
      <c r="A54" s="545"/>
      <c r="B54" s="545"/>
      <c r="C54" s="545"/>
      <c r="D54" s="1894">
        <v>1624</v>
      </c>
      <c r="E54" s="373" t="s">
        <v>458</v>
      </c>
      <c r="F54" s="373"/>
      <c r="G54" s="481">
        <f>SUM(G55:G57)</f>
        <v>1</v>
      </c>
      <c r="H54" s="481">
        <f>SUM(H55:H57)</f>
        <v>1</v>
      </c>
      <c r="I54" s="482">
        <f t="shared" si="5"/>
        <v>2</v>
      </c>
      <c r="J54" s="482"/>
      <c r="K54" s="481">
        <f>SUM(K55:K57)</f>
        <v>1</v>
      </c>
      <c r="L54" s="481">
        <f>SUM(L55:L57)</f>
        <v>0</v>
      </c>
      <c r="M54" s="482">
        <f t="shared" si="6"/>
        <v>1</v>
      </c>
      <c r="N54" s="482"/>
      <c r="O54" s="481">
        <f>SUM(O55:O57)</f>
        <v>1</v>
      </c>
      <c r="P54" s="481">
        <f>SUM(P55:P57)</f>
        <v>1</v>
      </c>
      <c r="Q54" s="482">
        <f t="shared" si="7"/>
        <v>2</v>
      </c>
      <c r="R54" s="482"/>
      <c r="S54" s="481">
        <f>SUM(S55:S57)</f>
        <v>0</v>
      </c>
      <c r="T54" s="481">
        <f>SUM(T55:T57)</f>
        <v>0</v>
      </c>
      <c r="U54" s="481">
        <f t="shared" si="8"/>
        <v>0</v>
      </c>
      <c r="V54" s="480">
        <f t="shared" si="9"/>
        <v>5</v>
      </c>
      <c r="W54" s="1294"/>
    </row>
    <row r="55" spans="1:23" s="531" customFormat="1" ht="12" customHeight="1">
      <c r="A55" s="545"/>
      <c r="B55" s="545"/>
      <c r="C55" s="545"/>
      <c r="D55" s="1895"/>
      <c r="E55" s="370" t="s">
        <v>186</v>
      </c>
      <c r="F55" s="1316"/>
      <c r="G55" s="1294">
        <v>1</v>
      </c>
      <c r="H55" s="1294">
        <v>1</v>
      </c>
      <c r="I55" s="1294">
        <f t="shared" si="5"/>
        <v>2</v>
      </c>
      <c r="J55" s="1294"/>
      <c r="K55" s="1294">
        <v>1</v>
      </c>
      <c r="L55" s="1294">
        <v>0</v>
      </c>
      <c r="M55" s="1294">
        <f t="shared" si="6"/>
        <v>1</v>
      </c>
      <c r="N55" s="1294"/>
      <c r="O55" s="1294">
        <v>1</v>
      </c>
      <c r="P55" s="1294">
        <v>0</v>
      </c>
      <c r="Q55" s="1323">
        <f t="shared" si="7"/>
        <v>1</v>
      </c>
      <c r="R55" s="1294"/>
      <c r="S55" s="1294">
        <v>0</v>
      </c>
      <c r="T55" s="1294">
        <v>0</v>
      </c>
      <c r="U55" s="1294">
        <f t="shared" si="8"/>
        <v>0</v>
      </c>
      <c r="V55" s="700">
        <f t="shared" si="9"/>
        <v>4</v>
      </c>
      <c r="W55" s="1294"/>
    </row>
    <row r="56" spans="1:23" s="531" customFormat="1" ht="12" customHeight="1">
      <c r="A56" s="545"/>
      <c r="B56" s="545"/>
      <c r="C56" s="545"/>
      <c r="D56" s="1895"/>
      <c r="E56" s="20" t="s">
        <v>149</v>
      </c>
      <c r="F56" s="1316"/>
      <c r="G56" s="1323">
        <v>0</v>
      </c>
      <c r="H56" s="1323">
        <v>0</v>
      </c>
      <c r="I56" s="1323">
        <f t="shared" si="5"/>
        <v>0</v>
      </c>
      <c r="J56" s="1323"/>
      <c r="K56" s="1323">
        <v>0</v>
      </c>
      <c r="L56" s="1323">
        <v>0</v>
      </c>
      <c r="M56" s="1323">
        <f t="shared" si="6"/>
        <v>0</v>
      </c>
      <c r="N56" s="1323"/>
      <c r="O56" s="1323">
        <v>0</v>
      </c>
      <c r="P56" s="1323">
        <v>1</v>
      </c>
      <c r="Q56" s="1323">
        <f t="shared" si="7"/>
        <v>1</v>
      </c>
      <c r="R56" s="1323"/>
      <c r="S56" s="1323">
        <v>0</v>
      </c>
      <c r="T56" s="1323">
        <v>0</v>
      </c>
      <c r="U56" s="1323">
        <f t="shared" si="8"/>
        <v>0</v>
      </c>
      <c r="V56" s="700">
        <f t="shared" si="9"/>
        <v>1</v>
      </c>
      <c r="W56" s="1294"/>
    </row>
    <row r="57" spans="1:23" s="531" customFormat="1" ht="12" customHeight="1">
      <c r="A57" s="545"/>
      <c r="B57" s="545"/>
      <c r="C57" s="545"/>
      <c r="D57" s="1895"/>
      <c r="E57" s="384" t="s">
        <v>22</v>
      </c>
      <c r="F57" s="1322"/>
      <c r="G57" s="1320">
        <v>0</v>
      </c>
      <c r="H57" s="1320">
        <v>0</v>
      </c>
      <c r="I57" s="1320">
        <f t="shared" si="5"/>
        <v>0</v>
      </c>
      <c r="J57" s="1320"/>
      <c r="K57" s="1320">
        <v>0</v>
      </c>
      <c r="L57" s="1320">
        <v>0</v>
      </c>
      <c r="M57" s="1320">
        <f t="shared" si="6"/>
        <v>0</v>
      </c>
      <c r="N57" s="1320"/>
      <c r="O57" s="1320">
        <v>0</v>
      </c>
      <c r="P57" s="1320">
        <v>0</v>
      </c>
      <c r="Q57" s="1321">
        <f t="shared" si="7"/>
        <v>0</v>
      </c>
      <c r="R57" s="1320"/>
      <c r="S57" s="1320">
        <v>0</v>
      </c>
      <c r="T57" s="1320">
        <v>0</v>
      </c>
      <c r="U57" s="1320">
        <f t="shared" si="8"/>
        <v>0</v>
      </c>
      <c r="V57" s="1319">
        <f t="shared" si="9"/>
        <v>0</v>
      </c>
      <c r="W57" s="1294"/>
    </row>
    <row r="58" spans="1:23" s="1316" customFormat="1" ht="12" customHeight="1">
      <c r="A58" s="1318"/>
      <c r="B58" s="1318"/>
      <c r="C58" s="1318"/>
      <c r="D58" s="1894"/>
      <c r="E58" s="373" t="s">
        <v>223</v>
      </c>
      <c r="F58" s="373"/>
      <c r="G58" s="481">
        <f>SUM(G59)</f>
        <v>0</v>
      </c>
      <c r="H58" s="481">
        <f>SUM(H59)</f>
        <v>0</v>
      </c>
      <c r="I58" s="481">
        <f t="shared" si="5"/>
        <v>0</v>
      </c>
      <c r="J58" s="481"/>
      <c r="K58" s="481">
        <f>SUM(K59)</f>
        <v>1</v>
      </c>
      <c r="L58" s="481">
        <f>SUM(L59)</f>
        <v>1</v>
      </c>
      <c r="M58" s="481">
        <f t="shared" si="6"/>
        <v>2</v>
      </c>
      <c r="N58" s="481"/>
      <c r="O58" s="481">
        <f>SUM(O59)</f>
        <v>0</v>
      </c>
      <c r="P58" s="481">
        <f>SUM(P59)</f>
        <v>0</v>
      </c>
      <c r="Q58" s="656">
        <f t="shared" si="7"/>
        <v>0</v>
      </c>
      <c r="R58" s="481"/>
      <c r="S58" s="481">
        <f>SUM(S59)</f>
        <v>0</v>
      </c>
      <c r="T58" s="481">
        <f>SUM(T59)</f>
        <v>0</v>
      </c>
      <c r="U58" s="482">
        <f t="shared" si="8"/>
        <v>0</v>
      </c>
      <c r="V58" s="519">
        <f t="shared" si="9"/>
        <v>2</v>
      </c>
      <c r="W58" s="1317"/>
    </row>
    <row r="59" spans="1:23" s="531" customFormat="1" ht="12" customHeight="1">
      <c r="A59" s="545"/>
      <c r="B59" s="545"/>
      <c r="C59" s="545"/>
      <c r="D59" s="1896"/>
      <c r="E59" s="2052" t="s">
        <v>478</v>
      </c>
      <c r="F59" s="2052"/>
      <c r="G59" s="1315">
        <v>0</v>
      </c>
      <c r="H59" s="1315">
        <v>0</v>
      </c>
      <c r="I59" s="1315">
        <f t="shared" si="5"/>
        <v>0</v>
      </c>
      <c r="J59" s="1315"/>
      <c r="K59" s="1315">
        <v>1</v>
      </c>
      <c r="L59" s="1315">
        <v>1</v>
      </c>
      <c r="M59" s="1315">
        <f t="shared" si="6"/>
        <v>2</v>
      </c>
      <c r="N59" s="1315"/>
      <c r="O59" s="1315">
        <v>0</v>
      </c>
      <c r="P59" s="1315">
        <v>0</v>
      </c>
      <c r="Q59" s="1315">
        <f t="shared" si="7"/>
        <v>0</v>
      </c>
      <c r="R59" s="1315"/>
      <c r="S59" s="1315">
        <v>0</v>
      </c>
      <c r="T59" s="1315">
        <v>0</v>
      </c>
      <c r="U59" s="1315">
        <f t="shared" si="8"/>
        <v>0</v>
      </c>
      <c r="V59" s="1314">
        <f t="shared" si="9"/>
        <v>2</v>
      </c>
      <c r="W59" s="1294"/>
    </row>
    <row r="60" spans="1:23" s="531" customFormat="1" ht="12" customHeight="1">
      <c r="A60" s="545"/>
      <c r="B60" s="545"/>
      <c r="C60" s="545"/>
      <c r="D60" s="515"/>
      <c r="E60" s="373" t="s">
        <v>11</v>
      </c>
      <c r="F60" s="1313"/>
      <c r="G60" s="1311">
        <v>0</v>
      </c>
      <c r="H60" s="1311">
        <v>0</v>
      </c>
      <c r="I60" s="1311">
        <f t="shared" si="5"/>
        <v>0</v>
      </c>
      <c r="J60" s="1311"/>
      <c r="K60" s="1311">
        <v>0</v>
      </c>
      <c r="L60" s="1311">
        <v>1</v>
      </c>
      <c r="M60" s="1311">
        <f t="shared" si="6"/>
        <v>1</v>
      </c>
      <c r="N60" s="1311"/>
      <c r="O60" s="1311">
        <v>0</v>
      </c>
      <c r="P60" s="1311">
        <v>0</v>
      </c>
      <c r="Q60" s="1312">
        <f t="shared" si="7"/>
        <v>0</v>
      </c>
      <c r="R60" s="1312"/>
      <c r="S60" s="1311">
        <v>0</v>
      </c>
      <c r="T60" s="1311">
        <v>0</v>
      </c>
      <c r="U60" s="494">
        <f t="shared" si="8"/>
        <v>0</v>
      </c>
      <c r="V60" s="1310">
        <f t="shared" si="9"/>
        <v>1</v>
      </c>
      <c r="W60" s="1294"/>
    </row>
    <row r="61" spans="1:23" ht="15" customHeight="1">
      <c r="A61" s="618"/>
      <c r="B61" s="618"/>
      <c r="C61" s="618"/>
      <c r="D61" s="29"/>
      <c r="E61" s="1885" t="s">
        <v>0</v>
      </c>
      <c r="F61" s="1886"/>
      <c r="G61" s="649">
        <f t="shared" ref="G61:V61" si="10">SUM(G9+G19+G28+G32+G35+G40+G46+G49+G54+G60+G58)</f>
        <v>34</v>
      </c>
      <c r="H61" s="649">
        <f t="shared" si="10"/>
        <v>21</v>
      </c>
      <c r="I61" s="649">
        <f t="shared" si="10"/>
        <v>55</v>
      </c>
      <c r="J61" s="649">
        <f t="shared" si="10"/>
        <v>0</v>
      </c>
      <c r="K61" s="649">
        <f t="shared" si="10"/>
        <v>62</v>
      </c>
      <c r="L61" s="649">
        <f t="shared" si="10"/>
        <v>22</v>
      </c>
      <c r="M61" s="649">
        <f t="shared" si="10"/>
        <v>84</v>
      </c>
      <c r="N61" s="649">
        <f t="shared" si="10"/>
        <v>0</v>
      </c>
      <c r="O61" s="649">
        <f t="shared" si="10"/>
        <v>7</v>
      </c>
      <c r="P61" s="649">
        <f t="shared" si="10"/>
        <v>1</v>
      </c>
      <c r="Q61" s="649">
        <f t="shared" si="10"/>
        <v>8</v>
      </c>
      <c r="R61" s="649">
        <f t="shared" si="10"/>
        <v>0</v>
      </c>
      <c r="S61" s="649">
        <f t="shared" si="10"/>
        <v>0</v>
      </c>
      <c r="T61" s="649">
        <f t="shared" si="10"/>
        <v>0</v>
      </c>
      <c r="U61" s="649">
        <f t="shared" si="10"/>
        <v>0</v>
      </c>
      <c r="V61" s="1309">
        <f t="shared" si="10"/>
        <v>147</v>
      </c>
    </row>
    <row r="62" spans="1:23" s="4" customFormat="1" ht="11.25" customHeight="1">
      <c r="C62" s="359"/>
      <c r="E62" s="10" t="s">
        <v>452</v>
      </c>
    </row>
    <row r="63" spans="1:23" s="4" customFormat="1" ht="11.25" customHeight="1">
      <c r="C63" s="359"/>
      <c r="E63" s="10" t="s">
        <v>477</v>
      </c>
    </row>
    <row r="64" spans="1:23" ht="11.25" customHeight="1">
      <c r="D64" s="4"/>
      <c r="E64" s="4"/>
    </row>
    <row r="65" spans="4:23" ht="9" customHeight="1"/>
    <row r="66" spans="4:23" ht="9" customHeight="1"/>
    <row r="67" spans="4:23" ht="9" customHeight="1">
      <c r="D67" s="531"/>
      <c r="E67" s="531"/>
      <c r="F67" s="531"/>
      <c r="G67" s="531"/>
      <c r="H67" s="531"/>
      <c r="I67" s="531"/>
      <c r="J67" s="531"/>
      <c r="K67" s="531"/>
      <c r="L67" s="531"/>
      <c r="M67" s="531"/>
      <c r="N67" s="531"/>
      <c r="O67" s="531"/>
      <c r="P67" s="531"/>
      <c r="Q67" s="531"/>
      <c r="R67" s="531"/>
      <c r="S67" s="531"/>
      <c r="T67" s="531"/>
      <c r="U67" s="531"/>
      <c r="V67" s="531"/>
      <c r="W67" s="531"/>
    </row>
    <row r="68" spans="4:23" ht="9" customHeight="1">
      <c r="D68" s="531"/>
      <c r="E68" s="490"/>
      <c r="F68" s="531"/>
      <c r="G68" s="531"/>
      <c r="H68" s="488"/>
      <c r="I68" s="488"/>
      <c r="J68" s="488"/>
      <c r="K68" s="488"/>
      <c r="L68" s="488"/>
      <c r="M68" s="488"/>
      <c r="N68" s="488"/>
      <c r="O68" s="488"/>
      <c r="P68" s="488"/>
      <c r="Q68" s="488"/>
      <c r="R68" s="488"/>
      <c r="S68" s="488"/>
      <c r="T68" s="488"/>
      <c r="U68" s="488"/>
      <c r="V68" s="488"/>
      <c r="W68" s="531"/>
    </row>
    <row r="69" spans="4:23" ht="9" customHeight="1">
      <c r="D69" s="531"/>
      <c r="E69" s="490"/>
      <c r="F69" s="531"/>
      <c r="G69" s="531"/>
      <c r="H69" s="488"/>
      <c r="I69" s="488"/>
      <c r="J69" s="488"/>
      <c r="K69" s="488"/>
      <c r="L69" s="488"/>
      <c r="M69" s="488"/>
      <c r="N69" s="488"/>
      <c r="O69" s="488"/>
      <c r="P69" s="488"/>
      <c r="Q69" s="488"/>
      <c r="R69" s="488"/>
      <c r="S69" s="488"/>
      <c r="T69" s="488"/>
      <c r="U69" s="488"/>
      <c r="V69" s="488"/>
      <c r="W69" s="531"/>
    </row>
    <row r="70" spans="4:23" ht="9" customHeight="1">
      <c r="D70" s="531"/>
      <c r="E70" s="531"/>
      <c r="F70" s="531"/>
      <c r="G70" s="531"/>
      <c r="H70" s="531"/>
      <c r="I70" s="531"/>
      <c r="J70" s="531"/>
      <c r="K70" s="531"/>
      <c r="L70" s="531"/>
      <c r="M70" s="531"/>
      <c r="N70" s="531"/>
      <c r="O70" s="531"/>
      <c r="P70" s="531"/>
      <c r="Q70" s="531"/>
      <c r="R70" s="531"/>
      <c r="S70" s="531"/>
      <c r="T70" s="531"/>
      <c r="U70" s="531"/>
      <c r="V70" s="531"/>
      <c r="W70" s="531"/>
    </row>
    <row r="71" spans="4:23" ht="9" customHeight="1">
      <c r="D71" s="531"/>
      <c r="E71" s="531"/>
      <c r="F71" s="531"/>
      <c r="G71" s="531"/>
      <c r="H71" s="531"/>
      <c r="I71" s="531"/>
      <c r="J71" s="531"/>
      <c r="K71" s="531"/>
      <c r="L71" s="531"/>
      <c r="M71" s="531"/>
      <c r="N71" s="531"/>
      <c r="O71" s="531"/>
      <c r="P71" s="531"/>
      <c r="Q71" s="531"/>
      <c r="R71" s="531"/>
      <c r="S71" s="531"/>
      <c r="T71" s="531"/>
      <c r="U71" s="531"/>
      <c r="V71" s="531"/>
      <c r="W71" s="531"/>
    </row>
    <row r="72" spans="4:23" ht="9" customHeight="1">
      <c r="D72" s="531"/>
      <c r="E72" s="531"/>
      <c r="F72" s="531"/>
      <c r="G72" s="531"/>
      <c r="H72" s="531"/>
      <c r="I72" s="531"/>
      <c r="J72" s="531"/>
      <c r="K72" s="531"/>
      <c r="L72" s="531"/>
      <c r="M72" s="531"/>
      <c r="N72" s="531"/>
      <c r="O72" s="531"/>
      <c r="P72" s="531"/>
      <c r="Q72" s="531"/>
      <c r="R72" s="531"/>
      <c r="S72" s="531"/>
      <c r="T72" s="531"/>
      <c r="U72" s="531"/>
      <c r="V72" s="531"/>
      <c r="W72" s="531"/>
    </row>
    <row r="73" spans="4:23" ht="9" customHeight="1">
      <c r="D73" s="531"/>
      <c r="E73" s="531"/>
      <c r="F73" s="531"/>
      <c r="G73" s="531"/>
      <c r="H73" s="531"/>
      <c r="I73" s="531"/>
      <c r="J73" s="531"/>
      <c r="K73" s="531"/>
      <c r="L73" s="531"/>
      <c r="M73" s="531"/>
      <c r="N73" s="531"/>
      <c r="O73" s="531"/>
      <c r="P73" s="531"/>
      <c r="Q73" s="531"/>
      <c r="R73" s="531"/>
      <c r="S73" s="531"/>
      <c r="T73" s="531"/>
      <c r="U73" s="531"/>
      <c r="V73" s="531"/>
      <c r="W73" s="531"/>
    </row>
    <row r="74" spans="4:23" ht="9" customHeight="1"/>
    <row r="75" spans="4:23" ht="9" customHeight="1"/>
    <row r="76" spans="4:23" ht="9" customHeight="1"/>
    <row r="77" spans="4:23" ht="9" customHeight="1"/>
    <row r="78" spans="4:23" ht="9" customHeight="1"/>
    <row r="79" spans="4:23" ht="9" customHeight="1"/>
    <row r="80" spans="4:23"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row r="139" spans="5:7" ht="9" customHeight="1"/>
    <row r="140" spans="5:7" ht="9" customHeight="1"/>
    <row r="141" spans="5:7" ht="9" customHeight="1"/>
    <row r="142" spans="5:7" ht="9" customHeight="1">
      <c r="E142" s="4"/>
      <c r="F142" s="4"/>
      <c r="G142" s="4"/>
    </row>
    <row r="143" spans="5:7" ht="9" customHeight="1"/>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sheetData>
  <mergeCells count="26">
    <mergeCell ref="D35:D39"/>
    <mergeCell ref="E50:F50"/>
    <mergeCell ref="Y27:AB31"/>
    <mergeCell ref="K7:M7"/>
    <mergeCell ref="D28:D31"/>
    <mergeCell ref="G7:I7"/>
    <mergeCell ref="D9:D18"/>
    <mergeCell ref="D6:D8"/>
    <mergeCell ref="D19:D27"/>
    <mergeCell ref="S7:U7"/>
    <mergeCell ref="E61:F61"/>
    <mergeCell ref="AA3:AO3"/>
    <mergeCell ref="D32:D34"/>
    <mergeCell ref="D3:V3"/>
    <mergeCell ref="D4:V4"/>
    <mergeCell ref="O7:Q7"/>
    <mergeCell ref="E6:F8"/>
    <mergeCell ref="G6:U6"/>
    <mergeCell ref="V6:V8"/>
    <mergeCell ref="D58:D59"/>
    <mergeCell ref="D46:D48"/>
    <mergeCell ref="D40:D45"/>
    <mergeCell ref="E59:F59"/>
    <mergeCell ref="E16:F16"/>
    <mergeCell ref="D49:D53"/>
    <mergeCell ref="D54:D57"/>
  </mergeCells>
  <printOptions horizontalCentered="1"/>
  <pageMargins left="0.51" right="0.43" top="0.52" bottom="0.94488188976377963" header="0.51181102362204722" footer="0.51181102362204722"/>
  <pageSetup scale="61" orientation="portrait" r:id="rId1"/>
  <headerFooter alignWithMargins="0">
    <oddFooter>&amp;F</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7FC69-795B-4697-942B-98C0FDCCDB8B}">
  <dimension ref="A1:AE408"/>
  <sheetViews>
    <sheetView view="pageBreakPreview" topLeftCell="D1" zoomScaleNormal="115" zoomScaleSheetLayoutView="100" workbookViewId="0">
      <selection activeCell="O24" sqref="O24:T34"/>
    </sheetView>
  </sheetViews>
  <sheetFormatPr baseColWidth="10" defaultRowHeight="12.75"/>
  <cols>
    <col min="1" max="1" width="2" style="1" hidden="1" customWidth="1"/>
    <col min="2" max="2" width="2.140625" style="1" hidden="1" customWidth="1"/>
    <col min="3" max="3" width="2.7109375" style="741" hidden="1" customWidth="1"/>
    <col min="4" max="4" width="6.7109375" style="1" customWidth="1"/>
    <col min="5" max="5" width="1.5703125" style="1" customWidth="1"/>
    <col min="6" max="6" width="60" style="1" customWidth="1"/>
    <col min="7" max="9" width="8.7109375" style="16" customWidth="1"/>
    <col min="10" max="26" width="5.5703125" style="1" customWidth="1"/>
    <col min="27" max="27" width="6.7109375" style="1" customWidth="1"/>
    <col min="28" max="28" width="1" style="1" customWidth="1"/>
    <col min="29" max="30" width="6.7109375" style="1" customWidth="1"/>
    <col min="31" max="16384" width="11.42578125" style="1"/>
  </cols>
  <sheetData>
    <row r="1" spans="1:31" ht="12" customHeight="1">
      <c r="J1" s="389"/>
      <c r="K1" s="389"/>
      <c r="L1" s="389"/>
    </row>
    <row r="2" spans="1:31" ht="3.75" customHeight="1">
      <c r="H2" s="15"/>
      <c r="I2" s="15"/>
      <c r="J2" s="389"/>
      <c r="K2" s="389"/>
      <c r="L2" s="389"/>
    </row>
    <row r="3" spans="1:31" ht="12.75" customHeight="1">
      <c r="D3" s="1888" t="s">
        <v>476</v>
      </c>
      <c r="E3" s="1888"/>
      <c r="F3" s="1888"/>
      <c r="G3" s="1888"/>
      <c r="H3" s="1888"/>
      <c r="I3" s="1888"/>
      <c r="J3" s="389"/>
      <c r="K3" s="389"/>
      <c r="N3" s="1888"/>
      <c r="O3" s="1888"/>
      <c r="P3" s="1888"/>
      <c r="Q3" s="1888"/>
      <c r="R3" s="1888"/>
      <c r="S3" s="1888"/>
      <c r="T3" s="1888"/>
      <c r="U3" s="1888"/>
      <c r="V3" s="1888"/>
      <c r="W3" s="1888"/>
      <c r="X3" s="1888"/>
      <c r="Y3" s="1888"/>
      <c r="Z3" s="1888"/>
      <c r="AA3" s="1888"/>
      <c r="AB3" s="1888"/>
    </row>
    <row r="4" spans="1:31" ht="12.75" customHeight="1">
      <c r="B4" s="414"/>
      <c r="C4" s="1308"/>
      <c r="D4" s="1888">
        <v>2020</v>
      </c>
      <c r="E4" s="1888"/>
      <c r="F4" s="1888"/>
      <c r="G4" s="1888"/>
      <c r="H4" s="1888"/>
      <c r="I4" s="1888"/>
      <c r="J4" s="389"/>
      <c r="K4" s="389"/>
      <c r="L4" s="414"/>
      <c r="M4" s="414"/>
      <c r="N4" s="413"/>
      <c r="AD4" s="2"/>
      <c r="AE4" s="2"/>
    </row>
    <row r="5" spans="1:31" ht="13.5" customHeight="1">
      <c r="D5" s="796"/>
      <c r="E5" s="3"/>
      <c r="F5" s="3"/>
      <c r="G5" s="5"/>
      <c r="H5" s="15"/>
      <c r="I5" s="15"/>
      <c r="J5" s="389"/>
      <c r="K5" s="389"/>
      <c r="N5" s="4"/>
    </row>
    <row r="6" spans="1:31" ht="10.5" customHeight="1">
      <c r="A6" s="359" t="s">
        <v>12</v>
      </c>
      <c r="B6" s="359" t="s">
        <v>13</v>
      </c>
      <c r="C6" s="359" t="s">
        <v>14</v>
      </c>
      <c r="D6" s="1889" t="s">
        <v>6</v>
      </c>
      <c r="E6" s="2039" t="s">
        <v>67</v>
      </c>
      <c r="F6" s="2039"/>
      <c r="G6" s="1307"/>
      <c r="H6" s="1307"/>
      <c r="I6" s="1087"/>
      <c r="J6" s="1306"/>
      <c r="K6" s="389"/>
      <c r="L6" s="5"/>
    </row>
    <row r="7" spans="1:31" ht="10.5" customHeight="1">
      <c r="A7" s="359"/>
      <c r="B7" s="359"/>
      <c r="C7" s="359"/>
      <c r="D7" s="2038"/>
      <c r="E7" s="2040"/>
      <c r="F7" s="2040"/>
      <c r="G7" s="1900" t="s">
        <v>72</v>
      </c>
      <c r="H7" s="1900" t="s">
        <v>71</v>
      </c>
      <c r="I7" s="1881" t="s">
        <v>0</v>
      </c>
      <c r="J7" s="1304"/>
      <c r="K7" s="389"/>
    </row>
    <row r="8" spans="1:31" ht="12.75" customHeight="1">
      <c r="A8" s="359"/>
      <c r="B8" s="359"/>
      <c r="C8" s="359"/>
      <c r="D8" s="2038"/>
      <c r="E8" s="2041"/>
      <c r="F8" s="2041"/>
      <c r="G8" s="1901"/>
      <c r="H8" s="1901"/>
      <c r="I8" s="1882"/>
      <c r="J8" s="1304"/>
      <c r="K8" s="389"/>
    </row>
    <row r="9" spans="1:31">
      <c r="A9" s="359"/>
      <c r="B9" s="359"/>
      <c r="C9" s="359"/>
      <c r="D9" s="1891">
        <v>1401</v>
      </c>
      <c r="E9" s="392" t="s">
        <v>1</v>
      </c>
      <c r="F9" s="491"/>
      <c r="G9" s="513">
        <f>SUM(G10:G18)</f>
        <v>21</v>
      </c>
      <c r="H9" s="513">
        <f>SUM(H10:H18)</f>
        <v>5</v>
      </c>
      <c r="I9" s="1293">
        <f t="shared" ref="I9:I40" si="0">SUM(G9:H9)</f>
        <v>26</v>
      </c>
      <c r="J9" s="1304"/>
      <c r="K9" s="389"/>
    </row>
    <row r="10" spans="1:31" ht="12" customHeight="1">
      <c r="A10" s="359">
        <v>1</v>
      </c>
      <c r="B10" s="359">
        <v>1</v>
      </c>
      <c r="C10" s="359">
        <v>11</v>
      </c>
      <c r="D10" s="1892"/>
      <c r="E10" s="1303" t="s">
        <v>33</v>
      </c>
      <c r="F10" s="370"/>
      <c r="G10" s="706">
        <v>3</v>
      </c>
      <c r="H10" s="367">
        <v>0</v>
      </c>
      <c r="I10" s="595">
        <f t="shared" si="0"/>
        <v>3</v>
      </c>
      <c r="J10" s="1302"/>
      <c r="K10" s="389"/>
      <c r="L10" s="389"/>
    </row>
    <row r="11" spans="1:31" ht="12" customHeight="1">
      <c r="A11" s="359">
        <v>1</v>
      </c>
      <c r="B11" s="359">
        <v>1</v>
      </c>
      <c r="C11" s="359">
        <v>5</v>
      </c>
      <c r="D11" s="1892"/>
      <c r="E11" s="370" t="s">
        <v>34</v>
      </c>
      <c r="F11" s="370"/>
      <c r="G11" s="706">
        <v>3</v>
      </c>
      <c r="H11" s="367">
        <v>0</v>
      </c>
      <c r="I11" s="595">
        <f t="shared" si="0"/>
        <v>3</v>
      </c>
      <c r="J11" s="1302"/>
      <c r="K11" s="389"/>
      <c r="L11" s="389"/>
    </row>
    <row r="12" spans="1:31" ht="12" customHeight="1">
      <c r="A12" s="359">
        <v>1</v>
      </c>
      <c r="B12" s="359">
        <v>1</v>
      </c>
      <c r="C12" s="359">
        <v>12</v>
      </c>
      <c r="D12" s="1892"/>
      <c r="E12" s="370" t="s">
        <v>35</v>
      </c>
      <c r="F12" s="370"/>
      <c r="G12" s="706">
        <v>8</v>
      </c>
      <c r="H12" s="367">
        <v>2</v>
      </c>
      <c r="I12" s="595">
        <f t="shared" si="0"/>
        <v>10</v>
      </c>
      <c r="J12" s="1298"/>
      <c r="K12" s="389"/>
      <c r="L12" s="389"/>
    </row>
    <row r="13" spans="1:31" ht="12" customHeight="1">
      <c r="A13" s="359">
        <v>1</v>
      </c>
      <c r="B13" s="359">
        <v>1</v>
      </c>
      <c r="C13" s="359">
        <v>2</v>
      </c>
      <c r="D13" s="1892"/>
      <c r="E13" s="370" t="s">
        <v>27</v>
      </c>
      <c r="F13" s="370"/>
      <c r="G13" s="706">
        <v>1</v>
      </c>
      <c r="H13" s="367">
        <v>2</v>
      </c>
      <c r="I13" s="595">
        <f t="shared" si="0"/>
        <v>3</v>
      </c>
      <c r="J13" s="1297"/>
      <c r="K13" s="389"/>
      <c r="L13" s="389"/>
    </row>
    <row r="14" spans="1:31" ht="12" customHeight="1">
      <c r="A14" s="359">
        <v>1</v>
      </c>
      <c r="B14" s="359">
        <v>1</v>
      </c>
      <c r="C14" s="359">
        <v>4</v>
      </c>
      <c r="D14" s="1892"/>
      <c r="E14" s="370" t="s">
        <v>10</v>
      </c>
      <c r="F14" s="370"/>
      <c r="G14" s="706">
        <v>4</v>
      </c>
      <c r="H14" s="367">
        <v>0</v>
      </c>
      <c r="I14" s="595">
        <f t="shared" si="0"/>
        <v>4</v>
      </c>
      <c r="J14" s="1290"/>
      <c r="K14" s="389"/>
      <c r="L14" s="389"/>
    </row>
    <row r="15" spans="1:31" ht="12" customHeight="1">
      <c r="A15" s="359">
        <v>1</v>
      </c>
      <c r="B15" s="359">
        <v>1</v>
      </c>
      <c r="C15" s="359">
        <v>1</v>
      </c>
      <c r="D15" s="1892"/>
      <c r="E15" s="370" t="s">
        <v>36</v>
      </c>
      <c r="F15" s="370"/>
      <c r="G15" s="706">
        <v>0</v>
      </c>
      <c r="H15" s="367">
        <v>1</v>
      </c>
      <c r="I15" s="595">
        <f t="shared" si="0"/>
        <v>1</v>
      </c>
      <c r="J15" s="1297"/>
      <c r="K15" s="389"/>
      <c r="L15" s="389"/>
    </row>
    <row r="16" spans="1:31" ht="12" customHeight="1">
      <c r="A16" s="359"/>
      <c r="B16" s="359"/>
      <c r="C16" s="359"/>
      <c r="D16" s="1892"/>
      <c r="E16" s="1998" t="s">
        <v>31</v>
      </c>
      <c r="F16" s="1998"/>
      <c r="G16" s="706">
        <v>1</v>
      </c>
      <c r="H16" s="367">
        <v>0</v>
      </c>
      <c r="I16" s="595">
        <f t="shared" si="0"/>
        <v>1</v>
      </c>
      <c r="J16" s="1297"/>
      <c r="K16" s="389"/>
      <c r="L16" s="389"/>
    </row>
    <row r="17" spans="1:20" ht="12" customHeight="1">
      <c r="A17" s="359"/>
      <c r="B17" s="359"/>
      <c r="C17" s="359"/>
      <c r="D17" s="1892"/>
      <c r="E17" s="1291" t="s">
        <v>24</v>
      </c>
      <c r="F17" s="1291"/>
      <c r="G17" s="706">
        <v>0</v>
      </c>
      <c r="H17" s="367">
        <v>0</v>
      </c>
      <c r="I17" s="595">
        <f t="shared" si="0"/>
        <v>0</v>
      </c>
      <c r="J17" s="1297"/>
      <c r="K17" s="389"/>
      <c r="L17" s="389"/>
    </row>
    <row r="18" spans="1:20" ht="12" customHeight="1">
      <c r="A18" s="359"/>
      <c r="B18" s="359"/>
      <c r="C18" s="359"/>
      <c r="D18" s="1893"/>
      <c r="E18" s="1291" t="s">
        <v>32</v>
      </c>
      <c r="F18" s="1291"/>
      <c r="G18" s="706">
        <v>1</v>
      </c>
      <c r="H18" s="367">
        <v>0</v>
      </c>
      <c r="I18" s="595">
        <f t="shared" si="0"/>
        <v>1</v>
      </c>
      <c r="J18" s="1297"/>
      <c r="K18" s="389"/>
      <c r="L18" s="389"/>
    </row>
    <row r="19" spans="1:20" ht="12.75" customHeight="1">
      <c r="A19" s="359"/>
      <c r="B19" s="359"/>
      <c r="C19" s="359"/>
      <c r="D19" s="1891">
        <v>1402</v>
      </c>
      <c r="E19" s="373" t="s">
        <v>2</v>
      </c>
      <c r="F19" s="482"/>
      <c r="G19" s="513">
        <f>SUM(G20:G27)</f>
        <v>8</v>
      </c>
      <c r="H19" s="513">
        <f>SUM(H20:H27)</f>
        <v>8</v>
      </c>
      <c r="I19" s="1301">
        <f t="shared" si="0"/>
        <v>16</v>
      </c>
      <c r="J19" s="1290"/>
      <c r="K19" s="389"/>
      <c r="L19" s="389"/>
    </row>
    <row r="20" spans="1:20" ht="12" customHeight="1">
      <c r="A20" s="359">
        <v>2</v>
      </c>
      <c r="B20" s="359">
        <v>4</v>
      </c>
      <c r="C20" s="359">
        <v>11</v>
      </c>
      <c r="D20" s="1892"/>
      <c r="E20" s="370" t="s">
        <v>37</v>
      </c>
      <c r="F20" s="369"/>
      <c r="G20" s="706">
        <v>2</v>
      </c>
      <c r="H20" s="367">
        <v>1</v>
      </c>
      <c r="I20" s="595">
        <f t="shared" si="0"/>
        <v>3</v>
      </c>
      <c r="J20" s="1298"/>
      <c r="K20" s="389"/>
      <c r="L20" s="389"/>
    </row>
    <row r="21" spans="1:20" ht="12" customHeight="1">
      <c r="A21" s="359">
        <v>2</v>
      </c>
      <c r="B21" s="359">
        <v>4</v>
      </c>
      <c r="C21" s="359">
        <v>10</v>
      </c>
      <c r="D21" s="1892"/>
      <c r="E21" s="370" t="s">
        <v>38</v>
      </c>
      <c r="F21" s="369"/>
      <c r="G21" s="706">
        <v>5</v>
      </c>
      <c r="H21" s="367">
        <v>1</v>
      </c>
      <c r="I21" s="595">
        <f t="shared" si="0"/>
        <v>6</v>
      </c>
      <c r="J21" s="1298"/>
      <c r="K21" s="389"/>
      <c r="L21" s="389"/>
    </row>
    <row r="22" spans="1:20" ht="12" customHeight="1">
      <c r="A22" s="359">
        <v>2</v>
      </c>
      <c r="B22" s="359">
        <v>4</v>
      </c>
      <c r="C22" s="359">
        <v>10</v>
      </c>
      <c r="D22" s="1892"/>
      <c r="E22" s="370" t="s">
        <v>39</v>
      </c>
      <c r="F22" s="369"/>
      <c r="G22" s="706">
        <v>0</v>
      </c>
      <c r="H22" s="367">
        <v>2</v>
      </c>
      <c r="I22" s="595">
        <f t="shared" si="0"/>
        <v>2</v>
      </c>
      <c r="J22" s="1298"/>
      <c r="K22" s="389"/>
      <c r="L22" s="389"/>
    </row>
    <row r="23" spans="1:20" ht="12" customHeight="1">
      <c r="A23" s="359">
        <v>2</v>
      </c>
      <c r="B23" s="359">
        <v>4</v>
      </c>
      <c r="C23" s="359">
        <v>3</v>
      </c>
      <c r="D23" s="1892"/>
      <c r="E23" s="370" t="s">
        <v>40</v>
      </c>
      <c r="F23" s="369"/>
      <c r="G23" s="706">
        <v>0</v>
      </c>
      <c r="H23" s="367">
        <v>3</v>
      </c>
      <c r="I23" s="595">
        <f t="shared" si="0"/>
        <v>3</v>
      </c>
      <c r="J23" s="1298"/>
      <c r="K23" s="389"/>
      <c r="L23" s="389"/>
    </row>
    <row r="24" spans="1:20" ht="12" customHeight="1">
      <c r="A24" s="359">
        <v>2</v>
      </c>
      <c r="B24" s="359">
        <v>4</v>
      </c>
      <c r="C24" s="359">
        <v>7</v>
      </c>
      <c r="D24" s="1892"/>
      <c r="E24" s="370" t="s">
        <v>41</v>
      </c>
      <c r="F24" s="369"/>
      <c r="G24" s="706">
        <v>0</v>
      </c>
      <c r="H24" s="367">
        <v>0</v>
      </c>
      <c r="I24" s="595">
        <f t="shared" si="0"/>
        <v>0</v>
      </c>
      <c r="J24" s="1298"/>
      <c r="K24" s="389"/>
      <c r="L24" s="389"/>
    </row>
    <row r="25" spans="1:20" ht="12" customHeight="1">
      <c r="A25" s="359">
        <v>2</v>
      </c>
      <c r="B25" s="359">
        <v>4</v>
      </c>
      <c r="C25" s="359">
        <v>1</v>
      </c>
      <c r="D25" s="1892"/>
      <c r="E25" s="370" t="s">
        <v>42</v>
      </c>
      <c r="F25" s="369"/>
      <c r="G25" s="706">
        <v>0</v>
      </c>
      <c r="H25" s="367">
        <v>0</v>
      </c>
      <c r="I25" s="595">
        <f t="shared" si="0"/>
        <v>0</v>
      </c>
      <c r="J25" s="1298"/>
      <c r="K25" s="389"/>
      <c r="L25" s="389"/>
    </row>
    <row r="26" spans="1:20" ht="12" customHeight="1">
      <c r="A26" s="359">
        <v>2</v>
      </c>
      <c r="B26" s="359">
        <v>4</v>
      </c>
      <c r="C26" s="359">
        <v>9</v>
      </c>
      <c r="D26" s="1892"/>
      <c r="E26" s="370" t="s">
        <v>43</v>
      </c>
      <c r="F26" s="369"/>
      <c r="G26" s="706">
        <v>0</v>
      </c>
      <c r="H26" s="367">
        <v>0</v>
      </c>
      <c r="I26" s="595">
        <f t="shared" si="0"/>
        <v>0</v>
      </c>
      <c r="J26" s="1298"/>
      <c r="K26" s="389"/>
      <c r="L26" s="389"/>
    </row>
    <row r="27" spans="1:20" ht="12" customHeight="1">
      <c r="A27" s="359">
        <v>2</v>
      </c>
      <c r="B27" s="359">
        <v>4</v>
      </c>
      <c r="C27" s="359">
        <v>11</v>
      </c>
      <c r="D27" s="1892"/>
      <c r="E27" s="370" t="s">
        <v>44</v>
      </c>
      <c r="F27" s="369"/>
      <c r="G27" s="706">
        <v>1</v>
      </c>
      <c r="H27" s="367">
        <v>1</v>
      </c>
      <c r="I27" s="595">
        <f t="shared" si="0"/>
        <v>2</v>
      </c>
      <c r="J27" s="1298"/>
      <c r="K27" s="389"/>
      <c r="L27" s="389"/>
    </row>
    <row r="28" spans="1:20" ht="12.75" customHeight="1">
      <c r="A28" s="359"/>
      <c r="B28" s="359"/>
      <c r="C28" s="359"/>
      <c r="D28" s="1891">
        <v>1403</v>
      </c>
      <c r="E28" s="373" t="s">
        <v>3</v>
      </c>
      <c r="F28" s="482"/>
      <c r="G28" s="513">
        <f>SUM(G29:G31)</f>
        <v>0</v>
      </c>
      <c r="H28" s="513">
        <f>SUM(H29:H31)</f>
        <v>4</v>
      </c>
      <c r="I28" s="1293">
        <f t="shared" si="0"/>
        <v>4</v>
      </c>
      <c r="J28" s="1290"/>
      <c r="K28" s="389"/>
      <c r="L28" s="389"/>
      <c r="O28" s="1910"/>
      <c r="P28" s="1910"/>
      <c r="Q28" s="1910"/>
      <c r="R28" s="1910"/>
      <c r="S28" s="1910"/>
      <c r="T28" s="1910"/>
    </row>
    <row r="29" spans="1:20" ht="12" customHeight="1">
      <c r="A29" s="359">
        <v>3</v>
      </c>
      <c r="B29" s="359">
        <v>5</v>
      </c>
      <c r="C29" s="359">
        <v>11</v>
      </c>
      <c r="D29" s="1892"/>
      <c r="E29" s="370" t="s">
        <v>45</v>
      </c>
      <c r="F29" s="369"/>
      <c r="G29" s="706">
        <v>0</v>
      </c>
      <c r="H29" s="705">
        <v>2</v>
      </c>
      <c r="I29" s="1295">
        <f t="shared" si="0"/>
        <v>2</v>
      </c>
      <c r="J29" s="1290"/>
      <c r="K29" s="389"/>
      <c r="L29" s="389"/>
      <c r="O29" s="1910"/>
      <c r="P29" s="1910"/>
      <c r="Q29" s="1910"/>
      <c r="R29" s="1910"/>
      <c r="S29" s="1910"/>
      <c r="T29" s="1910"/>
    </row>
    <row r="30" spans="1:20" ht="12" customHeight="1">
      <c r="A30" s="359">
        <v>3</v>
      </c>
      <c r="B30" s="359">
        <v>5</v>
      </c>
      <c r="C30" s="359">
        <v>8</v>
      </c>
      <c r="D30" s="1892"/>
      <c r="E30" s="370" t="s">
        <v>46</v>
      </c>
      <c r="F30" s="369"/>
      <c r="G30" s="706">
        <v>0</v>
      </c>
      <c r="H30" s="705">
        <v>1</v>
      </c>
      <c r="I30" s="1295">
        <f t="shared" si="0"/>
        <v>1</v>
      </c>
      <c r="J30" s="1290"/>
      <c r="K30" s="389"/>
      <c r="L30" s="389"/>
      <c r="O30" s="1910"/>
      <c r="P30" s="1910"/>
      <c r="Q30" s="1910"/>
      <c r="R30" s="1910"/>
      <c r="S30" s="1910"/>
      <c r="T30" s="1910"/>
    </row>
    <row r="31" spans="1:20" ht="12" customHeight="1">
      <c r="A31" s="359">
        <v>3</v>
      </c>
      <c r="B31" s="359">
        <v>5</v>
      </c>
      <c r="C31" s="359">
        <v>10</v>
      </c>
      <c r="D31" s="1892"/>
      <c r="E31" s="370" t="s">
        <v>47</v>
      </c>
      <c r="F31" s="369"/>
      <c r="G31" s="706">
        <v>0</v>
      </c>
      <c r="H31" s="705">
        <v>1</v>
      </c>
      <c r="I31" s="1295">
        <f t="shared" si="0"/>
        <v>1</v>
      </c>
      <c r="J31" s="1297"/>
      <c r="K31" s="389"/>
      <c r="L31" s="389"/>
      <c r="O31" s="1910"/>
      <c r="P31" s="1910"/>
      <c r="Q31" s="1910"/>
      <c r="R31" s="1910"/>
      <c r="S31" s="1910"/>
      <c r="T31" s="1910"/>
    </row>
    <row r="32" spans="1:20" ht="12.75" customHeight="1">
      <c r="A32" s="359"/>
      <c r="B32" s="359"/>
      <c r="C32" s="359"/>
      <c r="D32" s="1894">
        <v>1404</v>
      </c>
      <c r="E32" s="373" t="s">
        <v>28</v>
      </c>
      <c r="F32" s="482"/>
      <c r="G32" s="498">
        <f>SUM(G33:G34)</f>
        <v>16</v>
      </c>
      <c r="H32" s="498">
        <f>SUM(H33:H34)</f>
        <v>2</v>
      </c>
      <c r="I32" s="1301">
        <f t="shared" si="0"/>
        <v>18</v>
      </c>
      <c r="J32" s="1290"/>
      <c r="K32" s="389"/>
      <c r="L32" s="389"/>
      <c r="O32" s="1910"/>
      <c r="P32" s="1910"/>
      <c r="Q32" s="1910"/>
      <c r="R32" s="1910"/>
      <c r="S32" s="1910"/>
      <c r="T32" s="1910"/>
    </row>
    <row r="33" spans="1:20" ht="12" customHeight="1">
      <c r="A33" s="359">
        <v>4</v>
      </c>
      <c r="B33" s="359">
        <v>6</v>
      </c>
      <c r="C33" s="359">
        <v>11</v>
      </c>
      <c r="D33" s="1895"/>
      <c r="E33" s="369" t="s">
        <v>475</v>
      </c>
      <c r="F33" s="622"/>
      <c r="G33" s="705">
        <v>7</v>
      </c>
      <c r="H33" s="705">
        <v>1</v>
      </c>
      <c r="I33" s="1295">
        <f t="shared" si="0"/>
        <v>8</v>
      </c>
      <c r="J33" s="1300"/>
      <c r="K33" s="389"/>
      <c r="L33" s="389"/>
      <c r="O33" s="1910"/>
      <c r="P33" s="1910"/>
      <c r="Q33" s="1910"/>
      <c r="R33" s="1910"/>
      <c r="S33" s="1910"/>
      <c r="T33" s="1910"/>
    </row>
    <row r="34" spans="1:20" ht="12" customHeight="1">
      <c r="A34" s="359"/>
      <c r="B34" s="359"/>
      <c r="C34" s="359"/>
      <c r="D34" s="1896"/>
      <c r="E34" s="369" t="s">
        <v>474</v>
      </c>
      <c r="F34" s="622"/>
      <c r="G34" s="705">
        <v>9</v>
      </c>
      <c r="H34" s="705">
        <v>1</v>
      </c>
      <c r="I34" s="1295">
        <f t="shared" si="0"/>
        <v>10</v>
      </c>
      <c r="J34" s="1300"/>
      <c r="K34" s="389"/>
      <c r="L34" s="389"/>
      <c r="O34" s="54"/>
      <c r="P34" s="54"/>
      <c r="Q34" s="54"/>
      <c r="R34" s="54"/>
      <c r="S34" s="54"/>
      <c r="T34" s="54"/>
    </row>
    <row r="35" spans="1:20" ht="12.75" customHeight="1">
      <c r="A35" s="359"/>
      <c r="B35" s="359"/>
      <c r="C35" s="359"/>
      <c r="D35" s="1892">
        <v>1405</v>
      </c>
      <c r="E35" s="373" t="s">
        <v>4</v>
      </c>
      <c r="F35" s="491"/>
      <c r="G35" s="513">
        <f>SUM(G36:G39)</f>
        <v>13</v>
      </c>
      <c r="H35" s="513">
        <f>SUM(H36:H39)</f>
        <v>23</v>
      </c>
      <c r="I35" s="1293">
        <f t="shared" si="0"/>
        <v>36</v>
      </c>
      <c r="J35" s="1299"/>
    </row>
    <row r="36" spans="1:20" ht="12" customHeight="1">
      <c r="A36" s="359">
        <v>5</v>
      </c>
      <c r="B36" s="359">
        <v>4</v>
      </c>
      <c r="C36" s="359">
        <v>8</v>
      </c>
      <c r="D36" s="1892"/>
      <c r="E36" s="370" t="s">
        <v>50</v>
      </c>
      <c r="F36" s="370"/>
      <c r="G36" s="705">
        <v>7</v>
      </c>
      <c r="H36" s="705">
        <v>11</v>
      </c>
      <c r="I36" s="1295">
        <f t="shared" si="0"/>
        <v>18</v>
      </c>
      <c r="J36" s="1299"/>
    </row>
    <row r="37" spans="1:20" ht="12" customHeight="1">
      <c r="A37" s="359">
        <v>5</v>
      </c>
      <c r="B37" s="359">
        <v>5</v>
      </c>
      <c r="C37" s="359">
        <v>11</v>
      </c>
      <c r="D37" s="1892"/>
      <c r="E37" s="370" t="s">
        <v>58</v>
      </c>
      <c r="F37" s="370"/>
      <c r="G37" s="705">
        <v>6</v>
      </c>
      <c r="H37" s="705">
        <v>12</v>
      </c>
      <c r="I37" s="1295">
        <f t="shared" si="0"/>
        <v>18</v>
      </c>
      <c r="J37" s="1299"/>
    </row>
    <row r="38" spans="1:20" ht="12" customHeight="1">
      <c r="A38" s="359"/>
      <c r="B38" s="359"/>
      <c r="C38" s="359"/>
      <c r="D38" s="1892"/>
      <c r="E38" s="370" t="s">
        <v>51</v>
      </c>
      <c r="F38" s="370"/>
      <c r="G38" s="367">
        <v>0</v>
      </c>
      <c r="H38" s="367">
        <v>0</v>
      </c>
      <c r="I38" s="595">
        <f t="shared" si="0"/>
        <v>0</v>
      </c>
      <c r="J38" s="1299"/>
    </row>
    <row r="39" spans="1:20" ht="12" customHeight="1">
      <c r="A39" s="359"/>
      <c r="B39" s="359"/>
      <c r="C39" s="359"/>
      <c r="D39" s="1892"/>
      <c r="E39" s="370" t="s">
        <v>52</v>
      </c>
      <c r="F39" s="370"/>
      <c r="G39" s="705">
        <v>0</v>
      </c>
      <c r="H39" s="705">
        <v>0</v>
      </c>
      <c r="I39" s="1295">
        <f t="shared" si="0"/>
        <v>0</v>
      </c>
      <c r="J39" s="1299"/>
    </row>
    <row r="40" spans="1:20" ht="12.75" customHeight="1">
      <c r="A40" s="359"/>
      <c r="B40" s="359"/>
      <c r="C40" s="359"/>
      <c r="D40" s="1891">
        <v>1406</v>
      </c>
      <c r="E40" s="373" t="s">
        <v>5</v>
      </c>
      <c r="F40" s="482"/>
      <c r="G40" s="513">
        <f>SUM(G41:G45)</f>
        <v>13</v>
      </c>
      <c r="H40" s="513">
        <f>SUM(H41:H45)</f>
        <v>7</v>
      </c>
      <c r="I40" s="49">
        <f t="shared" si="0"/>
        <v>20</v>
      </c>
      <c r="J40" s="1298"/>
    </row>
    <row r="41" spans="1:20" ht="12" customHeight="1">
      <c r="A41" s="359">
        <v>6</v>
      </c>
      <c r="B41" s="359">
        <v>2</v>
      </c>
      <c r="C41" s="359">
        <v>11</v>
      </c>
      <c r="D41" s="1892"/>
      <c r="E41" s="370" t="s">
        <v>53</v>
      </c>
      <c r="F41" s="622"/>
      <c r="G41" s="706">
        <v>4</v>
      </c>
      <c r="H41" s="367">
        <v>3</v>
      </c>
      <c r="I41" s="595">
        <f t="shared" ref="I41:I72" si="1">SUM(G41:H41)</f>
        <v>7</v>
      </c>
      <c r="J41" s="1298"/>
    </row>
    <row r="42" spans="1:20" ht="12" customHeight="1">
      <c r="A42" s="359"/>
      <c r="B42" s="359"/>
      <c r="C42" s="359"/>
      <c r="D42" s="1892"/>
      <c r="E42" s="370" t="s">
        <v>54</v>
      </c>
      <c r="F42" s="622"/>
      <c r="G42" s="706">
        <v>1</v>
      </c>
      <c r="H42" s="367">
        <v>1</v>
      </c>
      <c r="I42" s="595">
        <f t="shared" si="1"/>
        <v>2</v>
      </c>
      <c r="J42" s="1298"/>
    </row>
    <row r="43" spans="1:20" ht="12" customHeight="1">
      <c r="A43" s="359">
        <v>6</v>
      </c>
      <c r="B43" s="359">
        <v>2</v>
      </c>
      <c r="C43" s="359">
        <v>10</v>
      </c>
      <c r="D43" s="1892"/>
      <c r="E43" s="370" t="s">
        <v>55</v>
      </c>
      <c r="F43" s="622"/>
      <c r="G43" s="706">
        <v>4</v>
      </c>
      <c r="H43" s="367">
        <v>1</v>
      </c>
      <c r="I43" s="595">
        <f t="shared" si="1"/>
        <v>5</v>
      </c>
      <c r="J43" s="1298"/>
    </row>
    <row r="44" spans="1:20" ht="12" customHeight="1">
      <c r="A44" s="359"/>
      <c r="B44" s="359"/>
      <c r="C44" s="359"/>
      <c r="D44" s="1892"/>
      <c r="E44" s="370" t="s">
        <v>26</v>
      </c>
      <c r="F44" s="622"/>
      <c r="G44" s="706">
        <v>1</v>
      </c>
      <c r="H44" s="367">
        <v>1</v>
      </c>
      <c r="I44" s="595">
        <f t="shared" si="1"/>
        <v>2</v>
      </c>
      <c r="J44" s="1298"/>
    </row>
    <row r="45" spans="1:20" ht="12" customHeight="1">
      <c r="A45" s="359">
        <v>6</v>
      </c>
      <c r="B45" s="359">
        <v>4</v>
      </c>
      <c r="C45" s="359">
        <v>11</v>
      </c>
      <c r="D45" s="1892"/>
      <c r="E45" s="370" t="s">
        <v>15</v>
      </c>
      <c r="F45" s="622"/>
      <c r="G45" s="367">
        <v>3</v>
      </c>
      <c r="H45" s="367">
        <v>1</v>
      </c>
      <c r="I45" s="595">
        <f t="shared" si="1"/>
        <v>4</v>
      </c>
      <c r="J45" s="1298"/>
    </row>
    <row r="46" spans="1:20" ht="12.75" customHeight="1">
      <c r="A46" s="359"/>
      <c r="B46" s="359"/>
      <c r="C46" s="359"/>
      <c r="D46" s="1894">
        <v>1407</v>
      </c>
      <c r="E46" s="373" t="s">
        <v>62</v>
      </c>
      <c r="F46" s="482"/>
      <c r="G46" s="513">
        <f>SUM(G47:G48)</f>
        <v>18</v>
      </c>
      <c r="H46" s="513">
        <f>SUM(H47:H48)</f>
        <v>6</v>
      </c>
      <c r="I46" s="49">
        <f t="shared" si="1"/>
        <v>24</v>
      </c>
      <c r="J46" s="1297"/>
    </row>
    <row r="47" spans="1:20" ht="12" customHeight="1">
      <c r="A47" s="359">
        <v>7</v>
      </c>
      <c r="B47" s="359">
        <v>6</v>
      </c>
      <c r="C47" s="359">
        <v>10</v>
      </c>
      <c r="D47" s="1895"/>
      <c r="E47" s="370" t="s">
        <v>56</v>
      </c>
      <c r="F47" s="622"/>
      <c r="G47" s="706">
        <v>7</v>
      </c>
      <c r="H47" s="367">
        <v>4</v>
      </c>
      <c r="I47" s="595">
        <f t="shared" si="1"/>
        <v>11</v>
      </c>
      <c r="J47" s="1296"/>
    </row>
    <row r="48" spans="1:20" ht="12" customHeight="1">
      <c r="A48" s="359"/>
      <c r="B48" s="359"/>
      <c r="C48" s="359"/>
      <c r="D48" s="1896"/>
      <c r="E48" s="370" t="s">
        <v>25</v>
      </c>
      <c r="F48" s="622"/>
      <c r="G48" s="706">
        <v>11</v>
      </c>
      <c r="H48" s="367">
        <v>2</v>
      </c>
      <c r="I48" s="595">
        <f t="shared" si="1"/>
        <v>13</v>
      </c>
      <c r="J48" s="1296"/>
    </row>
    <row r="49" spans="1:10" ht="12.75" customHeight="1">
      <c r="A49" s="359"/>
      <c r="B49" s="359"/>
      <c r="C49" s="359"/>
      <c r="D49" s="1894">
        <v>1408</v>
      </c>
      <c r="E49" s="373" t="s">
        <v>63</v>
      </c>
      <c r="F49" s="373"/>
      <c r="G49" s="498">
        <f>SUM(G50:G53)</f>
        <v>18</v>
      </c>
      <c r="H49" s="498">
        <f>SUM(H50:H53)</f>
        <v>6</v>
      </c>
      <c r="I49" s="1293">
        <f t="shared" si="1"/>
        <v>24</v>
      </c>
      <c r="J49" s="1296"/>
    </row>
    <row r="50" spans="1:10" ht="12" customHeight="1">
      <c r="A50" s="359"/>
      <c r="B50" s="359"/>
      <c r="C50" s="359"/>
      <c r="D50" s="1895"/>
      <c r="E50" s="369" t="s">
        <v>473</v>
      </c>
      <c r="F50" s="925"/>
      <c r="G50" s="1294">
        <v>10</v>
      </c>
      <c r="H50" s="705">
        <v>6</v>
      </c>
      <c r="I50" s="1295">
        <f t="shared" si="1"/>
        <v>16</v>
      </c>
      <c r="J50" s="1296"/>
    </row>
    <row r="51" spans="1:10" ht="12" customHeight="1">
      <c r="A51" s="359"/>
      <c r="B51" s="359"/>
      <c r="C51" s="359"/>
      <c r="D51" s="1895"/>
      <c r="E51" s="369" t="s">
        <v>120</v>
      </c>
      <c r="F51" s="925"/>
      <c r="G51" s="705">
        <v>3</v>
      </c>
      <c r="H51" s="705">
        <v>0</v>
      </c>
      <c r="I51" s="1295">
        <f t="shared" si="1"/>
        <v>3</v>
      </c>
      <c r="J51" s="1296"/>
    </row>
    <row r="52" spans="1:10" ht="12" customHeight="1">
      <c r="A52" s="359">
        <v>8</v>
      </c>
      <c r="B52" s="359">
        <v>4</v>
      </c>
      <c r="C52" s="359">
        <v>11</v>
      </c>
      <c r="D52" s="1895"/>
      <c r="E52" s="370" t="s">
        <v>18</v>
      </c>
      <c r="F52" s="622"/>
      <c r="G52" s="367">
        <v>4</v>
      </c>
      <c r="H52" s="367">
        <v>0</v>
      </c>
      <c r="I52" s="1295">
        <f t="shared" si="1"/>
        <v>4</v>
      </c>
      <c r="J52" s="1290"/>
    </row>
    <row r="53" spans="1:10" ht="12" customHeight="1">
      <c r="A53" s="359">
        <v>8</v>
      </c>
      <c r="B53" s="359">
        <v>4</v>
      </c>
      <c r="C53" s="359">
        <v>11</v>
      </c>
      <c r="D53" s="1895"/>
      <c r="E53" s="370" t="s">
        <v>59</v>
      </c>
      <c r="F53" s="622"/>
      <c r="G53" s="367">
        <v>1</v>
      </c>
      <c r="H53" s="367">
        <v>0</v>
      </c>
      <c r="I53" s="1295">
        <f t="shared" si="1"/>
        <v>1</v>
      </c>
      <c r="J53" s="1296"/>
    </row>
    <row r="54" spans="1:10" ht="12.75" customHeight="1">
      <c r="A54" s="359"/>
      <c r="B54" s="359"/>
      <c r="C54" s="359"/>
      <c r="D54" s="1894">
        <v>1624</v>
      </c>
      <c r="E54" s="373" t="s">
        <v>458</v>
      </c>
      <c r="F54" s="373"/>
      <c r="G54" s="498">
        <f>SUM(G55:G57)</f>
        <v>2</v>
      </c>
      <c r="H54" s="498">
        <f>SUM(H55:H57)</f>
        <v>2</v>
      </c>
      <c r="I54" s="1293">
        <f t="shared" si="1"/>
        <v>4</v>
      </c>
      <c r="J54" s="1290"/>
    </row>
    <row r="55" spans="1:10" ht="12" customHeight="1">
      <c r="A55" s="359"/>
      <c r="B55" s="359"/>
      <c r="C55" s="359"/>
      <c r="D55" s="1895"/>
      <c r="E55" s="485" t="s">
        <v>21</v>
      </c>
      <c r="F55" s="925"/>
      <c r="G55" s="1294">
        <v>1</v>
      </c>
      <c r="H55" s="1294">
        <v>1</v>
      </c>
      <c r="I55" s="1295">
        <f t="shared" si="1"/>
        <v>2</v>
      </c>
      <c r="J55" s="1290"/>
    </row>
    <row r="56" spans="1:10" ht="12" customHeight="1">
      <c r="A56" s="359"/>
      <c r="B56" s="359"/>
      <c r="C56" s="359"/>
      <c r="D56" s="1895"/>
      <c r="E56" s="485" t="s">
        <v>149</v>
      </c>
      <c r="F56" s="925"/>
      <c r="G56" s="1294">
        <v>1</v>
      </c>
      <c r="H56" s="1294">
        <v>1</v>
      </c>
      <c r="I56" s="595">
        <f t="shared" si="1"/>
        <v>2</v>
      </c>
      <c r="J56" s="1290"/>
    </row>
    <row r="57" spans="1:10" ht="12" customHeight="1">
      <c r="A57" s="359"/>
      <c r="B57" s="359"/>
      <c r="C57" s="359"/>
      <c r="D57" s="1895"/>
      <c r="E57" s="369" t="s">
        <v>22</v>
      </c>
      <c r="F57" s="925"/>
      <c r="G57" s="367">
        <v>0</v>
      </c>
      <c r="H57" s="367">
        <v>0</v>
      </c>
      <c r="I57" s="595">
        <f t="shared" si="1"/>
        <v>0</v>
      </c>
      <c r="J57" s="1290"/>
    </row>
    <row r="58" spans="1:10" ht="12" customHeight="1">
      <c r="A58" s="359"/>
      <c r="B58" s="359"/>
      <c r="C58" s="359"/>
      <c r="D58" s="1894"/>
      <c r="E58" s="24" t="s">
        <v>223</v>
      </c>
      <c r="F58" s="373"/>
      <c r="G58" s="498">
        <f>SUM(G59:G60)</f>
        <v>1</v>
      </c>
      <c r="H58" s="498">
        <f>SUM(H59:H60)</f>
        <v>1</v>
      </c>
      <c r="I58" s="1293">
        <f t="shared" si="1"/>
        <v>2</v>
      </c>
      <c r="J58" s="1290"/>
    </row>
    <row r="59" spans="1:10" ht="12" customHeight="1">
      <c r="A59" s="359"/>
      <c r="B59" s="359"/>
      <c r="C59" s="359"/>
      <c r="D59" s="2012"/>
      <c r="E59" s="1292" t="s">
        <v>205</v>
      </c>
      <c r="F59" s="1291"/>
      <c r="G59" s="367">
        <v>1</v>
      </c>
      <c r="H59" s="367">
        <v>0</v>
      </c>
      <c r="I59" s="595">
        <f t="shared" si="1"/>
        <v>1</v>
      </c>
      <c r="J59" s="1290"/>
    </row>
    <row r="60" spans="1:10" ht="12" customHeight="1">
      <c r="A60" s="359"/>
      <c r="B60" s="359"/>
      <c r="C60" s="359"/>
      <c r="D60" s="2057"/>
      <c r="E60" s="2055" t="s">
        <v>187</v>
      </c>
      <c r="F60" s="2056"/>
      <c r="G60" s="367">
        <v>0</v>
      </c>
      <c r="H60" s="367">
        <v>1</v>
      </c>
      <c r="I60" s="595">
        <f t="shared" si="1"/>
        <v>1</v>
      </c>
      <c r="J60" s="1290"/>
    </row>
    <row r="61" spans="1:10" ht="12.75" customHeight="1">
      <c r="A61" s="359"/>
      <c r="B61" s="359"/>
      <c r="C61" s="359"/>
      <c r="D61" s="515"/>
      <c r="E61" s="373" t="s">
        <v>11</v>
      </c>
      <c r="F61" s="373"/>
      <c r="G61" s="498">
        <v>2</v>
      </c>
      <c r="H61" s="498">
        <v>0</v>
      </c>
      <c r="I61" s="49">
        <f t="shared" si="1"/>
        <v>2</v>
      </c>
      <c r="J61" s="1290"/>
    </row>
    <row r="62" spans="1:10" ht="15" customHeight="1">
      <c r="A62" s="618"/>
      <c r="B62" s="618"/>
      <c r="C62" s="618"/>
      <c r="D62" s="29"/>
      <c r="E62" s="1885" t="s">
        <v>0</v>
      </c>
      <c r="F62" s="1886"/>
      <c r="G62" s="723">
        <f>SUM(G9+G19+G28+G32+G35+G40+G46+G49+G54+G61+G58)</f>
        <v>112</v>
      </c>
      <c r="H62" s="723">
        <f>SUM(H9+H19+H28+H32+H35+H40+H46+H49+H54+H61+H58)</f>
        <v>64</v>
      </c>
      <c r="I62" s="51">
        <f>SUM(I9+I19+I28+I32+I35+I40+I46+I49+I54+I61+I58)</f>
        <v>176</v>
      </c>
      <c r="J62" s="1110"/>
    </row>
    <row r="63" spans="1:10" ht="12" customHeight="1">
      <c r="E63" s="10" t="s">
        <v>452</v>
      </c>
    </row>
    <row r="64" spans="1:10" s="4" customFormat="1" ht="12" customHeight="1">
      <c r="C64" s="359"/>
    </row>
    <row r="65" spans="4:10" ht="9" customHeight="1"/>
    <row r="66" spans="4:10" ht="9" customHeight="1"/>
    <row r="67" spans="4:10" ht="9" customHeight="1"/>
    <row r="68" spans="4:10" ht="9" customHeight="1">
      <c r="D68" s="531"/>
      <c r="E68" s="531"/>
      <c r="F68" s="531"/>
      <c r="G68" s="1046"/>
      <c r="H68" s="1046"/>
      <c r="I68" s="1046"/>
      <c r="J68" s="531"/>
    </row>
    <row r="69" spans="4:10" ht="9" customHeight="1">
      <c r="D69" s="531"/>
      <c r="E69" s="490"/>
      <c r="F69" s="531"/>
      <c r="G69" s="1046"/>
      <c r="H69" s="1260"/>
      <c r="I69" s="1260"/>
      <c r="J69" s="531"/>
    </row>
    <row r="70" spans="4:10" ht="9" customHeight="1">
      <c r="D70" s="531"/>
      <c r="E70" s="490"/>
      <c r="F70" s="531"/>
      <c r="G70" s="1046"/>
      <c r="H70" s="1260"/>
      <c r="I70" s="1260"/>
      <c r="J70" s="531"/>
    </row>
    <row r="71" spans="4:10" ht="9" customHeight="1">
      <c r="D71" s="531"/>
      <c r="E71" s="531"/>
      <c r="F71" s="531"/>
      <c r="G71" s="1046"/>
      <c r="H71" s="1046"/>
      <c r="I71" s="1046"/>
      <c r="J71" s="531"/>
    </row>
    <row r="72" spans="4:10" ht="9" customHeight="1">
      <c r="D72" s="531"/>
      <c r="E72" s="531"/>
      <c r="F72" s="531"/>
      <c r="G72" s="1046"/>
      <c r="H72" s="1046"/>
      <c r="I72" s="1046"/>
      <c r="J72" s="531"/>
    </row>
    <row r="73" spans="4:10" ht="9" customHeight="1">
      <c r="D73" s="531"/>
      <c r="E73" s="531"/>
      <c r="F73" s="531"/>
      <c r="G73" s="1046"/>
      <c r="H73" s="1046"/>
      <c r="I73" s="1046"/>
      <c r="J73" s="531"/>
    </row>
    <row r="74" spans="4:10" ht="9" customHeight="1">
      <c r="D74" s="531"/>
      <c r="E74" s="531"/>
      <c r="F74" s="531"/>
      <c r="G74" s="1046"/>
      <c r="H74" s="1046"/>
      <c r="I74" s="1046"/>
      <c r="J74" s="531"/>
    </row>
    <row r="75" spans="4:10" ht="9" customHeight="1"/>
    <row r="76" spans="4:10" ht="9" customHeight="1"/>
    <row r="77" spans="4:10" ht="9" customHeight="1"/>
    <row r="78" spans="4:10" ht="9" customHeight="1"/>
    <row r="79" spans="4:10" ht="9" customHeight="1"/>
    <row r="80" spans="4:1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row r="139" spans="5:7" ht="9" customHeight="1"/>
    <row r="140" spans="5:7" ht="9" customHeight="1"/>
    <row r="141" spans="5:7" ht="9" customHeight="1"/>
    <row r="142" spans="5:7" ht="9" customHeight="1"/>
    <row r="143" spans="5:7" ht="9" customHeight="1">
      <c r="E143" s="4"/>
      <c r="F143" s="4"/>
      <c r="G143" s="5"/>
    </row>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sheetData>
  <mergeCells count="22">
    <mergeCell ref="N3:AB3"/>
    <mergeCell ref="D3:I3"/>
    <mergeCell ref="D4:I4"/>
    <mergeCell ref="D40:D45"/>
    <mergeCell ref="D35:D39"/>
    <mergeCell ref="D6:D8"/>
    <mergeCell ref="E16:F16"/>
    <mergeCell ref="O28:T33"/>
    <mergeCell ref="I7:I8"/>
    <mergeCell ref="D19:D27"/>
    <mergeCell ref="E6:F8"/>
    <mergeCell ref="G7:G8"/>
    <mergeCell ref="H7:H8"/>
    <mergeCell ref="D9:D18"/>
    <mergeCell ref="D28:D31"/>
    <mergeCell ref="E62:F62"/>
    <mergeCell ref="D32:D34"/>
    <mergeCell ref="D49:D53"/>
    <mergeCell ref="D54:D57"/>
    <mergeCell ref="E60:F60"/>
    <mergeCell ref="D46:D48"/>
    <mergeCell ref="D58:D60"/>
  </mergeCells>
  <printOptions horizontalCentered="1"/>
  <pageMargins left="0.51181102362204722" right="0.43307086614173229" top="0.51181102362204722" bottom="0.94488188976377963" header="0.51181102362204722" footer="0.51181102362204722"/>
  <pageSetup scale="90" fitToHeight="0" orientation="portrait" r:id="rId1"/>
  <headerFooter alignWithMargins="0">
    <oddFooter>&amp;F</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C15D0-50D6-415E-B299-7B5C94D6A0F9}">
  <dimension ref="A1:AG416"/>
  <sheetViews>
    <sheetView view="pageBreakPreview" topLeftCell="D1" zoomScaleNormal="115" zoomScaleSheetLayoutView="100" workbookViewId="0">
      <selection activeCell="T6" sqref="R6:X22"/>
    </sheetView>
  </sheetViews>
  <sheetFormatPr baseColWidth="10" defaultRowHeight="12.75"/>
  <cols>
    <col min="1" max="1" width="2" style="5" hidden="1" customWidth="1"/>
    <col min="2" max="2" width="2.140625" style="5" hidden="1" customWidth="1"/>
    <col min="3" max="3" width="2.85546875" style="5" hidden="1" customWidth="1"/>
    <col min="4" max="4" width="0.7109375" style="5" customWidth="1"/>
    <col min="5" max="5" width="8.140625" style="1" customWidth="1"/>
    <col min="6" max="6" width="2" style="1" customWidth="1"/>
    <col min="7" max="7" width="1.5703125" style="1" customWidth="1"/>
    <col min="8" max="8" width="63.85546875" style="1" customWidth="1"/>
    <col min="9" max="9" width="4.7109375" style="16" customWidth="1"/>
    <col min="10" max="11" width="4.7109375" style="840" customWidth="1"/>
    <col min="12" max="12" width="5.7109375" style="840" customWidth="1"/>
    <col min="13" max="13" width="2.5703125" style="1" customWidth="1"/>
    <col min="14" max="14" width="11.42578125" style="1"/>
    <col min="15" max="15" width="4.7109375" style="1" customWidth="1"/>
    <col min="16" max="16" width="5" style="1" customWidth="1"/>
    <col min="17" max="17" width="2.28515625" style="1" customWidth="1"/>
    <col min="18" max="18" width="26" style="1" customWidth="1"/>
    <col min="19" max="19" width="8"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29" width="6.7109375" style="1" customWidth="1"/>
    <col min="30" max="30" width="1" style="1" customWidth="1"/>
    <col min="31" max="32" width="6.7109375" style="1" customWidth="1"/>
    <col min="33" max="16384" width="11.42578125" style="1"/>
  </cols>
  <sheetData>
    <row r="1" spans="1:33" ht="12" customHeight="1">
      <c r="I1" s="1289"/>
      <c r="J1" s="1288"/>
      <c r="K1" s="1288"/>
      <c r="M1" s="389"/>
      <c r="N1" s="389"/>
    </row>
    <row r="2" spans="1:33" ht="3.75" customHeight="1">
      <c r="I2" s="15"/>
      <c r="J2" s="1287"/>
      <c r="K2" s="1287"/>
      <c r="L2" s="1287"/>
      <c r="M2" s="389"/>
      <c r="N2" s="389"/>
    </row>
    <row r="3" spans="1:33" ht="27" customHeight="1">
      <c r="E3" s="1908" t="s">
        <v>472</v>
      </c>
      <c r="F3" s="1908"/>
      <c r="G3" s="1908"/>
      <c r="H3" s="1908"/>
      <c r="I3" s="1908"/>
      <c r="J3" s="1908"/>
      <c r="K3" s="1908"/>
      <c r="L3" s="1908"/>
      <c r="M3" s="389"/>
      <c r="P3" s="1888"/>
      <c r="Q3" s="1888"/>
      <c r="R3" s="1888"/>
      <c r="S3" s="1888"/>
      <c r="T3" s="1888"/>
      <c r="U3" s="1888"/>
      <c r="V3" s="1888"/>
      <c r="W3" s="1888"/>
      <c r="X3" s="1888"/>
      <c r="Y3" s="1888"/>
      <c r="Z3" s="1888"/>
      <c r="AA3" s="1888"/>
      <c r="AB3" s="1888"/>
      <c r="AC3" s="1888"/>
      <c r="AD3" s="1888"/>
    </row>
    <row r="4" spans="1:33" ht="15.75" customHeight="1">
      <c r="B4" s="719"/>
      <c r="C4" s="719"/>
      <c r="D4" s="719"/>
      <c r="E4" s="1888" t="s">
        <v>68</v>
      </c>
      <c r="F4" s="1888"/>
      <c r="G4" s="1888"/>
      <c r="H4" s="1888"/>
      <c r="I4" s="1888"/>
      <c r="J4" s="1888"/>
      <c r="K4" s="1888"/>
      <c r="L4" s="1888"/>
      <c r="M4" s="389"/>
      <c r="N4" s="414"/>
      <c r="O4" s="414"/>
      <c r="P4" s="413"/>
      <c r="AF4" s="2"/>
      <c r="AG4" s="2"/>
    </row>
    <row r="5" spans="1:33" ht="13.5" customHeight="1">
      <c r="G5" s="3"/>
      <c r="H5" s="3"/>
      <c r="I5" s="5"/>
      <c r="J5" s="868"/>
      <c r="K5" s="868"/>
      <c r="L5" s="1287"/>
      <c r="M5" s="389"/>
      <c r="P5" s="20"/>
    </row>
    <row r="6" spans="1:33" s="20" customFormat="1" ht="10.5" customHeight="1">
      <c r="A6" s="5"/>
      <c r="B6" s="5"/>
      <c r="C6" s="5"/>
      <c r="D6" s="5"/>
      <c r="E6" s="2062" t="s">
        <v>6</v>
      </c>
      <c r="F6" s="1286"/>
      <c r="G6" s="2064" t="s">
        <v>87</v>
      </c>
      <c r="H6" s="2064"/>
      <c r="I6" s="1285"/>
      <c r="J6" s="1284"/>
      <c r="K6" s="1284"/>
      <c r="L6" s="1283"/>
    </row>
    <row r="7" spans="1:33" s="4" customFormat="1" ht="10.5" customHeight="1">
      <c r="A7" s="5" t="s">
        <v>12</v>
      </c>
      <c r="B7" s="5" t="s">
        <v>13</v>
      </c>
      <c r="C7" s="5" t="s">
        <v>14</v>
      </c>
      <c r="D7" s="5"/>
      <c r="E7" s="2063"/>
      <c r="F7" s="1282"/>
      <c r="G7" s="2065"/>
      <c r="H7" s="2065"/>
      <c r="I7" s="1281"/>
      <c r="J7" s="1278" t="s">
        <v>72</v>
      </c>
      <c r="K7" s="1278" t="s">
        <v>71</v>
      </c>
      <c r="L7" s="1277" t="s">
        <v>0</v>
      </c>
      <c r="N7" s="5"/>
    </row>
    <row r="8" spans="1:33" s="4" customFormat="1" ht="10.5" customHeight="1">
      <c r="A8" s="5"/>
      <c r="B8" s="5"/>
      <c r="C8" s="5"/>
      <c r="D8" s="5"/>
      <c r="E8" s="2063"/>
      <c r="F8" s="1280"/>
      <c r="G8" s="2066"/>
      <c r="H8" s="2066"/>
      <c r="I8" s="1279"/>
      <c r="J8" s="1278"/>
      <c r="K8" s="1278"/>
      <c r="L8" s="1277"/>
      <c r="N8" s="20"/>
    </row>
    <row r="9" spans="1:33" ht="12.75" customHeight="1">
      <c r="E9" s="1891">
        <v>1401</v>
      </c>
      <c r="F9" s="22" t="s">
        <v>1</v>
      </c>
      <c r="G9" s="573"/>
      <c r="H9" s="547"/>
      <c r="I9" s="1266"/>
      <c r="J9" s="37">
        <f>SUM(J10+J13+J16)</f>
        <v>14</v>
      </c>
      <c r="K9" s="37">
        <f>SUM(K10+K13+K16)</f>
        <v>22</v>
      </c>
      <c r="L9" s="38">
        <f t="shared" ref="L9:L20" si="0">SUM(J9:K9)</f>
        <v>36</v>
      </c>
      <c r="M9" s="389"/>
    </row>
    <row r="10" spans="1:33" ht="12" customHeight="1">
      <c r="E10" s="1892"/>
      <c r="F10" s="1062" t="s">
        <v>33</v>
      </c>
      <c r="G10" s="20"/>
      <c r="H10" s="20"/>
      <c r="I10" s="1245"/>
      <c r="J10" s="1244">
        <f>SUM(J11)</f>
        <v>0</v>
      </c>
      <c r="K10" s="1244">
        <f>SUM(K11)</f>
        <v>0</v>
      </c>
      <c r="L10" s="1251">
        <f t="shared" si="0"/>
        <v>0</v>
      </c>
      <c r="M10" s="389"/>
      <c r="N10" s="389"/>
    </row>
    <row r="11" spans="1:33" ht="10.5" customHeight="1">
      <c r="E11" s="1892"/>
      <c r="F11" s="20"/>
      <c r="G11" s="20" t="s">
        <v>455</v>
      </c>
      <c r="H11" s="20"/>
      <c r="I11" s="1250"/>
      <c r="J11" s="634">
        <f>SUM(J12)</f>
        <v>0</v>
      </c>
      <c r="K11" s="634">
        <f>SUM(K12)</f>
        <v>0</v>
      </c>
      <c r="L11" s="36">
        <f t="shared" si="0"/>
        <v>0</v>
      </c>
      <c r="M11" s="389"/>
      <c r="N11" s="389"/>
    </row>
    <row r="12" spans="1:33" ht="10.5" customHeight="1">
      <c r="A12" s="5">
        <v>1</v>
      </c>
      <c r="B12" s="5">
        <v>1</v>
      </c>
      <c r="C12" s="5">
        <v>11</v>
      </c>
      <c r="E12" s="1892"/>
      <c r="F12" s="20"/>
      <c r="H12" s="20" t="s">
        <v>453</v>
      </c>
      <c r="I12" s="1248"/>
      <c r="J12" s="634">
        <v>0</v>
      </c>
      <c r="K12" s="634">
        <v>0</v>
      </c>
      <c r="L12" s="36">
        <f t="shared" si="0"/>
        <v>0</v>
      </c>
      <c r="M12" s="389"/>
      <c r="N12" s="389"/>
    </row>
    <row r="13" spans="1:33" ht="12" customHeight="1">
      <c r="E13" s="1892"/>
      <c r="F13" s="622" t="s">
        <v>34</v>
      </c>
      <c r="G13" s="20"/>
      <c r="H13" s="20"/>
      <c r="I13" s="1276"/>
      <c r="J13" s="1244">
        <f>SUM(J14)</f>
        <v>0</v>
      </c>
      <c r="K13" s="1244">
        <f>SUM(K14)</f>
        <v>0</v>
      </c>
      <c r="L13" s="1251">
        <f t="shared" si="0"/>
        <v>0</v>
      </c>
      <c r="M13" s="389"/>
      <c r="N13" s="389"/>
    </row>
    <row r="14" spans="1:33" ht="10.5" customHeight="1">
      <c r="E14" s="1892"/>
      <c r="F14" s="20"/>
      <c r="G14" s="20" t="s">
        <v>455</v>
      </c>
      <c r="H14" s="20"/>
      <c r="I14" s="1249"/>
      <c r="J14" s="634">
        <f>SUM(J15)</f>
        <v>0</v>
      </c>
      <c r="K14" s="634">
        <f>SUM(K15)</f>
        <v>0</v>
      </c>
      <c r="L14" s="36">
        <f t="shared" si="0"/>
        <v>0</v>
      </c>
      <c r="M14" s="389"/>
      <c r="N14" s="389"/>
    </row>
    <row r="15" spans="1:33" ht="10.5" customHeight="1">
      <c r="A15" s="5">
        <v>1</v>
      </c>
      <c r="B15" s="5">
        <v>1</v>
      </c>
      <c r="C15" s="5">
        <v>5</v>
      </c>
      <c r="E15" s="1892"/>
      <c r="F15" s="20"/>
      <c r="G15" s="20"/>
      <c r="H15" s="20" t="s">
        <v>453</v>
      </c>
      <c r="I15" s="1248"/>
      <c r="J15" s="634">
        <v>0</v>
      </c>
      <c r="K15" s="634">
        <v>0</v>
      </c>
      <c r="L15" s="36">
        <f t="shared" si="0"/>
        <v>0</v>
      </c>
      <c r="M15" s="389"/>
      <c r="N15" s="389"/>
      <c r="R15" s="1910"/>
      <c r="S15" s="1910"/>
      <c r="T15" s="1910"/>
      <c r="U15" s="1910"/>
      <c r="V15" s="1910"/>
      <c r="W15" s="1910"/>
      <c r="X15" s="1910"/>
    </row>
    <row r="16" spans="1:33" ht="12" customHeight="1">
      <c r="E16" s="1892"/>
      <c r="F16" s="622" t="s">
        <v>35</v>
      </c>
      <c r="G16" s="20"/>
      <c r="H16" s="20"/>
      <c r="I16" s="1276"/>
      <c r="J16" s="1244">
        <f>SUM(J17+J19)</f>
        <v>14</v>
      </c>
      <c r="K16" s="1244">
        <f>SUM(K17+K19)</f>
        <v>22</v>
      </c>
      <c r="L16" s="1251">
        <f t="shared" si="0"/>
        <v>36</v>
      </c>
      <c r="M16" s="389"/>
      <c r="N16" s="389"/>
      <c r="R16" s="1910"/>
      <c r="S16" s="1910"/>
      <c r="T16" s="1910"/>
      <c r="U16" s="1910"/>
      <c r="V16" s="1910"/>
      <c r="W16" s="1910"/>
      <c r="X16" s="1910"/>
    </row>
    <row r="17" spans="1:24" ht="10.5" customHeight="1">
      <c r="E17" s="1892"/>
      <c r="F17" s="622"/>
      <c r="G17" s="20" t="s">
        <v>457</v>
      </c>
      <c r="H17" s="20"/>
      <c r="I17" s="1249"/>
      <c r="J17" s="634">
        <f>SUM(J18)</f>
        <v>0</v>
      </c>
      <c r="K17" s="634">
        <f>SUM(K18)</f>
        <v>0</v>
      </c>
      <c r="L17" s="36">
        <f t="shared" si="0"/>
        <v>0</v>
      </c>
      <c r="M17" s="389"/>
      <c r="N17" s="389"/>
      <c r="R17" s="1910"/>
      <c r="S17" s="1910"/>
      <c r="T17" s="1910"/>
      <c r="U17" s="1910"/>
      <c r="V17" s="1910"/>
      <c r="W17" s="1910"/>
      <c r="X17" s="1910"/>
    </row>
    <row r="18" spans="1:24" ht="10.5" customHeight="1">
      <c r="A18" s="5">
        <v>1</v>
      </c>
      <c r="B18" s="5">
        <v>1</v>
      </c>
      <c r="C18" s="5">
        <v>12</v>
      </c>
      <c r="E18" s="1892"/>
      <c r="F18" s="622"/>
      <c r="G18" s="20"/>
      <c r="H18" s="20" t="s">
        <v>456</v>
      </c>
      <c r="I18" s="1248"/>
      <c r="J18" s="634">
        <v>0</v>
      </c>
      <c r="K18" s="634">
        <v>0</v>
      </c>
      <c r="L18" s="36">
        <f t="shared" si="0"/>
        <v>0</v>
      </c>
      <c r="M18" s="389"/>
      <c r="N18" s="389"/>
      <c r="R18" s="1910"/>
      <c r="S18" s="1910"/>
      <c r="T18" s="1910"/>
      <c r="U18" s="1910"/>
      <c r="V18" s="1910"/>
      <c r="W18" s="1910"/>
      <c r="X18" s="1910"/>
    </row>
    <row r="19" spans="1:24" ht="10.5" customHeight="1">
      <c r="E19" s="1892"/>
      <c r="F19" s="20"/>
      <c r="G19" s="20" t="s">
        <v>455</v>
      </c>
      <c r="H19" s="20"/>
      <c r="I19" s="1249"/>
      <c r="J19" s="634">
        <f>SUM(J20)</f>
        <v>14</v>
      </c>
      <c r="K19" s="634">
        <f>SUM(K20)</f>
        <v>22</v>
      </c>
      <c r="L19" s="36">
        <f t="shared" si="0"/>
        <v>36</v>
      </c>
      <c r="M19" s="389"/>
      <c r="N19" s="389"/>
      <c r="R19" s="1910"/>
      <c r="S19" s="1910"/>
      <c r="T19" s="1910"/>
      <c r="U19" s="1910"/>
      <c r="V19" s="1910"/>
      <c r="W19" s="1910"/>
      <c r="X19" s="1910"/>
    </row>
    <row r="20" spans="1:24" ht="10.5" customHeight="1">
      <c r="A20" s="5">
        <v>1</v>
      </c>
      <c r="B20" s="5">
        <v>1</v>
      </c>
      <c r="C20" s="5">
        <v>12</v>
      </c>
      <c r="E20" s="1893"/>
      <c r="F20" s="20"/>
      <c r="G20" s="20"/>
      <c r="H20" s="20" t="s">
        <v>453</v>
      </c>
      <c r="I20" s="1248"/>
      <c r="J20" s="367">
        <v>14</v>
      </c>
      <c r="K20" s="367">
        <v>22</v>
      </c>
      <c r="L20" s="36">
        <f t="shared" si="0"/>
        <v>36</v>
      </c>
      <c r="M20" s="389"/>
      <c r="N20" s="389"/>
      <c r="R20" s="1910"/>
      <c r="S20" s="1910"/>
      <c r="T20" s="1910"/>
      <c r="U20" s="1910"/>
      <c r="V20" s="1910"/>
      <c r="W20" s="1910"/>
      <c r="X20" s="1910"/>
    </row>
    <row r="21" spans="1:24" ht="12.75" customHeight="1">
      <c r="E21" s="60">
        <v>1402</v>
      </c>
      <c r="F21" s="24" t="s">
        <v>2</v>
      </c>
      <c r="G21" s="372"/>
      <c r="H21" s="372"/>
      <c r="I21" s="1264"/>
      <c r="J21" s="498"/>
      <c r="K21" s="498"/>
      <c r="L21" s="49"/>
      <c r="M21" s="389"/>
      <c r="N21" s="389"/>
    </row>
    <row r="22" spans="1:24" ht="12.75" customHeight="1">
      <c r="E22" s="1894">
        <v>1403</v>
      </c>
      <c r="F22" s="21" t="s">
        <v>3</v>
      </c>
      <c r="G22" s="1275"/>
      <c r="H22" s="1275"/>
      <c r="I22" s="1274"/>
      <c r="J22" s="498">
        <f t="shared" ref="J22:K24" si="1">SUM(J23)</f>
        <v>7</v>
      </c>
      <c r="K22" s="498">
        <f t="shared" si="1"/>
        <v>12</v>
      </c>
      <c r="L22" s="49">
        <f t="shared" ref="L22:L41" si="2">SUM(J22:K22)</f>
        <v>19</v>
      </c>
      <c r="M22" s="389"/>
      <c r="N22" s="389"/>
    </row>
    <row r="23" spans="1:24" ht="12" customHeight="1">
      <c r="E23" s="1895"/>
      <c r="F23" s="1122" t="s">
        <v>45</v>
      </c>
      <c r="G23" s="1121"/>
      <c r="H23" s="1121"/>
      <c r="I23" s="1273"/>
      <c r="J23" s="1244">
        <f t="shared" si="1"/>
        <v>7</v>
      </c>
      <c r="K23" s="1244">
        <f t="shared" si="1"/>
        <v>12</v>
      </c>
      <c r="L23" s="1251">
        <f t="shared" si="2"/>
        <v>19</v>
      </c>
      <c r="M23" s="389"/>
      <c r="N23" s="389"/>
    </row>
    <row r="24" spans="1:24" ht="10.5" customHeight="1">
      <c r="E24" s="1895"/>
      <c r="F24" s="1272"/>
      <c r="G24" s="20" t="s">
        <v>471</v>
      </c>
      <c r="H24" s="20"/>
      <c r="I24" s="1245"/>
      <c r="J24" s="634">
        <f t="shared" si="1"/>
        <v>7</v>
      </c>
      <c r="K24" s="634">
        <f t="shared" si="1"/>
        <v>12</v>
      </c>
      <c r="L24" s="36">
        <f t="shared" si="2"/>
        <v>19</v>
      </c>
      <c r="M24" s="389"/>
      <c r="N24" s="389"/>
    </row>
    <row r="25" spans="1:24" ht="10.5" customHeight="1">
      <c r="A25" s="5">
        <v>3</v>
      </c>
      <c r="B25" s="5">
        <v>5</v>
      </c>
      <c r="C25" s="5">
        <v>11</v>
      </c>
      <c r="E25" s="1895"/>
      <c r="F25" s="1271"/>
      <c r="G25" s="3"/>
      <c r="H25" s="3" t="s">
        <v>470</v>
      </c>
      <c r="I25" s="1270"/>
      <c r="J25" s="733">
        <v>7</v>
      </c>
      <c r="K25" s="733">
        <v>12</v>
      </c>
      <c r="L25" s="36">
        <f t="shared" si="2"/>
        <v>19</v>
      </c>
      <c r="M25" s="389"/>
      <c r="N25" s="389"/>
    </row>
    <row r="26" spans="1:24" ht="12.75" customHeight="1">
      <c r="E26" s="1894">
        <v>1404</v>
      </c>
      <c r="F26" s="1269" t="s">
        <v>28</v>
      </c>
      <c r="G26" s="514"/>
      <c r="H26" s="372"/>
      <c r="I26" s="1264"/>
      <c r="J26" s="498">
        <f t="shared" ref="J26:K28" si="3">SUM(J27)</f>
        <v>8</v>
      </c>
      <c r="K26" s="498">
        <f t="shared" si="3"/>
        <v>6</v>
      </c>
      <c r="L26" s="49">
        <f t="shared" si="2"/>
        <v>14</v>
      </c>
      <c r="M26" s="389"/>
      <c r="N26" s="389"/>
    </row>
    <row r="27" spans="1:24" ht="12" customHeight="1">
      <c r="E27" s="1895"/>
      <c r="F27" s="622" t="s">
        <v>49</v>
      </c>
      <c r="G27" s="20"/>
      <c r="H27" s="20"/>
      <c r="I27" s="1245"/>
      <c r="J27" s="1244">
        <f t="shared" si="3"/>
        <v>8</v>
      </c>
      <c r="K27" s="1244">
        <f t="shared" si="3"/>
        <v>6</v>
      </c>
      <c r="L27" s="1251">
        <f t="shared" si="2"/>
        <v>14</v>
      </c>
      <c r="M27" s="389"/>
      <c r="N27" s="389"/>
    </row>
    <row r="28" spans="1:24" ht="10.5" customHeight="1">
      <c r="E28" s="1895"/>
      <c r="F28" s="1263"/>
      <c r="G28" s="20" t="s">
        <v>464</v>
      </c>
      <c r="H28" s="20"/>
      <c r="I28" s="862"/>
      <c r="J28" s="634">
        <f t="shared" si="3"/>
        <v>8</v>
      </c>
      <c r="K28" s="634">
        <f t="shared" si="3"/>
        <v>6</v>
      </c>
      <c r="L28" s="36">
        <f t="shared" si="2"/>
        <v>14</v>
      </c>
    </row>
    <row r="29" spans="1:24" ht="10.5" customHeight="1">
      <c r="A29" s="5">
        <v>4</v>
      </c>
      <c r="B29" s="5">
        <v>6</v>
      </c>
      <c r="C29" s="5">
        <v>11</v>
      </c>
      <c r="E29" s="1895"/>
      <c r="F29" s="1057"/>
      <c r="G29" s="572"/>
      <c r="H29" s="572" t="s">
        <v>469</v>
      </c>
      <c r="I29" s="1268"/>
      <c r="J29" s="733">
        <v>8</v>
      </c>
      <c r="K29" s="733">
        <v>6</v>
      </c>
      <c r="L29" s="47">
        <f t="shared" si="2"/>
        <v>14</v>
      </c>
    </row>
    <row r="30" spans="1:24" ht="12.75" customHeight="1">
      <c r="E30" s="1891">
        <v>1405</v>
      </c>
      <c r="F30" s="22" t="s">
        <v>4</v>
      </c>
      <c r="G30" s="1267"/>
      <c r="H30" s="547"/>
      <c r="I30" s="1266"/>
      <c r="J30" s="37">
        <f>SUM(J31+J35)</f>
        <v>40</v>
      </c>
      <c r="K30" s="37">
        <f>SUM(K31+K35)</f>
        <v>69</v>
      </c>
      <c r="L30" s="38">
        <f t="shared" si="2"/>
        <v>109</v>
      </c>
    </row>
    <row r="31" spans="1:24" ht="12" customHeight="1">
      <c r="E31" s="1892"/>
      <c r="F31" s="622" t="s">
        <v>50</v>
      </c>
      <c r="G31" s="20"/>
      <c r="H31" s="20"/>
      <c r="I31" s="1245"/>
      <c r="J31" s="1244">
        <f>SUM(J32)</f>
        <v>5</v>
      </c>
      <c r="K31" s="1244">
        <f>SUM(K32)</f>
        <v>15</v>
      </c>
      <c r="L31" s="1251">
        <f t="shared" si="2"/>
        <v>20</v>
      </c>
    </row>
    <row r="32" spans="1:24" ht="10.5" customHeight="1">
      <c r="E32" s="1892"/>
      <c r="F32" s="20"/>
      <c r="G32" s="20" t="s">
        <v>455</v>
      </c>
      <c r="H32" s="20"/>
      <c r="I32" s="1250"/>
      <c r="J32" s="634">
        <f>SUM(J33:J34)</f>
        <v>5</v>
      </c>
      <c r="K32" s="634">
        <f>SUM(K33:K34)</f>
        <v>15</v>
      </c>
      <c r="L32" s="36">
        <f t="shared" si="2"/>
        <v>20</v>
      </c>
    </row>
    <row r="33" spans="1:19" ht="10.5" customHeight="1">
      <c r="A33" s="5">
        <v>5</v>
      </c>
      <c r="B33" s="5">
        <v>4</v>
      </c>
      <c r="C33" s="5">
        <v>8</v>
      </c>
      <c r="E33" s="1892"/>
      <c r="F33" s="20"/>
      <c r="H33" s="20" t="s">
        <v>468</v>
      </c>
      <c r="I33" s="1248"/>
      <c r="J33" s="367">
        <v>5</v>
      </c>
      <c r="K33" s="367">
        <v>15</v>
      </c>
      <c r="L33" s="36">
        <f t="shared" si="2"/>
        <v>20</v>
      </c>
    </row>
    <row r="34" spans="1:19" ht="10.5" customHeight="1">
      <c r="A34" s="5">
        <v>5</v>
      </c>
      <c r="B34" s="5">
        <v>5</v>
      </c>
      <c r="C34" s="5">
        <v>11</v>
      </c>
      <c r="E34" s="1892"/>
      <c r="F34" s="20"/>
      <c r="G34" s="20"/>
      <c r="H34" s="20" t="s">
        <v>467</v>
      </c>
      <c r="I34" s="1248"/>
      <c r="J34" s="367">
        <v>0</v>
      </c>
      <c r="K34" s="367">
        <v>0</v>
      </c>
      <c r="L34" s="36">
        <f t="shared" si="2"/>
        <v>0</v>
      </c>
    </row>
    <row r="35" spans="1:19" ht="12" customHeight="1">
      <c r="E35" s="1892"/>
      <c r="F35" s="1062" t="s">
        <v>58</v>
      </c>
      <c r="G35" s="20"/>
      <c r="I35" s="1265"/>
      <c r="J35" s="1244">
        <f>SUM(J36+J38+J40)</f>
        <v>35</v>
      </c>
      <c r="K35" s="1244">
        <f>SUM(K36+K38+K40)</f>
        <v>54</v>
      </c>
      <c r="L35" s="1251">
        <f t="shared" si="2"/>
        <v>89</v>
      </c>
    </row>
    <row r="36" spans="1:19" ht="10.5" customHeight="1">
      <c r="E36" s="1892"/>
      <c r="F36" s="490"/>
      <c r="G36" s="20" t="s">
        <v>457</v>
      </c>
      <c r="H36" s="531"/>
      <c r="I36" s="1248"/>
      <c r="J36" s="367">
        <f>SUM(J37)</f>
        <v>15</v>
      </c>
      <c r="K36" s="367">
        <f>SUM(K37)</f>
        <v>27</v>
      </c>
      <c r="L36" s="36">
        <f t="shared" si="2"/>
        <v>42</v>
      </c>
      <c r="M36" s="531"/>
      <c r="N36" s="531"/>
    </row>
    <row r="37" spans="1:19" ht="10.5" customHeight="1">
      <c r="A37" s="5">
        <v>5</v>
      </c>
      <c r="B37" s="5">
        <v>5</v>
      </c>
      <c r="C37" s="5">
        <v>11</v>
      </c>
      <c r="E37" s="1892"/>
      <c r="F37" s="490"/>
      <c r="G37" s="20"/>
      <c r="H37" s="20" t="s">
        <v>466</v>
      </c>
      <c r="I37" s="1248"/>
      <c r="J37" s="367">
        <v>15</v>
      </c>
      <c r="K37" s="367">
        <v>27</v>
      </c>
      <c r="L37" s="36">
        <f t="shared" si="2"/>
        <v>42</v>
      </c>
      <c r="M37" s="531"/>
      <c r="N37" s="531"/>
    </row>
    <row r="38" spans="1:19" ht="10.5" customHeight="1">
      <c r="E38" s="1892"/>
      <c r="F38" s="20"/>
      <c r="G38" s="20" t="s">
        <v>455</v>
      </c>
      <c r="H38" s="531"/>
      <c r="I38" s="1248"/>
      <c r="J38" s="367">
        <f>SUM(J39:J39)</f>
        <v>18</v>
      </c>
      <c r="K38" s="367">
        <f>SUM(K39:K39)</f>
        <v>22</v>
      </c>
      <c r="L38" s="36">
        <f t="shared" si="2"/>
        <v>40</v>
      </c>
      <c r="M38" s="531"/>
      <c r="N38" s="531"/>
    </row>
    <row r="39" spans="1:19" ht="10.5" customHeight="1">
      <c r="A39" s="5">
        <v>5</v>
      </c>
      <c r="B39" s="5">
        <v>5</v>
      </c>
      <c r="C39" s="5">
        <v>11</v>
      </c>
      <c r="E39" s="1892"/>
      <c r="F39" s="20"/>
      <c r="G39" s="531"/>
      <c r="H39" s="20" t="s">
        <v>465</v>
      </c>
      <c r="I39" s="1248"/>
      <c r="J39" s="367">
        <v>18</v>
      </c>
      <c r="K39" s="367">
        <v>22</v>
      </c>
      <c r="L39" s="36">
        <f t="shared" si="2"/>
        <v>40</v>
      </c>
      <c r="M39" s="531"/>
      <c r="N39" s="531"/>
    </row>
    <row r="40" spans="1:19" ht="10.5" customHeight="1">
      <c r="E40" s="1892"/>
      <c r="F40" s="20"/>
      <c r="G40" s="20" t="s">
        <v>464</v>
      </c>
      <c r="H40" s="531"/>
      <c r="I40" s="1248"/>
      <c r="J40" s="367">
        <f>SUM(J41)</f>
        <v>2</v>
      </c>
      <c r="K40" s="367">
        <f>SUM(K41)</f>
        <v>5</v>
      </c>
      <c r="L40" s="36">
        <f t="shared" si="2"/>
        <v>7</v>
      </c>
      <c r="M40" s="531"/>
      <c r="N40" s="531"/>
      <c r="O40" s="556"/>
      <c r="P40" s="556"/>
      <c r="Q40" s="556"/>
      <c r="R40" s="556"/>
      <c r="S40" s="556"/>
    </row>
    <row r="41" spans="1:19" ht="10.5" customHeight="1">
      <c r="A41" s="5">
        <v>5</v>
      </c>
      <c r="B41" s="5">
        <v>5</v>
      </c>
      <c r="C41" s="5">
        <v>11</v>
      </c>
      <c r="E41" s="1892"/>
      <c r="F41" s="20"/>
      <c r="G41" s="20"/>
      <c r="H41" s="20" t="s">
        <v>463</v>
      </c>
      <c r="I41" s="1247"/>
      <c r="J41" s="634">
        <v>2</v>
      </c>
      <c r="K41" s="634">
        <v>5</v>
      </c>
      <c r="L41" s="36">
        <f t="shared" si="2"/>
        <v>7</v>
      </c>
    </row>
    <row r="42" spans="1:19" ht="12.75" customHeight="1">
      <c r="E42" s="59">
        <v>1406</v>
      </c>
      <c r="F42" s="24" t="s">
        <v>5</v>
      </c>
      <c r="G42" s="372"/>
      <c r="H42" s="372"/>
      <c r="I42" s="1264"/>
      <c r="J42" s="498"/>
      <c r="K42" s="498"/>
      <c r="L42" s="49"/>
    </row>
    <row r="43" spans="1:19" ht="12.75" customHeight="1">
      <c r="E43" s="1894">
        <v>1407</v>
      </c>
      <c r="F43" s="24" t="s">
        <v>62</v>
      </c>
      <c r="G43" s="372"/>
      <c r="H43" s="372"/>
      <c r="I43" s="1262"/>
      <c r="J43" s="498">
        <f>SUM(J44)</f>
        <v>13</v>
      </c>
      <c r="K43" s="498">
        <f>SUM(K44)</f>
        <v>4</v>
      </c>
      <c r="L43" s="49">
        <f t="shared" ref="L43:L64" si="4">SUM(J43:K43)</f>
        <v>17</v>
      </c>
    </row>
    <row r="44" spans="1:19" ht="11.25" customHeight="1">
      <c r="E44" s="1895"/>
      <c r="F44" s="622" t="s">
        <v>25</v>
      </c>
      <c r="G44" s="1261"/>
      <c r="H44" s="1261"/>
      <c r="I44" s="931"/>
      <c r="J44" s="1244">
        <f>SUM(J45)</f>
        <v>13</v>
      </c>
      <c r="K44" s="1244">
        <f>SUM(K45)</f>
        <v>4</v>
      </c>
      <c r="L44" s="1251">
        <f t="shared" si="4"/>
        <v>17</v>
      </c>
    </row>
    <row r="45" spans="1:19" ht="10.5" customHeight="1">
      <c r="E45" s="1895"/>
      <c r="F45" s="1263"/>
      <c r="G45" s="20" t="s">
        <v>455</v>
      </c>
      <c r="H45" s="20"/>
      <c r="I45" s="862"/>
      <c r="J45" s="634">
        <f>SUM(J46:J47)</f>
        <v>13</v>
      </c>
      <c r="K45" s="634">
        <f>SUM(K46:K47)</f>
        <v>4</v>
      </c>
      <c r="L45" s="36">
        <f t="shared" si="4"/>
        <v>17</v>
      </c>
    </row>
    <row r="46" spans="1:19" ht="10.5" customHeight="1">
      <c r="A46" s="5">
        <v>7</v>
      </c>
      <c r="B46" s="5">
        <v>3</v>
      </c>
      <c r="C46" s="5">
        <v>11</v>
      </c>
      <c r="E46" s="1895"/>
      <c r="F46" s="1263"/>
      <c r="G46" s="20"/>
      <c r="H46" s="20" t="s">
        <v>462</v>
      </c>
      <c r="I46" s="862"/>
      <c r="J46" s="367">
        <v>11</v>
      </c>
      <c r="K46" s="367">
        <v>1</v>
      </c>
      <c r="L46" s="36">
        <f t="shared" si="4"/>
        <v>12</v>
      </c>
    </row>
    <row r="47" spans="1:19" ht="10.5" customHeight="1">
      <c r="A47" s="5">
        <v>7</v>
      </c>
      <c r="B47" s="5">
        <v>3</v>
      </c>
      <c r="C47" s="5">
        <v>11</v>
      </c>
      <c r="E47" s="1895"/>
      <c r="F47" s="1263"/>
      <c r="G47" s="20"/>
      <c r="H47" s="20" t="s">
        <v>461</v>
      </c>
      <c r="I47" s="862"/>
      <c r="J47" s="367">
        <v>2</v>
      </c>
      <c r="K47" s="367">
        <v>3</v>
      </c>
      <c r="L47" s="36">
        <f t="shared" si="4"/>
        <v>5</v>
      </c>
    </row>
    <row r="48" spans="1:19" ht="12.75" customHeight="1">
      <c r="E48" s="1891">
        <v>1408</v>
      </c>
      <c r="F48" s="24" t="s">
        <v>63</v>
      </c>
      <c r="G48" s="372"/>
      <c r="H48" s="372"/>
      <c r="I48" s="1262"/>
      <c r="J48" s="498">
        <f>SUM(J49+J55)</f>
        <v>12</v>
      </c>
      <c r="K48" s="498">
        <f>SUM(K49+K55)</f>
        <v>15</v>
      </c>
      <c r="L48" s="49">
        <f t="shared" si="4"/>
        <v>27</v>
      </c>
    </row>
    <row r="49" spans="1:12" ht="12" customHeight="1">
      <c r="E49" s="1892"/>
      <c r="F49" s="1062" t="s">
        <v>16</v>
      </c>
      <c r="G49" s="1261"/>
      <c r="H49" s="1261"/>
      <c r="I49" s="1245"/>
      <c r="J49" s="1244">
        <f>SUM(J50+J53)</f>
        <v>8</v>
      </c>
      <c r="K49" s="1244">
        <f>SUM(K50+K53)</f>
        <v>7</v>
      </c>
      <c r="L49" s="1259">
        <f t="shared" si="4"/>
        <v>15</v>
      </c>
    </row>
    <row r="50" spans="1:12" ht="10.5" customHeight="1">
      <c r="E50" s="1892"/>
      <c r="F50" s="1258"/>
      <c r="G50" s="20" t="s">
        <v>457</v>
      </c>
      <c r="H50" s="20"/>
      <c r="I50" s="1250"/>
      <c r="J50" s="634">
        <f>SUM(J51:J52)</f>
        <v>8</v>
      </c>
      <c r="K50" s="367">
        <f>SUM(K51:K52)</f>
        <v>7</v>
      </c>
      <c r="L50" s="1257">
        <f t="shared" si="4"/>
        <v>15</v>
      </c>
    </row>
    <row r="51" spans="1:12" ht="10.5" customHeight="1">
      <c r="A51" s="5">
        <v>8</v>
      </c>
      <c r="B51" s="5">
        <v>4</v>
      </c>
      <c r="C51" s="5">
        <v>6</v>
      </c>
      <c r="E51" s="1892"/>
      <c r="F51" s="1258"/>
      <c r="G51" s="20"/>
      <c r="H51" s="20" t="s">
        <v>460</v>
      </c>
      <c r="I51" s="1260"/>
      <c r="J51" s="634">
        <v>0</v>
      </c>
      <c r="K51" s="634">
        <v>0</v>
      </c>
      <c r="L51" s="1257">
        <f t="shared" si="4"/>
        <v>0</v>
      </c>
    </row>
    <row r="52" spans="1:12" s="531" customFormat="1" ht="10.5" customHeight="1">
      <c r="A52" s="5"/>
      <c r="B52" s="5"/>
      <c r="C52" s="5"/>
      <c r="D52" s="5"/>
      <c r="E52" s="1892"/>
      <c r="F52" s="1258"/>
      <c r="G52" s="20"/>
      <c r="H52" s="20" t="s">
        <v>121</v>
      </c>
      <c r="I52" s="1260"/>
      <c r="J52" s="367">
        <v>8</v>
      </c>
      <c r="K52" s="367">
        <v>7</v>
      </c>
      <c r="L52" s="1257">
        <f t="shared" si="4"/>
        <v>15</v>
      </c>
    </row>
    <row r="53" spans="1:12" ht="10.5" customHeight="1">
      <c r="E53" s="1892"/>
      <c r="F53" s="1258"/>
      <c r="G53" s="20" t="s">
        <v>455</v>
      </c>
      <c r="H53" s="20"/>
      <c r="I53" s="1250"/>
      <c r="J53" s="634">
        <f>SUM(J54)</f>
        <v>0</v>
      </c>
      <c r="K53" s="634">
        <f>SUM(K54)</f>
        <v>0</v>
      </c>
      <c r="L53" s="1257">
        <f t="shared" si="4"/>
        <v>0</v>
      </c>
    </row>
    <row r="54" spans="1:12" ht="10.5" customHeight="1">
      <c r="A54" s="5">
        <v>8</v>
      </c>
      <c r="B54" s="5">
        <v>4</v>
      </c>
      <c r="C54" s="5">
        <v>6</v>
      </c>
      <c r="E54" s="1892"/>
      <c r="F54" s="1258"/>
      <c r="G54" s="20"/>
      <c r="H54" s="20" t="s">
        <v>121</v>
      </c>
      <c r="I54" s="1250"/>
      <c r="J54" s="634">
        <v>0</v>
      </c>
      <c r="K54" s="634">
        <v>0</v>
      </c>
      <c r="L54" s="1257">
        <f t="shared" si="4"/>
        <v>0</v>
      </c>
    </row>
    <row r="55" spans="1:12" ht="12" customHeight="1">
      <c r="E55" s="1892"/>
      <c r="F55" s="1062" t="s">
        <v>59</v>
      </c>
      <c r="G55" s="20"/>
      <c r="H55" s="20"/>
      <c r="I55" s="1245"/>
      <c r="J55" s="1244">
        <f>SUM(J56)</f>
        <v>4</v>
      </c>
      <c r="K55" s="1244">
        <f>SUM(K56)</f>
        <v>8</v>
      </c>
      <c r="L55" s="1259">
        <f t="shared" si="4"/>
        <v>12</v>
      </c>
    </row>
    <row r="56" spans="1:12" ht="10.5" customHeight="1">
      <c r="E56" s="1892"/>
      <c r="F56" s="1258"/>
      <c r="G56" s="20" t="s">
        <v>455</v>
      </c>
      <c r="H56" s="20"/>
      <c r="I56" s="1250"/>
      <c r="J56" s="634">
        <f>SUM(J57)</f>
        <v>4</v>
      </c>
      <c r="K56" s="634">
        <f>SUM(K57)</f>
        <v>8</v>
      </c>
      <c r="L56" s="1257">
        <f t="shared" si="4"/>
        <v>12</v>
      </c>
    </row>
    <row r="57" spans="1:12" ht="10.5" customHeight="1">
      <c r="A57" s="5">
        <v>8</v>
      </c>
      <c r="B57" s="5">
        <v>4</v>
      </c>
      <c r="C57" s="5">
        <v>11</v>
      </c>
      <c r="E57" s="1893"/>
      <c r="F57" s="1256"/>
      <c r="G57" s="3"/>
      <c r="H57" s="3" t="s">
        <v>459</v>
      </c>
      <c r="I57" s="1255"/>
      <c r="J57" s="733">
        <v>4</v>
      </c>
      <c r="K57" s="733">
        <v>8</v>
      </c>
      <c r="L57" s="1254">
        <f t="shared" si="4"/>
        <v>12</v>
      </c>
    </row>
    <row r="58" spans="1:12" ht="12.75" customHeight="1">
      <c r="E58" s="1891">
        <v>1624</v>
      </c>
      <c r="F58" s="2061" t="s">
        <v>458</v>
      </c>
      <c r="G58" s="2061"/>
      <c r="H58" s="2061"/>
      <c r="I58" s="1253"/>
      <c r="J58" s="580">
        <f>SUM(J59)</f>
        <v>4</v>
      </c>
      <c r="K58" s="580">
        <f>SUM(K59)</f>
        <v>4</v>
      </c>
      <c r="L58" s="1252">
        <f t="shared" si="4"/>
        <v>8</v>
      </c>
    </row>
    <row r="59" spans="1:12" ht="12" customHeight="1">
      <c r="E59" s="1892"/>
      <c r="F59" s="622" t="s">
        <v>21</v>
      </c>
      <c r="G59" s="369"/>
      <c r="H59" s="369"/>
      <c r="I59" s="1245"/>
      <c r="J59" s="1244">
        <f>SUM(J60+J62)</f>
        <v>4</v>
      </c>
      <c r="K59" s="1244">
        <f>SUM(K60+K62)</f>
        <v>4</v>
      </c>
      <c r="L59" s="1251">
        <f t="shared" si="4"/>
        <v>8</v>
      </c>
    </row>
    <row r="60" spans="1:12" ht="11.25" customHeight="1">
      <c r="E60" s="1892"/>
      <c r="F60" s="622"/>
      <c r="G60" s="369" t="s">
        <v>457</v>
      </c>
      <c r="H60" s="369"/>
      <c r="I60" s="1250"/>
      <c r="J60" s="634">
        <f>SUM(J61)</f>
        <v>0</v>
      </c>
      <c r="K60" s="634">
        <f>SUM(K61)</f>
        <v>0</v>
      </c>
      <c r="L60" s="36">
        <f t="shared" si="4"/>
        <v>0</v>
      </c>
    </row>
    <row r="61" spans="1:12" ht="11.25" customHeight="1">
      <c r="A61" s="5">
        <v>9</v>
      </c>
      <c r="B61" s="5">
        <v>1</v>
      </c>
      <c r="C61" s="5">
        <v>8</v>
      </c>
      <c r="E61" s="1892"/>
      <c r="F61" s="622"/>
      <c r="G61" s="369"/>
      <c r="H61" s="20" t="s">
        <v>456</v>
      </c>
      <c r="I61" s="1248"/>
      <c r="J61" s="634">
        <v>0</v>
      </c>
      <c r="K61" s="634">
        <v>0</v>
      </c>
      <c r="L61" s="36">
        <f t="shared" si="4"/>
        <v>0</v>
      </c>
    </row>
    <row r="62" spans="1:12" ht="10.5" customHeight="1">
      <c r="E62" s="1892"/>
      <c r="F62" s="622"/>
      <c r="G62" s="369" t="s">
        <v>455</v>
      </c>
      <c r="H62" s="369"/>
      <c r="I62" s="1249"/>
      <c r="J62" s="634">
        <f>SUM(J63:J64)</f>
        <v>4</v>
      </c>
      <c r="K62" s="634">
        <f>SUM(K63:K64)</f>
        <v>4</v>
      </c>
      <c r="L62" s="36">
        <f t="shared" si="4"/>
        <v>8</v>
      </c>
    </row>
    <row r="63" spans="1:12" ht="10.5" customHeight="1">
      <c r="A63" s="5">
        <v>9</v>
      </c>
      <c r="B63" s="5">
        <v>4</v>
      </c>
      <c r="C63" s="5">
        <v>8</v>
      </c>
      <c r="E63" s="1892"/>
      <c r="F63" s="622"/>
      <c r="G63" s="369"/>
      <c r="H63" s="369" t="s">
        <v>454</v>
      </c>
      <c r="I63" s="1248"/>
      <c r="J63" s="634">
        <v>4</v>
      </c>
      <c r="K63" s="634">
        <v>4</v>
      </c>
      <c r="L63" s="36">
        <f t="shared" si="4"/>
        <v>8</v>
      </c>
    </row>
    <row r="64" spans="1:12" ht="10.5" customHeight="1">
      <c r="A64" s="5">
        <v>9</v>
      </c>
      <c r="B64" s="5">
        <v>1</v>
      </c>
      <c r="C64" s="5">
        <v>8</v>
      </c>
      <c r="E64" s="1897"/>
      <c r="F64" s="622"/>
      <c r="G64" s="485"/>
      <c r="H64" s="485" t="s">
        <v>453</v>
      </c>
      <c r="I64" s="1247"/>
      <c r="J64" s="634">
        <v>0</v>
      </c>
      <c r="K64" s="634">
        <v>0</v>
      </c>
      <c r="L64" s="36">
        <f t="shared" si="4"/>
        <v>0</v>
      </c>
    </row>
    <row r="65" spans="5:12" ht="15" customHeight="1">
      <c r="E65" s="29"/>
      <c r="F65" s="1886" t="s">
        <v>0</v>
      </c>
      <c r="G65" s="1886"/>
      <c r="H65" s="1886"/>
      <c r="I65" s="1246"/>
      <c r="J65" s="723">
        <f>SUM(J9+J21+J22+J26+J30+J42+J43+J48+J58)</f>
        <v>98</v>
      </c>
      <c r="K65" s="723">
        <f>SUM(K9+K21+K22+K26+K30+K42+K43+K48+K58)</f>
        <v>132</v>
      </c>
      <c r="L65" s="51">
        <f>SUM(L9+L21+L22+L26+L30+L42+L43+L48+L58)</f>
        <v>230</v>
      </c>
    </row>
    <row r="66" spans="5:12" ht="10.5" customHeight="1">
      <c r="F66" s="2058" t="s">
        <v>452</v>
      </c>
      <c r="G66" s="2058"/>
      <c r="H66" s="2058"/>
      <c r="I66" s="1245"/>
      <c r="J66" s="1244"/>
      <c r="K66" s="1244"/>
      <c r="L66" s="1244"/>
    </row>
    <row r="67" spans="5:12" ht="8.25" customHeight="1">
      <c r="F67" s="2060" t="s">
        <v>451</v>
      </c>
      <c r="G67" s="1997"/>
      <c r="H67" s="1997"/>
      <c r="I67" s="1245"/>
      <c r="J67" s="1244"/>
      <c r="K67" s="1244"/>
      <c r="L67" s="1244"/>
    </row>
    <row r="68" spans="5:12" ht="10.5" customHeight="1">
      <c r="F68" s="2059"/>
      <c r="G68" s="2059"/>
      <c r="H68" s="2059"/>
      <c r="I68" s="1245"/>
      <c r="J68" s="1244"/>
      <c r="K68" s="1244"/>
      <c r="L68" s="1244"/>
    </row>
    <row r="69" spans="5:12" ht="10.5" customHeight="1">
      <c r="F69" s="1997"/>
      <c r="G69" s="1997"/>
      <c r="H69" s="1997"/>
    </row>
    <row r="70" spans="5:12" ht="9" customHeight="1"/>
    <row r="71" spans="5:12" ht="9" customHeight="1"/>
    <row r="72" spans="5:12" ht="9" customHeight="1"/>
    <row r="73" spans="5:12" ht="9" customHeight="1"/>
    <row r="74" spans="5:12" ht="9" customHeight="1"/>
    <row r="75" spans="5:12" ht="9" customHeight="1"/>
    <row r="76" spans="5:12" ht="9" customHeight="1"/>
    <row r="77" spans="5:12" ht="9" customHeight="1"/>
    <row r="78" spans="5:12" ht="9" customHeight="1"/>
    <row r="79" spans="5:12" ht="9" customHeight="1"/>
    <row r="80" spans="5:12"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7:11" ht="9" customHeight="1"/>
    <row r="146" spans="7:11" ht="9" customHeight="1"/>
    <row r="147" spans="7:11" ht="9" customHeight="1"/>
    <row r="148" spans="7:11" ht="9" customHeight="1"/>
    <row r="149" spans="7:11" ht="9" customHeight="1"/>
    <row r="150" spans="7:11" ht="9" customHeight="1"/>
    <row r="151" spans="7:11" ht="9" customHeight="1">
      <c r="G151" s="20"/>
      <c r="H151" s="20"/>
      <c r="I151" s="18"/>
      <c r="J151" s="361"/>
      <c r="K151" s="361"/>
    </row>
    <row r="152" spans="7:11" ht="9" customHeight="1"/>
    <row r="153" spans="7:11" ht="9" customHeight="1"/>
    <row r="154" spans="7:11" ht="9" customHeight="1"/>
    <row r="155" spans="7:11" ht="9" customHeight="1"/>
    <row r="156" spans="7:11" ht="9" customHeight="1"/>
    <row r="157" spans="7:11" ht="9" customHeight="1"/>
    <row r="158" spans="7:11" ht="9" customHeight="1"/>
    <row r="159" spans="7:11" ht="9" customHeight="1"/>
    <row r="160" spans="7: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sheetData>
  <mergeCells count="19">
    <mergeCell ref="P3:AD3"/>
    <mergeCell ref="E4:L4"/>
    <mergeCell ref="E6:E8"/>
    <mergeCell ref="R15:X20"/>
    <mergeCell ref="E22:E25"/>
    <mergeCell ref="E9:E20"/>
    <mergeCell ref="G6:H8"/>
    <mergeCell ref="E26:E29"/>
    <mergeCell ref="E3:L3"/>
    <mergeCell ref="E30:E41"/>
    <mergeCell ref="E58:E64"/>
    <mergeCell ref="F58:H58"/>
    <mergeCell ref="E48:E57"/>
    <mergeCell ref="F65:H65"/>
    <mergeCell ref="F66:H66"/>
    <mergeCell ref="F69:H69"/>
    <mergeCell ref="F68:H68"/>
    <mergeCell ref="E43:E47"/>
    <mergeCell ref="F67:H67"/>
  </mergeCells>
  <printOptions horizontalCentered="1"/>
  <pageMargins left="0.51" right="0.43" top="0.52" bottom="0.94488188976377963" header="0.51181102362204722" footer="0.51181102362204722"/>
  <pageSetup scale="76" orientation="portrait" r:id="rId1"/>
  <headerFooter alignWithMargins="0">
    <oddFoote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C6DAD-DD54-4047-85BA-704B0EDCEA22}">
  <dimension ref="B1:J14"/>
  <sheetViews>
    <sheetView view="pageBreakPreview" zoomScaleNormal="100" zoomScaleSheetLayoutView="100" workbookViewId="0">
      <selection activeCell="I18" sqref="I18"/>
    </sheetView>
  </sheetViews>
  <sheetFormatPr baseColWidth="10" defaultRowHeight="15"/>
  <cols>
    <col min="1" max="1" width="6.28515625" style="2589" customWidth="1"/>
    <col min="2" max="2" width="29.7109375" style="2589" customWidth="1"/>
    <col min="3" max="3" width="4.42578125" style="2589" customWidth="1"/>
    <col min="4" max="6" width="17.7109375" style="2589" customWidth="1"/>
    <col min="7" max="7" width="11.42578125" style="2589"/>
    <col min="8" max="8" width="11" style="2590" customWidth="1"/>
    <col min="9" max="9" width="8.28515625" style="2590" customWidth="1"/>
    <col min="10" max="10" width="11" style="2590" customWidth="1"/>
    <col min="11" max="16384" width="11.42578125" style="2589"/>
  </cols>
  <sheetData>
    <row r="1" spans="2:10">
      <c r="H1" s="2621"/>
      <c r="I1" s="2621"/>
      <c r="J1" s="2621"/>
    </row>
    <row r="2" spans="2:10" ht="19.5" customHeight="1">
      <c r="B2" s="2620" t="s">
        <v>945</v>
      </c>
      <c r="C2" s="2620"/>
      <c r="D2" s="2620"/>
      <c r="E2" s="2620"/>
      <c r="F2" s="2620"/>
    </row>
    <row r="3" spans="2:10">
      <c r="B3" s="2619" t="s">
        <v>68</v>
      </c>
      <c r="C3" s="2619"/>
      <c r="D3" s="2619"/>
      <c r="E3" s="2619"/>
      <c r="F3" s="2619"/>
      <c r="G3" s="2618"/>
      <c r="H3" s="2618"/>
      <c r="I3" s="2618"/>
      <c r="J3" s="2618"/>
    </row>
    <row r="4" spans="2:10">
      <c r="B4" s="2617"/>
      <c r="C4" s="2617"/>
      <c r="D4" s="2617"/>
      <c r="E4" s="2617"/>
      <c r="F4" s="2617"/>
      <c r="H4" s="2616"/>
      <c r="I4" s="2616"/>
      <c r="J4" s="2616"/>
    </row>
    <row r="5" spans="2:10" ht="12" customHeight="1">
      <c r="B5" s="2615" t="s">
        <v>893</v>
      </c>
      <c r="C5" s="2614"/>
      <c r="D5" s="2613" t="s">
        <v>943</v>
      </c>
      <c r="E5" s="2613" t="s">
        <v>942</v>
      </c>
      <c r="F5" s="2613" t="s">
        <v>0</v>
      </c>
    </row>
    <row r="6" spans="2:10" ht="12" customHeight="1">
      <c r="B6" s="2612"/>
      <c r="C6" s="2611"/>
      <c r="D6" s="2610"/>
      <c r="E6" s="2610"/>
      <c r="F6" s="2610"/>
    </row>
    <row r="7" spans="2:10">
      <c r="B7" s="2605" t="s">
        <v>941</v>
      </c>
      <c r="C7" s="2604"/>
      <c r="D7" s="2602">
        <v>0</v>
      </c>
      <c r="E7" s="2602">
        <v>0</v>
      </c>
      <c r="F7" s="2602">
        <f>SUM(D7:E7)</f>
        <v>0</v>
      </c>
    </row>
    <row r="8" spans="2:10">
      <c r="B8" s="2605" t="s">
        <v>940</v>
      </c>
      <c r="C8" s="2604"/>
      <c r="D8" s="2606">
        <v>0</v>
      </c>
      <c r="E8" s="2606">
        <v>0</v>
      </c>
      <c r="F8" s="2602">
        <f>SUM(D8:E8)</f>
        <v>0</v>
      </c>
    </row>
    <row r="9" spans="2:10">
      <c r="B9" s="2605" t="s">
        <v>939</v>
      </c>
      <c r="C9" s="2604"/>
      <c r="D9" s="2603">
        <v>4</v>
      </c>
      <c r="E9" s="2603">
        <v>2</v>
      </c>
      <c r="F9" s="2602">
        <f>SUM(D9:E9)</f>
        <v>6</v>
      </c>
    </row>
    <row r="10" spans="2:10">
      <c r="B10" s="2605" t="s">
        <v>938</v>
      </c>
      <c r="C10" s="2604"/>
      <c r="D10" s="2603">
        <v>0</v>
      </c>
      <c r="E10" s="2603">
        <v>0</v>
      </c>
      <c r="F10" s="2602">
        <f>SUM(D10:E10)</f>
        <v>0</v>
      </c>
    </row>
    <row r="11" spans="2:10">
      <c r="B11" s="2597" t="s">
        <v>0</v>
      </c>
      <c r="C11" s="2625"/>
      <c r="D11" s="2595">
        <f>SUM(D7+D8+D9+D10)</f>
        <v>4</v>
      </c>
      <c r="E11" s="2595">
        <f>SUM(E7+E8+E9+E10)</f>
        <v>2</v>
      </c>
      <c r="F11" s="2595">
        <f>SUM(F7+F8+F9+F10)</f>
        <v>6</v>
      </c>
    </row>
    <row r="12" spans="2:10" ht="12" customHeight="1">
      <c r="B12" s="2624" t="s">
        <v>148</v>
      </c>
      <c r="C12" s="2623"/>
      <c r="H12" s="2593"/>
      <c r="I12" s="2593"/>
      <c r="J12" s="2593"/>
    </row>
    <row r="13" spans="2:10" ht="12" customHeight="1">
      <c r="B13" s="2592"/>
      <c r="C13" s="2592"/>
      <c r="D13" s="2592"/>
      <c r="E13" s="2592"/>
      <c r="F13" s="2592"/>
      <c r="G13" s="2622"/>
    </row>
    <row r="14" spans="2:10">
      <c r="H14" s="2591"/>
      <c r="I14" s="2591"/>
    </row>
  </sheetData>
  <mergeCells count="8">
    <mergeCell ref="B13:F13"/>
    <mergeCell ref="B2:F2"/>
    <mergeCell ref="D5:D6"/>
    <mergeCell ref="E5:E6"/>
    <mergeCell ref="F5:F6"/>
    <mergeCell ref="B5:B6"/>
    <mergeCell ref="B3:F3"/>
    <mergeCell ref="B4:F4"/>
  </mergeCells>
  <pageMargins left="0.7" right="0.7" top="0.75" bottom="0.75" header="0.3" footer="0.3"/>
  <pageSetup scale="6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76838-CC1E-4DA5-A9EA-2503B2408891}">
  <dimension ref="A1:AG416"/>
  <sheetViews>
    <sheetView view="pageBreakPreview" topLeftCell="D1" zoomScaleNormal="115" zoomScaleSheetLayoutView="100" workbookViewId="0">
      <selection activeCell="R14" sqref="R14:X25"/>
    </sheetView>
  </sheetViews>
  <sheetFormatPr baseColWidth="10" defaultRowHeight="12.75"/>
  <cols>
    <col min="1" max="1" width="2" style="5" hidden="1" customWidth="1"/>
    <col min="2" max="2" width="2.140625" style="5" hidden="1" customWidth="1"/>
    <col min="3" max="3" width="2.85546875" style="5" hidden="1" customWidth="1"/>
    <col min="4" max="4" width="0.7109375" style="5" customWidth="1"/>
    <col min="5" max="5" width="8.140625" style="1" customWidth="1"/>
    <col min="6" max="6" width="2" style="1" customWidth="1"/>
    <col min="7" max="7" width="1.5703125" style="1" customWidth="1"/>
    <col min="8" max="8" width="63.85546875" style="1" customWidth="1"/>
    <col min="9" max="9" width="4.7109375" style="16" customWidth="1"/>
    <col min="10" max="11" width="4.7109375" style="840" customWidth="1"/>
    <col min="12" max="12" width="5.7109375" style="840" customWidth="1"/>
    <col min="13" max="13" width="2.5703125" style="1" customWidth="1"/>
    <col min="14" max="14" width="11.42578125" style="1"/>
    <col min="15" max="15" width="4.7109375" style="1" customWidth="1"/>
    <col min="16" max="16" width="5" style="1" customWidth="1"/>
    <col min="17" max="17" width="2.28515625" style="1" customWidth="1"/>
    <col min="18" max="18" width="26" style="1" customWidth="1"/>
    <col min="19" max="19" width="8" style="1" customWidth="1"/>
    <col min="20" max="20" width="1" style="1" customWidth="1"/>
    <col min="21" max="21" width="6.7109375" style="1" customWidth="1"/>
    <col min="22" max="22" width="1" style="1" customWidth="1"/>
    <col min="23" max="23" width="6.7109375" style="1" customWidth="1"/>
    <col min="24" max="24" width="1" style="1" customWidth="1"/>
    <col min="25" max="25" width="6.7109375" style="1" customWidth="1"/>
    <col min="26" max="26" width="1" style="1" customWidth="1"/>
    <col min="27" max="27" width="6.7109375" style="1" customWidth="1"/>
    <col min="28" max="28" width="1" style="1" customWidth="1"/>
    <col min="29" max="29" width="6.7109375" style="1" customWidth="1"/>
    <col min="30" max="30" width="1" style="1" customWidth="1"/>
    <col min="31" max="32" width="6.7109375" style="1" customWidth="1"/>
    <col min="33" max="16384" width="11.42578125" style="1"/>
  </cols>
  <sheetData>
    <row r="1" spans="1:33" ht="12" customHeight="1">
      <c r="I1" s="1289"/>
      <c r="J1" s="1288"/>
      <c r="K1" s="1288"/>
      <c r="M1" s="389"/>
      <c r="N1" s="389"/>
    </row>
    <row r="2" spans="1:33" ht="3.75" customHeight="1">
      <c r="I2" s="15"/>
      <c r="J2" s="1287"/>
      <c r="K2" s="1287"/>
      <c r="L2" s="1287"/>
      <c r="M2" s="389"/>
      <c r="N2" s="389"/>
    </row>
    <row r="3" spans="1:33" ht="27" customHeight="1">
      <c r="E3" s="1908" t="s">
        <v>472</v>
      </c>
      <c r="F3" s="1908"/>
      <c r="G3" s="1908"/>
      <c r="H3" s="1908"/>
      <c r="I3" s="1908"/>
      <c r="J3" s="1908"/>
      <c r="K3" s="1908"/>
      <c r="L3" s="1908"/>
      <c r="M3" s="389"/>
      <c r="P3" s="1888"/>
      <c r="Q3" s="1888"/>
      <c r="R3" s="1888"/>
      <c r="S3" s="1888"/>
      <c r="T3" s="1888"/>
      <c r="U3" s="1888"/>
      <c r="V3" s="1888"/>
      <c r="W3" s="1888"/>
      <c r="X3" s="1888"/>
      <c r="Y3" s="1888"/>
      <c r="Z3" s="1888"/>
      <c r="AA3" s="1888"/>
      <c r="AB3" s="1888"/>
      <c r="AC3" s="1888"/>
      <c r="AD3" s="1888"/>
    </row>
    <row r="4" spans="1:33" ht="15.75" customHeight="1">
      <c r="B4" s="719"/>
      <c r="C4" s="719"/>
      <c r="D4" s="719"/>
      <c r="E4" s="1888" t="s">
        <v>61</v>
      </c>
      <c r="F4" s="1888"/>
      <c r="G4" s="1888"/>
      <c r="H4" s="1888"/>
      <c r="I4" s="1888"/>
      <c r="J4" s="1888"/>
      <c r="K4" s="1888"/>
      <c r="L4" s="1888"/>
      <c r="M4" s="389"/>
      <c r="N4" s="414"/>
      <c r="O4" s="414"/>
      <c r="P4" s="413"/>
      <c r="AF4" s="2"/>
      <c r="AG4" s="2"/>
    </row>
    <row r="5" spans="1:33" ht="13.5" customHeight="1">
      <c r="G5" s="3"/>
      <c r="H5" s="3"/>
      <c r="I5" s="5"/>
      <c r="J5" s="868"/>
      <c r="K5" s="868"/>
      <c r="L5" s="1287"/>
      <c r="M5" s="389"/>
      <c r="P5" s="20"/>
    </row>
    <row r="6" spans="1:33" s="20" customFormat="1" ht="10.5" customHeight="1">
      <c r="A6" s="5"/>
      <c r="B6" s="5"/>
      <c r="C6" s="5"/>
      <c r="D6" s="5"/>
      <c r="E6" s="2062" t="s">
        <v>6</v>
      </c>
      <c r="F6" s="1286"/>
      <c r="G6" s="2064" t="s">
        <v>87</v>
      </c>
      <c r="H6" s="2064"/>
      <c r="I6" s="1285"/>
      <c r="J6" s="1284"/>
      <c r="K6" s="1284"/>
      <c r="L6" s="1283"/>
    </row>
    <row r="7" spans="1:33" s="4" customFormat="1" ht="10.5" customHeight="1">
      <c r="A7" s="5" t="s">
        <v>12</v>
      </c>
      <c r="B7" s="5" t="s">
        <v>13</v>
      </c>
      <c r="C7" s="5" t="s">
        <v>14</v>
      </c>
      <c r="D7" s="5"/>
      <c r="E7" s="2063"/>
      <c r="F7" s="1282"/>
      <c r="G7" s="2065"/>
      <c r="H7" s="2065"/>
      <c r="I7" s="1281"/>
      <c r="J7" s="1278" t="s">
        <v>72</v>
      </c>
      <c r="K7" s="1278" t="s">
        <v>71</v>
      </c>
      <c r="L7" s="1277" t="s">
        <v>0</v>
      </c>
      <c r="N7" s="5"/>
    </row>
    <row r="8" spans="1:33" s="4" customFormat="1" ht="10.5" customHeight="1">
      <c r="A8" s="5"/>
      <c r="B8" s="5"/>
      <c r="C8" s="5"/>
      <c r="D8" s="5"/>
      <c r="E8" s="2063"/>
      <c r="F8" s="1280"/>
      <c r="G8" s="2066"/>
      <c r="H8" s="2066"/>
      <c r="I8" s="1279"/>
      <c r="J8" s="1278"/>
      <c r="K8" s="1278"/>
      <c r="L8" s="1277"/>
      <c r="N8" s="20"/>
    </row>
    <row r="9" spans="1:33" ht="12.75" customHeight="1">
      <c r="E9" s="1891">
        <v>1401</v>
      </c>
      <c r="F9" s="22" t="s">
        <v>1</v>
      </c>
      <c r="G9" s="573"/>
      <c r="H9" s="547"/>
      <c r="I9" s="1266"/>
      <c r="J9" s="37">
        <f>SUM(J10+J13+J16)</f>
        <v>15</v>
      </c>
      <c r="K9" s="37">
        <f>SUM(K10+K13+K16)</f>
        <v>23</v>
      </c>
      <c r="L9" s="38">
        <f t="shared" ref="L9:L20" si="0">SUM(J9:K9)</f>
        <v>38</v>
      </c>
      <c r="M9" s="389"/>
    </row>
    <row r="10" spans="1:33" ht="12" customHeight="1">
      <c r="E10" s="1892"/>
      <c r="F10" s="1062" t="s">
        <v>33</v>
      </c>
      <c r="G10" s="20"/>
      <c r="H10" s="20"/>
      <c r="I10" s="1245"/>
      <c r="J10" s="1244">
        <f>SUM(J11)</f>
        <v>0</v>
      </c>
      <c r="K10" s="1244">
        <f>SUM(K11)</f>
        <v>0</v>
      </c>
      <c r="L10" s="1251">
        <f t="shared" si="0"/>
        <v>0</v>
      </c>
      <c r="M10" s="389"/>
      <c r="N10" s="389"/>
    </row>
    <row r="11" spans="1:33" ht="10.5" customHeight="1">
      <c r="E11" s="1892"/>
      <c r="F11" s="20"/>
      <c r="G11" s="20" t="s">
        <v>455</v>
      </c>
      <c r="H11" s="20"/>
      <c r="I11" s="1250"/>
      <c r="J11" s="634">
        <f>SUM(J12)</f>
        <v>0</v>
      </c>
      <c r="K11" s="634">
        <f>SUM(K12)</f>
        <v>0</v>
      </c>
      <c r="L11" s="36">
        <f t="shared" si="0"/>
        <v>0</v>
      </c>
      <c r="M11" s="389"/>
      <c r="N11" s="389"/>
    </row>
    <row r="12" spans="1:33" ht="10.5" customHeight="1">
      <c r="A12" s="5">
        <v>1</v>
      </c>
      <c r="B12" s="5">
        <v>1</v>
      </c>
      <c r="C12" s="5">
        <v>11</v>
      </c>
      <c r="E12" s="1892"/>
      <c r="F12" s="20"/>
      <c r="H12" s="20" t="s">
        <v>453</v>
      </c>
      <c r="I12" s="1248"/>
      <c r="J12" s="634">
        <v>0</v>
      </c>
      <c r="K12" s="634">
        <v>0</v>
      </c>
      <c r="L12" s="36">
        <f t="shared" si="0"/>
        <v>0</v>
      </c>
      <c r="M12" s="389"/>
      <c r="N12" s="389"/>
    </row>
    <row r="13" spans="1:33" ht="12" customHeight="1">
      <c r="E13" s="1892"/>
      <c r="F13" s="622" t="s">
        <v>34</v>
      </c>
      <c r="G13" s="20"/>
      <c r="H13" s="20"/>
      <c r="I13" s="1276"/>
      <c r="J13" s="1244">
        <f>SUM(J14)</f>
        <v>0</v>
      </c>
      <c r="K13" s="1244">
        <f>SUM(K14)</f>
        <v>0</v>
      </c>
      <c r="L13" s="1251">
        <f t="shared" si="0"/>
        <v>0</v>
      </c>
      <c r="M13" s="389"/>
      <c r="N13" s="389"/>
    </row>
    <row r="14" spans="1:33" ht="10.5" customHeight="1">
      <c r="E14" s="1892"/>
      <c r="F14" s="20"/>
      <c r="G14" s="20" t="s">
        <v>455</v>
      </c>
      <c r="H14" s="20"/>
      <c r="I14" s="1249"/>
      <c r="J14" s="634">
        <f>SUM(J15)</f>
        <v>0</v>
      </c>
      <c r="K14" s="634">
        <f>SUM(K15)</f>
        <v>0</v>
      </c>
      <c r="L14" s="36">
        <f t="shared" si="0"/>
        <v>0</v>
      </c>
      <c r="M14" s="389"/>
      <c r="N14" s="389"/>
    </row>
    <row r="15" spans="1:33" ht="10.5" customHeight="1">
      <c r="A15" s="5">
        <v>1</v>
      </c>
      <c r="B15" s="5">
        <v>1</v>
      </c>
      <c r="C15" s="5">
        <v>5</v>
      </c>
      <c r="E15" s="1892"/>
      <c r="F15" s="20"/>
      <c r="G15" s="20"/>
      <c r="H15" s="20" t="s">
        <v>453</v>
      </c>
      <c r="I15" s="1248"/>
      <c r="J15" s="634">
        <v>0</v>
      </c>
      <c r="K15" s="634">
        <v>0</v>
      </c>
      <c r="L15" s="36">
        <f t="shared" si="0"/>
        <v>0</v>
      </c>
      <c r="M15" s="389"/>
      <c r="N15" s="389"/>
      <c r="R15" s="1910"/>
      <c r="S15" s="1910"/>
      <c r="T15" s="1910"/>
      <c r="U15" s="1910"/>
      <c r="V15" s="1910"/>
      <c r="W15" s="1910"/>
      <c r="X15" s="1910"/>
    </row>
    <row r="16" spans="1:33" ht="12" customHeight="1">
      <c r="E16" s="1892"/>
      <c r="F16" s="622" t="s">
        <v>35</v>
      </c>
      <c r="G16" s="20"/>
      <c r="H16" s="20"/>
      <c r="I16" s="1276"/>
      <c r="J16" s="1244">
        <f>SUM(J17+J19)</f>
        <v>15</v>
      </c>
      <c r="K16" s="1244">
        <f>SUM(K17+K19)</f>
        <v>23</v>
      </c>
      <c r="L16" s="1251">
        <f t="shared" si="0"/>
        <v>38</v>
      </c>
      <c r="M16" s="389"/>
      <c r="N16" s="389"/>
      <c r="R16" s="1910"/>
      <c r="S16" s="1910"/>
      <c r="T16" s="1910"/>
      <c r="U16" s="1910"/>
      <c r="V16" s="1910"/>
      <c r="W16" s="1910"/>
      <c r="X16" s="1910"/>
    </row>
    <row r="17" spans="1:24" ht="10.5" customHeight="1">
      <c r="E17" s="1892"/>
      <c r="F17" s="622"/>
      <c r="G17" s="20" t="s">
        <v>457</v>
      </c>
      <c r="H17" s="20"/>
      <c r="I17" s="1249"/>
      <c r="J17" s="634">
        <f>SUM(J18)</f>
        <v>0</v>
      </c>
      <c r="K17" s="634">
        <f>SUM(K18)</f>
        <v>0</v>
      </c>
      <c r="L17" s="36">
        <f t="shared" si="0"/>
        <v>0</v>
      </c>
      <c r="M17" s="389"/>
      <c r="N17" s="389"/>
      <c r="R17" s="1910"/>
      <c r="S17" s="1910"/>
      <c r="T17" s="1910"/>
      <c r="U17" s="1910"/>
      <c r="V17" s="1910"/>
      <c r="W17" s="1910"/>
      <c r="X17" s="1910"/>
    </row>
    <row r="18" spans="1:24" ht="10.5" customHeight="1">
      <c r="A18" s="5">
        <v>1</v>
      </c>
      <c r="B18" s="5">
        <v>1</v>
      </c>
      <c r="C18" s="5">
        <v>12</v>
      </c>
      <c r="E18" s="1892"/>
      <c r="F18" s="622"/>
      <c r="G18" s="20"/>
      <c r="H18" s="20" t="s">
        <v>456</v>
      </c>
      <c r="I18" s="1248"/>
      <c r="J18" s="634">
        <v>0</v>
      </c>
      <c r="K18" s="634">
        <v>0</v>
      </c>
      <c r="L18" s="36">
        <f t="shared" si="0"/>
        <v>0</v>
      </c>
      <c r="M18" s="389"/>
      <c r="N18" s="389"/>
      <c r="R18" s="1910"/>
      <c r="S18" s="1910"/>
      <c r="T18" s="1910"/>
      <c r="U18" s="1910"/>
      <c r="V18" s="1910"/>
      <c r="W18" s="1910"/>
      <c r="X18" s="1910"/>
    </row>
    <row r="19" spans="1:24" ht="10.5" customHeight="1">
      <c r="E19" s="1892"/>
      <c r="F19" s="20"/>
      <c r="G19" s="20" t="s">
        <v>455</v>
      </c>
      <c r="H19" s="20"/>
      <c r="I19" s="1249"/>
      <c r="J19" s="634">
        <f>SUM(J20)</f>
        <v>15</v>
      </c>
      <c r="K19" s="634">
        <f>SUM(K20)</f>
        <v>23</v>
      </c>
      <c r="L19" s="36">
        <f t="shared" si="0"/>
        <v>38</v>
      </c>
      <c r="M19" s="389"/>
      <c r="N19" s="389"/>
      <c r="R19" s="1910"/>
      <c r="S19" s="1910"/>
      <c r="T19" s="1910"/>
      <c r="U19" s="1910"/>
      <c r="V19" s="1910"/>
      <c r="W19" s="1910"/>
      <c r="X19" s="1910"/>
    </row>
    <row r="20" spans="1:24" ht="10.5" customHeight="1">
      <c r="A20" s="5">
        <v>1</v>
      </c>
      <c r="B20" s="5">
        <v>1</v>
      </c>
      <c r="C20" s="5">
        <v>12</v>
      </c>
      <c r="E20" s="1893"/>
      <c r="F20" s="20"/>
      <c r="G20" s="20"/>
      <c r="H20" s="20" t="s">
        <v>453</v>
      </c>
      <c r="I20" s="1248"/>
      <c r="J20" s="367">
        <v>15</v>
      </c>
      <c r="K20" s="367">
        <v>23</v>
      </c>
      <c r="L20" s="36">
        <f t="shared" si="0"/>
        <v>38</v>
      </c>
      <c r="M20" s="389"/>
      <c r="N20" s="389"/>
      <c r="R20" s="1910"/>
      <c r="S20" s="1910"/>
      <c r="T20" s="1910"/>
      <c r="U20" s="1910"/>
      <c r="V20" s="1910"/>
      <c r="W20" s="1910"/>
      <c r="X20" s="1910"/>
    </row>
    <row r="21" spans="1:24" ht="12.75" customHeight="1">
      <c r="E21" s="60">
        <v>1402</v>
      </c>
      <c r="F21" s="24" t="s">
        <v>2</v>
      </c>
      <c r="G21" s="372"/>
      <c r="H21" s="372"/>
      <c r="I21" s="1264"/>
      <c r="J21" s="498"/>
      <c r="K21" s="498"/>
      <c r="L21" s="49"/>
      <c r="M21" s="389"/>
      <c r="N21" s="389"/>
    </row>
    <row r="22" spans="1:24" ht="12.75" customHeight="1">
      <c r="E22" s="1894">
        <v>1403</v>
      </c>
      <c r="F22" s="21" t="s">
        <v>3</v>
      </c>
      <c r="G22" s="1275"/>
      <c r="H22" s="1275"/>
      <c r="I22" s="1274"/>
      <c r="J22" s="498">
        <f t="shared" ref="J22:K24" si="1">SUM(J23)</f>
        <v>8</v>
      </c>
      <c r="K22" s="498">
        <f t="shared" si="1"/>
        <v>8</v>
      </c>
      <c r="L22" s="49">
        <f>SUM(J22:K22)</f>
        <v>16</v>
      </c>
      <c r="M22" s="389"/>
      <c r="N22" s="389"/>
    </row>
    <row r="23" spans="1:24" ht="12" customHeight="1">
      <c r="E23" s="1895"/>
      <c r="F23" s="1122" t="s">
        <v>45</v>
      </c>
      <c r="G23" s="1121"/>
      <c r="H23" s="1121"/>
      <c r="I23" s="1273"/>
      <c r="J23" s="1244">
        <f t="shared" si="1"/>
        <v>8</v>
      </c>
      <c r="K23" s="1244">
        <f t="shared" si="1"/>
        <v>8</v>
      </c>
      <c r="L23" s="1251">
        <f>SUM(J23:K23)</f>
        <v>16</v>
      </c>
      <c r="M23" s="389"/>
      <c r="N23" s="389"/>
    </row>
    <row r="24" spans="1:24" ht="10.5" customHeight="1">
      <c r="E24" s="1895"/>
      <c r="F24" s="1272"/>
      <c r="G24" s="20" t="s">
        <v>471</v>
      </c>
      <c r="H24" s="20"/>
      <c r="I24" s="1245"/>
      <c r="J24" s="634">
        <f t="shared" si="1"/>
        <v>8</v>
      </c>
      <c r="K24" s="634">
        <f t="shared" si="1"/>
        <v>8</v>
      </c>
      <c r="L24" s="36">
        <f ca="1">SUM(J24:L24)</f>
        <v>0</v>
      </c>
      <c r="M24" s="389"/>
      <c r="N24" s="389"/>
    </row>
    <row r="25" spans="1:24" ht="10.5" customHeight="1">
      <c r="A25" s="5">
        <v>3</v>
      </c>
      <c r="B25" s="5">
        <v>5</v>
      </c>
      <c r="C25" s="5">
        <v>11</v>
      </c>
      <c r="E25" s="1895"/>
      <c r="F25" s="1271"/>
      <c r="G25" s="3"/>
      <c r="H25" s="3" t="s">
        <v>470</v>
      </c>
      <c r="I25" s="1270"/>
      <c r="J25" s="733">
        <v>8</v>
      </c>
      <c r="K25" s="733">
        <v>8</v>
      </c>
      <c r="L25" s="47">
        <f ca="1">SUM(J25:L25)</f>
        <v>0</v>
      </c>
      <c r="M25" s="389"/>
      <c r="N25" s="389"/>
    </row>
    <row r="26" spans="1:24" ht="12.75" customHeight="1">
      <c r="E26" s="1894">
        <v>1404</v>
      </c>
      <c r="F26" s="1269" t="s">
        <v>28</v>
      </c>
      <c r="G26" s="514"/>
      <c r="H26" s="372"/>
      <c r="I26" s="1264"/>
      <c r="J26" s="498">
        <f t="shared" ref="J26:K28" si="2">SUM(J27)</f>
        <v>7</v>
      </c>
      <c r="K26" s="498">
        <f t="shared" si="2"/>
        <v>8</v>
      </c>
      <c r="L26" s="49">
        <f t="shared" ref="L26:L41" si="3">SUM(J26:K26)</f>
        <v>15</v>
      </c>
      <c r="M26" s="389"/>
      <c r="N26" s="389"/>
    </row>
    <row r="27" spans="1:24" ht="12" customHeight="1">
      <c r="E27" s="1895"/>
      <c r="F27" s="622" t="s">
        <v>49</v>
      </c>
      <c r="G27" s="20"/>
      <c r="H27" s="20"/>
      <c r="I27" s="1245"/>
      <c r="J27" s="1244">
        <f t="shared" si="2"/>
        <v>7</v>
      </c>
      <c r="K27" s="1244">
        <f t="shared" si="2"/>
        <v>8</v>
      </c>
      <c r="L27" s="1251">
        <f t="shared" si="3"/>
        <v>15</v>
      </c>
      <c r="M27" s="389"/>
      <c r="N27" s="389"/>
    </row>
    <row r="28" spans="1:24" ht="10.5" customHeight="1">
      <c r="E28" s="1895"/>
      <c r="F28" s="1263"/>
      <c r="G28" s="20" t="s">
        <v>464</v>
      </c>
      <c r="H28" s="20"/>
      <c r="I28" s="862"/>
      <c r="J28" s="634">
        <f t="shared" si="2"/>
        <v>7</v>
      </c>
      <c r="K28" s="634">
        <f t="shared" si="2"/>
        <v>8</v>
      </c>
      <c r="L28" s="36">
        <f t="shared" si="3"/>
        <v>15</v>
      </c>
    </row>
    <row r="29" spans="1:24" ht="10.5" customHeight="1">
      <c r="A29" s="5">
        <v>4</v>
      </c>
      <c r="B29" s="5">
        <v>6</v>
      </c>
      <c r="C29" s="5">
        <v>11</v>
      </c>
      <c r="E29" s="1895"/>
      <c r="F29" s="1057"/>
      <c r="G29" s="572"/>
      <c r="H29" s="572" t="s">
        <v>469</v>
      </c>
      <c r="I29" s="1268"/>
      <c r="J29" s="733">
        <v>7</v>
      </c>
      <c r="K29" s="733">
        <v>8</v>
      </c>
      <c r="L29" s="47">
        <f t="shared" si="3"/>
        <v>15</v>
      </c>
    </row>
    <row r="30" spans="1:24" ht="12.75" customHeight="1">
      <c r="E30" s="1891">
        <v>1405</v>
      </c>
      <c r="F30" s="22" t="s">
        <v>4</v>
      </c>
      <c r="G30" s="1267"/>
      <c r="H30" s="547"/>
      <c r="I30" s="1266"/>
      <c r="J30" s="37">
        <f>SUM(J31+J35)</f>
        <v>48</v>
      </c>
      <c r="K30" s="37">
        <f>SUM(K31+K35)</f>
        <v>65</v>
      </c>
      <c r="L30" s="38">
        <f t="shared" si="3"/>
        <v>113</v>
      </c>
    </row>
    <row r="31" spans="1:24" ht="12" customHeight="1">
      <c r="E31" s="1892"/>
      <c r="F31" s="622" t="s">
        <v>50</v>
      </c>
      <c r="G31" s="20"/>
      <c r="H31" s="20"/>
      <c r="I31" s="1245"/>
      <c r="J31" s="1244">
        <f>SUM(J32)</f>
        <v>8</v>
      </c>
      <c r="K31" s="1244">
        <f>SUM(K32)</f>
        <v>8</v>
      </c>
      <c r="L31" s="1251">
        <f t="shared" si="3"/>
        <v>16</v>
      </c>
    </row>
    <row r="32" spans="1:24" ht="10.5" customHeight="1">
      <c r="E32" s="1892"/>
      <c r="F32" s="20"/>
      <c r="G32" s="20" t="s">
        <v>455</v>
      </c>
      <c r="H32" s="20"/>
      <c r="I32" s="1250"/>
      <c r="J32" s="634">
        <f>SUM(J33:J34)</f>
        <v>8</v>
      </c>
      <c r="K32" s="634">
        <f>SUM(K33:K34)</f>
        <v>8</v>
      </c>
      <c r="L32" s="36">
        <f t="shared" si="3"/>
        <v>16</v>
      </c>
    </row>
    <row r="33" spans="1:19" ht="10.5" customHeight="1">
      <c r="A33" s="5">
        <v>5</v>
      </c>
      <c r="B33" s="5">
        <v>4</v>
      </c>
      <c r="C33" s="5">
        <v>8</v>
      </c>
      <c r="E33" s="1892"/>
      <c r="F33" s="20"/>
      <c r="H33" s="20" t="s">
        <v>468</v>
      </c>
      <c r="I33" s="1248"/>
      <c r="J33" s="367">
        <v>8</v>
      </c>
      <c r="K33" s="367">
        <v>8</v>
      </c>
      <c r="L33" s="36">
        <f t="shared" si="3"/>
        <v>16</v>
      </c>
    </row>
    <row r="34" spans="1:19" ht="10.5" customHeight="1">
      <c r="A34" s="5">
        <v>5</v>
      </c>
      <c r="B34" s="5">
        <v>5</v>
      </c>
      <c r="C34" s="5">
        <v>11</v>
      </c>
      <c r="E34" s="1892"/>
      <c r="F34" s="20"/>
      <c r="G34" s="20"/>
      <c r="H34" s="20" t="s">
        <v>467</v>
      </c>
      <c r="I34" s="1248"/>
      <c r="J34" s="367">
        <v>0</v>
      </c>
      <c r="K34" s="367">
        <v>0</v>
      </c>
      <c r="L34" s="36">
        <f t="shared" si="3"/>
        <v>0</v>
      </c>
    </row>
    <row r="35" spans="1:19" ht="12" customHeight="1">
      <c r="E35" s="1892"/>
      <c r="F35" s="1062" t="s">
        <v>58</v>
      </c>
      <c r="G35" s="20"/>
      <c r="I35" s="1265"/>
      <c r="J35" s="1244">
        <f>SUM(J36+J38+J40)</f>
        <v>40</v>
      </c>
      <c r="K35" s="1244">
        <f>SUM(K36+K38+K40)</f>
        <v>57</v>
      </c>
      <c r="L35" s="1251">
        <f t="shared" si="3"/>
        <v>97</v>
      </c>
    </row>
    <row r="36" spans="1:19" ht="10.5" customHeight="1">
      <c r="E36" s="1892"/>
      <c r="F36" s="490"/>
      <c r="G36" s="20" t="s">
        <v>457</v>
      </c>
      <c r="H36" s="531"/>
      <c r="I36" s="1248"/>
      <c r="J36" s="367">
        <f>SUM(J37)</f>
        <v>17</v>
      </c>
      <c r="K36" s="367">
        <f>SUM(K37)</f>
        <v>27</v>
      </c>
      <c r="L36" s="36">
        <f t="shared" si="3"/>
        <v>44</v>
      </c>
      <c r="M36" s="531"/>
      <c r="N36" s="531"/>
    </row>
    <row r="37" spans="1:19" ht="10.5" customHeight="1">
      <c r="A37" s="5">
        <v>5</v>
      </c>
      <c r="B37" s="5">
        <v>5</v>
      </c>
      <c r="C37" s="5">
        <v>11</v>
      </c>
      <c r="E37" s="1892"/>
      <c r="F37" s="490"/>
      <c r="G37" s="20"/>
      <c r="H37" s="20" t="s">
        <v>466</v>
      </c>
      <c r="I37" s="1248"/>
      <c r="J37" s="367">
        <v>17</v>
      </c>
      <c r="K37" s="367">
        <v>27</v>
      </c>
      <c r="L37" s="36">
        <f t="shared" si="3"/>
        <v>44</v>
      </c>
      <c r="M37" s="531"/>
      <c r="N37" s="531"/>
    </row>
    <row r="38" spans="1:19" ht="10.5" customHeight="1">
      <c r="E38" s="1892"/>
      <c r="F38" s="20"/>
      <c r="G38" s="20" t="s">
        <v>455</v>
      </c>
      <c r="H38" s="531"/>
      <c r="I38" s="1248"/>
      <c r="J38" s="367">
        <f>SUM(J39:J39)</f>
        <v>19</v>
      </c>
      <c r="K38" s="367">
        <f>SUM(K39:K39)</f>
        <v>23</v>
      </c>
      <c r="L38" s="36">
        <f t="shared" si="3"/>
        <v>42</v>
      </c>
      <c r="M38" s="531"/>
      <c r="N38" s="531"/>
    </row>
    <row r="39" spans="1:19" ht="10.5" customHeight="1">
      <c r="A39" s="5">
        <v>5</v>
      </c>
      <c r="B39" s="5">
        <v>5</v>
      </c>
      <c r="C39" s="5">
        <v>11</v>
      </c>
      <c r="E39" s="1892"/>
      <c r="F39" s="20"/>
      <c r="G39" s="531"/>
      <c r="H39" s="20" t="s">
        <v>465</v>
      </c>
      <c r="I39" s="1248"/>
      <c r="J39" s="367">
        <v>19</v>
      </c>
      <c r="K39" s="367">
        <v>23</v>
      </c>
      <c r="L39" s="36">
        <f t="shared" si="3"/>
        <v>42</v>
      </c>
      <c r="M39" s="531"/>
      <c r="N39" s="531"/>
    </row>
    <row r="40" spans="1:19" ht="10.5" customHeight="1">
      <c r="E40" s="1892"/>
      <c r="F40" s="20"/>
      <c r="G40" s="20" t="s">
        <v>464</v>
      </c>
      <c r="H40" s="531"/>
      <c r="I40" s="1248"/>
      <c r="J40" s="367">
        <f>SUM(J41)</f>
        <v>4</v>
      </c>
      <c r="K40" s="367">
        <f>SUM(K41)</f>
        <v>7</v>
      </c>
      <c r="L40" s="36">
        <f t="shared" si="3"/>
        <v>11</v>
      </c>
      <c r="M40" s="531"/>
      <c r="N40" s="531"/>
      <c r="O40" s="556"/>
      <c r="P40" s="556"/>
      <c r="Q40" s="556"/>
      <c r="R40" s="556"/>
      <c r="S40" s="556"/>
    </row>
    <row r="41" spans="1:19" ht="10.5" customHeight="1">
      <c r="A41" s="5">
        <v>5</v>
      </c>
      <c r="B41" s="5">
        <v>5</v>
      </c>
      <c r="C41" s="5">
        <v>11</v>
      </c>
      <c r="E41" s="1892"/>
      <c r="F41" s="20"/>
      <c r="G41" s="20"/>
      <c r="H41" s="20" t="s">
        <v>463</v>
      </c>
      <c r="I41" s="1247"/>
      <c r="J41" s="634">
        <v>4</v>
      </c>
      <c r="K41" s="634">
        <v>7</v>
      </c>
      <c r="L41" s="36">
        <f t="shared" si="3"/>
        <v>11</v>
      </c>
    </row>
    <row r="42" spans="1:19" ht="12.75" customHeight="1">
      <c r="E42" s="59">
        <v>1406</v>
      </c>
      <c r="F42" s="24" t="s">
        <v>5</v>
      </c>
      <c r="G42" s="372"/>
      <c r="H42" s="372"/>
      <c r="I42" s="1264"/>
      <c r="J42" s="498"/>
      <c r="K42" s="498"/>
      <c r="L42" s="49"/>
    </row>
    <row r="43" spans="1:19" ht="12.75" customHeight="1">
      <c r="E43" s="1894">
        <v>1407</v>
      </c>
      <c r="F43" s="24" t="s">
        <v>62</v>
      </c>
      <c r="G43" s="372"/>
      <c r="H43" s="372"/>
      <c r="I43" s="1262"/>
      <c r="J43" s="498">
        <f>SUM(J44)</f>
        <v>7</v>
      </c>
      <c r="K43" s="498">
        <f>SUM(K44)</f>
        <v>3</v>
      </c>
      <c r="L43" s="49">
        <f t="shared" ref="L43:L64" si="4">SUM(J43:K43)</f>
        <v>10</v>
      </c>
    </row>
    <row r="44" spans="1:19" ht="11.25" customHeight="1">
      <c r="E44" s="1895"/>
      <c r="F44" s="622" t="s">
        <v>25</v>
      </c>
      <c r="G44" s="1261"/>
      <c r="H44" s="1261"/>
      <c r="I44" s="931"/>
      <c r="J44" s="1244">
        <f>SUM(J45)</f>
        <v>7</v>
      </c>
      <c r="K44" s="1244">
        <f>SUM(K45)</f>
        <v>3</v>
      </c>
      <c r="L44" s="1251">
        <f t="shared" si="4"/>
        <v>10</v>
      </c>
    </row>
    <row r="45" spans="1:19" ht="10.5" customHeight="1">
      <c r="E45" s="1895"/>
      <c r="F45" s="1263"/>
      <c r="G45" s="20" t="s">
        <v>455</v>
      </c>
      <c r="H45" s="20"/>
      <c r="I45" s="862"/>
      <c r="J45" s="634">
        <f>SUM(J46:J47)</f>
        <v>7</v>
      </c>
      <c r="K45" s="634">
        <f>SUM(K46:K47)</f>
        <v>3</v>
      </c>
      <c r="L45" s="36">
        <f t="shared" si="4"/>
        <v>10</v>
      </c>
    </row>
    <row r="46" spans="1:19" ht="10.5" customHeight="1">
      <c r="A46" s="5">
        <v>7</v>
      </c>
      <c r="B46" s="5">
        <v>3</v>
      </c>
      <c r="C46" s="5">
        <v>11</v>
      </c>
      <c r="E46" s="1895"/>
      <c r="F46" s="1263"/>
      <c r="G46" s="20"/>
      <c r="H46" s="20" t="s">
        <v>462</v>
      </c>
      <c r="I46" s="862"/>
      <c r="J46" s="367">
        <v>6</v>
      </c>
      <c r="K46" s="367">
        <v>0</v>
      </c>
      <c r="L46" s="36">
        <f t="shared" si="4"/>
        <v>6</v>
      </c>
    </row>
    <row r="47" spans="1:19" ht="10.5" customHeight="1">
      <c r="A47" s="5">
        <v>7</v>
      </c>
      <c r="B47" s="5">
        <v>3</v>
      </c>
      <c r="C47" s="5">
        <v>11</v>
      </c>
      <c r="E47" s="1895"/>
      <c r="F47" s="1263"/>
      <c r="G47" s="20"/>
      <c r="H47" s="20" t="s">
        <v>461</v>
      </c>
      <c r="I47" s="862"/>
      <c r="J47" s="367">
        <v>1</v>
      </c>
      <c r="K47" s="367">
        <v>3</v>
      </c>
      <c r="L47" s="36">
        <f t="shared" si="4"/>
        <v>4</v>
      </c>
    </row>
    <row r="48" spans="1:19" ht="12.75" customHeight="1">
      <c r="E48" s="1891">
        <v>1408</v>
      </c>
      <c r="F48" s="24" t="s">
        <v>63</v>
      </c>
      <c r="G48" s="372"/>
      <c r="H48" s="372"/>
      <c r="I48" s="1262"/>
      <c r="J48" s="498">
        <f>SUM(J49+J55)</f>
        <v>20</v>
      </c>
      <c r="K48" s="498">
        <f>SUM(K49+K55)</f>
        <v>12</v>
      </c>
      <c r="L48" s="49">
        <f t="shared" si="4"/>
        <v>32</v>
      </c>
    </row>
    <row r="49" spans="1:12" ht="12" customHeight="1">
      <c r="E49" s="1892"/>
      <c r="F49" s="1062" t="s">
        <v>16</v>
      </c>
      <c r="G49" s="1261"/>
      <c r="H49" s="1261"/>
      <c r="I49" s="1245"/>
      <c r="J49" s="1244">
        <f>SUM(J50+J53)</f>
        <v>9</v>
      </c>
      <c r="K49" s="1244">
        <f>SUM(K50+K53)</f>
        <v>2</v>
      </c>
      <c r="L49" s="1259">
        <f t="shared" si="4"/>
        <v>11</v>
      </c>
    </row>
    <row r="50" spans="1:12" ht="10.5" customHeight="1">
      <c r="E50" s="1892"/>
      <c r="F50" s="1258"/>
      <c r="G50" s="20" t="s">
        <v>457</v>
      </c>
      <c r="H50" s="20"/>
      <c r="I50" s="1250"/>
      <c r="J50" s="634">
        <f>SUM(J51:J52)</f>
        <v>9</v>
      </c>
      <c r="K50" s="367">
        <f>SUM(K51:K52)</f>
        <v>2</v>
      </c>
      <c r="L50" s="1257">
        <f t="shared" si="4"/>
        <v>11</v>
      </c>
    </row>
    <row r="51" spans="1:12" ht="10.5" customHeight="1">
      <c r="A51" s="5">
        <v>8</v>
      </c>
      <c r="B51" s="5">
        <v>4</v>
      </c>
      <c r="C51" s="5">
        <v>6</v>
      </c>
      <c r="E51" s="1892"/>
      <c r="F51" s="1258"/>
      <c r="G51" s="20"/>
      <c r="H51" s="20" t="s">
        <v>460</v>
      </c>
      <c r="I51" s="1260"/>
      <c r="J51" s="634">
        <v>4</v>
      </c>
      <c r="K51" s="634">
        <v>0</v>
      </c>
      <c r="L51" s="1257">
        <f t="shared" si="4"/>
        <v>4</v>
      </c>
    </row>
    <row r="52" spans="1:12" s="531" customFormat="1" ht="10.5" customHeight="1">
      <c r="A52" s="5"/>
      <c r="B52" s="5"/>
      <c r="C52" s="5"/>
      <c r="D52" s="5"/>
      <c r="E52" s="1892"/>
      <c r="F52" s="1258"/>
      <c r="G52" s="20"/>
      <c r="H52" s="20" t="s">
        <v>121</v>
      </c>
      <c r="I52" s="1260"/>
      <c r="J52" s="367">
        <v>5</v>
      </c>
      <c r="K52" s="367">
        <v>2</v>
      </c>
      <c r="L52" s="1257">
        <f t="shared" si="4"/>
        <v>7</v>
      </c>
    </row>
    <row r="53" spans="1:12" ht="10.5" customHeight="1">
      <c r="E53" s="1892"/>
      <c r="F53" s="1258"/>
      <c r="G53" s="20" t="s">
        <v>455</v>
      </c>
      <c r="H53" s="20"/>
      <c r="I53" s="1250"/>
      <c r="J53" s="634">
        <f>SUM(J54)</f>
        <v>0</v>
      </c>
      <c r="K53" s="634">
        <f>SUM(K54)</f>
        <v>0</v>
      </c>
      <c r="L53" s="1257">
        <f t="shared" si="4"/>
        <v>0</v>
      </c>
    </row>
    <row r="54" spans="1:12" ht="10.5" customHeight="1">
      <c r="A54" s="5">
        <v>8</v>
      </c>
      <c r="B54" s="5">
        <v>4</v>
      </c>
      <c r="C54" s="5">
        <v>6</v>
      </c>
      <c r="E54" s="1892"/>
      <c r="F54" s="1258"/>
      <c r="G54" s="20"/>
      <c r="H54" s="20" t="s">
        <v>121</v>
      </c>
      <c r="I54" s="1250"/>
      <c r="J54" s="634">
        <v>0</v>
      </c>
      <c r="K54" s="634">
        <v>0</v>
      </c>
      <c r="L54" s="1257">
        <f t="shared" si="4"/>
        <v>0</v>
      </c>
    </row>
    <row r="55" spans="1:12" ht="12" customHeight="1">
      <c r="E55" s="1892"/>
      <c r="F55" s="1062" t="s">
        <v>59</v>
      </c>
      <c r="G55" s="20"/>
      <c r="H55" s="20"/>
      <c r="I55" s="1245"/>
      <c r="J55" s="1244">
        <f>SUM(J56)</f>
        <v>11</v>
      </c>
      <c r="K55" s="1244">
        <f>SUM(K56)</f>
        <v>10</v>
      </c>
      <c r="L55" s="1259">
        <f t="shared" si="4"/>
        <v>21</v>
      </c>
    </row>
    <row r="56" spans="1:12" ht="10.5" customHeight="1">
      <c r="E56" s="1892"/>
      <c r="F56" s="1258"/>
      <c r="G56" s="20" t="s">
        <v>455</v>
      </c>
      <c r="H56" s="20"/>
      <c r="I56" s="1250"/>
      <c r="J56" s="634">
        <f>SUM(J57)</f>
        <v>11</v>
      </c>
      <c r="K56" s="634">
        <f>SUM(K57)</f>
        <v>10</v>
      </c>
      <c r="L56" s="1257">
        <f t="shared" si="4"/>
        <v>21</v>
      </c>
    </row>
    <row r="57" spans="1:12" ht="10.5" customHeight="1">
      <c r="A57" s="5">
        <v>8</v>
      </c>
      <c r="B57" s="5">
        <v>4</v>
      </c>
      <c r="C57" s="5">
        <v>11</v>
      </c>
      <c r="E57" s="1893"/>
      <c r="F57" s="1256"/>
      <c r="G57" s="3"/>
      <c r="H57" s="3" t="s">
        <v>459</v>
      </c>
      <c r="I57" s="1255"/>
      <c r="J57" s="733">
        <v>11</v>
      </c>
      <c r="K57" s="733">
        <v>10</v>
      </c>
      <c r="L57" s="1254">
        <f t="shared" si="4"/>
        <v>21</v>
      </c>
    </row>
    <row r="58" spans="1:12" ht="12.75" customHeight="1">
      <c r="E58" s="1891">
        <v>1624</v>
      </c>
      <c r="F58" s="2061" t="s">
        <v>458</v>
      </c>
      <c r="G58" s="2061"/>
      <c r="H58" s="2061"/>
      <c r="I58" s="1253"/>
      <c r="J58" s="580">
        <f>SUM(J59)</f>
        <v>4</v>
      </c>
      <c r="K58" s="580">
        <f>SUM(K59)</f>
        <v>4</v>
      </c>
      <c r="L58" s="1252">
        <f t="shared" si="4"/>
        <v>8</v>
      </c>
    </row>
    <row r="59" spans="1:12" ht="12" customHeight="1">
      <c r="E59" s="1892"/>
      <c r="F59" s="622" t="s">
        <v>21</v>
      </c>
      <c r="G59" s="369"/>
      <c r="H59" s="369"/>
      <c r="I59" s="1245"/>
      <c r="J59" s="1244">
        <f>SUM(J60+J62)</f>
        <v>4</v>
      </c>
      <c r="K59" s="1244">
        <f>SUM(K60+K62)</f>
        <v>4</v>
      </c>
      <c r="L59" s="1251">
        <f t="shared" si="4"/>
        <v>8</v>
      </c>
    </row>
    <row r="60" spans="1:12" ht="11.25" customHeight="1">
      <c r="E60" s="1892"/>
      <c r="F60" s="622"/>
      <c r="G60" s="369" t="s">
        <v>457</v>
      </c>
      <c r="H60" s="369"/>
      <c r="I60" s="1250"/>
      <c r="J60" s="634">
        <f>SUM(J61)</f>
        <v>0</v>
      </c>
      <c r="K60" s="634">
        <f>SUM(K61)</f>
        <v>0</v>
      </c>
      <c r="L60" s="36">
        <f t="shared" si="4"/>
        <v>0</v>
      </c>
    </row>
    <row r="61" spans="1:12" ht="11.25" customHeight="1">
      <c r="A61" s="5">
        <v>9</v>
      </c>
      <c r="B61" s="5">
        <v>1</v>
      </c>
      <c r="C61" s="5">
        <v>8</v>
      </c>
      <c r="E61" s="1892"/>
      <c r="F61" s="622"/>
      <c r="G61" s="369"/>
      <c r="H61" s="20" t="s">
        <v>456</v>
      </c>
      <c r="I61" s="1248"/>
      <c r="J61" s="634">
        <v>0</v>
      </c>
      <c r="K61" s="634">
        <v>0</v>
      </c>
      <c r="L61" s="36">
        <f t="shared" si="4"/>
        <v>0</v>
      </c>
    </row>
    <row r="62" spans="1:12" ht="10.5" customHeight="1">
      <c r="E62" s="1892"/>
      <c r="F62" s="622"/>
      <c r="G62" s="369" t="s">
        <v>455</v>
      </c>
      <c r="H62" s="369"/>
      <c r="I62" s="1249"/>
      <c r="J62" s="634">
        <f>SUM(J63:J64)</f>
        <v>4</v>
      </c>
      <c r="K62" s="634">
        <f>SUM(K63:K64)</f>
        <v>4</v>
      </c>
      <c r="L62" s="36">
        <f t="shared" si="4"/>
        <v>8</v>
      </c>
    </row>
    <row r="63" spans="1:12" ht="10.5" customHeight="1">
      <c r="A63" s="5">
        <v>9</v>
      </c>
      <c r="B63" s="5">
        <v>4</v>
      </c>
      <c r="C63" s="5">
        <v>8</v>
      </c>
      <c r="E63" s="1892"/>
      <c r="F63" s="622"/>
      <c r="G63" s="369"/>
      <c r="H63" s="369" t="s">
        <v>454</v>
      </c>
      <c r="I63" s="1248"/>
      <c r="J63" s="634">
        <v>4</v>
      </c>
      <c r="K63" s="634">
        <v>4</v>
      </c>
      <c r="L63" s="36">
        <f t="shared" si="4"/>
        <v>8</v>
      </c>
    </row>
    <row r="64" spans="1:12" ht="10.5" customHeight="1">
      <c r="A64" s="5">
        <v>9</v>
      </c>
      <c r="B64" s="5">
        <v>1</v>
      </c>
      <c r="C64" s="5">
        <v>8</v>
      </c>
      <c r="E64" s="1897"/>
      <c r="F64" s="622"/>
      <c r="G64" s="485"/>
      <c r="H64" s="485" t="s">
        <v>453</v>
      </c>
      <c r="I64" s="1247"/>
      <c r="J64" s="634">
        <v>0</v>
      </c>
      <c r="K64" s="634">
        <v>0</v>
      </c>
      <c r="L64" s="36">
        <f t="shared" si="4"/>
        <v>0</v>
      </c>
    </row>
    <row r="65" spans="5:12" ht="15" customHeight="1">
      <c r="E65" s="29"/>
      <c r="F65" s="1886" t="s">
        <v>0</v>
      </c>
      <c r="G65" s="1886"/>
      <c r="H65" s="1886"/>
      <c r="I65" s="1246"/>
      <c r="J65" s="723">
        <f>SUM(J9+J21+J22+J26+J30+J42+J43+J48+J58)</f>
        <v>109</v>
      </c>
      <c r="K65" s="723">
        <f>SUM(K9+K21+K22+K26+K30+K42+K43+K48+K58)</f>
        <v>123</v>
      </c>
      <c r="L65" s="51">
        <f>SUM(L9+L21+L22+L26+L30+L42+L43+L48+L58)</f>
        <v>232</v>
      </c>
    </row>
    <row r="66" spans="5:12" ht="10.5" customHeight="1">
      <c r="F66" s="2058" t="s">
        <v>452</v>
      </c>
      <c r="G66" s="2058"/>
      <c r="H66" s="2058"/>
      <c r="I66" s="1245"/>
      <c r="J66" s="1244"/>
      <c r="K66" s="1244"/>
      <c r="L66" s="1244"/>
    </row>
    <row r="67" spans="5:12" ht="9" customHeight="1">
      <c r="F67" s="2060" t="s">
        <v>451</v>
      </c>
      <c r="G67" s="1997"/>
      <c r="H67" s="1997"/>
      <c r="I67" s="1245"/>
      <c r="J67" s="1244"/>
      <c r="K67" s="1244"/>
      <c r="L67" s="1244"/>
    </row>
    <row r="68" spans="5:12" ht="10.5" customHeight="1">
      <c r="F68" s="2059"/>
      <c r="G68" s="2059"/>
      <c r="H68" s="2059"/>
      <c r="I68" s="1245"/>
      <c r="J68" s="1244"/>
      <c r="K68" s="1244"/>
      <c r="L68" s="1244"/>
    </row>
    <row r="69" spans="5:12" ht="10.5" customHeight="1">
      <c r="F69" s="1997"/>
      <c r="G69" s="1997"/>
      <c r="H69" s="1997"/>
    </row>
    <row r="70" spans="5:12" ht="9" customHeight="1"/>
    <row r="71" spans="5:12" ht="9" customHeight="1"/>
    <row r="72" spans="5:12" ht="9" customHeight="1"/>
    <row r="73" spans="5:12" ht="9" customHeight="1"/>
    <row r="74" spans="5:12" ht="9" customHeight="1"/>
    <row r="75" spans="5:12" ht="9" customHeight="1"/>
    <row r="76" spans="5:12" ht="9" customHeight="1"/>
    <row r="77" spans="5:12" ht="9" customHeight="1"/>
    <row r="78" spans="5:12" ht="9" customHeight="1"/>
    <row r="79" spans="5:12" ht="9" customHeight="1"/>
    <row r="80" spans="5:12"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7:11" ht="9" customHeight="1"/>
    <row r="146" spans="7:11" ht="9" customHeight="1"/>
    <row r="147" spans="7:11" ht="9" customHeight="1"/>
    <row r="148" spans="7:11" ht="9" customHeight="1"/>
    <row r="149" spans="7:11" ht="9" customHeight="1"/>
    <row r="150" spans="7:11" ht="9" customHeight="1"/>
    <row r="151" spans="7:11" ht="9" customHeight="1">
      <c r="G151" s="20"/>
      <c r="H151" s="20"/>
      <c r="I151" s="18"/>
      <c r="J151" s="361"/>
      <c r="K151" s="361"/>
    </row>
    <row r="152" spans="7:11" ht="9" customHeight="1"/>
    <row r="153" spans="7:11" ht="9" customHeight="1"/>
    <row r="154" spans="7:11" ht="9" customHeight="1"/>
    <row r="155" spans="7:11" ht="9" customHeight="1"/>
    <row r="156" spans="7:11" ht="9" customHeight="1"/>
    <row r="157" spans="7:11" ht="9" customHeight="1"/>
    <row r="158" spans="7:11" ht="9" customHeight="1"/>
    <row r="159" spans="7:11" ht="9" customHeight="1"/>
    <row r="160" spans="7: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sheetData>
  <mergeCells count="19">
    <mergeCell ref="P3:AD3"/>
    <mergeCell ref="E4:L4"/>
    <mergeCell ref="E6:E8"/>
    <mergeCell ref="R15:X20"/>
    <mergeCell ref="E22:E25"/>
    <mergeCell ref="E9:E20"/>
    <mergeCell ref="G6:H8"/>
    <mergeCell ref="E26:E29"/>
    <mergeCell ref="E3:L3"/>
    <mergeCell ref="E30:E41"/>
    <mergeCell ref="E58:E64"/>
    <mergeCell ref="F58:H58"/>
    <mergeCell ref="E48:E57"/>
    <mergeCell ref="F65:H65"/>
    <mergeCell ref="F66:H66"/>
    <mergeCell ref="F69:H69"/>
    <mergeCell ref="F68:H68"/>
    <mergeCell ref="E43:E47"/>
    <mergeCell ref="F67:H67"/>
  </mergeCells>
  <printOptions horizontalCentered="1"/>
  <pageMargins left="0.51" right="0.43" top="0.52" bottom="0.94488188976377963" header="0.51181102362204722" footer="0.51181102362204722"/>
  <pageSetup scale="76" orientation="portrait" r:id="rId1"/>
  <headerFooter alignWithMargins="0">
    <oddFooter>&amp;F</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0D0D4-EB4D-41DC-BCBC-D665735EA31E}">
  <dimension ref="A1:AH497"/>
  <sheetViews>
    <sheetView view="pageBreakPreview" topLeftCell="D1" zoomScaleSheetLayoutView="100" workbookViewId="0">
      <selection activeCell="O13" sqref="O13:S23"/>
    </sheetView>
  </sheetViews>
  <sheetFormatPr baseColWidth="10" defaultRowHeight="12.75"/>
  <cols>
    <col min="1" max="2" width="1.5703125" style="69" hidden="1" customWidth="1"/>
    <col min="3" max="3" width="1.5703125" style="71" hidden="1" customWidth="1"/>
    <col min="4" max="4" width="6" style="64" customWidth="1"/>
    <col min="5" max="5" width="1.140625" style="64" customWidth="1"/>
    <col min="6" max="6" width="64.5703125" style="64" customWidth="1"/>
    <col min="7" max="9" width="5.7109375" style="65" customWidth="1"/>
    <col min="10" max="10" width="0.42578125" style="65" customWidth="1"/>
    <col min="11" max="13" width="5.7109375" style="65" customWidth="1"/>
    <col min="14" max="15" width="11.42578125" style="64"/>
    <col min="16" max="16" width="4.7109375" style="64" customWidth="1"/>
    <col min="17" max="17" width="5" style="64" customWidth="1"/>
    <col min="18" max="18" width="2.28515625" style="64" customWidth="1"/>
    <col min="19" max="19" width="26" style="64" customWidth="1"/>
    <col min="20" max="20" width="8" style="64" customWidth="1"/>
    <col min="21" max="21" width="1" style="64" customWidth="1"/>
    <col min="22" max="22" width="6.7109375" style="64" customWidth="1"/>
    <col min="23" max="23" width="1" style="64" customWidth="1"/>
    <col min="24" max="24" width="6.7109375" style="64" customWidth="1"/>
    <col min="25" max="25" width="1" style="64" customWidth="1"/>
    <col min="26" max="26" width="6.7109375" style="64" customWidth="1"/>
    <col min="27" max="27" width="1" style="64" customWidth="1"/>
    <col min="28" max="28" width="6.7109375" style="64" customWidth="1"/>
    <col min="29" max="29" width="1" style="64" customWidth="1"/>
    <col min="30" max="30" width="6.7109375" style="64" customWidth="1"/>
    <col min="31" max="31" width="1" style="64" customWidth="1"/>
    <col min="32" max="33" width="6.7109375" style="64" customWidth="1"/>
    <col min="34" max="16384" width="11.42578125" style="64"/>
  </cols>
  <sheetData>
    <row r="1" spans="1:34" ht="12" customHeight="1"/>
    <row r="2" spans="1:34" ht="3.75" customHeight="1"/>
    <row r="3" spans="1:34" ht="15.75" customHeight="1">
      <c r="D3" s="2078" t="s">
        <v>448</v>
      </c>
      <c r="E3" s="2078"/>
      <c r="F3" s="2078"/>
      <c r="G3" s="2078"/>
      <c r="H3" s="2078"/>
      <c r="I3" s="2078"/>
      <c r="J3" s="2078"/>
      <c r="K3" s="2078"/>
      <c r="L3" s="2078"/>
      <c r="M3" s="2078"/>
      <c r="N3" s="1237"/>
      <c r="Q3" s="2078"/>
      <c r="R3" s="2078"/>
      <c r="S3" s="2078"/>
      <c r="T3" s="2078"/>
      <c r="U3" s="2078"/>
      <c r="V3" s="2078"/>
      <c r="W3" s="2078"/>
      <c r="X3" s="2078"/>
      <c r="Y3" s="2078"/>
      <c r="Z3" s="2078"/>
      <c r="AA3" s="2078"/>
      <c r="AB3" s="2078"/>
      <c r="AC3" s="2078"/>
      <c r="AD3" s="2078"/>
      <c r="AE3" s="2078"/>
    </row>
    <row r="4" spans="1:34" ht="15.75" customHeight="1">
      <c r="A4" s="1236"/>
      <c r="B4" s="1236"/>
      <c r="C4" s="1235"/>
      <c r="D4" s="2079" t="s">
        <v>68</v>
      </c>
      <c r="E4" s="2079"/>
      <c r="F4" s="2079"/>
      <c r="G4" s="2079"/>
      <c r="H4" s="2079"/>
      <c r="I4" s="2079"/>
      <c r="J4" s="2079"/>
      <c r="K4" s="2079"/>
      <c r="L4" s="2079"/>
      <c r="M4" s="2079"/>
      <c r="N4" s="96"/>
      <c r="O4" s="121"/>
      <c r="P4" s="121"/>
      <c r="Q4" s="120"/>
      <c r="AG4" s="119"/>
      <c r="AH4" s="119"/>
    </row>
    <row r="5" spans="1:34" ht="13.5" customHeight="1">
      <c r="A5" s="1236"/>
      <c r="B5" s="1236"/>
      <c r="C5" s="1235"/>
      <c r="D5" s="1234"/>
      <c r="E5" s="1234"/>
      <c r="F5" s="1234"/>
      <c r="G5" s="1233"/>
      <c r="H5" s="1233"/>
      <c r="I5" s="1233"/>
      <c r="J5" s="1233"/>
      <c r="K5" s="1233"/>
      <c r="L5" s="1233"/>
      <c r="M5" s="1233"/>
      <c r="N5" s="96"/>
      <c r="O5" s="121"/>
      <c r="P5" s="121"/>
      <c r="Q5" s="120"/>
      <c r="AG5" s="119"/>
      <c r="AH5" s="119"/>
    </row>
    <row r="6" spans="1:34" ht="12.95" customHeight="1">
      <c r="A6" s="72"/>
      <c r="B6" s="72"/>
      <c r="D6" s="2080" t="s">
        <v>6</v>
      </c>
      <c r="E6" s="2073" t="s">
        <v>87</v>
      </c>
      <c r="F6" s="2073"/>
      <c r="G6" s="2082" t="s">
        <v>446</v>
      </c>
      <c r="H6" s="2082"/>
      <c r="I6" s="2082"/>
      <c r="J6" s="2082"/>
      <c r="K6" s="2082"/>
      <c r="L6" s="2082"/>
      <c r="M6" s="2083"/>
      <c r="N6" s="106"/>
      <c r="O6" s="72"/>
    </row>
    <row r="7" spans="1:34" ht="12.75" customHeight="1">
      <c r="A7" s="72"/>
      <c r="B7" s="72"/>
      <c r="D7" s="2081"/>
      <c r="E7" s="2074"/>
      <c r="F7" s="2074"/>
      <c r="G7" s="2084" t="s">
        <v>445</v>
      </c>
      <c r="H7" s="2084"/>
      <c r="I7" s="2084"/>
      <c r="J7" s="1213"/>
      <c r="K7" s="2071" t="s">
        <v>146</v>
      </c>
      <c r="L7" s="2071"/>
      <c r="M7" s="2072"/>
      <c r="N7" s="106"/>
      <c r="O7" s="72"/>
    </row>
    <row r="8" spans="1:34" ht="12.75" customHeight="1">
      <c r="D8" s="2081"/>
      <c r="E8" s="2075"/>
      <c r="F8" s="2075"/>
      <c r="G8" s="153" t="s">
        <v>72</v>
      </c>
      <c r="H8" s="153" t="s">
        <v>71</v>
      </c>
      <c r="I8" s="153" t="s">
        <v>0</v>
      </c>
      <c r="J8" s="153"/>
      <c r="K8" s="153" t="s">
        <v>72</v>
      </c>
      <c r="L8" s="153" t="s">
        <v>71</v>
      </c>
      <c r="M8" s="152" t="s">
        <v>0</v>
      </c>
      <c r="N8" s="96"/>
    </row>
    <row r="9" spans="1:34" ht="12.95" customHeight="1">
      <c r="A9" s="72"/>
      <c r="B9" s="72"/>
      <c r="D9" s="2067">
        <v>1401</v>
      </c>
      <c r="E9" s="1243" t="s">
        <v>1</v>
      </c>
      <c r="F9" s="1231"/>
      <c r="G9" s="1230">
        <f>SUM(G10+G13+G17+G21+G31+G35+G37+G39)</f>
        <v>1722</v>
      </c>
      <c r="H9" s="1230">
        <f>SUM(H10+H13+H17+H21+H31+H35+H37+H39)</f>
        <v>840</v>
      </c>
      <c r="I9" s="1229">
        <f>G9+H9</f>
        <v>2562</v>
      </c>
      <c r="J9" s="1229"/>
      <c r="K9" s="1229">
        <f>SUM(K10+K13+K17+K21+K31+K35+K37+K39)</f>
        <v>632</v>
      </c>
      <c r="L9" s="1229">
        <f>SUM(L10+L13+L17+L21+L31+L35+L37+L39)</f>
        <v>395</v>
      </c>
      <c r="M9" s="1228">
        <f>K9+L9</f>
        <v>1027</v>
      </c>
      <c r="N9" s="96"/>
      <c r="O9" s="96"/>
    </row>
    <row r="10" spans="1:34" ht="12" customHeight="1">
      <c r="A10" s="72"/>
      <c r="B10" s="72"/>
      <c r="D10" s="2068"/>
      <c r="E10" s="268" t="s">
        <v>33</v>
      </c>
      <c r="F10" s="269"/>
      <c r="G10" s="1226">
        <f>G11+G12</f>
        <v>586</v>
      </c>
      <c r="H10" s="1226">
        <f>H11+H12</f>
        <v>377</v>
      </c>
      <c r="I10" s="1225">
        <f t="shared" ref="I10:I40" si="0">SUM(G10:H10)</f>
        <v>963</v>
      </c>
      <c r="J10" s="1225"/>
      <c r="K10" s="1225">
        <f>K11+K12</f>
        <v>269</v>
      </c>
      <c r="L10" s="1225">
        <f>L11+L12</f>
        <v>225</v>
      </c>
      <c r="M10" s="1224">
        <f t="shared" ref="M10:M41" si="1">SUM(K10:L10)</f>
        <v>494</v>
      </c>
      <c r="N10" s="96"/>
      <c r="O10" s="96"/>
    </row>
    <row r="11" spans="1:34" ht="12" customHeight="1">
      <c r="A11" s="72"/>
      <c r="B11" s="72"/>
      <c r="D11" s="2068"/>
      <c r="E11" s="198"/>
      <c r="F11" s="1185" t="s">
        <v>107</v>
      </c>
      <c r="G11" s="1193">
        <v>435</v>
      </c>
      <c r="H11" s="1193">
        <v>319</v>
      </c>
      <c r="I11" s="1178">
        <f t="shared" si="0"/>
        <v>754</v>
      </c>
      <c r="J11" s="1177"/>
      <c r="K11" s="1177">
        <v>268</v>
      </c>
      <c r="L11" s="1177">
        <v>219</v>
      </c>
      <c r="M11" s="1189">
        <f t="shared" si="1"/>
        <v>487</v>
      </c>
      <c r="N11" s="96"/>
      <c r="O11" s="96"/>
    </row>
    <row r="12" spans="1:34" ht="12" customHeight="1">
      <c r="A12" s="72"/>
      <c r="B12" s="72"/>
      <c r="D12" s="2068"/>
      <c r="E12" s="198"/>
      <c r="F12" s="1185" t="s">
        <v>66</v>
      </c>
      <c r="G12" s="1178">
        <v>151</v>
      </c>
      <c r="H12" s="1178">
        <v>58</v>
      </c>
      <c r="I12" s="1178">
        <f t="shared" si="0"/>
        <v>209</v>
      </c>
      <c r="J12" s="1177"/>
      <c r="K12" s="1177">
        <v>1</v>
      </c>
      <c r="L12" s="1177">
        <v>6</v>
      </c>
      <c r="M12" s="1189">
        <f t="shared" si="1"/>
        <v>7</v>
      </c>
      <c r="N12" s="96"/>
      <c r="O12" s="96"/>
    </row>
    <row r="13" spans="1:34" ht="12" customHeight="1">
      <c r="A13" s="72"/>
      <c r="B13" s="72"/>
      <c r="D13" s="2068"/>
      <c r="E13" s="190" t="s">
        <v>34</v>
      </c>
      <c r="F13" s="198"/>
      <c r="G13" s="1174">
        <f>SUM(G14:G16)</f>
        <v>528</v>
      </c>
      <c r="H13" s="1174">
        <f>SUM(H14:H16)</f>
        <v>173</v>
      </c>
      <c r="I13" s="1207">
        <f t="shared" si="0"/>
        <v>701</v>
      </c>
      <c r="J13" s="1177"/>
      <c r="K13" s="1174">
        <f>SUM(K14:K16)</f>
        <v>136</v>
      </c>
      <c r="L13" s="1174">
        <f>SUM(L14:L16)</f>
        <v>61</v>
      </c>
      <c r="M13" s="1211">
        <f t="shared" si="1"/>
        <v>197</v>
      </c>
      <c r="N13" s="96"/>
      <c r="O13" s="2085"/>
      <c r="P13" s="2085"/>
      <c r="Q13" s="2085"/>
      <c r="R13" s="2085"/>
      <c r="S13" s="2085"/>
    </row>
    <row r="14" spans="1:34" ht="12" customHeight="1">
      <c r="A14" s="72"/>
      <c r="B14" s="72"/>
      <c r="D14" s="2068"/>
      <c r="E14" s="198"/>
      <c r="F14" s="198" t="s">
        <v>409</v>
      </c>
      <c r="G14" s="1178">
        <v>326</v>
      </c>
      <c r="H14" s="1178">
        <v>111</v>
      </c>
      <c r="I14" s="1178">
        <f t="shared" si="0"/>
        <v>437</v>
      </c>
      <c r="J14" s="1177"/>
      <c r="K14" s="1177">
        <v>83</v>
      </c>
      <c r="L14" s="1177">
        <v>37</v>
      </c>
      <c r="M14" s="1189">
        <f t="shared" si="1"/>
        <v>120</v>
      </c>
      <c r="N14" s="96"/>
      <c r="O14" s="2085"/>
      <c r="P14" s="2085"/>
      <c r="Q14" s="2085"/>
      <c r="R14" s="2085"/>
      <c r="S14" s="2085"/>
    </row>
    <row r="15" spans="1:34" ht="12" customHeight="1">
      <c r="A15" s="72"/>
      <c r="B15" s="72"/>
      <c r="D15" s="2068"/>
      <c r="E15" s="198"/>
      <c r="F15" s="198" t="s">
        <v>411</v>
      </c>
      <c r="G15" s="1178">
        <v>175</v>
      </c>
      <c r="H15" s="1178">
        <v>46</v>
      </c>
      <c r="I15" s="1178">
        <f t="shared" si="0"/>
        <v>221</v>
      </c>
      <c r="J15" s="1177"/>
      <c r="K15" s="1177">
        <v>41</v>
      </c>
      <c r="L15" s="1177">
        <v>19</v>
      </c>
      <c r="M15" s="1189">
        <f t="shared" si="1"/>
        <v>60</v>
      </c>
      <c r="N15" s="96"/>
      <c r="O15" s="2085"/>
      <c r="P15" s="2085"/>
      <c r="Q15" s="2085"/>
      <c r="R15" s="2085"/>
      <c r="S15" s="2085"/>
    </row>
    <row r="16" spans="1:34" ht="12" customHeight="1">
      <c r="A16" s="72"/>
      <c r="B16" s="72"/>
      <c r="D16" s="2068"/>
      <c r="E16" s="198"/>
      <c r="F16" s="198" t="s">
        <v>410</v>
      </c>
      <c r="G16" s="1178">
        <v>27</v>
      </c>
      <c r="H16" s="1178">
        <v>16</v>
      </c>
      <c r="I16" s="1178">
        <f t="shared" si="0"/>
        <v>43</v>
      </c>
      <c r="J16" s="1177"/>
      <c r="K16" s="1177">
        <v>12</v>
      </c>
      <c r="L16" s="1177">
        <v>5</v>
      </c>
      <c r="M16" s="1189">
        <f t="shared" si="1"/>
        <v>17</v>
      </c>
      <c r="N16" s="96"/>
      <c r="O16" s="2085"/>
      <c r="P16" s="2085"/>
      <c r="Q16" s="2085"/>
      <c r="R16" s="2085"/>
      <c r="S16" s="2085"/>
    </row>
    <row r="17" spans="1:19" ht="12" customHeight="1">
      <c r="A17" s="72"/>
      <c r="B17" s="72"/>
      <c r="D17" s="2068"/>
      <c r="E17" s="190" t="s">
        <v>35</v>
      </c>
      <c r="F17" s="198"/>
      <c r="G17" s="1174">
        <f>SUM(G18:G20)</f>
        <v>256</v>
      </c>
      <c r="H17" s="1174">
        <f>SUM(H18:H20)</f>
        <v>76</v>
      </c>
      <c r="I17" s="1196">
        <f t="shared" si="0"/>
        <v>332</v>
      </c>
      <c r="J17" s="1174"/>
      <c r="K17" s="1174">
        <f>SUM(K18:K20)</f>
        <v>154</v>
      </c>
      <c r="L17" s="1174">
        <f>SUM(L18:L20)</f>
        <v>48</v>
      </c>
      <c r="M17" s="1211">
        <f t="shared" si="1"/>
        <v>202</v>
      </c>
      <c r="N17" s="96"/>
      <c r="O17" s="2085"/>
      <c r="P17" s="2085"/>
      <c r="Q17" s="2085"/>
      <c r="R17" s="2085"/>
      <c r="S17" s="2085"/>
    </row>
    <row r="18" spans="1:19" ht="12" customHeight="1">
      <c r="A18" s="72"/>
      <c r="B18" s="72"/>
      <c r="D18" s="2068"/>
      <c r="E18" s="198"/>
      <c r="F18" s="198" t="s">
        <v>409</v>
      </c>
      <c r="G18" s="1178">
        <v>193</v>
      </c>
      <c r="H18" s="1178">
        <v>54</v>
      </c>
      <c r="I18" s="1178">
        <f t="shared" si="0"/>
        <v>247</v>
      </c>
      <c r="J18" s="1177"/>
      <c r="K18" s="1177">
        <v>111</v>
      </c>
      <c r="L18" s="1177">
        <v>32</v>
      </c>
      <c r="M18" s="1189">
        <f t="shared" si="1"/>
        <v>143</v>
      </c>
      <c r="N18" s="96"/>
      <c r="O18" s="2085"/>
      <c r="P18" s="2085"/>
      <c r="Q18" s="2085"/>
      <c r="R18" s="2085"/>
      <c r="S18" s="2085"/>
    </row>
    <row r="19" spans="1:19" ht="12" customHeight="1">
      <c r="A19" s="72"/>
      <c r="B19" s="72"/>
      <c r="D19" s="2068"/>
      <c r="E19" s="198"/>
      <c r="F19" s="198" t="s">
        <v>427</v>
      </c>
      <c r="G19" s="1178">
        <v>61</v>
      </c>
      <c r="H19" s="1178">
        <v>20</v>
      </c>
      <c r="I19" s="1178">
        <f t="shared" si="0"/>
        <v>81</v>
      </c>
      <c r="J19" s="1177"/>
      <c r="K19" s="1177">
        <v>41</v>
      </c>
      <c r="L19" s="1177">
        <v>14</v>
      </c>
      <c r="M19" s="1189">
        <f t="shared" si="1"/>
        <v>55</v>
      </c>
      <c r="N19" s="96"/>
      <c r="O19" s="2085"/>
      <c r="P19" s="2085"/>
      <c r="Q19" s="2085"/>
      <c r="R19" s="2085"/>
      <c r="S19" s="2085"/>
    </row>
    <row r="20" spans="1:19" ht="12" customHeight="1">
      <c r="A20" s="72"/>
      <c r="B20" s="72"/>
      <c r="D20" s="2068"/>
      <c r="E20" s="198"/>
      <c r="F20" s="198" t="s">
        <v>426</v>
      </c>
      <c r="G20" s="1178">
        <v>2</v>
      </c>
      <c r="H20" s="1178">
        <v>2</v>
      </c>
      <c r="I20" s="1178">
        <f t="shared" si="0"/>
        <v>4</v>
      </c>
      <c r="J20" s="1177"/>
      <c r="K20" s="1177">
        <v>2</v>
      </c>
      <c r="L20" s="1177">
        <v>2</v>
      </c>
      <c r="M20" s="1189">
        <f t="shared" si="1"/>
        <v>4</v>
      </c>
      <c r="N20" s="96"/>
      <c r="O20" s="96"/>
    </row>
    <row r="21" spans="1:19" ht="12" customHeight="1">
      <c r="A21" s="72"/>
      <c r="B21" s="72"/>
      <c r="D21" s="2068"/>
      <c r="E21" s="1223" t="s">
        <v>27</v>
      </c>
      <c r="F21" s="1223"/>
      <c r="G21" s="1174">
        <f>SUM(G22:G30)</f>
        <v>287</v>
      </c>
      <c r="H21" s="1174">
        <f>SUM(H22:H30)</f>
        <v>155</v>
      </c>
      <c r="I21" s="1196">
        <f t="shared" si="0"/>
        <v>442</v>
      </c>
      <c r="J21" s="1174"/>
      <c r="K21" s="1174">
        <f>SUM(K22:K30)</f>
        <v>41</v>
      </c>
      <c r="L21" s="1174">
        <f>SUM(L22:L30)</f>
        <v>14</v>
      </c>
      <c r="M21" s="1190">
        <f t="shared" si="1"/>
        <v>55</v>
      </c>
      <c r="N21" s="96"/>
      <c r="O21" s="96"/>
    </row>
    <row r="22" spans="1:19" ht="12" customHeight="1">
      <c r="A22" s="72"/>
      <c r="B22" s="72"/>
      <c r="D22" s="2068"/>
      <c r="E22" s="198"/>
      <c r="F22" s="198" t="s">
        <v>450</v>
      </c>
      <c r="G22" s="70">
        <v>7</v>
      </c>
      <c r="H22" s="70">
        <v>21</v>
      </c>
      <c r="I22" s="1193">
        <f t="shared" si="0"/>
        <v>28</v>
      </c>
      <c r="J22" s="1194"/>
      <c r="K22" s="1194">
        <v>0</v>
      </c>
      <c r="L22" s="1194">
        <v>6</v>
      </c>
      <c r="M22" s="1192">
        <f t="shared" si="1"/>
        <v>6</v>
      </c>
      <c r="N22" s="96"/>
      <c r="O22" s="96"/>
    </row>
    <row r="23" spans="1:19" ht="12" customHeight="1">
      <c r="A23" s="72"/>
      <c r="B23" s="72"/>
      <c r="D23" s="2068"/>
      <c r="E23" s="198"/>
      <c r="F23" s="198" t="s">
        <v>409</v>
      </c>
      <c r="G23" s="1178">
        <v>53</v>
      </c>
      <c r="H23" s="1178">
        <v>10</v>
      </c>
      <c r="I23" s="1178">
        <f t="shared" si="0"/>
        <v>63</v>
      </c>
      <c r="J23" s="1177"/>
      <c r="K23" s="1177">
        <v>29</v>
      </c>
      <c r="L23" s="1177">
        <v>4</v>
      </c>
      <c r="M23" s="1189">
        <f t="shared" si="1"/>
        <v>33</v>
      </c>
      <c r="N23" s="96"/>
      <c r="O23" s="96"/>
    </row>
    <row r="24" spans="1:19" ht="12" customHeight="1">
      <c r="A24" s="72"/>
      <c r="B24" s="72"/>
      <c r="D24" s="2068"/>
      <c r="E24" s="198"/>
      <c r="F24" s="198" t="s">
        <v>405</v>
      </c>
      <c r="G24" s="1178">
        <v>15</v>
      </c>
      <c r="H24" s="1178">
        <v>4</v>
      </c>
      <c r="I24" s="1178">
        <f t="shared" si="0"/>
        <v>19</v>
      </c>
      <c r="J24" s="1177"/>
      <c r="K24" s="1177">
        <v>12</v>
      </c>
      <c r="L24" s="1177">
        <v>3</v>
      </c>
      <c r="M24" s="1189">
        <f t="shared" si="1"/>
        <v>15</v>
      </c>
      <c r="N24" s="96"/>
      <c r="O24" s="96"/>
    </row>
    <row r="25" spans="1:19" ht="12" customHeight="1">
      <c r="A25" s="72"/>
      <c r="B25" s="72"/>
      <c r="D25" s="2068"/>
      <c r="E25" s="198"/>
      <c r="F25" s="198" t="s">
        <v>425</v>
      </c>
      <c r="G25" s="1178">
        <v>3</v>
      </c>
      <c r="H25" s="1178">
        <v>1</v>
      </c>
      <c r="I25" s="1178">
        <f t="shared" si="0"/>
        <v>4</v>
      </c>
      <c r="J25" s="1177"/>
      <c r="K25" s="1177">
        <v>0</v>
      </c>
      <c r="L25" s="1177">
        <v>0</v>
      </c>
      <c r="M25" s="1189">
        <f t="shared" si="1"/>
        <v>0</v>
      </c>
      <c r="N25" s="96"/>
      <c r="O25" s="96"/>
    </row>
    <row r="26" spans="1:19" ht="12" customHeight="1">
      <c r="A26" s="72"/>
      <c r="B26" s="72"/>
      <c r="D26" s="2068"/>
      <c r="E26" s="198"/>
      <c r="F26" s="198" t="s">
        <v>449</v>
      </c>
      <c r="G26" s="1178">
        <v>3</v>
      </c>
      <c r="H26" s="1178">
        <v>3</v>
      </c>
      <c r="I26" s="1178">
        <f t="shared" si="0"/>
        <v>6</v>
      </c>
      <c r="J26" s="1177"/>
      <c r="K26" s="1177">
        <v>0</v>
      </c>
      <c r="L26" s="1177">
        <v>0</v>
      </c>
      <c r="M26" s="1189">
        <f t="shared" si="1"/>
        <v>0</v>
      </c>
      <c r="N26" s="96"/>
      <c r="O26" s="96"/>
    </row>
    <row r="27" spans="1:19" ht="12" customHeight="1">
      <c r="A27" s="72"/>
      <c r="B27" s="72"/>
      <c r="D27" s="2068"/>
      <c r="E27" s="198"/>
      <c r="F27" s="198" t="s">
        <v>407</v>
      </c>
      <c r="G27" s="118">
        <v>9</v>
      </c>
      <c r="H27" s="118">
        <v>2</v>
      </c>
      <c r="I27" s="1178">
        <f t="shared" si="0"/>
        <v>11</v>
      </c>
      <c r="J27" s="1177"/>
      <c r="K27" s="1177">
        <v>0</v>
      </c>
      <c r="L27" s="1177">
        <v>0</v>
      </c>
      <c r="M27" s="1189">
        <f t="shared" si="1"/>
        <v>0</v>
      </c>
      <c r="N27" s="96"/>
      <c r="O27" s="96"/>
    </row>
    <row r="28" spans="1:19" ht="12" customHeight="1">
      <c r="A28" s="72"/>
      <c r="B28" s="72"/>
      <c r="D28" s="2068"/>
      <c r="E28" s="198"/>
      <c r="F28" s="198" t="s">
        <v>410</v>
      </c>
      <c r="G28" s="118">
        <v>26</v>
      </c>
      <c r="H28" s="118">
        <v>12</v>
      </c>
      <c r="I28" s="1178">
        <f t="shared" si="0"/>
        <v>38</v>
      </c>
      <c r="J28" s="1177"/>
      <c r="K28" s="1177">
        <v>0</v>
      </c>
      <c r="L28" s="1177">
        <v>0</v>
      </c>
      <c r="M28" s="1189">
        <f t="shared" si="1"/>
        <v>0</v>
      </c>
      <c r="N28" s="96"/>
      <c r="O28" s="96"/>
    </row>
    <row r="29" spans="1:19" ht="12" customHeight="1">
      <c r="A29" s="72"/>
      <c r="B29" s="72"/>
      <c r="D29" s="2068"/>
      <c r="E29" s="198"/>
      <c r="F29" s="198" t="s">
        <v>107</v>
      </c>
      <c r="G29" s="118">
        <v>162</v>
      </c>
      <c r="H29" s="118">
        <v>86</v>
      </c>
      <c r="I29" s="1178">
        <f t="shared" si="0"/>
        <v>248</v>
      </c>
      <c r="J29" s="1177"/>
      <c r="K29" s="1177">
        <v>0</v>
      </c>
      <c r="L29" s="1177">
        <v>0</v>
      </c>
      <c r="M29" s="1189">
        <f t="shared" si="1"/>
        <v>0</v>
      </c>
      <c r="N29" s="96"/>
      <c r="O29" s="96"/>
    </row>
    <row r="30" spans="1:19" ht="12" customHeight="1">
      <c r="A30" s="72"/>
      <c r="B30" s="72"/>
      <c r="D30" s="2068"/>
      <c r="E30" s="198"/>
      <c r="F30" s="1185" t="s">
        <v>406</v>
      </c>
      <c r="G30" s="1178">
        <v>9</v>
      </c>
      <c r="H30" s="1178">
        <v>16</v>
      </c>
      <c r="I30" s="1178">
        <f t="shared" si="0"/>
        <v>25</v>
      </c>
      <c r="J30" s="1178"/>
      <c r="K30" s="1178">
        <v>0</v>
      </c>
      <c r="L30" s="1178">
        <v>1</v>
      </c>
      <c r="M30" s="1189">
        <f t="shared" si="1"/>
        <v>1</v>
      </c>
      <c r="N30" s="96"/>
      <c r="O30" s="96"/>
    </row>
    <row r="31" spans="1:19" ht="12" customHeight="1">
      <c r="A31" s="72"/>
      <c r="B31" s="72"/>
      <c r="D31" s="2068"/>
      <c r="E31" s="1223" t="s">
        <v>10</v>
      </c>
      <c r="F31" s="198"/>
      <c r="G31" s="1174">
        <f>SUM(G32:G34)</f>
        <v>0</v>
      </c>
      <c r="H31" s="1174">
        <f>SUM(H32:H34)</f>
        <v>0</v>
      </c>
      <c r="I31" s="1174">
        <f t="shared" si="0"/>
        <v>0</v>
      </c>
      <c r="J31" s="1174"/>
      <c r="K31" s="1174">
        <f>SUM(K32:K34)</f>
        <v>0</v>
      </c>
      <c r="L31" s="1174">
        <f>SUM(L32:L34)</f>
        <v>0</v>
      </c>
      <c r="M31" s="1190">
        <f t="shared" si="1"/>
        <v>0</v>
      </c>
      <c r="N31" s="96"/>
      <c r="O31" s="96"/>
    </row>
    <row r="32" spans="1:19" ht="12" customHeight="1">
      <c r="A32" s="72"/>
      <c r="B32" s="72"/>
      <c r="D32" s="2068"/>
      <c r="E32" s="198"/>
      <c r="F32" s="198" t="s">
        <v>409</v>
      </c>
      <c r="G32" s="1178">
        <v>0</v>
      </c>
      <c r="H32" s="1178">
        <v>0</v>
      </c>
      <c r="I32" s="1193">
        <f t="shared" si="0"/>
        <v>0</v>
      </c>
      <c r="J32" s="1177"/>
      <c r="K32" s="1178">
        <v>0</v>
      </c>
      <c r="L32" s="1178">
        <v>0</v>
      </c>
      <c r="M32" s="1189">
        <f t="shared" si="1"/>
        <v>0</v>
      </c>
      <c r="N32" s="96"/>
      <c r="O32" s="96"/>
    </row>
    <row r="33" spans="1:15" ht="12" customHeight="1">
      <c r="A33" s="72"/>
      <c r="B33" s="72"/>
      <c r="D33" s="2068"/>
      <c r="E33" s="198"/>
      <c r="F33" s="198" t="s">
        <v>405</v>
      </c>
      <c r="G33" s="1178">
        <v>0</v>
      </c>
      <c r="H33" s="1178">
        <v>0</v>
      </c>
      <c r="I33" s="1193">
        <f t="shared" si="0"/>
        <v>0</v>
      </c>
      <c r="J33" s="1177"/>
      <c r="K33" s="1178">
        <v>0</v>
      </c>
      <c r="L33" s="1178">
        <v>0</v>
      </c>
      <c r="M33" s="1189">
        <f t="shared" si="1"/>
        <v>0</v>
      </c>
      <c r="N33" s="96"/>
      <c r="O33" s="96"/>
    </row>
    <row r="34" spans="1:15" ht="12" customHeight="1">
      <c r="A34" s="72"/>
      <c r="B34" s="72"/>
      <c r="D34" s="2068"/>
      <c r="E34" s="198"/>
      <c r="F34" s="1185" t="s">
        <v>404</v>
      </c>
      <c r="G34" s="1178">
        <v>0</v>
      </c>
      <c r="H34" s="1178">
        <v>0</v>
      </c>
      <c r="I34" s="1193">
        <f t="shared" si="0"/>
        <v>0</v>
      </c>
      <c r="J34" s="1177"/>
      <c r="K34" s="1178">
        <v>0</v>
      </c>
      <c r="L34" s="1178">
        <v>0</v>
      </c>
      <c r="M34" s="1189">
        <f t="shared" si="1"/>
        <v>0</v>
      </c>
      <c r="N34" s="96"/>
      <c r="O34" s="96"/>
    </row>
    <row r="35" spans="1:15" ht="12" customHeight="1">
      <c r="A35" s="72"/>
      <c r="B35" s="72"/>
      <c r="D35" s="2068"/>
      <c r="E35" s="190" t="s">
        <v>36</v>
      </c>
      <c r="F35" s="198"/>
      <c r="G35" s="1174">
        <f>G36</f>
        <v>25</v>
      </c>
      <c r="H35" s="1174">
        <f>H36</f>
        <v>19</v>
      </c>
      <c r="I35" s="1196">
        <f t="shared" si="0"/>
        <v>44</v>
      </c>
      <c r="J35" s="1177"/>
      <c r="K35" s="1174">
        <f>K36</f>
        <v>15</v>
      </c>
      <c r="L35" s="1174">
        <f>L36</f>
        <v>18</v>
      </c>
      <c r="M35" s="1211">
        <f t="shared" si="1"/>
        <v>33</v>
      </c>
      <c r="N35" s="96"/>
      <c r="O35" s="96"/>
    </row>
    <row r="36" spans="1:15" ht="12" customHeight="1">
      <c r="A36" s="72"/>
      <c r="B36" s="72"/>
      <c r="D36" s="2068"/>
      <c r="E36" s="198"/>
      <c r="F36" s="198" t="s">
        <v>403</v>
      </c>
      <c r="G36" s="1178">
        <v>25</v>
      </c>
      <c r="H36" s="1178">
        <v>19</v>
      </c>
      <c r="I36" s="1178">
        <f t="shared" si="0"/>
        <v>44</v>
      </c>
      <c r="J36" s="1178"/>
      <c r="K36" s="1178">
        <v>15</v>
      </c>
      <c r="L36" s="1177">
        <v>18</v>
      </c>
      <c r="M36" s="1189">
        <f t="shared" si="1"/>
        <v>33</v>
      </c>
      <c r="N36" s="96"/>
      <c r="O36" s="96"/>
    </row>
    <row r="37" spans="1:15" ht="12" customHeight="1">
      <c r="A37" s="72"/>
      <c r="B37" s="72"/>
      <c r="D37" s="2068"/>
      <c r="E37" s="190" t="s">
        <v>24</v>
      </c>
      <c r="F37" s="190"/>
      <c r="G37" s="1196">
        <f>SUM(G38)</f>
        <v>0</v>
      </c>
      <c r="H37" s="1196">
        <f>SUM(H38)</f>
        <v>0</v>
      </c>
      <c r="I37" s="1196">
        <f t="shared" si="0"/>
        <v>0</v>
      </c>
      <c r="J37" s="1196"/>
      <c r="K37" s="1196">
        <f>SUM(K38)</f>
        <v>0</v>
      </c>
      <c r="L37" s="1196">
        <f>SUM(L38)</f>
        <v>0</v>
      </c>
      <c r="M37" s="1195">
        <f t="shared" si="1"/>
        <v>0</v>
      </c>
      <c r="N37" s="96"/>
      <c r="O37" s="96"/>
    </row>
    <row r="38" spans="1:15" ht="12" customHeight="1">
      <c r="A38" s="72"/>
      <c r="B38" s="72"/>
      <c r="D38" s="2068"/>
      <c r="E38" s="198"/>
      <c r="F38" s="198" t="s">
        <v>424</v>
      </c>
      <c r="G38" s="1178">
        <v>0</v>
      </c>
      <c r="H38" s="1178">
        <v>0</v>
      </c>
      <c r="I38" s="1178">
        <f t="shared" si="0"/>
        <v>0</v>
      </c>
      <c r="J38" s="1178"/>
      <c r="K38" s="1178">
        <v>0</v>
      </c>
      <c r="L38" s="1178">
        <v>0</v>
      </c>
      <c r="M38" s="1176">
        <f t="shared" si="1"/>
        <v>0</v>
      </c>
      <c r="N38" s="96"/>
      <c r="O38" s="96"/>
    </row>
    <row r="39" spans="1:15" s="1218" customFormat="1" ht="12" customHeight="1">
      <c r="A39" s="1221"/>
      <c r="B39" s="1221"/>
      <c r="C39" s="1220"/>
      <c r="D39" s="2068"/>
      <c r="E39" s="190" t="s">
        <v>32</v>
      </c>
      <c r="F39" s="190"/>
      <c r="G39" s="1197">
        <f>SUM(G40)</f>
        <v>40</v>
      </c>
      <c r="H39" s="1197">
        <f>SUM(H40)</f>
        <v>40</v>
      </c>
      <c r="I39" s="1196">
        <f t="shared" si="0"/>
        <v>80</v>
      </c>
      <c r="J39" s="1196"/>
      <c r="K39" s="1196">
        <f>SUM(K40)</f>
        <v>17</v>
      </c>
      <c r="L39" s="1196">
        <f>SUM(L40)</f>
        <v>29</v>
      </c>
      <c r="M39" s="1195">
        <f t="shared" si="1"/>
        <v>46</v>
      </c>
      <c r="N39" s="1219"/>
      <c r="O39" s="1219"/>
    </row>
    <row r="40" spans="1:15" ht="12" customHeight="1">
      <c r="A40" s="72"/>
      <c r="B40" s="72"/>
      <c r="D40" s="2069"/>
      <c r="E40" s="198"/>
      <c r="F40" s="198" t="s">
        <v>402</v>
      </c>
      <c r="G40" s="118">
        <v>40</v>
      </c>
      <c r="H40" s="118">
        <v>40</v>
      </c>
      <c r="I40" s="1178">
        <f t="shared" si="0"/>
        <v>80</v>
      </c>
      <c r="J40" s="1177"/>
      <c r="K40" s="1177">
        <v>17</v>
      </c>
      <c r="L40" s="1177">
        <v>29</v>
      </c>
      <c r="M40" s="1189">
        <f t="shared" si="1"/>
        <v>46</v>
      </c>
      <c r="N40" s="96"/>
      <c r="O40" s="96"/>
    </row>
    <row r="41" spans="1:15" ht="12.95" customHeight="1">
      <c r="D41" s="2067">
        <v>1402</v>
      </c>
      <c r="E41" s="186" t="s">
        <v>2</v>
      </c>
      <c r="F41" s="194"/>
      <c r="G41" s="1199">
        <f>SUM(G42+G48+G52+G57+G60+G64+G67+G71)</f>
        <v>4074</v>
      </c>
      <c r="H41" s="1199">
        <f>SUM(H42+H48+H52+H57+H60+H64+H67+H71)</f>
        <v>4275</v>
      </c>
      <c r="I41" s="1199">
        <f>I42+I48+I52+I57+I60+I64+I67+I71</f>
        <v>8349</v>
      </c>
      <c r="J41" s="1199">
        <f>J42+J48+J52+J57+J64+J67+J71</f>
        <v>0</v>
      </c>
      <c r="K41" s="1199">
        <f>SUM(K42+K48+K52+K57+K60+K64+K67+K71)</f>
        <v>2060</v>
      </c>
      <c r="L41" s="1199">
        <f>L42+L48+L52+L57+L64+L67+L71+L60</f>
        <v>2226</v>
      </c>
      <c r="M41" s="1198">
        <f t="shared" si="1"/>
        <v>4286</v>
      </c>
      <c r="N41" s="96"/>
      <c r="O41" s="96"/>
    </row>
    <row r="42" spans="1:15" ht="12" customHeight="1">
      <c r="A42" s="72"/>
      <c r="B42" s="72"/>
      <c r="C42" s="72"/>
      <c r="D42" s="2068"/>
      <c r="E42" s="190" t="s">
        <v>37</v>
      </c>
      <c r="F42" s="198"/>
      <c r="G42" s="1174">
        <f>SUM(G43:G47)</f>
        <v>1976</v>
      </c>
      <c r="H42" s="1174">
        <f>SUM(H43:H47)</f>
        <v>1780</v>
      </c>
      <c r="I42" s="1174">
        <f>G42+H42</f>
        <v>3756</v>
      </c>
      <c r="J42" s="1174"/>
      <c r="K42" s="1174">
        <f>SUM(K43:K47)</f>
        <v>1031</v>
      </c>
      <c r="L42" s="1174">
        <f>SUM(L43:L47)</f>
        <v>993</v>
      </c>
      <c r="M42" s="1190">
        <f t="shared" ref="M42:M73" si="2">SUM(K42:L42)</f>
        <v>2024</v>
      </c>
      <c r="N42" s="96"/>
      <c r="O42" s="96"/>
    </row>
    <row r="43" spans="1:15" ht="12" customHeight="1">
      <c r="A43" s="72"/>
      <c r="B43" s="72"/>
      <c r="C43" s="72"/>
      <c r="D43" s="2068"/>
      <c r="E43" s="198"/>
      <c r="F43" s="198" t="s">
        <v>92</v>
      </c>
      <c r="G43" s="70">
        <v>552</v>
      </c>
      <c r="H43" s="70">
        <v>558</v>
      </c>
      <c r="I43" s="1178">
        <f t="shared" ref="I43:I72" si="3">SUM(G43:H43)</f>
        <v>1110</v>
      </c>
      <c r="J43" s="1177"/>
      <c r="K43" s="1177">
        <v>265</v>
      </c>
      <c r="L43" s="1177">
        <v>283</v>
      </c>
      <c r="M43" s="1189">
        <f t="shared" si="2"/>
        <v>548</v>
      </c>
      <c r="N43" s="96"/>
      <c r="O43" s="96"/>
    </row>
    <row r="44" spans="1:15" ht="12" customHeight="1">
      <c r="A44" s="72"/>
      <c r="B44" s="72"/>
      <c r="C44" s="72"/>
      <c r="D44" s="2068"/>
      <c r="E44" s="198"/>
      <c r="F44" s="198" t="s">
        <v>89</v>
      </c>
      <c r="G44" s="1177">
        <v>602</v>
      </c>
      <c r="H44" s="1177">
        <v>580</v>
      </c>
      <c r="I44" s="1178">
        <f t="shared" si="3"/>
        <v>1182</v>
      </c>
      <c r="J44" s="1177"/>
      <c r="K44" s="1177">
        <v>337</v>
      </c>
      <c r="L44" s="1177">
        <v>350</v>
      </c>
      <c r="M44" s="1189">
        <f t="shared" si="2"/>
        <v>687</v>
      </c>
      <c r="N44" s="96"/>
      <c r="O44" s="96"/>
    </row>
    <row r="45" spans="1:15" ht="12" customHeight="1">
      <c r="A45" s="72"/>
      <c r="B45" s="72"/>
      <c r="C45" s="72"/>
      <c r="D45" s="2068"/>
      <c r="E45" s="198"/>
      <c r="F45" s="198" t="s">
        <v>400</v>
      </c>
      <c r="G45" s="1178">
        <v>243</v>
      </c>
      <c r="H45" s="1178">
        <v>534</v>
      </c>
      <c r="I45" s="1178">
        <f t="shared" si="3"/>
        <v>777</v>
      </c>
      <c r="J45" s="1177"/>
      <c r="K45" s="1177">
        <v>113</v>
      </c>
      <c r="L45" s="1177">
        <v>288</v>
      </c>
      <c r="M45" s="1189">
        <f t="shared" si="2"/>
        <v>401</v>
      </c>
      <c r="N45" s="96"/>
      <c r="O45" s="96"/>
    </row>
    <row r="46" spans="1:15" ht="12" customHeight="1">
      <c r="A46" s="72"/>
      <c r="B46" s="72"/>
      <c r="C46" s="72"/>
      <c r="D46" s="2068"/>
      <c r="E46" s="198"/>
      <c r="F46" s="198" t="s">
        <v>90</v>
      </c>
      <c r="G46" s="1178">
        <v>267</v>
      </c>
      <c r="H46" s="1178">
        <v>29</v>
      </c>
      <c r="I46" s="1178">
        <f t="shared" si="3"/>
        <v>296</v>
      </c>
      <c r="J46" s="1177"/>
      <c r="K46" s="1177">
        <v>111</v>
      </c>
      <c r="L46" s="1177">
        <v>10</v>
      </c>
      <c r="M46" s="1189">
        <f t="shared" si="2"/>
        <v>121</v>
      </c>
      <c r="N46" s="96"/>
      <c r="O46" s="96"/>
    </row>
    <row r="47" spans="1:15" ht="12" customHeight="1">
      <c r="A47" s="72"/>
      <c r="B47" s="72"/>
      <c r="C47" s="72"/>
      <c r="D47" s="2068"/>
      <c r="E47" s="198"/>
      <c r="F47" s="198" t="s">
        <v>91</v>
      </c>
      <c r="G47" s="1177">
        <v>312</v>
      </c>
      <c r="H47" s="1177">
        <v>79</v>
      </c>
      <c r="I47" s="1178">
        <f t="shared" si="3"/>
        <v>391</v>
      </c>
      <c r="J47" s="1177"/>
      <c r="K47" s="1177">
        <v>205</v>
      </c>
      <c r="L47" s="1177">
        <v>62</v>
      </c>
      <c r="M47" s="1189">
        <f t="shared" si="2"/>
        <v>267</v>
      </c>
      <c r="N47" s="96"/>
      <c r="O47" s="96"/>
    </row>
    <row r="48" spans="1:15" ht="12" customHeight="1">
      <c r="A48" s="72"/>
      <c r="B48" s="72"/>
      <c r="C48" s="72"/>
      <c r="D48" s="2068"/>
      <c r="E48" s="190" t="s">
        <v>38</v>
      </c>
      <c r="F48" s="198"/>
      <c r="G48" s="1174">
        <f>G49+G51+G50</f>
        <v>534</v>
      </c>
      <c r="H48" s="1174">
        <f>H49+H51+H50</f>
        <v>428</v>
      </c>
      <c r="I48" s="1196">
        <f t="shared" si="3"/>
        <v>962</v>
      </c>
      <c r="J48" s="1174"/>
      <c r="K48" s="1174">
        <f>K49+K51+K50</f>
        <v>442</v>
      </c>
      <c r="L48" s="1174">
        <f>L49+L51+L50</f>
        <v>369</v>
      </c>
      <c r="M48" s="1190">
        <f t="shared" si="2"/>
        <v>811</v>
      </c>
      <c r="N48" s="96"/>
      <c r="O48" s="96"/>
    </row>
    <row r="49" spans="1:15" ht="12" customHeight="1">
      <c r="A49" s="72"/>
      <c r="B49" s="72"/>
      <c r="C49" s="72"/>
      <c r="D49" s="2068"/>
      <c r="E49" s="198"/>
      <c r="F49" s="198" t="s">
        <v>89</v>
      </c>
      <c r="G49" s="1177">
        <v>349</v>
      </c>
      <c r="H49" s="1177">
        <v>382</v>
      </c>
      <c r="I49" s="1178">
        <f t="shared" si="3"/>
        <v>731</v>
      </c>
      <c r="J49" s="1177"/>
      <c r="K49" s="1177">
        <v>285</v>
      </c>
      <c r="L49" s="1177">
        <v>328</v>
      </c>
      <c r="M49" s="1189">
        <f t="shared" si="2"/>
        <v>613</v>
      </c>
      <c r="N49" s="96"/>
      <c r="O49" s="96"/>
    </row>
    <row r="50" spans="1:15" ht="12" customHeight="1">
      <c r="A50" s="72"/>
      <c r="B50" s="72"/>
      <c r="C50" s="72"/>
      <c r="D50" s="2068"/>
      <c r="E50" s="198"/>
      <c r="F50" s="198" t="s">
        <v>90</v>
      </c>
      <c r="G50" s="1177">
        <v>134</v>
      </c>
      <c r="H50" s="1177">
        <v>36</v>
      </c>
      <c r="I50" s="1178">
        <f t="shared" si="3"/>
        <v>170</v>
      </c>
      <c r="J50" s="1177"/>
      <c r="K50" s="1177">
        <v>106</v>
      </c>
      <c r="L50" s="1177">
        <v>31</v>
      </c>
      <c r="M50" s="1189">
        <f t="shared" si="2"/>
        <v>137</v>
      </c>
      <c r="N50" s="96"/>
      <c r="O50" s="96"/>
    </row>
    <row r="51" spans="1:15" ht="12" customHeight="1">
      <c r="A51" s="72"/>
      <c r="B51" s="72"/>
      <c r="C51" s="72"/>
      <c r="D51" s="2068"/>
      <c r="E51" s="198"/>
      <c r="F51" s="198" t="s">
        <v>91</v>
      </c>
      <c r="G51" s="1177">
        <v>51</v>
      </c>
      <c r="H51" s="1177">
        <v>10</v>
      </c>
      <c r="I51" s="1178">
        <f t="shared" si="3"/>
        <v>61</v>
      </c>
      <c r="J51" s="1177"/>
      <c r="K51" s="1177">
        <v>51</v>
      </c>
      <c r="L51" s="1177">
        <v>10</v>
      </c>
      <c r="M51" s="1189">
        <f t="shared" si="2"/>
        <v>61</v>
      </c>
      <c r="N51" s="96"/>
      <c r="O51" s="96"/>
    </row>
    <row r="52" spans="1:15" ht="12" customHeight="1">
      <c r="A52" s="72"/>
      <c r="B52" s="72"/>
      <c r="C52" s="72"/>
      <c r="D52" s="2068"/>
      <c r="E52" s="190" t="s">
        <v>39</v>
      </c>
      <c r="F52" s="198"/>
      <c r="G52" s="1174">
        <f>SUM(G53:G56)</f>
        <v>550</v>
      </c>
      <c r="H52" s="1174">
        <f>SUM(H53:H56)</f>
        <v>870</v>
      </c>
      <c r="I52" s="1196">
        <f t="shared" si="3"/>
        <v>1420</v>
      </c>
      <c r="J52" s="1174"/>
      <c r="K52" s="1174">
        <f>SUM(K53:K56)</f>
        <v>179</v>
      </c>
      <c r="L52" s="1174">
        <f>SUM(L53:L56)</f>
        <v>328</v>
      </c>
      <c r="M52" s="1173">
        <f t="shared" si="2"/>
        <v>507</v>
      </c>
      <c r="N52" s="96"/>
      <c r="O52" s="96"/>
    </row>
    <row r="53" spans="1:15" ht="12" customHeight="1">
      <c r="A53" s="72"/>
      <c r="B53" s="72"/>
      <c r="C53" s="72"/>
      <c r="D53" s="2068"/>
      <c r="E53" s="198"/>
      <c r="F53" s="198" t="s">
        <v>92</v>
      </c>
      <c r="G53" s="1177">
        <v>305</v>
      </c>
      <c r="H53" s="1177">
        <v>322</v>
      </c>
      <c r="I53" s="1178">
        <f t="shared" si="3"/>
        <v>627</v>
      </c>
      <c r="J53" s="1177"/>
      <c r="K53" s="1177">
        <v>108</v>
      </c>
      <c r="L53" s="1177">
        <v>135</v>
      </c>
      <c r="M53" s="1176">
        <f t="shared" si="2"/>
        <v>243</v>
      </c>
      <c r="N53" s="96"/>
      <c r="O53" s="96"/>
    </row>
    <row r="54" spans="1:15" ht="12" customHeight="1">
      <c r="A54" s="72"/>
      <c r="B54" s="72"/>
      <c r="C54" s="72"/>
      <c r="D54" s="2068"/>
      <c r="E54" s="198"/>
      <c r="F54" s="198" t="s">
        <v>93</v>
      </c>
      <c r="G54" s="1177">
        <v>54</v>
      </c>
      <c r="H54" s="1177">
        <v>56</v>
      </c>
      <c r="I54" s="1178">
        <f t="shared" si="3"/>
        <v>110</v>
      </c>
      <c r="J54" s="1177"/>
      <c r="K54" s="1177">
        <v>16</v>
      </c>
      <c r="L54" s="1177">
        <v>24</v>
      </c>
      <c r="M54" s="1176">
        <f t="shared" si="2"/>
        <v>40</v>
      </c>
      <c r="N54" s="96"/>
      <c r="O54" s="96"/>
    </row>
    <row r="55" spans="1:15" ht="12" customHeight="1">
      <c r="A55" s="72"/>
      <c r="B55" s="72"/>
      <c r="C55" s="72"/>
      <c r="D55" s="2068"/>
      <c r="E55" s="198"/>
      <c r="F55" s="198" t="s">
        <v>398</v>
      </c>
      <c r="G55" s="1178">
        <v>106</v>
      </c>
      <c r="H55" s="1178">
        <v>211</v>
      </c>
      <c r="I55" s="1178">
        <f t="shared" si="3"/>
        <v>317</v>
      </c>
      <c r="J55" s="1177"/>
      <c r="K55" s="1177">
        <v>13</v>
      </c>
      <c r="L55" s="1177">
        <v>53</v>
      </c>
      <c r="M55" s="1176">
        <f t="shared" si="2"/>
        <v>66</v>
      </c>
      <c r="N55" s="96"/>
      <c r="O55" s="96"/>
    </row>
    <row r="56" spans="1:15" ht="12" customHeight="1">
      <c r="A56" s="72"/>
      <c r="B56" s="72"/>
      <c r="C56" s="72"/>
      <c r="D56" s="2068"/>
      <c r="E56" s="198"/>
      <c r="F56" s="198" t="s">
        <v>94</v>
      </c>
      <c r="G56" s="1177">
        <v>85</v>
      </c>
      <c r="H56" s="1177">
        <v>281</v>
      </c>
      <c r="I56" s="1178">
        <f t="shared" si="3"/>
        <v>366</v>
      </c>
      <c r="J56" s="1177"/>
      <c r="K56" s="1177">
        <v>42</v>
      </c>
      <c r="L56" s="1177">
        <v>116</v>
      </c>
      <c r="M56" s="1176">
        <f t="shared" si="2"/>
        <v>158</v>
      </c>
      <c r="N56" s="96"/>
      <c r="O56" s="96"/>
    </row>
    <row r="57" spans="1:15" ht="12" customHeight="1">
      <c r="A57" s="72"/>
      <c r="B57" s="72"/>
      <c r="C57" s="72"/>
      <c r="D57" s="2068"/>
      <c r="E57" s="190" t="s">
        <v>40</v>
      </c>
      <c r="F57" s="198"/>
      <c r="G57" s="1174">
        <f>G58+G59</f>
        <v>334</v>
      </c>
      <c r="H57" s="1174">
        <f>H58+H59</f>
        <v>443</v>
      </c>
      <c r="I57" s="1196">
        <f t="shared" si="3"/>
        <v>777</v>
      </c>
      <c r="J57" s="1174"/>
      <c r="K57" s="1174">
        <f>SUM(K58:K59)</f>
        <v>73</v>
      </c>
      <c r="L57" s="1174">
        <f>SUM(L58:L59)</f>
        <v>111</v>
      </c>
      <c r="M57" s="1173">
        <f t="shared" si="2"/>
        <v>184</v>
      </c>
      <c r="N57" s="96"/>
      <c r="O57" s="96"/>
    </row>
    <row r="58" spans="1:15" ht="12" customHeight="1">
      <c r="A58" s="72"/>
      <c r="B58" s="72"/>
      <c r="C58" s="72"/>
      <c r="D58" s="2068"/>
      <c r="E58" s="198"/>
      <c r="F58" s="198" t="s">
        <v>92</v>
      </c>
      <c r="G58" s="1178">
        <v>131</v>
      </c>
      <c r="H58" s="1178">
        <v>191</v>
      </c>
      <c r="I58" s="1178">
        <f t="shared" si="3"/>
        <v>322</v>
      </c>
      <c r="J58" s="1177"/>
      <c r="K58" s="1177">
        <v>23</v>
      </c>
      <c r="L58" s="1177">
        <v>43</v>
      </c>
      <c r="M58" s="1176">
        <f t="shared" si="2"/>
        <v>66</v>
      </c>
      <c r="N58" s="96"/>
      <c r="O58" s="96"/>
    </row>
    <row r="59" spans="1:15" ht="12" customHeight="1">
      <c r="A59" s="72"/>
      <c r="B59" s="72"/>
      <c r="C59" s="72"/>
      <c r="D59" s="2068"/>
      <c r="E59" s="198"/>
      <c r="F59" s="198" t="s">
        <v>89</v>
      </c>
      <c r="G59" s="118">
        <v>203</v>
      </c>
      <c r="H59" s="118">
        <v>252</v>
      </c>
      <c r="I59" s="1178">
        <f t="shared" si="3"/>
        <v>455</v>
      </c>
      <c r="J59" s="1177"/>
      <c r="K59" s="1177">
        <v>50</v>
      </c>
      <c r="L59" s="1177">
        <v>68</v>
      </c>
      <c r="M59" s="1176">
        <f t="shared" si="2"/>
        <v>118</v>
      </c>
      <c r="N59" s="96"/>
      <c r="O59" s="96"/>
    </row>
    <row r="60" spans="1:15" ht="12" customHeight="1">
      <c r="A60" s="72"/>
      <c r="B60" s="72"/>
      <c r="C60" s="72"/>
      <c r="D60" s="2068"/>
      <c r="E60" s="190" t="s">
        <v>41</v>
      </c>
      <c r="F60" s="198"/>
      <c r="G60" s="1174">
        <f>G61+G62+G63</f>
        <v>161</v>
      </c>
      <c r="H60" s="1174">
        <f>H61+H62+H63</f>
        <v>192</v>
      </c>
      <c r="I60" s="1196">
        <f t="shared" si="3"/>
        <v>353</v>
      </c>
      <c r="J60" s="1174"/>
      <c r="K60" s="1174">
        <f>K61+K62+K63</f>
        <v>93</v>
      </c>
      <c r="L60" s="1174">
        <f>L61+L62+L63</f>
        <v>131</v>
      </c>
      <c r="M60" s="1242">
        <f t="shared" si="2"/>
        <v>224</v>
      </c>
      <c r="N60" s="96"/>
      <c r="O60" s="96"/>
    </row>
    <row r="61" spans="1:15" ht="12" customHeight="1">
      <c r="A61" s="72"/>
      <c r="B61" s="72"/>
      <c r="C61" s="72"/>
      <c r="D61" s="2068"/>
      <c r="E61" s="198"/>
      <c r="F61" s="198" t="s">
        <v>92</v>
      </c>
      <c r="G61" s="1178">
        <v>64</v>
      </c>
      <c r="H61" s="1178">
        <v>82</v>
      </c>
      <c r="I61" s="1178">
        <f t="shared" si="3"/>
        <v>146</v>
      </c>
      <c r="J61" s="1177"/>
      <c r="K61" s="1177">
        <v>32</v>
      </c>
      <c r="L61" s="1177">
        <v>53</v>
      </c>
      <c r="M61" s="1176">
        <f t="shared" si="2"/>
        <v>85</v>
      </c>
      <c r="N61" s="96"/>
      <c r="O61" s="96"/>
    </row>
    <row r="62" spans="1:15" ht="12" customHeight="1">
      <c r="A62" s="72"/>
      <c r="B62" s="72"/>
      <c r="C62" s="72"/>
      <c r="D62" s="2068"/>
      <c r="E62" s="198"/>
      <c r="F62" s="198" t="s">
        <v>423</v>
      </c>
      <c r="G62" s="118">
        <v>0</v>
      </c>
      <c r="H62" s="118">
        <v>0</v>
      </c>
      <c r="I62" s="1178">
        <f t="shared" si="3"/>
        <v>0</v>
      </c>
      <c r="J62" s="1177"/>
      <c r="K62" s="1177">
        <v>0</v>
      </c>
      <c r="L62" s="1177">
        <v>0</v>
      </c>
      <c r="M62" s="1176">
        <f t="shared" si="2"/>
        <v>0</v>
      </c>
      <c r="N62" s="96"/>
      <c r="O62" s="96"/>
    </row>
    <row r="63" spans="1:15" ht="12" customHeight="1">
      <c r="A63" s="72"/>
      <c r="B63" s="72"/>
      <c r="C63" s="72"/>
      <c r="D63" s="2068"/>
      <c r="E63" s="198"/>
      <c r="F63" s="198" t="s">
        <v>89</v>
      </c>
      <c r="G63" s="118">
        <v>97</v>
      </c>
      <c r="H63" s="118">
        <v>110</v>
      </c>
      <c r="I63" s="1178">
        <f t="shared" si="3"/>
        <v>207</v>
      </c>
      <c r="J63" s="1177"/>
      <c r="K63" s="1177">
        <v>61</v>
      </c>
      <c r="L63" s="1177">
        <v>78</v>
      </c>
      <c r="M63" s="1176">
        <f t="shared" si="2"/>
        <v>139</v>
      </c>
      <c r="N63" s="96"/>
      <c r="O63" s="96"/>
    </row>
    <row r="64" spans="1:15" ht="12" customHeight="1">
      <c r="A64" s="72"/>
      <c r="B64" s="72"/>
      <c r="C64" s="72"/>
      <c r="D64" s="2068"/>
      <c r="E64" s="190" t="s">
        <v>42</v>
      </c>
      <c r="F64" s="198"/>
      <c r="G64" s="1174">
        <f>G65+G66</f>
        <v>106</v>
      </c>
      <c r="H64" s="1174">
        <f>H65+H66</f>
        <v>142</v>
      </c>
      <c r="I64" s="1196">
        <f t="shared" si="3"/>
        <v>248</v>
      </c>
      <c r="J64" s="1177"/>
      <c r="K64" s="1174">
        <f>K65+K66</f>
        <v>59</v>
      </c>
      <c r="L64" s="1174">
        <f>L65+L66</f>
        <v>91</v>
      </c>
      <c r="M64" s="1215">
        <f t="shared" si="2"/>
        <v>150</v>
      </c>
      <c r="N64" s="96"/>
      <c r="O64" s="96"/>
    </row>
    <row r="65" spans="1:15" ht="12" customHeight="1">
      <c r="A65" s="72"/>
      <c r="B65" s="72"/>
      <c r="C65" s="72"/>
      <c r="D65" s="2068"/>
      <c r="E65" s="198"/>
      <c r="F65" s="198" t="s">
        <v>92</v>
      </c>
      <c r="G65" s="70">
        <v>64</v>
      </c>
      <c r="H65" s="70">
        <v>76</v>
      </c>
      <c r="I65" s="1178">
        <f t="shared" si="3"/>
        <v>140</v>
      </c>
      <c r="J65" s="1177"/>
      <c r="K65" s="1177">
        <v>37</v>
      </c>
      <c r="L65" s="1177">
        <v>50</v>
      </c>
      <c r="M65" s="1176">
        <f t="shared" si="2"/>
        <v>87</v>
      </c>
      <c r="N65" s="96"/>
      <c r="O65" s="96"/>
    </row>
    <row r="66" spans="1:15" ht="12" customHeight="1">
      <c r="A66" s="72"/>
      <c r="B66" s="72"/>
      <c r="C66" s="72"/>
      <c r="D66" s="2068"/>
      <c r="E66" s="198"/>
      <c r="F66" s="198" t="s">
        <v>89</v>
      </c>
      <c r="G66" s="70">
        <v>42</v>
      </c>
      <c r="H66" s="70">
        <v>66</v>
      </c>
      <c r="I66" s="1178">
        <f t="shared" si="3"/>
        <v>108</v>
      </c>
      <c r="J66" s="1177"/>
      <c r="K66" s="1177">
        <v>22</v>
      </c>
      <c r="L66" s="1177">
        <v>41</v>
      </c>
      <c r="M66" s="1176">
        <f t="shared" si="2"/>
        <v>63</v>
      </c>
      <c r="N66" s="96"/>
      <c r="O66" s="96"/>
    </row>
    <row r="67" spans="1:15" ht="12" customHeight="1">
      <c r="A67" s="72"/>
      <c r="B67" s="72"/>
      <c r="C67" s="72"/>
      <c r="D67" s="2068"/>
      <c r="E67" s="190" t="s">
        <v>43</v>
      </c>
      <c r="F67" s="198"/>
      <c r="G67" s="1174">
        <f>SUM(G68:G70)</f>
        <v>212</v>
      </c>
      <c r="H67" s="1174">
        <f>SUM(H68:H70)</f>
        <v>197</v>
      </c>
      <c r="I67" s="1196">
        <f t="shared" si="3"/>
        <v>409</v>
      </c>
      <c r="J67" s="1177"/>
      <c r="K67" s="1174">
        <f>SUM(K68:K70)</f>
        <v>160</v>
      </c>
      <c r="L67" s="1174">
        <f>SUM(L68:L70)</f>
        <v>165</v>
      </c>
      <c r="M67" s="1215">
        <f t="shared" si="2"/>
        <v>325</v>
      </c>
      <c r="N67" s="96"/>
      <c r="O67" s="96"/>
    </row>
    <row r="68" spans="1:15" ht="12" customHeight="1">
      <c r="A68" s="72"/>
      <c r="B68" s="72"/>
      <c r="C68" s="72"/>
      <c r="D68" s="2068"/>
      <c r="E68" s="174"/>
      <c r="F68" s="198" t="s">
        <v>92</v>
      </c>
      <c r="G68" s="70">
        <v>126</v>
      </c>
      <c r="H68" s="70">
        <v>111</v>
      </c>
      <c r="I68" s="70">
        <f t="shared" si="3"/>
        <v>237</v>
      </c>
      <c r="J68" s="70"/>
      <c r="K68" s="70">
        <v>102</v>
      </c>
      <c r="L68" s="70">
        <v>95</v>
      </c>
      <c r="M68" s="1176">
        <f t="shared" si="2"/>
        <v>197</v>
      </c>
      <c r="N68" s="96"/>
      <c r="O68" s="96"/>
    </row>
    <row r="69" spans="1:15" ht="12" customHeight="1">
      <c r="A69" s="72"/>
      <c r="B69" s="72"/>
      <c r="C69" s="72"/>
      <c r="D69" s="2068"/>
      <c r="E69" s="174"/>
      <c r="F69" s="198" t="s">
        <v>89</v>
      </c>
      <c r="G69" s="70">
        <v>80</v>
      </c>
      <c r="H69" s="70">
        <v>77</v>
      </c>
      <c r="I69" s="70">
        <f t="shared" si="3"/>
        <v>157</v>
      </c>
      <c r="J69" s="70"/>
      <c r="K69" s="70">
        <v>54</v>
      </c>
      <c r="L69" s="70">
        <v>66</v>
      </c>
      <c r="M69" s="1176">
        <f t="shared" si="2"/>
        <v>120</v>
      </c>
      <c r="N69" s="96"/>
      <c r="O69" s="96"/>
    </row>
    <row r="70" spans="1:15" ht="12" customHeight="1">
      <c r="A70" s="72"/>
      <c r="B70" s="72"/>
      <c r="C70" s="72"/>
      <c r="D70" s="2068"/>
      <c r="E70" s="174"/>
      <c r="F70" s="198" t="s">
        <v>94</v>
      </c>
      <c r="G70" s="70">
        <v>6</v>
      </c>
      <c r="H70" s="70">
        <v>9</v>
      </c>
      <c r="I70" s="70">
        <f t="shared" si="3"/>
        <v>15</v>
      </c>
      <c r="J70" s="70"/>
      <c r="K70" s="70">
        <v>4</v>
      </c>
      <c r="L70" s="70">
        <v>4</v>
      </c>
      <c r="M70" s="1176">
        <f t="shared" si="2"/>
        <v>8</v>
      </c>
      <c r="N70" s="96"/>
      <c r="O70" s="96"/>
    </row>
    <row r="71" spans="1:15" ht="12" customHeight="1">
      <c r="A71" s="72"/>
      <c r="B71" s="72"/>
      <c r="C71" s="72"/>
      <c r="D71" s="2068"/>
      <c r="E71" s="190" t="s">
        <v>44</v>
      </c>
      <c r="F71" s="190"/>
      <c r="G71" s="1197">
        <f>G72</f>
        <v>201</v>
      </c>
      <c r="H71" s="1197">
        <f>H72</f>
        <v>223</v>
      </c>
      <c r="I71" s="1197">
        <f t="shared" si="3"/>
        <v>424</v>
      </c>
      <c r="J71" s="1197"/>
      <c r="K71" s="1197">
        <f>K72</f>
        <v>23</v>
      </c>
      <c r="L71" s="1197">
        <f>L72</f>
        <v>38</v>
      </c>
      <c r="M71" s="1215">
        <f t="shared" si="2"/>
        <v>61</v>
      </c>
      <c r="N71" s="96"/>
      <c r="O71" s="96"/>
    </row>
    <row r="72" spans="1:15" ht="12" customHeight="1">
      <c r="A72" s="72"/>
      <c r="B72" s="72"/>
      <c r="C72" s="72"/>
      <c r="D72" s="2068"/>
      <c r="E72" s="198"/>
      <c r="F72" s="198" t="s">
        <v>109</v>
      </c>
      <c r="G72" s="70">
        <v>201</v>
      </c>
      <c r="H72" s="70">
        <v>223</v>
      </c>
      <c r="I72" s="70">
        <f t="shared" si="3"/>
        <v>424</v>
      </c>
      <c r="J72" s="70"/>
      <c r="K72" s="70">
        <v>23</v>
      </c>
      <c r="L72" s="70">
        <v>38</v>
      </c>
      <c r="M72" s="1176">
        <f t="shared" si="2"/>
        <v>61</v>
      </c>
      <c r="N72" s="96"/>
      <c r="O72" s="96"/>
    </row>
    <row r="73" spans="1:15" ht="12.75" customHeight="1">
      <c r="D73" s="2067">
        <v>1403</v>
      </c>
      <c r="E73" s="186" t="s">
        <v>3</v>
      </c>
      <c r="F73" s="194"/>
      <c r="G73" s="1199">
        <f>SUM(G74+G76+G78)</f>
        <v>415</v>
      </c>
      <c r="H73" s="1199">
        <f>SUM(H74+H76+H78)</f>
        <v>675</v>
      </c>
      <c r="I73" s="1199">
        <f>I74+I76+I78</f>
        <v>1090</v>
      </c>
      <c r="J73" s="1199" t="e">
        <f>J74+J76+J78+#REF!</f>
        <v>#REF!</v>
      </c>
      <c r="K73" s="1199">
        <f>K74+K76+K78</f>
        <v>264</v>
      </c>
      <c r="L73" s="1199">
        <f>L74+L76+L78</f>
        <v>453</v>
      </c>
      <c r="M73" s="1205">
        <f t="shared" si="2"/>
        <v>717</v>
      </c>
      <c r="N73" s="96"/>
      <c r="O73" s="96"/>
    </row>
    <row r="74" spans="1:15" ht="12" customHeight="1">
      <c r="A74" s="72"/>
      <c r="B74" s="72"/>
      <c r="D74" s="2068"/>
      <c r="E74" s="190" t="s">
        <v>45</v>
      </c>
      <c r="F74" s="198"/>
      <c r="G74" s="1207">
        <f>G75</f>
        <v>111</v>
      </c>
      <c r="H74" s="1207">
        <f>H75</f>
        <v>185</v>
      </c>
      <c r="I74" s="1207">
        <f>G74+H74</f>
        <v>296</v>
      </c>
      <c r="J74" s="1177"/>
      <c r="K74" s="1174">
        <f>K75</f>
        <v>77</v>
      </c>
      <c r="L74" s="1174">
        <f>L75</f>
        <v>135</v>
      </c>
      <c r="M74" s="1241">
        <f t="shared" ref="M74:M105" si="4">SUM(K74:L74)</f>
        <v>212</v>
      </c>
      <c r="N74" s="96"/>
      <c r="O74" s="96"/>
    </row>
    <row r="75" spans="1:15" ht="12" customHeight="1">
      <c r="A75" s="72"/>
      <c r="B75" s="72"/>
      <c r="C75" s="72"/>
      <c r="D75" s="2068"/>
      <c r="E75" s="198"/>
      <c r="F75" s="198" t="s">
        <v>96</v>
      </c>
      <c r="G75" s="70">
        <v>111</v>
      </c>
      <c r="H75" s="70">
        <v>185</v>
      </c>
      <c r="I75" s="70">
        <f>G75+H75</f>
        <v>296</v>
      </c>
      <c r="J75" s="70"/>
      <c r="K75" s="70">
        <v>77</v>
      </c>
      <c r="L75" s="70">
        <v>135</v>
      </c>
      <c r="M75" s="1203">
        <f t="shared" si="4"/>
        <v>212</v>
      </c>
      <c r="N75" s="96"/>
      <c r="O75" s="96"/>
    </row>
    <row r="76" spans="1:15" ht="12" customHeight="1">
      <c r="A76" s="72"/>
      <c r="B76" s="72"/>
      <c r="C76" s="72"/>
      <c r="D76" s="2068"/>
      <c r="E76" s="190" t="s">
        <v>46</v>
      </c>
      <c r="F76" s="198"/>
      <c r="G76" s="1197">
        <f>G77</f>
        <v>106</v>
      </c>
      <c r="H76" s="1197">
        <f>H77</f>
        <v>161</v>
      </c>
      <c r="I76" s="1197">
        <f>G76+H76</f>
        <v>267</v>
      </c>
      <c r="J76" s="1197"/>
      <c r="K76" s="1197">
        <f>K77</f>
        <v>81</v>
      </c>
      <c r="L76" s="1197">
        <f>L77</f>
        <v>130</v>
      </c>
      <c r="M76" s="1204">
        <f t="shared" si="4"/>
        <v>211</v>
      </c>
      <c r="N76" s="96"/>
      <c r="O76" s="96"/>
    </row>
    <row r="77" spans="1:15" ht="12" customHeight="1">
      <c r="A77" s="72"/>
      <c r="B77" s="72"/>
      <c r="C77" s="72"/>
      <c r="D77" s="2068"/>
      <c r="E77" s="198"/>
      <c r="F77" s="198" t="s">
        <v>96</v>
      </c>
      <c r="G77" s="70">
        <v>106</v>
      </c>
      <c r="H77" s="70">
        <v>161</v>
      </c>
      <c r="I77" s="70">
        <f>G77+H77</f>
        <v>267</v>
      </c>
      <c r="J77" s="70"/>
      <c r="K77" s="70">
        <v>81</v>
      </c>
      <c r="L77" s="70">
        <v>130</v>
      </c>
      <c r="M77" s="1203">
        <f t="shared" si="4"/>
        <v>211</v>
      </c>
      <c r="N77" s="96"/>
      <c r="O77" s="96"/>
    </row>
    <row r="78" spans="1:15" ht="12" customHeight="1">
      <c r="A78" s="72"/>
      <c r="B78" s="72"/>
      <c r="C78" s="72"/>
      <c r="D78" s="2068"/>
      <c r="E78" s="190" t="s">
        <v>47</v>
      </c>
      <c r="F78" s="198"/>
      <c r="G78" s="1197">
        <f>SUM(G79:G80)</f>
        <v>198</v>
      </c>
      <c r="H78" s="1197">
        <f>SUM(H79:H80)</f>
        <v>329</v>
      </c>
      <c r="I78" s="1197">
        <f>G78+H78</f>
        <v>527</v>
      </c>
      <c r="J78" s="1197"/>
      <c r="K78" s="1197">
        <f>SUM(K79:K80)</f>
        <v>106</v>
      </c>
      <c r="L78" s="1197">
        <f>SUM(L79:L80)</f>
        <v>188</v>
      </c>
      <c r="M78" s="1204">
        <f t="shared" si="4"/>
        <v>294</v>
      </c>
      <c r="N78" s="96"/>
      <c r="O78" s="96"/>
    </row>
    <row r="79" spans="1:15" ht="12" customHeight="1">
      <c r="A79" s="72"/>
      <c r="B79" s="72"/>
      <c r="C79" s="72"/>
      <c r="D79" s="2068"/>
      <c r="E79" s="198"/>
      <c r="F79" s="198" t="s">
        <v>96</v>
      </c>
      <c r="G79" s="70">
        <v>143</v>
      </c>
      <c r="H79" s="70">
        <v>248</v>
      </c>
      <c r="I79" s="70">
        <f>SUM(G79:H79)</f>
        <v>391</v>
      </c>
      <c r="J79" s="70"/>
      <c r="K79" s="70">
        <v>89</v>
      </c>
      <c r="L79" s="70">
        <v>169</v>
      </c>
      <c r="M79" s="1203">
        <f t="shared" si="4"/>
        <v>258</v>
      </c>
      <c r="N79" s="96"/>
      <c r="O79" s="96"/>
    </row>
    <row r="80" spans="1:15" ht="12" customHeight="1">
      <c r="A80" s="72"/>
      <c r="B80" s="72"/>
      <c r="C80" s="72"/>
      <c r="D80" s="2069"/>
      <c r="E80" s="177"/>
      <c r="F80" s="177" t="s">
        <v>397</v>
      </c>
      <c r="G80" s="1240">
        <v>55</v>
      </c>
      <c r="H80" s="1240">
        <v>81</v>
      </c>
      <c r="I80" s="1240">
        <f>SUM(G80:H80)</f>
        <v>136</v>
      </c>
      <c r="J80" s="1240"/>
      <c r="K80" s="1240">
        <v>17</v>
      </c>
      <c r="L80" s="1240">
        <v>19</v>
      </c>
      <c r="M80" s="1239">
        <f t="shared" si="4"/>
        <v>36</v>
      </c>
      <c r="N80" s="96"/>
      <c r="O80" s="96"/>
    </row>
    <row r="81" spans="1:15" ht="12" customHeight="1">
      <c r="D81" s="1214"/>
      <c r="E81" s="69"/>
      <c r="F81" s="69"/>
      <c r="G81" s="70"/>
      <c r="H81" s="70"/>
      <c r="I81" s="1177"/>
      <c r="J81" s="1177"/>
      <c r="K81" s="70"/>
      <c r="L81" s="119"/>
      <c r="M81" s="119" t="s">
        <v>386</v>
      </c>
      <c r="N81" s="96"/>
      <c r="O81" s="96"/>
    </row>
    <row r="82" spans="1:15" ht="12" customHeight="1">
      <c r="E82" s="69"/>
      <c r="F82" s="69"/>
      <c r="G82" s="70"/>
      <c r="H82" s="117"/>
      <c r="I82" s="70"/>
      <c r="J82" s="70"/>
      <c r="K82" s="70"/>
      <c r="M82" s="119" t="s">
        <v>447</v>
      </c>
    </row>
    <row r="83" spans="1:15" ht="12.95" customHeight="1">
      <c r="A83" s="72"/>
      <c r="B83" s="72"/>
      <c r="D83" s="2080" t="s">
        <v>6</v>
      </c>
      <c r="E83" s="2073" t="s">
        <v>87</v>
      </c>
      <c r="F83" s="2073"/>
      <c r="G83" s="2082" t="s">
        <v>446</v>
      </c>
      <c r="H83" s="2082"/>
      <c r="I83" s="2082"/>
      <c r="J83" s="2082"/>
      <c r="K83" s="2082"/>
      <c r="L83" s="2082"/>
      <c r="M83" s="2083"/>
      <c r="N83" s="106"/>
      <c r="O83" s="72"/>
    </row>
    <row r="84" spans="1:15" ht="12.75" customHeight="1">
      <c r="A84" s="72"/>
      <c r="B84" s="72"/>
      <c r="D84" s="2081"/>
      <c r="E84" s="2074"/>
      <c r="F84" s="2074"/>
      <c r="G84" s="2084" t="s">
        <v>445</v>
      </c>
      <c r="H84" s="2084"/>
      <c r="I84" s="2084"/>
      <c r="J84" s="1238"/>
      <c r="K84" s="2071" t="s">
        <v>146</v>
      </c>
      <c r="L84" s="2071"/>
      <c r="M84" s="2072"/>
      <c r="N84" s="106"/>
      <c r="O84" s="72"/>
    </row>
    <row r="85" spans="1:15" ht="12.75" customHeight="1">
      <c r="D85" s="2081"/>
      <c r="E85" s="2075"/>
      <c r="F85" s="2075"/>
      <c r="G85" s="153" t="s">
        <v>72</v>
      </c>
      <c r="H85" s="153" t="s">
        <v>71</v>
      </c>
      <c r="I85" s="153" t="s">
        <v>0</v>
      </c>
      <c r="J85" s="153"/>
      <c r="K85" s="153" t="s">
        <v>72</v>
      </c>
      <c r="L85" s="153" t="s">
        <v>71</v>
      </c>
      <c r="M85" s="152" t="s">
        <v>0</v>
      </c>
      <c r="N85" s="96"/>
    </row>
    <row r="86" spans="1:15">
      <c r="A86" s="72"/>
      <c r="B86" s="72"/>
      <c r="C86" s="72"/>
      <c r="D86" s="2067">
        <v>1404</v>
      </c>
      <c r="E86" s="186" t="s">
        <v>28</v>
      </c>
      <c r="F86" s="194"/>
      <c r="G86" s="1212">
        <f>SUM(G89+G87)</f>
        <v>2094</v>
      </c>
      <c r="H86" s="1212">
        <f>SUM(H89+H87)</f>
        <v>868</v>
      </c>
      <c r="I86" s="1199">
        <f>G86+H86</f>
        <v>2962</v>
      </c>
      <c r="J86" s="1199"/>
      <c r="K86" s="1199">
        <f>SUM(K89+K87)</f>
        <v>1217</v>
      </c>
      <c r="L86" s="1199">
        <f>L89+L87</f>
        <v>615</v>
      </c>
      <c r="M86" s="1198">
        <f>K86+L86</f>
        <v>1832</v>
      </c>
    </row>
    <row r="87" spans="1:15" ht="12" customHeight="1">
      <c r="A87" s="72"/>
      <c r="B87" s="72"/>
      <c r="C87" s="72"/>
      <c r="D87" s="2068"/>
      <c r="E87" s="190" t="s">
        <v>48</v>
      </c>
      <c r="F87" s="198"/>
      <c r="G87" s="1191">
        <f>G88</f>
        <v>901</v>
      </c>
      <c r="H87" s="1191">
        <f>H88</f>
        <v>578</v>
      </c>
      <c r="I87" s="1174">
        <f t="shared" ref="I87:I118" si="5">SUM(G87:H87)</f>
        <v>1479</v>
      </c>
      <c r="J87" s="1174"/>
      <c r="K87" s="1174">
        <f>K88</f>
        <v>664</v>
      </c>
      <c r="L87" s="1174">
        <f>L88</f>
        <v>476</v>
      </c>
      <c r="M87" s="1190">
        <f t="shared" ref="M87:M118" si="6">SUM(K87:L87)</f>
        <v>1140</v>
      </c>
    </row>
    <row r="88" spans="1:15" ht="12" customHeight="1">
      <c r="A88" s="72"/>
      <c r="B88" s="72"/>
      <c r="C88" s="72"/>
      <c r="D88" s="2068"/>
      <c r="E88" s="198"/>
      <c r="F88" s="198" t="s">
        <v>111</v>
      </c>
      <c r="G88" s="118">
        <v>901</v>
      </c>
      <c r="H88" s="118">
        <v>578</v>
      </c>
      <c r="I88" s="1178">
        <f t="shared" si="5"/>
        <v>1479</v>
      </c>
      <c r="J88" s="1178"/>
      <c r="K88" s="1178">
        <v>664</v>
      </c>
      <c r="L88" s="1178">
        <v>476</v>
      </c>
      <c r="M88" s="1189">
        <f t="shared" si="6"/>
        <v>1140</v>
      </c>
    </row>
    <row r="89" spans="1:15" ht="12" customHeight="1">
      <c r="A89" s="72"/>
      <c r="B89" s="72"/>
      <c r="C89" s="72"/>
      <c r="D89" s="2068"/>
      <c r="E89" s="190" t="s">
        <v>49</v>
      </c>
      <c r="F89" s="198"/>
      <c r="G89" s="1207">
        <f>SUM(G90:G92)</f>
        <v>1193</v>
      </c>
      <c r="H89" s="1207">
        <f>SUM(H90:H92)</f>
        <v>290</v>
      </c>
      <c r="I89" s="1207">
        <f t="shared" si="5"/>
        <v>1483</v>
      </c>
      <c r="J89" s="1177"/>
      <c r="K89" s="1174">
        <f>SUM(K90:K92)</f>
        <v>553</v>
      </c>
      <c r="L89" s="1174">
        <f>SUM(L90:L92)</f>
        <v>139</v>
      </c>
      <c r="M89" s="1211">
        <f t="shared" si="6"/>
        <v>692</v>
      </c>
    </row>
    <row r="90" spans="1:15" ht="12" customHeight="1">
      <c r="A90" s="72"/>
      <c r="B90" s="72"/>
      <c r="C90" s="72"/>
      <c r="D90" s="2068"/>
      <c r="E90" s="198"/>
      <c r="F90" s="198" t="s">
        <v>112</v>
      </c>
      <c r="G90" s="143">
        <v>1193</v>
      </c>
      <c r="H90" s="128">
        <v>290</v>
      </c>
      <c r="I90" s="128">
        <f t="shared" si="5"/>
        <v>1483</v>
      </c>
      <c r="J90" s="128"/>
      <c r="K90" s="128">
        <v>553</v>
      </c>
      <c r="L90" s="128">
        <v>139</v>
      </c>
      <c r="M90" s="130">
        <f t="shared" si="6"/>
        <v>692</v>
      </c>
    </row>
    <row r="91" spans="1:15" ht="12" customHeight="1">
      <c r="A91" s="72"/>
      <c r="B91" s="72"/>
      <c r="C91" s="72"/>
      <c r="D91" s="2068"/>
      <c r="E91" s="198"/>
      <c r="F91" s="198" t="s">
        <v>422</v>
      </c>
      <c r="G91" s="128">
        <v>0</v>
      </c>
      <c r="H91" s="128">
        <v>0</v>
      </c>
      <c r="I91" s="128">
        <f t="shared" si="5"/>
        <v>0</v>
      </c>
      <c r="J91" s="128"/>
      <c r="K91" s="128">
        <v>0</v>
      </c>
      <c r="L91" s="128">
        <v>0</v>
      </c>
      <c r="M91" s="130">
        <f t="shared" si="6"/>
        <v>0</v>
      </c>
    </row>
    <row r="92" spans="1:15" ht="12" customHeight="1">
      <c r="A92" s="72"/>
      <c r="B92" s="72"/>
      <c r="C92" s="72"/>
      <c r="D92" s="2069"/>
      <c r="E92" s="198"/>
      <c r="F92" s="198" t="s">
        <v>421</v>
      </c>
      <c r="G92" s="128">
        <v>0</v>
      </c>
      <c r="H92" s="128">
        <v>0</v>
      </c>
      <c r="I92" s="128">
        <f t="shared" si="5"/>
        <v>0</v>
      </c>
      <c r="J92" s="128"/>
      <c r="K92" s="128">
        <v>0</v>
      </c>
      <c r="L92" s="128">
        <v>0</v>
      </c>
      <c r="M92" s="130">
        <f t="shared" si="6"/>
        <v>0</v>
      </c>
    </row>
    <row r="93" spans="1:15" ht="12.75" customHeight="1">
      <c r="A93" s="72"/>
      <c r="B93" s="72"/>
      <c r="C93" s="72"/>
      <c r="D93" s="2067">
        <v>1405</v>
      </c>
      <c r="E93" s="186" t="s">
        <v>4</v>
      </c>
      <c r="F93" s="187"/>
      <c r="G93" s="1199">
        <f>SUM(G94+G99+G106+G108)</f>
        <v>1364</v>
      </c>
      <c r="H93" s="1199">
        <f>SUM(H94+H99+H106+H108)</f>
        <v>2096</v>
      </c>
      <c r="I93" s="1199">
        <f t="shared" si="5"/>
        <v>3460</v>
      </c>
      <c r="J93" s="1199">
        <f>J96+J101+J108+J94</f>
        <v>0</v>
      </c>
      <c r="K93" s="1199">
        <f>SUM(K94+K99+K106+K108)</f>
        <v>318</v>
      </c>
      <c r="L93" s="1199">
        <f>SUM(L94+L99+L106+L108)</f>
        <v>649</v>
      </c>
      <c r="M93" s="1198">
        <f t="shared" si="6"/>
        <v>967</v>
      </c>
    </row>
    <row r="94" spans="1:15" ht="12" customHeight="1">
      <c r="A94" s="72"/>
      <c r="B94" s="72"/>
      <c r="C94" s="72"/>
      <c r="D94" s="2068"/>
      <c r="E94" s="190" t="s">
        <v>50</v>
      </c>
      <c r="F94" s="198"/>
      <c r="G94" s="1174">
        <f>G95+G96+G97+G98</f>
        <v>173</v>
      </c>
      <c r="H94" s="1174">
        <f>H95+H96+H97+H98</f>
        <v>169</v>
      </c>
      <c r="I94" s="1174">
        <f t="shared" si="5"/>
        <v>342</v>
      </c>
      <c r="J94" s="1174"/>
      <c r="K94" s="1174">
        <f>K95+K96+K97+K98</f>
        <v>103</v>
      </c>
      <c r="L94" s="1174">
        <f>L95+L96+L97+L98</f>
        <v>124</v>
      </c>
      <c r="M94" s="1211">
        <f t="shared" si="6"/>
        <v>227</v>
      </c>
    </row>
    <row r="95" spans="1:15" ht="12" customHeight="1">
      <c r="A95" s="72"/>
      <c r="B95" s="72"/>
      <c r="C95" s="72"/>
      <c r="D95" s="2068"/>
      <c r="E95" s="198"/>
      <c r="F95" s="198" t="s">
        <v>395</v>
      </c>
      <c r="G95" s="1177">
        <v>21</v>
      </c>
      <c r="H95" s="1177">
        <v>23</v>
      </c>
      <c r="I95" s="1178">
        <f t="shared" si="5"/>
        <v>44</v>
      </c>
      <c r="J95" s="1177"/>
      <c r="K95" s="1177">
        <v>11</v>
      </c>
      <c r="L95" s="1177">
        <v>15</v>
      </c>
      <c r="M95" s="1192">
        <f t="shared" si="6"/>
        <v>26</v>
      </c>
    </row>
    <row r="96" spans="1:15" ht="12" customHeight="1">
      <c r="A96" s="72"/>
      <c r="B96" s="72"/>
      <c r="C96" s="72"/>
      <c r="D96" s="2068"/>
      <c r="E96" s="198"/>
      <c r="F96" s="198" t="s">
        <v>394</v>
      </c>
      <c r="G96" s="1193">
        <v>107</v>
      </c>
      <c r="H96" s="1193">
        <v>95</v>
      </c>
      <c r="I96" s="1178">
        <f t="shared" si="5"/>
        <v>202</v>
      </c>
      <c r="J96" s="1174"/>
      <c r="K96" s="1193">
        <v>76</v>
      </c>
      <c r="L96" s="1193">
        <v>81</v>
      </c>
      <c r="M96" s="1192">
        <f t="shared" si="6"/>
        <v>157</v>
      </c>
    </row>
    <row r="97" spans="1:13" ht="12" customHeight="1">
      <c r="A97" s="72"/>
      <c r="B97" s="72"/>
      <c r="C97" s="72"/>
      <c r="D97" s="2068"/>
      <c r="E97" s="198"/>
      <c r="F97" s="198" t="s">
        <v>393</v>
      </c>
      <c r="G97" s="118">
        <v>24</v>
      </c>
      <c r="H97" s="118">
        <v>16</v>
      </c>
      <c r="I97" s="1178">
        <f t="shared" si="5"/>
        <v>40</v>
      </c>
      <c r="J97" s="1178"/>
      <c r="K97" s="1178">
        <v>6</v>
      </c>
      <c r="L97" s="1178">
        <v>3</v>
      </c>
      <c r="M97" s="1189">
        <f t="shared" si="6"/>
        <v>9</v>
      </c>
    </row>
    <row r="98" spans="1:13" ht="12" customHeight="1">
      <c r="A98" s="72"/>
      <c r="B98" s="72"/>
      <c r="C98" s="72"/>
      <c r="D98" s="2068"/>
      <c r="E98" s="198"/>
      <c r="F98" s="198" t="s">
        <v>392</v>
      </c>
      <c r="G98" s="118">
        <v>21</v>
      </c>
      <c r="H98" s="118">
        <v>35</v>
      </c>
      <c r="I98" s="1178">
        <f t="shared" si="5"/>
        <v>56</v>
      </c>
      <c r="J98" s="1178"/>
      <c r="K98" s="1178">
        <v>10</v>
      </c>
      <c r="L98" s="1178">
        <v>25</v>
      </c>
      <c r="M98" s="1189">
        <f t="shared" si="6"/>
        <v>35</v>
      </c>
    </row>
    <row r="99" spans="1:13" ht="12" customHeight="1">
      <c r="A99" s="72"/>
      <c r="B99" s="72"/>
      <c r="C99" s="72"/>
      <c r="D99" s="2068"/>
      <c r="E99" s="190" t="s">
        <v>58</v>
      </c>
      <c r="F99" s="198"/>
      <c r="G99" s="1196">
        <f>G100+G101+G102+G103+G104+G105</f>
        <v>971</v>
      </c>
      <c r="H99" s="1196">
        <f>H100+H101+H102+H103+H104+H105</f>
        <v>1323</v>
      </c>
      <c r="I99" s="1196">
        <f t="shared" si="5"/>
        <v>2294</v>
      </c>
      <c r="J99" s="1196"/>
      <c r="K99" s="1196">
        <f>SUM(K100:K105)</f>
        <v>92</v>
      </c>
      <c r="L99" s="1196">
        <f>SUM(L100:L105)</f>
        <v>147</v>
      </c>
      <c r="M99" s="1195">
        <f t="shared" si="6"/>
        <v>239</v>
      </c>
    </row>
    <row r="100" spans="1:13" ht="12" customHeight="1">
      <c r="A100" s="72"/>
      <c r="B100" s="72"/>
      <c r="C100" s="72"/>
      <c r="D100" s="2068"/>
      <c r="E100" s="198"/>
      <c r="F100" s="198" t="s">
        <v>113</v>
      </c>
      <c r="G100" s="1178">
        <v>12</v>
      </c>
      <c r="H100" s="1178">
        <v>22</v>
      </c>
      <c r="I100" s="1178">
        <f t="shared" si="5"/>
        <v>34</v>
      </c>
      <c r="J100" s="1178"/>
      <c r="K100" s="1178">
        <v>2</v>
      </c>
      <c r="L100" s="1178">
        <v>4</v>
      </c>
      <c r="M100" s="1189">
        <f t="shared" si="6"/>
        <v>6</v>
      </c>
    </row>
    <row r="101" spans="1:13" ht="12" customHeight="1">
      <c r="A101" s="72"/>
      <c r="B101" s="72"/>
      <c r="C101" s="72"/>
      <c r="D101" s="2068"/>
      <c r="E101" s="198"/>
      <c r="F101" s="198" t="s">
        <v>391</v>
      </c>
      <c r="G101" s="1193">
        <v>419</v>
      </c>
      <c r="H101" s="1193">
        <v>313</v>
      </c>
      <c r="I101" s="1193">
        <f t="shared" si="5"/>
        <v>732</v>
      </c>
      <c r="J101" s="1193"/>
      <c r="K101" s="1193">
        <v>49</v>
      </c>
      <c r="L101" s="1193">
        <v>38</v>
      </c>
      <c r="M101" s="1192">
        <f t="shared" si="6"/>
        <v>87</v>
      </c>
    </row>
    <row r="102" spans="1:13" ht="12" customHeight="1">
      <c r="A102" s="72"/>
      <c r="B102" s="72"/>
      <c r="C102" s="72"/>
      <c r="D102" s="2068"/>
      <c r="E102" s="198"/>
      <c r="F102" s="198" t="s">
        <v>390</v>
      </c>
      <c r="G102" s="118">
        <v>22</v>
      </c>
      <c r="H102" s="118">
        <v>15</v>
      </c>
      <c r="I102" s="1178">
        <f t="shared" si="5"/>
        <v>37</v>
      </c>
      <c r="J102" s="1178"/>
      <c r="K102" s="1178">
        <v>5</v>
      </c>
      <c r="L102" s="1178">
        <v>9</v>
      </c>
      <c r="M102" s="1189">
        <f t="shared" si="6"/>
        <v>14</v>
      </c>
    </row>
    <row r="103" spans="1:13" ht="12" customHeight="1">
      <c r="A103" s="72"/>
      <c r="B103" s="72"/>
      <c r="C103" s="72"/>
      <c r="D103" s="2068"/>
      <c r="E103" s="198"/>
      <c r="F103" s="198" t="s">
        <v>389</v>
      </c>
      <c r="G103" s="1178">
        <v>47</v>
      </c>
      <c r="H103" s="1178">
        <v>85</v>
      </c>
      <c r="I103" s="1178">
        <f t="shared" si="5"/>
        <v>132</v>
      </c>
      <c r="J103" s="1178"/>
      <c r="K103" s="1178">
        <v>0</v>
      </c>
      <c r="L103" s="1178">
        <v>0</v>
      </c>
      <c r="M103" s="1189">
        <f t="shared" si="6"/>
        <v>0</v>
      </c>
    </row>
    <row r="104" spans="1:13" ht="12" customHeight="1">
      <c r="A104" s="72"/>
      <c r="B104" s="72"/>
      <c r="C104" s="72"/>
      <c r="D104" s="2068"/>
      <c r="E104" s="198"/>
      <c r="F104" s="198" t="s">
        <v>444</v>
      </c>
      <c r="G104" s="118">
        <v>311</v>
      </c>
      <c r="H104" s="118">
        <v>723</v>
      </c>
      <c r="I104" s="1178">
        <f t="shared" si="5"/>
        <v>1034</v>
      </c>
      <c r="J104" s="1178"/>
      <c r="K104" s="1178">
        <v>36</v>
      </c>
      <c r="L104" s="1178">
        <v>96</v>
      </c>
      <c r="M104" s="1189">
        <f t="shared" si="6"/>
        <v>132</v>
      </c>
    </row>
    <row r="105" spans="1:13" ht="12" customHeight="1">
      <c r="A105" s="72"/>
      <c r="B105" s="72"/>
      <c r="C105" s="72"/>
      <c r="D105" s="2068"/>
      <c r="E105" s="198"/>
      <c r="F105" s="1185" t="s">
        <v>388</v>
      </c>
      <c r="G105" s="1178">
        <v>160</v>
      </c>
      <c r="H105" s="1178">
        <v>165</v>
      </c>
      <c r="I105" s="1178">
        <f t="shared" si="5"/>
        <v>325</v>
      </c>
      <c r="J105" s="1178"/>
      <c r="K105" s="1178">
        <v>0</v>
      </c>
      <c r="L105" s="1178">
        <v>0</v>
      </c>
      <c r="M105" s="1189">
        <f t="shared" si="6"/>
        <v>0</v>
      </c>
    </row>
    <row r="106" spans="1:13" ht="12" customHeight="1">
      <c r="A106" s="72"/>
      <c r="B106" s="72"/>
      <c r="C106" s="72"/>
      <c r="D106" s="2068"/>
      <c r="E106" s="1210" t="s">
        <v>51</v>
      </c>
      <c r="F106" s="1209"/>
      <c r="G106" s="1196">
        <f>G107</f>
        <v>170</v>
      </c>
      <c r="H106" s="1196">
        <f>H107</f>
        <v>459</v>
      </c>
      <c r="I106" s="1196">
        <f t="shared" si="5"/>
        <v>629</v>
      </c>
      <c r="J106" s="1196"/>
      <c r="K106" s="1196">
        <f>K107</f>
        <v>103</v>
      </c>
      <c r="L106" s="1196">
        <f>L107</f>
        <v>321</v>
      </c>
      <c r="M106" s="1195">
        <f t="shared" si="6"/>
        <v>424</v>
      </c>
    </row>
    <row r="107" spans="1:13" ht="12" customHeight="1">
      <c r="A107" s="72"/>
      <c r="B107" s="72"/>
      <c r="C107" s="72"/>
      <c r="D107" s="2068"/>
      <c r="E107" s="198"/>
      <c r="F107" s="198" t="s">
        <v>97</v>
      </c>
      <c r="G107" s="1178">
        <v>170</v>
      </c>
      <c r="H107" s="1178">
        <v>459</v>
      </c>
      <c r="I107" s="1178">
        <f t="shared" si="5"/>
        <v>629</v>
      </c>
      <c r="J107" s="1178"/>
      <c r="K107" s="1178">
        <v>103</v>
      </c>
      <c r="L107" s="1178">
        <v>321</v>
      </c>
      <c r="M107" s="1189">
        <f t="shared" si="6"/>
        <v>424</v>
      </c>
    </row>
    <row r="108" spans="1:13" ht="12" customHeight="1">
      <c r="A108" s="72"/>
      <c r="B108" s="72"/>
      <c r="C108" s="72"/>
      <c r="D108" s="2068"/>
      <c r="E108" s="190" t="s">
        <v>52</v>
      </c>
      <c r="F108" s="190"/>
      <c r="G108" s="1174">
        <f>SUM(G109:G110)</f>
        <v>50</v>
      </c>
      <c r="H108" s="1174">
        <f>SUM(H109:H110)</f>
        <v>145</v>
      </c>
      <c r="I108" s="1207">
        <f t="shared" si="5"/>
        <v>195</v>
      </c>
      <c r="J108" s="1177"/>
      <c r="K108" s="1174">
        <f>SUM(K109:K110)</f>
        <v>20</v>
      </c>
      <c r="L108" s="1174">
        <f>SUM(L109:L110)</f>
        <v>57</v>
      </c>
      <c r="M108" s="1190">
        <f t="shared" si="6"/>
        <v>77</v>
      </c>
    </row>
    <row r="109" spans="1:13" ht="12" customHeight="1">
      <c r="A109" s="72"/>
      <c r="B109" s="72"/>
      <c r="C109" s="72"/>
      <c r="D109" s="2068"/>
      <c r="E109" s="198"/>
      <c r="F109" s="198" t="s">
        <v>115</v>
      </c>
      <c r="G109" s="1177">
        <v>47</v>
      </c>
      <c r="H109" s="1177">
        <v>82</v>
      </c>
      <c r="I109" s="1178">
        <f t="shared" si="5"/>
        <v>129</v>
      </c>
      <c r="J109" s="1177"/>
      <c r="K109" s="1177">
        <v>19</v>
      </c>
      <c r="L109" s="1177">
        <v>39</v>
      </c>
      <c r="M109" s="1189">
        <f t="shared" si="6"/>
        <v>58</v>
      </c>
    </row>
    <row r="110" spans="1:13" ht="12" customHeight="1">
      <c r="A110" s="72"/>
      <c r="B110" s="72"/>
      <c r="C110" s="72"/>
      <c r="D110" s="2069"/>
      <c r="E110" s="198"/>
      <c r="F110" s="198" t="s">
        <v>387</v>
      </c>
      <c r="G110" s="1177">
        <v>3</v>
      </c>
      <c r="H110" s="1177">
        <v>63</v>
      </c>
      <c r="I110" s="1178">
        <f t="shared" si="5"/>
        <v>66</v>
      </c>
      <c r="J110" s="1177"/>
      <c r="K110" s="1177">
        <v>1</v>
      </c>
      <c r="L110" s="1177">
        <v>18</v>
      </c>
      <c r="M110" s="1189">
        <f t="shared" si="6"/>
        <v>19</v>
      </c>
    </row>
    <row r="111" spans="1:13" ht="12.75" customHeight="1">
      <c r="D111" s="2067">
        <v>1406</v>
      </c>
      <c r="E111" s="186" t="s">
        <v>5</v>
      </c>
      <c r="F111" s="194"/>
      <c r="G111" s="1199">
        <f>SUM(G112+G117+G115+G121+G119)</f>
        <v>992</v>
      </c>
      <c r="H111" s="1199">
        <f>SUM(H112+H117+H115+H121+H119)</f>
        <v>1200</v>
      </c>
      <c r="I111" s="1199">
        <f t="shared" si="5"/>
        <v>2192</v>
      </c>
      <c r="J111" s="1200"/>
      <c r="K111" s="1199">
        <f>SUM(K112+K117+K115+K121+K119)</f>
        <v>380</v>
      </c>
      <c r="L111" s="1199">
        <f>SUM(L112+L117+L115+L121+L119)</f>
        <v>523</v>
      </c>
      <c r="M111" s="1198">
        <f t="shared" si="6"/>
        <v>903</v>
      </c>
    </row>
    <row r="112" spans="1:13" ht="12" customHeight="1">
      <c r="A112" s="72"/>
      <c r="B112" s="72"/>
      <c r="C112" s="72"/>
      <c r="D112" s="2068"/>
      <c r="E112" s="190" t="s">
        <v>53</v>
      </c>
      <c r="F112" s="198"/>
      <c r="G112" s="1174">
        <f>G113+G114</f>
        <v>537</v>
      </c>
      <c r="H112" s="1174">
        <f>H113+H114</f>
        <v>716</v>
      </c>
      <c r="I112" s="1207">
        <f t="shared" si="5"/>
        <v>1253</v>
      </c>
      <c r="J112" s="1177"/>
      <c r="K112" s="1174">
        <f>K113+K114</f>
        <v>189</v>
      </c>
      <c r="L112" s="1174">
        <f>L113+L114</f>
        <v>289</v>
      </c>
      <c r="M112" s="1190">
        <f t="shared" si="6"/>
        <v>478</v>
      </c>
    </row>
    <row r="113" spans="1:13" ht="12" customHeight="1">
      <c r="A113" s="72"/>
      <c r="B113" s="72"/>
      <c r="C113" s="72"/>
      <c r="D113" s="2068"/>
      <c r="E113" s="220"/>
      <c r="F113" s="198" t="s">
        <v>443</v>
      </c>
      <c r="G113" s="1177">
        <v>69</v>
      </c>
      <c r="H113" s="1177">
        <v>160</v>
      </c>
      <c r="I113" s="1178">
        <f t="shared" si="5"/>
        <v>229</v>
      </c>
      <c r="J113" s="1177"/>
      <c r="K113" s="1177">
        <v>32</v>
      </c>
      <c r="L113" s="1177">
        <v>83</v>
      </c>
      <c r="M113" s="1189">
        <f t="shared" si="6"/>
        <v>115</v>
      </c>
    </row>
    <row r="114" spans="1:13" ht="12" customHeight="1">
      <c r="A114" s="72"/>
      <c r="B114" s="72"/>
      <c r="C114" s="72"/>
      <c r="D114" s="2068"/>
      <c r="E114" s="220"/>
      <c r="F114" s="198" t="s">
        <v>98</v>
      </c>
      <c r="G114" s="1177">
        <v>468</v>
      </c>
      <c r="H114" s="1177">
        <v>556</v>
      </c>
      <c r="I114" s="1178">
        <f t="shared" si="5"/>
        <v>1024</v>
      </c>
      <c r="J114" s="1177"/>
      <c r="K114" s="1177">
        <v>157</v>
      </c>
      <c r="L114" s="1177">
        <v>206</v>
      </c>
      <c r="M114" s="1189">
        <f t="shared" si="6"/>
        <v>363</v>
      </c>
    </row>
    <row r="115" spans="1:13" ht="12" customHeight="1">
      <c r="A115" s="72"/>
      <c r="B115" s="72"/>
      <c r="C115" s="72"/>
      <c r="D115" s="2068"/>
      <c r="E115" s="190" t="s">
        <v>381</v>
      </c>
      <c r="F115" s="198"/>
      <c r="G115" s="1174">
        <f>G116</f>
        <v>40</v>
      </c>
      <c r="H115" s="1174">
        <f>H116</f>
        <v>34</v>
      </c>
      <c r="I115" s="1207">
        <f t="shared" si="5"/>
        <v>74</v>
      </c>
      <c r="J115" s="1177"/>
      <c r="K115" s="1174">
        <f>K116</f>
        <v>9</v>
      </c>
      <c r="L115" s="1174">
        <f>L116</f>
        <v>12</v>
      </c>
      <c r="M115" s="1190">
        <f t="shared" si="6"/>
        <v>21</v>
      </c>
    </row>
    <row r="116" spans="1:13" ht="12" customHeight="1">
      <c r="A116" s="72"/>
      <c r="B116" s="72"/>
      <c r="C116" s="72"/>
      <c r="D116" s="2068"/>
      <c r="E116" s="220"/>
      <c r="F116" s="198" t="s">
        <v>118</v>
      </c>
      <c r="G116" s="1177">
        <v>40</v>
      </c>
      <c r="H116" s="1177">
        <v>34</v>
      </c>
      <c r="I116" s="1178">
        <f t="shared" si="5"/>
        <v>74</v>
      </c>
      <c r="J116" s="1177"/>
      <c r="K116" s="1177">
        <v>9</v>
      </c>
      <c r="L116" s="1177">
        <v>12</v>
      </c>
      <c r="M116" s="1189">
        <f t="shared" si="6"/>
        <v>21</v>
      </c>
    </row>
    <row r="117" spans="1:13" ht="12" customHeight="1">
      <c r="A117" s="72"/>
      <c r="B117" s="72"/>
      <c r="C117" s="72"/>
      <c r="D117" s="2068"/>
      <c r="E117" s="190" t="s">
        <v>55</v>
      </c>
      <c r="F117" s="198"/>
      <c r="G117" s="1174">
        <f>G118</f>
        <v>222</v>
      </c>
      <c r="H117" s="1174">
        <f>H118</f>
        <v>235</v>
      </c>
      <c r="I117" s="1196">
        <f t="shared" si="5"/>
        <v>457</v>
      </c>
      <c r="J117" s="1174"/>
      <c r="K117" s="1174">
        <f>K118</f>
        <v>154</v>
      </c>
      <c r="L117" s="1174">
        <f>L118</f>
        <v>188</v>
      </c>
      <c r="M117" s="1190">
        <f t="shared" si="6"/>
        <v>342</v>
      </c>
    </row>
    <row r="118" spans="1:13" ht="12" customHeight="1">
      <c r="A118" s="72"/>
      <c r="B118" s="72"/>
      <c r="C118" s="72"/>
      <c r="D118" s="2068"/>
      <c r="E118" s="198"/>
      <c r="F118" s="198" t="s">
        <v>99</v>
      </c>
      <c r="G118" s="1177">
        <v>222</v>
      </c>
      <c r="H118" s="1177">
        <v>235</v>
      </c>
      <c r="I118" s="1178">
        <f t="shared" si="5"/>
        <v>457</v>
      </c>
      <c r="J118" s="1177"/>
      <c r="K118" s="1177">
        <v>154</v>
      </c>
      <c r="L118" s="1177">
        <v>188</v>
      </c>
      <c r="M118" s="1189">
        <f t="shared" si="6"/>
        <v>342</v>
      </c>
    </row>
    <row r="119" spans="1:13" ht="12" customHeight="1">
      <c r="A119" s="72"/>
      <c r="B119" s="72"/>
      <c r="C119" s="72"/>
      <c r="D119" s="2068"/>
      <c r="E119" s="190" t="s">
        <v>26</v>
      </c>
      <c r="F119" s="198"/>
      <c r="G119" s="1196">
        <f>SUM(G120)</f>
        <v>193</v>
      </c>
      <c r="H119" s="1196">
        <f>SUM(H120)</f>
        <v>215</v>
      </c>
      <c r="I119" s="1196">
        <f t="shared" ref="I119:I150" si="7">SUM(G119:H119)</f>
        <v>408</v>
      </c>
      <c r="J119" s="1196"/>
      <c r="K119" s="1196">
        <f>SUM(K120)</f>
        <v>28</v>
      </c>
      <c r="L119" s="1196">
        <f>SUM(L120)</f>
        <v>34</v>
      </c>
      <c r="M119" s="1195">
        <f t="shared" ref="M119:M150" si="8">SUM(K119:L119)</f>
        <v>62</v>
      </c>
    </row>
    <row r="120" spans="1:13" ht="12" customHeight="1">
      <c r="A120" s="72"/>
      <c r="B120" s="72"/>
      <c r="C120" s="72"/>
      <c r="D120" s="2068"/>
      <c r="E120" s="198"/>
      <c r="F120" s="198" t="s">
        <v>380</v>
      </c>
      <c r="G120" s="1177">
        <v>193</v>
      </c>
      <c r="H120" s="1177">
        <v>215</v>
      </c>
      <c r="I120" s="1178">
        <f t="shared" si="7"/>
        <v>408</v>
      </c>
      <c r="J120" s="1177"/>
      <c r="K120" s="1177">
        <v>28</v>
      </c>
      <c r="L120" s="1177">
        <v>34</v>
      </c>
      <c r="M120" s="1189">
        <f t="shared" si="8"/>
        <v>62</v>
      </c>
    </row>
    <row r="121" spans="1:13" ht="12" customHeight="1">
      <c r="A121" s="72"/>
      <c r="B121" s="72"/>
      <c r="C121" s="72"/>
      <c r="D121" s="2068"/>
      <c r="E121" s="190" t="s">
        <v>15</v>
      </c>
      <c r="F121" s="198"/>
      <c r="G121" s="1174">
        <f>G122</f>
        <v>0</v>
      </c>
      <c r="H121" s="1174">
        <f>H122</f>
        <v>0</v>
      </c>
      <c r="I121" s="1207">
        <f t="shared" si="7"/>
        <v>0</v>
      </c>
      <c r="J121" s="1177"/>
      <c r="K121" s="1174">
        <f>K122</f>
        <v>0</v>
      </c>
      <c r="L121" s="1174">
        <f>L122</f>
        <v>0</v>
      </c>
      <c r="M121" s="1190">
        <f t="shared" si="8"/>
        <v>0</v>
      </c>
    </row>
    <row r="122" spans="1:13" ht="12" customHeight="1">
      <c r="A122" s="72"/>
      <c r="B122" s="72"/>
      <c r="C122" s="72"/>
      <c r="D122" s="2069"/>
      <c r="E122" s="198"/>
      <c r="F122" s="198" t="s">
        <v>416</v>
      </c>
      <c r="G122" s="1177">
        <v>0</v>
      </c>
      <c r="H122" s="1177">
        <v>0</v>
      </c>
      <c r="I122" s="1178">
        <f t="shared" si="7"/>
        <v>0</v>
      </c>
      <c r="J122" s="1177"/>
      <c r="K122" s="1177">
        <v>0</v>
      </c>
      <c r="L122" s="1177">
        <v>0</v>
      </c>
      <c r="M122" s="1189">
        <f t="shared" si="8"/>
        <v>0</v>
      </c>
    </row>
    <row r="123" spans="1:13" ht="12.75" customHeight="1">
      <c r="D123" s="2067">
        <v>1407</v>
      </c>
      <c r="E123" s="186" t="s">
        <v>62</v>
      </c>
      <c r="F123" s="194"/>
      <c r="G123" s="1206">
        <f>SUM(G126+G124)</f>
        <v>324</v>
      </c>
      <c r="H123" s="1206">
        <f>SUM(H126+H124)</f>
        <v>194</v>
      </c>
      <c r="I123" s="1199">
        <f t="shared" si="7"/>
        <v>518</v>
      </c>
      <c r="J123" s="1200"/>
      <c r="K123" s="1199">
        <f>SUM(K126+K124)</f>
        <v>45</v>
      </c>
      <c r="L123" s="1199">
        <f>SUM(L126+L124)</f>
        <v>44</v>
      </c>
      <c r="M123" s="1198">
        <f t="shared" si="8"/>
        <v>89</v>
      </c>
    </row>
    <row r="124" spans="1:13" ht="12" customHeight="1">
      <c r="A124" s="72"/>
      <c r="B124" s="72"/>
      <c r="C124" s="72"/>
      <c r="D124" s="2068"/>
      <c r="E124" s="190" t="s">
        <v>56</v>
      </c>
      <c r="F124" s="190"/>
      <c r="G124" s="1191">
        <f>G125</f>
        <v>96</v>
      </c>
      <c r="H124" s="1191">
        <f>H125</f>
        <v>106</v>
      </c>
      <c r="I124" s="1207">
        <f t="shared" si="7"/>
        <v>202</v>
      </c>
      <c r="J124" s="1177"/>
      <c r="K124" s="1174">
        <f>K125</f>
        <v>20</v>
      </c>
      <c r="L124" s="1174">
        <f>L125</f>
        <v>32</v>
      </c>
      <c r="M124" s="1190">
        <f t="shared" si="8"/>
        <v>52</v>
      </c>
    </row>
    <row r="125" spans="1:13" ht="12" customHeight="1">
      <c r="A125" s="72"/>
      <c r="B125" s="72"/>
      <c r="C125" s="72"/>
      <c r="D125" s="2068"/>
      <c r="E125" s="198"/>
      <c r="F125" s="198" t="s">
        <v>100</v>
      </c>
      <c r="G125" s="70">
        <v>96</v>
      </c>
      <c r="H125" s="1177">
        <v>106</v>
      </c>
      <c r="I125" s="1178">
        <f t="shared" si="7"/>
        <v>202</v>
      </c>
      <c r="J125" s="1177"/>
      <c r="K125" s="1177">
        <v>20</v>
      </c>
      <c r="L125" s="1177">
        <v>32</v>
      </c>
      <c r="M125" s="1192">
        <f t="shared" si="8"/>
        <v>52</v>
      </c>
    </row>
    <row r="126" spans="1:13" ht="12" customHeight="1">
      <c r="A126" s="72"/>
      <c r="B126" s="72"/>
      <c r="C126" s="72"/>
      <c r="D126" s="2068"/>
      <c r="E126" s="190" t="s">
        <v>25</v>
      </c>
      <c r="F126" s="198"/>
      <c r="G126" s="1191">
        <f>SUM(G127:G130)</f>
        <v>228</v>
      </c>
      <c r="H126" s="1191">
        <f>SUM(H127:H130)</f>
        <v>88</v>
      </c>
      <c r="I126" s="1207">
        <f t="shared" si="7"/>
        <v>316</v>
      </c>
      <c r="J126" s="1177"/>
      <c r="K126" s="1174">
        <f>SUM(K127:K130)</f>
        <v>25</v>
      </c>
      <c r="L126" s="1174">
        <f>SUM(L127:L130)</f>
        <v>12</v>
      </c>
      <c r="M126" s="1190">
        <f t="shared" si="8"/>
        <v>37</v>
      </c>
    </row>
    <row r="127" spans="1:13" ht="12" customHeight="1">
      <c r="A127" s="72"/>
      <c r="B127" s="72"/>
      <c r="C127" s="72"/>
      <c r="D127" s="2068"/>
      <c r="E127" s="190"/>
      <c r="F127" s="198" t="s">
        <v>442</v>
      </c>
      <c r="G127" s="70">
        <v>93</v>
      </c>
      <c r="H127" s="1177">
        <v>27</v>
      </c>
      <c r="I127" s="1178">
        <f t="shared" si="7"/>
        <v>120</v>
      </c>
      <c r="J127" s="1177"/>
      <c r="K127" s="1177">
        <v>8</v>
      </c>
      <c r="L127" s="1177">
        <v>2</v>
      </c>
      <c r="M127" s="1189">
        <f t="shared" si="8"/>
        <v>10</v>
      </c>
    </row>
    <row r="128" spans="1:13" ht="12" customHeight="1">
      <c r="A128" s="72"/>
      <c r="B128" s="72"/>
      <c r="C128" s="72"/>
      <c r="D128" s="2068"/>
      <c r="E128" s="190"/>
      <c r="F128" s="198" t="s">
        <v>379</v>
      </c>
      <c r="G128" s="70">
        <v>75</v>
      </c>
      <c r="H128" s="1177">
        <v>25</v>
      </c>
      <c r="I128" s="1178">
        <f t="shared" si="7"/>
        <v>100</v>
      </c>
      <c r="J128" s="1177"/>
      <c r="K128" s="1177">
        <v>13</v>
      </c>
      <c r="L128" s="1177">
        <v>6</v>
      </c>
      <c r="M128" s="1189">
        <f t="shared" si="8"/>
        <v>19</v>
      </c>
    </row>
    <row r="129" spans="1:17" ht="12" customHeight="1">
      <c r="A129" s="72"/>
      <c r="B129" s="72"/>
      <c r="C129" s="72"/>
      <c r="D129" s="2068"/>
      <c r="E129" s="198"/>
      <c r="F129" s="198" t="s">
        <v>378</v>
      </c>
      <c r="G129" s="70">
        <v>33</v>
      </c>
      <c r="H129" s="1177">
        <v>16</v>
      </c>
      <c r="I129" s="1178">
        <f t="shared" si="7"/>
        <v>49</v>
      </c>
      <c r="J129" s="1177"/>
      <c r="K129" s="1177">
        <v>1</v>
      </c>
      <c r="L129" s="1177">
        <v>1</v>
      </c>
      <c r="M129" s="1189">
        <f t="shared" si="8"/>
        <v>2</v>
      </c>
    </row>
    <row r="130" spans="1:17" ht="12" customHeight="1">
      <c r="A130" s="72"/>
      <c r="B130" s="72"/>
      <c r="C130" s="72"/>
      <c r="D130" s="2069"/>
      <c r="E130" s="198"/>
      <c r="F130" s="198" t="s">
        <v>415</v>
      </c>
      <c r="G130" s="70">
        <v>27</v>
      </c>
      <c r="H130" s="1177">
        <v>20</v>
      </c>
      <c r="I130" s="1178">
        <f t="shared" si="7"/>
        <v>47</v>
      </c>
      <c r="J130" s="1177"/>
      <c r="K130" s="1177">
        <v>3</v>
      </c>
      <c r="L130" s="1177">
        <v>3</v>
      </c>
      <c r="M130" s="1189">
        <f t="shared" si="8"/>
        <v>6</v>
      </c>
    </row>
    <row r="131" spans="1:17" ht="12.75" customHeight="1">
      <c r="D131" s="2067">
        <v>1408</v>
      </c>
      <c r="E131" s="186" t="s">
        <v>63</v>
      </c>
      <c r="F131" s="186"/>
      <c r="G131" s="1199">
        <f>SUM(G135+G132+G139+G143)</f>
        <v>993</v>
      </c>
      <c r="H131" s="1199">
        <f>SUM(H135+H132+H139+H143)</f>
        <v>1048</v>
      </c>
      <c r="I131" s="1199">
        <f t="shared" si="7"/>
        <v>2041</v>
      </c>
      <c r="J131" s="1200"/>
      <c r="K131" s="1199">
        <f>SUM(K135+K132+K139+K143)</f>
        <v>292</v>
      </c>
      <c r="L131" s="1199">
        <f>SUM(L135+L132+L139+L143)</f>
        <v>360</v>
      </c>
      <c r="M131" s="1198">
        <f t="shared" si="8"/>
        <v>652</v>
      </c>
    </row>
    <row r="132" spans="1:17" ht="12" customHeight="1">
      <c r="A132" s="72"/>
      <c r="B132" s="72"/>
      <c r="C132" s="72"/>
      <c r="D132" s="2068"/>
      <c r="E132" s="190" t="s">
        <v>16</v>
      </c>
      <c r="F132" s="198"/>
      <c r="G132" s="1191">
        <f>SUM(G133:G134)</f>
        <v>146</v>
      </c>
      <c r="H132" s="1191">
        <f>SUM(H133:H134)</f>
        <v>136</v>
      </c>
      <c r="I132" s="1174">
        <f t="shared" si="7"/>
        <v>282</v>
      </c>
      <c r="J132" s="1177"/>
      <c r="K132" s="1174">
        <f>SUM(K133:K134)</f>
        <v>16</v>
      </c>
      <c r="L132" s="1174">
        <f>SUM(L133:L134)</f>
        <v>21</v>
      </c>
      <c r="M132" s="1190">
        <f t="shared" si="8"/>
        <v>37</v>
      </c>
    </row>
    <row r="133" spans="1:17" ht="12" customHeight="1">
      <c r="A133" s="72"/>
      <c r="B133" s="72"/>
      <c r="C133" s="72"/>
      <c r="D133" s="2068"/>
      <c r="E133" s="190"/>
      <c r="F133" s="198" t="s">
        <v>414</v>
      </c>
      <c r="G133" s="1194">
        <v>146</v>
      </c>
      <c r="H133" s="1194">
        <v>136</v>
      </c>
      <c r="I133" s="1193">
        <f t="shared" si="7"/>
        <v>282</v>
      </c>
      <c r="J133" s="1193"/>
      <c r="K133" s="1193">
        <v>16</v>
      </c>
      <c r="L133" s="1193">
        <v>21</v>
      </c>
      <c r="M133" s="1192">
        <f t="shared" si="8"/>
        <v>37</v>
      </c>
      <c r="P133" s="72"/>
      <c r="Q133" s="72"/>
    </row>
    <row r="134" spans="1:17" ht="12" customHeight="1">
      <c r="A134" s="72"/>
      <c r="B134" s="72"/>
      <c r="C134" s="72"/>
      <c r="D134" s="2068"/>
      <c r="E134" s="198"/>
      <c r="F134" s="198" t="s">
        <v>441</v>
      </c>
      <c r="G134" s="70">
        <v>0</v>
      </c>
      <c r="H134" s="70">
        <v>0</v>
      </c>
      <c r="I134" s="1178">
        <f t="shared" si="7"/>
        <v>0</v>
      </c>
      <c r="J134" s="1177"/>
      <c r="K134" s="1177">
        <v>0</v>
      </c>
      <c r="L134" s="1177">
        <v>0</v>
      </c>
      <c r="M134" s="1176">
        <f t="shared" si="8"/>
        <v>0</v>
      </c>
    </row>
    <row r="135" spans="1:17" ht="12" customHeight="1">
      <c r="A135" s="72"/>
      <c r="B135" s="72"/>
      <c r="C135" s="72"/>
      <c r="D135" s="2068"/>
      <c r="E135" s="190" t="s">
        <v>57</v>
      </c>
      <c r="F135" s="198"/>
      <c r="G135" s="1174">
        <f>SUM(G136:G138)</f>
        <v>583</v>
      </c>
      <c r="H135" s="1174">
        <f>SUM(H136:H138)</f>
        <v>695</v>
      </c>
      <c r="I135" s="1174">
        <f t="shared" si="7"/>
        <v>1278</v>
      </c>
      <c r="J135" s="1177"/>
      <c r="K135" s="1174">
        <f>SUM(K136:K138)</f>
        <v>220</v>
      </c>
      <c r="L135" s="1174">
        <f>SUM(L136:L138)</f>
        <v>297</v>
      </c>
      <c r="M135" s="1190">
        <f t="shared" si="8"/>
        <v>517</v>
      </c>
    </row>
    <row r="136" spans="1:17" ht="12" customHeight="1">
      <c r="A136" s="72"/>
      <c r="B136" s="72"/>
      <c r="C136" s="72"/>
      <c r="D136" s="2068"/>
      <c r="E136" s="198"/>
      <c r="F136" s="198" t="s">
        <v>121</v>
      </c>
      <c r="G136" s="70">
        <v>583</v>
      </c>
      <c r="H136" s="70">
        <v>695</v>
      </c>
      <c r="I136" s="1178">
        <f t="shared" si="7"/>
        <v>1278</v>
      </c>
      <c r="J136" s="1178"/>
      <c r="K136" s="70">
        <v>220</v>
      </c>
      <c r="L136" s="70">
        <v>297</v>
      </c>
      <c r="M136" s="1189">
        <f t="shared" si="8"/>
        <v>517</v>
      </c>
    </row>
    <row r="137" spans="1:17" ht="12" customHeight="1">
      <c r="A137" s="72"/>
      <c r="B137" s="72"/>
      <c r="C137" s="72"/>
      <c r="D137" s="2068"/>
      <c r="E137" s="198"/>
      <c r="F137" s="198" t="s">
        <v>440</v>
      </c>
      <c r="G137" s="70">
        <v>0</v>
      </c>
      <c r="H137" s="70">
        <v>0</v>
      </c>
      <c r="I137" s="1178">
        <f t="shared" si="7"/>
        <v>0</v>
      </c>
      <c r="J137" s="1178"/>
      <c r="K137" s="70">
        <v>0</v>
      </c>
      <c r="L137" s="70">
        <v>0</v>
      </c>
      <c r="M137" s="1189">
        <f t="shared" si="8"/>
        <v>0</v>
      </c>
    </row>
    <row r="138" spans="1:17" ht="12" customHeight="1">
      <c r="A138" s="72"/>
      <c r="B138" s="72"/>
      <c r="C138" s="72"/>
      <c r="D138" s="2068"/>
      <c r="E138" s="198"/>
      <c r="F138" s="198" t="s">
        <v>439</v>
      </c>
      <c r="G138" s="70">
        <v>0</v>
      </c>
      <c r="H138" s="70">
        <v>0</v>
      </c>
      <c r="I138" s="1178">
        <f t="shared" si="7"/>
        <v>0</v>
      </c>
      <c r="J138" s="1178"/>
      <c r="K138" s="70">
        <v>0</v>
      </c>
      <c r="L138" s="70">
        <v>0</v>
      </c>
      <c r="M138" s="1189">
        <f t="shared" si="8"/>
        <v>0</v>
      </c>
    </row>
    <row r="139" spans="1:17" ht="12" customHeight="1">
      <c r="A139" s="72"/>
      <c r="B139" s="72"/>
      <c r="C139" s="72"/>
      <c r="D139" s="2068"/>
      <c r="E139" s="190" t="s">
        <v>18</v>
      </c>
      <c r="F139" s="198"/>
      <c r="G139" s="1197">
        <f>G140+G141+G142</f>
        <v>152</v>
      </c>
      <c r="H139" s="1197">
        <f>H140+H141+H142</f>
        <v>86</v>
      </c>
      <c r="I139" s="1196">
        <f t="shared" si="7"/>
        <v>238</v>
      </c>
      <c r="J139" s="1196"/>
      <c r="K139" s="1196">
        <f>SUM(K140+K141+K142)</f>
        <v>49</v>
      </c>
      <c r="L139" s="1196">
        <f>SUM(L140+L141+L142)</f>
        <v>30</v>
      </c>
      <c r="M139" s="1195">
        <f t="shared" si="8"/>
        <v>79</v>
      </c>
    </row>
    <row r="140" spans="1:17" ht="12" customHeight="1">
      <c r="A140" s="72"/>
      <c r="B140" s="72"/>
      <c r="C140" s="72"/>
      <c r="D140" s="2068"/>
      <c r="E140" s="190"/>
      <c r="F140" s="198" t="s">
        <v>122</v>
      </c>
      <c r="G140" s="118">
        <v>44</v>
      </c>
      <c r="H140" s="118">
        <v>20</v>
      </c>
      <c r="I140" s="1178">
        <f t="shared" si="7"/>
        <v>64</v>
      </c>
      <c r="J140" s="1178"/>
      <c r="K140" s="1178">
        <v>13</v>
      </c>
      <c r="L140" s="1178">
        <v>7</v>
      </c>
      <c r="M140" s="1189">
        <f t="shared" si="8"/>
        <v>20</v>
      </c>
    </row>
    <row r="141" spans="1:17" ht="12" customHeight="1">
      <c r="A141" s="72"/>
      <c r="B141" s="72"/>
      <c r="C141" s="72"/>
      <c r="D141" s="2068"/>
      <c r="E141" s="190"/>
      <c r="F141" s="198" t="s">
        <v>123</v>
      </c>
      <c r="G141" s="1194">
        <v>96</v>
      </c>
      <c r="H141" s="1194">
        <v>50</v>
      </c>
      <c r="I141" s="1193">
        <f t="shared" si="7"/>
        <v>146</v>
      </c>
      <c r="J141" s="1193"/>
      <c r="K141" s="1193">
        <v>31</v>
      </c>
      <c r="L141" s="1193">
        <v>17</v>
      </c>
      <c r="M141" s="1192">
        <f t="shared" si="8"/>
        <v>48</v>
      </c>
    </row>
    <row r="142" spans="1:17" ht="12" customHeight="1">
      <c r="A142" s="72"/>
      <c r="B142" s="72"/>
      <c r="C142" s="72"/>
      <c r="D142" s="2068"/>
      <c r="E142" s="190"/>
      <c r="F142" s="198" t="s">
        <v>377</v>
      </c>
      <c r="G142" s="118">
        <v>12</v>
      </c>
      <c r="H142" s="118">
        <v>16</v>
      </c>
      <c r="I142" s="1178">
        <f t="shared" si="7"/>
        <v>28</v>
      </c>
      <c r="J142" s="1178"/>
      <c r="K142" s="1178">
        <v>5</v>
      </c>
      <c r="L142" s="1178">
        <v>6</v>
      </c>
      <c r="M142" s="1189">
        <f t="shared" si="8"/>
        <v>11</v>
      </c>
    </row>
    <row r="143" spans="1:17" ht="12" customHeight="1">
      <c r="A143" s="72"/>
      <c r="B143" s="72"/>
      <c r="C143" s="72"/>
      <c r="D143" s="2068"/>
      <c r="E143" s="190" t="s">
        <v>59</v>
      </c>
      <c r="F143" s="190"/>
      <c r="G143" s="1191">
        <f>G144</f>
        <v>112</v>
      </c>
      <c r="H143" s="1191">
        <f>H144</f>
        <v>131</v>
      </c>
      <c r="I143" s="1174">
        <f t="shared" si="7"/>
        <v>243</v>
      </c>
      <c r="J143" s="1177"/>
      <c r="K143" s="1174">
        <f>K144</f>
        <v>7</v>
      </c>
      <c r="L143" s="1174">
        <f>L144</f>
        <v>12</v>
      </c>
      <c r="M143" s="1190">
        <f t="shared" si="8"/>
        <v>19</v>
      </c>
    </row>
    <row r="144" spans="1:17" ht="12" customHeight="1">
      <c r="A144" s="72"/>
      <c r="B144" s="72"/>
      <c r="C144" s="72"/>
      <c r="D144" s="2069"/>
      <c r="E144" s="198"/>
      <c r="F144" s="198" t="s">
        <v>125</v>
      </c>
      <c r="G144" s="70">
        <v>112</v>
      </c>
      <c r="H144" s="70">
        <v>131</v>
      </c>
      <c r="I144" s="1178">
        <f t="shared" si="7"/>
        <v>243</v>
      </c>
      <c r="J144" s="1177"/>
      <c r="K144" s="1177">
        <v>7</v>
      </c>
      <c r="L144" s="1177">
        <v>12</v>
      </c>
      <c r="M144" s="1189">
        <f t="shared" si="8"/>
        <v>19</v>
      </c>
    </row>
    <row r="145" spans="1:13" ht="12.75" customHeight="1">
      <c r="A145" s="72"/>
      <c r="B145" s="72"/>
      <c r="C145" s="72"/>
      <c r="D145" s="2067">
        <v>1624</v>
      </c>
      <c r="E145" s="88" t="s">
        <v>19</v>
      </c>
      <c r="F145" s="272"/>
      <c r="G145" s="1188">
        <f>SUM(G146+G148)</f>
        <v>23</v>
      </c>
      <c r="H145" s="1188">
        <f>SUM(H146+H148)</f>
        <v>43</v>
      </c>
      <c r="I145" s="1188">
        <f t="shared" si="7"/>
        <v>66</v>
      </c>
      <c r="J145" s="1188"/>
      <c r="K145" s="1188">
        <f>SUM(K146+K148)</f>
        <v>14</v>
      </c>
      <c r="L145" s="1188">
        <f>SUM(L146+L148)</f>
        <v>31</v>
      </c>
      <c r="M145" s="1187">
        <f t="shared" si="8"/>
        <v>45</v>
      </c>
    </row>
    <row r="146" spans="1:13" ht="12" customHeight="1">
      <c r="A146" s="72"/>
      <c r="B146" s="72"/>
      <c r="C146" s="72"/>
      <c r="D146" s="2068"/>
      <c r="E146" s="1210" t="s">
        <v>149</v>
      </c>
      <c r="F146" s="1185"/>
      <c r="G146" s="1184">
        <f>G147</f>
        <v>8</v>
      </c>
      <c r="H146" s="1184">
        <f>H147</f>
        <v>12</v>
      </c>
      <c r="I146" s="1183">
        <f t="shared" si="7"/>
        <v>20</v>
      </c>
      <c r="J146" s="1182"/>
      <c r="K146" s="1181">
        <f>K147</f>
        <v>8</v>
      </c>
      <c r="L146" s="1181">
        <f>L147</f>
        <v>12</v>
      </c>
      <c r="M146" s="1180">
        <f t="shared" si="8"/>
        <v>20</v>
      </c>
    </row>
    <row r="147" spans="1:13" ht="12" customHeight="1">
      <c r="A147" s="72"/>
      <c r="B147" s="72"/>
      <c r="C147" s="72"/>
      <c r="D147" s="2068"/>
      <c r="E147" s="198"/>
      <c r="F147" s="198" t="s">
        <v>376</v>
      </c>
      <c r="G147" s="70">
        <v>8</v>
      </c>
      <c r="H147" s="70">
        <v>12</v>
      </c>
      <c r="I147" s="1178">
        <f t="shared" si="7"/>
        <v>20</v>
      </c>
      <c r="J147" s="1177"/>
      <c r="K147" s="1177">
        <v>8</v>
      </c>
      <c r="L147" s="1177">
        <v>12</v>
      </c>
      <c r="M147" s="1176">
        <f t="shared" si="8"/>
        <v>20</v>
      </c>
    </row>
    <row r="148" spans="1:13" ht="12" customHeight="1">
      <c r="A148" s="72"/>
      <c r="B148" s="72"/>
      <c r="C148" s="72"/>
      <c r="D148" s="2068"/>
      <c r="E148" s="190" t="s">
        <v>22</v>
      </c>
      <c r="F148" s="198"/>
      <c r="G148" s="1174">
        <f>SUM(G149)</f>
        <v>15</v>
      </c>
      <c r="H148" s="1174">
        <f>SUM(H149)</f>
        <v>31</v>
      </c>
      <c r="I148" s="1174">
        <f t="shared" si="7"/>
        <v>46</v>
      </c>
      <c r="J148" s="1174"/>
      <c r="K148" s="1174">
        <f>SUM(K149)</f>
        <v>6</v>
      </c>
      <c r="L148" s="1174">
        <f>SUM(L149)</f>
        <v>19</v>
      </c>
      <c r="M148" s="1173">
        <f t="shared" si="8"/>
        <v>25</v>
      </c>
    </row>
    <row r="149" spans="1:13" ht="12" customHeight="1">
      <c r="A149" s="72"/>
      <c r="B149" s="72"/>
      <c r="C149" s="72"/>
      <c r="D149" s="2070"/>
      <c r="E149" s="177"/>
      <c r="F149" s="177" t="s">
        <v>375</v>
      </c>
      <c r="G149" s="1170">
        <v>15</v>
      </c>
      <c r="H149" s="1170">
        <v>31</v>
      </c>
      <c r="I149" s="1171">
        <f t="shared" si="7"/>
        <v>46</v>
      </c>
      <c r="J149" s="1170"/>
      <c r="K149" s="1170">
        <v>6</v>
      </c>
      <c r="L149" s="1170">
        <v>19</v>
      </c>
      <c r="M149" s="1169">
        <f t="shared" si="8"/>
        <v>25</v>
      </c>
    </row>
    <row r="150" spans="1:13" ht="15" customHeight="1">
      <c r="D150" s="75"/>
      <c r="E150" s="2076" t="s">
        <v>0</v>
      </c>
      <c r="F150" s="2077"/>
      <c r="G150" s="1168">
        <f>SUM(G9+G41+G73+G86+G93+G111+G123+G131+G145)</f>
        <v>12001</v>
      </c>
      <c r="H150" s="1168">
        <f>SUM(H9+H41+H73+H86+H93+H111+H123+H131+H145)</f>
        <v>11239</v>
      </c>
      <c r="I150" s="1168">
        <f>SUM(I9+I41+I73+I86+I93+I111+I123+I131+I145)</f>
        <v>23240</v>
      </c>
      <c r="J150" s="1168"/>
      <c r="K150" s="1168">
        <f>SUM(K9+K41+K73+K86+K93+K111+K123+K131+K145)</f>
        <v>5222</v>
      </c>
      <c r="L150" s="1168">
        <f>SUM(L9+L41+L73+L86+L93+L111+L123+L131+L145)</f>
        <v>5296</v>
      </c>
      <c r="M150" s="1167">
        <f>SUM(M9+M41+M73+M86+M93+M111+M123+M131+M145)</f>
        <v>10518</v>
      </c>
    </row>
    <row r="151" spans="1:13" s="69" customFormat="1" ht="12" customHeight="1">
      <c r="C151" s="71"/>
      <c r="E151" s="1151" t="s">
        <v>374</v>
      </c>
      <c r="G151" s="70"/>
      <c r="H151" s="70"/>
      <c r="I151" s="70"/>
      <c r="J151" s="70"/>
      <c r="K151" s="70"/>
      <c r="L151" s="70"/>
      <c r="M151" s="70"/>
    </row>
    <row r="152" spans="1:13" ht="9" customHeight="1">
      <c r="E152" s="69"/>
    </row>
    <row r="153" spans="1:13" ht="9" customHeight="1"/>
    <row r="154" spans="1:13" ht="9" customHeight="1"/>
    <row r="155" spans="1:13" ht="9" customHeight="1"/>
    <row r="156" spans="1:13" ht="9" customHeight="1"/>
    <row r="157" spans="1:13" ht="9" customHeight="1"/>
    <row r="158" spans="1:13" ht="9" customHeight="1"/>
    <row r="159" spans="1:13" ht="9" customHeight="1"/>
    <row r="160" spans="1:13"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sheetData>
  <sheetProtection selectLockedCells="1" selectUnlockedCells="1"/>
  <mergeCells count="24">
    <mergeCell ref="O13:S19"/>
    <mergeCell ref="D41:D72"/>
    <mergeCell ref="D73:D80"/>
    <mergeCell ref="D83:D85"/>
    <mergeCell ref="E83:F85"/>
    <mergeCell ref="G83:M83"/>
    <mergeCell ref="G84:I84"/>
    <mergeCell ref="K84:M84"/>
    <mergeCell ref="D3:M3"/>
    <mergeCell ref="Q3:AE3"/>
    <mergeCell ref="D4:M4"/>
    <mergeCell ref="D6:D8"/>
    <mergeCell ref="G6:M6"/>
    <mergeCell ref="G7:I7"/>
    <mergeCell ref="E150:F150"/>
    <mergeCell ref="D9:D40"/>
    <mergeCell ref="D86:D92"/>
    <mergeCell ref="D93:D110"/>
    <mergeCell ref="D111:D122"/>
    <mergeCell ref="D123:D130"/>
    <mergeCell ref="D131:D144"/>
    <mergeCell ref="D145:D149"/>
    <mergeCell ref="K7:M7"/>
    <mergeCell ref="E6:F8"/>
  </mergeCells>
  <pageMargins left="0.7" right="0.7" top="0.75" bottom="0.75" header="0.51180555555555551" footer="0.51180555555555551"/>
  <pageSetup paperSize="9" scale="77" firstPageNumber="0" orientation="portrait" r:id="rId1"/>
  <headerFooter alignWithMargins="0"/>
  <rowBreaks count="1" manualBreakCount="1">
    <brk id="81" max="13" man="1"/>
  </rowBreaks>
  <colBreaks count="1" manualBreakCount="1">
    <brk id="13"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087A-38C6-47AF-881B-E7E785F82583}">
  <dimension ref="A1:AH494"/>
  <sheetViews>
    <sheetView view="pageBreakPreview" topLeftCell="D1" zoomScaleSheetLayoutView="100" workbookViewId="0">
      <selection activeCell="O13" sqref="O13:S28"/>
    </sheetView>
  </sheetViews>
  <sheetFormatPr baseColWidth="10" defaultRowHeight="12.75"/>
  <cols>
    <col min="1" max="2" width="1.5703125" style="69" hidden="1" customWidth="1"/>
    <col min="3" max="3" width="1.5703125" style="71" hidden="1" customWidth="1"/>
    <col min="4" max="4" width="6" style="64" customWidth="1"/>
    <col min="5" max="5" width="1.140625" style="64" customWidth="1"/>
    <col min="6" max="6" width="64.5703125" style="64" customWidth="1"/>
    <col min="7" max="9" width="5.7109375" style="65" customWidth="1"/>
    <col min="10" max="10" width="0.42578125" style="65" customWidth="1"/>
    <col min="11" max="13" width="5.7109375" style="65" customWidth="1"/>
    <col min="14" max="15" width="11.42578125" style="64"/>
    <col min="16" max="16" width="4.7109375" style="64" customWidth="1"/>
    <col min="17" max="17" width="5" style="64" customWidth="1"/>
    <col min="18" max="18" width="2.28515625" style="64" customWidth="1"/>
    <col min="19" max="19" width="26" style="64" customWidth="1"/>
    <col min="20" max="20" width="8" style="64" customWidth="1"/>
    <col min="21" max="21" width="1" style="64" customWidth="1"/>
    <col min="22" max="22" width="6.7109375" style="64" customWidth="1"/>
    <col min="23" max="23" width="1" style="64" customWidth="1"/>
    <col min="24" max="24" width="6.7109375" style="64" customWidth="1"/>
    <col min="25" max="25" width="1" style="64" customWidth="1"/>
    <col min="26" max="26" width="6.7109375" style="64" customWidth="1"/>
    <col min="27" max="27" width="1" style="64" customWidth="1"/>
    <col min="28" max="28" width="6.7109375" style="64" customWidth="1"/>
    <col min="29" max="29" width="1" style="64" customWidth="1"/>
    <col min="30" max="30" width="6.7109375" style="64" customWidth="1"/>
    <col min="31" max="31" width="1" style="64" customWidth="1"/>
    <col min="32" max="33" width="6.7109375" style="64" customWidth="1"/>
    <col min="34" max="16384" width="11.42578125" style="64"/>
  </cols>
  <sheetData>
    <row r="1" spans="1:34" ht="12" customHeight="1"/>
    <row r="2" spans="1:34" ht="3.75" customHeight="1"/>
    <row r="3" spans="1:34" ht="15.75" customHeight="1">
      <c r="D3" s="2078" t="s">
        <v>448</v>
      </c>
      <c r="E3" s="2078"/>
      <c r="F3" s="2078"/>
      <c r="G3" s="2078"/>
      <c r="H3" s="2078"/>
      <c r="I3" s="2078"/>
      <c r="J3" s="2078"/>
      <c r="K3" s="2078"/>
      <c r="L3" s="2078"/>
      <c r="M3" s="2078"/>
      <c r="N3" s="1237"/>
      <c r="Q3" s="2078"/>
      <c r="R3" s="2078"/>
      <c r="S3" s="2078"/>
      <c r="T3" s="2078"/>
      <c r="U3" s="2078"/>
      <c r="V3" s="2078"/>
      <c r="W3" s="2078"/>
      <c r="X3" s="2078"/>
      <c r="Y3" s="2078"/>
      <c r="Z3" s="2078"/>
      <c r="AA3" s="2078"/>
      <c r="AB3" s="2078"/>
      <c r="AC3" s="2078"/>
      <c r="AD3" s="2078"/>
      <c r="AE3" s="2078"/>
    </row>
    <row r="4" spans="1:34" ht="15.75" customHeight="1">
      <c r="A4" s="1236"/>
      <c r="B4" s="1236"/>
      <c r="C4" s="1235"/>
      <c r="D4" s="2079" t="s">
        <v>61</v>
      </c>
      <c r="E4" s="2079"/>
      <c r="F4" s="2079"/>
      <c r="G4" s="2079"/>
      <c r="H4" s="2079"/>
      <c r="I4" s="2079"/>
      <c r="J4" s="2079"/>
      <c r="K4" s="2079"/>
      <c r="L4" s="2079"/>
      <c r="M4" s="2079"/>
      <c r="N4" s="96"/>
      <c r="O4" s="121"/>
      <c r="P4" s="121"/>
      <c r="Q4" s="120"/>
      <c r="AG4" s="119"/>
      <c r="AH4" s="119"/>
    </row>
    <row r="5" spans="1:34" ht="13.5" customHeight="1">
      <c r="A5" s="1236"/>
      <c r="B5" s="1236"/>
      <c r="C5" s="1235"/>
      <c r="D5" s="1234"/>
      <c r="E5" s="1234"/>
      <c r="F5" s="1234"/>
      <c r="G5" s="1233"/>
      <c r="H5" s="1233"/>
      <c r="I5" s="1233"/>
      <c r="J5" s="1233"/>
      <c r="K5" s="1233"/>
      <c r="L5" s="1233"/>
      <c r="M5" s="1233"/>
      <c r="N5" s="96"/>
      <c r="O5" s="121"/>
      <c r="P5" s="121"/>
      <c r="Q5" s="120"/>
      <c r="AG5" s="119"/>
      <c r="AH5" s="119"/>
    </row>
    <row r="6" spans="1:34" ht="12.95" customHeight="1">
      <c r="A6" s="72"/>
      <c r="B6" s="72"/>
      <c r="D6" s="2080" t="s">
        <v>6</v>
      </c>
      <c r="E6" s="2073" t="s">
        <v>87</v>
      </c>
      <c r="F6" s="2073"/>
      <c r="G6" s="2082" t="s">
        <v>446</v>
      </c>
      <c r="H6" s="2082"/>
      <c r="I6" s="2082"/>
      <c r="J6" s="2082"/>
      <c r="K6" s="2082"/>
      <c r="L6" s="2082"/>
      <c r="M6" s="2083"/>
      <c r="N6" s="106"/>
      <c r="O6" s="72"/>
    </row>
    <row r="7" spans="1:34" ht="12.75" customHeight="1">
      <c r="A7" s="72"/>
      <c r="B7" s="72"/>
      <c r="D7" s="2081"/>
      <c r="E7" s="2074"/>
      <c r="F7" s="2074"/>
      <c r="G7" s="2084" t="s">
        <v>445</v>
      </c>
      <c r="H7" s="2084"/>
      <c r="I7" s="2084"/>
      <c r="J7" s="1213"/>
      <c r="K7" s="2071" t="s">
        <v>146</v>
      </c>
      <c r="L7" s="2071"/>
      <c r="M7" s="2072"/>
      <c r="N7" s="106"/>
      <c r="O7" s="72"/>
    </row>
    <row r="8" spans="1:34" ht="12.75" customHeight="1">
      <c r="D8" s="2081"/>
      <c r="E8" s="2075"/>
      <c r="F8" s="2075"/>
      <c r="G8" s="153" t="s">
        <v>72</v>
      </c>
      <c r="H8" s="153" t="s">
        <v>71</v>
      </c>
      <c r="I8" s="153" t="s">
        <v>0</v>
      </c>
      <c r="J8" s="153"/>
      <c r="K8" s="153" t="s">
        <v>72</v>
      </c>
      <c r="L8" s="153" t="s">
        <v>71</v>
      </c>
      <c r="M8" s="152" t="s">
        <v>0</v>
      </c>
      <c r="N8" s="96"/>
    </row>
    <row r="9" spans="1:34" ht="12.95" customHeight="1">
      <c r="A9" s="72"/>
      <c r="B9" s="72"/>
      <c r="D9" s="2067">
        <v>1401</v>
      </c>
      <c r="E9" s="1232" t="s">
        <v>1</v>
      </c>
      <c r="F9" s="1231"/>
      <c r="G9" s="1230">
        <f>SUM(G10+G13+G17+G21+G30+G34+G36+G38)</f>
        <v>1488</v>
      </c>
      <c r="H9" s="1230">
        <f>SUM(H10+H13+H17+H21+H30+H34+H36+H38)</f>
        <v>681</v>
      </c>
      <c r="I9" s="1229">
        <f>G9+H9</f>
        <v>2169</v>
      </c>
      <c r="J9" s="1229"/>
      <c r="K9" s="1229">
        <f>SUM(K10+K13+K17+K21+K30+K34+K36+K38)</f>
        <v>542</v>
      </c>
      <c r="L9" s="1229">
        <f>SUM(L10+L13+L17+L21+L30+L34+L36+L38)</f>
        <v>318</v>
      </c>
      <c r="M9" s="1228">
        <f>K9+L9</f>
        <v>860</v>
      </c>
      <c r="N9" s="96"/>
      <c r="O9" s="96"/>
    </row>
    <row r="10" spans="1:34" ht="12" customHeight="1">
      <c r="A10" s="72"/>
      <c r="B10" s="72"/>
      <c r="D10" s="2068"/>
      <c r="E10" s="1227" t="s">
        <v>33</v>
      </c>
      <c r="F10" s="269"/>
      <c r="G10" s="1226">
        <f>G11+G12</f>
        <v>520</v>
      </c>
      <c r="H10" s="1226">
        <f>H11+H12</f>
        <v>319</v>
      </c>
      <c r="I10" s="1225">
        <f t="shared" ref="I10:I39" si="0">SUM(G10:H10)</f>
        <v>839</v>
      </c>
      <c r="J10" s="1225"/>
      <c r="K10" s="1225">
        <f>K11+K12</f>
        <v>175</v>
      </c>
      <c r="L10" s="1225">
        <f>L11+L12</f>
        <v>148</v>
      </c>
      <c r="M10" s="1224">
        <f t="shared" ref="M10:M41" si="1">SUM(K10:L10)</f>
        <v>323</v>
      </c>
      <c r="N10" s="96"/>
      <c r="O10" s="96"/>
    </row>
    <row r="11" spans="1:34" ht="12" customHeight="1">
      <c r="A11" s="72"/>
      <c r="B11" s="72"/>
      <c r="D11" s="2068"/>
      <c r="E11" s="1179"/>
      <c r="F11" s="1185" t="s">
        <v>107</v>
      </c>
      <c r="G11" s="1193">
        <v>390</v>
      </c>
      <c r="H11" s="1193">
        <v>269</v>
      </c>
      <c r="I11" s="1178">
        <f t="shared" si="0"/>
        <v>659</v>
      </c>
      <c r="J11" s="1177"/>
      <c r="K11" s="1177">
        <v>172</v>
      </c>
      <c r="L11" s="1177">
        <v>143</v>
      </c>
      <c r="M11" s="1189">
        <f t="shared" si="1"/>
        <v>315</v>
      </c>
      <c r="N11" s="96"/>
      <c r="O11" s="96"/>
    </row>
    <row r="12" spans="1:34" ht="12" customHeight="1">
      <c r="A12" s="72"/>
      <c r="B12" s="72"/>
      <c r="D12" s="2068"/>
      <c r="E12" s="1179"/>
      <c r="F12" s="1185" t="s">
        <v>435</v>
      </c>
      <c r="G12" s="1178">
        <v>130</v>
      </c>
      <c r="H12" s="1178">
        <v>50</v>
      </c>
      <c r="I12" s="1178">
        <f t="shared" si="0"/>
        <v>180</v>
      </c>
      <c r="J12" s="1177"/>
      <c r="K12" s="1177">
        <v>3</v>
      </c>
      <c r="L12" s="1177">
        <v>5</v>
      </c>
      <c r="M12" s="1189">
        <f t="shared" si="1"/>
        <v>8</v>
      </c>
      <c r="N12" s="96"/>
      <c r="O12" s="96"/>
    </row>
    <row r="13" spans="1:34" ht="12" customHeight="1">
      <c r="A13" s="72"/>
      <c r="B13" s="72"/>
      <c r="D13" s="2068"/>
      <c r="E13" s="1175" t="s">
        <v>34</v>
      </c>
      <c r="F13" s="198"/>
      <c r="G13" s="1174">
        <f>SUM(G14:G16)</f>
        <v>261</v>
      </c>
      <c r="H13" s="1174">
        <f>SUM(H14:H16)</f>
        <v>92</v>
      </c>
      <c r="I13" s="1207">
        <f t="shared" si="0"/>
        <v>353</v>
      </c>
      <c r="J13" s="1177"/>
      <c r="K13" s="1174">
        <f>SUM(K14:K16)</f>
        <v>36</v>
      </c>
      <c r="L13" s="1174">
        <f>SUM(L14:L16)</f>
        <v>15</v>
      </c>
      <c r="M13" s="1211">
        <f t="shared" si="1"/>
        <v>51</v>
      </c>
      <c r="N13" s="96"/>
      <c r="O13" s="2085"/>
      <c r="P13" s="2085"/>
      <c r="Q13" s="2085"/>
      <c r="R13" s="2085"/>
      <c r="S13" s="2085"/>
    </row>
    <row r="14" spans="1:34" ht="12" customHeight="1">
      <c r="A14" s="72"/>
      <c r="B14" s="72"/>
      <c r="D14" s="2068"/>
      <c r="E14" s="1179"/>
      <c r="F14" s="198" t="s">
        <v>409</v>
      </c>
      <c r="G14" s="1178">
        <v>109</v>
      </c>
      <c r="H14" s="1178">
        <v>45</v>
      </c>
      <c r="I14" s="1178">
        <f t="shared" si="0"/>
        <v>154</v>
      </c>
      <c r="J14" s="1177"/>
      <c r="K14" s="1177">
        <v>3</v>
      </c>
      <c r="L14" s="1177">
        <v>7</v>
      </c>
      <c r="M14" s="1189">
        <f t="shared" si="1"/>
        <v>10</v>
      </c>
      <c r="N14" s="96"/>
      <c r="O14" s="2085"/>
      <c r="P14" s="2085"/>
      <c r="Q14" s="2085"/>
      <c r="R14" s="2085"/>
      <c r="S14" s="2085"/>
    </row>
    <row r="15" spans="1:34" ht="12" customHeight="1">
      <c r="A15" s="72"/>
      <c r="B15" s="72"/>
      <c r="D15" s="2068"/>
      <c r="E15" s="1179"/>
      <c r="F15" s="198" t="s">
        <v>411</v>
      </c>
      <c r="G15" s="1178">
        <v>113</v>
      </c>
      <c r="H15" s="1178">
        <v>34</v>
      </c>
      <c r="I15" s="1178">
        <f t="shared" si="0"/>
        <v>147</v>
      </c>
      <c r="J15" s="1177"/>
      <c r="K15" s="1177">
        <v>18</v>
      </c>
      <c r="L15" s="1177">
        <v>5</v>
      </c>
      <c r="M15" s="1189">
        <f t="shared" si="1"/>
        <v>23</v>
      </c>
      <c r="N15" s="96"/>
      <c r="O15" s="2085"/>
      <c r="P15" s="2085"/>
      <c r="Q15" s="2085"/>
      <c r="R15" s="2085"/>
      <c r="S15" s="2085"/>
    </row>
    <row r="16" spans="1:34" ht="12" customHeight="1">
      <c r="A16" s="72"/>
      <c r="B16" s="72"/>
      <c r="D16" s="2068"/>
      <c r="E16" s="1179"/>
      <c r="F16" s="198" t="s">
        <v>410</v>
      </c>
      <c r="G16" s="1178">
        <v>39</v>
      </c>
      <c r="H16" s="1178">
        <v>13</v>
      </c>
      <c r="I16" s="1178">
        <f t="shared" si="0"/>
        <v>52</v>
      </c>
      <c r="J16" s="1177"/>
      <c r="K16" s="1177">
        <v>15</v>
      </c>
      <c r="L16" s="1177">
        <v>3</v>
      </c>
      <c r="M16" s="1189">
        <f t="shared" si="1"/>
        <v>18</v>
      </c>
      <c r="N16" s="96"/>
      <c r="O16" s="2085"/>
      <c r="P16" s="2085"/>
      <c r="Q16" s="2085"/>
      <c r="R16" s="2085"/>
      <c r="S16" s="2085"/>
    </row>
    <row r="17" spans="1:19" ht="12" customHeight="1">
      <c r="A17" s="72"/>
      <c r="B17" s="72"/>
      <c r="D17" s="2068"/>
      <c r="E17" s="1175" t="s">
        <v>35</v>
      </c>
      <c r="F17" s="198"/>
      <c r="G17" s="1174">
        <f>SUM(G18:G20)</f>
        <v>262</v>
      </c>
      <c r="H17" s="1174">
        <f>SUM(H18:H20)</f>
        <v>73</v>
      </c>
      <c r="I17" s="1196">
        <f t="shared" si="0"/>
        <v>335</v>
      </c>
      <c r="J17" s="1174"/>
      <c r="K17" s="1174">
        <f>SUM(K18:K20)</f>
        <v>169</v>
      </c>
      <c r="L17" s="1174">
        <f>SUM(L18:L20)</f>
        <v>53</v>
      </c>
      <c r="M17" s="1211">
        <f t="shared" si="1"/>
        <v>222</v>
      </c>
      <c r="N17" s="96"/>
      <c r="O17" s="2085"/>
      <c r="P17" s="2085"/>
      <c r="Q17" s="2085"/>
      <c r="R17" s="2085"/>
      <c r="S17" s="2085"/>
    </row>
    <row r="18" spans="1:19" ht="12" customHeight="1">
      <c r="A18" s="72"/>
      <c r="B18" s="72"/>
      <c r="D18" s="2068"/>
      <c r="E18" s="1179"/>
      <c r="F18" s="198" t="s">
        <v>409</v>
      </c>
      <c r="G18" s="1178">
        <v>215</v>
      </c>
      <c r="H18" s="1178">
        <v>63</v>
      </c>
      <c r="I18" s="1178">
        <f t="shared" si="0"/>
        <v>278</v>
      </c>
      <c r="J18" s="1177"/>
      <c r="K18" s="1177">
        <v>135</v>
      </c>
      <c r="L18" s="1177">
        <v>44</v>
      </c>
      <c r="M18" s="1189">
        <f t="shared" si="1"/>
        <v>179</v>
      </c>
      <c r="N18" s="96"/>
      <c r="O18" s="2085"/>
      <c r="P18" s="2085"/>
      <c r="Q18" s="2085"/>
      <c r="R18" s="2085"/>
      <c r="S18" s="2085"/>
    </row>
    <row r="19" spans="1:19" ht="12" customHeight="1">
      <c r="A19" s="72"/>
      <c r="B19" s="72"/>
      <c r="D19" s="2068"/>
      <c r="E19" s="1179"/>
      <c r="F19" s="198" t="s">
        <v>427</v>
      </c>
      <c r="G19" s="1178">
        <v>45</v>
      </c>
      <c r="H19" s="1178">
        <v>8</v>
      </c>
      <c r="I19" s="1178">
        <f t="shared" si="0"/>
        <v>53</v>
      </c>
      <c r="J19" s="1177"/>
      <c r="K19" s="1177">
        <v>32</v>
      </c>
      <c r="L19" s="1177">
        <v>7</v>
      </c>
      <c r="M19" s="1189">
        <f t="shared" si="1"/>
        <v>39</v>
      </c>
      <c r="N19" s="96"/>
      <c r="O19" s="2085"/>
      <c r="P19" s="2085"/>
      <c r="Q19" s="2085"/>
      <c r="R19" s="2085"/>
      <c r="S19" s="2085"/>
    </row>
    <row r="20" spans="1:19" ht="12" customHeight="1">
      <c r="A20" s="72"/>
      <c r="B20" s="72"/>
      <c r="D20" s="2068"/>
      <c r="E20" s="1179"/>
      <c r="F20" s="198" t="s">
        <v>426</v>
      </c>
      <c r="G20" s="1178">
        <v>2</v>
      </c>
      <c r="H20" s="1178">
        <v>2</v>
      </c>
      <c r="I20" s="1178">
        <f t="shared" si="0"/>
        <v>4</v>
      </c>
      <c r="J20" s="1177"/>
      <c r="K20" s="1177">
        <v>2</v>
      </c>
      <c r="L20" s="1177">
        <v>2</v>
      </c>
      <c r="M20" s="1189">
        <f t="shared" si="1"/>
        <v>4</v>
      </c>
      <c r="N20" s="96"/>
      <c r="O20" s="96"/>
    </row>
    <row r="21" spans="1:19" ht="12" customHeight="1">
      <c r="A21" s="72"/>
      <c r="B21" s="72"/>
      <c r="D21" s="2068"/>
      <c r="E21" s="1222" t="s">
        <v>27</v>
      </c>
      <c r="F21" s="1223"/>
      <c r="G21" s="1174">
        <f>SUM(G22:G29)</f>
        <v>281</v>
      </c>
      <c r="H21" s="1174">
        <f>SUM(H22:H29)</f>
        <v>94</v>
      </c>
      <c r="I21" s="1196">
        <f t="shared" si="0"/>
        <v>375</v>
      </c>
      <c r="J21" s="1174"/>
      <c r="K21" s="1174">
        <f>SUM(K22:K29)</f>
        <v>90</v>
      </c>
      <c r="L21" s="1174">
        <f>SUM(L22:L29)</f>
        <v>39</v>
      </c>
      <c r="M21" s="1190">
        <f t="shared" si="1"/>
        <v>129</v>
      </c>
      <c r="N21" s="96"/>
      <c r="O21" s="96"/>
    </row>
    <row r="22" spans="1:19" ht="12" customHeight="1">
      <c r="A22" s="72"/>
      <c r="B22" s="72"/>
      <c r="D22" s="2068"/>
      <c r="E22" s="1179"/>
      <c r="F22" s="198" t="s">
        <v>409</v>
      </c>
      <c r="G22" s="1178">
        <v>43</v>
      </c>
      <c r="H22" s="1178">
        <v>5</v>
      </c>
      <c r="I22" s="1178">
        <f t="shared" si="0"/>
        <v>48</v>
      </c>
      <c r="J22" s="1177"/>
      <c r="K22" s="1177">
        <v>12</v>
      </c>
      <c r="L22" s="1177">
        <v>4</v>
      </c>
      <c r="M22" s="1189">
        <f t="shared" si="1"/>
        <v>16</v>
      </c>
      <c r="N22" s="96"/>
      <c r="O22" s="96"/>
    </row>
    <row r="23" spans="1:19" ht="12" customHeight="1">
      <c r="A23" s="72"/>
      <c r="B23" s="72"/>
      <c r="D23" s="2068"/>
      <c r="E23" s="1179"/>
      <c r="F23" s="198" t="s">
        <v>405</v>
      </c>
      <c r="G23" s="1178">
        <v>35</v>
      </c>
      <c r="H23" s="1178">
        <v>4</v>
      </c>
      <c r="I23" s="1178">
        <f t="shared" si="0"/>
        <v>39</v>
      </c>
      <c r="J23" s="1177"/>
      <c r="K23" s="1177">
        <v>24</v>
      </c>
      <c r="L23" s="1177">
        <v>3</v>
      </c>
      <c r="M23" s="1189">
        <f t="shared" si="1"/>
        <v>27</v>
      </c>
      <c r="N23" s="96"/>
      <c r="O23" s="96"/>
    </row>
    <row r="24" spans="1:19" ht="12" customHeight="1">
      <c r="A24" s="72"/>
      <c r="B24" s="72"/>
      <c r="D24" s="2068"/>
      <c r="E24" s="1179"/>
      <c r="F24" s="198" t="s">
        <v>425</v>
      </c>
      <c r="G24" s="1178">
        <v>3</v>
      </c>
      <c r="H24" s="1178">
        <v>1</v>
      </c>
      <c r="I24" s="1178">
        <f t="shared" si="0"/>
        <v>4</v>
      </c>
      <c r="J24" s="1177"/>
      <c r="K24" s="1177">
        <v>0</v>
      </c>
      <c r="L24" s="1177">
        <v>0</v>
      </c>
      <c r="M24" s="1189">
        <f t="shared" si="1"/>
        <v>0</v>
      </c>
      <c r="N24" s="96"/>
      <c r="O24" s="96"/>
    </row>
    <row r="25" spans="1:19" ht="12" customHeight="1">
      <c r="A25" s="72"/>
      <c r="B25" s="72"/>
      <c r="D25" s="2068"/>
      <c r="E25" s="1179"/>
      <c r="F25" s="198" t="s">
        <v>408</v>
      </c>
      <c r="G25" s="1178">
        <v>5</v>
      </c>
      <c r="H25" s="1178">
        <v>9</v>
      </c>
      <c r="I25" s="1178">
        <f t="shared" si="0"/>
        <v>14</v>
      </c>
      <c r="J25" s="1177"/>
      <c r="K25" s="1177">
        <v>1</v>
      </c>
      <c r="L25" s="1177">
        <v>1</v>
      </c>
      <c r="M25" s="1189">
        <f t="shared" si="1"/>
        <v>2</v>
      </c>
      <c r="N25" s="96"/>
      <c r="O25" s="96"/>
    </row>
    <row r="26" spans="1:19" ht="12" customHeight="1">
      <c r="A26" s="72"/>
      <c r="B26" s="72"/>
      <c r="D26" s="2068"/>
      <c r="E26" s="1179"/>
      <c r="F26" s="198" t="s">
        <v>407</v>
      </c>
      <c r="G26" s="118">
        <v>18</v>
      </c>
      <c r="H26" s="118">
        <v>4</v>
      </c>
      <c r="I26" s="1178">
        <f t="shared" si="0"/>
        <v>22</v>
      </c>
      <c r="J26" s="1177"/>
      <c r="K26" s="1177">
        <v>0</v>
      </c>
      <c r="L26" s="1177">
        <v>1</v>
      </c>
      <c r="M26" s="1189">
        <f t="shared" si="1"/>
        <v>1</v>
      </c>
      <c r="N26" s="96"/>
      <c r="O26" s="96"/>
    </row>
    <row r="27" spans="1:19" ht="12" customHeight="1">
      <c r="A27" s="72"/>
      <c r="B27" s="72"/>
      <c r="D27" s="2068"/>
      <c r="E27" s="1179"/>
      <c r="F27" s="198" t="s">
        <v>410</v>
      </c>
      <c r="G27" s="118">
        <v>26</v>
      </c>
      <c r="H27" s="118">
        <v>9</v>
      </c>
      <c r="I27" s="1178">
        <f t="shared" si="0"/>
        <v>35</v>
      </c>
      <c r="J27" s="1177"/>
      <c r="K27" s="1177">
        <v>0</v>
      </c>
      <c r="L27" s="1177">
        <v>0</v>
      </c>
      <c r="M27" s="1189">
        <f t="shared" si="1"/>
        <v>0</v>
      </c>
      <c r="N27" s="96"/>
      <c r="O27" s="96"/>
    </row>
    <row r="28" spans="1:19" ht="12" customHeight="1">
      <c r="A28" s="72"/>
      <c r="B28" s="72"/>
      <c r="D28" s="2068"/>
      <c r="E28" s="1179"/>
      <c r="F28" s="198" t="s">
        <v>107</v>
      </c>
      <c r="G28" s="118">
        <v>151</v>
      </c>
      <c r="H28" s="118">
        <v>62</v>
      </c>
      <c r="I28" s="1178">
        <f t="shared" si="0"/>
        <v>213</v>
      </c>
      <c r="J28" s="1177"/>
      <c r="K28" s="1177">
        <v>53</v>
      </c>
      <c r="L28" s="1177">
        <v>30</v>
      </c>
      <c r="M28" s="1189">
        <f t="shared" si="1"/>
        <v>83</v>
      </c>
      <c r="N28" s="96"/>
      <c r="O28" s="96"/>
    </row>
    <row r="29" spans="1:19" ht="12" customHeight="1">
      <c r="A29" s="72"/>
      <c r="B29" s="72"/>
      <c r="D29" s="2068"/>
      <c r="E29" s="1179"/>
      <c r="F29" s="1185" t="s">
        <v>406</v>
      </c>
      <c r="G29" s="1178">
        <v>0</v>
      </c>
      <c r="H29" s="1178">
        <v>0</v>
      </c>
      <c r="I29" s="1178">
        <f t="shared" si="0"/>
        <v>0</v>
      </c>
      <c r="J29" s="1178"/>
      <c r="K29" s="1178">
        <v>0</v>
      </c>
      <c r="L29" s="1178">
        <v>0</v>
      </c>
      <c r="M29" s="1189">
        <f t="shared" si="1"/>
        <v>0</v>
      </c>
      <c r="N29" s="96"/>
      <c r="O29" s="96"/>
    </row>
    <row r="30" spans="1:19" ht="12" customHeight="1">
      <c r="A30" s="72"/>
      <c r="B30" s="72"/>
      <c r="D30" s="2068"/>
      <c r="E30" s="1222" t="s">
        <v>10</v>
      </c>
      <c r="F30" s="198"/>
      <c r="G30" s="1174">
        <f>SUM(G31:G33)</f>
        <v>88</v>
      </c>
      <c r="H30" s="1174">
        <f>SUM(H31:H33)</f>
        <v>42</v>
      </c>
      <c r="I30" s="1174">
        <f t="shared" si="0"/>
        <v>130</v>
      </c>
      <c r="J30" s="1174"/>
      <c r="K30" s="1174">
        <f>SUM(K31:K33)</f>
        <v>34</v>
      </c>
      <c r="L30" s="1174">
        <f>SUM(L31:L33)</f>
        <v>17</v>
      </c>
      <c r="M30" s="1190">
        <f t="shared" si="1"/>
        <v>51</v>
      </c>
      <c r="N30" s="96"/>
      <c r="O30" s="96"/>
    </row>
    <row r="31" spans="1:19" ht="12" customHeight="1">
      <c r="A31" s="72"/>
      <c r="B31" s="72"/>
      <c r="D31" s="2068"/>
      <c r="E31" s="1179"/>
      <c r="F31" s="198" t="s">
        <v>409</v>
      </c>
      <c r="G31" s="1178">
        <v>21</v>
      </c>
      <c r="H31" s="1178">
        <v>11</v>
      </c>
      <c r="I31" s="1193">
        <f t="shared" si="0"/>
        <v>32</v>
      </c>
      <c r="J31" s="1177"/>
      <c r="K31" s="1177">
        <v>0</v>
      </c>
      <c r="L31" s="1177">
        <v>2</v>
      </c>
      <c r="M31" s="1189">
        <f t="shared" si="1"/>
        <v>2</v>
      </c>
      <c r="N31" s="96"/>
      <c r="O31" s="96"/>
    </row>
    <row r="32" spans="1:19" ht="12" customHeight="1">
      <c r="A32" s="72"/>
      <c r="B32" s="72"/>
      <c r="D32" s="2068"/>
      <c r="E32" s="1179"/>
      <c r="F32" s="198" t="s">
        <v>405</v>
      </c>
      <c r="G32" s="1178">
        <v>14</v>
      </c>
      <c r="H32" s="1178">
        <v>10</v>
      </c>
      <c r="I32" s="1193">
        <f t="shared" si="0"/>
        <v>24</v>
      </c>
      <c r="J32" s="1177"/>
      <c r="K32" s="1177">
        <v>5</v>
      </c>
      <c r="L32" s="1177">
        <v>5</v>
      </c>
      <c r="M32" s="1189">
        <f t="shared" si="1"/>
        <v>10</v>
      </c>
      <c r="N32" s="96"/>
      <c r="O32" s="96"/>
    </row>
    <row r="33" spans="1:15" ht="12" customHeight="1">
      <c r="A33" s="72"/>
      <c r="B33" s="72"/>
      <c r="D33" s="2068"/>
      <c r="E33" s="1179"/>
      <c r="F33" s="1185" t="s">
        <v>404</v>
      </c>
      <c r="G33" s="1178">
        <v>53</v>
      </c>
      <c r="H33" s="1178">
        <v>21</v>
      </c>
      <c r="I33" s="1193">
        <f t="shared" si="0"/>
        <v>74</v>
      </c>
      <c r="J33" s="1177"/>
      <c r="K33" s="1177">
        <v>29</v>
      </c>
      <c r="L33" s="1177">
        <v>10</v>
      </c>
      <c r="M33" s="1189">
        <f t="shared" si="1"/>
        <v>39</v>
      </c>
      <c r="N33" s="96"/>
      <c r="O33" s="96"/>
    </row>
    <row r="34" spans="1:15" ht="12" customHeight="1">
      <c r="A34" s="72"/>
      <c r="B34" s="72"/>
      <c r="D34" s="2068"/>
      <c r="E34" s="1175" t="s">
        <v>36</v>
      </c>
      <c r="F34" s="198"/>
      <c r="G34" s="1174">
        <f>G35</f>
        <v>34</v>
      </c>
      <c r="H34" s="1174">
        <f>H35</f>
        <v>25</v>
      </c>
      <c r="I34" s="1196">
        <f t="shared" si="0"/>
        <v>59</v>
      </c>
      <c r="J34" s="1177"/>
      <c r="K34" s="1174">
        <f>K35</f>
        <v>19</v>
      </c>
      <c r="L34" s="1174">
        <f>L35</f>
        <v>20</v>
      </c>
      <c r="M34" s="1211">
        <f t="shared" si="1"/>
        <v>39</v>
      </c>
      <c r="N34" s="96"/>
      <c r="O34" s="96"/>
    </row>
    <row r="35" spans="1:15" ht="12" customHeight="1">
      <c r="A35" s="72"/>
      <c r="B35" s="72"/>
      <c r="D35" s="2068"/>
      <c r="E35" s="1179"/>
      <c r="F35" s="198" t="s">
        <v>403</v>
      </c>
      <c r="G35" s="1178">
        <v>34</v>
      </c>
      <c r="H35" s="1178">
        <v>25</v>
      </c>
      <c r="I35" s="1178">
        <f t="shared" si="0"/>
        <v>59</v>
      </c>
      <c r="J35" s="1178"/>
      <c r="K35" s="1178">
        <v>19</v>
      </c>
      <c r="L35" s="1177">
        <v>20</v>
      </c>
      <c r="M35" s="1189">
        <f t="shared" si="1"/>
        <v>39</v>
      </c>
      <c r="N35" s="96"/>
      <c r="O35" s="96"/>
    </row>
    <row r="36" spans="1:15" ht="12" customHeight="1">
      <c r="A36" s="72"/>
      <c r="B36" s="72"/>
      <c r="D36" s="2068"/>
      <c r="E36" s="1175" t="s">
        <v>24</v>
      </c>
      <c r="F36" s="190"/>
      <c r="G36" s="1196">
        <f>SUM(G37)</f>
        <v>0</v>
      </c>
      <c r="H36" s="1196">
        <f>SUM(H37)</f>
        <v>0</v>
      </c>
      <c r="I36" s="1196">
        <f t="shared" si="0"/>
        <v>0</v>
      </c>
      <c r="J36" s="1196"/>
      <c r="K36" s="1196">
        <f>SUM(K37)</f>
        <v>0</v>
      </c>
      <c r="L36" s="1196">
        <f>SUM(L37)</f>
        <v>0</v>
      </c>
      <c r="M36" s="1195">
        <f t="shared" si="1"/>
        <v>0</v>
      </c>
      <c r="N36" s="96"/>
      <c r="O36" s="96"/>
    </row>
    <row r="37" spans="1:15" ht="12" customHeight="1">
      <c r="A37" s="72"/>
      <c r="B37" s="72"/>
      <c r="D37" s="2068"/>
      <c r="E37" s="1179"/>
      <c r="F37" s="198" t="s">
        <v>424</v>
      </c>
      <c r="G37" s="1178">
        <v>0</v>
      </c>
      <c r="H37" s="1178">
        <v>0</v>
      </c>
      <c r="I37" s="1178">
        <f t="shared" si="0"/>
        <v>0</v>
      </c>
      <c r="J37" s="1178"/>
      <c r="K37" s="1178">
        <v>0</v>
      </c>
      <c r="L37" s="1177">
        <v>0</v>
      </c>
      <c r="M37" s="1176">
        <f t="shared" si="1"/>
        <v>0</v>
      </c>
      <c r="N37" s="96"/>
      <c r="O37" s="96"/>
    </row>
    <row r="38" spans="1:15" s="1218" customFormat="1" ht="12" customHeight="1">
      <c r="A38" s="1221"/>
      <c r="B38" s="1221"/>
      <c r="C38" s="1220"/>
      <c r="D38" s="2068"/>
      <c r="E38" s="1175" t="s">
        <v>32</v>
      </c>
      <c r="F38" s="190"/>
      <c r="G38" s="1197">
        <f>SUM(G39)</f>
        <v>42</v>
      </c>
      <c r="H38" s="1197">
        <f>SUM(H39)</f>
        <v>36</v>
      </c>
      <c r="I38" s="1196">
        <f t="shared" si="0"/>
        <v>78</v>
      </c>
      <c r="J38" s="1196"/>
      <c r="K38" s="1196">
        <f>SUM(K39)</f>
        <v>19</v>
      </c>
      <c r="L38" s="1196">
        <f>SUM(L39)</f>
        <v>26</v>
      </c>
      <c r="M38" s="1195">
        <f t="shared" si="1"/>
        <v>45</v>
      </c>
      <c r="N38" s="1219"/>
      <c r="O38" s="1219"/>
    </row>
    <row r="39" spans="1:15" ht="12" customHeight="1">
      <c r="A39" s="72"/>
      <c r="B39" s="72"/>
      <c r="D39" s="2069"/>
      <c r="E39" s="1179"/>
      <c r="F39" s="198" t="s">
        <v>402</v>
      </c>
      <c r="G39" s="118">
        <v>42</v>
      </c>
      <c r="H39" s="118">
        <v>36</v>
      </c>
      <c r="I39" s="1178">
        <f t="shared" si="0"/>
        <v>78</v>
      </c>
      <c r="J39" s="1177"/>
      <c r="K39" s="1177">
        <v>19</v>
      </c>
      <c r="L39" s="1177">
        <v>26</v>
      </c>
      <c r="M39" s="1189">
        <f t="shared" si="1"/>
        <v>45</v>
      </c>
      <c r="N39" s="96"/>
      <c r="O39" s="96"/>
    </row>
    <row r="40" spans="1:15" ht="12.95" customHeight="1">
      <c r="D40" s="2067">
        <v>1402</v>
      </c>
      <c r="E40" s="1201" t="s">
        <v>2</v>
      </c>
      <c r="F40" s="194"/>
      <c r="G40" s="1199">
        <f>SUM(G41+G47+G51+G56+G59+G63+G66+G70)</f>
        <v>3544</v>
      </c>
      <c r="H40" s="1199">
        <f>SUM(H41+H47+H51+H56+H59+H63+H66+H70)</f>
        <v>3631</v>
      </c>
      <c r="I40" s="1199">
        <f>I41+I47+I51+I56+I59+I63+I66+I70</f>
        <v>7175</v>
      </c>
      <c r="J40" s="1199">
        <f>J41+J47+J51+J56+J63+J66+J70</f>
        <v>0</v>
      </c>
      <c r="K40" s="1199">
        <f>SUM(K41+K47+K51+K56+K59+K63+K66+K70)</f>
        <v>1634</v>
      </c>
      <c r="L40" s="1199">
        <f>L41+L47+L51+L56+L63+L66+L70+L59</f>
        <v>1693</v>
      </c>
      <c r="M40" s="1198">
        <f t="shared" si="1"/>
        <v>3327</v>
      </c>
      <c r="N40" s="96"/>
      <c r="O40" s="96"/>
    </row>
    <row r="41" spans="1:15" ht="12" customHeight="1">
      <c r="A41" s="72"/>
      <c r="B41" s="72"/>
      <c r="C41" s="72"/>
      <c r="D41" s="2068"/>
      <c r="E41" s="1175" t="s">
        <v>37</v>
      </c>
      <c r="F41" s="198"/>
      <c r="G41" s="1174">
        <f>SUM(G42:G46)</f>
        <v>1679</v>
      </c>
      <c r="H41" s="1174">
        <f>SUM(H42:H46)</f>
        <v>1478</v>
      </c>
      <c r="I41" s="1174">
        <f>G41+H41</f>
        <v>3157</v>
      </c>
      <c r="J41" s="1174"/>
      <c r="K41" s="1174">
        <f>SUM(K42:K46)</f>
        <v>689</v>
      </c>
      <c r="L41" s="1174">
        <f>SUM(L42:L46)</f>
        <v>640</v>
      </c>
      <c r="M41" s="1190">
        <f t="shared" si="1"/>
        <v>1329</v>
      </c>
      <c r="N41" s="96"/>
      <c r="O41" s="96"/>
    </row>
    <row r="42" spans="1:15" ht="12" customHeight="1">
      <c r="A42" s="72"/>
      <c r="B42" s="72"/>
      <c r="C42" s="72"/>
      <c r="D42" s="2068"/>
      <c r="E42" s="1179"/>
      <c r="F42" s="198" t="s">
        <v>92</v>
      </c>
      <c r="G42" s="70">
        <v>443</v>
      </c>
      <c r="H42" s="70">
        <v>436</v>
      </c>
      <c r="I42" s="1178">
        <f t="shared" ref="I42:I71" si="2">SUM(G42:H42)</f>
        <v>879</v>
      </c>
      <c r="J42" s="1177"/>
      <c r="K42" s="1177">
        <v>158</v>
      </c>
      <c r="L42" s="1177">
        <v>162</v>
      </c>
      <c r="M42" s="1189">
        <f t="shared" ref="M42:M73" si="3">SUM(K42:L42)</f>
        <v>320</v>
      </c>
      <c r="N42" s="96"/>
      <c r="O42" s="96"/>
    </row>
    <row r="43" spans="1:15" ht="12" customHeight="1">
      <c r="A43" s="72"/>
      <c r="B43" s="72"/>
      <c r="C43" s="72"/>
      <c r="D43" s="2068"/>
      <c r="E43" s="1179"/>
      <c r="F43" s="198" t="s">
        <v>89</v>
      </c>
      <c r="G43" s="1177">
        <v>547</v>
      </c>
      <c r="H43" s="1177">
        <v>527</v>
      </c>
      <c r="I43" s="1178">
        <f t="shared" si="2"/>
        <v>1074</v>
      </c>
      <c r="J43" s="1177"/>
      <c r="K43" s="1177">
        <v>227</v>
      </c>
      <c r="L43" s="1177">
        <v>225</v>
      </c>
      <c r="M43" s="1189">
        <f t="shared" si="3"/>
        <v>452</v>
      </c>
      <c r="N43" s="96"/>
      <c r="O43" s="96"/>
    </row>
    <row r="44" spans="1:15" ht="12" customHeight="1">
      <c r="A44" s="72"/>
      <c r="B44" s="72"/>
      <c r="C44" s="72"/>
      <c r="D44" s="2068"/>
      <c r="E44" s="1179"/>
      <c r="F44" s="198" t="s">
        <v>400</v>
      </c>
      <c r="G44" s="1178">
        <v>188</v>
      </c>
      <c r="H44" s="1178">
        <v>415</v>
      </c>
      <c r="I44" s="1178">
        <f t="shared" si="2"/>
        <v>603</v>
      </c>
      <c r="J44" s="1177"/>
      <c r="K44" s="1177">
        <v>86</v>
      </c>
      <c r="L44" s="1177">
        <v>203</v>
      </c>
      <c r="M44" s="1189">
        <f t="shared" si="3"/>
        <v>289</v>
      </c>
      <c r="N44" s="96"/>
      <c r="O44" s="96"/>
    </row>
    <row r="45" spans="1:15" ht="12" customHeight="1">
      <c r="A45" s="72"/>
      <c r="B45" s="72"/>
      <c r="C45" s="72"/>
      <c r="D45" s="2068"/>
      <c r="E45" s="1179"/>
      <c r="F45" s="198" t="s">
        <v>90</v>
      </c>
      <c r="G45" s="1178">
        <v>201</v>
      </c>
      <c r="H45" s="1178">
        <v>30</v>
      </c>
      <c r="I45" s="1178">
        <f t="shared" si="2"/>
        <v>231</v>
      </c>
      <c r="J45" s="1177"/>
      <c r="K45" s="1177">
        <v>116</v>
      </c>
      <c r="L45" s="1177">
        <v>14</v>
      </c>
      <c r="M45" s="1189">
        <f t="shared" si="3"/>
        <v>130</v>
      </c>
      <c r="N45" s="96"/>
      <c r="O45" s="96"/>
    </row>
    <row r="46" spans="1:15" ht="12" customHeight="1">
      <c r="A46" s="72"/>
      <c r="B46" s="72"/>
      <c r="C46" s="72"/>
      <c r="D46" s="2068"/>
      <c r="E46" s="1179"/>
      <c r="F46" s="198" t="s">
        <v>91</v>
      </c>
      <c r="G46" s="1177">
        <v>300</v>
      </c>
      <c r="H46" s="1177">
        <v>70</v>
      </c>
      <c r="I46" s="1178">
        <f t="shared" si="2"/>
        <v>370</v>
      </c>
      <c r="J46" s="1177"/>
      <c r="K46" s="1177">
        <v>102</v>
      </c>
      <c r="L46" s="1177">
        <v>36</v>
      </c>
      <c r="M46" s="1189">
        <f t="shared" si="3"/>
        <v>138</v>
      </c>
      <c r="N46" s="96"/>
      <c r="O46" s="96"/>
    </row>
    <row r="47" spans="1:15" ht="12" customHeight="1">
      <c r="A47" s="72"/>
      <c r="B47" s="72"/>
      <c r="C47" s="72"/>
      <c r="D47" s="2068"/>
      <c r="E47" s="1175" t="s">
        <v>38</v>
      </c>
      <c r="F47" s="198"/>
      <c r="G47" s="1174">
        <f>G48+G50+G49</f>
        <v>481</v>
      </c>
      <c r="H47" s="1174">
        <f>H48+H50+H49</f>
        <v>366</v>
      </c>
      <c r="I47" s="1196">
        <f t="shared" si="2"/>
        <v>847</v>
      </c>
      <c r="J47" s="1174"/>
      <c r="K47" s="1174">
        <f>K48+K50+K49</f>
        <v>451</v>
      </c>
      <c r="L47" s="1174">
        <f>L48+L50+L49</f>
        <v>359</v>
      </c>
      <c r="M47" s="1190">
        <f t="shared" si="3"/>
        <v>810</v>
      </c>
      <c r="N47" s="96"/>
      <c r="O47" s="96"/>
    </row>
    <row r="48" spans="1:15" ht="12" customHeight="1">
      <c r="A48" s="72"/>
      <c r="B48" s="72"/>
      <c r="C48" s="72"/>
      <c r="D48" s="2068"/>
      <c r="E48" s="1179"/>
      <c r="F48" s="198" t="s">
        <v>89</v>
      </c>
      <c r="G48" s="1177">
        <v>309</v>
      </c>
      <c r="H48" s="1177">
        <v>325</v>
      </c>
      <c r="I48" s="1178">
        <f t="shared" si="2"/>
        <v>634</v>
      </c>
      <c r="J48" s="1177"/>
      <c r="K48" s="1177">
        <v>294</v>
      </c>
      <c r="L48" s="1177">
        <v>320</v>
      </c>
      <c r="M48" s="1189">
        <f t="shared" si="3"/>
        <v>614</v>
      </c>
      <c r="N48" s="96"/>
      <c r="O48" s="96"/>
    </row>
    <row r="49" spans="1:15" ht="12" customHeight="1">
      <c r="A49" s="72"/>
      <c r="B49" s="72"/>
      <c r="C49" s="72"/>
      <c r="D49" s="2068"/>
      <c r="E49" s="1179"/>
      <c r="F49" s="198" t="s">
        <v>90</v>
      </c>
      <c r="G49" s="1177">
        <v>107</v>
      </c>
      <c r="H49" s="1177">
        <v>28</v>
      </c>
      <c r="I49" s="1178">
        <f t="shared" si="2"/>
        <v>135</v>
      </c>
      <c r="J49" s="1177"/>
      <c r="K49" s="1177">
        <v>94</v>
      </c>
      <c r="L49" s="1177">
        <v>26</v>
      </c>
      <c r="M49" s="1189">
        <f t="shared" si="3"/>
        <v>120</v>
      </c>
      <c r="N49" s="96"/>
      <c r="O49" s="96"/>
    </row>
    <row r="50" spans="1:15" ht="12" customHeight="1">
      <c r="A50" s="72"/>
      <c r="B50" s="72"/>
      <c r="C50" s="72"/>
      <c r="D50" s="2068"/>
      <c r="E50" s="1179"/>
      <c r="F50" s="198" t="s">
        <v>91</v>
      </c>
      <c r="G50" s="1177">
        <v>65</v>
      </c>
      <c r="H50" s="1177">
        <v>13</v>
      </c>
      <c r="I50" s="1178">
        <f t="shared" si="2"/>
        <v>78</v>
      </c>
      <c r="J50" s="1177"/>
      <c r="K50" s="1177">
        <v>63</v>
      </c>
      <c r="L50" s="1177">
        <v>13</v>
      </c>
      <c r="M50" s="1189">
        <f t="shared" si="3"/>
        <v>76</v>
      </c>
      <c r="N50" s="96"/>
      <c r="O50" s="96"/>
    </row>
    <row r="51" spans="1:15" ht="12" customHeight="1">
      <c r="A51" s="72"/>
      <c r="B51" s="72"/>
      <c r="C51" s="72"/>
      <c r="D51" s="2068"/>
      <c r="E51" s="1175" t="s">
        <v>39</v>
      </c>
      <c r="F51" s="198"/>
      <c r="G51" s="1174">
        <f>SUM(G52:G55)</f>
        <v>470</v>
      </c>
      <c r="H51" s="1174">
        <f>SUM(H52:H55)</f>
        <v>696</v>
      </c>
      <c r="I51" s="1196">
        <f t="shared" si="2"/>
        <v>1166</v>
      </c>
      <c r="J51" s="1174"/>
      <c r="K51" s="1174">
        <f>SUM(K52:K55)</f>
        <v>86</v>
      </c>
      <c r="L51" s="1174">
        <f>SUM(L52:L55)</f>
        <v>172</v>
      </c>
      <c r="M51" s="1190">
        <f t="shared" si="3"/>
        <v>258</v>
      </c>
      <c r="N51" s="96"/>
      <c r="O51" s="96"/>
    </row>
    <row r="52" spans="1:15" ht="12" customHeight="1">
      <c r="A52" s="72"/>
      <c r="B52" s="72"/>
      <c r="C52" s="72"/>
      <c r="D52" s="2068"/>
      <c r="E52" s="1179"/>
      <c r="F52" s="198" t="s">
        <v>92</v>
      </c>
      <c r="G52" s="1177">
        <v>249</v>
      </c>
      <c r="H52" s="1177">
        <v>241</v>
      </c>
      <c r="I52" s="1178">
        <f t="shared" si="2"/>
        <v>490</v>
      </c>
      <c r="J52" s="1177"/>
      <c r="K52" s="1177">
        <v>38</v>
      </c>
      <c r="L52" s="1177">
        <v>59</v>
      </c>
      <c r="M52" s="1189">
        <f t="shared" si="3"/>
        <v>97</v>
      </c>
      <c r="N52" s="96"/>
      <c r="O52" s="96"/>
    </row>
    <row r="53" spans="1:15" ht="12" customHeight="1">
      <c r="A53" s="72"/>
      <c r="B53" s="72"/>
      <c r="C53" s="72"/>
      <c r="D53" s="2068"/>
      <c r="E53" s="1179"/>
      <c r="F53" s="198" t="s">
        <v>93</v>
      </c>
      <c r="G53" s="1177">
        <v>48</v>
      </c>
      <c r="H53" s="1177">
        <v>57</v>
      </c>
      <c r="I53" s="1178">
        <f t="shared" si="2"/>
        <v>105</v>
      </c>
      <c r="J53" s="1177"/>
      <c r="K53" s="1177">
        <v>9</v>
      </c>
      <c r="L53" s="1177">
        <v>12</v>
      </c>
      <c r="M53" s="1189">
        <f t="shared" si="3"/>
        <v>21</v>
      </c>
      <c r="N53" s="96"/>
      <c r="O53" s="96"/>
    </row>
    <row r="54" spans="1:15" ht="12" customHeight="1">
      <c r="A54" s="72"/>
      <c r="B54" s="72"/>
      <c r="C54" s="72"/>
      <c r="D54" s="2068"/>
      <c r="E54" s="1179"/>
      <c r="F54" s="198" t="s">
        <v>398</v>
      </c>
      <c r="G54" s="1178">
        <v>96</v>
      </c>
      <c r="H54" s="1178">
        <v>172</v>
      </c>
      <c r="I54" s="1178">
        <f t="shared" si="2"/>
        <v>268</v>
      </c>
      <c r="J54" s="1177"/>
      <c r="K54" s="1177">
        <v>25</v>
      </c>
      <c r="L54" s="1177">
        <v>61</v>
      </c>
      <c r="M54" s="1189">
        <f t="shared" si="3"/>
        <v>86</v>
      </c>
      <c r="N54" s="96"/>
      <c r="O54" s="96"/>
    </row>
    <row r="55" spans="1:15" ht="12" customHeight="1">
      <c r="A55" s="72"/>
      <c r="B55" s="72"/>
      <c r="C55" s="72"/>
      <c r="D55" s="2068"/>
      <c r="E55" s="1179"/>
      <c r="F55" s="198" t="s">
        <v>94</v>
      </c>
      <c r="G55" s="1177">
        <v>77</v>
      </c>
      <c r="H55" s="1177">
        <v>226</v>
      </c>
      <c r="I55" s="1178">
        <f t="shared" si="2"/>
        <v>303</v>
      </c>
      <c r="J55" s="1177"/>
      <c r="K55" s="1177">
        <v>14</v>
      </c>
      <c r="L55" s="1177">
        <v>40</v>
      </c>
      <c r="M55" s="1189">
        <f t="shared" si="3"/>
        <v>54</v>
      </c>
      <c r="N55" s="96"/>
      <c r="O55" s="96"/>
    </row>
    <row r="56" spans="1:15" ht="12" customHeight="1">
      <c r="A56" s="72"/>
      <c r="B56" s="72"/>
      <c r="C56" s="72"/>
      <c r="D56" s="2068"/>
      <c r="E56" s="1175" t="s">
        <v>40</v>
      </c>
      <c r="F56" s="198"/>
      <c r="G56" s="1174">
        <f>G57+G58</f>
        <v>310</v>
      </c>
      <c r="H56" s="1174">
        <f>H57+H58</f>
        <v>397</v>
      </c>
      <c r="I56" s="1196">
        <f t="shared" si="2"/>
        <v>707</v>
      </c>
      <c r="J56" s="1174"/>
      <c r="K56" s="1174">
        <f>SUM(K57:K58)</f>
        <v>107</v>
      </c>
      <c r="L56" s="1174">
        <f>SUM(L57:L58)</f>
        <v>158</v>
      </c>
      <c r="M56" s="1190">
        <f t="shared" si="3"/>
        <v>265</v>
      </c>
      <c r="N56" s="96"/>
      <c r="O56" s="96"/>
    </row>
    <row r="57" spans="1:15" ht="12" customHeight="1">
      <c r="A57" s="72"/>
      <c r="B57" s="72"/>
      <c r="C57" s="72"/>
      <c r="D57" s="2068"/>
      <c r="E57" s="1179"/>
      <c r="F57" s="198" t="s">
        <v>92</v>
      </c>
      <c r="G57" s="1178">
        <v>117</v>
      </c>
      <c r="H57" s="1178">
        <v>168</v>
      </c>
      <c r="I57" s="1178">
        <f t="shared" si="2"/>
        <v>285</v>
      </c>
      <c r="J57" s="1177"/>
      <c r="K57" s="1177">
        <v>49</v>
      </c>
      <c r="L57" s="1177">
        <v>72</v>
      </c>
      <c r="M57" s="1189">
        <f t="shared" si="3"/>
        <v>121</v>
      </c>
      <c r="N57" s="96"/>
      <c r="O57" s="96"/>
    </row>
    <row r="58" spans="1:15" ht="12" customHeight="1">
      <c r="A58" s="72"/>
      <c r="B58" s="72"/>
      <c r="C58" s="72"/>
      <c r="D58" s="2068"/>
      <c r="E58" s="1179"/>
      <c r="F58" s="198" t="s">
        <v>89</v>
      </c>
      <c r="G58" s="118">
        <v>193</v>
      </c>
      <c r="H58" s="118">
        <v>229</v>
      </c>
      <c r="I58" s="1178">
        <f t="shared" si="2"/>
        <v>422</v>
      </c>
      <c r="J58" s="1177"/>
      <c r="K58" s="1177">
        <v>58</v>
      </c>
      <c r="L58" s="1177">
        <v>86</v>
      </c>
      <c r="M58" s="1189">
        <f t="shared" si="3"/>
        <v>144</v>
      </c>
      <c r="N58" s="96"/>
      <c r="O58" s="96"/>
    </row>
    <row r="59" spans="1:15" ht="12" customHeight="1">
      <c r="A59" s="72"/>
      <c r="B59" s="72"/>
      <c r="C59" s="72"/>
      <c r="D59" s="2068"/>
      <c r="E59" s="1175" t="s">
        <v>41</v>
      </c>
      <c r="F59" s="198"/>
      <c r="G59" s="1174">
        <f>G60+G61+G62</f>
        <v>252</v>
      </c>
      <c r="H59" s="1174">
        <f>H60+H61+H62</f>
        <v>302</v>
      </c>
      <c r="I59" s="1196">
        <f t="shared" si="2"/>
        <v>554</v>
      </c>
      <c r="J59" s="1174"/>
      <c r="K59" s="1174">
        <f>K60+K61+K62</f>
        <v>93</v>
      </c>
      <c r="L59" s="1174">
        <f>L60+L61+L62</f>
        <v>116</v>
      </c>
      <c r="M59" s="1211">
        <f t="shared" si="3"/>
        <v>209</v>
      </c>
      <c r="N59" s="96"/>
      <c r="O59" s="96"/>
    </row>
    <row r="60" spans="1:15" ht="12" customHeight="1">
      <c r="A60" s="72"/>
      <c r="B60" s="72"/>
      <c r="C60" s="72"/>
      <c r="D60" s="2068"/>
      <c r="E60" s="1179"/>
      <c r="F60" s="198" t="s">
        <v>92</v>
      </c>
      <c r="G60" s="1178">
        <v>59</v>
      </c>
      <c r="H60" s="1178">
        <v>73</v>
      </c>
      <c r="I60" s="1178">
        <f t="shared" si="2"/>
        <v>132</v>
      </c>
      <c r="J60" s="1177"/>
      <c r="K60" s="1177">
        <v>37</v>
      </c>
      <c r="L60" s="1177">
        <v>52</v>
      </c>
      <c r="M60" s="1189">
        <f t="shared" si="3"/>
        <v>89</v>
      </c>
      <c r="N60" s="96"/>
      <c r="O60" s="96"/>
    </row>
    <row r="61" spans="1:15" ht="12" customHeight="1">
      <c r="A61" s="72"/>
      <c r="B61" s="72"/>
      <c r="C61" s="72"/>
      <c r="D61" s="2068"/>
      <c r="E61" s="1179"/>
      <c r="F61" s="198" t="s">
        <v>423</v>
      </c>
      <c r="G61" s="118">
        <v>0</v>
      </c>
      <c r="H61" s="118">
        <v>0</v>
      </c>
      <c r="I61" s="1178">
        <f t="shared" si="2"/>
        <v>0</v>
      </c>
      <c r="J61" s="1177"/>
      <c r="K61" s="1177">
        <v>0</v>
      </c>
      <c r="L61" s="1177">
        <v>0</v>
      </c>
      <c r="M61" s="1189">
        <f t="shared" si="3"/>
        <v>0</v>
      </c>
      <c r="N61" s="96"/>
      <c r="O61" s="96"/>
    </row>
    <row r="62" spans="1:15" ht="12" customHeight="1">
      <c r="A62" s="72"/>
      <c r="B62" s="72"/>
      <c r="C62" s="72"/>
      <c r="D62" s="2068"/>
      <c r="E62" s="1179"/>
      <c r="F62" s="198" t="s">
        <v>89</v>
      </c>
      <c r="G62" s="118">
        <v>193</v>
      </c>
      <c r="H62" s="118">
        <v>229</v>
      </c>
      <c r="I62" s="1178">
        <f t="shared" si="2"/>
        <v>422</v>
      </c>
      <c r="J62" s="1177"/>
      <c r="K62" s="1177">
        <v>56</v>
      </c>
      <c r="L62" s="1177">
        <v>64</v>
      </c>
      <c r="M62" s="1189">
        <f t="shared" si="3"/>
        <v>120</v>
      </c>
      <c r="N62" s="96"/>
      <c r="O62" s="96"/>
    </row>
    <row r="63" spans="1:15" ht="12" customHeight="1">
      <c r="A63" s="72"/>
      <c r="B63" s="72"/>
      <c r="C63" s="72"/>
      <c r="D63" s="2068"/>
      <c r="E63" s="1175" t="s">
        <v>42</v>
      </c>
      <c r="F63" s="198"/>
      <c r="G63" s="1174">
        <f>G64+G65</f>
        <v>96</v>
      </c>
      <c r="H63" s="1174">
        <f>H64+H65</f>
        <v>115</v>
      </c>
      <c r="I63" s="1196">
        <f t="shared" si="2"/>
        <v>211</v>
      </c>
      <c r="J63" s="1177"/>
      <c r="K63" s="1174">
        <f>K64+K65</f>
        <v>55</v>
      </c>
      <c r="L63" s="1174">
        <f>L64+L65</f>
        <v>81</v>
      </c>
      <c r="M63" s="1195">
        <f t="shared" si="3"/>
        <v>136</v>
      </c>
      <c r="N63" s="96"/>
      <c r="O63" s="96"/>
    </row>
    <row r="64" spans="1:15" ht="12" customHeight="1">
      <c r="A64" s="72"/>
      <c r="B64" s="72"/>
      <c r="C64" s="72"/>
      <c r="D64" s="2068"/>
      <c r="E64" s="1179"/>
      <c r="F64" s="198" t="s">
        <v>92</v>
      </c>
      <c r="G64" s="70">
        <v>60</v>
      </c>
      <c r="H64" s="70">
        <v>63</v>
      </c>
      <c r="I64" s="1178">
        <f t="shared" si="2"/>
        <v>123</v>
      </c>
      <c r="J64" s="1177"/>
      <c r="K64" s="1177">
        <v>28</v>
      </c>
      <c r="L64" s="1177">
        <v>33</v>
      </c>
      <c r="M64" s="1189">
        <f t="shared" si="3"/>
        <v>61</v>
      </c>
      <c r="N64" s="96"/>
      <c r="O64" s="96"/>
    </row>
    <row r="65" spans="1:15" ht="12" customHeight="1">
      <c r="A65" s="72"/>
      <c r="B65" s="72"/>
      <c r="C65" s="72"/>
      <c r="D65" s="2068"/>
      <c r="E65" s="1179"/>
      <c r="F65" s="198" t="s">
        <v>89</v>
      </c>
      <c r="G65" s="70">
        <v>36</v>
      </c>
      <c r="H65" s="70">
        <v>52</v>
      </c>
      <c r="I65" s="1178">
        <f t="shared" si="2"/>
        <v>88</v>
      </c>
      <c r="J65" s="1177"/>
      <c r="K65" s="1177">
        <v>27</v>
      </c>
      <c r="L65" s="1177">
        <v>48</v>
      </c>
      <c r="M65" s="1176">
        <f t="shared" si="3"/>
        <v>75</v>
      </c>
      <c r="N65" s="96"/>
      <c r="O65" s="96"/>
    </row>
    <row r="66" spans="1:15" ht="12" customHeight="1">
      <c r="A66" s="72"/>
      <c r="B66" s="72"/>
      <c r="C66" s="72"/>
      <c r="D66" s="2068"/>
      <c r="E66" s="1175" t="s">
        <v>43</v>
      </c>
      <c r="F66" s="198"/>
      <c r="G66" s="1174">
        <f>SUM(G67:G69)</f>
        <v>173</v>
      </c>
      <c r="H66" s="1174">
        <f>SUM(H67:H69)</f>
        <v>171</v>
      </c>
      <c r="I66" s="1196">
        <f t="shared" si="2"/>
        <v>344</v>
      </c>
      <c r="J66" s="1177"/>
      <c r="K66" s="1174">
        <f>SUM(K67:K69)</f>
        <v>144</v>
      </c>
      <c r="L66" s="1174">
        <f>SUM(L67:L69)</f>
        <v>149</v>
      </c>
      <c r="M66" s="1215">
        <f t="shared" si="3"/>
        <v>293</v>
      </c>
      <c r="N66" s="96"/>
      <c r="O66" s="96"/>
    </row>
    <row r="67" spans="1:15" ht="12" customHeight="1">
      <c r="A67" s="72"/>
      <c r="B67" s="72"/>
      <c r="C67" s="72"/>
      <c r="D67" s="2068"/>
      <c r="E67" s="1217"/>
      <c r="F67" s="198" t="s">
        <v>92</v>
      </c>
      <c r="G67" s="1178">
        <v>98</v>
      </c>
      <c r="H67" s="1178">
        <v>99</v>
      </c>
      <c r="I67" s="1178">
        <f t="shared" si="2"/>
        <v>197</v>
      </c>
      <c r="J67" s="1178"/>
      <c r="K67" s="1178">
        <v>83</v>
      </c>
      <c r="L67" s="1178">
        <v>87</v>
      </c>
      <c r="M67" s="1176">
        <f t="shared" si="3"/>
        <v>170</v>
      </c>
      <c r="N67" s="96"/>
      <c r="O67" s="96"/>
    </row>
    <row r="68" spans="1:15" ht="12" customHeight="1">
      <c r="A68" s="72"/>
      <c r="B68" s="72"/>
      <c r="C68" s="72"/>
      <c r="D68" s="2068"/>
      <c r="E68" s="1217"/>
      <c r="F68" s="198" t="s">
        <v>89</v>
      </c>
      <c r="G68" s="1178">
        <v>74</v>
      </c>
      <c r="H68" s="1178">
        <v>61</v>
      </c>
      <c r="I68" s="1178">
        <f t="shared" si="2"/>
        <v>135</v>
      </c>
      <c r="J68" s="1178"/>
      <c r="K68" s="1178">
        <v>60</v>
      </c>
      <c r="L68" s="1178">
        <v>52</v>
      </c>
      <c r="M68" s="1176">
        <f t="shared" si="3"/>
        <v>112</v>
      </c>
      <c r="N68" s="96"/>
      <c r="O68" s="96"/>
    </row>
    <row r="69" spans="1:15" ht="12" customHeight="1">
      <c r="A69" s="72"/>
      <c r="B69" s="72"/>
      <c r="C69" s="72"/>
      <c r="D69" s="2068"/>
      <c r="E69" s="1217"/>
      <c r="F69" s="198" t="s">
        <v>94</v>
      </c>
      <c r="G69" s="1178">
        <v>1</v>
      </c>
      <c r="H69" s="1178">
        <v>11</v>
      </c>
      <c r="I69" s="1178">
        <f t="shared" si="2"/>
        <v>12</v>
      </c>
      <c r="J69" s="1178"/>
      <c r="K69" s="1178">
        <v>1</v>
      </c>
      <c r="L69" s="1178">
        <v>10</v>
      </c>
      <c r="M69" s="1176">
        <f t="shared" si="3"/>
        <v>11</v>
      </c>
      <c r="N69" s="96"/>
      <c r="O69" s="96"/>
    </row>
    <row r="70" spans="1:15" ht="12" customHeight="1">
      <c r="A70" s="72"/>
      <c r="B70" s="72"/>
      <c r="C70" s="72"/>
      <c r="D70" s="2068"/>
      <c r="E70" s="1175" t="s">
        <v>44</v>
      </c>
      <c r="F70" s="190"/>
      <c r="G70" s="1178">
        <f>G71</f>
        <v>83</v>
      </c>
      <c r="H70" s="1178">
        <f>H71</f>
        <v>106</v>
      </c>
      <c r="I70" s="1178">
        <f t="shared" si="2"/>
        <v>189</v>
      </c>
      <c r="J70" s="1178"/>
      <c r="K70" s="1178">
        <f>K71</f>
        <v>9</v>
      </c>
      <c r="L70" s="1178">
        <f>L71</f>
        <v>18</v>
      </c>
      <c r="M70" s="1176">
        <f t="shared" si="3"/>
        <v>27</v>
      </c>
      <c r="N70" s="96"/>
      <c r="O70" s="96"/>
    </row>
    <row r="71" spans="1:15" ht="12" customHeight="1">
      <c r="A71" s="72"/>
      <c r="B71" s="72"/>
      <c r="C71" s="72"/>
      <c r="D71" s="2068"/>
      <c r="E71" s="1179"/>
      <c r="F71" s="198" t="s">
        <v>109</v>
      </c>
      <c r="G71" s="1178">
        <v>83</v>
      </c>
      <c r="H71" s="1178">
        <v>106</v>
      </c>
      <c r="I71" s="1178">
        <f t="shared" si="2"/>
        <v>189</v>
      </c>
      <c r="J71" s="1178"/>
      <c r="K71" s="1178">
        <v>9</v>
      </c>
      <c r="L71" s="1178">
        <v>18</v>
      </c>
      <c r="M71" s="1216">
        <f t="shared" si="3"/>
        <v>27</v>
      </c>
      <c r="N71" s="96"/>
      <c r="O71" s="96"/>
    </row>
    <row r="72" spans="1:15" ht="12.75" customHeight="1">
      <c r="D72" s="2067">
        <v>1403</v>
      </c>
      <c r="E72" s="1201" t="s">
        <v>3</v>
      </c>
      <c r="F72" s="194"/>
      <c r="G72" s="1199">
        <f>SUM(G73+G75+G77)</f>
        <v>349</v>
      </c>
      <c r="H72" s="1199">
        <f>SUM(H73+H75+H77)</f>
        <v>525</v>
      </c>
      <c r="I72" s="1199">
        <f>I73+I75+I77</f>
        <v>874</v>
      </c>
      <c r="J72" s="1199" t="e">
        <f>J73+J75+J77+#REF!</f>
        <v>#REF!</v>
      </c>
      <c r="K72" s="1199">
        <f>K73+K75+K77</f>
        <v>219</v>
      </c>
      <c r="L72" s="1199">
        <f>L73+L75+L77</f>
        <v>350</v>
      </c>
      <c r="M72" s="1198">
        <f t="shared" si="3"/>
        <v>569</v>
      </c>
      <c r="N72" s="96"/>
      <c r="O72" s="96"/>
    </row>
    <row r="73" spans="1:15" ht="12" customHeight="1">
      <c r="A73" s="72"/>
      <c r="B73" s="72"/>
      <c r="D73" s="2068"/>
      <c r="E73" s="1175" t="s">
        <v>45</v>
      </c>
      <c r="F73" s="198"/>
      <c r="G73" s="1207">
        <f>G74</f>
        <v>88</v>
      </c>
      <c r="H73" s="1207">
        <f>H74</f>
        <v>149</v>
      </c>
      <c r="I73" s="1207">
        <f>G73+H73</f>
        <v>237</v>
      </c>
      <c r="J73" s="1177"/>
      <c r="K73" s="1174">
        <f>K74</f>
        <v>63</v>
      </c>
      <c r="L73" s="1174">
        <f>L74</f>
        <v>112</v>
      </c>
      <c r="M73" s="1211">
        <f t="shared" si="3"/>
        <v>175</v>
      </c>
      <c r="N73" s="96"/>
      <c r="O73" s="96"/>
    </row>
    <row r="74" spans="1:15" ht="12" customHeight="1">
      <c r="A74" s="72"/>
      <c r="B74" s="72"/>
      <c r="C74" s="72"/>
      <c r="D74" s="2068"/>
      <c r="E74" s="1179"/>
      <c r="F74" s="198" t="s">
        <v>96</v>
      </c>
      <c r="G74" s="1178">
        <v>88</v>
      </c>
      <c r="H74" s="1178">
        <v>149</v>
      </c>
      <c r="I74" s="1178">
        <f>G74+H74</f>
        <v>237</v>
      </c>
      <c r="J74" s="1178"/>
      <c r="K74" s="1178">
        <v>63</v>
      </c>
      <c r="L74" s="1178">
        <v>112</v>
      </c>
      <c r="M74" s="1176">
        <f t="shared" ref="M74:M105" si="4">SUM(K74:L74)</f>
        <v>175</v>
      </c>
      <c r="N74" s="96"/>
      <c r="O74" s="96"/>
    </row>
    <row r="75" spans="1:15" ht="12" customHeight="1">
      <c r="A75" s="72"/>
      <c r="B75" s="72"/>
      <c r="C75" s="72"/>
      <c r="D75" s="2068"/>
      <c r="E75" s="1175" t="s">
        <v>46</v>
      </c>
      <c r="F75" s="198"/>
      <c r="G75" s="1196">
        <f>G76</f>
        <v>97</v>
      </c>
      <c r="H75" s="1196">
        <f>H76</f>
        <v>131</v>
      </c>
      <c r="I75" s="1196">
        <f>G75+H75</f>
        <v>228</v>
      </c>
      <c r="J75" s="1196"/>
      <c r="K75" s="1196">
        <f>K76</f>
        <v>65</v>
      </c>
      <c r="L75" s="1196">
        <f>L76</f>
        <v>88</v>
      </c>
      <c r="M75" s="1215">
        <f t="shared" si="4"/>
        <v>153</v>
      </c>
      <c r="N75" s="96"/>
      <c r="O75" s="96"/>
    </row>
    <row r="76" spans="1:15" ht="12" customHeight="1">
      <c r="A76" s="72"/>
      <c r="B76" s="72"/>
      <c r="C76" s="72"/>
      <c r="D76" s="2068"/>
      <c r="E76" s="1179"/>
      <c r="F76" s="198" t="s">
        <v>96</v>
      </c>
      <c r="G76" s="1178">
        <v>97</v>
      </c>
      <c r="H76" s="1178">
        <v>131</v>
      </c>
      <c r="I76" s="1178">
        <f>G76+H76</f>
        <v>228</v>
      </c>
      <c r="J76" s="1178"/>
      <c r="K76" s="1178">
        <v>65</v>
      </c>
      <c r="L76" s="1178">
        <v>88</v>
      </c>
      <c r="M76" s="1176">
        <f t="shared" si="4"/>
        <v>153</v>
      </c>
      <c r="N76" s="96"/>
      <c r="O76" s="96"/>
    </row>
    <row r="77" spans="1:15" ht="12" customHeight="1">
      <c r="A77" s="72"/>
      <c r="B77" s="72"/>
      <c r="C77" s="72"/>
      <c r="D77" s="2068"/>
      <c r="E77" s="1175" t="s">
        <v>47</v>
      </c>
      <c r="F77" s="198"/>
      <c r="G77" s="1196">
        <f>SUM(G78:G79)</f>
        <v>164</v>
      </c>
      <c r="H77" s="1196">
        <f>SUM(H78:H79)</f>
        <v>245</v>
      </c>
      <c r="I77" s="1196">
        <f>G77+H77</f>
        <v>409</v>
      </c>
      <c r="J77" s="1196"/>
      <c r="K77" s="1196">
        <f>SUM(K78:K79)</f>
        <v>91</v>
      </c>
      <c r="L77" s="1196">
        <f>SUM(L78:L79)</f>
        <v>150</v>
      </c>
      <c r="M77" s="1215">
        <f t="shared" si="4"/>
        <v>241</v>
      </c>
      <c r="N77" s="96"/>
      <c r="O77" s="96"/>
    </row>
    <row r="78" spans="1:15" ht="12" customHeight="1">
      <c r="A78" s="72"/>
      <c r="B78" s="72"/>
      <c r="C78" s="72"/>
      <c r="D78" s="2068"/>
      <c r="E78" s="1179"/>
      <c r="F78" s="198" t="s">
        <v>96</v>
      </c>
      <c r="G78" s="1178">
        <v>124</v>
      </c>
      <c r="H78" s="1178">
        <v>186</v>
      </c>
      <c r="I78" s="1178">
        <f>SUM(G78:H78)</f>
        <v>310</v>
      </c>
      <c r="J78" s="1178"/>
      <c r="K78" s="1178">
        <v>78</v>
      </c>
      <c r="L78" s="1178">
        <v>128</v>
      </c>
      <c r="M78" s="1176">
        <f t="shared" si="4"/>
        <v>206</v>
      </c>
      <c r="N78" s="96"/>
      <c r="O78" s="96"/>
    </row>
    <row r="79" spans="1:15" ht="12" customHeight="1">
      <c r="A79" s="72"/>
      <c r="B79" s="72"/>
      <c r="C79" s="72"/>
      <c r="D79" s="2069"/>
      <c r="E79" s="1172"/>
      <c r="F79" s="177" t="s">
        <v>397</v>
      </c>
      <c r="G79" s="1171">
        <v>40</v>
      </c>
      <c r="H79" s="1171">
        <v>59</v>
      </c>
      <c r="I79" s="1171">
        <f>SUM(G79:H79)</f>
        <v>99</v>
      </c>
      <c r="J79" s="1171"/>
      <c r="K79" s="1171">
        <v>13</v>
      </c>
      <c r="L79" s="1171">
        <v>22</v>
      </c>
      <c r="M79" s="1169">
        <f t="shared" si="4"/>
        <v>35</v>
      </c>
      <c r="N79" s="96"/>
      <c r="O79" s="96"/>
    </row>
    <row r="80" spans="1:15" ht="12" customHeight="1">
      <c r="D80" s="1214"/>
      <c r="E80" s="69"/>
      <c r="F80" s="69"/>
      <c r="G80" s="70"/>
      <c r="H80" s="70"/>
      <c r="I80" s="1177"/>
      <c r="J80" s="1177"/>
      <c r="K80" s="70"/>
      <c r="L80" s="119"/>
      <c r="M80" s="119" t="s">
        <v>386</v>
      </c>
      <c r="N80" s="96"/>
      <c r="O80" s="96"/>
    </row>
    <row r="81" spans="1:15" ht="12" customHeight="1">
      <c r="E81" s="69"/>
      <c r="F81" s="69"/>
      <c r="G81" s="70"/>
      <c r="H81" s="117"/>
      <c r="I81" s="70"/>
      <c r="J81" s="70"/>
      <c r="K81" s="70"/>
      <c r="M81" s="119" t="s">
        <v>447</v>
      </c>
    </row>
    <row r="82" spans="1:15" ht="12.95" customHeight="1">
      <c r="A82" s="72"/>
      <c r="B82" s="72"/>
      <c r="D82" s="2080" t="s">
        <v>6</v>
      </c>
      <c r="E82" s="2073" t="s">
        <v>87</v>
      </c>
      <c r="F82" s="2073"/>
      <c r="G82" s="2082" t="s">
        <v>446</v>
      </c>
      <c r="H82" s="2082"/>
      <c r="I82" s="2082"/>
      <c r="J82" s="2082"/>
      <c r="K82" s="2082"/>
      <c r="L82" s="2082"/>
      <c r="M82" s="2083"/>
      <c r="N82" s="106"/>
      <c r="O82" s="72"/>
    </row>
    <row r="83" spans="1:15" ht="12.75" customHeight="1">
      <c r="A83" s="72"/>
      <c r="B83" s="72"/>
      <c r="D83" s="2081"/>
      <c r="E83" s="2074"/>
      <c r="F83" s="2074"/>
      <c r="G83" s="2084" t="s">
        <v>445</v>
      </c>
      <c r="H83" s="2084"/>
      <c r="I83" s="2084"/>
      <c r="J83" s="1213"/>
      <c r="K83" s="2071" t="s">
        <v>146</v>
      </c>
      <c r="L83" s="2071"/>
      <c r="M83" s="2072"/>
      <c r="N83" s="106"/>
      <c r="O83" s="72"/>
    </row>
    <row r="84" spans="1:15" ht="12.75" customHeight="1">
      <c r="D84" s="2081"/>
      <c r="E84" s="2075"/>
      <c r="F84" s="2075"/>
      <c r="G84" s="153" t="s">
        <v>72</v>
      </c>
      <c r="H84" s="153" t="s">
        <v>71</v>
      </c>
      <c r="I84" s="153" t="s">
        <v>0</v>
      </c>
      <c r="J84" s="153"/>
      <c r="K84" s="153" t="s">
        <v>72</v>
      </c>
      <c r="L84" s="153" t="s">
        <v>71</v>
      </c>
      <c r="M84" s="152" t="s">
        <v>0</v>
      </c>
      <c r="N84" s="96"/>
    </row>
    <row r="85" spans="1:15">
      <c r="A85" s="72"/>
      <c r="B85" s="72"/>
      <c r="C85" s="72"/>
      <c r="D85" s="2086">
        <v>1404</v>
      </c>
      <c r="E85" s="1201" t="s">
        <v>28</v>
      </c>
      <c r="F85" s="194"/>
      <c r="G85" s="1212">
        <f>SUM(G88+G86)</f>
        <v>1504</v>
      </c>
      <c r="H85" s="1212">
        <f>SUM(H88+H86)</f>
        <v>657</v>
      </c>
      <c r="I85" s="1199">
        <f>G85+H85</f>
        <v>2161</v>
      </c>
      <c r="J85" s="1199"/>
      <c r="K85" s="1199">
        <f>SUM(K88+K86)</f>
        <v>788</v>
      </c>
      <c r="L85" s="1199">
        <f>L88+L86</f>
        <v>387</v>
      </c>
      <c r="M85" s="1198">
        <f>K85+L85</f>
        <v>1175</v>
      </c>
    </row>
    <row r="86" spans="1:15" ht="12" customHeight="1">
      <c r="A86" s="72"/>
      <c r="B86" s="72"/>
      <c r="C86" s="72"/>
      <c r="D86" s="2087"/>
      <c r="E86" s="1175" t="s">
        <v>48</v>
      </c>
      <c r="F86" s="198"/>
      <c r="G86" s="1191">
        <f>G87</f>
        <v>672</v>
      </c>
      <c r="H86" s="1191">
        <f>H87</f>
        <v>440</v>
      </c>
      <c r="I86" s="1174">
        <f t="shared" ref="I86:I117" si="5">SUM(G86:H86)</f>
        <v>1112</v>
      </c>
      <c r="J86" s="1174"/>
      <c r="K86" s="1174">
        <f>K87</f>
        <v>397</v>
      </c>
      <c r="L86" s="1174">
        <f>L87</f>
        <v>268</v>
      </c>
      <c r="M86" s="1190">
        <f t="shared" ref="M86:M117" si="6">SUM(K86:L86)</f>
        <v>665</v>
      </c>
    </row>
    <row r="87" spans="1:15" ht="12" customHeight="1">
      <c r="A87" s="72"/>
      <c r="B87" s="72"/>
      <c r="C87" s="72"/>
      <c r="D87" s="2087"/>
      <c r="E87" s="1179"/>
      <c r="F87" s="198" t="s">
        <v>111</v>
      </c>
      <c r="G87" s="118">
        <v>672</v>
      </c>
      <c r="H87" s="118">
        <v>440</v>
      </c>
      <c r="I87" s="1178">
        <f t="shared" si="5"/>
        <v>1112</v>
      </c>
      <c r="J87" s="1178"/>
      <c r="K87" s="1178">
        <v>397</v>
      </c>
      <c r="L87" s="1178">
        <v>268</v>
      </c>
      <c r="M87" s="1189">
        <f t="shared" si="6"/>
        <v>665</v>
      </c>
    </row>
    <row r="88" spans="1:15" ht="12" customHeight="1">
      <c r="A88" s="72"/>
      <c r="B88" s="72"/>
      <c r="C88" s="72"/>
      <c r="D88" s="2087"/>
      <c r="E88" s="1175" t="s">
        <v>49</v>
      </c>
      <c r="F88" s="198"/>
      <c r="G88" s="1207">
        <f>SUM(G89:G91)</f>
        <v>832</v>
      </c>
      <c r="H88" s="1207">
        <f>SUM(H89:H91)</f>
        <v>217</v>
      </c>
      <c r="I88" s="1207">
        <f t="shared" si="5"/>
        <v>1049</v>
      </c>
      <c r="J88" s="1177"/>
      <c r="K88" s="1174">
        <f>SUM(K89:K91)</f>
        <v>391</v>
      </c>
      <c r="L88" s="1174">
        <f>SUM(L89:L91)</f>
        <v>119</v>
      </c>
      <c r="M88" s="1211">
        <f t="shared" si="6"/>
        <v>510</v>
      </c>
    </row>
    <row r="89" spans="1:15" ht="12" customHeight="1">
      <c r="A89" s="72"/>
      <c r="B89" s="72"/>
      <c r="C89" s="72"/>
      <c r="D89" s="2087"/>
      <c r="E89" s="1179"/>
      <c r="F89" s="198" t="s">
        <v>112</v>
      </c>
      <c r="G89" s="143">
        <v>832</v>
      </c>
      <c r="H89" s="128">
        <v>217</v>
      </c>
      <c r="I89" s="128">
        <f t="shared" si="5"/>
        <v>1049</v>
      </c>
      <c r="J89" s="128"/>
      <c r="K89" s="128">
        <v>391</v>
      </c>
      <c r="L89" s="128">
        <v>119</v>
      </c>
      <c r="M89" s="130">
        <f t="shared" si="6"/>
        <v>510</v>
      </c>
    </row>
    <row r="90" spans="1:15" ht="12" customHeight="1">
      <c r="A90" s="72"/>
      <c r="B90" s="72"/>
      <c r="C90" s="72"/>
      <c r="D90" s="2087"/>
      <c r="E90" s="1179"/>
      <c r="F90" s="198" t="s">
        <v>422</v>
      </c>
      <c r="G90" s="128">
        <v>0</v>
      </c>
      <c r="H90" s="128">
        <v>0</v>
      </c>
      <c r="I90" s="128">
        <f t="shared" si="5"/>
        <v>0</v>
      </c>
      <c r="J90" s="128"/>
      <c r="K90" s="128">
        <v>0</v>
      </c>
      <c r="L90" s="128">
        <v>0</v>
      </c>
      <c r="M90" s="130">
        <f t="shared" si="6"/>
        <v>0</v>
      </c>
    </row>
    <row r="91" spans="1:15" ht="12" customHeight="1">
      <c r="A91" s="72"/>
      <c r="B91" s="72"/>
      <c r="C91" s="72"/>
      <c r="D91" s="2089"/>
      <c r="E91" s="1179"/>
      <c r="F91" s="198" t="s">
        <v>421</v>
      </c>
      <c r="G91" s="128">
        <v>0</v>
      </c>
      <c r="H91" s="128">
        <v>0</v>
      </c>
      <c r="I91" s="128">
        <f t="shared" si="5"/>
        <v>0</v>
      </c>
      <c r="J91" s="128"/>
      <c r="K91" s="128">
        <v>0</v>
      </c>
      <c r="L91" s="128">
        <v>0</v>
      </c>
      <c r="M91" s="130">
        <f t="shared" si="6"/>
        <v>0</v>
      </c>
    </row>
    <row r="92" spans="1:15" ht="12.75" customHeight="1">
      <c r="A92" s="72"/>
      <c r="B92" s="72"/>
      <c r="C92" s="72"/>
      <c r="D92" s="2067">
        <v>1405</v>
      </c>
      <c r="E92" s="1201" t="s">
        <v>4</v>
      </c>
      <c r="F92" s="187"/>
      <c r="G92" s="1199">
        <f>SUM(G93+G98+G105+G107)</f>
        <v>1178</v>
      </c>
      <c r="H92" s="1199">
        <f>SUM(H93+H98+H105+H107)</f>
        <v>1814</v>
      </c>
      <c r="I92" s="1199">
        <f t="shared" si="5"/>
        <v>2992</v>
      </c>
      <c r="J92" s="1199">
        <f>J95+J100+J107+J93</f>
        <v>0</v>
      </c>
      <c r="K92" s="1199">
        <f>SUM(K93+K98+K105+K107)</f>
        <v>348</v>
      </c>
      <c r="L92" s="1199">
        <f>SUM(L93+L98+L105+L107)</f>
        <v>724</v>
      </c>
      <c r="M92" s="1198">
        <f t="shared" si="6"/>
        <v>1072</v>
      </c>
    </row>
    <row r="93" spans="1:15" ht="12" customHeight="1">
      <c r="A93" s="72"/>
      <c r="B93" s="72"/>
      <c r="C93" s="72"/>
      <c r="D93" s="2068"/>
      <c r="E93" s="1175" t="s">
        <v>50</v>
      </c>
      <c r="F93" s="198"/>
      <c r="G93" s="1174">
        <f>G94+G95+G96+G97</f>
        <v>187</v>
      </c>
      <c r="H93" s="1174">
        <f>H94+H95+H96+H97</f>
        <v>158</v>
      </c>
      <c r="I93" s="1174">
        <f t="shared" si="5"/>
        <v>345</v>
      </c>
      <c r="J93" s="1174"/>
      <c r="K93" s="1174">
        <f>K94+K95+K96+K97</f>
        <v>76</v>
      </c>
      <c r="L93" s="1174">
        <f>L94+L95+L96+L97</f>
        <v>87</v>
      </c>
      <c r="M93" s="1211">
        <f t="shared" si="6"/>
        <v>163</v>
      </c>
    </row>
    <row r="94" spans="1:15" ht="12" customHeight="1">
      <c r="A94" s="72"/>
      <c r="B94" s="72"/>
      <c r="C94" s="72"/>
      <c r="D94" s="2068"/>
      <c r="E94" s="1179"/>
      <c r="F94" s="198" t="s">
        <v>395</v>
      </c>
      <c r="G94" s="1177">
        <v>21</v>
      </c>
      <c r="H94" s="1177">
        <v>18</v>
      </c>
      <c r="I94" s="1178">
        <f t="shared" si="5"/>
        <v>39</v>
      </c>
      <c r="J94" s="1177"/>
      <c r="K94" s="1177">
        <v>14</v>
      </c>
      <c r="L94" s="1177">
        <v>10</v>
      </c>
      <c r="M94" s="1192">
        <f t="shared" si="6"/>
        <v>24</v>
      </c>
    </row>
    <row r="95" spans="1:15" ht="12" customHeight="1">
      <c r="A95" s="72"/>
      <c r="B95" s="72"/>
      <c r="C95" s="72"/>
      <c r="D95" s="2068"/>
      <c r="E95" s="1179"/>
      <c r="F95" s="198" t="s">
        <v>394</v>
      </c>
      <c r="G95" s="1193">
        <v>113</v>
      </c>
      <c r="H95" s="1193">
        <v>82</v>
      </c>
      <c r="I95" s="1178">
        <f t="shared" si="5"/>
        <v>195</v>
      </c>
      <c r="J95" s="1174"/>
      <c r="K95" s="1193">
        <v>43</v>
      </c>
      <c r="L95" s="1193">
        <v>34</v>
      </c>
      <c r="M95" s="1192">
        <f t="shared" si="6"/>
        <v>77</v>
      </c>
    </row>
    <row r="96" spans="1:15" ht="12" customHeight="1">
      <c r="A96" s="72"/>
      <c r="B96" s="72"/>
      <c r="C96" s="72"/>
      <c r="D96" s="2068"/>
      <c r="E96" s="1179"/>
      <c r="F96" s="198" t="s">
        <v>393</v>
      </c>
      <c r="G96" s="118">
        <v>23</v>
      </c>
      <c r="H96" s="118">
        <v>17</v>
      </c>
      <c r="I96" s="1178">
        <f t="shared" si="5"/>
        <v>40</v>
      </c>
      <c r="J96" s="1178"/>
      <c r="K96" s="1178">
        <v>4</v>
      </c>
      <c r="L96" s="1178">
        <v>12</v>
      </c>
      <c r="M96" s="1189">
        <f t="shared" si="6"/>
        <v>16</v>
      </c>
    </row>
    <row r="97" spans="1:13" ht="12" customHeight="1">
      <c r="A97" s="72"/>
      <c r="B97" s="72"/>
      <c r="C97" s="72"/>
      <c r="D97" s="2068"/>
      <c r="E97" s="1179"/>
      <c r="F97" s="198" t="s">
        <v>392</v>
      </c>
      <c r="G97" s="118">
        <v>30</v>
      </c>
      <c r="H97" s="118">
        <v>41</v>
      </c>
      <c r="I97" s="1178">
        <f t="shared" si="5"/>
        <v>71</v>
      </c>
      <c r="J97" s="1178"/>
      <c r="K97" s="1178">
        <v>15</v>
      </c>
      <c r="L97" s="1178">
        <v>31</v>
      </c>
      <c r="M97" s="1189">
        <f t="shared" si="6"/>
        <v>46</v>
      </c>
    </row>
    <row r="98" spans="1:13" ht="12" customHeight="1">
      <c r="A98" s="72"/>
      <c r="B98" s="72"/>
      <c r="C98" s="72"/>
      <c r="D98" s="2068"/>
      <c r="E98" s="1175" t="s">
        <v>58</v>
      </c>
      <c r="F98" s="198"/>
      <c r="G98" s="1196">
        <f>G99+G100+G101+G102+G103+G104</f>
        <v>815</v>
      </c>
      <c r="H98" s="1196">
        <f>H99+H100+H101+H102+H103+H104</f>
        <v>1105</v>
      </c>
      <c r="I98" s="1196">
        <f t="shared" si="5"/>
        <v>1920</v>
      </c>
      <c r="J98" s="1196"/>
      <c r="K98" s="1196">
        <f>SUM(K99:K104)</f>
        <v>169</v>
      </c>
      <c r="L98" s="1196">
        <f>SUM(L99:L104)</f>
        <v>294</v>
      </c>
      <c r="M98" s="1195">
        <f t="shared" si="6"/>
        <v>463</v>
      </c>
    </row>
    <row r="99" spans="1:13" ht="12" customHeight="1">
      <c r="A99" s="72"/>
      <c r="B99" s="72"/>
      <c r="C99" s="72"/>
      <c r="D99" s="2068"/>
      <c r="E99" s="1179"/>
      <c r="F99" s="198" t="s">
        <v>113</v>
      </c>
      <c r="G99" s="1178">
        <v>15</v>
      </c>
      <c r="H99" s="1178">
        <v>23</v>
      </c>
      <c r="I99" s="1178">
        <f t="shared" si="5"/>
        <v>38</v>
      </c>
      <c r="J99" s="1178"/>
      <c r="K99" s="1178">
        <v>2</v>
      </c>
      <c r="L99" s="1178">
        <v>9</v>
      </c>
      <c r="M99" s="1189">
        <f t="shared" si="6"/>
        <v>11</v>
      </c>
    </row>
    <row r="100" spans="1:13" ht="12" customHeight="1">
      <c r="A100" s="72"/>
      <c r="B100" s="72"/>
      <c r="C100" s="72"/>
      <c r="D100" s="2068"/>
      <c r="E100" s="1179"/>
      <c r="F100" s="198" t="s">
        <v>391</v>
      </c>
      <c r="G100" s="1193">
        <v>358</v>
      </c>
      <c r="H100" s="1193">
        <v>280</v>
      </c>
      <c r="I100" s="1193">
        <f t="shared" si="5"/>
        <v>638</v>
      </c>
      <c r="J100" s="1193"/>
      <c r="K100" s="1193">
        <v>88</v>
      </c>
      <c r="L100" s="1193">
        <v>71</v>
      </c>
      <c r="M100" s="1192">
        <f t="shared" si="6"/>
        <v>159</v>
      </c>
    </row>
    <row r="101" spans="1:13" ht="12" customHeight="1">
      <c r="A101" s="72"/>
      <c r="B101" s="72"/>
      <c r="C101" s="72"/>
      <c r="D101" s="2068"/>
      <c r="E101" s="1179"/>
      <c r="F101" s="198" t="s">
        <v>390</v>
      </c>
      <c r="G101" s="118">
        <v>19</v>
      </c>
      <c r="H101" s="118">
        <v>13</v>
      </c>
      <c r="I101" s="1178">
        <f t="shared" si="5"/>
        <v>32</v>
      </c>
      <c r="J101" s="1178"/>
      <c r="K101" s="1178">
        <v>4</v>
      </c>
      <c r="L101" s="1178">
        <v>2</v>
      </c>
      <c r="M101" s="1189">
        <f t="shared" si="6"/>
        <v>6</v>
      </c>
    </row>
    <row r="102" spans="1:13" ht="12" customHeight="1">
      <c r="A102" s="72"/>
      <c r="B102" s="72"/>
      <c r="C102" s="72"/>
      <c r="D102" s="2068"/>
      <c r="E102" s="1179"/>
      <c r="F102" s="198" t="s">
        <v>389</v>
      </c>
      <c r="G102" s="1178">
        <v>39</v>
      </c>
      <c r="H102" s="1178">
        <v>80</v>
      </c>
      <c r="I102" s="1178">
        <f t="shared" si="5"/>
        <v>119</v>
      </c>
      <c r="J102" s="1178"/>
      <c r="K102" s="1178">
        <v>0</v>
      </c>
      <c r="L102" s="1178">
        <v>3</v>
      </c>
      <c r="M102" s="1189">
        <f t="shared" si="6"/>
        <v>3</v>
      </c>
    </row>
    <row r="103" spans="1:13" ht="12" customHeight="1">
      <c r="A103" s="72"/>
      <c r="B103" s="72"/>
      <c r="C103" s="72"/>
      <c r="D103" s="2068"/>
      <c r="E103" s="1179"/>
      <c r="F103" s="198" t="s">
        <v>444</v>
      </c>
      <c r="G103" s="118">
        <v>273</v>
      </c>
      <c r="H103" s="118">
        <v>626</v>
      </c>
      <c r="I103" s="1178">
        <f t="shared" si="5"/>
        <v>899</v>
      </c>
      <c r="J103" s="1178"/>
      <c r="K103" s="1178">
        <v>75</v>
      </c>
      <c r="L103" s="1178">
        <v>209</v>
      </c>
      <c r="M103" s="1189">
        <f t="shared" si="6"/>
        <v>284</v>
      </c>
    </row>
    <row r="104" spans="1:13" ht="12" customHeight="1">
      <c r="A104" s="72"/>
      <c r="B104" s="72"/>
      <c r="C104" s="72"/>
      <c r="D104" s="2068"/>
      <c r="E104" s="1179"/>
      <c r="F104" s="1185" t="s">
        <v>388</v>
      </c>
      <c r="G104" s="1178">
        <v>111</v>
      </c>
      <c r="H104" s="1178">
        <v>83</v>
      </c>
      <c r="I104" s="1178">
        <f t="shared" si="5"/>
        <v>194</v>
      </c>
      <c r="J104" s="1178"/>
      <c r="K104" s="1178">
        <v>0</v>
      </c>
      <c r="L104" s="1178">
        <v>0</v>
      </c>
      <c r="M104" s="1189">
        <f t="shared" si="6"/>
        <v>0</v>
      </c>
    </row>
    <row r="105" spans="1:13" ht="12" customHeight="1">
      <c r="A105" s="72"/>
      <c r="B105" s="72"/>
      <c r="C105" s="72"/>
      <c r="D105" s="2068"/>
      <c r="E105" s="1210" t="s">
        <v>51</v>
      </c>
      <c r="F105" s="1209"/>
      <c r="G105" s="1196">
        <f>G106</f>
        <v>125</v>
      </c>
      <c r="H105" s="1196">
        <f>H106</f>
        <v>389</v>
      </c>
      <c r="I105" s="1196">
        <f t="shared" si="5"/>
        <v>514</v>
      </c>
      <c r="J105" s="1196"/>
      <c r="K105" s="1196">
        <f>K106</f>
        <v>69</v>
      </c>
      <c r="L105" s="1196">
        <f>L106</f>
        <v>236</v>
      </c>
      <c r="M105" s="1195">
        <f t="shared" si="6"/>
        <v>305</v>
      </c>
    </row>
    <row r="106" spans="1:13" ht="12" customHeight="1">
      <c r="A106" s="72"/>
      <c r="B106" s="72"/>
      <c r="C106" s="72"/>
      <c r="D106" s="2068"/>
      <c r="E106" s="198"/>
      <c r="F106" s="198" t="s">
        <v>97</v>
      </c>
      <c r="G106" s="1178">
        <v>125</v>
      </c>
      <c r="H106" s="1178">
        <v>389</v>
      </c>
      <c r="I106" s="1178">
        <f t="shared" si="5"/>
        <v>514</v>
      </c>
      <c r="J106" s="1178"/>
      <c r="K106" s="1178">
        <v>69</v>
      </c>
      <c r="L106" s="1178">
        <v>236</v>
      </c>
      <c r="M106" s="1189">
        <f t="shared" si="6"/>
        <v>305</v>
      </c>
    </row>
    <row r="107" spans="1:13" ht="12" customHeight="1">
      <c r="A107" s="72"/>
      <c r="B107" s="72"/>
      <c r="C107" s="72"/>
      <c r="D107" s="2068"/>
      <c r="E107" s="1175" t="s">
        <v>52</v>
      </c>
      <c r="F107" s="190"/>
      <c r="G107" s="1174">
        <f>SUM(G108:G109)</f>
        <v>51</v>
      </c>
      <c r="H107" s="1174">
        <f>SUM(H108:H109)</f>
        <v>162</v>
      </c>
      <c r="I107" s="1207">
        <f t="shared" si="5"/>
        <v>213</v>
      </c>
      <c r="J107" s="1177"/>
      <c r="K107" s="1174">
        <f>SUM(K108:K109)</f>
        <v>34</v>
      </c>
      <c r="L107" s="1174">
        <f>SUM(L108:L109)</f>
        <v>107</v>
      </c>
      <c r="M107" s="1190">
        <f t="shared" si="6"/>
        <v>141</v>
      </c>
    </row>
    <row r="108" spans="1:13" ht="12" customHeight="1">
      <c r="A108" s="72"/>
      <c r="B108" s="72"/>
      <c r="C108" s="72"/>
      <c r="D108" s="2068"/>
      <c r="E108" s="1179"/>
      <c r="F108" s="198" t="s">
        <v>115</v>
      </c>
      <c r="G108" s="1177">
        <v>46</v>
      </c>
      <c r="H108" s="1177">
        <v>86</v>
      </c>
      <c r="I108" s="1178">
        <f t="shared" si="5"/>
        <v>132</v>
      </c>
      <c r="J108" s="1177"/>
      <c r="K108" s="1177">
        <v>33</v>
      </c>
      <c r="L108" s="1177">
        <v>59</v>
      </c>
      <c r="M108" s="1189">
        <f t="shared" si="6"/>
        <v>92</v>
      </c>
    </row>
    <row r="109" spans="1:13" ht="12" customHeight="1">
      <c r="A109" s="72"/>
      <c r="B109" s="72"/>
      <c r="C109" s="72"/>
      <c r="D109" s="2068"/>
      <c r="E109" s="1179"/>
      <c r="F109" s="198" t="s">
        <v>387</v>
      </c>
      <c r="G109" s="1177">
        <v>5</v>
      </c>
      <c r="H109" s="1177">
        <v>76</v>
      </c>
      <c r="I109" s="1178">
        <f t="shared" si="5"/>
        <v>81</v>
      </c>
      <c r="J109" s="1177"/>
      <c r="K109" s="1177">
        <v>1</v>
      </c>
      <c r="L109" s="1177">
        <v>48</v>
      </c>
      <c r="M109" s="1189">
        <f t="shared" si="6"/>
        <v>49</v>
      </c>
    </row>
    <row r="110" spans="1:13" ht="12.75" customHeight="1">
      <c r="D110" s="2067">
        <v>1406</v>
      </c>
      <c r="E110" s="1201" t="s">
        <v>5</v>
      </c>
      <c r="F110" s="194"/>
      <c r="G110" s="1199">
        <f>SUM(G111+G116+G114+G120+G118)</f>
        <v>1064</v>
      </c>
      <c r="H110" s="1199">
        <f>SUM(H111+H116+H114+H120+H118)</f>
        <v>1254</v>
      </c>
      <c r="I110" s="1199">
        <f t="shared" si="5"/>
        <v>2318</v>
      </c>
      <c r="J110" s="1200"/>
      <c r="K110" s="1199">
        <f>SUM(K111+K116+K114+K120+K118)</f>
        <v>350</v>
      </c>
      <c r="L110" s="1199">
        <f>SUM(L111+L116+L114+L120+L118)</f>
        <v>444</v>
      </c>
      <c r="M110" s="1198">
        <f t="shared" si="6"/>
        <v>794</v>
      </c>
    </row>
    <row r="111" spans="1:13" ht="12" customHeight="1">
      <c r="A111" s="72"/>
      <c r="B111" s="72"/>
      <c r="C111" s="72"/>
      <c r="D111" s="2068"/>
      <c r="E111" s="1175" t="s">
        <v>53</v>
      </c>
      <c r="F111" s="198"/>
      <c r="G111" s="1174">
        <f>G112+G113</f>
        <v>505</v>
      </c>
      <c r="H111" s="1174">
        <f>H112+H113</f>
        <v>687</v>
      </c>
      <c r="I111" s="1207">
        <f t="shared" si="5"/>
        <v>1192</v>
      </c>
      <c r="J111" s="1177"/>
      <c r="K111" s="1174">
        <f>K112+K113</f>
        <v>83</v>
      </c>
      <c r="L111" s="1174">
        <f>L112+L113</f>
        <v>149</v>
      </c>
      <c r="M111" s="1190">
        <f t="shared" si="6"/>
        <v>232</v>
      </c>
    </row>
    <row r="112" spans="1:13" ht="12" customHeight="1">
      <c r="A112" s="72"/>
      <c r="B112" s="72"/>
      <c r="C112" s="72"/>
      <c r="D112" s="2068"/>
      <c r="E112" s="1208"/>
      <c r="F112" s="198" t="s">
        <v>443</v>
      </c>
      <c r="G112" s="1177">
        <v>72</v>
      </c>
      <c r="H112" s="1177">
        <v>162</v>
      </c>
      <c r="I112" s="1178">
        <f t="shared" si="5"/>
        <v>234</v>
      </c>
      <c r="J112" s="1177"/>
      <c r="K112" s="1177">
        <v>31</v>
      </c>
      <c r="L112" s="1177">
        <v>82</v>
      </c>
      <c r="M112" s="1189">
        <f t="shared" si="6"/>
        <v>113</v>
      </c>
    </row>
    <row r="113" spans="1:13" ht="12" customHeight="1">
      <c r="A113" s="72"/>
      <c r="B113" s="72"/>
      <c r="C113" s="72"/>
      <c r="D113" s="2068"/>
      <c r="E113" s="1208"/>
      <c r="F113" s="198" t="s">
        <v>98</v>
      </c>
      <c r="G113" s="1177">
        <v>433</v>
      </c>
      <c r="H113" s="1177">
        <v>525</v>
      </c>
      <c r="I113" s="1178">
        <f t="shared" si="5"/>
        <v>958</v>
      </c>
      <c r="J113" s="1177"/>
      <c r="K113" s="1177">
        <v>52</v>
      </c>
      <c r="L113" s="1177">
        <v>67</v>
      </c>
      <c r="M113" s="1189">
        <f t="shared" si="6"/>
        <v>119</v>
      </c>
    </row>
    <row r="114" spans="1:13" ht="12" customHeight="1">
      <c r="A114" s="72"/>
      <c r="B114" s="72"/>
      <c r="C114" s="72"/>
      <c r="D114" s="2068"/>
      <c r="E114" s="1175" t="s">
        <v>381</v>
      </c>
      <c r="F114" s="198"/>
      <c r="G114" s="1174">
        <f>G115</f>
        <v>123</v>
      </c>
      <c r="H114" s="1174">
        <f>H115</f>
        <v>109</v>
      </c>
      <c r="I114" s="1207">
        <f t="shared" si="5"/>
        <v>232</v>
      </c>
      <c r="J114" s="1177"/>
      <c r="K114" s="1174">
        <f>K115</f>
        <v>51</v>
      </c>
      <c r="L114" s="1174">
        <f>L115</f>
        <v>43</v>
      </c>
      <c r="M114" s="1190">
        <f t="shared" si="6"/>
        <v>94</v>
      </c>
    </row>
    <row r="115" spans="1:13" ht="12" customHeight="1">
      <c r="A115" s="72"/>
      <c r="B115" s="72"/>
      <c r="C115" s="72"/>
      <c r="D115" s="2068"/>
      <c r="E115" s="1208"/>
      <c r="F115" s="198" t="s">
        <v>118</v>
      </c>
      <c r="G115" s="1177">
        <v>123</v>
      </c>
      <c r="H115" s="1177">
        <v>109</v>
      </c>
      <c r="I115" s="1178">
        <f t="shared" si="5"/>
        <v>232</v>
      </c>
      <c r="J115" s="1177"/>
      <c r="K115" s="1177">
        <v>51</v>
      </c>
      <c r="L115" s="1177">
        <v>43</v>
      </c>
      <c r="M115" s="1189">
        <f t="shared" si="6"/>
        <v>94</v>
      </c>
    </row>
    <row r="116" spans="1:13" ht="12" customHeight="1">
      <c r="A116" s="72"/>
      <c r="B116" s="72"/>
      <c r="C116" s="72"/>
      <c r="D116" s="2068"/>
      <c r="E116" s="1175" t="s">
        <v>55</v>
      </c>
      <c r="F116" s="198"/>
      <c r="G116" s="1174">
        <f>G117</f>
        <v>211</v>
      </c>
      <c r="H116" s="1174">
        <f>H117</f>
        <v>234</v>
      </c>
      <c r="I116" s="1196">
        <f t="shared" si="5"/>
        <v>445</v>
      </c>
      <c r="J116" s="1174"/>
      <c r="K116" s="1174">
        <f>K117</f>
        <v>155</v>
      </c>
      <c r="L116" s="1174">
        <f>L117</f>
        <v>190</v>
      </c>
      <c r="M116" s="1190">
        <f t="shared" si="6"/>
        <v>345</v>
      </c>
    </row>
    <row r="117" spans="1:13" ht="12" customHeight="1">
      <c r="A117" s="72"/>
      <c r="B117" s="72"/>
      <c r="C117" s="72"/>
      <c r="D117" s="2068"/>
      <c r="E117" s="1179"/>
      <c r="F117" s="198" t="s">
        <v>99</v>
      </c>
      <c r="G117" s="1177">
        <v>211</v>
      </c>
      <c r="H117" s="1177">
        <v>234</v>
      </c>
      <c r="I117" s="1178">
        <f t="shared" si="5"/>
        <v>445</v>
      </c>
      <c r="J117" s="1177"/>
      <c r="K117" s="1177">
        <v>155</v>
      </c>
      <c r="L117" s="1177">
        <v>190</v>
      </c>
      <c r="M117" s="1189">
        <f t="shared" si="6"/>
        <v>345</v>
      </c>
    </row>
    <row r="118" spans="1:13" ht="12" customHeight="1">
      <c r="A118" s="72"/>
      <c r="B118" s="72"/>
      <c r="C118" s="72"/>
      <c r="D118" s="2068"/>
      <c r="E118" s="1175" t="s">
        <v>26</v>
      </c>
      <c r="F118" s="198"/>
      <c r="G118" s="1196">
        <f>SUM(G119)</f>
        <v>225</v>
      </c>
      <c r="H118" s="1196">
        <f>SUM(H119)</f>
        <v>224</v>
      </c>
      <c r="I118" s="1196">
        <f t="shared" ref="I118:I149" si="7">SUM(G118:H118)</f>
        <v>449</v>
      </c>
      <c r="J118" s="1196"/>
      <c r="K118" s="1196">
        <f>SUM(K119)</f>
        <v>61</v>
      </c>
      <c r="L118" s="1196">
        <f>SUM(L119)</f>
        <v>62</v>
      </c>
      <c r="M118" s="1195">
        <f t="shared" ref="M118:M149" si="8">SUM(K118:L118)</f>
        <v>123</v>
      </c>
    </row>
    <row r="119" spans="1:13" ht="12" customHeight="1">
      <c r="A119" s="72"/>
      <c r="B119" s="72"/>
      <c r="C119" s="72"/>
      <c r="D119" s="2068"/>
      <c r="E119" s="1179"/>
      <c r="F119" s="198" t="s">
        <v>380</v>
      </c>
      <c r="G119" s="1177">
        <v>225</v>
      </c>
      <c r="H119" s="1177">
        <v>224</v>
      </c>
      <c r="I119" s="1178">
        <f t="shared" si="7"/>
        <v>449</v>
      </c>
      <c r="J119" s="1177"/>
      <c r="K119" s="1177">
        <v>61</v>
      </c>
      <c r="L119" s="1177">
        <v>62</v>
      </c>
      <c r="M119" s="1189">
        <f t="shared" si="8"/>
        <v>123</v>
      </c>
    </row>
    <row r="120" spans="1:13" ht="12" customHeight="1">
      <c r="A120" s="72"/>
      <c r="B120" s="72"/>
      <c r="C120" s="72"/>
      <c r="D120" s="2068"/>
      <c r="E120" s="1175" t="s">
        <v>15</v>
      </c>
      <c r="F120" s="198"/>
      <c r="G120" s="1174">
        <f>G121</f>
        <v>0</v>
      </c>
      <c r="H120" s="1174">
        <f>H121</f>
        <v>0</v>
      </c>
      <c r="I120" s="1207">
        <f t="shared" si="7"/>
        <v>0</v>
      </c>
      <c r="J120" s="1177"/>
      <c r="K120" s="1174">
        <f>K121</f>
        <v>0</v>
      </c>
      <c r="L120" s="1174">
        <f>L121</f>
        <v>0</v>
      </c>
      <c r="M120" s="1190">
        <f t="shared" si="8"/>
        <v>0</v>
      </c>
    </row>
    <row r="121" spans="1:13" ht="12" customHeight="1">
      <c r="A121" s="72"/>
      <c r="B121" s="72"/>
      <c r="C121" s="72"/>
      <c r="D121" s="2069"/>
      <c r="E121" s="1179"/>
      <c r="F121" s="198" t="s">
        <v>416</v>
      </c>
      <c r="G121" s="1177">
        <v>0</v>
      </c>
      <c r="H121" s="1177">
        <v>0</v>
      </c>
      <c r="I121" s="1178">
        <f t="shared" si="7"/>
        <v>0</v>
      </c>
      <c r="J121" s="1177"/>
      <c r="K121" s="1177">
        <v>0</v>
      </c>
      <c r="L121" s="1177">
        <v>0</v>
      </c>
      <c r="M121" s="1189">
        <f t="shared" si="8"/>
        <v>0</v>
      </c>
    </row>
    <row r="122" spans="1:13" ht="12.75" customHeight="1">
      <c r="D122" s="2086">
        <v>1407</v>
      </c>
      <c r="E122" s="1201" t="s">
        <v>62</v>
      </c>
      <c r="F122" s="194"/>
      <c r="G122" s="1206">
        <f>SUM(G125+G123)</f>
        <v>189</v>
      </c>
      <c r="H122" s="1206">
        <f>SUM(H125+H123)</f>
        <v>135</v>
      </c>
      <c r="I122" s="1199">
        <f t="shared" si="7"/>
        <v>324</v>
      </c>
      <c r="J122" s="1200"/>
      <c r="K122" s="1199">
        <f>SUM(K125+K123)</f>
        <v>72</v>
      </c>
      <c r="L122" s="1199">
        <f>SUM(L125+L123)</f>
        <v>71</v>
      </c>
      <c r="M122" s="1205">
        <f t="shared" si="8"/>
        <v>143</v>
      </c>
    </row>
    <row r="123" spans="1:13" ht="12" customHeight="1">
      <c r="A123" s="72"/>
      <c r="B123" s="72"/>
      <c r="C123" s="72"/>
      <c r="D123" s="2087"/>
      <c r="E123" s="1175" t="s">
        <v>56</v>
      </c>
      <c r="F123" s="190"/>
      <c r="G123" s="1197">
        <f>G124</f>
        <v>65</v>
      </c>
      <c r="H123" s="1197">
        <f>H124</f>
        <v>81</v>
      </c>
      <c r="I123" s="1197">
        <f t="shared" si="7"/>
        <v>146</v>
      </c>
      <c r="J123" s="1197"/>
      <c r="K123" s="1197">
        <f>K124</f>
        <v>29</v>
      </c>
      <c r="L123" s="1197">
        <f>L124</f>
        <v>43</v>
      </c>
      <c r="M123" s="1204">
        <f t="shared" si="8"/>
        <v>72</v>
      </c>
    </row>
    <row r="124" spans="1:13" ht="12" customHeight="1">
      <c r="A124" s="72"/>
      <c r="B124" s="72"/>
      <c r="C124" s="72"/>
      <c r="D124" s="2087"/>
      <c r="E124" s="1179"/>
      <c r="F124" s="198" t="s">
        <v>100</v>
      </c>
      <c r="G124" s="70">
        <v>65</v>
      </c>
      <c r="H124" s="70">
        <v>81</v>
      </c>
      <c r="I124" s="70">
        <f t="shared" si="7"/>
        <v>146</v>
      </c>
      <c r="J124" s="70"/>
      <c r="K124" s="70">
        <v>29</v>
      </c>
      <c r="L124" s="70">
        <v>43</v>
      </c>
      <c r="M124" s="1203">
        <f t="shared" si="8"/>
        <v>72</v>
      </c>
    </row>
    <row r="125" spans="1:13" ht="12" customHeight="1">
      <c r="A125" s="72"/>
      <c r="B125" s="72"/>
      <c r="C125" s="72"/>
      <c r="D125" s="2087"/>
      <c r="E125" s="1175" t="s">
        <v>25</v>
      </c>
      <c r="F125" s="198"/>
      <c r="G125" s="1197">
        <f>SUM(G126:G129)</f>
        <v>124</v>
      </c>
      <c r="H125" s="1197">
        <f>SUM(H126:H129)</f>
        <v>54</v>
      </c>
      <c r="I125" s="1197">
        <f t="shared" si="7"/>
        <v>178</v>
      </c>
      <c r="J125" s="1197"/>
      <c r="K125" s="1197">
        <f>SUM(K126:K129)</f>
        <v>43</v>
      </c>
      <c r="L125" s="1197">
        <f>SUM(L126:L129)</f>
        <v>28</v>
      </c>
      <c r="M125" s="1204">
        <f t="shared" si="8"/>
        <v>71</v>
      </c>
    </row>
    <row r="126" spans="1:13" ht="12" customHeight="1">
      <c r="A126" s="72"/>
      <c r="B126" s="72"/>
      <c r="C126" s="72"/>
      <c r="D126" s="2087"/>
      <c r="E126" s="1175"/>
      <c r="F126" s="198" t="s">
        <v>442</v>
      </c>
      <c r="G126" s="70">
        <v>44</v>
      </c>
      <c r="H126" s="70">
        <v>9</v>
      </c>
      <c r="I126" s="70">
        <f t="shared" si="7"/>
        <v>53</v>
      </c>
      <c r="J126" s="70"/>
      <c r="K126" s="70">
        <v>7</v>
      </c>
      <c r="L126" s="70">
        <v>1</v>
      </c>
      <c r="M126" s="1203">
        <f t="shared" si="8"/>
        <v>8</v>
      </c>
    </row>
    <row r="127" spans="1:13" ht="12" customHeight="1">
      <c r="A127" s="72"/>
      <c r="B127" s="72"/>
      <c r="C127" s="72"/>
      <c r="D127" s="2087"/>
      <c r="E127" s="1175"/>
      <c r="F127" s="198" t="s">
        <v>379</v>
      </c>
      <c r="G127" s="70">
        <v>47</v>
      </c>
      <c r="H127" s="70">
        <v>20</v>
      </c>
      <c r="I127" s="70">
        <f t="shared" si="7"/>
        <v>67</v>
      </c>
      <c r="J127" s="70"/>
      <c r="K127" s="70">
        <v>22</v>
      </c>
      <c r="L127" s="70">
        <v>10</v>
      </c>
      <c r="M127" s="1203">
        <f t="shared" si="8"/>
        <v>32</v>
      </c>
    </row>
    <row r="128" spans="1:13" ht="12" customHeight="1">
      <c r="A128" s="72"/>
      <c r="B128" s="72"/>
      <c r="C128" s="72"/>
      <c r="D128" s="2087"/>
      <c r="E128" s="1179"/>
      <c r="F128" s="198" t="s">
        <v>378</v>
      </c>
      <c r="G128" s="70">
        <v>21</v>
      </c>
      <c r="H128" s="70">
        <v>15</v>
      </c>
      <c r="I128" s="70">
        <f t="shared" si="7"/>
        <v>36</v>
      </c>
      <c r="J128" s="70"/>
      <c r="K128" s="70">
        <v>8</v>
      </c>
      <c r="L128" s="70">
        <v>12</v>
      </c>
      <c r="M128" s="1203">
        <f t="shared" si="8"/>
        <v>20</v>
      </c>
    </row>
    <row r="129" spans="1:13" ht="12" customHeight="1">
      <c r="A129" s="72"/>
      <c r="B129" s="72"/>
      <c r="C129" s="72"/>
      <c r="D129" s="2089"/>
      <c r="E129" s="1179"/>
      <c r="F129" s="198" t="s">
        <v>415</v>
      </c>
      <c r="G129" s="70">
        <v>12</v>
      </c>
      <c r="H129" s="70">
        <v>10</v>
      </c>
      <c r="I129" s="70">
        <f t="shared" si="7"/>
        <v>22</v>
      </c>
      <c r="J129" s="70"/>
      <c r="K129" s="70">
        <v>6</v>
      </c>
      <c r="L129" s="70">
        <v>5</v>
      </c>
      <c r="M129" s="1202">
        <f t="shared" si="8"/>
        <v>11</v>
      </c>
    </row>
    <row r="130" spans="1:13" ht="12.75" customHeight="1">
      <c r="D130" s="2086">
        <v>1408</v>
      </c>
      <c r="E130" s="1201" t="s">
        <v>63</v>
      </c>
      <c r="F130" s="186"/>
      <c r="G130" s="1199">
        <f>SUM(G134+G131+G136+G140)</f>
        <v>804</v>
      </c>
      <c r="H130" s="1199">
        <f>SUM(H134+H131+H136+H140)</f>
        <v>876</v>
      </c>
      <c r="I130" s="1199">
        <f t="shared" si="7"/>
        <v>1680</v>
      </c>
      <c r="J130" s="1200"/>
      <c r="K130" s="1199">
        <f>SUM(K134+K131+K136+K140)</f>
        <v>148</v>
      </c>
      <c r="L130" s="1199">
        <f>SUM(L134+L131+L136+L140)</f>
        <v>148</v>
      </c>
      <c r="M130" s="1198">
        <f t="shared" si="8"/>
        <v>296</v>
      </c>
    </row>
    <row r="131" spans="1:13" ht="12" customHeight="1">
      <c r="A131" s="72"/>
      <c r="B131" s="72"/>
      <c r="C131" s="72"/>
      <c r="D131" s="2087"/>
      <c r="E131" s="1175" t="s">
        <v>16</v>
      </c>
      <c r="F131" s="198"/>
      <c r="G131" s="1191">
        <f>SUM(G132:G133)</f>
        <v>60</v>
      </c>
      <c r="H131" s="1191">
        <f>SUM(H132:H133)</f>
        <v>64</v>
      </c>
      <c r="I131" s="1174">
        <f t="shared" si="7"/>
        <v>124</v>
      </c>
      <c r="J131" s="1177"/>
      <c r="K131" s="1174">
        <f>SUM(K132:K133)</f>
        <v>39</v>
      </c>
      <c r="L131" s="1174">
        <f>SUM(L132:L133)</f>
        <v>40</v>
      </c>
      <c r="M131" s="1190">
        <f t="shared" si="8"/>
        <v>79</v>
      </c>
    </row>
    <row r="132" spans="1:13" ht="12" customHeight="1">
      <c r="A132" s="72"/>
      <c r="B132" s="72"/>
      <c r="C132" s="72"/>
      <c r="D132" s="2087"/>
      <c r="E132" s="1175"/>
      <c r="F132" s="198" t="s">
        <v>414</v>
      </c>
      <c r="G132" s="1194">
        <v>60</v>
      </c>
      <c r="H132" s="1194">
        <v>64</v>
      </c>
      <c r="I132" s="1193">
        <f t="shared" si="7"/>
        <v>124</v>
      </c>
      <c r="J132" s="1193"/>
      <c r="K132" s="1193">
        <v>39</v>
      </c>
      <c r="L132" s="1193">
        <v>40</v>
      </c>
      <c r="M132" s="1192">
        <f t="shared" si="8"/>
        <v>79</v>
      </c>
    </row>
    <row r="133" spans="1:13" ht="12" customHeight="1">
      <c r="A133" s="72"/>
      <c r="B133" s="72"/>
      <c r="C133" s="72"/>
      <c r="D133" s="2087"/>
      <c r="E133" s="1179"/>
      <c r="F133" s="198" t="s">
        <v>441</v>
      </c>
      <c r="G133" s="1194">
        <v>0</v>
      </c>
      <c r="H133" s="1194">
        <v>0</v>
      </c>
      <c r="I133" s="1194">
        <f t="shared" si="7"/>
        <v>0</v>
      </c>
      <c r="J133" s="1177"/>
      <c r="K133" s="1177">
        <v>0</v>
      </c>
      <c r="L133" s="1177">
        <v>0</v>
      </c>
      <c r="M133" s="1176">
        <f t="shared" si="8"/>
        <v>0</v>
      </c>
    </row>
    <row r="134" spans="1:13" ht="12" customHeight="1">
      <c r="A134" s="72"/>
      <c r="B134" s="72"/>
      <c r="C134" s="72"/>
      <c r="D134" s="2087"/>
      <c r="E134" s="1175" t="s">
        <v>57</v>
      </c>
      <c r="F134" s="198"/>
      <c r="G134" s="1174">
        <f>SUM(G135)</f>
        <v>518</v>
      </c>
      <c r="H134" s="1174">
        <f>SUM(H135)</f>
        <v>616</v>
      </c>
      <c r="I134" s="1174">
        <f t="shared" si="7"/>
        <v>1134</v>
      </c>
      <c r="J134" s="1177"/>
      <c r="K134" s="1174">
        <f>SUM(K135)</f>
        <v>37</v>
      </c>
      <c r="L134" s="1174">
        <f>SUM(L135)</f>
        <v>47</v>
      </c>
      <c r="M134" s="1190">
        <f t="shared" si="8"/>
        <v>84</v>
      </c>
    </row>
    <row r="135" spans="1:13" ht="12" customHeight="1">
      <c r="A135" s="72"/>
      <c r="B135" s="72"/>
      <c r="C135" s="72"/>
      <c r="D135" s="2087"/>
      <c r="E135" s="1179"/>
      <c r="F135" s="198" t="s">
        <v>121</v>
      </c>
      <c r="G135" s="1194">
        <v>518</v>
      </c>
      <c r="H135" s="1194">
        <v>616</v>
      </c>
      <c r="I135" s="1178">
        <f t="shared" si="7"/>
        <v>1134</v>
      </c>
      <c r="J135" s="1178"/>
      <c r="K135" s="1194">
        <v>37</v>
      </c>
      <c r="L135" s="1194">
        <v>47</v>
      </c>
      <c r="M135" s="1189">
        <f t="shared" si="8"/>
        <v>84</v>
      </c>
    </row>
    <row r="136" spans="1:13" ht="12" customHeight="1">
      <c r="A136" s="72"/>
      <c r="B136" s="72"/>
      <c r="C136" s="72"/>
      <c r="D136" s="2087"/>
      <c r="E136" s="1175" t="s">
        <v>18</v>
      </c>
      <c r="F136" s="198"/>
      <c r="G136" s="1197">
        <f>G137+G138+G139</f>
        <v>135</v>
      </c>
      <c r="H136" s="1197">
        <f>H137+H138+H139</f>
        <v>90</v>
      </c>
      <c r="I136" s="1196">
        <f t="shared" si="7"/>
        <v>225</v>
      </c>
      <c r="J136" s="1196"/>
      <c r="K136" s="1196">
        <f>SUM(K137+K138+K139)</f>
        <v>67</v>
      </c>
      <c r="L136" s="1196">
        <f>SUM(L137+L138+L139)</f>
        <v>50</v>
      </c>
      <c r="M136" s="1195">
        <f t="shared" si="8"/>
        <v>117</v>
      </c>
    </row>
    <row r="137" spans="1:13" ht="12" customHeight="1">
      <c r="A137" s="72"/>
      <c r="B137" s="72"/>
      <c r="C137" s="72"/>
      <c r="D137" s="2087"/>
      <c r="E137" s="1175"/>
      <c r="F137" s="198" t="s">
        <v>122</v>
      </c>
      <c r="G137" s="118">
        <v>66</v>
      </c>
      <c r="H137" s="118">
        <v>28</v>
      </c>
      <c r="I137" s="1178">
        <f t="shared" si="7"/>
        <v>94</v>
      </c>
      <c r="J137" s="1178"/>
      <c r="K137" s="1178">
        <v>33</v>
      </c>
      <c r="L137" s="1178">
        <v>11</v>
      </c>
      <c r="M137" s="1189">
        <f t="shared" si="8"/>
        <v>44</v>
      </c>
    </row>
    <row r="138" spans="1:13" ht="12" customHeight="1">
      <c r="A138" s="72"/>
      <c r="B138" s="72"/>
      <c r="C138" s="72"/>
      <c r="D138" s="2087"/>
      <c r="E138" s="1175"/>
      <c r="F138" s="198" t="s">
        <v>123</v>
      </c>
      <c r="G138" s="1194">
        <v>53</v>
      </c>
      <c r="H138" s="1194">
        <v>33</v>
      </c>
      <c r="I138" s="1193">
        <f t="shared" si="7"/>
        <v>86</v>
      </c>
      <c r="J138" s="1193"/>
      <c r="K138" s="1193">
        <v>26</v>
      </c>
      <c r="L138" s="1193">
        <v>20</v>
      </c>
      <c r="M138" s="1192">
        <f t="shared" si="8"/>
        <v>46</v>
      </c>
    </row>
    <row r="139" spans="1:13" ht="12" customHeight="1">
      <c r="A139" s="72"/>
      <c r="B139" s="72"/>
      <c r="C139" s="72"/>
      <c r="D139" s="2087"/>
      <c r="E139" s="1175"/>
      <c r="F139" s="198" t="s">
        <v>377</v>
      </c>
      <c r="G139" s="118">
        <v>16</v>
      </c>
      <c r="H139" s="118">
        <v>29</v>
      </c>
      <c r="I139" s="1178">
        <f t="shared" si="7"/>
        <v>45</v>
      </c>
      <c r="J139" s="1178"/>
      <c r="K139" s="1178">
        <v>8</v>
      </c>
      <c r="L139" s="1178">
        <v>19</v>
      </c>
      <c r="M139" s="1189">
        <f t="shared" si="8"/>
        <v>27</v>
      </c>
    </row>
    <row r="140" spans="1:13" ht="12" customHeight="1">
      <c r="A140" s="72"/>
      <c r="B140" s="72"/>
      <c r="C140" s="72"/>
      <c r="D140" s="2087"/>
      <c r="E140" s="1175" t="s">
        <v>59</v>
      </c>
      <c r="F140" s="190"/>
      <c r="G140" s="1191">
        <f>G141</f>
        <v>91</v>
      </c>
      <c r="H140" s="1191">
        <f>H141</f>
        <v>106</v>
      </c>
      <c r="I140" s="1174">
        <f t="shared" si="7"/>
        <v>197</v>
      </c>
      <c r="J140" s="1177"/>
      <c r="K140" s="1174">
        <f>K141</f>
        <v>5</v>
      </c>
      <c r="L140" s="1174">
        <f>L141</f>
        <v>11</v>
      </c>
      <c r="M140" s="1190">
        <f t="shared" si="8"/>
        <v>16</v>
      </c>
    </row>
    <row r="141" spans="1:13" ht="12" customHeight="1">
      <c r="A141" s="72"/>
      <c r="B141" s="72"/>
      <c r="C141" s="72"/>
      <c r="D141" s="2087"/>
      <c r="E141" s="1179"/>
      <c r="F141" s="198" t="s">
        <v>125</v>
      </c>
      <c r="G141" s="70">
        <v>91</v>
      </c>
      <c r="H141" s="70">
        <v>106</v>
      </c>
      <c r="I141" s="1178">
        <f t="shared" si="7"/>
        <v>197</v>
      </c>
      <c r="J141" s="1177"/>
      <c r="K141" s="1177">
        <v>5</v>
      </c>
      <c r="L141" s="1177">
        <v>11</v>
      </c>
      <c r="M141" s="1189">
        <f t="shared" si="8"/>
        <v>16</v>
      </c>
    </row>
    <row r="142" spans="1:13" ht="12.75" customHeight="1">
      <c r="A142" s="72"/>
      <c r="B142" s="72"/>
      <c r="C142" s="72"/>
      <c r="D142" s="2086">
        <v>1624</v>
      </c>
      <c r="E142" s="88" t="s">
        <v>19</v>
      </c>
      <c r="F142" s="272"/>
      <c r="G142" s="1188">
        <f>SUM(G143+G145)</f>
        <v>6</v>
      </c>
      <c r="H142" s="1188">
        <f>SUM(H143+H145)</f>
        <v>9</v>
      </c>
      <c r="I142" s="1188">
        <f t="shared" si="7"/>
        <v>15</v>
      </c>
      <c r="J142" s="1188"/>
      <c r="K142" s="1188">
        <f>SUM(K143+K145)</f>
        <v>6</v>
      </c>
      <c r="L142" s="1188">
        <f>SUM(L143+L145)</f>
        <v>8</v>
      </c>
      <c r="M142" s="1187">
        <f t="shared" si="8"/>
        <v>14</v>
      </c>
    </row>
    <row r="143" spans="1:13" ht="12" customHeight="1">
      <c r="A143" s="72"/>
      <c r="B143" s="72"/>
      <c r="C143" s="72"/>
      <c r="D143" s="2087"/>
      <c r="E143" s="1186" t="s">
        <v>149</v>
      </c>
      <c r="F143" s="1185"/>
      <c r="G143" s="1184">
        <f>G144</f>
        <v>6</v>
      </c>
      <c r="H143" s="1184">
        <f>H144</f>
        <v>9</v>
      </c>
      <c r="I143" s="1183">
        <f t="shared" si="7"/>
        <v>15</v>
      </c>
      <c r="J143" s="1182"/>
      <c r="K143" s="1181">
        <f>K144</f>
        <v>6</v>
      </c>
      <c r="L143" s="1181">
        <f>L144</f>
        <v>8</v>
      </c>
      <c r="M143" s="1180">
        <f t="shared" si="8"/>
        <v>14</v>
      </c>
    </row>
    <row r="144" spans="1:13" ht="12" customHeight="1">
      <c r="A144" s="72"/>
      <c r="B144" s="72"/>
      <c r="C144" s="72"/>
      <c r="D144" s="2087"/>
      <c r="E144" s="1179"/>
      <c r="F144" s="198" t="s">
        <v>376</v>
      </c>
      <c r="G144" s="70">
        <v>6</v>
      </c>
      <c r="H144" s="70">
        <v>9</v>
      </c>
      <c r="I144" s="1178">
        <f t="shared" si="7"/>
        <v>15</v>
      </c>
      <c r="J144" s="1177"/>
      <c r="K144" s="1177">
        <v>6</v>
      </c>
      <c r="L144" s="1177">
        <v>8</v>
      </c>
      <c r="M144" s="1176">
        <f t="shared" si="8"/>
        <v>14</v>
      </c>
    </row>
    <row r="145" spans="1:13" ht="12" customHeight="1">
      <c r="A145" s="72"/>
      <c r="B145" s="72"/>
      <c r="C145" s="72"/>
      <c r="D145" s="2087"/>
      <c r="E145" s="1175" t="s">
        <v>22</v>
      </c>
      <c r="F145" s="198"/>
      <c r="G145" s="1174">
        <f>SUM(G146)</f>
        <v>0</v>
      </c>
      <c r="H145" s="1174">
        <f>SUM(H146)</f>
        <v>0</v>
      </c>
      <c r="I145" s="1174">
        <f t="shared" si="7"/>
        <v>0</v>
      </c>
      <c r="J145" s="1174"/>
      <c r="K145" s="1174">
        <f>SUM(K146)</f>
        <v>0</v>
      </c>
      <c r="L145" s="1174">
        <f>SUM(L146)</f>
        <v>0</v>
      </c>
      <c r="M145" s="1173">
        <f t="shared" si="8"/>
        <v>0</v>
      </c>
    </row>
    <row r="146" spans="1:13" ht="12" customHeight="1">
      <c r="A146" s="72"/>
      <c r="B146" s="72"/>
      <c r="C146" s="72"/>
      <c r="D146" s="2088"/>
      <c r="E146" s="1172"/>
      <c r="F146" s="177" t="s">
        <v>375</v>
      </c>
      <c r="G146" s="1170">
        <v>0</v>
      </c>
      <c r="H146" s="1170">
        <v>0</v>
      </c>
      <c r="I146" s="1171">
        <f t="shared" si="7"/>
        <v>0</v>
      </c>
      <c r="J146" s="1170"/>
      <c r="K146" s="1170">
        <v>0</v>
      </c>
      <c r="L146" s="1170">
        <v>0</v>
      </c>
      <c r="M146" s="1169">
        <f t="shared" si="8"/>
        <v>0</v>
      </c>
    </row>
    <row r="147" spans="1:13" ht="15" customHeight="1">
      <c r="D147" s="75"/>
      <c r="E147" s="2076" t="s">
        <v>0</v>
      </c>
      <c r="F147" s="2077"/>
      <c r="G147" s="1168">
        <f>SUM(G9+G40+G72+G85+G92+G110+G122+G130+G142)</f>
        <v>10126</v>
      </c>
      <c r="H147" s="1168">
        <f>SUM(H9+H40+H72+H85+H92+H110+H122+H130+H142)</f>
        <v>9582</v>
      </c>
      <c r="I147" s="1168">
        <f>SUM(I9+I40+I72+I85+I92+I110+I122+I130+I142)</f>
        <v>19708</v>
      </c>
      <c r="J147" s="1168"/>
      <c r="K147" s="1168">
        <f>SUM(K9+K40+K72+K85+K92+K110+K122+K130+K142)</f>
        <v>4107</v>
      </c>
      <c r="L147" s="1168">
        <f>SUM(L9+L40+L72+L85+L92+L110+L122+L130+L142)</f>
        <v>4143</v>
      </c>
      <c r="M147" s="1167">
        <f>SUM(M9+M40+M72+M85+M92+M110+M122+M130+M142)</f>
        <v>8250</v>
      </c>
    </row>
    <row r="148" spans="1:13" s="69" customFormat="1" ht="12" customHeight="1">
      <c r="C148" s="71"/>
      <c r="E148" s="1151" t="s">
        <v>374</v>
      </c>
      <c r="G148" s="70"/>
      <c r="H148" s="70"/>
      <c r="I148" s="70"/>
      <c r="J148" s="70"/>
      <c r="K148" s="70"/>
      <c r="L148" s="70"/>
      <c r="M148" s="70"/>
    </row>
    <row r="149" spans="1:13" ht="9" customHeight="1">
      <c r="E149" s="69"/>
    </row>
    <row r="150" spans="1:13" ht="9" customHeight="1"/>
    <row r="151" spans="1:13" ht="9" customHeight="1"/>
    <row r="152" spans="1:13" ht="9" customHeight="1"/>
    <row r="153" spans="1:13" ht="9" customHeight="1"/>
    <row r="154" spans="1:13" ht="9" customHeight="1"/>
    <row r="155" spans="1:13" ht="9" customHeight="1"/>
    <row r="156" spans="1:13" ht="9" customHeight="1"/>
    <row r="157" spans="1:13" ht="9" customHeight="1"/>
    <row r="158" spans="1:13" ht="9" customHeight="1"/>
    <row r="159" spans="1:13" ht="9" customHeight="1"/>
    <row r="160" spans="1:13"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sheetData>
  <sheetProtection selectLockedCells="1" selectUnlockedCells="1"/>
  <mergeCells count="24">
    <mergeCell ref="Q3:AE3"/>
    <mergeCell ref="D4:M4"/>
    <mergeCell ref="D6:D8"/>
    <mergeCell ref="G6:M6"/>
    <mergeCell ref="G7:I7"/>
    <mergeCell ref="K7:M7"/>
    <mergeCell ref="E6:F8"/>
    <mergeCell ref="D3:M3"/>
    <mergeCell ref="D130:D141"/>
    <mergeCell ref="D142:D146"/>
    <mergeCell ref="E147:F147"/>
    <mergeCell ref="O13:S19"/>
    <mergeCell ref="D72:D79"/>
    <mergeCell ref="D82:D84"/>
    <mergeCell ref="E82:F84"/>
    <mergeCell ref="G82:M82"/>
    <mergeCell ref="G83:I83"/>
    <mergeCell ref="D122:D129"/>
    <mergeCell ref="D40:D71"/>
    <mergeCell ref="D85:D91"/>
    <mergeCell ref="D92:D109"/>
    <mergeCell ref="D110:D121"/>
    <mergeCell ref="K83:M83"/>
    <mergeCell ref="D9:D39"/>
  </mergeCells>
  <pageMargins left="0.70866141732283472" right="0.70866141732283472" top="0.74803149606299213" bottom="0.74803149606299213" header="0.51181102362204722" footer="0.51181102362204722"/>
  <pageSetup paperSize="9" scale="75" firstPageNumber="0" orientation="portrait" r:id="rId1"/>
  <headerFooter alignWithMargins="0"/>
  <rowBreaks count="1" manualBreakCount="1">
    <brk id="80" max="12"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4BE4C-2E2F-48CC-95E3-72A63D783539}">
  <dimension ref="A1:AI408"/>
  <sheetViews>
    <sheetView view="pageBreakPreview" topLeftCell="E1" zoomScaleNormal="115" zoomScaleSheetLayoutView="100" workbookViewId="0">
      <selection activeCell="P13" sqref="P13:T35"/>
    </sheetView>
  </sheetViews>
  <sheetFormatPr baseColWidth="10" defaultRowHeight="12.75"/>
  <cols>
    <col min="1" max="1" width="2" style="68" hidden="1" customWidth="1"/>
    <col min="2" max="2" width="2.28515625" style="68" hidden="1" customWidth="1"/>
    <col min="3" max="3" width="1.7109375" style="68" hidden="1" customWidth="1"/>
    <col min="4" max="4" width="2.140625" style="67" hidden="1" customWidth="1"/>
    <col min="5" max="5" width="6.7109375" style="64" customWidth="1"/>
    <col min="6" max="6" width="1.5703125" style="64" customWidth="1"/>
    <col min="7" max="7" width="58.28515625" style="64" customWidth="1"/>
    <col min="8" max="9" width="4.7109375" style="65" customWidth="1"/>
    <col min="10" max="10" width="5.42578125" style="65" customWidth="1"/>
    <col min="11" max="11" width="1" style="66" customWidth="1"/>
    <col min="12" max="13" width="4.7109375" style="65" customWidth="1"/>
    <col min="14" max="14" width="5.42578125" style="65" customWidth="1"/>
    <col min="15" max="16" width="11.42578125" style="64"/>
    <col min="17" max="17" width="4.7109375" style="64" customWidth="1"/>
    <col min="18" max="18" width="5" style="64" customWidth="1"/>
    <col min="19" max="19" width="2.28515625" style="64" customWidth="1"/>
    <col min="20" max="20" width="26" style="64" customWidth="1"/>
    <col min="21" max="21" width="8" style="64" customWidth="1"/>
    <col min="22" max="22" width="1" style="64" customWidth="1"/>
    <col min="23" max="23" width="6.7109375" style="64" customWidth="1"/>
    <col min="24" max="24" width="1" style="64" customWidth="1"/>
    <col min="25" max="25" width="6.7109375" style="64" customWidth="1"/>
    <col min="26" max="26" width="1" style="64" customWidth="1"/>
    <col min="27" max="27" width="6.7109375" style="64" customWidth="1"/>
    <col min="28" max="28" width="1" style="64" customWidth="1"/>
    <col min="29" max="29" width="6.7109375" style="64" customWidth="1"/>
    <col min="30" max="30" width="1" style="64" customWidth="1"/>
    <col min="31" max="31" width="6.7109375" style="64" customWidth="1"/>
    <col min="32" max="32" width="1" style="64" customWidth="1"/>
    <col min="33" max="34" width="6.7109375" style="64" customWidth="1"/>
    <col min="35" max="16384" width="11.42578125" style="64"/>
  </cols>
  <sheetData>
    <row r="1" spans="2:35" ht="12" customHeight="1"/>
    <row r="2" spans="2:35" ht="3.75" customHeight="1"/>
    <row r="3" spans="2:35" ht="15.75" customHeight="1">
      <c r="E3" s="2078" t="s">
        <v>438</v>
      </c>
      <c r="F3" s="2078"/>
      <c r="G3" s="2078"/>
      <c r="H3" s="2078"/>
      <c r="I3" s="2078"/>
      <c r="J3" s="2078"/>
      <c r="K3" s="2078"/>
      <c r="L3" s="2078"/>
      <c r="M3" s="2078"/>
      <c r="N3" s="2078"/>
      <c r="O3" s="96"/>
      <c r="R3" s="2078"/>
      <c r="S3" s="2078"/>
      <c r="T3" s="2078"/>
      <c r="U3" s="2078"/>
      <c r="V3" s="2078"/>
      <c r="W3" s="2078"/>
      <c r="X3" s="2078"/>
      <c r="Y3" s="2078"/>
      <c r="Z3" s="2078"/>
      <c r="AA3" s="2078"/>
      <c r="AB3" s="2078"/>
      <c r="AC3" s="2078"/>
      <c r="AD3" s="2078"/>
      <c r="AE3" s="2078"/>
      <c r="AF3" s="2078"/>
    </row>
    <row r="4" spans="2:35" ht="15.75" customHeight="1">
      <c r="B4" s="121"/>
      <c r="C4" s="121"/>
      <c r="D4" s="122"/>
      <c r="E4" s="2078" t="s">
        <v>68</v>
      </c>
      <c r="F4" s="2078"/>
      <c r="G4" s="2078"/>
      <c r="H4" s="2078"/>
      <c r="I4" s="2078"/>
      <c r="J4" s="2078"/>
      <c r="K4" s="2078"/>
      <c r="L4" s="2078"/>
      <c r="M4" s="2078"/>
      <c r="N4" s="2078"/>
      <c r="O4" s="96"/>
      <c r="P4" s="121"/>
      <c r="Q4" s="121"/>
      <c r="R4" s="120"/>
      <c r="AH4" s="119"/>
      <c r="AI4" s="119"/>
    </row>
    <row r="5" spans="2:35" ht="13.5" customHeight="1">
      <c r="E5" s="116"/>
      <c r="F5" s="69"/>
      <c r="G5" s="115"/>
      <c r="H5" s="114"/>
      <c r="I5" s="114"/>
      <c r="J5" s="114"/>
      <c r="K5" s="113"/>
      <c r="L5" s="112"/>
      <c r="M5" s="112"/>
      <c r="N5" s="112"/>
      <c r="O5" s="96"/>
      <c r="R5" s="69"/>
    </row>
    <row r="6" spans="2:35" ht="12" customHeight="1">
      <c r="B6" s="72"/>
      <c r="C6" s="72"/>
      <c r="D6" s="71"/>
      <c r="E6" s="2080" t="s">
        <v>6</v>
      </c>
      <c r="F6" s="2073" t="s">
        <v>60</v>
      </c>
      <c r="G6" s="2073"/>
      <c r="H6" s="2082" t="s">
        <v>430</v>
      </c>
      <c r="I6" s="2082"/>
      <c r="J6" s="2082"/>
      <c r="K6" s="2082"/>
      <c r="L6" s="2082"/>
      <c r="M6" s="2082"/>
      <c r="N6" s="2083"/>
      <c r="O6" s="106"/>
      <c r="P6" s="72"/>
    </row>
    <row r="7" spans="2:35" ht="12" customHeight="1">
      <c r="B7" s="72"/>
      <c r="C7" s="72"/>
      <c r="D7" s="71"/>
      <c r="E7" s="2081"/>
      <c r="F7" s="2074"/>
      <c r="G7" s="2074"/>
      <c r="H7" s="2084" t="s">
        <v>437</v>
      </c>
      <c r="I7" s="2084"/>
      <c r="J7" s="2084"/>
      <c r="K7" s="1162"/>
      <c r="L7" s="2071" t="s">
        <v>436</v>
      </c>
      <c r="M7" s="2071"/>
      <c r="N7" s="2072"/>
      <c r="O7" s="106"/>
      <c r="P7" s="72"/>
    </row>
    <row r="8" spans="2:35" ht="12" customHeight="1">
      <c r="E8" s="2091"/>
      <c r="F8" s="2075"/>
      <c r="G8" s="2075"/>
      <c r="H8" s="153" t="s">
        <v>72</v>
      </c>
      <c r="I8" s="153" t="s">
        <v>71</v>
      </c>
      <c r="J8" s="153" t="s">
        <v>0</v>
      </c>
      <c r="K8" s="1166"/>
      <c r="L8" s="153" t="s">
        <v>72</v>
      </c>
      <c r="M8" s="153" t="s">
        <v>71</v>
      </c>
      <c r="N8" s="152" t="s">
        <v>0</v>
      </c>
      <c r="O8" s="96"/>
    </row>
    <row r="9" spans="2:35">
      <c r="E9" s="2068">
        <v>1401</v>
      </c>
      <c r="F9" s="91" t="s">
        <v>1</v>
      </c>
      <c r="G9" s="102"/>
      <c r="H9" s="150">
        <f>SUM(H10:H18)</f>
        <v>126</v>
      </c>
      <c r="I9" s="150">
        <f>SUM(I10:I18)</f>
        <v>45</v>
      </c>
      <c r="J9" s="150">
        <f t="shared" ref="J9:J40" si="0">SUM(H9:I9)</f>
        <v>171</v>
      </c>
      <c r="K9" s="151"/>
      <c r="L9" s="150">
        <f>SUM(L10:L18)</f>
        <v>81</v>
      </c>
      <c r="M9" s="150">
        <f>SUM(M10:M18)</f>
        <v>32</v>
      </c>
      <c r="N9" s="149">
        <f t="shared" ref="N9:N40" si="1">SUM(L9:M9)</f>
        <v>113</v>
      </c>
      <c r="O9" s="96"/>
    </row>
    <row r="10" spans="2:35" ht="12" customHeight="1">
      <c r="E10" s="2068"/>
      <c r="F10" s="92" t="s">
        <v>33</v>
      </c>
      <c r="G10" s="97"/>
      <c r="H10" s="132">
        <v>25</v>
      </c>
      <c r="I10" s="132">
        <v>10</v>
      </c>
      <c r="J10" s="132">
        <f t="shared" si="0"/>
        <v>35</v>
      </c>
      <c r="K10" s="132"/>
      <c r="L10" s="128">
        <v>21</v>
      </c>
      <c r="M10" s="128">
        <v>10</v>
      </c>
      <c r="N10" s="148">
        <f t="shared" si="1"/>
        <v>31</v>
      </c>
      <c r="O10" s="96"/>
      <c r="P10" s="96"/>
    </row>
    <row r="11" spans="2:35" ht="12" customHeight="1">
      <c r="E11" s="2068"/>
      <c r="F11" s="92" t="s">
        <v>66</v>
      </c>
      <c r="G11" s="89"/>
      <c r="H11" s="128">
        <v>10</v>
      </c>
      <c r="I11" s="128">
        <v>4</v>
      </c>
      <c r="J11" s="128">
        <f t="shared" si="0"/>
        <v>14</v>
      </c>
      <c r="K11" s="128"/>
      <c r="L11" s="128">
        <v>0</v>
      </c>
      <c r="M11" s="128">
        <v>2</v>
      </c>
      <c r="N11" s="1161">
        <f t="shared" si="1"/>
        <v>2</v>
      </c>
      <c r="O11" s="96"/>
      <c r="P11" s="96"/>
    </row>
    <row r="12" spans="2:35" ht="12" customHeight="1">
      <c r="E12" s="2068"/>
      <c r="F12" s="92" t="s">
        <v>34</v>
      </c>
      <c r="G12" s="89"/>
      <c r="H12" s="128">
        <v>43</v>
      </c>
      <c r="I12" s="128">
        <v>6</v>
      </c>
      <c r="J12" s="128">
        <f t="shared" si="0"/>
        <v>49</v>
      </c>
      <c r="K12" s="128"/>
      <c r="L12" s="128">
        <v>27</v>
      </c>
      <c r="M12" s="128">
        <v>6</v>
      </c>
      <c r="N12" s="130">
        <f t="shared" si="1"/>
        <v>33</v>
      </c>
      <c r="O12" s="96"/>
      <c r="P12" s="96"/>
    </row>
    <row r="13" spans="2:35" ht="12" customHeight="1">
      <c r="E13" s="2068"/>
      <c r="F13" s="92" t="s">
        <v>35</v>
      </c>
      <c r="G13" s="89"/>
      <c r="H13" s="128">
        <v>28</v>
      </c>
      <c r="I13" s="128">
        <v>4</v>
      </c>
      <c r="J13" s="128">
        <f t="shared" si="0"/>
        <v>32</v>
      </c>
      <c r="K13" s="128"/>
      <c r="L13" s="128">
        <v>21</v>
      </c>
      <c r="M13" s="128">
        <v>2</v>
      </c>
      <c r="N13" s="130">
        <f t="shared" si="1"/>
        <v>23</v>
      </c>
      <c r="O13" s="96"/>
      <c r="P13" s="96"/>
    </row>
    <row r="14" spans="2:35" ht="12" customHeight="1">
      <c r="E14" s="2068"/>
      <c r="F14" s="92" t="s">
        <v>27</v>
      </c>
      <c r="G14" s="89"/>
      <c r="H14" s="128">
        <v>13</v>
      </c>
      <c r="I14" s="128">
        <v>10</v>
      </c>
      <c r="J14" s="128">
        <f t="shared" si="0"/>
        <v>23</v>
      </c>
      <c r="K14" s="128"/>
      <c r="L14" s="128">
        <v>5</v>
      </c>
      <c r="M14" s="128">
        <v>4</v>
      </c>
      <c r="N14" s="130">
        <f t="shared" si="1"/>
        <v>9</v>
      </c>
      <c r="O14" s="96"/>
      <c r="P14" s="96"/>
    </row>
    <row r="15" spans="2:35" ht="12" customHeight="1">
      <c r="E15" s="2068"/>
      <c r="F15" s="92" t="s">
        <v>10</v>
      </c>
      <c r="G15" s="89"/>
      <c r="H15" s="128">
        <v>1</v>
      </c>
      <c r="I15" s="128">
        <v>0</v>
      </c>
      <c r="J15" s="128">
        <f t="shared" si="0"/>
        <v>1</v>
      </c>
      <c r="K15" s="128"/>
      <c r="L15" s="128">
        <v>1</v>
      </c>
      <c r="M15" s="128">
        <v>0</v>
      </c>
      <c r="N15" s="130">
        <f t="shared" si="1"/>
        <v>1</v>
      </c>
      <c r="O15" s="96"/>
      <c r="P15" s="96"/>
    </row>
    <row r="16" spans="2:35" ht="12" customHeight="1">
      <c r="E16" s="2068"/>
      <c r="F16" s="92" t="s">
        <v>36</v>
      </c>
      <c r="G16" s="89"/>
      <c r="H16" s="128">
        <v>3</v>
      </c>
      <c r="I16" s="128">
        <v>7</v>
      </c>
      <c r="J16" s="128">
        <f t="shared" si="0"/>
        <v>10</v>
      </c>
      <c r="K16" s="128"/>
      <c r="L16" s="128">
        <v>4</v>
      </c>
      <c r="M16" s="128">
        <v>4</v>
      </c>
      <c r="N16" s="130">
        <f t="shared" si="1"/>
        <v>8</v>
      </c>
      <c r="O16" s="96"/>
      <c r="P16" s="96"/>
    </row>
    <row r="17" spans="5:20" ht="12" customHeight="1">
      <c r="E17" s="2068"/>
      <c r="F17" s="92" t="s">
        <v>24</v>
      </c>
      <c r="G17" s="89"/>
      <c r="H17" s="128">
        <v>0</v>
      </c>
      <c r="I17" s="128">
        <v>0</v>
      </c>
      <c r="J17" s="128">
        <f t="shared" si="0"/>
        <v>0</v>
      </c>
      <c r="K17" s="128"/>
      <c r="L17" s="128">
        <v>0</v>
      </c>
      <c r="M17" s="128">
        <v>0</v>
      </c>
      <c r="N17" s="130">
        <f t="shared" si="1"/>
        <v>0</v>
      </c>
      <c r="O17" s="96"/>
      <c r="P17" s="96"/>
    </row>
    <row r="18" spans="5:20" ht="12" customHeight="1">
      <c r="E18" s="2068"/>
      <c r="F18" s="79" t="s">
        <v>32</v>
      </c>
      <c r="G18" s="89"/>
      <c r="H18" s="128">
        <v>3</v>
      </c>
      <c r="I18" s="128">
        <v>4</v>
      </c>
      <c r="J18" s="129">
        <f t="shared" si="0"/>
        <v>7</v>
      </c>
      <c r="K18" s="128"/>
      <c r="L18" s="128">
        <v>2</v>
      </c>
      <c r="M18" s="128">
        <v>4</v>
      </c>
      <c r="N18" s="127">
        <f t="shared" si="1"/>
        <v>6</v>
      </c>
      <c r="O18" s="96"/>
      <c r="P18" s="96"/>
    </row>
    <row r="19" spans="5:20">
      <c r="E19" s="2067">
        <v>1402</v>
      </c>
      <c r="F19" s="91" t="s">
        <v>2</v>
      </c>
      <c r="G19" s="87"/>
      <c r="H19" s="134">
        <f>SUM(H20:H27)</f>
        <v>193</v>
      </c>
      <c r="I19" s="134">
        <f>SUM(I20:I27)</f>
        <v>133</v>
      </c>
      <c r="J19" s="135">
        <f t="shared" si="0"/>
        <v>326</v>
      </c>
      <c r="K19" s="134"/>
      <c r="L19" s="134">
        <f>SUM(L20:L27)</f>
        <v>133</v>
      </c>
      <c r="M19" s="134">
        <f>SUM(M20:M27)</f>
        <v>108</v>
      </c>
      <c r="N19" s="133">
        <f t="shared" si="1"/>
        <v>241</v>
      </c>
      <c r="O19" s="96"/>
      <c r="P19" s="2085"/>
      <c r="Q19" s="2085"/>
      <c r="R19" s="2085"/>
      <c r="S19" s="2085"/>
      <c r="T19" s="2085"/>
    </row>
    <row r="20" spans="5:20" ht="12" customHeight="1">
      <c r="E20" s="2068"/>
      <c r="F20" s="92" t="s">
        <v>37</v>
      </c>
      <c r="G20" s="89"/>
      <c r="H20" s="128">
        <v>74</v>
      </c>
      <c r="I20" s="128">
        <v>41</v>
      </c>
      <c r="J20" s="132">
        <f t="shared" si="0"/>
        <v>115</v>
      </c>
      <c r="K20" s="128"/>
      <c r="L20" s="128">
        <v>53</v>
      </c>
      <c r="M20" s="128">
        <v>35</v>
      </c>
      <c r="N20" s="130">
        <f t="shared" si="1"/>
        <v>88</v>
      </c>
      <c r="O20" s="96"/>
      <c r="P20" s="2085"/>
      <c r="Q20" s="2085"/>
      <c r="R20" s="2085"/>
      <c r="S20" s="2085"/>
      <c r="T20" s="2085"/>
    </row>
    <row r="21" spans="5:20" ht="12" customHeight="1">
      <c r="E21" s="2068"/>
      <c r="F21" s="92" t="s">
        <v>38</v>
      </c>
      <c r="G21" s="89"/>
      <c r="H21" s="128">
        <v>33</v>
      </c>
      <c r="I21" s="128">
        <v>13</v>
      </c>
      <c r="J21" s="128">
        <f t="shared" si="0"/>
        <v>46</v>
      </c>
      <c r="K21" s="128"/>
      <c r="L21" s="128">
        <v>30</v>
      </c>
      <c r="M21" s="128">
        <v>13</v>
      </c>
      <c r="N21" s="130">
        <f t="shared" si="1"/>
        <v>43</v>
      </c>
      <c r="O21" s="96"/>
      <c r="P21" s="2085"/>
      <c r="Q21" s="2085"/>
      <c r="R21" s="2085"/>
      <c r="S21" s="2085"/>
      <c r="T21" s="2085"/>
    </row>
    <row r="22" spans="5:20" ht="12" customHeight="1">
      <c r="E22" s="2068"/>
      <c r="F22" s="92" t="s">
        <v>429</v>
      </c>
      <c r="G22" s="89"/>
      <c r="H22" s="128">
        <v>31</v>
      </c>
      <c r="I22" s="128">
        <v>30</v>
      </c>
      <c r="J22" s="128">
        <f t="shared" si="0"/>
        <v>61</v>
      </c>
      <c r="K22" s="128"/>
      <c r="L22" s="128">
        <v>15</v>
      </c>
      <c r="M22" s="128">
        <v>20</v>
      </c>
      <c r="N22" s="130">
        <f t="shared" si="1"/>
        <v>35</v>
      </c>
      <c r="O22" s="96"/>
      <c r="P22" s="2085"/>
      <c r="Q22" s="2085"/>
      <c r="R22" s="2085"/>
      <c r="S22" s="2085"/>
      <c r="T22" s="2085"/>
    </row>
    <row r="23" spans="5:20" ht="12" customHeight="1">
      <c r="E23" s="2068"/>
      <c r="F23" s="92" t="s">
        <v>40</v>
      </c>
      <c r="G23" s="89"/>
      <c r="H23" s="128">
        <v>16</v>
      </c>
      <c r="I23" s="128">
        <v>14</v>
      </c>
      <c r="J23" s="128">
        <f t="shared" si="0"/>
        <v>30</v>
      </c>
      <c r="K23" s="128"/>
      <c r="L23" s="128">
        <v>7</v>
      </c>
      <c r="M23" s="128">
        <v>4</v>
      </c>
      <c r="N23" s="130">
        <f t="shared" si="1"/>
        <v>11</v>
      </c>
      <c r="O23" s="96"/>
      <c r="P23" s="2085"/>
      <c r="Q23" s="2085"/>
      <c r="R23" s="2085"/>
      <c r="S23" s="2085"/>
      <c r="T23" s="2085"/>
    </row>
    <row r="24" spans="5:20" ht="12" customHeight="1">
      <c r="E24" s="2068"/>
      <c r="F24" s="92" t="s">
        <v>41</v>
      </c>
      <c r="G24" s="89"/>
      <c r="H24" s="128">
        <v>18</v>
      </c>
      <c r="I24" s="128">
        <v>11</v>
      </c>
      <c r="J24" s="128">
        <f t="shared" si="0"/>
        <v>29</v>
      </c>
      <c r="K24" s="128"/>
      <c r="L24" s="128">
        <v>13</v>
      </c>
      <c r="M24" s="128">
        <v>11</v>
      </c>
      <c r="N24" s="130">
        <f t="shared" si="1"/>
        <v>24</v>
      </c>
      <c r="O24" s="96"/>
      <c r="P24" s="2085"/>
      <c r="Q24" s="2085"/>
      <c r="R24" s="2085"/>
      <c r="S24" s="2085"/>
      <c r="T24" s="2085"/>
    </row>
    <row r="25" spans="5:20" ht="12" customHeight="1">
      <c r="E25" s="2068"/>
      <c r="F25" s="92" t="s">
        <v>42</v>
      </c>
      <c r="G25" s="89"/>
      <c r="H25" s="128">
        <v>5</v>
      </c>
      <c r="I25" s="128">
        <v>5</v>
      </c>
      <c r="J25" s="128">
        <f t="shared" si="0"/>
        <v>10</v>
      </c>
      <c r="K25" s="128"/>
      <c r="L25" s="128">
        <v>4</v>
      </c>
      <c r="M25" s="128">
        <v>3</v>
      </c>
      <c r="N25" s="130">
        <f t="shared" si="1"/>
        <v>7</v>
      </c>
      <c r="O25" s="96"/>
      <c r="P25" s="2085"/>
      <c r="Q25" s="2085"/>
      <c r="R25" s="2085"/>
      <c r="S25" s="2085"/>
      <c r="T25" s="2085"/>
    </row>
    <row r="26" spans="5:20" ht="12" customHeight="1">
      <c r="E26" s="2068"/>
      <c r="F26" s="92" t="s">
        <v>43</v>
      </c>
      <c r="G26" s="89"/>
      <c r="H26" s="128">
        <v>8</v>
      </c>
      <c r="I26" s="128">
        <v>9</v>
      </c>
      <c r="J26" s="128">
        <f t="shared" si="0"/>
        <v>17</v>
      </c>
      <c r="K26" s="128"/>
      <c r="L26" s="128">
        <v>7</v>
      </c>
      <c r="M26" s="128">
        <v>9</v>
      </c>
      <c r="N26" s="130">
        <f t="shared" si="1"/>
        <v>16</v>
      </c>
      <c r="O26" s="96"/>
      <c r="P26" s="96"/>
    </row>
    <row r="27" spans="5:20" ht="12" customHeight="1">
      <c r="E27" s="2068"/>
      <c r="F27" s="92" t="s">
        <v>44</v>
      </c>
      <c r="G27" s="89"/>
      <c r="H27" s="128">
        <v>8</v>
      </c>
      <c r="I27" s="128">
        <v>10</v>
      </c>
      <c r="J27" s="128">
        <f t="shared" si="0"/>
        <v>18</v>
      </c>
      <c r="K27" s="128"/>
      <c r="L27" s="128">
        <v>4</v>
      </c>
      <c r="M27" s="128">
        <v>13</v>
      </c>
      <c r="N27" s="130">
        <f t="shared" si="1"/>
        <v>17</v>
      </c>
      <c r="O27" s="96"/>
      <c r="P27" s="96"/>
    </row>
    <row r="28" spans="5:20">
      <c r="E28" s="2067">
        <v>1403</v>
      </c>
      <c r="F28" s="91" t="s">
        <v>3</v>
      </c>
      <c r="G28" s="87"/>
      <c r="H28" s="134">
        <f>SUM(H29:H31)</f>
        <v>16</v>
      </c>
      <c r="I28" s="134">
        <f>SUM(I29:I31)</f>
        <v>58</v>
      </c>
      <c r="J28" s="135">
        <f t="shared" si="0"/>
        <v>74</v>
      </c>
      <c r="K28" s="134"/>
      <c r="L28" s="134">
        <f>SUM(L29:L31)</f>
        <v>14</v>
      </c>
      <c r="M28" s="134">
        <f>SUM(M29:M31)</f>
        <v>51</v>
      </c>
      <c r="N28" s="133">
        <f t="shared" si="1"/>
        <v>65</v>
      </c>
      <c r="O28" s="96"/>
      <c r="P28" s="96"/>
    </row>
    <row r="29" spans="5:20" ht="12" customHeight="1">
      <c r="E29" s="2068"/>
      <c r="F29" s="92" t="s">
        <v>45</v>
      </c>
      <c r="G29" s="89"/>
      <c r="H29" s="128">
        <v>5</v>
      </c>
      <c r="I29" s="128">
        <v>26</v>
      </c>
      <c r="J29" s="132">
        <f t="shared" si="0"/>
        <v>31</v>
      </c>
      <c r="K29" s="128"/>
      <c r="L29" s="128">
        <v>4</v>
      </c>
      <c r="M29" s="128">
        <v>22</v>
      </c>
      <c r="N29" s="130">
        <f t="shared" si="1"/>
        <v>26</v>
      </c>
      <c r="O29" s="96"/>
      <c r="P29" s="96"/>
    </row>
    <row r="30" spans="5:20" ht="12" customHeight="1">
      <c r="E30" s="2068"/>
      <c r="F30" s="92" t="s">
        <v>46</v>
      </c>
      <c r="G30" s="89"/>
      <c r="H30" s="128">
        <v>3</v>
      </c>
      <c r="I30" s="128">
        <v>10</v>
      </c>
      <c r="J30" s="128">
        <f t="shared" si="0"/>
        <v>13</v>
      </c>
      <c r="K30" s="128"/>
      <c r="L30" s="128">
        <v>3</v>
      </c>
      <c r="M30" s="128">
        <v>10</v>
      </c>
      <c r="N30" s="130">
        <f t="shared" si="1"/>
        <v>13</v>
      </c>
      <c r="O30" s="96"/>
      <c r="P30" s="96"/>
    </row>
    <row r="31" spans="5:20" ht="12" customHeight="1">
      <c r="E31" s="2068"/>
      <c r="F31" s="92" t="s">
        <v>47</v>
      </c>
      <c r="G31" s="89"/>
      <c r="H31" s="128">
        <v>8</v>
      </c>
      <c r="I31" s="128">
        <v>22</v>
      </c>
      <c r="J31" s="128">
        <f t="shared" si="0"/>
        <v>30</v>
      </c>
      <c r="K31" s="128"/>
      <c r="L31" s="128">
        <v>7</v>
      </c>
      <c r="M31" s="128">
        <v>19</v>
      </c>
      <c r="N31" s="130">
        <f t="shared" si="1"/>
        <v>26</v>
      </c>
      <c r="O31" s="96"/>
      <c r="P31" s="96"/>
    </row>
    <row r="32" spans="5:20">
      <c r="E32" s="2086">
        <v>1404</v>
      </c>
      <c r="F32" s="91" t="s">
        <v>28</v>
      </c>
      <c r="G32" s="87"/>
      <c r="H32" s="134">
        <f>SUM(H33:H34)</f>
        <v>92</v>
      </c>
      <c r="I32" s="134">
        <f>SUM(I33:I34)</f>
        <v>15</v>
      </c>
      <c r="J32" s="142">
        <f t="shared" si="0"/>
        <v>107</v>
      </c>
      <c r="K32" s="134"/>
      <c r="L32" s="134">
        <f>SUM(L33:L34)</f>
        <v>78</v>
      </c>
      <c r="M32" s="134">
        <f>SUM(M33:M34)</f>
        <v>14</v>
      </c>
      <c r="N32" s="1160">
        <f t="shared" si="1"/>
        <v>92</v>
      </c>
    </row>
    <row r="33" spans="5:14">
      <c r="E33" s="2087"/>
      <c r="F33" s="92" t="s">
        <v>48</v>
      </c>
      <c r="G33" s="89"/>
      <c r="H33" s="128">
        <v>41</v>
      </c>
      <c r="I33" s="128">
        <v>8</v>
      </c>
      <c r="J33" s="128">
        <f t="shared" si="0"/>
        <v>49</v>
      </c>
      <c r="K33" s="128"/>
      <c r="L33" s="1159">
        <v>39</v>
      </c>
      <c r="M33" s="1159">
        <v>8</v>
      </c>
      <c r="N33" s="1158">
        <f t="shared" si="1"/>
        <v>47</v>
      </c>
    </row>
    <row r="34" spans="5:14">
      <c r="E34" s="2087"/>
      <c r="F34" s="92" t="s">
        <v>49</v>
      </c>
      <c r="G34" s="89"/>
      <c r="H34" s="128">
        <v>51</v>
      </c>
      <c r="I34" s="128">
        <v>7</v>
      </c>
      <c r="J34" s="141">
        <f t="shared" si="0"/>
        <v>58</v>
      </c>
      <c r="K34" s="141"/>
      <c r="L34" s="1157">
        <v>39</v>
      </c>
      <c r="M34" s="1157">
        <v>6</v>
      </c>
      <c r="N34" s="170">
        <f t="shared" si="1"/>
        <v>45</v>
      </c>
    </row>
    <row r="35" spans="5:14" ht="12.75" customHeight="1">
      <c r="E35" s="2067">
        <v>1405</v>
      </c>
      <c r="F35" s="91" t="s">
        <v>4</v>
      </c>
      <c r="G35" s="94"/>
      <c r="H35" s="134">
        <f>SUM(H36:H39)</f>
        <v>76</v>
      </c>
      <c r="I35" s="134">
        <f>SUM(I36:I39)</f>
        <v>94</v>
      </c>
      <c r="J35" s="145">
        <f t="shared" si="0"/>
        <v>170</v>
      </c>
      <c r="K35" s="169"/>
      <c r="L35" s="137">
        <f>SUM(L36:L39)</f>
        <v>34</v>
      </c>
      <c r="M35" s="137">
        <f>SUM(M36:M39)</f>
        <v>53</v>
      </c>
      <c r="N35" s="136">
        <f t="shared" si="1"/>
        <v>87</v>
      </c>
    </row>
    <row r="36" spans="5:14" ht="12.75" customHeight="1">
      <c r="E36" s="2068"/>
      <c r="F36" s="92" t="s">
        <v>50</v>
      </c>
      <c r="G36" s="89"/>
      <c r="H36" s="128">
        <v>12</v>
      </c>
      <c r="I36" s="128">
        <v>22</v>
      </c>
      <c r="J36" s="132">
        <f t="shared" si="0"/>
        <v>34</v>
      </c>
      <c r="K36" s="128"/>
      <c r="L36" s="128">
        <v>10</v>
      </c>
      <c r="M36" s="128">
        <v>19</v>
      </c>
      <c r="N36" s="130">
        <f t="shared" si="1"/>
        <v>29</v>
      </c>
    </row>
    <row r="37" spans="5:14" ht="12.75" customHeight="1">
      <c r="E37" s="2068"/>
      <c r="F37" s="92" t="s">
        <v>58</v>
      </c>
      <c r="G37" s="89"/>
      <c r="H37" s="128">
        <v>46</v>
      </c>
      <c r="I37" s="128">
        <v>53</v>
      </c>
      <c r="J37" s="128">
        <f t="shared" si="0"/>
        <v>99</v>
      </c>
      <c r="K37" s="128"/>
      <c r="L37" s="128">
        <v>12</v>
      </c>
      <c r="M37" s="128">
        <v>19</v>
      </c>
      <c r="N37" s="130">
        <f t="shared" si="1"/>
        <v>31</v>
      </c>
    </row>
    <row r="38" spans="5:14" ht="12.75" customHeight="1">
      <c r="E38" s="2068"/>
      <c r="F38" s="92" t="s">
        <v>51</v>
      </c>
      <c r="G38" s="89"/>
      <c r="H38" s="128">
        <v>8</v>
      </c>
      <c r="I38" s="128">
        <v>17</v>
      </c>
      <c r="J38" s="128">
        <f t="shared" si="0"/>
        <v>25</v>
      </c>
      <c r="K38" s="128"/>
      <c r="L38" s="128">
        <v>6</v>
      </c>
      <c r="M38" s="128">
        <v>14</v>
      </c>
      <c r="N38" s="130">
        <f t="shared" si="1"/>
        <v>20</v>
      </c>
    </row>
    <row r="39" spans="5:14" ht="12.75" customHeight="1">
      <c r="E39" s="2068"/>
      <c r="F39" s="92" t="s">
        <v>52</v>
      </c>
      <c r="G39" s="93"/>
      <c r="H39" s="143">
        <v>10</v>
      </c>
      <c r="I39" s="143">
        <v>2</v>
      </c>
      <c r="J39" s="128">
        <f t="shared" si="0"/>
        <v>12</v>
      </c>
      <c r="K39" s="143"/>
      <c r="L39" s="128">
        <v>6</v>
      </c>
      <c r="M39" s="128">
        <v>1</v>
      </c>
      <c r="N39" s="130">
        <f t="shared" si="1"/>
        <v>7</v>
      </c>
    </row>
    <row r="40" spans="5:14" ht="12.75" customHeight="1">
      <c r="E40" s="2067">
        <v>1406</v>
      </c>
      <c r="F40" s="91" t="s">
        <v>5</v>
      </c>
      <c r="G40" s="87"/>
      <c r="H40" s="134">
        <f>SUM(H41:H45)</f>
        <v>84</v>
      </c>
      <c r="I40" s="134">
        <f>SUM(I41:I45)</f>
        <v>44</v>
      </c>
      <c r="J40" s="135">
        <f t="shared" si="0"/>
        <v>128</v>
      </c>
      <c r="K40" s="134"/>
      <c r="L40" s="134">
        <f>SUM(L41:L45)</f>
        <v>49</v>
      </c>
      <c r="M40" s="134">
        <f>SUM(M41:M45)</f>
        <v>35</v>
      </c>
      <c r="N40" s="133">
        <f t="shared" si="1"/>
        <v>84</v>
      </c>
    </row>
    <row r="41" spans="5:14" ht="12.75" customHeight="1">
      <c r="E41" s="2068"/>
      <c r="F41" s="92" t="s">
        <v>53</v>
      </c>
      <c r="G41" s="89"/>
      <c r="H41" s="128">
        <v>47</v>
      </c>
      <c r="I41" s="128">
        <v>27</v>
      </c>
      <c r="J41" s="132">
        <f t="shared" ref="J41:J72" si="2">SUM(H41:I41)</f>
        <v>74</v>
      </c>
      <c r="K41" s="128"/>
      <c r="L41" s="128">
        <v>20</v>
      </c>
      <c r="M41" s="128">
        <v>21</v>
      </c>
      <c r="N41" s="130">
        <f t="shared" ref="N41:N72" si="3">SUM(L41:M41)</f>
        <v>41</v>
      </c>
    </row>
    <row r="42" spans="5:14" ht="12.75" customHeight="1">
      <c r="E42" s="2068"/>
      <c r="F42" s="92" t="s">
        <v>381</v>
      </c>
      <c r="G42" s="89"/>
      <c r="H42" s="128">
        <v>2</v>
      </c>
      <c r="I42" s="128">
        <v>1</v>
      </c>
      <c r="J42" s="128">
        <f t="shared" si="2"/>
        <v>3</v>
      </c>
      <c r="K42" s="128"/>
      <c r="L42" s="128">
        <v>1</v>
      </c>
      <c r="M42" s="128">
        <v>0</v>
      </c>
      <c r="N42" s="130">
        <f t="shared" si="3"/>
        <v>1</v>
      </c>
    </row>
    <row r="43" spans="5:14" ht="12.75" customHeight="1">
      <c r="E43" s="2068"/>
      <c r="F43" s="92" t="s">
        <v>55</v>
      </c>
      <c r="G43" s="89"/>
      <c r="H43" s="128">
        <v>23</v>
      </c>
      <c r="I43" s="128">
        <v>13</v>
      </c>
      <c r="J43" s="128">
        <f t="shared" si="2"/>
        <v>36</v>
      </c>
      <c r="K43" s="128"/>
      <c r="L43" s="128">
        <v>20</v>
      </c>
      <c r="M43" s="128">
        <v>13</v>
      </c>
      <c r="N43" s="130">
        <f t="shared" si="3"/>
        <v>33</v>
      </c>
    </row>
    <row r="44" spans="5:14" ht="12.75" customHeight="1">
      <c r="E44" s="2068"/>
      <c r="F44" s="92" t="s">
        <v>70</v>
      </c>
      <c r="G44" s="89"/>
      <c r="H44" s="128">
        <v>12</v>
      </c>
      <c r="I44" s="128">
        <v>3</v>
      </c>
      <c r="J44" s="128">
        <f t="shared" si="2"/>
        <v>15</v>
      </c>
      <c r="K44" s="128"/>
      <c r="L44" s="128">
        <v>8</v>
      </c>
      <c r="M44" s="128">
        <v>1</v>
      </c>
      <c r="N44" s="130">
        <f t="shared" si="3"/>
        <v>9</v>
      </c>
    </row>
    <row r="45" spans="5:14" ht="12.75" customHeight="1">
      <c r="E45" s="2068"/>
      <c r="F45" s="92" t="s">
        <v>15</v>
      </c>
      <c r="G45" s="89"/>
      <c r="H45" s="128">
        <v>0</v>
      </c>
      <c r="I45" s="128">
        <v>0</v>
      </c>
      <c r="J45" s="128">
        <f t="shared" si="2"/>
        <v>0</v>
      </c>
      <c r="K45" s="128"/>
      <c r="L45" s="128">
        <v>0</v>
      </c>
      <c r="M45" s="128">
        <v>0</v>
      </c>
      <c r="N45" s="130">
        <f t="shared" si="3"/>
        <v>0</v>
      </c>
    </row>
    <row r="46" spans="5:14" ht="12.75" customHeight="1">
      <c r="E46" s="2086">
        <v>1407</v>
      </c>
      <c r="F46" s="88" t="s">
        <v>62</v>
      </c>
      <c r="G46" s="87"/>
      <c r="H46" s="134">
        <f>SUM(H47:H48)</f>
        <v>27</v>
      </c>
      <c r="I46" s="134">
        <f>SUM(I47:I48)</f>
        <v>7</v>
      </c>
      <c r="J46" s="135">
        <f t="shared" si="2"/>
        <v>34</v>
      </c>
      <c r="K46" s="135"/>
      <c r="L46" s="135">
        <f>SUM(L47:L48)</f>
        <v>13</v>
      </c>
      <c r="M46" s="135">
        <f>SUM(M47:M48)</f>
        <v>7</v>
      </c>
      <c r="N46" s="173">
        <f t="shared" si="3"/>
        <v>20</v>
      </c>
    </row>
    <row r="47" spans="5:14" ht="12.75" customHeight="1">
      <c r="E47" s="2087"/>
      <c r="F47" s="79" t="s">
        <v>56</v>
      </c>
      <c r="G47" s="89"/>
      <c r="H47" s="128">
        <v>6</v>
      </c>
      <c r="I47" s="128">
        <v>5</v>
      </c>
      <c r="J47" s="172">
        <f t="shared" si="2"/>
        <v>11</v>
      </c>
      <c r="K47" s="172"/>
      <c r="L47" s="172">
        <v>4</v>
      </c>
      <c r="M47" s="172">
        <v>5</v>
      </c>
      <c r="N47" s="1156">
        <f t="shared" si="3"/>
        <v>9</v>
      </c>
    </row>
    <row r="48" spans="5:14" ht="12.75" customHeight="1">
      <c r="E48" s="2089"/>
      <c r="F48" s="79" t="s">
        <v>25</v>
      </c>
      <c r="G48" s="89"/>
      <c r="H48" s="128">
        <v>21</v>
      </c>
      <c r="I48" s="128">
        <v>2</v>
      </c>
      <c r="J48" s="141">
        <f t="shared" si="2"/>
        <v>23</v>
      </c>
      <c r="K48" s="141"/>
      <c r="L48" s="141">
        <v>9</v>
      </c>
      <c r="M48" s="141">
        <v>2</v>
      </c>
      <c r="N48" s="140">
        <f t="shared" si="3"/>
        <v>11</v>
      </c>
    </row>
    <row r="49" spans="1:14" ht="12.75" customHeight="1">
      <c r="E49" s="2087">
        <v>1408</v>
      </c>
      <c r="F49" s="91" t="s">
        <v>63</v>
      </c>
      <c r="G49" s="90"/>
      <c r="H49" s="134">
        <f>SUM(H50:H55)</f>
        <v>55</v>
      </c>
      <c r="I49" s="134">
        <f>SUM(I50:I55)</f>
        <v>28</v>
      </c>
      <c r="J49" s="139">
        <f t="shared" si="2"/>
        <v>83</v>
      </c>
      <c r="K49" s="138"/>
      <c r="L49" s="137">
        <f>SUM(L50:L55)</f>
        <v>42</v>
      </c>
      <c r="M49" s="137">
        <f>SUM(M50:M55)</f>
        <v>22</v>
      </c>
      <c r="N49" s="136">
        <f t="shared" si="3"/>
        <v>64</v>
      </c>
    </row>
    <row r="50" spans="1:14" ht="12" customHeight="1">
      <c r="E50" s="2087"/>
      <c r="F50" s="79" t="s">
        <v>16</v>
      </c>
      <c r="G50" s="89"/>
      <c r="H50" s="128">
        <v>11</v>
      </c>
      <c r="I50" s="128">
        <v>7</v>
      </c>
      <c r="J50" s="128">
        <f t="shared" si="2"/>
        <v>18</v>
      </c>
      <c r="K50" s="128"/>
      <c r="L50" s="128">
        <v>9</v>
      </c>
      <c r="M50" s="128">
        <v>7</v>
      </c>
      <c r="N50" s="130">
        <f t="shared" si="3"/>
        <v>16</v>
      </c>
    </row>
    <row r="51" spans="1:14" ht="12" customHeight="1">
      <c r="E51" s="2087"/>
      <c r="F51" s="79" t="s">
        <v>57</v>
      </c>
      <c r="G51" s="89"/>
      <c r="H51" s="128">
        <v>21</v>
      </c>
      <c r="I51" s="128">
        <v>12</v>
      </c>
      <c r="J51" s="128">
        <f t="shared" si="2"/>
        <v>33</v>
      </c>
      <c r="K51" s="128"/>
      <c r="L51" s="128">
        <v>17</v>
      </c>
      <c r="M51" s="128">
        <v>6</v>
      </c>
      <c r="N51" s="130">
        <f t="shared" si="3"/>
        <v>23</v>
      </c>
    </row>
    <row r="52" spans="1:14" ht="12" customHeight="1">
      <c r="E52" s="2087"/>
      <c r="F52" s="79" t="s">
        <v>440</v>
      </c>
      <c r="G52" s="89"/>
      <c r="H52" s="128">
        <v>0</v>
      </c>
      <c r="I52" s="128">
        <v>0</v>
      </c>
      <c r="J52" s="128">
        <f t="shared" si="2"/>
        <v>0</v>
      </c>
      <c r="K52" s="128"/>
      <c r="L52" s="128">
        <v>0</v>
      </c>
      <c r="M52" s="128">
        <v>0</v>
      </c>
      <c r="N52" s="130">
        <f t="shared" si="3"/>
        <v>0</v>
      </c>
    </row>
    <row r="53" spans="1:14" ht="12" customHeight="1">
      <c r="E53" s="2087"/>
      <c r="F53" s="79" t="s">
        <v>439</v>
      </c>
      <c r="G53" s="89"/>
      <c r="H53" s="128">
        <v>0</v>
      </c>
      <c r="I53" s="128">
        <v>0</v>
      </c>
      <c r="J53" s="128">
        <f t="shared" si="2"/>
        <v>0</v>
      </c>
      <c r="K53" s="128"/>
      <c r="L53" s="128">
        <v>0</v>
      </c>
      <c r="M53" s="128">
        <v>0</v>
      </c>
      <c r="N53" s="130">
        <f t="shared" si="3"/>
        <v>0</v>
      </c>
    </row>
    <row r="54" spans="1:14">
      <c r="E54" s="2087"/>
      <c r="F54" s="79" t="s">
        <v>18</v>
      </c>
      <c r="G54" s="89"/>
      <c r="H54" s="128">
        <v>15</v>
      </c>
      <c r="I54" s="128">
        <v>7</v>
      </c>
      <c r="J54" s="128">
        <f t="shared" si="2"/>
        <v>22</v>
      </c>
      <c r="K54" s="128"/>
      <c r="L54" s="128">
        <v>12</v>
      </c>
      <c r="M54" s="128">
        <v>7</v>
      </c>
      <c r="N54" s="130">
        <f t="shared" si="3"/>
        <v>19</v>
      </c>
    </row>
    <row r="55" spans="1:14">
      <c r="E55" s="2087"/>
      <c r="F55" s="79" t="s">
        <v>59</v>
      </c>
      <c r="G55" s="89"/>
      <c r="H55" s="128">
        <v>8</v>
      </c>
      <c r="I55" s="128">
        <v>2</v>
      </c>
      <c r="J55" s="128">
        <f t="shared" si="2"/>
        <v>10</v>
      </c>
      <c r="K55" s="128"/>
      <c r="L55" s="128">
        <v>4</v>
      </c>
      <c r="M55" s="128">
        <v>2</v>
      </c>
      <c r="N55" s="130">
        <f t="shared" si="3"/>
        <v>6</v>
      </c>
    </row>
    <row r="56" spans="1:14">
      <c r="E56" s="2086">
        <v>1624</v>
      </c>
      <c r="F56" s="88" t="s">
        <v>19</v>
      </c>
      <c r="G56" s="87"/>
      <c r="H56" s="134">
        <f>SUM(H57:H58)</f>
        <v>1</v>
      </c>
      <c r="I56" s="134">
        <f>SUM(I57:I58)</f>
        <v>4</v>
      </c>
      <c r="J56" s="135">
        <f t="shared" si="2"/>
        <v>5</v>
      </c>
      <c r="K56" s="134"/>
      <c r="L56" s="134">
        <f>SUM(L57:L58)</f>
        <v>0</v>
      </c>
      <c r="M56" s="134">
        <f>SUM(M57:M58)</f>
        <v>4</v>
      </c>
      <c r="N56" s="133">
        <f t="shared" si="3"/>
        <v>4</v>
      </c>
    </row>
    <row r="57" spans="1:14" ht="10.5" customHeight="1">
      <c r="E57" s="2087"/>
      <c r="F57" s="79" t="s">
        <v>20</v>
      </c>
      <c r="G57" s="81"/>
      <c r="H57" s="1152">
        <v>0</v>
      </c>
      <c r="I57" s="1152">
        <v>3</v>
      </c>
      <c r="J57" s="132">
        <f t="shared" si="2"/>
        <v>3</v>
      </c>
      <c r="K57" s="131"/>
      <c r="L57" s="128">
        <v>0</v>
      </c>
      <c r="M57" s="128">
        <v>3</v>
      </c>
      <c r="N57" s="130">
        <f t="shared" si="3"/>
        <v>3</v>
      </c>
    </row>
    <row r="58" spans="1:14" ht="10.5" customHeight="1">
      <c r="E58" s="2088"/>
      <c r="F58" s="79" t="s">
        <v>22</v>
      </c>
      <c r="G58" s="78"/>
      <c r="H58" s="129">
        <v>1</v>
      </c>
      <c r="I58" s="129">
        <v>1</v>
      </c>
      <c r="J58" s="129">
        <f t="shared" si="2"/>
        <v>2</v>
      </c>
      <c r="K58" s="129"/>
      <c r="L58" s="128">
        <v>0</v>
      </c>
      <c r="M58" s="128">
        <v>1</v>
      </c>
      <c r="N58" s="127">
        <f t="shared" si="3"/>
        <v>1</v>
      </c>
    </row>
    <row r="59" spans="1:14" ht="15" customHeight="1">
      <c r="F59" s="2090" t="s">
        <v>0</v>
      </c>
      <c r="G59" s="2090"/>
      <c r="H59" s="126">
        <f>SUM(H9+H19+H28+H32+H35+H40+H46+H49+H56)</f>
        <v>670</v>
      </c>
      <c r="I59" s="126">
        <f>SUM(I9+I19+I28+I32+I35+I40+I46+I49+I56)</f>
        <v>428</v>
      </c>
      <c r="J59" s="126">
        <f>SUM(J9+J19+J28+J32+J35+J40+J46+J49+J56)</f>
        <v>1098</v>
      </c>
      <c r="K59" s="126"/>
      <c r="L59" s="126">
        <f>SUM(L9+L19+L28+L32+L35+L40+L46+L49+L56)</f>
        <v>444</v>
      </c>
      <c r="M59" s="126">
        <f>SUM(M9+M19+M28+M32+M35+M40+M46+M49+M56)</f>
        <v>326</v>
      </c>
      <c r="N59" s="125">
        <f>SUM(N9+N19+N28+N32+N35+N40+N46+N49+N56)</f>
        <v>770</v>
      </c>
    </row>
    <row r="60" spans="1:14" s="69" customFormat="1" ht="12" customHeight="1">
      <c r="A60" s="72"/>
      <c r="B60" s="72"/>
      <c r="C60" s="72"/>
      <c r="D60" s="71"/>
      <c r="F60" s="1151" t="s">
        <v>374</v>
      </c>
      <c r="H60" s="70"/>
      <c r="I60" s="70"/>
      <c r="J60" s="70"/>
      <c r="K60" s="70"/>
      <c r="L60" s="70"/>
      <c r="M60" s="70"/>
      <c r="N60" s="70"/>
    </row>
    <row r="61" spans="1:14" s="69" customFormat="1" ht="12" customHeight="1">
      <c r="A61" s="72"/>
      <c r="B61" s="72"/>
      <c r="C61" s="72"/>
      <c r="D61" s="71"/>
      <c r="H61" s="70"/>
      <c r="I61" s="70"/>
      <c r="J61" s="70"/>
      <c r="K61" s="70"/>
      <c r="L61" s="70"/>
      <c r="M61" s="70"/>
      <c r="N61" s="70"/>
    </row>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sheetData>
  <sheetProtection selectLockedCells="1" selectUnlockedCells="1"/>
  <mergeCells count="19">
    <mergeCell ref="E9:E18"/>
    <mergeCell ref="E3:N3"/>
    <mergeCell ref="R3:AF3"/>
    <mergeCell ref="E4:N4"/>
    <mergeCell ref="E6:E8"/>
    <mergeCell ref="H6:N6"/>
    <mergeCell ref="H7:J7"/>
    <mergeCell ref="L7:N7"/>
    <mergeCell ref="F6:G8"/>
    <mergeCell ref="E49:E55"/>
    <mergeCell ref="E56:E58"/>
    <mergeCell ref="F59:G59"/>
    <mergeCell ref="E19:E27"/>
    <mergeCell ref="P19:T25"/>
    <mergeCell ref="E28:E31"/>
    <mergeCell ref="E32:E34"/>
    <mergeCell ref="E35:E39"/>
    <mergeCell ref="E40:E45"/>
    <mergeCell ref="E46:E48"/>
  </mergeCells>
  <printOptions horizontalCentered="1"/>
  <pageMargins left="0.51181102362204722" right="0.43307086614173229" top="0.51181102362204722" bottom="0.94488188976377963" header="0.51181102362204722" footer="0.51181102362204722"/>
  <pageSetup scale="95" firstPageNumber="0" orientation="portrait" r:id="rId1"/>
  <headerFooter alignWithMargins="0">
    <oddFooter>&amp;C&amp;F</oddFooter>
  </headerFooter>
  <rowBreaks count="1" manualBreakCount="1">
    <brk id="72"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8AABE-5386-41A0-AEB8-A3A9789A20A9}">
  <dimension ref="A1:AG408"/>
  <sheetViews>
    <sheetView view="pageBreakPreview" topLeftCell="E1" zoomScaleNormal="115" zoomScaleSheetLayoutView="100" workbookViewId="0">
      <selection activeCell="N15" sqref="N15:R30"/>
    </sheetView>
  </sheetViews>
  <sheetFormatPr baseColWidth="10" defaultRowHeight="12.75"/>
  <cols>
    <col min="1" max="1" width="2" style="68" hidden="1" customWidth="1"/>
    <col min="2" max="2" width="2.28515625" style="68" hidden="1" customWidth="1"/>
    <col min="3" max="3" width="1.7109375" style="68" hidden="1" customWidth="1"/>
    <col min="4" max="4" width="2.140625" style="67" hidden="1" customWidth="1"/>
    <col min="5" max="5" width="6.7109375" style="64" customWidth="1"/>
    <col min="6" max="6" width="1.5703125" style="64" customWidth="1"/>
    <col min="7" max="7" width="58.28515625" style="64" customWidth="1"/>
    <col min="8" max="8" width="8" style="65" customWidth="1"/>
    <col min="9" max="9" width="9.85546875" style="65" customWidth="1"/>
    <col min="10" max="10" width="12" style="65" customWidth="1"/>
    <col min="11" max="11" width="8.7109375" style="65" customWidth="1"/>
    <col min="12" max="12" width="2.42578125" style="65" customWidth="1"/>
    <col min="13" max="14" width="11.42578125" style="64"/>
    <col min="15" max="15" width="4.7109375" style="64" customWidth="1"/>
    <col min="16" max="16" width="5" style="64" customWidth="1"/>
    <col min="17" max="17" width="2.28515625" style="64" customWidth="1"/>
    <col min="18" max="18" width="26" style="64" customWidth="1"/>
    <col min="19" max="19" width="8" style="64" customWidth="1"/>
    <col min="20" max="20" width="1" style="64" customWidth="1"/>
    <col min="21" max="21" width="6.7109375" style="64" customWidth="1"/>
    <col min="22" max="22" width="1" style="64" customWidth="1"/>
    <col min="23" max="23" width="6.7109375" style="64" customWidth="1"/>
    <col min="24" max="24" width="1" style="64" customWidth="1"/>
    <col min="25" max="25" width="6.7109375" style="64" customWidth="1"/>
    <col min="26" max="26" width="1" style="64" customWidth="1"/>
    <col min="27" max="27" width="6.7109375" style="64" customWidth="1"/>
    <col min="28" max="28" width="1" style="64" customWidth="1"/>
    <col min="29" max="29" width="6.7109375" style="64" customWidth="1"/>
    <col min="30" max="30" width="1" style="64" customWidth="1"/>
    <col min="31" max="32" width="6.7109375" style="64" customWidth="1"/>
    <col min="33" max="16384" width="11.42578125" style="64"/>
  </cols>
  <sheetData>
    <row r="1" spans="2:33" ht="12" customHeight="1"/>
    <row r="2" spans="2:33" ht="3.75" customHeight="1"/>
    <row r="3" spans="2:33" ht="15.75" customHeight="1">
      <c r="E3" s="2078" t="s">
        <v>433</v>
      </c>
      <c r="F3" s="2078"/>
      <c r="G3" s="2078"/>
      <c r="H3" s="2078"/>
      <c r="I3" s="2078"/>
      <c r="J3" s="2078"/>
      <c r="K3" s="2078"/>
      <c r="L3" s="2078"/>
      <c r="M3" s="96"/>
      <c r="P3" s="2078"/>
      <c r="Q3" s="2078"/>
      <c r="R3" s="2078"/>
      <c r="S3" s="2078"/>
      <c r="T3" s="2078"/>
      <c r="U3" s="2078"/>
      <c r="V3" s="2078"/>
      <c r="W3" s="2078"/>
      <c r="X3" s="2078"/>
      <c r="Y3" s="2078"/>
      <c r="Z3" s="2078"/>
      <c r="AA3" s="2078"/>
      <c r="AB3" s="2078"/>
      <c r="AC3" s="2078"/>
      <c r="AD3" s="2078"/>
    </row>
    <row r="4" spans="2:33" ht="14.25" customHeight="1">
      <c r="B4" s="121"/>
      <c r="C4" s="121"/>
      <c r="D4" s="122"/>
      <c r="E4" s="2078" t="s">
        <v>61</v>
      </c>
      <c r="F4" s="2078"/>
      <c r="G4" s="2078"/>
      <c r="H4" s="2078"/>
      <c r="I4" s="2078"/>
      <c r="J4" s="2078"/>
      <c r="K4" s="2078"/>
      <c r="L4" s="2078"/>
      <c r="M4" s="96"/>
      <c r="N4" s="121"/>
      <c r="O4" s="121"/>
      <c r="P4" s="120"/>
      <c r="AF4" s="119"/>
      <c r="AG4" s="119"/>
    </row>
    <row r="5" spans="2:33" ht="13.5" customHeight="1">
      <c r="E5" s="116"/>
      <c r="F5" s="69"/>
      <c r="G5" s="115"/>
      <c r="H5" s="114"/>
      <c r="I5" s="114"/>
      <c r="J5" s="114"/>
      <c r="K5" s="114"/>
      <c r="L5" s="112"/>
      <c r="M5" s="96"/>
      <c r="P5" s="69"/>
    </row>
    <row r="6" spans="2:33" ht="12" customHeight="1">
      <c r="B6" s="72"/>
      <c r="C6" s="72"/>
      <c r="D6" s="71"/>
      <c r="E6" s="2080" t="s">
        <v>6</v>
      </c>
      <c r="F6" s="2073" t="s">
        <v>60</v>
      </c>
      <c r="G6" s="2073"/>
      <c r="H6" s="2093" t="s">
        <v>431</v>
      </c>
      <c r="I6" s="2093"/>
      <c r="J6" s="2082"/>
      <c r="K6" s="1164"/>
      <c r="L6" s="1163"/>
      <c r="M6" s="106"/>
      <c r="N6" s="72"/>
    </row>
    <row r="7" spans="2:33" ht="12" customHeight="1">
      <c r="B7" s="72"/>
      <c r="C7" s="72"/>
      <c r="D7" s="71"/>
      <c r="E7" s="2081"/>
      <c r="F7" s="2074"/>
      <c r="G7" s="2074"/>
      <c r="H7" s="2084" t="s">
        <v>430</v>
      </c>
      <c r="I7" s="2084"/>
      <c r="J7" s="2084"/>
      <c r="K7" s="1162"/>
      <c r="L7" s="1162"/>
      <c r="M7" s="106"/>
      <c r="N7" s="72"/>
    </row>
    <row r="8" spans="2:33" ht="12" customHeight="1">
      <c r="E8" s="2091"/>
      <c r="F8" s="2075"/>
      <c r="G8" s="2075"/>
      <c r="H8" s="153" t="s">
        <v>220</v>
      </c>
      <c r="I8" s="153" t="s">
        <v>219</v>
      </c>
      <c r="J8" s="153" t="s">
        <v>199</v>
      </c>
      <c r="K8" s="153" t="s">
        <v>0</v>
      </c>
      <c r="L8" s="152"/>
      <c r="M8" s="96"/>
    </row>
    <row r="9" spans="2:33">
      <c r="E9" s="2068">
        <v>1401</v>
      </c>
      <c r="F9" s="91" t="s">
        <v>1</v>
      </c>
      <c r="G9" s="102"/>
      <c r="H9" s="150">
        <f>SUM(H10:H18)</f>
        <v>95</v>
      </c>
      <c r="I9" s="150">
        <f>SUM(I10:I18)</f>
        <v>9</v>
      </c>
      <c r="J9" s="150">
        <f>SUM(J10:J18)</f>
        <v>62</v>
      </c>
      <c r="K9" s="150">
        <f t="shared" ref="K9:K40" si="0">SUM(H9:J9)</f>
        <v>166</v>
      </c>
      <c r="L9" s="149"/>
      <c r="M9" s="96"/>
    </row>
    <row r="10" spans="2:33" ht="12" customHeight="1">
      <c r="E10" s="2068"/>
      <c r="F10" s="92" t="s">
        <v>33</v>
      </c>
      <c r="G10" s="97"/>
      <c r="H10" s="132">
        <v>30</v>
      </c>
      <c r="I10" s="132">
        <v>0</v>
      </c>
      <c r="J10" s="128">
        <v>0</v>
      </c>
      <c r="K10" s="132">
        <f t="shared" si="0"/>
        <v>30</v>
      </c>
      <c r="L10" s="148"/>
      <c r="M10" s="96"/>
      <c r="N10" s="96"/>
      <c r="P10" s="164"/>
    </row>
    <row r="11" spans="2:33" ht="12" customHeight="1">
      <c r="E11" s="2068"/>
      <c r="F11" s="92" t="s">
        <v>435</v>
      </c>
      <c r="G11" s="89"/>
      <c r="H11" s="128">
        <v>0</v>
      </c>
      <c r="I11" s="128">
        <v>0</v>
      </c>
      <c r="J11" s="128">
        <v>14</v>
      </c>
      <c r="K11" s="128">
        <f t="shared" si="0"/>
        <v>14</v>
      </c>
      <c r="L11" s="1161"/>
      <c r="M11" s="96"/>
      <c r="N11" s="96"/>
    </row>
    <row r="12" spans="2:33" ht="12" customHeight="1">
      <c r="E12" s="2068"/>
      <c r="F12" s="92" t="s">
        <v>34</v>
      </c>
      <c r="G12" s="89"/>
      <c r="H12" s="128">
        <v>28</v>
      </c>
      <c r="I12" s="128">
        <v>3</v>
      </c>
      <c r="J12" s="128">
        <v>4</v>
      </c>
      <c r="K12" s="128">
        <f t="shared" si="0"/>
        <v>35</v>
      </c>
      <c r="L12" s="130"/>
      <c r="M12" s="96"/>
      <c r="N12" s="96"/>
    </row>
    <row r="13" spans="2:33" ht="12" customHeight="1">
      <c r="E13" s="2068"/>
      <c r="F13" s="92" t="s">
        <v>35</v>
      </c>
      <c r="G13" s="89"/>
      <c r="H13" s="128">
        <v>25</v>
      </c>
      <c r="I13" s="128">
        <v>3</v>
      </c>
      <c r="J13" s="128">
        <v>1</v>
      </c>
      <c r="K13" s="128">
        <f t="shared" si="0"/>
        <v>29</v>
      </c>
      <c r="L13" s="130"/>
      <c r="M13" s="96"/>
      <c r="N13" s="96"/>
    </row>
    <row r="14" spans="2:33" ht="12" customHeight="1">
      <c r="E14" s="2068"/>
      <c r="F14" s="92" t="s">
        <v>27</v>
      </c>
      <c r="G14" s="89"/>
      <c r="H14" s="128">
        <v>2</v>
      </c>
      <c r="I14" s="128">
        <v>0</v>
      </c>
      <c r="J14" s="128">
        <v>23</v>
      </c>
      <c r="K14" s="128">
        <f t="shared" si="0"/>
        <v>25</v>
      </c>
      <c r="L14" s="130"/>
      <c r="M14" s="96"/>
      <c r="N14" s="96"/>
    </row>
    <row r="15" spans="2:33" ht="12" customHeight="1">
      <c r="E15" s="2068"/>
      <c r="F15" s="92" t="s">
        <v>10</v>
      </c>
      <c r="G15" s="89"/>
      <c r="H15" s="128">
        <v>3</v>
      </c>
      <c r="I15" s="128">
        <v>0</v>
      </c>
      <c r="J15" s="128">
        <v>11</v>
      </c>
      <c r="K15" s="128">
        <f t="shared" si="0"/>
        <v>14</v>
      </c>
      <c r="L15" s="130"/>
      <c r="M15" s="96"/>
      <c r="N15" s="96"/>
    </row>
    <row r="16" spans="2:33" ht="12" customHeight="1">
      <c r="E16" s="2068"/>
      <c r="F16" s="92" t="s">
        <v>36</v>
      </c>
      <c r="G16" s="89"/>
      <c r="H16" s="128">
        <v>5</v>
      </c>
      <c r="I16" s="128">
        <v>3</v>
      </c>
      <c r="J16" s="128">
        <v>1</v>
      </c>
      <c r="K16" s="128">
        <f t="shared" si="0"/>
        <v>9</v>
      </c>
      <c r="L16" s="130"/>
      <c r="M16" s="96"/>
      <c r="N16" s="96"/>
    </row>
    <row r="17" spans="5:18" ht="12" customHeight="1">
      <c r="E17" s="2068"/>
      <c r="F17" s="92" t="s">
        <v>24</v>
      </c>
      <c r="G17" s="89"/>
      <c r="H17" s="128">
        <v>0</v>
      </c>
      <c r="I17" s="128">
        <v>0</v>
      </c>
      <c r="J17" s="128">
        <v>0</v>
      </c>
      <c r="K17" s="128">
        <f t="shared" si="0"/>
        <v>0</v>
      </c>
      <c r="L17" s="130"/>
      <c r="M17" s="96"/>
      <c r="N17" s="96"/>
    </row>
    <row r="18" spans="5:18" ht="12" customHeight="1">
      <c r="E18" s="2069"/>
      <c r="F18" s="79" t="s">
        <v>32</v>
      </c>
      <c r="G18" s="89"/>
      <c r="H18" s="128">
        <v>2</v>
      </c>
      <c r="I18" s="128">
        <v>0</v>
      </c>
      <c r="J18" s="128">
        <v>8</v>
      </c>
      <c r="K18" s="128">
        <f t="shared" si="0"/>
        <v>10</v>
      </c>
      <c r="L18" s="127"/>
      <c r="M18" s="96"/>
      <c r="N18" s="96"/>
    </row>
    <row r="19" spans="5:18">
      <c r="E19" s="2067">
        <v>1402</v>
      </c>
      <c r="F19" s="91" t="s">
        <v>2</v>
      </c>
      <c r="G19" s="87"/>
      <c r="H19" s="134">
        <f>SUM(H20:H27)</f>
        <v>145</v>
      </c>
      <c r="I19" s="134">
        <f>SUM(I20:I27)</f>
        <v>34</v>
      </c>
      <c r="J19" s="142">
        <f>SUM(J20:J27)</f>
        <v>99</v>
      </c>
      <c r="K19" s="135">
        <f t="shared" si="0"/>
        <v>278</v>
      </c>
      <c r="L19" s="133"/>
      <c r="M19" s="96"/>
      <c r="N19" s="2085"/>
      <c r="O19" s="2085"/>
      <c r="P19" s="2085"/>
      <c r="Q19" s="2085"/>
      <c r="R19" s="2085"/>
    </row>
    <row r="20" spans="5:18" ht="12" customHeight="1">
      <c r="E20" s="2068"/>
      <c r="F20" s="92" t="s">
        <v>37</v>
      </c>
      <c r="G20" s="89"/>
      <c r="H20" s="128">
        <v>50</v>
      </c>
      <c r="I20" s="128">
        <v>11</v>
      </c>
      <c r="J20" s="128">
        <v>38</v>
      </c>
      <c r="K20" s="132">
        <f t="shared" si="0"/>
        <v>99</v>
      </c>
      <c r="L20" s="130"/>
      <c r="M20" s="96"/>
      <c r="N20" s="2085"/>
      <c r="O20" s="2085"/>
      <c r="P20" s="2085"/>
      <c r="Q20" s="2085"/>
      <c r="R20" s="2085"/>
    </row>
    <row r="21" spans="5:18" ht="12" customHeight="1">
      <c r="E21" s="2068"/>
      <c r="F21" s="92" t="s">
        <v>38</v>
      </c>
      <c r="G21" s="89"/>
      <c r="H21" s="128">
        <v>21</v>
      </c>
      <c r="I21" s="128">
        <v>6</v>
      </c>
      <c r="J21" s="128">
        <v>17</v>
      </c>
      <c r="K21" s="128">
        <f t="shared" si="0"/>
        <v>44</v>
      </c>
      <c r="L21" s="130"/>
      <c r="M21" s="96"/>
      <c r="N21" s="2085"/>
      <c r="O21" s="2085"/>
      <c r="P21" s="2085"/>
      <c r="Q21" s="2085"/>
      <c r="R21" s="2085"/>
    </row>
    <row r="22" spans="5:18" ht="12" customHeight="1">
      <c r="E22" s="2068"/>
      <c r="F22" s="92" t="s">
        <v>429</v>
      </c>
      <c r="G22" s="89"/>
      <c r="H22" s="128">
        <v>26</v>
      </c>
      <c r="I22" s="128">
        <v>2</v>
      </c>
      <c r="J22" s="128">
        <v>16</v>
      </c>
      <c r="K22" s="128">
        <f t="shared" si="0"/>
        <v>44</v>
      </c>
      <c r="L22" s="130"/>
      <c r="M22" s="96"/>
      <c r="N22" s="2085"/>
      <c r="O22" s="2085"/>
      <c r="P22" s="2085"/>
      <c r="Q22" s="2085"/>
      <c r="R22" s="2085"/>
    </row>
    <row r="23" spans="5:18" ht="12" customHeight="1">
      <c r="E23" s="2068"/>
      <c r="F23" s="92" t="s">
        <v>40</v>
      </c>
      <c r="G23" s="89"/>
      <c r="H23" s="128">
        <v>15</v>
      </c>
      <c r="I23" s="128">
        <v>6</v>
      </c>
      <c r="J23" s="128">
        <v>7</v>
      </c>
      <c r="K23" s="128">
        <f t="shared" si="0"/>
        <v>28</v>
      </c>
      <c r="L23" s="130"/>
      <c r="M23" s="96"/>
      <c r="N23" s="2085"/>
      <c r="O23" s="2085"/>
      <c r="P23" s="2085"/>
      <c r="Q23" s="2085"/>
      <c r="R23" s="2085"/>
    </row>
    <row r="24" spans="5:18" ht="12" customHeight="1">
      <c r="E24" s="2068"/>
      <c r="F24" s="92" t="s">
        <v>41</v>
      </c>
      <c r="G24" s="89"/>
      <c r="H24" s="128">
        <v>9</v>
      </c>
      <c r="I24" s="128">
        <v>5</v>
      </c>
      <c r="J24" s="128">
        <v>11</v>
      </c>
      <c r="K24" s="128">
        <f t="shared" si="0"/>
        <v>25</v>
      </c>
      <c r="L24" s="130"/>
      <c r="M24" s="96"/>
      <c r="N24" s="2085"/>
      <c r="O24" s="2085"/>
      <c r="P24" s="2085"/>
      <c r="Q24" s="2085"/>
      <c r="R24" s="2085"/>
    </row>
    <row r="25" spans="5:18" ht="12" customHeight="1">
      <c r="E25" s="2068"/>
      <c r="F25" s="92" t="s">
        <v>42</v>
      </c>
      <c r="G25" s="89"/>
      <c r="H25" s="128">
        <v>7</v>
      </c>
      <c r="I25" s="128">
        <v>2</v>
      </c>
      <c r="J25" s="128">
        <v>1</v>
      </c>
      <c r="K25" s="128">
        <f t="shared" si="0"/>
        <v>10</v>
      </c>
      <c r="L25" s="130"/>
      <c r="M25" s="96"/>
      <c r="N25" s="2092"/>
      <c r="O25" s="2092"/>
      <c r="P25" s="2092"/>
      <c r="Q25" s="2092"/>
      <c r="R25" s="2092"/>
    </row>
    <row r="26" spans="5:18" ht="12" customHeight="1">
      <c r="E26" s="2068"/>
      <c r="F26" s="92" t="s">
        <v>43</v>
      </c>
      <c r="G26" s="89"/>
      <c r="H26" s="128">
        <v>8</v>
      </c>
      <c r="I26" s="128">
        <v>2</v>
      </c>
      <c r="J26" s="128">
        <v>7</v>
      </c>
      <c r="K26" s="128">
        <f t="shared" si="0"/>
        <v>17</v>
      </c>
      <c r="L26" s="130"/>
      <c r="M26" s="96"/>
      <c r="N26" s="96"/>
    </row>
    <row r="27" spans="5:18" ht="12" customHeight="1">
      <c r="E27" s="2069"/>
      <c r="F27" s="92" t="s">
        <v>44</v>
      </c>
      <c r="G27" s="89"/>
      <c r="H27" s="128">
        <v>9</v>
      </c>
      <c r="I27" s="128">
        <v>0</v>
      </c>
      <c r="J27" s="128">
        <v>2</v>
      </c>
      <c r="K27" s="128">
        <f t="shared" si="0"/>
        <v>11</v>
      </c>
      <c r="L27" s="130"/>
      <c r="M27" s="96"/>
      <c r="N27" s="96"/>
    </row>
    <row r="28" spans="5:18">
      <c r="E28" s="2067">
        <v>1403</v>
      </c>
      <c r="F28" s="91" t="s">
        <v>3</v>
      </c>
      <c r="G28" s="87"/>
      <c r="H28" s="134">
        <f>SUM(H29:H31)</f>
        <v>38</v>
      </c>
      <c r="I28" s="134">
        <f>SUM(I29:I31)</f>
        <v>5</v>
      </c>
      <c r="J28" s="142">
        <f>SUM(J29:J31)</f>
        <v>30</v>
      </c>
      <c r="K28" s="135">
        <f t="shared" si="0"/>
        <v>73</v>
      </c>
      <c r="L28" s="133"/>
      <c r="M28" s="96"/>
      <c r="N28" s="96"/>
    </row>
    <row r="29" spans="5:18" ht="12" customHeight="1">
      <c r="E29" s="2068"/>
      <c r="F29" s="92" t="s">
        <v>45</v>
      </c>
      <c r="G29" s="89"/>
      <c r="H29" s="128">
        <v>18</v>
      </c>
      <c r="I29" s="128">
        <v>1</v>
      </c>
      <c r="J29" s="128">
        <v>10</v>
      </c>
      <c r="K29" s="132">
        <f t="shared" si="0"/>
        <v>29</v>
      </c>
      <c r="L29" s="130"/>
      <c r="M29" s="96"/>
      <c r="N29" s="96"/>
    </row>
    <row r="30" spans="5:18" ht="12" customHeight="1">
      <c r="E30" s="2068"/>
      <c r="F30" s="92" t="s">
        <v>46</v>
      </c>
      <c r="G30" s="89"/>
      <c r="H30" s="128">
        <v>7</v>
      </c>
      <c r="I30" s="128">
        <v>3</v>
      </c>
      <c r="J30" s="128">
        <v>2</v>
      </c>
      <c r="K30" s="128">
        <f t="shared" si="0"/>
        <v>12</v>
      </c>
      <c r="L30" s="130"/>
      <c r="M30" s="96"/>
      <c r="N30" s="96"/>
    </row>
    <row r="31" spans="5:18" ht="12" customHeight="1">
      <c r="E31" s="2069"/>
      <c r="F31" s="92" t="s">
        <v>47</v>
      </c>
      <c r="G31" s="89"/>
      <c r="H31" s="128">
        <v>13</v>
      </c>
      <c r="I31" s="128">
        <v>1</v>
      </c>
      <c r="J31" s="128">
        <v>18</v>
      </c>
      <c r="K31" s="128">
        <f t="shared" si="0"/>
        <v>32</v>
      </c>
      <c r="L31" s="130"/>
      <c r="M31" s="96"/>
      <c r="N31" s="96"/>
    </row>
    <row r="32" spans="5:18">
      <c r="E32" s="2086">
        <v>1404</v>
      </c>
      <c r="F32" s="91" t="s">
        <v>28</v>
      </c>
      <c r="G32" s="87"/>
      <c r="H32" s="134">
        <f>SUM(H33:H34)</f>
        <v>75</v>
      </c>
      <c r="I32" s="134">
        <f>SUM(I33:I34)</f>
        <v>19</v>
      </c>
      <c r="J32" s="142">
        <f>SUM(J33:J34)</f>
        <v>2</v>
      </c>
      <c r="K32" s="142">
        <f t="shared" si="0"/>
        <v>96</v>
      </c>
      <c r="L32" s="1160"/>
    </row>
    <row r="33" spans="5:12">
      <c r="E33" s="2087"/>
      <c r="F33" s="92" t="s">
        <v>48</v>
      </c>
      <c r="G33" s="89"/>
      <c r="H33" s="128">
        <v>30</v>
      </c>
      <c r="I33" s="128">
        <v>10</v>
      </c>
      <c r="J33" s="1159">
        <v>2</v>
      </c>
      <c r="K33" s="128">
        <f t="shared" si="0"/>
        <v>42</v>
      </c>
      <c r="L33" s="1158"/>
    </row>
    <row r="34" spans="5:12">
      <c r="E34" s="2089"/>
      <c r="F34" s="92" t="s">
        <v>49</v>
      </c>
      <c r="G34" s="89"/>
      <c r="H34" s="128">
        <v>45</v>
      </c>
      <c r="I34" s="128">
        <v>9</v>
      </c>
      <c r="J34" s="1157">
        <v>0</v>
      </c>
      <c r="K34" s="141">
        <f t="shared" si="0"/>
        <v>54</v>
      </c>
      <c r="L34" s="170"/>
    </row>
    <row r="35" spans="5:12" ht="12.75" customHeight="1">
      <c r="E35" s="2068">
        <v>1405</v>
      </c>
      <c r="F35" s="91" t="s">
        <v>4</v>
      </c>
      <c r="G35" s="94"/>
      <c r="H35" s="134">
        <f>SUM(H36:H39)</f>
        <v>78</v>
      </c>
      <c r="I35" s="134">
        <f>SUM(I36:I39)</f>
        <v>21</v>
      </c>
      <c r="J35" s="134">
        <f>SUM(J36:J39)</f>
        <v>67</v>
      </c>
      <c r="K35" s="145">
        <f t="shared" si="0"/>
        <v>166</v>
      </c>
      <c r="L35" s="136"/>
    </row>
    <row r="36" spans="5:12" ht="12.75" customHeight="1">
      <c r="E36" s="2068"/>
      <c r="F36" s="92" t="s">
        <v>50</v>
      </c>
      <c r="G36" s="89"/>
      <c r="H36" s="128">
        <v>24</v>
      </c>
      <c r="I36" s="128">
        <v>8</v>
      </c>
      <c r="J36" s="128">
        <v>3</v>
      </c>
      <c r="K36" s="132">
        <f t="shared" si="0"/>
        <v>35</v>
      </c>
      <c r="L36" s="130"/>
    </row>
    <row r="37" spans="5:12" ht="12.75" customHeight="1">
      <c r="E37" s="2068"/>
      <c r="F37" s="92" t="s">
        <v>58</v>
      </c>
      <c r="G37" s="89"/>
      <c r="H37" s="128">
        <v>44</v>
      </c>
      <c r="I37" s="128">
        <v>9</v>
      </c>
      <c r="J37" s="128">
        <v>38</v>
      </c>
      <c r="K37" s="128">
        <f t="shared" si="0"/>
        <v>91</v>
      </c>
      <c r="L37" s="130"/>
    </row>
    <row r="38" spans="5:12" ht="12.75" customHeight="1">
      <c r="E38" s="2068"/>
      <c r="F38" s="92" t="s">
        <v>51</v>
      </c>
      <c r="G38" s="89"/>
      <c r="H38" s="128">
        <v>8</v>
      </c>
      <c r="I38" s="128">
        <v>2</v>
      </c>
      <c r="J38" s="128">
        <v>17</v>
      </c>
      <c r="K38" s="128">
        <f t="shared" si="0"/>
        <v>27</v>
      </c>
      <c r="L38" s="130"/>
    </row>
    <row r="39" spans="5:12" ht="12.75" customHeight="1">
      <c r="E39" s="2068"/>
      <c r="F39" s="92" t="s">
        <v>52</v>
      </c>
      <c r="G39" s="93"/>
      <c r="H39" s="143">
        <v>2</v>
      </c>
      <c r="I39" s="143">
        <v>2</v>
      </c>
      <c r="J39" s="128">
        <v>9</v>
      </c>
      <c r="K39" s="128">
        <f t="shared" si="0"/>
        <v>13</v>
      </c>
      <c r="L39" s="130"/>
    </row>
    <row r="40" spans="5:12" ht="12.75" customHeight="1">
      <c r="E40" s="2067">
        <v>1406</v>
      </c>
      <c r="F40" s="91" t="s">
        <v>5</v>
      </c>
      <c r="G40" s="87"/>
      <c r="H40" s="134">
        <f>SUM(H41:H45)</f>
        <v>74</v>
      </c>
      <c r="I40" s="134">
        <f>SUM(I41:I45)</f>
        <v>12</v>
      </c>
      <c r="J40" s="134">
        <f>SUM(J41:J45)</f>
        <v>47</v>
      </c>
      <c r="K40" s="135">
        <f t="shared" si="0"/>
        <v>133</v>
      </c>
      <c r="L40" s="133"/>
    </row>
    <row r="41" spans="5:12" ht="12.75" customHeight="1">
      <c r="E41" s="2068"/>
      <c r="F41" s="92" t="s">
        <v>53</v>
      </c>
      <c r="G41" s="89"/>
      <c r="H41" s="128">
        <v>47</v>
      </c>
      <c r="I41" s="128">
        <v>11</v>
      </c>
      <c r="J41" s="128">
        <v>16</v>
      </c>
      <c r="K41" s="132">
        <f t="shared" ref="K41:K72" si="1">SUM(H41:J41)</f>
        <v>74</v>
      </c>
      <c r="L41" s="130"/>
    </row>
    <row r="42" spans="5:12" ht="12.75" customHeight="1">
      <c r="E42" s="2068"/>
      <c r="F42" s="92" t="s">
        <v>381</v>
      </c>
      <c r="G42" s="89"/>
      <c r="H42" s="128">
        <v>3</v>
      </c>
      <c r="I42" s="128">
        <v>0</v>
      </c>
      <c r="J42" s="128">
        <v>10</v>
      </c>
      <c r="K42" s="128">
        <f t="shared" si="1"/>
        <v>13</v>
      </c>
      <c r="L42" s="130"/>
    </row>
    <row r="43" spans="5:12" ht="12.75" customHeight="1">
      <c r="E43" s="2068"/>
      <c r="F43" s="92" t="s">
        <v>55</v>
      </c>
      <c r="G43" s="89"/>
      <c r="H43" s="128">
        <v>23</v>
      </c>
      <c r="I43" s="128">
        <v>1</v>
      </c>
      <c r="J43" s="128">
        <v>8</v>
      </c>
      <c r="K43" s="128">
        <f t="shared" si="1"/>
        <v>32</v>
      </c>
      <c r="L43" s="130"/>
    </row>
    <row r="44" spans="5:12" ht="12.75" customHeight="1">
      <c r="E44" s="2068"/>
      <c r="F44" s="92" t="s">
        <v>70</v>
      </c>
      <c r="G44" s="89"/>
      <c r="H44" s="128">
        <v>1</v>
      </c>
      <c r="I44" s="128">
        <v>0</v>
      </c>
      <c r="J44" s="128">
        <v>13</v>
      </c>
      <c r="K44" s="128">
        <f t="shared" si="1"/>
        <v>14</v>
      </c>
      <c r="L44" s="130"/>
    </row>
    <row r="45" spans="5:12" ht="12.75" customHeight="1">
      <c r="E45" s="2069"/>
      <c r="F45" s="92" t="s">
        <v>15</v>
      </c>
      <c r="G45" s="89"/>
      <c r="H45" s="128">
        <v>0</v>
      </c>
      <c r="I45" s="128">
        <v>0</v>
      </c>
      <c r="J45" s="128">
        <v>0</v>
      </c>
      <c r="K45" s="128">
        <f t="shared" si="1"/>
        <v>0</v>
      </c>
      <c r="L45" s="130"/>
    </row>
    <row r="46" spans="5:12" ht="12.75" customHeight="1">
      <c r="E46" s="2086">
        <v>1407</v>
      </c>
      <c r="F46" s="88" t="s">
        <v>62</v>
      </c>
      <c r="G46" s="87"/>
      <c r="H46" s="134">
        <f>SUM(H47:H48)</f>
        <v>35</v>
      </c>
      <c r="I46" s="134">
        <f>SUM(I47:I48)</f>
        <v>0</v>
      </c>
      <c r="J46" s="134">
        <f>SUM(J47:J48)</f>
        <v>2</v>
      </c>
      <c r="K46" s="135">
        <f t="shared" si="1"/>
        <v>37</v>
      </c>
      <c r="L46" s="173"/>
    </row>
    <row r="47" spans="5:12" ht="12.75" customHeight="1">
      <c r="E47" s="2087"/>
      <c r="F47" s="79" t="s">
        <v>56</v>
      </c>
      <c r="G47" s="89"/>
      <c r="H47" s="128">
        <v>12</v>
      </c>
      <c r="I47" s="128">
        <v>0</v>
      </c>
      <c r="J47" s="128">
        <v>0</v>
      </c>
      <c r="K47" s="172">
        <f t="shared" si="1"/>
        <v>12</v>
      </c>
      <c r="L47" s="1156"/>
    </row>
    <row r="48" spans="5:12" ht="12.75" customHeight="1">
      <c r="E48" s="2089"/>
      <c r="F48" s="79" t="s">
        <v>25</v>
      </c>
      <c r="G48" s="89"/>
      <c r="H48" s="141">
        <v>23</v>
      </c>
      <c r="I48" s="141">
        <v>0</v>
      </c>
      <c r="J48" s="141">
        <v>2</v>
      </c>
      <c r="K48" s="141">
        <f t="shared" si="1"/>
        <v>25</v>
      </c>
      <c r="L48" s="140"/>
    </row>
    <row r="49" spans="1:12" ht="12.75" customHeight="1">
      <c r="E49" s="2087">
        <v>1408</v>
      </c>
      <c r="F49" s="91" t="s">
        <v>63</v>
      </c>
      <c r="G49" s="1155"/>
      <c r="H49" s="1154">
        <f>SUM(H50:H55)</f>
        <v>47</v>
      </c>
      <c r="I49" s="1154">
        <f>SUM(I50:I55)</f>
        <v>7</v>
      </c>
      <c r="J49" s="1154">
        <f>SUM(J50:J55)</f>
        <v>15</v>
      </c>
      <c r="K49" s="1154">
        <f t="shared" si="1"/>
        <v>69</v>
      </c>
      <c r="L49" s="1153"/>
    </row>
    <row r="50" spans="1:12" ht="12" customHeight="1">
      <c r="E50" s="2087"/>
      <c r="F50" s="79" t="s">
        <v>16</v>
      </c>
      <c r="G50" s="89"/>
      <c r="H50" s="128">
        <v>6</v>
      </c>
      <c r="I50" s="128">
        <v>0</v>
      </c>
      <c r="J50" s="128">
        <v>7</v>
      </c>
      <c r="K50" s="128">
        <f t="shared" si="1"/>
        <v>13</v>
      </c>
      <c r="L50" s="130"/>
    </row>
    <row r="51" spans="1:12" ht="12" customHeight="1">
      <c r="E51" s="2087"/>
      <c r="F51" s="79" t="s">
        <v>57</v>
      </c>
      <c r="G51" s="89"/>
      <c r="H51" s="128">
        <v>21</v>
      </c>
      <c r="I51" s="128">
        <v>6</v>
      </c>
      <c r="J51" s="128">
        <v>4</v>
      </c>
      <c r="K51" s="128">
        <f t="shared" si="1"/>
        <v>31</v>
      </c>
      <c r="L51" s="130"/>
    </row>
    <row r="52" spans="1:12" ht="12" customHeight="1">
      <c r="E52" s="2087"/>
      <c r="F52" s="79" t="s">
        <v>65</v>
      </c>
      <c r="G52" s="89"/>
      <c r="H52" s="128">
        <v>0</v>
      </c>
      <c r="I52" s="128">
        <v>0</v>
      </c>
      <c r="J52" s="128">
        <v>0</v>
      </c>
      <c r="K52" s="128">
        <f t="shared" si="1"/>
        <v>0</v>
      </c>
      <c r="L52" s="130"/>
    </row>
    <row r="53" spans="1:12" ht="12" customHeight="1">
      <c r="E53" s="2087"/>
      <c r="F53" s="79" t="s">
        <v>64</v>
      </c>
      <c r="G53" s="89"/>
      <c r="H53" s="128">
        <v>0</v>
      </c>
      <c r="I53" s="128">
        <v>0</v>
      </c>
      <c r="J53" s="128">
        <v>0</v>
      </c>
      <c r="K53" s="128">
        <f t="shared" si="1"/>
        <v>0</v>
      </c>
      <c r="L53" s="130"/>
    </row>
    <row r="54" spans="1:12">
      <c r="E54" s="2087"/>
      <c r="F54" s="79" t="s">
        <v>18</v>
      </c>
      <c r="G54" s="89"/>
      <c r="H54" s="128">
        <v>13</v>
      </c>
      <c r="I54" s="128">
        <v>0</v>
      </c>
      <c r="J54" s="128">
        <v>4</v>
      </c>
      <c r="K54" s="128">
        <f t="shared" si="1"/>
        <v>17</v>
      </c>
      <c r="L54" s="130"/>
    </row>
    <row r="55" spans="1:12">
      <c r="E55" s="2087"/>
      <c r="F55" s="79" t="s">
        <v>59</v>
      </c>
      <c r="G55" s="89"/>
      <c r="H55" s="128">
        <v>7</v>
      </c>
      <c r="I55" s="128">
        <v>1</v>
      </c>
      <c r="J55" s="128">
        <v>0</v>
      </c>
      <c r="K55" s="128">
        <f t="shared" si="1"/>
        <v>8</v>
      </c>
      <c r="L55" s="130"/>
    </row>
    <row r="56" spans="1:12">
      <c r="E56" s="2086">
        <v>1624</v>
      </c>
      <c r="F56" s="88" t="s">
        <v>19</v>
      </c>
      <c r="G56" s="87"/>
      <c r="H56" s="134">
        <f>SUM(H57:H58)</f>
        <v>3</v>
      </c>
      <c r="I56" s="134">
        <f>SUM(I57:I58)</f>
        <v>0</v>
      </c>
      <c r="J56" s="134">
        <f>SUM(J57:J58)</f>
        <v>0</v>
      </c>
      <c r="K56" s="135">
        <f t="shared" si="1"/>
        <v>3</v>
      </c>
      <c r="L56" s="133"/>
    </row>
    <row r="57" spans="1:12" ht="12.75" customHeight="1">
      <c r="E57" s="2087"/>
      <c r="F57" s="79" t="s">
        <v>20</v>
      </c>
      <c r="G57" s="81"/>
      <c r="H57" s="1152">
        <v>3</v>
      </c>
      <c r="I57" s="1152">
        <v>0</v>
      </c>
      <c r="J57" s="128">
        <v>0</v>
      </c>
      <c r="K57" s="172">
        <f t="shared" si="1"/>
        <v>3</v>
      </c>
      <c r="L57" s="130"/>
    </row>
    <row r="58" spans="1:12">
      <c r="E58" s="2088"/>
      <c r="F58" s="79" t="s">
        <v>22</v>
      </c>
      <c r="G58" s="78"/>
      <c r="H58" s="128">
        <v>0</v>
      </c>
      <c r="I58" s="128">
        <v>0</v>
      </c>
      <c r="J58" s="128">
        <v>0</v>
      </c>
      <c r="K58" s="128">
        <f t="shared" si="1"/>
        <v>0</v>
      </c>
      <c r="L58" s="127"/>
    </row>
    <row r="59" spans="1:12" ht="15" customHeight="1">
      <c r="E59" s="75"/>
      <c r="F59" s="2090" t="s">
        <v>0</v>
      </c>
      <c r="G59" s="2090"/>
      <c r="H59" s="126">
        <f>SUM(H9+H19+H28+H32+H35+H40+H46+H49+H56)</f>
        <v>590</v>
      </c>
      <c r="I59" s="126">
        <f>SUM(I9+I19+I28+I32+I35+I40+I46+I49+I56)</f>
        <v>107</v>
      </c>
      <c r="J59" s="126">
        <f>SUM(J9+J19+J28+J32+J35+J40+J46+J49+J56)</f>
        <v>324</v>
      </c>
      <c r="K59" s="126">
        <f>SUM(K9+K19+K28+K32+K35+K40+K46+K49+K56)</f>
        <v>1021</v>
      </c>
      <c r="L59" s="125"/>
    </row>
    <row r="60" spans="1:12" s="69" customFormat="1" ht="12" customHeight="1">
      <c r="A60" s="72"/>
      <c r="B60" s="72"/>
      <c r="C60" s="72"/>
      <c r="D60" s="71"/>
      <c r="F60" s="1151" t="s">
        <v>374</v>
      </c>
      <c r="H60" s="70"/>
      <c r="I60" s="70"/>
      <c r="J60" s="70"/>
      <c r="K60" s="70"/>
      <c r="L60" s="70"/>
    </row>
    <row r="61" spans="1:12" s="69" customFormat="1" ht="12" customHeight="1">
      <c r="A61" s="72"/>
      <c r="B61" s="72"/>
      <c r="C61" s="72"/>
      <c r="D61" s="71"/>
      <c r="H61" s="70"/>
      <c r="I61" s="70"/>
      <c r="J61" s="70"/>
      <c r="K61" s="70"/>
      <c r="L61" s="70"/>
    </row>
    <row r="62" spans="1:12" ht="9" customHeight="1"/>
    <row r="63" spans="1:12" ht="9" customHeight="1"/>
    <row r="64" spans="1:12"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sheetData>
  <sheetProtection selectLockedCells="1" selectUnlockedCells="1"/>
  <mergeCells count="18">
    <mergeCell ref="E49:E55"/>
    <mergeCell ref="E56:E58"/>
    <mergeCell ref="F59:G59"/>
    <mergeCell ref="E28:E31"/>
    <mergeCell ref="E32:E34"/>
    <mergeCell ref="E35:E39"/>
    <mergeCell ref="E40:E45"/>
    <mergeCell ref="E46:E48"/>
    <mergeCell ref="H7:J7"/>
    <mergeCell ref="N19:R25"/>
    <mergeCell ref="E3:L3"/>
    <mergeCell ref="P3:AD3"/>
    <mergeCell ref="E4:L4"/>
    <mergeCell ref="E6:E8"/>
    <mergeCell ref="F6:G8"/>
    <mergeCell ref="E9:E18"/>
    <mergeCell ref="H6:J6"/>
    <mergeCell ref="E19:E27"/>
  </mergeCells>
  <printOptions horizontalCentered="1"/>
  <pageMargins left="0.51181102362204722" right="0.43307086614173229" top="0.51181102362204722" bottom="0.94488188976377963" header="0.51181102362204722" footer="0.51181102362204722"/>
  <pageSetup scale="91" firstPageNumber="0" fitToHeight="0" orientation="portrait" r:id="rId1"/>
  <headerFooter alignWithMargins="0">
    <oddFooter>&amp;C&amp;F</oddFooter>
  </headerFooter>
  <rowBreaks count="1" manualBreakCount="1">
    <brk id="75"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4446B-3158-45F1-B84B-4BA97167053C}">
  <dimension ref="A1:AI406"/>
  <sheetViews>
    <sheetView view="pageBreakPreview" topLeftCell="E1" zoomScaleNormal="115" zoomScaleSheetLayoutView="100" workbookViewId="0">
      <selection activeCell="E54" sqref="E54:E56"/>
    </sheetView>
  </sheetViews>
  <sheetFormatPr baseColWidth="10" defaultRowHeight="12.75"/>
  <cols>
    <col min="1" max="1" width="2" style="68" hidden="1" customWidth="1"/>
    <col min="2" max="2" width="2.28515625" style="68" hidden="1" customWidth="1"/>
    <col min="3" max="3" width="1.7109375" style="68" hidden="1" customWidth="1"/>
    <col min="4" max="4" width="2.140625" style="67" hidden="1" customWidth="1"/>
    <col min="5" max="5" width="6.7109375" style="64" customWidth="1"/>
    <col min="6" max="6" width="1.5703125" style="64" customWidth="1"/>
    <col min="7" max="7" width="58.28515625" style="64" customWidth="1"/>
    <col min="8" max="9" width="4.7109375" style="65" customWidth="1"/>
    <col min="10" max="10" width="5.42578125" style="65" customWidth="1"/>
    <col min="11" max="11" width="1" style="66" customWidth="1"/>
    <col min="12" max="13" width="4.7109375" style="65" customWidth="1"/>
    <col min="14" max="14" width="5.42578125" style="65" customWidth="1"/>
    <col min="15" max="16" width="11.42578125" style="64"/>
    <col min="17" max="17" width="4.7109375" style="64" customWidth="1"/>
    <col min="18" max="18" width="5" style="64" customWidth="1"/>
    <col min="19" max="19" width="2.28515625" style="64" customWidth="1"/>
    <col min="20" max="20" width="26" style="64" customWidth="1"/>
    <col min="21" max="21" width="8" style="64" customWidth="1"/>
    <col min="22" max="22" width="1" style="64" customWidth="1"/>
    <col min="23" max="23" width="6.7109375" style="64" customWidth="1"/>
    <col min="24" max="24" width="1" style="64" customWidth="1"/>
    <col min="25" max="25" width="6.7109375" style="64" customWidth="1"/>
    <col min="26" max="26" width="1" style="64" customWidth="1"/>
    <col min="27" max="27" width="6.7109375" style="64" customWidth="1"/>
    <col min="28" max="28" width="1" style="64" customWidth="1"/>
    <col min="29" max="29" width="6.7109375" style="64" customWidth="1"/>
    <col min="30" max="30" width="1" style="64" customWidth="1"/>
    <col min="31" max="31" width="6.7109375" style="64" customWidth="1"/>
    <col min="32" max="32" width="1" style="64" customWidth="1"/>
    <col min="33" max="34" width="6.7109375" style="64" customWidth="1"/>
    <col min="35" max="16384" width="11.42578125" style="64"/>
  </cols>
  <sheetData>
    <row r="1" spans="2:35" ht="12" customHeight="1"/>
    <row r="2" spans="2:35" ht="3.75" customHeight="1"/>
    <row r="3" spans="2:35" ht="15.75" customHeight="1">
      <c r="E3" s="2078" t="s">
        <v>438</v>
      </c>
      <c r="F3" s="2078"/>
      <c r="G3" s="2078"/>
      <c r="H3" s="2078"/>
      <c r="I3" s="2078"/>
      <c r="J3" s="2078"/>
      <c r="K3" s="2078"/>
      <c r="L3" s="2078"/>
      <c r="M3" s="2078"/>
      <c r="N3" s="2078"/>
      <c r="O3" s="96"/>
      <c r="R3" s="2078"/>
      <c r="S3" s="2078"/>
      <c r="T3" s="2078"/>
      <c r="U3" s="2078"/>
      <c r="V3" s="2078"/>
      <c r="W3" s="2078"/>
      <c r="X3" s="2078"/>
      <c r="Y3" s="2078"/>
      <c r="Z3" s="2078"/>
      <c r="AA3" s="2078"/>
      <c r="AB3" s="2078"/>
      <c r="AC3" s="2078"/>
      <c r="AD3" s="2078"/>
      <c r="AE3" s="2078"/>
      <c r="AF3" s="2078"/>
    </row>
    <row r="4" spans="2:35" ht="14.25" customHeight="1">
      <c r="B4" s="121"/>
      <c r="C4" s="121"/>
      <c r="D4" s="122"/>
      <c r="E4" s="2078" t="s">
        <v>61</v>
      </c>
      <c r="F4" s="2078"/>
      <c r="G4" s="2078"/>
      <c r="H4" s="2078"/>
      <c r="I4" s="2078"/>
      <c r="J4" s="2078"/>
      <c r="K4" s="2078"/>
      <c r="L4" s="2078"/>
      <c r="M4" s="2078"/>
      <c r="N4" s="2078"/>
      <c r="O4" s="96"/>
      <c r="P4" s="121"/>
      <c r="Q4" s="121"/>
      <c r="R4" s="120"/>
      <c r="AH4" s="119"/>
      <c r="AI4" s="119"/>
    </row>
    <row r="5" spans="2:35" ht="13.5" customHeight="1">
      <c r="E5" s="116"/>
      <c r="F5" s="69"/>
      <c r="G5" s="115"/>
      <c r="H5" s="114"/>
      <c r="I5" s="114"/>
      <c r="J5" s="114"/>
      <c r="K5" s="113"/>
      <c r="L5" s="112"/>
      <c r="M5" s="112"/>
      <c r="N5" s="112"/>
      <c r="O5" s="96"/>
      <c r="R5" s="69"/>
    </row>
    <row r="6" spans="2:35" ht="12" customHeight="1">
      <c r="B6" s="72"/>
      <c r="C6" s="72"/>
      <c r="D6" s="71"/>
      <c r="E6" s="2080" t="s">
        <v>6</v>
      </c>
      <c r="F6" s="2073" t="s">
        <v>60</v>
      </c>
      <c r="G6" s="2073"/>
      <c r="H6" s="2082" t="s">
        <v>430</v>
      </c>
      <c r="I6" s="2082"/>
      <c r="J6" s="2082"/>
      <c r="K6" s="2082"/>
      <c r="L6" s="2082"/>
      <c r="M6" s="2082"/>
      <c r="N6" s="2083"/>
      <c r="O6" s="106"/>
      <c r="P6" s="72"/>
    </row>
    <row r="7" spans="2:35" ht="12" customHeight="1">
      <c r="B7" s="72"/>
      <c r="C7" s="72"/>
      <c r="D7" s="71"/>
      <c r="E7" s="2081"/>
      <c r="F7" s="2074"/>
      <c r="G7" s="2074"/>
      <c r="H7" s="2084" t="s">
        <v>437</v>
      </c>
      <c r="I7" s="2084"/>
      <c r="J7" s="2084"/>
      <c r="K7" s="1162"/>
      <c r="L7" s="2071" t="s">
        <v>436</v>
      </c>
      <c r="M7" s="2071"/>
      <c r="N7" s="2072"/>
      <c r="O7" s="106"/>
      <c r="P7" s="72"/>
    </row>
    <row r="8" spans="2:35" ht="12" customHeight="1">
      <c r="E8" s="2091"/>
      <c r="F8" s="2075"/>
      <c r="G8" s="2075"/>
      <c r="H8" s="153" t="s">
        <v>72</v>
      </c>
      <c r="I8" s="153" t="s">
        <v>71</v>
      </c>
      <c r="J8" s="153" t="s">
        <v>0</v>
      </c>
      <c r="K8" s="1166"/>
      <c r="L8" s="153" t="s">
        <v>72</v>
      </c>
      <c r="M8" s="153" t="s">
        <v>71</v>
      </c>
      <c r="N8" s="152" t="s">
        <v>0</v>
      </c>
      <c r="O8" s="96"/>
    </row>
    <row r="9" spans="2:35">
      <c r="E9" s="2068">
        <v>1401</v>
      </c>
      <c r="F9" s="91" t="s">
        <v>1</v>
      </c>
      <c r="G9" s="102"/>
      <c r="H9" s="150">
        <f>SUM(H10:H18)</f>
        <v>129</v>
      </c>
      <c r="I9" s="150">
        <f>SUM(I10:I18)</f>
        <v>37</v>
      </c>
      <c r="J9" s="150">
        <f t="shared" ref="J9:J56" si="0">SUM(H9:I9)</f>
        <v>166</v>
      </c>
      <c r="K9" s="151"/>
      <c r="L9" s="150">
        <f>SUM(L10:L18)</f>
        <v>73</v>
      </c>
      <c r="M9" s="150">
        <f>SUM(M10:M18)</f>
        <v>32</v>
      </c>
      <c r="N9" s="149">
        <f t="shared" ref="N9:N56" si="1">SUM(L9:M9)</f>
        <v>105</v>
      </c>
      <c r="O9" s="96"/>
    </row>
    <row r="10" spans="2:35" ht="12" customHeight="1">
      <c r="E10" s="2068"/>
      <c r="F10" s="92" t="s">
        <v>33</v>
      </c>
      <c r="G10" s="97"/>
      <c r="H10" s="132">
        <v>21</v>
      </c>
      <c r="I10" s="132">
        <v>9</v>
      </c>
      <c r="J10" s="132">
        <f t="shared" si="0"/>
        <v>30</v>
      </c>
      <c r="K10" s="132"/>
      <c r="L10" s="128">
        <v>14</v>
      </c>
      <c r="M10" s="128">
        <v>8</v>
      </c>
      <c r="N10" s="148">
        <f t="shared" si="1"/>
        <v>22</v>
      </c>
      <c r="O10" s="96"/>
      <c r="P10" s="96"/>
      <c r="R10" s="164"/>
    </row>
    <row r="11" spans="2:35" ht="12" customHeight="1">
      <c r="E11" s="2068"/>
      <c r="F11" s="92" t="s">
        <v>435</v>
      </c>
      <c r="G11" s="89"/>
      <c r="H11" s="128">
        <v>10</v>
      </c>
      <c r="I11" s="128">
        <v>4</v>
      </c>
      <c r="J11" s="128">
        <f t="shared" si="0"/>
        <v>14</v>
      </c>
      <c r="K11" s="128"/>
      <c r="L11" s="128">
        <v>3</v>
      </c>
      <c r="M11" s="128">
        <v>3</v>
      </c>
      <c r="N11" s="1161">
        <f t="shared" si="1"/>
        <v>6</v>
      </c>
      <c r="O11" s="96"/>
      <c r="P11" s="96"/>
    </row>
    <row r="12" spans="2:35" ht="12" customHeight="1">
      <c r="E12" s="2068"/>
      <c r="F12" s="92" t="s">
        <v>34</v>
      </c>
      <c r="G12" s="89"/>
      <c r="H12" s="128">
        <v>32</v>
      </c>
      <c r="I12" s="128">
        <v>3</v>
      </c>
      <c r="J12" s="128">
        <f t="shared" si="0"/>
        <v>35</v>
      </c>
      <c r="K12" s="128"/>
      <c r="L12" s="128">
        <v>15</v>
      </c>
      <c r="M12" s="128">
        <v>4</v>
      </c>
      <c r="N12" s="130">
        <f t="shared" si="1"/>
        <v>19</v>
      </c>
      <c r="O12" s="96"/>
      <c r="P12" s="96"/>
    </row>
    <row r="13" spans="2:35" ht="12" customHeight="1">
      <c r="E13" s="2068"/>
      <c r="F13" s="92" t="s">
        <v>35</v>
      </c>
      <c r="G13" s="89"/>
      <c r="H13" s="128">
        <v>25</v>
      </c>
      <c r="I13" s="128">
        <v>4</v>
      </c>
      <c r="J13" s="128">
        <f t="shared" si="0"/>
        <v>29</v>
      </c>
      <c r="K13" s="128"/>
      <c r="L13" s="128">
        <v>19</v>
      </c>
      <c r="M13" s="128">
        <v>2</v>
      </c>
      <c r="N13" s="130">
        <f t="shared" si="1"/>
        <v>21</v>
      </c>
      <c r="O13" s="96"/>
      <c r="P13" s="96"/>
    </row>
    <row r="14" spans="2:35" ht="12" customHeight="1">
      <c r="E14" s="2068"/>
      <c r="F14" s="92" t="s">
        <v>27</v>
      </c>
      <c r="G14" s="89"/>
      <c r="H14" s="128">
        <v>19</v>
      </c>
      <c r="I14" s="128">
        <v>6</v>
      </c>
      <c r="J14" s="128">
        <f t="shared" si="0"/>
        <v>25</v>
      </c>
      <c r="K14" s="128"/>
      <c r="L14" s="128">
        <v>7</v>
      </c>
      <c r="M14" s="128">
        <v>7</v>
      </c>
      <c r="N14" s="130">
        <f t="shared" si="1"/>
        <v>14</v>
      </c>
      <c r="O14" s="96"/>
      <c r="P14" s="96"/>
    </row>
    <row r="15" spans="2:35" ht="12" customHeight="1">
      <c r="E15" s="2068"/>
      <c r="F15" s="92" t="s">
        <v>10</v>
      </c>
      <c r="G15" s="89"/>
      <c r="H15" s="128">
        <v>11</v>
      </c>
      <c r="I15" s="128">
        <v>3</v>
      </c>
      <c r="J15" s="128">
        <f t="shared" si="0"/>
        <v>14</v>
      </c>
      <c r="K15" s="128"/>
      <c r="L15" s="128">
        <v>6</v>
      </c>
      <c r="M15" s="128">
        <v>1</v>
      </c>
      <c r="N15" s="130">
        <f t="shared" si="1"/>
        <v>7</v>
      </c>
      <c r="O15" s="96"/>
      <c r="P15" s="96"/>
    </row>
    <row r="16" spans="2:35" ht="12" customHeight="1">
      <c r="E16" s="2068"/>
      <c r="F16" s="92" t="s">
        <v>36</v>
      </c>
      <c r="G16" s="89"/>
      <c r="H16" s="128">
        <v>5</v>
      </c>
      <c r="I16" s="128">
        <v>4</v>
      </c>
      <c r="J16" s="128">
        <f t="shared" si="0"/>
        <v>9</v>
      </c>
      <c r="K16" s="128"/>
      <c r="L16" s="128">
        <v>5</v>
      </c>
      <c r="M16" s="128">
        <v>4</v>
      </c>
      <c r="N16" s="130">
        <f t="shared" si="1"/>
        <v>9</v>
      </c>
      <c r="O16" s="96"/>
      <c r="P16" s="96"/>
    </row>
    <row r="17" spans="5:20" ht="12" customHeight="1">
      <c r="E17" s="2068"/>
      <c r="F17" s="92" t="s">
        <v>24</v>
      </c>
      <c r="G17" s="89"/>
      <c r="H17" s="128">
        <v>0</v>
      </c>
      <c r="I17" s="128">
        <v>0</v>
      </c>
      <c r="J17" s="128">
        <f t="shared" si="0"/>
        <v>0</v>
      </c>
      <c r="K17" s="128"/>
      <c r="L17" s="128">
        <v>0</v>
      </c>
      <c r="M17" s="128">
        <v>0</v>
      </c>
      <c r="N17" s="130">
        <f t="shared" si="1"/>
        <v>0</v>
      </c>
      <c r="O17" s="96"/>
      <c r="P17" s="96"/>
    </row>
    <row r="18" spans="5:20" ht="12" customHeight="1">
      <c r="E18" s="2069"/>
      <c r="F18" s="79" t="s">
        <v>32</v>
      </c>
      <c r="G18" s="89"/>
      <c r="H18" s="128">
        <v>6</v>
      </c>
      <c r="I18" s="128">
        <v>4</v>
      </c>
      <c r="J18" s="129">
        <f t="shared" si="0"/>
        <v>10</v>
      </c>
      <c r="K18" s="128"/>
      <c r="L18" s="128">
        <v>4</v>
      </c>
      <c r="M18" s="128">
        <v>3</v>
      </c>
      <c r="N18" s="127">
        <f t="shared" si="1"/>
        <v>7</v>
      </c>
      <c r="O18" s="96"/>
      <c r="P18" s="96"/>
    </row>
    <row r="19" spans="5:20">
      <c r="E19" s="2067">
        <v>1402</v>
      </c>
      <c r="F19" s="91" t="s">
        <v>2</v>
      </c>
      <c r="G19" s="87"/>
      <c r="H19" s="134">
        <f>SUM(H20:H27)</f>
        <v>162</v>
      </c>
      <c r="I19" s="134">
        <f>SUM(I20:I27)</f>
        <v>116</v>
      </c>
      <c r="J19" s="135">
        <f t="shared" si="0"/>
        <v>278</v>
      </c>
      <c r="K19" s="134"/>
      <c r="L19" s="134">
        <f>SUM(L20:L27)</f>
        <v>97</v>
      </c>
      <c r="M19" s="134">
        <f>SUM(M20:M27)</f>
        <v>86</v>
      </c>
      <c r="N19" s="133">
        <f t="shared" si="1"/>
        <v>183</v>
      </c>
      <c r="O19" s="96"/>
      <c r="P19" s="2085" t="s">
        <v>434</v>
      </c>
      <c r="Q19" s="2085"/>
      <c r="R19" s="2085"/>
      <c r="S19" s="2085"/>
      <c r="T19" s="2085"/>
    </row>
    <row r="20" spans="5:20" ht="12" customHeight="1">
      <c r="E20" s="2068"/>
      <c r="F20" s="92" t="s">
        <v>37</v>
      </c>
      <c r="G20" s="89"/>
      <c r="H20" s="128">
        <v>65</v>
      </c>
      <c r="I20" s="128">
        <v>34</v>
      </c>
      <c r="J20" s="132">
        <f t="shared" si="0"/>
        <v>99</v>
      </c>
      <c r="K20" s="128"/>
      <c r="L20" s="128">
        <v>32</v>
      </c>
      <c r="M20" s="128">
        <v>25</v>
      </c>
      <c r="N20" s="130">
        <f t="shared" si="1"/>
        <v>57</v>
      </c>
      <c r="O20" s="96"/>
      <c r="P20" s="2085"/>
      <c r="Q20" s="2085"/>
      <c r="R20" s="2085"/>
      <c r="S20" s="2085"/>
      <c r="T20" s="2085"/>
    </row>
    <row r="21" spans="5:20" ht="12" customHeight="1">
      <c r="E21" s="2068"/>
      <c r="F21" s="92" t="s">
        <v>38</v>
      </c>
      <c r="G21" s="89"/>
      <c r="H21" s="128">
        <v>30</v>
      </c>
      <c r="I21" s="128">
        <v>14</v>
      </c>
      <c r="J21" s="128">
        <f t="shared" si="0"/>
        <v>44</v>
      </c>
      <c r="K21" s="128"/>
      <c r="L21" s="128">
        <v>30</v>
      </c>
      <c r="M21" s="128">
        <v>14</v>
      </c>
      <c r="N21" s="130">
        <f t="shared" si="1"/>
        <v>44</v>
      </c>
      <c r="O21" s="96"/>
      <c r="P21" s="2085"/>
      <c r="Q21" s="2085"/>
      <c r="R21" s="2085"/>
      <c r="S21" s="2085"/>
      <c r="T21" s="2085"/>
    </row>
    <row r="22" spans="5:20" ht="12" customHeight="1">
      <c r="E22" s="2068"/>
      <c r="F22" s="92" t="s">
        <v>429</v>
      </c>
      <c r="G22" s="89"/>
      <c r="H22" s="128">
        <v>20</v>
      </c>
      <c r="I22" s="128">
        <v>24</v>
      </c>
      <c r="J22" s="128">
        <f t="shared" si="0"/>
        <v>44</v>
      </c>
      <c r="K22" s="128"/>
      <c r="L22" s="128">
        <v>4</v>
      </c>
      <c r="M22" s="128">
        <v>12</v>
      </c>
      <c r="N22" s="130">
        <f t="shared" si="1"/>
        <v>16</v>
      </c>
      <c r="O22" s="96"/>
      <c r="P22" s="2085"/>
      <c r="Q22" s="2085"/>
      <c r="R22" s="2085"/>
      <c r="S22" s="2085"/>
      <c r="T22" s="2085"/>
    </row>
    <row r="23" spans="5:20" ht="12" customHeight="1">
      <c r="E23" s="2068"/>
      <c r="F23" s="92" t="s">
        <v>40</v>
      </c>
      <c r="G23" s="89"/>
      <c r="H23" s="128">
        <v>14</v>
      </c>
      <c r="I23" s="128">
        <v>14</v>
      </c>
      <c r="J23" s="128">
        <f t="shared" si="0"/>
        <v>28</v>
      </c>
      <c r="K23" s="128"/>
      <c r="L23" s="128">
        <v>8</v>
      </c>
      <c r="M23" s="128">
        <v>7</v>
      </c>
      <c r="N23" s="130">
        <f t="shared" si="1"/>
        <v>15</v>
      </c>
      <c r="O23" s="96"/>
      <c r="P23" s="2085"/>
      <c r="Q23" s="2085"/>
      <c r="R23" s="2085"/>
      <c r="S23" s="2085"/>
      <c r="T23" s="2085"/>
    </row>
    <row r="24" spans="5:20" ht="12" customHeight="1">
      <c r="E24" s="2068"/>
      <c r="F24" s="92" t="s">
        <v>41</v>
      </c>
      <c r="G24" s="89"/>
      <c r="H24" s="128">
        <v>15</v>
      </c>
      <c r="I24" s="128">
        <v>10</v>
      </c>
      <c r="J24" s="128">
        <f t="shared" si="0"/>
        <v>25</v>
      </c>
      <c r="K24" s="128"/>
      <c r="L24" s="128">
        <v>10</v>
      </c>
      <c r="M24" s="128">
        <v>10</v>
      </c>
      <c r="N24" s="130">
        <f t="shared" si="1"/>
        <v>20</v>
      </c>
      <c r="O24" s="96"/>
      <c r="P24" s="2085"/>
      <c r="Q24" s="2085"/>
      <c r="R24" s="2085"/>
      <c r="S24" s="2085"/>
      <c r="T24" s="2085"/>
    </row>
    <row r="25" spans="5:20" ht="12" customHeight="1">
      <c r="E25" s="2068"/>
      <c r="F25" s="92" t="s">
        <v>42</v>
      </c>
      <c r="G25" s="89"/>
      <c r="H25" s="128">
        <v>9</v>
      </c>
      <c r="I25" s="128">
        <v>8</v>
      </c>
      <c r="J25" s="128">
        <f t="shared" si="0"/>
        <v>17</v>
      </c>
      <c r="K25" s="128"/>
      <c r="L25" s="128">
        <v>4</v>
      </c>
      <c r="M25" s="128">
        <v>4</v>
      </c>
      <c r="N25" s="130">
        <f t="shared" si="1"/>
        <v>8</v>
      </c>
      <c r="O25" s="96"/>
      <c r="P25" s="2092"/>
      <c r="Q25" s="2092"/>
      <c r="R25" s="2092"/>
      <c r="S25" s="2092"/>
      <c r="T25" s="2092"/>
    </row>
    <row r="26" spans="5:20" ht="12" customHeight="1">
      <c r="E26" s="2068"/>
      <c r="F26" s="92" t="s">
        <v>43</v>
      </c>
      <c r="G26" s="89"/>
      <c r="H26" s="128">
        <v>5</v>
      </c>
      <c r="I26" s="128">
        <v>5</v>
      </c>
      <c r="J26" s="128">
        <f t="shared" si="0"/>
        <v>10</v>
      </c>
      <c r="K26" s="128"/>
      <c r="L26" s="128">
        <v>7</v>
      </c>
      <c r="M26" s="128">
        <v>8</v>
      </c>
      <c r="N26" s="130">
        <f t="shared" si="1"/>
        <v>15</v>
      </c>
      <c r="O26" s="96"/>
      <c r="P26" s="96"/>
    </row>
    <row r="27" spans="5:20" ht="12" customHeight="1">
      <c r="E27" s="2069"/>
      <c r="F27" s="92" t="s">
        <v>44</v>
      </c>
      <c r="G27" s="89"/>
      <c r="H27" s="128">
        <v>4</v>
      </c>
      <c r="I27" s="128">
        <v>7</v>
      </c>
      <c r="J27" s="128">
        <f t="shared" si="0"/>
        <v>11</v>
      </c>
      <c r="K27" s="128"/>
      <c r="L27" s="128">
        <v>2</v>
      </c>
      <c r="M27" s="128">
        <v>6</v>
      </c>
      <c r="N27" s="130">
        <f t="shared" si="1"/>
        <v>8</v>
      </c>
      <c r="O27" s="96"/>
      <c r="P27" s="96"/>
    </row>
    <row r="28" spans="5:20">
      <c r="E28" s="2067">
        <v>1403</v>
      </c>
      <c r="F28" s="91" t="s">
        <v>3</v>
      </c>
      <c r="G28" s="87"/>
      <c r="H28" s="134">
        <f>SUM(H29:H31)</f>
        <v>17</v>
      </c>
      <c r="I28" s="134">
        <f>SUM(I29:I31)</f>
        <v>56</v>
      </c>
      <c r="J28" s="135">
        <f t="shared" si="0"/>
        <v>73</v>
      </c>
      <c r="K28" s="134"/>
      <c r="L28" s="134">
        <f>SUM(L29:L31)</f>
        <v>12</v>
      </c>
      <c r="M28" s="134">
        <f>SUM(M29:M31)</f>
        <v>52</v>
      </c>
      <c r="N28" s="133">
        <f t="shared" si="1"/>
        <v>64</v>
      </c>
      <c r="O28" s="96"/>
      <c r="P28" s="96"/>
    </row>
    <row r="29" spans="5:20" ht="12" customHeight="1">
      <c r="E29" s="2068"/>
      <c r="F29" s="92" t="s">
        <v>45</v>
      </c>
      <c r="G29" s="89"/>
      <c r="H29" s="128">
        <v>5</v>
      </c>
      <c r="I29" s="128">
        <v>24</v>
      </c>
      <c r="J29" s="132">
        <f t="shared" si="0"/>
        <v>29</v>
      </c>
      <c r="K29" s="128"/>
      <c r="L29" s="128">
        <v>5</v>
      </c>
      <c r="M29" s="128">
        <v>23</v>
      </c>
      <c r="N29" s="130">
        <f t="shared" si="1"/>
        <v>28</v>
      </c>
      <c r="O29" s="96"/>
      <c r="P29" s="96"/>
    </row>
    <row r="30" spans="5:20" ht="12" customHeight="1">
      <c r="E30" s="2068"/>
      <c r="F30" s="92" t="s">
        <v>46</v>
      </c>
      <c r="G30" s="89"/>
      <c r="H30" s="128">
        <v>4</v>
      </c>
      <c r="I30" s="128">
        <v>8</v>
      </c>
      <c r="J30" s="128">
        <f t="shared" si="0"/>
        <v>12</v>
      </c>
      <c r="K30" s="128"/>
      <c r="L30" s="128">
        <v>2</v>
      </c>
      <c r="M30" s="128">
        <v>8</v>
      </c>
      <c r="N30" s="130">
        <f t="shared" si="1"/>
        <v>10</v>
      </c>
      <c r="O30" s="96"/>
      <c r="P30" s="96"/>
    </row>
    <row r="31" spans="5:20" ht="12" customHeight="1">
      <c r="E31" s="2069"/>
      <c r="F31" s="92" t="s">
        <v>47</v>
      </c>
      <c r="G31" s="89"/>
      <c r="H31" s="128">
        <v>8</v>
      </c>
      <c r="I31" s="128">
        <v>24</v>
      </c>
      <c r="J31" s="128">
        <f t="shared" si="0"/>
        <v>32</v>
      </c>
      <c r="K31" s="128"/>
      <c r="L31" s="128">
        <v>5</v>
      </c>
      <c r="M31" s="128">
        <v>21</v>
      </c>
      <c r="N31" s="130">
        <f t="shared" si="1"/>
        <v>26</v>
      </c>
      <c r="O31" s="96"/>
      <c r="P31" s="96"/>
    </row>
    <row r="32" spans="5:20">
      <c r="E32" s="2086">
        <v>1404</v>
      </c>
      <c r="F32" s="91" t="s">
        <v>28</v>
      </c>
      <c r="G32" s="87"/>
      <c r="H32" s="134">
        <f>SUM(H33:H34)</f>
        <v>83</v>
      </c>
      <c r="I32" s="134">
        <f>SUM(I33:I34)</f>
        <v>13</v>
      </c>
      <c r="J32" s="142">
        <f t="shared" si="0"/>
        <v>96</v>
      </c>
      <c r="K32" s="134"/>
      <c r="L32" s="134">
        <f>SUM(L33:L34)</f>
        <v>63</v>
      </c>
      <c r="M32" s="134">
        <f>SUM(M33:M34)</f>
        <v>10</v>
      </c>
      <c r="N32" s="1160">
        <f t="shared" si="1"/>
        <v>73</v>
      </c>
    </row>
    <row r="33" spans="5:14">
      <c r="E33" s="2087"/>
      <c r="F33" s="92" t="s">
        <v>48</v>
      </c>
      <c r="G33" s="89"/>
      <c r="H33" s="128">
        <v>35</v>
      </c>
      <c r="I33" s="128">
        <v>7</v>
      </c>
      <c r="J33" s="128">
        <f t="shared" si="0"/>
        <v>42</v>
      </c>
      <c r="K33" s="128"/>
      <c r="L33" s="1159">
        <v>26</v>
      </c>
      <c r="M33" s="1159">
        <v>5</v>
      </c>
      <c r="N33" s="1158">
        <f t="shared" si="1"/>
        <v>31</v>
      </c>
    </row>
    <row r="34" spans="5:14">
      <c r="E34" s="2089"/>
      <c r="F34" s="92" t="s">
        <v>49</v>
      </c>
      <c r="G34" s="89"/>
      <c r="H34" s="128">
        <v>48</v>
      </c>
      <c r="I34" s="128">
        <v>6</v>
      </c>
      <c r="J34" s="141">
        <f t="shared" si="0"/>
        <v>54</v>
      </c>
      <c r="K34" s="141"/>
      <c r="L34" s="1157">
        <v>37</v>
      </c>
      <c r="M34" s="1157">
        <v>5</v>
      </c>
      <c r="N34" s="170">
        <f t="shared" si="1"/>
        <v>42</v>
      </c>
    </row>
    <row r="35" spans="5:14" ht="12.75" customHeight="1">
      <c r="E35" s="2068">
        <v>1405</v>
      </c>
      <c r="F35" s="91" t="s">
        <v>4</v>
      </c>
      <c r="G35" s="94"/>
      <c r="H35" s="134">
        <f>SUM(H36:H39)</f>
        <v>73</v>
      </c>
      <c r="I35" s="134">
        <f>SUM(I36:I39)</f>
        <v>93</v>
      </c>
      <c r="J35" s="145">
        <f t="shared" si="0"/>
        <v>166</v>
      </c>
      <c r="K35" s="169"/>
      <c r="L35" s="137">
        <f>SUM(L36:L39)</f>
        <v>40</v>
      </c>
      <c r="M35" s="137">
        <f>SUM(M36:M39)</f>
        <v>56</v>
      </c>
      <c r="N35" s="136">
        <f t="shared" si="1"/>
        <v>96</v>
      </c>
    </row>
    <row r="36" spans="5:14" ht="12.75" customHeight="1">
      <c r="E36" s="2068"/>
      <c r="F36" s="92" t="s">
        <v>50</v>
      </c>
      <c r="G36" s="89"/>
      <c r="H36" s="128">
        <v>13</v>
      </c>
      <c r="I36" s="128">
        <v>22</v>
      </c>
      <c r="J36" s="132">
        <f t="shared" si="0"/>
        <v>35</v>
      </c>
      <c r="K36" s="128"/>
      <c r="L36" s="128">
        <v>8</v>
      </c>
      <c r="M36" s="128">
        <v>17</v>
      </c>
      <c r="N36" s="130">
        <f t="shared" si="1"/>
        <v>25</v>
      </c>
    </row>
    <row r="37" spans="5:14" ht="12.75" customHeight="1">
      <c r="E37" s="2068"/>
      <c r="F37" s="92" t="s">
        <v>58</v>
      </c>
      <c r="G37" s="89"/>
      <c r="H37" s="128">
        <v>43</v>
      </c>
      <c r="I37" s="128">
        <v>48</v>
      </c>
      <c r="J37" s="128">
        <f t="shared" si="0"/>
        <v>91</v>
      </c>
      <c r="K37" s="128"/>
      <c r="L37" s="128">
        <v>19</v>
      </c>
      <c r="M37" s="128">
        <v>20</v>
      </c>
      <c r="N37" s="130">
        <f t="shared" si="1"/>
        <v>39</v>
      </c>
    </row>
    <row r="38" spans="5:14" ht="12.75" customHeight="1">
      <c r="E38" s="2068"/>
      <c r="F38" s="92" t="s">
        <v>51</v>
      </c>
      <c r="G38" s="89"/>
      <c r="H38" s="128">
        <v>8</v>
      </c>
      <c r="I38" s="128">
        <v>19</v>
      </c>
      <c r="J38" s="128">
        <f t="shared" si="0"/>
        <v>27</v>
      </c>
      <c r="K38" s="128"/>
      <c r="L38" s="128">
        <v>5</v>
      </c>
      <c r="M38" s="128">
        <v>16</v>
      </c>
      <c r="N38" s="130">
        <f t="shared" si="1"/>
        <v>21</v>
      </c>
    </row>
    <row r="39" spans="5:14" ht="12.75" customHeight="1">
      <c r="E39" s="2068"/>
      <c r="F39" s="92" t="s">
        <v>52</v>
      </c>
      <c r="G39" s="93"/>
      <c r="H39" s="143">
        <v>9</v>
      </c>
      <c r="I39" s="143">
        <v>4</v>
      </c>
      <c r="J39" s="128">
        <f t="shared" si="0"/>
        <v>13</v>
      </c>
      <c r="K39" s="143"/>
      <c r="L39" s="128">
        <v>8</v>
      </c>
      <c r="M39" s="128">
        <v>3</v>
      </c>
      <c r="N39" s="130">
        <f t="shared" si="1"/>
        <v>11</v>
      </c>
    </row>
    <row r="40" spans="5:14" ht="12.75" customHeight="1">
      <c r="E40" s="2067">
        <v>1406</v>
      </c>
      <c r="F40" s="91" t="s">
        <v>5</v>
      </c>
      <c r="G40" s="87"/>
      <c r="H40" s="134">
        <f>SUM(H41:H45)</f>
        <v>90</v>
      </c>
      <c r="I40" s="134">
        <f>SUM(I41:I45)</f>
        <v>43</v>
      </c>
      <c r="J40" s="135">
        <f t="shared" si="0"/>
        <v>133</v>
      </c>
      <c r="K40" s="134"/>
      <c r="L40" s="134">
        <f>SUM(L41:L45)</f>
        <v>44</v>
      </c>
      <c r="M40" s="134">
        <f>SUM(M41:M45)</f>
        <v>32</v>
      </c>
      <c r="N40" s="133">
        <f t="shared" si="1"/>
        <v>76</v>
      </c>
    </row>
    <row r="41" spans="5:14" ht="12.75" customHeight="1">
      <c r="E41" s="2068"/>
      <c r="F41" s="92" t="s">
        <v>53</v>
      </c>
      <c r="G41" s="89"/>
      <c r="H41" s="128">
        <v>49</v>
      </c>
      <c r="I41" s="128">
        <v>25</v>
      </c>
      <c r="J41" s="132">
        <f t="shared" si="0"/>
        <v>74</v>
      </c>
      <c r="K41" s="128"/>
      <c r="L41" s="128">
        <v>11</v>
      </c>
      <c r="M41" s="128">
        <v>15</v>
      </c>
      <c r="N41" s="130">
        <f t="shared" si="1"/>
        <v>26</v>
      </c>
    </row>
    <row r="42" spans="5:14" ht="12.75" customHeight="1">
      <c r="E42" s="2068"/>
      <c r="F42" s="92" t="s">
        <v>381</v>
      </c>
      <c r="G42" s="89"/>
      <c r="H42" s="128">
        <v>11</v>
      </c>
      <c r="I42" s="128">
        <v>2</v>
      </c>
      <c r="J42" s="128">
        <f t="shared" si="0"/>
        <v>13</v>
      </c>
      <c r="K42" s="128"/>
      <c r="L42" s="128">
        <v>4</v>
      </c>
      <c r="M42" s="128">
        <v>2</v>
      </c>
      <c r="N42" s="130">
        <f t="shared" si="1"/>
        <v>6</v>
      </c>
    </row>
    <row r="43" spans="5:14" ht="12.75" customHeight="1">
      <c r="E43" s="2068"/>
      <c r="F43" s="92" t="s">
        <v>55</v>
      </c>
      <c r="G43" s="89"/>
      <c r="H43" s="128">
        <v>19</v>
      </c>
      <c r="I43" s="128">
        <v>13</v>
      </c>
      <c r="J43" s="128">
        <f t="shared" si="0"/>
        <v>32</v>
      </c>
      <c r="K43" s="128"/>
      <c r="L43" s="128">
        <v>19</v>
      </c>
      <c r="M43" s="128">
        <v>13</v>
      </c>
      <c r="N43" s="130">
        <f t="shared" si="1"/>
        <v>32</v>
      </c>
    </row>
    <row r="44" spans="5:14" ht="12.75" customHeight="1">
      <c r="E44" s="2068"/>
      <c r="F44" s="92" t="s">
        <v>70</v>
      </c>
      <c r="G44" s="89"/>
      <c r="H44" s="128">
        <v>11</v>
      </c>
      <c r="I44" s="128">
        <v>3</v>
      </c>
      <c r="J44" s="128">
        <f t="shared" si="0"/>
        <v>14</v>
      </c>
      <c r="K44" s="128"/>
      <c r="L44" s="128">
        <v>9</v>
      </c>
      <c r="M44" s="128">
        <v>2</v>
      </c>
      <c r="N44" s="130">
        <f t="shared" si="1"/>
        <v>11</v>
      </c>
    </row>
    <row r="45" spans="5:14" ht="12.75" customHeight="1">
      <c r="E45" s="2069"/>
      <c r="F45" s="92" t="s">
        <v>15</v>
      </c>
      <c r="G45" s="89"/>
      <c r="H45" s="128">
        <v>0</v>
      </c>
      <c r="I45" s="128">
        <v>0</v>
      </c>
      <c r="J45" s="128">
        <f t="shared" si="0"/>
        <v>0</v>
      </c>
      <c r="K45" s="128"/>
      <c r="L45" s="128">
        <v>1</v>
      </c>
      <c r="M45" s="128">
        <v>0</v>
      </c>
      <c r="N45" s="130">
        <f t="shared" si="1"/>
        <v>1</v>
      </c>
    </row>
    <row r="46" spans="5:14" ht="12.75" customHeight="1">
      <c r="E46" s="2086">
        <v>1407</v>
      </c>
      <c r="F46" s="88" t="s">
        <v>62</v>
      </c>
      <c r="G46" s="87"/>
      <c r="H46" s="134">
        <f>SUM(H47:H48)</f>
        <v>28</v>
      </c>
      <c r="I46" s="134">
        <f>SUM(I47:I48)</f>
        <v>9</v>
      </c>
      <c r="J46" s="135">
        <f t="shared" si="0"/>
        <v>37</v>
      </c>
      <c r="K46" s="135"/>
      <c r="L46" s="135">
        <f>SUM(L47:L48)</f>
        <v>17</v>
      </c>
      <c r="M46" s="135">
        <f>SUM(M47:M48)</f>
        <v>8</v>
      </c>
      <c r="N46" s="173">
        <f t="shared" si="1"/>
        <v>25</v>
      </c>
    </row>
    <row r="47" spans="5:14" ht="12.75" customHeight="1">
      <c r="E47" s="2087"/>
      <c r="F47" s="79" t="s">
        <v>56</v>
      </c>
      <c r="G47" s="89"/>
      <c r="H47" s="128">
        <v>6</v>
      </c>
      <c r="I47" s="128">
        <v>6</v>
      </c>
      <c r="J47" s="172">
        <f t="shared" si="0"/>
        <v>12</v>
      </c>
      <c r="K47" s="172"/>
      <c r="L47" s="172">
        <v>3</v>
      </c>
      <c r="M47" s="172">
        <v>5</v>
      </c>
      <c r="N47" s="1156">
        <f t="shared" si="1"/>
        <v>8</v>
      </c>
    </row>
    <row r="48" spans="5:14" ht="12.75" customHeight="1">
      <c r="E48" s="2089"/>
      <c r="F48" s="79" t="s">
        <v>25</v>
      </c>
      <c r="G48" s="89"/>
      <c r="H48" s="128">
        <v>22</v>
      </c>
      <c r="I48" s="128">
        <v>3</v>
      </c>
      <c r="J48" s="141">
        <f t="shared" si="0"/>
        <v>25</v>
      </c>
      <c r="K48" s="141"/>
      <c r="L48" s="141">
        <v>14</v>
      </c>
      <c r="M48" s="141">
        <v>3</v>
      </c>
      <c r="N48" s="140">
        <f t="shared" si="1"/>
        <v>17</v>
      </c>
    </row>
    <row r="49" spans="1:14" ht="12.75" customHeight="1">
      <c r="E49" s="2087">
        <v>1408</v>
      </c>
      <c r="F49" s="91" t="s">
        <v>63</v>
      </c>
      <c r="G49" s="1155"/>
      <c r="H49" s="142">
        <f>SUM(H50:H53)</f>
        <v>47</v>
      </c>
      <c r="I49" s="142">
        <f>SUM(I50:I53)</f>
        <v>22</v>
      </c>
      <c r="J49" s="1154">
        <f t="shared" si="0"/>
        <v>69</v>
      </c>
      <c r="K49" s="1165"/>
      <c r="L49" s="1154">
        <f>SUM(L50:L53)</f>
        <v>23</v>
      </c>
      <c r="M49" s="1154">
        <f>SUM(M50:M53)</f>
        <v>15</v>
      </c>
      <c r="N49" s="1153">
        <f t="shared" si="1"/>
        <v>38</v>
      </c>
    </row>
    <row r="50" spans="1:14" ht="12" customHeight="1">
      <c r="E50" s="2087"/>
      <c r="F50" s="79" t="s">
        <v>16</v>
      </c>
      <c r="G50" s="89"/>
      <c r="H50" s="128">
        <v>8</v>
      </c>
      <c r="I50" s="128">
        <v>5</v>
      </c>
      <c r="J50" s="128">
        <f t="shared" si="0"/>
        <v>13</v>
      </c>
      <c r="K50" s="128"/>
      <c r="L50" s="128">
        <v>7</v>
      </c>
      <c r="M50" s="128">
        <v>5</v>
      </c>
      <c r="N50" s="130">
        <f t="shared" si="1"/>
        <v>12</v>
      </c>
    </row>
    <row r="51" spans="1:14" ht="12" customHeight="1">
      <c r="E51" s="2087"/>
      <c r="F51" s="79" t="s">
        <v>57</v>
      </c>
      <c r="G51" s="89"/>
      <c r="H51" s="128">
        <v>23</v>
      </c>
      <c r="I51" s="128">
        <v>8</v>
      </c>
      <c r="J51" s="128">
        <f t="shared" si="0"/>
        <v>31</v>
      </c>
      <c r="K51" s="128"/>
      <c r="L51" s="128">
        <v>2</v>
      </c>
      <c r="M51" s="128">
        <v>2</v>
      </c>
      <c r="N51" s="130">
        <f t="shared" si="1"/>
        <v>4</v>
      </c>
    </row>
    <row r="52" spans="1:14">
      <c r="E52" s="2087"/>
      <c r="F52" s="79" t="s">
        <v>18</v>
      </c>
      <c r="G52" s="89"/>
      <c r="H52" s="128">
        <v>10</v>
      </c>
      <c r="I52" s="128">
        <v>7</v>
      </c>
      <c r="J52" s="128">
        <f t="shared" si="0"/>
        <v>17</v>
      </c>
      <c r="K52" s="128"/>
      <c r="L52" s="128">
        <v>10</v>
      </c>
      <c r="M52" s="128">
        <v>6</v>
      </c>
      <c r="N52" s="130">
        <f t="shared" si="1"/>
        <v>16</v>
      </c>
    </row>
    <row r="53" spans="1:14">
      <c r="E53" s="2087"/>
      <c r="F53" s="79" t="s">
        <v>59</v>
      </c>
      <c r="G53" s="89"/>
      <c r="H53" s="128">
        <v>6</v>
      </c>
      <c r="I53" s="128">
        <v>2</v>
      </c>
      <c r="J53" s="128">
        <f t="shared" si="0"/>
        <v>8</v>
      </c>
      <c r="K53" s="128"/>
      <c r="L53" s="128">
        <v>4</v>
      </c>
      <c r="M53" s="128">
        <v>2</v>
      </c>
      <c r="N53" s="130">
        <f t="shared" si="1"/>
        <v>6</v>
      </c>
    </row>
    <row r="54" spans="1:14">
      <c r="E54" s="2086">
        <v>1624</v>
      </c>
      <c r="F54" s="88" t="s">
        <v>19</v>
      </c>
      <c r="G54" s="87"/>
      <c r="H54" s="134">
        <f>SUM(H55:H56)</f>
        <v>0</v>
      </c>
      <c r="I54" s="134">
        <f>SUM(I55:I56)</f>
        <v>3</v>
      </c>
      <c r="J54" s="135">
        <f t="shared" si="0"/>
        <v>3</v>
      </c>
      <c r="K54" s="134"/>
      <c r="L54" s="134">
        <f>SUM(L55:L56)</f>
        <v>0</v>
      </c>
      <c r="M54" s="134">
        <f>SUM(M55:M56)</f>
        <v>3</v>
      </c>
      <c r="N54" s="133">
        <f t="shared" si="1"/>
        <v>3</v>
      </c>
    </row>
    <row r="55" spans="1:14" ht="12.75" customHeight="1">
      <c r="E55" s="2087"/>
      <c r="F55" s="79" t="s">
        <v>20</v>
      </c>
      <c r="G55" s="81"/>
      <c r="H55" s="1152">
        <v>0</v>
      </c>
      <c r="I55" s="1152">
        <v>3</v>
      </c>
      <c r="J55" s="132">
        <f t="shared" si="0"/>
        <v>3</v>
      </c>
      <c r="K55" s="131"/>
      <c r="L55" s="128">
        <v>0</v>
      </c>
      <c r="M55" s="128">
        <v>3</v>
      </c>
      <c r="N55" s="130">
        <f t="shared" si="1"/>
        <v>3</v>
      </c>
    </row>
    <row r="56" spans="1:14">
      <c r="E56" s="2088"/>
      <c r="F56" s="79" t="s">
        <v>22</v>
      </c>
      <c r="G56" s="78"/>
      <c r="H56" s="129">
        <v>0</v>
      </c>
      <c r="I56" s="129">
        <v>0</v>
      </c>
      <c r="J56" s="129">
        <f t="shared" si="0"/>
        <v>0</v>
      </c>
      <c r="K56" s="129"/>
      <c r="L56" s="128">
        <v>0</v>
      </c>
      <c r="M56" s="128">
        <v>0</v>
      </c>
      <c r="N56" s="127">
        <f t="shared" si="1"/>
        <v>0</v>
      </c>
    </row>
    <row r="57" spans="1:14" ht="15" customHeight="1">
      <c r="E57" s="75"/>
      <c r="F57" s="2090" t="s">
        <v>0</v>
      </c>
      <c r="G57" s="2090"/>
      <c r="H57" s="126">
        <f>SUM(H9+H19+H28+H32+H35+H40+H46+H49+H54)</f>
        <v>629</v>
      </c>
      <c r="I57" s="126">
        <f>SUM(I9+I19+I28+I32+I35+I40+I46+I49+I54)</f>
        <v>392</v>
      </c>
      <c r="J57" s="126">
        <f>SUM(J9+J19+J28+J32+J35+J40+J46+J49+J54)</f>
        <v>1021</v>
      </c>
      <c r="K57" s="126"/>
      <c r="L57" s="126">
        <f>SUM(L9+L19+L28+L32+L35+L40+L46+L49+L54)</f>
        <v>369</v>
      </c>
      <c r="M57" s="126">
        <f>SUM(M9+M19+M28+M32+M35+M40+M46+M49+M54)</f>
        <v>294</v>
      </c>
      <c r="N57" s="125">
        <f>SUM(N9+N19+N28+N32+N35+N40+N46+N49+N54)</f>
        <v>663</v>
      </c>
    </row>
    <row r="58" spans="1:14" s="69" customFormat="1" ht="12" customHeight="1">
      <c r="A58" s="72"/>
      <c r="B58" s="72"/>
      <c r="C58" s="72"/>
      <c r="D58" s="71"/>
      <c r="F58" s="1151" t="s">
        <v>374</v>
      </c>
      <c r="H58" s="70"/>
      <c r="I58" s="70"/>
      <c r="J58" s="70"/>
      <c r="K58" s="70"/>
      <c r="L58" s="70"/>
      <c r="M58" s="70"/>
      <c r="N58" s="70"/>
    </row>
    <row r="59" spans="1:14" s="69" customFormat="1" ht="12" customHeight="1">
      <c r="A59" s="72"/>
      <c r="B59" s="72"/>
      <c r="C59" s="72"/>
      <c r="D59" s="71"/>
      <c r="H59" s="70"/>
      <c r="I59" s="70"/>
      <c r="J59" s="70"/>
      <c r="K59" s="70"/>
      <c r="L59" s="70"/>
      <c r="M59" s="70"/>
      <c r="N59" s="70"/>
    </row>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sheetData>
  <sheetProtection selectLockedCells="1" selectUnlockedCells="1"/>
  <mergeCells count="19">
    <mergeCell ref="P19:T25"/>
    <mergeCell ref="E3:N3"/>
    <mergeCell ref="R3:AF3"/>
    <mergeCell ref="E4:N4"/>
    <mergeCell ref="E6:E8"/>
    <mergeCell ref="H6:N6"/>
    <mergeCell ref="H7:J7"/>
    <mergeCell ref="L7:N7"/>
    <mergeCell ref="F6:G8"/>
    <mergeCell ref="E9:E18"/>
    <mergeCell ref="E19:E27"/>
    <mergeCell ref="E49:E53"/>
    <mergeCell ref="E54:E56"/>
    <mergeCell ref="F57:G57"/>
    <mergeCell ref="E28:E31"/>
    <mergeCell ref="E32:E34"/>
    <mergeCell ref="E35:E39"/>
    <mergeCell ref="E40:E45"/>
    <mergeCell ref="E46:E48"/>
  </mergeCells>
  <printOptions horizontalCentered="1"/>
  <pageMargins left="0.51181102362204722" right="0.43307086614173229" top="0.51181102362204722" bottom="0.94488188976377963" header="0.51181102362204722" footer="0.51181102362204722"/>
  <pageSetup scale="95" firstPageNumber="0" fitToHeight="0" orientation="portrait" r:id="rId1"/>
  <headerFooter alignWithMargins="0">
    <oddFooter>&amp;C&amp;F</oddFooter>
  </headerFooter>
  <rowBreaks count="1" manualBreakCount="1">
    <brk id="73"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1C1CC-85F2-49FD-AE00-5E24C549155C}">
  <dimension ref="A1:AG408"/>
  <sheetViews>
    <sheetView view="pageBreakPreview" topLeftCell="E1" zoomScaleNormal="115" zoomScaleSheetLayoutView="100" workbookViewId="0">
      <selection activeCell="N17" sqref="N17:W36"/>
    </sheetView>
  </sheetViews>
  <sheetFormatPr baseColWidth="10" defaultRowHeight="12.75"/>
  <cols>
    <col min="1" max="1" width="2" style="68" hidden="1" customWidth="1"/>
    <col min="2" max="2" width="2.28515625" style="68" hidden="1" customWidth="1"/>
    <col min="3" max="3" width="1.7109375" style="68" hidden="1" customWidth="1"/>
    <col min="4" max="4" width="2.140625" style="67" hidden="1" customWidth="1"/>
    <col min="5" max="5" width="6.7109375" style="64" customWidth="1"/>
    <col min="6" max="6" width="1.5703125" style="64" customWidth="1"/>
    <col min="7" max="7" width="58.28515625" style="64" customWidth="1"/>
    <col min="8" max="8" width="8" style="65" customWidth="1"/>
    <col min="9" max="9" width="9.85546875" style="65" customWidth="1"/>
    <col min="10" max="10" width="12" style="65" customWidth="1"/>
    <col min="11" max="11" width="8.7109375" style="65" customWidth="1"/>
    <col min="12" max="12" width="2.42578125" style="65" customWidth="1"/>
    <col min="13" max="14" width="11.42578125" style="64"/>
    <col min="15" max="15" width="4.7109375" style="64" customWidth="1"/>
    <col min="16" max="16" width="5" style="64" customWidth="1"/>
    <col min="17" max="17" width="2.28515625" style="64" customWidth="1"/>
    <col min="18" max="18" width="26" style="64" customWidth="1"/>
    <col min="19" max="19" width="8" style="64" customWidth="1"/>
    <col min="20" max="20" width="1" style="64" customWidth="1"/>
    <col min="21" max="21" width="6.7109375" style="64" customWidth="1"/>
    <col min="22" max="22" width="1" style="64" customWidth="1"/>
    <col min="23" max="23" width="6.7109375" style="64" customWidth="1"/>
    <col min="24" max="24" width="1" style="64" customWidth="1"/>
    <col min="25" max="25" width="6.7109375" style="64" customWidth="1"/>
    <col min="26" max="26" width="1" style="64" customWidth="1"/>
    <col min="27" max="27" width="6.7109375" style="64" customWidth="1"/>
    <col min="28" max="28" width="1" style="64" customWidth="1"/>
    <col min="29" max="29" width="6.7109375" style="64" customWidth="1"/>
    <col min="30" max="30" width="1" style="64" customWidth="1"/>
    <col min="31" max="32" width="6.7109375" style="64" customWidth="1"/>
    <col min="33" max="16384" width="11.42578125" style="64"/>
  </cols>
  <sheetData>
    <row r="1" spans="2:33" ht="12" customHeight="1"/>
    <row r="2" spans="2:33" ht="3.75" customHeight="1"/>
    <row r="3" spans="2:33" ht="15.75" customHeight="1">
      <c r="E3" s="2078" t="s">
        <v>433</v>
      </c>
      <c r="F3" s="2078"/>
      <c r="G3" s="2078"/>
      <c r="H3" s="2078"/>
      <c r="I3" s="2078"/>
      <c r="J3" s="2078"/>
      <c r="K3" s="2078"/>
      <c r="L3" s="2078"/>
      <c r="M3" s="96"/>
      <c r="P3" s="2078"/>
      <c r="Q3" s="2078"/>
      <c r="R3" s="2078"/>
      <c r="S3" s="2078"/>
      <c r="T3" s="2078"/>
      <c r="U3" s="2078"/>
      <c r="V3" s="2078"/>
      <c r="W3" s="2078"/>
      <c r="X3" s="2078"/>
      <c r="Y3" s="2078"/>
      <c r="Z3" s="2078"/>
      <c r="AA3" s="2078"/>
      <c r="AB3" s="2078"/>
      <c r="AC3" s="2078"/>
      <c r="AD3" s="2078"/>
    </row>
    <row r="4" spans="2:33" ht="14.25" customHeight="1">
      <c r="B4" s="121"/>
      <c r="C4" s="121"/>
      <c r="D4" s="122"/>
      <c r="E4" s="2078" t="s">
        <v>432</v>
      </c>
      <c r="F4" s="2078"/>
      <c r="G4" s="2078"/>
      <c r="H4" s="2078"/>
      <c r="I4" s="2078"/>
      <c r="J4" s="2078"/>
      <c r="K4" s="2078"/>
      <c r="L4" s="2078"/>
      <c r="M4" s="96"/>
      <c r="N4" s="121"/>
      <c r="O4" s="121"/>
      <c r="P4" s="120"/>
      <c r="AF4" s="119"/>
      <c r="AG4" s="119"/>
    </row>
    <row r="5" spans="2:33" ht="13.5" customHeight="1">
      <c r="E5" s="116"/>
      <c r="F5" s="69"/>
      <c r="G5" s="115"/>
      <c r="H5" s="114"/>
      <c r="I5" s="114"/>
      <c r="J5" s="114"/>
      <c r="K5" s="114"/>
      <c r="L5" s="112"/>
      <c r="M5" s="96"/>
      <c r="P5" s="69"/>
    </row>
    <row r="6" spans="2:33" ht="12" customHeight="1">
      <c r="B6" s="72"/>
      <c r="C6" s="72"/>
      <c r="D6" s="71"/>
      <c r="E6" s="2080" t="s">
        <v>6</v>
      </c>
      <c r="F6" s="2073" t="s">
        <v>60</v>
      </c>
      <c r="G6" s="2073"/>
      <c r="H6" s="2093" t="s">
        <v>431</v>
      </c>
      <c r="I6" s="2093"/>
      <c r="J6" s="2082"/>
      <c r="K6" s="1164"/>
      <c r="L6" s="1163"/>
      <c r="M6" s="106"/>
      <c r="N6" s="72"/>
    </row>
    <row r="7" spans="2:33" ht="12" customHeight="1">
      <c r="B7" s="72"/>
      <c r="C7" s="72"/>
      <c r="D7" s="71"/>
      <c r="E7" s="2081"/>
      <c r="F7" s="2074"/>
      <c r="G7" s="2074"/>
      <c r="H7" s="2084" t="s">
        <v>430</v>
      </c>
      <c r="I7" s="2084"/>
      <c r="J7" s="2084"/>
      <c r="K7" s="1162"/>
      <c r="L7" s="1162"/>
      <c r="M7" s="106"/>
      <c r="N7" s="72"/>
    </row>
    <row r="8" spans="2:33" ht="12" customHeight="1">
      <c r="E8" s="2091"/>
      <c r="F8" s="2075"/>
      <c r="G8" s="2075"/>
      <c r="H8" s="153" t="s">
        <v>220</v>
      </c>
      <c r="I8" s="153" t="s">
        <v>219</v>
      </c>
      <c r="J8" s="153" t="s">
        <v>199</v>
      </c>
      <c r="K8" s="153" t="s">
        <v>0</v>
      </c>
      <c r="L8" s="152"/>
      <c r="M8" s="96"/>
    </row>
    <row r="9" spans="2:33">
      <c r="E9" s="2068">
        <v>1401</v>
      </c>
      <c r="F9" s="91" t="s">
        <v>1</v>
      </c>
      <c r="G9" s="102"/>
      <c r="H9" s="150">
        <f>SUM(H10:H18)</f>
        <v>102</v>
      </c>
      <c r="I9" s="150">
        <f>SUM(I10:I18)</f>
        <v>18</v>
      </c>
      <c r="J9" s="150">
        <f>SUM(J10:J18)</f>
        <v>51</v>
      </c>
      <c r="K9" s="150">
        <f t="shared" ref="K9:K40" si="0">SUM(H9:J9)</f>
        <v>171</v>
      </c>
      <c r="L9" s="149"/>
      <c r="M9" s="96"/>
    </row>
    <row r="10" spans="2:33" ht="12" customHeight="1">
      <c r="E10" s="2068"/>
      <c r="F10" s="92" t="s">
        <v>33</v>
      </c>
      <c r="G10" s="97"/>
      <c r="H10" s="132">
        <v>33</v>
      </c>
      <c r="I10" s="132">
        <v>0</v>
      </c>
      <c r="J10" s="128">
        <v>2</v>
      </c>
      <c r="K10" s="132">
        <f t="shared" si="0"/>
        <v>35</v>
      </c>
      <c r="L10" s="148"/>
      <c r="M10" s="96"/>
      <c r="N10" s="96"/>
      <c r="P10" s="164"/>
    </row>
    <row r="11" spans="2:33" ht="12" customHeight="1">
      <c r="E11" s="2068"/>
      <c r="F11" s="92" t="s">
        <v>66</v>
      </c>
      <c r="G11" s="89"/>
      <c r="H11" s="128">
        <v>0</v>
      </c>
      <c r="I11" s="128">
        <v>0</v>
      </c>
      <c r="J11" s="128">
        <v>14</v>
      </c>
      <c r="K11" s="128">
        <f t="shared" si="0"/>
        <v>14</v>
      </c>
      <c r="L11" s="1161"/>
      <c r="M11" s="96"/>
      <c r="N11" s="96"/>
    </row>
    <row r="12" spans="2:33" ht="12" customHeight="1">
      <c r="E12" s="2068"/>
      <c r="F12" s="92" t="s">
        <v>34</v>
      </c>
      <c r="G12" s="89"/>
      <c r="H12" s="128">
        <v>36</v>
      </c>
      <c r="I12" s="128">
        <v>9</v>
      </c>
      <c r="J12" s="128">
        <v>4</v>
      </c>
      <c r="K12" s="128">
        <f t="shared" si="0"/>
        <v>49</v>
      </c>
      <c r="L12" s="130"/>
      <c r="M12" s="96"/>
      <c r="N12" s="96"/>
    </row>
    <row r="13" spans="2:33" ht="12" customHeight="1">
      <c r="E13" s="2068"/>
      <c r="F13" s="92" t="s">
        <v>35</v>
      </c>
      <c r="G13" s="89"/>
      <c r="H13" s="128">
        <v>24</v>
      </c>
      <c r="I13" s="128">
        <v>7</v>
      </c>
      <c r="J13" s="128">
        <v>1</v>
      </c>
      <c r="K13" s="128">
        <f t="shared" si="0"/>
        <v>32</v>
      </c>
      <c r="L13" s="130"/>
      <c r="M13" s="96"/>
      <c r="N13" s="96"/>
    </row>
    <row r="14" spans="2:33" ht="12" customHeight="1">
      <c r="E14" s="2068"/>
      <c r="F14" s="92" t="s">
        <v>27</v>
      </c>
      <c r="G14" s="89"/>
      <c r="H14" s="128">
        <v>1</v>
      </c>
      <c r="I14" s="128">
        <v>0</v>
      </c>
      <c r="J14" s="128">
        <v>22</v>
      </c>
      <c r="K14" s="128">
        <f t="shared" si="0"/>
        <v>23</v>
      </c>
      <c r="L14" s="130"/>
      <c r="M14" s="96"/>
      <c r="N14" s="96"/>
    </row>
    <row r="15" spans="2:33" ht="12" customHeight="1">
      <c r="E15" s="2068"/>
      <c r="F15" s="92" t="s">
        <v>10</v>
      </c>
      <c r="G15" s="89"/>
      <c r="H15" s="128">
        <v>0</v>
      </c>
      <c r="I15" s="128">
        <v>0</v>
      </c>
      <c r="J15" s="128">
        <v>1</v>
      </c>
      <c r="K15" s="128">
        <f t="shared" si="0"/>
        <v>1</v>
      </c>
      <c r="L15" s="130"/>
      <c r="M15" s="96"/>
      <c r="N15" s="96"/>
    </row>
    <row r="16" spans="2:33" ht="12" customHeight="1">
      <c r="E16" s="2068"/>
      <c r="F16" s="92" t="s">
        <v>36</v>
      </c>
      <c r="G16" s="89"/>
      <c r="H16" s="128">
        <v>6</v>
      </c>
      <c r="I16" s="128">
        <v>2</v>
      </c>
      <c r="J16" s="128">
        <v>2</v>
      </c>
      <c r="K16" s="128">
        <f t="shared" si="0"/>
        <v>10</v>
      </c>
      <c r="L16" s="130"/>
      <c r="M16" s="96"/>
      <c r="N16" s="96"/>
    </row>
    <row r="17" spans="5:18" ht="12" customHeight="1">
      <c r="E17" s="2068"/>
      <c r="F17" s="92" t="s">
        <v>24</v>
      </c>
      <c r="G17" s="89"/>
      <c r="H17" s="128">
        <v>0</v>
      </c>
      <c r="I17" s="128">
        <v>0</v>
      </c>
      <c r="J17" s="128">
        <v>0</v>
      </c>
      <c r="K17" s="128">
        <f t="shared" si="0"/>
        <v>0</v>
      </c>
      <c r="L17" s="130"/>
      <c r="M17" s="96"/>
      <c r="N17" s="96"/>
    </row>
    <row r="18" spans="5:18" ht="12" customHeight="1">
      <c r="E18" s="2069"/>
      <c r="F18" s="79" t="s">
        <v>32</v>
      </c>
      <c r="G18" s="89"/>
      <c r="H18" s="128">
        <v>2</v>
      </c>
      <c r="I18" s="128">
        <v>0</v>
      </c>
      <c r="J18" s="128">
        <v>5</v>
      </c>
      <c r="K18" s="128">
        <f t="shared" si="0"/>
        <v>7</v>
      </c>
      <c r="L18" s="127"/>
      <c r="M18" s="96"/>
      <c r="N18" s="96"/>
    </row>
    <row r="19" spans="5:18">
      <c r="E19" s="2067">
        <v>1402</v>
      </c>
      <c r="F19" s="91" t="s">
        <v>2</v>
      </c>
      <c r="G19" s="87"/>
      <c r="H19" s="134">
        <f>SUM(H20:H27)</f>
        <v>159</v>
      </c>
      <c r="I19" s="134">
        <f>SUM(I20:I27)</f>
        <v>53</v>
      </c>
      <c r="J19" s="142">
        <f>SUM(J20:J27)</f>
        <v>114</v>
      </c>
      <c r="K19" s="135">
        <f t="shared" si="0"/>
        <v>326</v>
      </c>
      <c r="L19" s="133"/>
      <c r="M19" s="96"/>
      <c r="N19" s="2085"/>
      <c r="O19" s="2085"/>
      <c r="P19" s="2085"/>
      <c r="Q19" s="2085"/>
      <c r="R19" s="2085"/>
    </row>
    <row r="20" spans="5:18" ht="12" customHeight="1">
      <c r="E20" s="2068"/>
      <c r="F20" s="92" t="s">
        <v>37</v>
      </c>
      <c r="G20" s="89"/>
      <c r="H20" s="128">
        <v>57</v>
      </c>
      <c r="I20" s="128">
        <v>20</v>
      </c>
      <c r="J20" s="128">
        <v>38</v>
      </c>
      <c r="K20" s="132">
        <f t="shared" si="0"/>
        <v>115</v>
      </c>
      <c r="L20" s="130"/>
      <c r="M20" s="96"/>
      <c r="N20" s="2085"/>
      <c r="O20" s="2085"/>
      <c r="P20" s="2085"/>
      <c r="Q20" s="2085"/>
      <c r="R20" s="2085"/>
    </row>
    <row r="21" spans="5:18" ht="12" customHeight="1">
      <c r="E21" s="2068"/>
      <c r="F21" s="92" t="s">
        <v>38</v>
      </c>
      <c r="G21" s="89"/>
      <c r="H21" s="128">
        <v>24</v>
      </c>
      <c r="I21" s="128">
        <v>8</v>
      </c>
      <c r="J21" s="128">
        <v>14</v>
      </c>
      <c r="K21" s="128">
        <f t="shared" si="0"/>
        <v>46</v>
      </c>
      <c r="L21" s="130"/>
      <c r="M21" s="96"/>
      <c r="N21" s="2085"/>
      <c r="O21" s="2085"/>
      <c r="P21" s="2085"/>
      <c r="Q21" s="2085"/>
      <c r="R21" s="2085"/>
    </row>
    <row r="22" spans="5:18" ht="12" customHeight="1">
      <c r="E22" s="2068"/>
      <c r="F22" s="92" t="s">
        <v>429</v>
      </c>
      <c r="G22" s="89"/>
      <c r="H22" s="128">
        <v>29</v>
      </c>
      <c r="I22" s="128">
        <v>8</v>
      </c>
      <c r="J22" s="128">
        <v>24</v>
      </c>
      <c r="K22" s="128">
        <f t="shared" si="0"/>
        <v>61</v>
      </c>
      <c r="L22" s="130"/>
      <c r="M22" s="96"/>
      <c r="N22" s="2085"/>
      <c r="O22" s="2085"/>
      <c r="P22" s="2085"/>
      <c r="Q22" s="2085"/>
      <c r="R22" s="2085"/>
    </row>
    <row r="23" spans="5:18" ht="12" customHeight="1">
      <c r="E23" s="2068"/>
      <c r="F23" s="92" t="s">
        <v>40</v>
      </c>
      <c r="G23" s="89"/>
      <c r="H23" s="128">
        <v>15</v>
      </c>
      <c r="I23" s="128">
        <v>7</v>
      </c>
      <c r="J23" s="128">
        <v>8</v>
      </c>
      <c r="K23" s="128">
        <f t="shared" si="0"/>
        <v>30</v>
      </c>
      <c r="L23" s="130"/>
      <c r="M23" s="96"/>
      <c r="N23" s="2085"/>
      <c r="O23" s="2085"/>
      <c r="P23" s="2085"/>
      <c r="Q23" s="2085"/>
      <c r="R23" s="2085"/>
    </row>
    <row r="24" spans="5:18" ht="12" customHeight="1">
      <c r="E24" s="2068"/>
      <c r="F24" s="92" t="s">
        <v>41</v>
      </c>
      <c r="G24" s="89"/>
      <c r="H24" s="128">
        <v>10</v>
      </c>
      <c r="I24" s="128">
        <v>5</v>
      </c>
      <c r="J24" s="128">
        <v>14</v>
      </c>
      <c r="K24" s="128">
        <f t="shared" si="0"/>
        <v>29</v>
      </c>
      <c r="L24" s="130"/>
      <c r="M24" s="96"/>
      <c r="N24" s="2085"/>
      <c r="O24" s="2085"/>
      <c r="P24" s="2085"/>
      <c r="Q24" s="2085"/>
      <c r="R24" s="2085"/>
    </row>
    <row r="25" spans="5:18" ht="12" customHeight="1">
      <c r="E25" s="2068"/>
      <c r="F25" s="92" t="s">
        <v>42</v>
      </c>
      <c r="G25" s="89"/>
      <c r="H25" s="128">
        <v>5</v>
      </c>
      <c r="I25" s="128">
        <v>3</v>
      </c>
      <c r="J25" s="128">
        <v>2</v>
      </c>
      <c r="K25" s="128">
        <f t="shared" si="0"/>
        <v>10</v>
      </c>
      <c r="L25" s="130"/>
      <c r="M25" s="96"/>
      <c r="N25" s="2092"/>
      <c r="O25" s="2092"/>
      <c r="P25" s="2092"/>
      <c r="Q25" s="2092"/>
      <c r="R25" s="2092"/>
    </row>
    <row r="26" spans="5:18" ht="12" customHeight="1">
      <c r="E26" s="2068"/>
      <c r="F26" s="92" t="s">
        <v>43</v>
      </c>
      <c r="G26" s="89"/>
      <c r="H26" s="128">
        <v>9</v>
      </c>
      <c r="I26" s="128">
        <v>2</v>
      </c>
      <c r="J26" s="128">
        <v>6</v>
      </c>
      <c r="K26" s="128">
        <f t="shared" si="0"/>
        <v>17</v>
      </c>
      <c r="L26" s="130"/>
      <c r="M26" s="96"/>
      <c r="N26" s="96"/>
    </row>
    <row r="27" spans="5:18" ht="12" customHeight="1">
      <c r="E27" s="2069"/>
      <c r="F27" s="92" t="s">
        <v>44</v>
      </c>
      <c r="G27" s="89"/>
      <c r="H27" s="128">
        <v>10</v>
      </c>
      <c r="I27" s="128">
        <v>0</v>
      </c>
      <c r="J27" s="128">
        <v>8</v>
      </c>
      <c r="K27" s="128">
        <f t="shared" si="0"/>
        <v>18</v>
      </c>
      <c r="L27" s="130"/>
      <c r="M27" s="96"/>
      <c r="N27" s="96"/>
    </row>
    <row r="28" spans="5:18">
      <c r="E28" s="2067">
        <v>1403</v>
      </c>
      <c r="F28" s="91" t="s">
        <v>3</v>
      </c>
      <c r="G28" s="87"/>
      <c r="H28" s="134">
        <f>SUM(H29:H31)</f>
        <v>42</v>
      </c>
      <c r="I28" s="134">
        <f>SUM(I29:I31)</f>
        <v>8</v>
      </c>
      <c r="J28" s="142">
        <f>SUM(J29:J31)</f>
        <v>24</v>
      </c>
      <c r="K28" s="135">
        <f t="shared" si="0"/>
        <v>74</v>
      </c>
      <c r="L28" s="133"/>
      <c r="M28" s="96"/>
      <c r="N28" s="96"/>
    </row>
    <row r="29" spans="5:18" ht="12" customHeight="1">
      <c r="E29" s="2068"/>
      <c r="F29" s="92" t="s">
        <v>45</v>
      </c>
      <c r="G29" s="89"/>
      <c r="H29" s="128">
        <v>20</v>
      </c>
      <c r="I29" s="128">
        <v>1</v>
      </c>
      <c r="J29" s="128">
        <v>10</v>
      </c>
      <c r="K29" s="132">
        <f t="shared" si="0"/>
        <v>31</v>
      </c>
      <c r="L29" s="130"/>
      <c r="M29" s="96"/>
      <c r="N29" s="96"/>
    </row>
    <row r="30" spans="5:18" ht="12" customHeight="1">
      <c r="E30" s="2068"/>
      <c r="F30" s="92" t="s">
        <v>46</v>
      </c>
      <c r="G30" s="89"/>
      <c r="H30" s="128">
        <v>7</v>
      </c>
      <c r="I30" s="128">
        <v>5</v>
      </c>
      <c r="J30" s="128">
        <v>1</v>
      </c>
      <c r="K30" s="128">
        <f t="shared" si="0"/>
        <v>13</v>
      </c>
      <c r="L30" s="130"/>
      <c r="M30" s="96"/>
      <c r="N30" s="96"/>
    </row>
    <row r="31" spans="5:18" ht="12" customHeight="1">
      <c r="E31" s="2069"/>
      <c r="F31" s="92" t="s">
        <v>47</v>
      </c>
      <c r="G31" s="89"/>
      <c r="H31" s="128">
        <v>15</v>
      </c>
      <c r="I31" s="128">
        <v>2</v>
      </c>
      <c r="J31" s="128">
        <v>13</v>
      </c>
      <c r="K31" s="128">
        <f t="shared" si="0"/>
        <v>30</v>
      </c>
      <c r="L31" s="130"/>
      <c r="M31" s="96"/>
      <c r="N31" s="96"/>
    </row>
    <row r="32" spans="5:18">
      <c r="E32" s="2086">
        <v>1404</v>
      </c>
      <c r="F32" s="91" t="s">
        <v>28</v>
      </c>
      <c r="G32" s="87"/>
      <c r="H32" s="134">
        <f>SUM(H33:H34)</f>
        <v>76</v>
      </c>
      <c r="I32" s="134">
        <f>SUM(I33:I34)</f>
        <v>22</v>
      </c>
      <c r="J32" s="142">
        <f>SUM(J33:J34)</f>
        <v>9</v>
      </c>
      <c r="K32" s="142">
        <f t="shared" si="0"/>
        <v>107</v>
      </c>
      <c r="L32" s="1160"/>
    </row>
    <row r="33" spans="5:12">
      <c r="E33" s="2087"/>
      <c r="F33" s="92" t="s">
        <v>48</v>
      </c>
      <c r="G33" s="89"/>
      <c r="H33" s="128">
        <v>30</v>
      </c>
      <c r="I33" s="128">
        <v>10</v>
      </c>
      <c r="J33" s="1159">
        <v>9</v>
      </c>
      <c r="K33" s="128">
        <f t="shared" si="0"/>
        <v>49</v>
      </c>
      <c r="L33" s="1158"/>
    </row>
    <row r="34" spans="5:12">
      <c r="E34" s="2089"/>
      <c r="F34" s="92" t="s">
        <v>49</v>
      </c>
      <c r="G34" s="89"/>
      <c r="H34" s="128">
        <v>46</v>
      </c>
      <c r="I34" s="128">
        <v>12</v>
      </c>
      <c r="J34" s="1157">
        <v>0</v>
      </c>
      <c r="K34" s="141">
        <f t="shared" si="0"/>
        <v>58</v>
      </c>
      <c r="L34" s="170"/>
    </row>
    <row r="35" spans="5:12" ht="12.75" customHeight="1">
      <c r="E35" s="2068">
        <v>1405</v>
      </c>
      <c r="F35" s="91" t="s">
        <v>4</v>
      </c>
      <c r="G35" s="94"/>
      <c r="H35" s="134">
        <f>SUM(H36:H39)</f>
        <v>87</v>
      </c>
      <c r="I35" s="134">
        <f>SUM(I36:I39)</f>
        <v>23</v>
      </c>
      <c r="J35" s="134">
        <f>SUM(J36:J39)</f>
        <v>60</v>
      </c>
      <c r="K35" s="145">
        <f t="shared" si="0"/>
        <v>170</v>
      </c>
      <c r="L35" s="136"/>
    </row>
    <row r="36" spans="5:12" ht="12.75" customHeight="1">
      <c r="E36" s="2068"/>
      <c r="F36" s="92" t="s">
        <v>50</v>
      </c>
      <c r="G36" s="89"/>
      <c r="H36" s="128">
        <v>25</v>
      </c>
      <c r="I36" s="128">
        <v>9</v>
      </c>
      <c r="J36" s="128">
        <v>0</v>
      </c>
      <c r="K36" s="132">
        <f t="shared" si="0"/>
        <v>34</v>
      </c>
      <c r="L36" s="130"/>
    </row>
    <row r="37" spans="5:12" ht="12.75" customHeight="1">
      <c r="E37" s="2068"/>
      <c r="F37" s="92" t="s">
        <v>58</v>
      </c>
      <c r="G37" s="89"/>
      <c r="H37" s="128">
        <v>49</v>
      </c>
      <c r="I37" s="128">
        <v>9</v>
      </c>
      <c r="J37" s="128">
        <v>41</v>
      </c>
      <c r="K37" s="128">
        <f t="shared" si="0"/>
        <v>99</v>
      </c>
      <c r="L37" s="130"/>
    </row>
    <row r="38" spans="5:12" ht="12.75" customHeight="1">
      <c r="E38" s="2068"/>
      <c r="F38" s="92" t="s">
        <v>51</v>
      </c>
      <c r="G38" s="89"/>
      <c r="H38" s="128">
        <v>10</v>
      </c>
      <c r="I38" s="128">
        <v>3</v>
      </c>
      <c r="J38" s="128">
        <v>12</v>
      </c>
      <c r="K38" s="128">
        <f t="shared" si="0"/>
        <v>25</v>
      </c>
      <c r="L38" s="130"/>
    </row>
    <row r="39" spans="5:12" ht="12.75" customHeight="1">
      <c r="E39" s="2068"/>
      <c r="F39" s="92" t="s">
        <v>52</v>
      </c>
      <c r="G39" s="93"/>
      <c r="H39" s="143">
        <v>3</v>
      </c>
      <c r="I39" s="143">
        <v>2</v>
      </c>
      <c r="J39" s="128">
        <v>7</v>
      </c>
      <c r="K39" s="128">
        <f t="shared" si="0"/>
        <v>12</v>
      </c>
      <c r="L39" s="130"/>
    </row>
    <row r="40" spans="5:12" ht="12.75" customHeight="1">
      <c r="E40" s="2067">
        <v>1406</v>
      </c>
      <c r="F40" s="91" t="s">
        <v>5</v>
      </c>
      <c r="G40" s="87"/>
      <c r="H40" s="134">
        <f>SUM(H41:H45)</f>
        <v>74</v>
      </c>
      <c r="I40" s="134">
        <f>SUM(I41:I45)</f>
        <v>15</v>
      </c>
      <c r="J40" s="134">
        <f>SUM(J41:J45)</f>
        <v>39</v>
      </c>
      <c r="K40" s="135">
        <f t="shared" si="0"/>
        <v>128</v>
      </c>
      <c r="L40" s="133"/>
    </row>
    <row r="41" spans="5:12" ht="12.75" customHeight="1">
      <c r="E41" s="2068"/>
      <c r="F41" s="92" t="s">
        <v>53</v>
      </c>
      <c r="G41" s="89"/>
      <c r="H41" s="128">
        <v>44</v>
      </c>
      <c r="I41" s="128">
        <v>12</v>
      </c>
      <c r="J41" s="128">
        <v>18</v>
      </c>
      <c r="K41" s="132">
        <f t="shared" ref="K41:K72" si="1">SUM(H41:J41)</f>
        <v>74</v>
      </c>
      <c r="L41" s="130"/>
    </row>
    <row r="42" spans="5:12" ht="12.75" customHeight="1">
      <c r="E42" s="2068"/>
      <c r="F42" s="92" t="s">
        <v>381</v>
      </c>
      <c r="G42" s="89"/>
      <c r="H42" s="128">
        <v>3</v>
      </c>
      <c r="I42" s="128">
        <v>0</v>
      </c>
      <c r="J42" s="128">
        <v>0</v>
      </c>
      <c r="K42" s="128">
        <f t="shared" si="1"/>
        <v>3</v>
      </c>
      <c r="L42" s="130"/>
    </row>
    <row r="43" spans="5:12" ht="12.75" customHeight="1">
      <c r="E43" s="2068"/>
      <c r="F43" s="92" t="s">
        <v>55</v>
      </c>
      <c r="G43" s="89"/>
      <c r="H43" s="128">
        <v>26</v>
      </c>
      <c r="I43" s="128">
        <v>3</v>
      </c>
      <c r="J43" s="128">
        <v>7</v>
      </c>
      <c r="K43" s="128">
        <f t="shared" si="1"/>
        <v>36</v>
      </c>
      <c r="L43" s="130"/>
    </row>
    <row r="44" spans="5:12" ht="12.75" customHeight="1">
      <c r="E44" s="2068"/>
      <c r="F44" s="92" t="s">
        <v>70</v>
      </c>
      <c r="G44" s="89"/>
      <c r="H44" s="128">
        <v>1</v>
      </c>
      <c r="I44" s="128">
        <v>0</v>
      </c>
      <c r="J44" s="128">
        <v>14</v>
      </c>
      <c r="K44" s="128">
        <f t="shared" si="1"/>
        <v>15</v>
      </c>
      <c r="L44" s="130"/>
    </row>
    <row r="45" spans="5:12" ht="12.75" customHeight="1">
      <c r="E45" s="2069"/>
      <c r="F45" s="92" t="s">
        <v>15</v>
      </c>
      <c r="G45" s="89"/>
      <c r="H45" s="128">
        <v>0</v>
      </c>
      <c r="I45" s="128">
        <v>0</v>
      </c>
      <c r="J45" s="128">
        <v>0</v>
      </c>
      <c r="K45" s="128">
        <f t="shared" si="1"/>
        <v>0</v>
      </c>
      <c r="L45" s="130"/>
    </row>
    <row r="46" spans="5:12" ht="12.75" customHeight="1">
      <c r="E46" s="2086">
        <v>1407</v>
      </c>
      <c r="F46" s="88" t="s">
        <v>62</v>
      </c>
      <c r="G46" s="87"/>
      <c r="H46" s="134">
        <f>SUM(H47:H48)</f>
        <v>32</v>
      </c>
      <c r="I46" s="134">
        <f>SUM(I47:I48)</f>
        <v>0</v>
      </c>
      <c r="J46" s="135">
        <f>SUM(J47:J48)</f>
        <v>2</v>
      </c>
      <c r="K46" s="135">
        <f t="shared" si="1"/>
        <v>34</v>
      </c>
      <c r="L46" s="173"/>
    </row>
    <row r="47" spans="5:12" ht="12.75" customHeight="1">
      <c r="E47" s="2087"/>
      <c r="F47" s="79" t="s">
        <v>56</v>
      </c>
      <c r="G47" s="89"/>
      <c r="H47" s="128">
        <v>11</v>
      </c>
      <c r="I47" s="128">
        <v>0</v>
      </c>
      <c r="J47" s="172">
        <v>0</v>
      </c>
      <c r="K47" s="172">
        <f t="shared" si="1"/>
        <v>11</v>
      </c>
      <c r="L47" s="1156"/>
    </row>
    <row r="48" spans="5:12" ht="12.75" customHeight="1">
      <c r="E48" s="2089"/>
      <c r="F48" s="79" t="s">
        <v>25</v>
      </c>
      <c r="G48" s="89"/>
      <c r="H48" s="128">
        <v>21</v>
      </c>
      <c r="I48" s="128">
        <v>0</v>
      </c>
      <c r="J48" s="128">
        <v>2</v>
      </c>
      <c r="K48" s="141">
        <f t="shared" si="1"/>
        <v>23</v>
      </c>
      <c r="L48" s="140"/>
    </row>
    <row r="49" spans="1:12" ht="12.75" customHeight="1">
      <c r="E49" s="2087">
        <v>1408</v>
      </c>
      <c r="F49" s="91" t="s">
        <v>63</v>
      </c>
      <c r="G49" s="1155"/>
      <c r="H49" s="142">
        <f>SUM(H50:H55)</f>
        <v>50</v>
      </c>
      <c r="I49" s="142">
        <f>SUM(I50:I55)</f>
        <v>5</v>
      </c>
      <c r="J49" s="142">
        <f>SUM(J50:J55)</f>
        <v>28</v>
      </c>
      <c r="K49" s="1154">
        <f t="shared" si="1"/>
        <v>83</v>
      </c>
      <c r="L49" s="1153"/>
    </row>
    <row r="50" spans="1:12" ht="12" customHeight="1">
      <c r="E50" s="2087"/>
      <c r="F50" s="79" t="s">
        <v>16</v>
      </c>
      <c r="G50" s="89"/>
      <c r="H50" s="128">
        <v>7</v>
      </c>
      <c r="I50" s="128">
        <v>0</v>
      </c>
      <c r="J50" s="128">
        <v>11</v>
      </c>
      <c r="K50" s="128">
        <f t="shared" si="1"/>
        <v>18</v>
      </c>
      <c r="L50" s="130"/>
    </row>
    <row r="51" spans="1:12" ht="12" customHeight="1">
      <c r="E51" s="2087"/>
      <c r="F51" s="79" t="s">
        <v>57</v>
      </c>
      <c r="G51" s="89"/>
      <c r="H51" s="128">
        <v>20</v>
      </c>
      <c r="I51" s="128">
        <v>4</v>
      </c>
      <c r="J51" s="128">
        <v>9</v>
      </c>
      <c r="K51" s="128">
        <f t="shared" si="1"/>
        <v>33</v>
      </c>
      <c r="L51" s="130"/>
    </row>
    <row r="52" spans="1:12" ht="12" customHeight="1">
      <c r="E52" s="2087"/>
      <c r="F52" s="79" t="s">
        <v>65</v>
      </c>
      <c r="G52" s="89"/>
      <c r="H52" s="128">
        <v>0</v>
      </c>
      <c r="I52" s="128">
        <v>0</v>
      </c>
      <c r="J52" s="128">
        <v>0</v>
      </c>
      <c r="K52" s="128">
        <f t="shared" si="1"/>
        <v>0</v>
      </c>
      <c r="L52" s="130"/>
    </row>
    <row r="53" spans="1:12" ht="12" customHeight="1">
      <c r="E53" s="2087"/>
      <c r="F53" s="79" t="s">
        <v>64</v>
      </c>
      <c r="G53" s="89"/>
      <c r="H53" s="128">
        <v>0</v>
      </c>
      <c r="I53" s="128">
        <v>0</v>
      </c>
      <c r="J53" s="128">
        <v>0</v>
      </c>
      <c r="K53" s="128">
        <f t="shared" si="1"/>
        <v>0</v>
      </c>
      <c r="L53" s="130"/>
    </row>
    <row r="54" spans="1:12">
      <c r="E54" s="2087"/>
      <c r="F54" s="79" t="s">
        <v>18</v>
      </c>
      <c r="G54" s="89"/>
      <c r="H54" s="128">
        <v>15</v>
      </c>
      <c r="I54" s="128">
        <v>0</v>
      </c>
      <c r="J54" s="128">
        <v>7</v>
      </c>
      <c r="K54" s="128">
        <f t="shared" si="1"/>
        <v>22</v>
      </c>
      <c r="L54" s="130"/>
    </row>
    <row r="55" spans="1:12">
      <c r="E55" s="2087"/>
      <c r="F55" s="79" t="s">
        <v>59</v>
      </c>
      <c r="G55" s="89"/>
      <c r="H55" s="128">
        <v>8</v>
      </c>
      <c r="I55" s="128">
        <v>1</v>
      </c>
      <c r="J55" s="128">
        <v>1</v>
      </c>
      <c r="K55" s="128">
        <f t="shared" si="1"/>
        <v>10</v>
      </c>
      <c r="L55" s="130"/>
    </row>
    <row r="56" spans="1:12">
      <c r="E56" s="2086">
        <v>1624</v>
      </c>
      <c r="F56" s="88" t="s">
        <v>19</v>
      </c>
      <c r="G56" s="87"/>
      <c r="H56" s="134">
        <f>SUM(H57:H58)</f>
        <v>4</v>
      </c>
      <c r="I56" s="134">
        <f>SUM(I57:I58)</f>
        <v>0</v>
      </c>
      <c r="J56" s="134">
        <f>SUM(J57:J58)</f>
        <v>1</v>
      </c>
      <c r="K56" s="135">
        <f t="shared" si="1"/>
        <v>5</v>
      </c>
      <c r="L56" s="133"/>
    </row>
    <row r="57" spans="1:12" ht="12.75" customHeight="1">
      <c r="E57" s="2087"/>
      <c r="F57" s="79" t="s">
        <v>20</v>
      </c>
      <c r="G57" s="81"/>
      <c r="H57" s="1152">
        <v>3</v>
      </c>
      <c r="I57" s="1152">
        <v>0</v>
      </c>
      <c r="J57" s="128">
        <v>0</v>
      </c>
      <c r="K57" s="172">
        <f t="shared" si="1"/>
        <v>3</v>
      </c>
      <c r="L57" s="130"/>
    </row>
    <row r="58" spans="1:12">
      <c r="E58" s="2088"/>
      <c r="F58" s="79" t="s">
        <v>22</v>
      </c>
      <c r="G58" s="78"/>
      <c r="H58" s="128">
        <v>1</v>
      </c>
      <c r="I58" s="128">
        <v>0</v>
      </c>
      <c r="J58" s="128">
        <v>1</v>
      </c>
      <c r="K58" s="128">
        <f t="shared" si="1"/>
        <v>2</v>
      </c>
      <c r="L58" s="127"/>
    </row>
    <row r="59" spans="1:12" ht="15" customHeight="1">
      <c r="E59" s="75"/>
      <c r="F59" s="2090" t="s">
        <v>0</v>
      </c>
      <c r="G59" s="2090"/>
      <c r="H59" s="126">
        <f>SUM(H9+H19+H28+H32+H35+H40+H46+H49+H56)</f>
        <v>626</v>
      </c>
      <c r="I59" s="126">
        <f>SUM(I9+I19+I28+I32+I35+I40+I46+I49+I56)</f>
        <v>144</v>
      </c>
      <c r="J59" s="126">
        <f>SUM(J9+J19+J28+J32+J35+J40+J46+J49+J56)</f>
        <v>328</v>
      </c>
      <c r="K59" s="126">
        <f>SUM(K9+K19+K28+K32+K35+K40+K46+K49+K56)</f>
        <v>1098</v>
      </c>
      <c r="L59" s="125"/>
    </row>
    <row r="60" spans="1:12" s="69" customFormat="1" ht="12" customHeight="1">
      <c r="A60" s="72"/>
      <c r="B60" s="72"/>
      <c r="C60" s="72"/>
      <c r="D60" s="71"/>
      <c r="F60" s="1151" t="s">
        <v>374</v>
      </c>
      <c r="H60" s="70"/>
      <c r="I60" s="70"/>
      <c r="J60" s="70"/>
      <c r="K60" s="70"/>
      <c r="L60" s="70"/>
    </row>
    <row r="61" spans="1:12" s="69" customFormat="1" ht="12" customHeight="1">
      <c r="A61" s="72"/>
      <c r="B61" s="72"/>
      <c r="C61" s="72"/>
      <c r="D61" s="71"/>
      <c r="H61" s="70"/>
      <c r="I61" s="70"/>
      <c r="J61" s="70"/>
      <c r="K61" s="70"/>
      <c r="L61" s="70"/>
    </row>
    <row r="62" spans="1:12" ht="9" customHeight="1"/>
    <row r="63" spans="1:12" ht="9" customHeight="1"/>
    <row r="64" spans="1:12"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sheetData>
  <sheetProtection selectLockedCells="1" selectUnlockedCells="1"/>
  <mergeCells count="18">
    <mergeCell ref="E49:E55"/>
    <mergeCell ref="E56:E58"/>
    <mergeCell ref="F59:G59"/>
    <mergeCell ref="E28:E31"/>
    <mergeCell ref="E32:E34"/>
    <mergeCell ref="E35:E39"/>
    <mergeCell ref="E40:E45"/>
    <mergeCell ref="E46:E48"/>
    <mergeCell ref="H7:J7"/>
    <mergeCell ref="N19:R25"/>
    <mergeCell ref="E3:L3"/>
    <mergeCell ref="P3:AD3"/>
    <mergeCell ref="E4:L4"/>
    <mergeCell ref="E6:E8"/>
    <mergeCell ref="F6:G8"/>
    <mergeCell ref="E9:E18"/>
    <mergeCell ref="H6:J6"/>
    <mergeCell ref="E19:E27"/>
  </mergeCells>
  <printOptions horizontalCentered="1"/>
  <pageMargins left="0.51181102362204722" right="0.43307086614173229" top="0.51181102362204722" bottom="0.94488188976377963" header="0.51181102362204722" footer="0.51181102362204722"/>
  <pageSetup scale="91" firstPageNumber="0" fitToHeight="0" orientation="portrait" r:id="rId1"/>
  <headerFooter alignWithMargins="0">
    <oddFooter>&amp;C&amp;F</oddFooter>
  </headerFooter>
  <rowBreaks count="1" manualBreakCount="1">
    <brk id="75"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FA658-F6C1-4551-8DCB-DE8B7A5E040F}">
  <dimension ref="A1:AJ489"/>
  <sheetViews>
    <sheetView view="pageBreakPreview" topLeftCell="D1" zoomScaleNormal="115" zoomScaleSheetLayoutView="100" workbookViewId="0">
      <selection activeCell="S12" sqref="S12:V25"/>
    </sheetView>
  </sheetViews>
  <sheetFormatPr baseColWidth="10" defaultRowHeight="12.75"/>
  <cols>
    <col min="1" max="2" width="2.28515625" style="5" hidden="1" customWidth="1"/>
    <col min="3" max="3" width="2.85546875" style="5" hidden="1" customWidth="1"/>
    <col min="4" max="4" width="2.5703125" style="5" customWidth="1"/>
    <col min="5" max="5" width="6.85546875" style="741" customWidth="1"/>
    <col min="6" max="6" width="2.28515625" style="1" customWidth="1"/>
    <col min="7" max="7" width="65.42578125" style="1" customWidth="1"/>
    <col min="8" max="9" width="6.28515625" style="1" customWidth="1"/>
    <col min="10" max="10" width="1" style="1" customWidth="1"/>
    <col min="11" max="12" width="6.28515625" style="1" customWidth="1"/>
    <col min="13" max="13" width="1" style="1" customWidth="1"/>
    <col min="14" max="15" width="6.28515625" style="1044" customWidth="1"/>
    <col min="16" max="17" width="11.42578125" style="1"/>
    <col min="18" max="18" width="4.7109375" style="1" customWidth="1"/>
    <col min="19" max="19" width="7.5703125" style="1" bestFit="1" customWidth="1"/>
    <col min="20" max="20" width="2.28515625" style="1" customWidth="1"/>
    <col min="21" max="21" width="26" style="1" customWidth="1"/>
    <col min="22" max="22" width="8" style="1" customWidth="1"/>
    <col min="23" max="23" width="1" style="1" customWidth="1"/>
    <col min="24" max="24" width="6.7109375" style="1" customWidth="1"/>
    <col min="25" max="25" width="1" style="1" customWidth="1"/>
    <col min="26" max="26" width="6.7109375" style="1" customWidth="1"/>
    <col min="27" max="27" width="1" style="1" customWidth="1"/>
    <col min="28" max="28" width="6.7109375" style="1" customWidth="1"/>
    <col min="29" max="29" width="1" style="1" customWidth="1"/>
    <col min="30" max="30" width="6.7109375" style="1" customWidth="1"/>
    <col min="31" max="31" width="1" style="1" customWidth="1"/>
    <col min="32" max="32" width="6.7109375" style="1" customWidth="1"/>
    <col min="33" max="33" width="1" style="1" customWidth="1"/>
    <col min="34" max="35" width="6.7109375" style="1" customWidth="1"/>
    <col min="36" max="16384" width="11.42578125" style="1"/>
  </cols>
  <sheetData>
    <row r="1" spans="1:36" ht="12.75" customHeight="1">
      <c r="E1" s="1888" t="s">
        <v>428</v>
      </c>
      <c r="F1" s="1888"/>
      <c r="G1" s="1888"/>
      <c r="H1" s="1888"/>
      <c r="I1" s="1888"/>
      <c r="J1" s="1888"/>
      <c r="K1" s="1888"/>
      <c r="L1" s="1888"/>
      <c r="M1" s="1888"/>
      <c r="N1" s="1888"/>
      <c r="O1" s="1888"/>
      <c r="P1" s="389"/>
      <c r="S1" s="1888"/>
      <c r="T1" s="1888"/>
      <c r="U1" s="1888"/>
      <c r="V1" s="1888"/>
      <c r="W1" s="1888"/>
      <c r="X1" s="1888"/>
      <c r="Y1" s="1888"/>
      <c r="Z1" s="1888"/>
      <c r="AA1" s="1888"/>
      <c r="AB1" s="1888"/>
      <c r="AC1" s="1888"/>
      <c r="AD1" s="1888"/>
      <c r="AE1" s="1888"/>
      <c r="AF1" s="1888"/>
      <c r="AG1" s="1888"/>
    </row>
    <row r="2" spans="1:36" ht="12.75" customHeight="1">
      <c r="C2" s="719"/>
      <c r="D2" s="719"/>
      <c r="E2" s="1888">
        <v>2020</v>
      </c>
      <c r="F2" s="1888"/>
      <c r="G2" s="1888"/>
      <c r="H2" s="1888"/>
      <c r="I2" s="1888"/>
      <c r="J2" s="1888"/>
      <c r="K2" s="1888"/>
      <c r="L2" s="1888"/>
      <c r="M2" s="1888"/>
      <c r="N2" s="1888"/>
      <c r="O2" s="1888"/>
      <c r="P2" s="389"/>
      <c r="Q2" s="414"/>
      <c r="R2" s="414"/>
      <c r="S2" s="413"/>
      <c r="AI2" s="2"/>
      <c r="AJ2" s="2"/>
    </row>
    <row r="3" spans="1:36" ht="12" customHeight="1">
      <c r="G3" s="4"/>
      <c r="H3" s="4"/>
      <c r="I3" s="4"/>
      <c r="J3" s="4"/>
      <c r="K3" s="4"/>
      <c r="L3" s="4"/>
      <c r="M3" s="4"/>
      <c r="N3" s="1126"/>
      <c r="O3" s="1125"/>
      <c r="P3" s="389"/>
      <c r="S3" s="4"/>
    </row>
    <row r="4" spans="1:36" ht="12" customHeight="1">
      <c r="E4" s="1889" t="s">
        <v>6</v>
      </c>
      <c r="F4" s="2039" t="s">
        <v>87</v>
      </c>
      <c r="G4" s="2039"/>
      <c r="H4" s="2042" t="s">
        <v>419</v>
      </c>
      <c r="I4" s="2042"/>
      <c r="J4" s="1089"/>
      <c r="K4" s="1089"/>
      <c r="L4" s="1089"/>
      <c r="M4" s="1089"/>
      <c r="N4" s="1088"/>
      <c r="O4" s="1087"/>
      <c r="P4" s="389"/>
      <c r="S4" s="4"/>
    </row>
    <row r="5" spans="1:36" ht="12" customHeight="1">
      <c r="A5" s="5" t="s">
        <v>12</v>
      </c>
      <c r="B5" s="5" t="s">
        <v>13</v>
      </c>
      <c r="C5" s="5" t="s">
        <v>14</v>
      </c>
      <c r="E5" s="1890"/>
      <c r="F5" s="2040"/>
      <c r="G5" s="2040"/>
      <c r="H5" s="2043"/>
      <c r="I5" s="2043"/>
      <c r="J5" s="1086"/>
      <c r="K5" s="2043" t="s">
        <v>418</v>
      </c>
      <c r="L5" s="2043"/>
      <c r="M5" s="1086"/>
      <c r="N5" s="2095" t="s">
        <v>417</v>
      </c>
      <c r="O5" s="2096"/>
      <c r="P5" s="389"/>
      <c r="Q5" s="5"/>
    </row>
    <row r="6" spans="1:36" ht="12.75" customHeight="1">
      <c r="E6" s="1890"/>
      <c r="F6" s="2041"/>
      <c r="G6" s="2041"/>
      <c r="H6" s="1084" t="s">
        <v>72</v>
      </c>
      <c r="I6" s="1084" t="s">
        <v>71</v>
      </c>
      <c r="J6" s="1084"/>
      <c r="K6" s="1084" t="s">
        <v>72</v>
      </c>
      <c r="L6" s="1084" t="s">
        <v>71</v>
      </c>
      <c r="M6" s="1084"/>
      <c r="N6" s="1083" t="s">
        <v>72</v>
      </c>
      <c r="O6" s="1082" t="s">
        <v>71</v>
      </c>
      <c r="P6" s="389"/>
    </row>
    <row r="7" spans="1:36" ht="12.75" customHeight="1">
      <c r="E7" s="1959">
        <v>1401</v>
      </c>
      <c r="F7" s="21" t="s">
        <v>1</v>
      </c>
      <c r="G7" s="396"/>
      <c r="H7" s="1078">
        <f>SUM(H8+H11+H15+H19+H28+H32+H34+H36)</f>
        <v>302</v>
      </c>
      <c r="I7" s="1078">
        <f>SUM(I8+I11+I15+I19+I28+I32+I34+I36)</f>
        <v>111</v>
      </c>
      <c r="J7" s="1078"/>
      <c r="K7" s="1078">
        <f>SUM(K8+K11+K15+K19+K28+K32+K34+K36)</f>
        <v>213</v>
      </c>
      <c r="L7" s="1078">
        <f>SUM(L8+L11+L15+L19+L28+L32+L34+L36)</f>
        <v>76</v>
      </c>
      <c r="M7" s="1078"/>
      <c r="N7" s="1124">
        <f>SUM(N8,N11,N15,N19,N28,N32+N34+N36)</f>
        <v>56</v>
      </c>
      <c r="O7" s="1136">
        <f>SUM(O8,O11,O15,O19,O28,O32+O34+O36)</f>
        <v>18</v>
      </c>
      <c r="P7" s="389"/>
    </row>
    <row r="8" spans="1:36" ht="11.25" customHeight="1">
      <c r="C8" s="1123"/>
      <c r="D8" s="1123"/>
      <c r="E8" s="1946"/>
      <c r="F8" s="1122" t="s">
        <v>33</v>
      </c>
      <c r="G8" s="1121"/>
      <c r="H8" s="1074">
        <f>SUM(H9:H10)</f>
        <v>81</v>
      </c>
      <c r="I8" s="1074">
        <f>SUM(I9:I10)</f>
        <v>42</v>
      </c>
      <c r="J8" s="1074"/>
      <c r="K8" s="1074">
        <f>SUM(K9:K10)</f>
        <v>41</v>
      </c>
      <c r="L8" s="1074">
        <f>SUM(L9:L10)</f>
        <v>14</v>
      </c>
      <c r="M8" s="1074"/>
      <c r="N8" s="1113">
        <f>SUM(N9:N10)</f>
        <v>14</v>
      </c>
      <c r="O8" s="1150">
        <f>SUM(O9:O10)</f>
        <v>6</v>
      </c>
      <c r="P8" s="389"/>
      <c r="Q8" s="389"/>
    </row>
    <row r="9" spans="1:36" ht="11.25" customHeight="1">
      <c r="B9" s="1048"/>
      <c r="C9" s="1048"/>
      <c r="D9" s="1048"/>
      <c r="E9" s="1946"/>
      <c r="F9" s="1066"/>
      <c r="G9" s="20" t="s">
        <v>107</v>
      </c>
      <c r="H9" s="1134">
        <v>61</v>
      </c>
      <c r="I9" s="1134">
        <v>38</v>
      </c>
      <c r="J9" s="1134"/>
      <c r="K9" s="1134">
        <v>11</v>
      </c>
      <c r="L9" s="1134">
        <v>6</v>
      </c>
      <c r="M9" s="1134">
        <v>0</v>
      </c>
      <c r="N9" s="1138">
        <v>7</v>
      </c>
      <c r="O9" s="1137">
        <v>5</v>
      </c>
      <c r="P9" s="389"/>
      <c r="Q9" s="1120"/>
    </row>
    <row r="10" spans="1:36" ht="11.25" customHeight="1">
      <c r="A10" s="5">
        <v>1</v>
      </c>
      <c r="B10" s="1048">
        <v>1</v>
      </c>
      <c r="C10" s="1048">
        <v>7</v>
      </c>
      <c r="D10" s="1048"/>
      <c r="E10" s="1946"/>
      <c r="F10" s="1066"/>
      <c r="G10" s="451" t="s">
        <v>66</v>
      </c>
      <c r="H10" s="1129">
        <v>20</v>
      </c>
      <c r="I10" s="1129">
        <v>4</v>
      </c>
      <c r="J10" s="1134"/>
      <c r="K10" s="1134">
        <v>30</v>
      </c>
      <c r="L10" s="1134">
        <v>8</v>
      </c>
      <c r="M10" s="1134">
        <v>0</v>
      </c>
      <c r="N10" s="1138">
        <v>7</v>
      </c>
      <c r="O10" s="1137">
        <v>1</v>
      </c>
      <c r="P10" s="389"/>
      <c r="Q10" s="1120"/>
    </row>
    <row r="11" spans="1:36" ht="11.25" customHeight="1">
      <c r="B11" s="1048"/>
      <c r="C11" s="1048"/>
      <c r="D11" s="1048"/>
      <c r="E11" s="1946"/>
      <c r="F11" s="1062" t="s">
        <v>34</v>
      </c>
      <c r="G11" s="4"/>
      <c r="H11" s="1074">
        <f>SUM(H12:H14)</f>
        <v>78</v>
      </c>
      <c r="I11" s="1074">
        <f>SUM(I12:I14)</f>
        <v>21</v>
      </c>
      <c r="J11" s="1074"/>
      <c r="K11" s="1074">
        <f>SUM(K12:K14)</f>
        <v>67</v>
      </c>
      <c r="L11" s="1074">
        <f>SUM(L12:L14)</f>
        <v>13</v>
      </c>
      <c r="M11" s="1074"/>
      <c r="N11" s="1113">
        <f>SUM(N12:N14)</f>
        <v>20</v>
      </c>
      <c r="O11" s="1148">
        <f>SUM(O12:O14)</f>
        <v>2</v>
      </c>
      <c r="P11" s="389"/>
      <c r="Q11" s="1120"/>
    </row>
    <row r="12" spans="1:36" ht="12.75" customHeight="1">
      <c r="A12" s="5">
        <v>1</v>
      </c>
      <c r="B12" s="1048">
        <v>1</v>
      </c>
      <c r="C12" s="1048">
        <v>5</v>
      </c>
      <c r="D12" s="1048"/>
      <c r="E12" s="1946"/>
      <c r="F12" s="1066"/>
      <c r="G12" s="4" t="s">
        <v>409</v>
      </c>
      <c r="H12" s="1134">
        <v>0</v>
      </c>
      <c r="I12" s="1134">
        <v>0</v>
      </c>
      <c r="J12" s="1134"/>
      <c r="K12" s="1134">
        <v>0</v>
      </c>
      <c r="L12" s="1134">
        <v>0</v>
      </c>
      <c r="M12" s="1134">
        <v>0</v>
      </c>
      <c r="N12" s="1138">
        <v>13</v>
      </c>
      <c r="O12" s="1137">
        <v>1</v>
      </c>
      <c r="P12" s="389"/>
      <c r="Q12" s="1120"/>
      <c r="S12" s="618"/>
    </row>
    <row r="13" spans="1:36" ht="12.75" customHeight="1">
      <c r="B13" s="1048"/>
      <c r="C13" s="1048"/>
      <c r="D13" s="1048"/>
      <c r="E13" s="1946"/>
      <c r="F13" s="1066"/>
      <c r="G13" s="4" t="s">
        <v>411</v>
      </c>
      <c r="H13" s="1134">
        <v>61</v>
      </c>
      <c r="I13" s="1134">
        <v>15</v>
      </c>
      <c r="J13" s="1134"/>
      <c r="K13" s="1134">
        <v>56</v>
      </c>
      <c r="L13" s="1134">
        <v>12</v>
      </c>
      <c r="M13" s="1134">
        <v>0</v>
      </c>
      <c r="N13" s="1138">
        <v>2</v>
      </c>
      <c r="O13" s="1137">
        <v>1</v>
      </c>
      <c r="P13" s="389"/>
      <c r="Q13" s="1120"/>
      <c r="S13" s="618"/>
    </row>
    <row r="14" spans="1:36" ht="12.75" customHeight="1">
      <c r="A14" s="5">
        <v>1</v>
      </c>
      <c r="B14" s="1048">
        <v>1</v>
      </c>
      <c r="C14" s="1048">
        <v>5</v>
      </c>
      <c r="D14" s="1048"/>
      <c r="E14" s="1946"/>
      <c r="F14" s="1066"/>
      <c r="G14" s="4" t="s">
        <v>410</v>
      </c>
      <c r="H14" s="1134">
        <v>17</v>
      </c>
      <c r="I14" s="1134">
        <v>6</v>
      </c>
      <c r="J14" s="1134"/>
      <c r="K14" s="1134">
        <v>11</v>
      </c>
      <c r="L14" s="1134">
        <v>1</v>
      </c>
      <c r="M14" s="1134">
        <v>0</v>
      </c>
      <c r="N14" s="1138">
        <v>5</v>
      </c>
      <c r="O14" s="1137">
        <v>0</v>
      </c>
      <c r="P14" s="389"/>
      <c r="Q14" s="1120"/>
    </row>
    <row r="15" spans="1:36" ht="11.25" customHeight="1">
      <c r="B15" s="1048"/>
      <c r="C15" s="1048"/>
      <c r="D15" s="1048"/>
      <c r="E15" s="1946"/>
      <c r="F15" s="1062" t="s">
        <v>35</v>
      </c>
      <c r="G15" s="4"/>
      <c r="H15" s="1074">
        <f>SUM(H16:H18)</f>
        <v>52</v>
      </c>
      <c r="I15" s="1074">
        <f>SUM(I16:I18)</f>
        <v>14</v>
      </c>
      <c r="J15" s="1074"/>
      <c r="K15" s="1074">
        <f>SUM(K16:K18)</f>
        <v>41</v>
      </c>
      <c r="L15" s="1074">
        <f>SUM(L16:L18)</f>
        <v>14</v>
      </c>
      <c r="M15" s="1074"/>
      <c r="N15" s="1113">
        <f>SUM(N16:N18)</f>
        <v>9</v>
      </c>
      <c r="O15" s="1148">
        <f>SUM(O16:O18)</f>
        <v>2</v>
      </c>
      <c r="P15" s="389"/>
      <c r="Q15" s="389"/>
      <c r="S15" s="1910"/>
      <c r="T15" s="1910"/>
      <c r="U15" s="1910"/>
    </row>
    <row r="16" spans="1:36" ht="12.75" customHeight="1">
      <c r="A16" s="5">
        <v>1</v>
      </c>
      <c r="B16" s="1048">
        <v>1</v>
      </c>
      <c r="C16" s="1048">
        <v>12</v>
      </c>
      <c r="D16" s="1048"/>
      <c r="E16" s="1946"/>
      <c r="F16" s="1066"/>
      <c r="G16" s="4" t="s">
        <v>409</v>
      </c>
      <c r="H16" s="1134">
        <v>52</v>
      </c>
      <c r="I16" s="1134">
        <v>14</v>
      </c>
      <c r="J16" s="1134"/>
      <c r="K16" s="1134">
        <v>41</v>
      </c>
      <c r="L16" s="1134">
        <v>14</v>
      </c>
      <c r="M16" s="1134">
        <v>0</v>
      </c>
      <c r="N16" s="1138">
        <v>9</v>
      </c>
      <c r="O16" s="1137">
        <v>2</v>
      </c>
      <c r="P16" s="389"/>
      <c r="Q16" s="389"/>
      <c r="S16" s="1910"/>
      <c r="T16" s="1910"/>
      <c r="U16" s="1910"/>
    </row>
    <row r="17" spans="1:21" ht="12.75" customHeight="1">
      <c r="B17" s="1048"/>
      <c r="C17" s="1048"/>
      <c r="D17" s="1048"/>
      <c r="E17" s="1946"/>
      <c r="F17" s="1066"/>
      <c r="G17" s="4" t="s">
        <v>427</v>
      </c>
      <c r="H17" s="1134">
        <v>0</v>
      </c>
      <c r="I17" s="1134">
        <v>0</v>
      </c>
      <c r="J17" s="1134"/>
      <c r="K17" s="1134">
        <v>0</v>
      </c>
      <c r="L17" s="1134">
        <v>0</v>
      </c>
      <c r="M17" s="1134">
        <v>0</v>
      </c>
      <c r="N17" s="1138">
        <v>0</v>
      </c>
      <c r="O17" s="1137">
        <v>0</v>
      </c>
      <c r="P17" s="389"/>
      <c r="Q17" s="389"/>
      <c r="S17" s="1910"/>
      <c r="T17" s="1910"/>
      <c r="U17" s="1910"/>
    </row>
    <row r="18" spans="1:21" ht="12.75" customHeight="1">
      <c r="B18" s="1048"/>
      <c r="C18" s="1048"/>
      <c r="D18" s="1048"/>
      <c r="E18" s="1946"/>
      <c r="F18" s="1066"/>
      <c r="G18" s="4" t="s">
        <v>426</v>
      </c>
      <c r="H18" s="1134">
        <v>0</v>
      </c>
      <c r="I18" s="1134">
        <v>0</v>
      </c>
      <c r="J18" s="1134"/>
      <c r="K18" s="1134">
        <v>0</v>
      </c>
      <c r="L18" s="1134">
        <v>0</v>
      </c>
      <c r="M18" s="1134">
        <v>0</v>
      </c>
      <c r="N18" s="1138">
        <v>0</v>
      </c>
      <c r="O18" s="1137">
        <v>0</v>
      </c>
      <c r="P18" s="389"/>
      <c r="Q18" s="389"/>
    </row>
    <row r="19" spans="1:21" ht="11.25" customHeight="1">
      <c r="B19" s="1048"/>
      <c r="C19" s="1048"/>
      <c r="D19" s="1048"/>
      <c r="E19" s="1946"/>
      <c r="F19" s="1115" t="s">
        <v>27</v>
      </c>
      <c r="G19" s="633"/>
      <c r="H19" s="1074">
        <f>SUM(H20:H27)</f>
        <v>64</v>
      </c>
      <c r="I19" s="1074">
        <f>SUM(I20:I27)</f>
        <v>12</v>
      </c>
      <c r="J19" s="1074"/>
      <c r="K19" s="1074">
        <f>SUM(K20:K27)</f>
        <v>31</v>
      </c>
      <c r="L19" s="1074">
        <f>SUM(L20:L27)</f>
        <v>15</v>
      </c>
      <c r="M19" s="1074"/>
      <c r="N19" s="1113">
        <f>SUM(N20:N27)</f>
        <v>6</v>
      </c>
      <c r="O19" s="1148">
        <f>SUM(O20:O27)</f>
        <v>4</v>
      </c>
      <c r="P19" s="389"/>
      <c r="Q19" s="389"/>
    </row>
    <row r="20" spans="1:21" ht="12.75" customHeight="1">
      <c r="B20" s="1048"/>
      <c r="C20" s="1048"/>
      <c r="D20" s="1048"/>
      <c r="E20" s="1946"/>
      <c r="F20" s="1115"/>
      <c r="G20" s="4" t="s">
        <v>409</v>
      </c>
      <c r="H20" s="1149">
        <v>0</v>
      </c>
      <c r="I20" s="1149">
        <v>0</v>
      </c>
      <c r="J20" s="1149"/>
      <c r="K20" s="1149">
        <v>0</v>
      </c>
      <c r="L20" s="1149">
        <v>0</v>
      </c>
      <c r="M20" s="1149">
        <v>0</v>
      </c>
      <c r="N20" s="1138">
        <v>0</v>
      </c>
      <c r="O20" s="1137">
        <v>0</v>
      </c>
      <c r="P20" s="389"/>
      <c r="Q20" s="389"/>
    </row>
    <row r="21" spans="1:21" ht="12.75" customHeight="1">
      <c r="B21" s="1048"/>
      <c r="C21" s="1048"/>
      <c r="D21" s="1048"/>
      <c r="E21" s="1946"/>
      <c r="F21" s="1115"/>
      <c r="G21" s="4" t="s">
        <v>405</v>
      </c>
      <c r="H21" s="1149">
        <v>18</v>
      </c>
      <c r="I21" s="1149">
        <v>0</v>
      </c>
      <c r="J21" s="1149"/>
      <c r="K21" s="1149">
        <v>5</v>
      </c>
      <c r="L21" s="1149">
        <v>1</v>
      </c>
      <c r="M21" s="1149">
        <v>0</v>
      </c>
      <c r="N21" s="1138">
        <v>2</v>
      </c>
      <c r="O21" s="1137">
        <v>2</v>
      </c>
      <c r="P21" s="389"/>
      <c r="Q21" s="389"/>
    </row>
    <row r="22" spans="1:21" ht="12.75" customHeight="1">
      <c r="A22" s="5">
        <v>1</v>
      </c>
      <c r="B22" s="1048">
        <v>1</v>
      </c>
      <c r="C22" s="1048">
        <v>2</v>
      </c>
      <c r="D22" s="1048"/>
      <c r="E22" s="1946"/>
      <c r="F22" s="1066"/>
      <c r="G22" s="4" t="s">
        <v>425</v>
      </c>
      <c r="H22" s="1134">
        <v>0</v>
      </c>
      <c r="I22" s="1134">
        <v>0</v>
      </c>
      <c r="J22" s="1134"/>
      <c r="K22" s="1134">
        <v>0</v>
      </c>
      <c r="L22" s="1134">
        <v>0</v>
      </c>
      <c r="M22" s="1134">
        <v>0</v>
      </c>
      <c r="N22" s="1138">
        <v>0</v>
      </c>
      <c r="O22" s="1137">
        <v>0</v>
      </c>
      <c r="P22" s="389"/>
      <c r="Q22" s="389"/>
    </row>
    <row r="23" spans="1:21" ht="12.75" customHeight="1">
      <c r="A23" s="5">
        <v>1</v>
      </c>
      <c r="B23" s="1048">
        <v>1</v>
      </c>
      <c r="C23" s="1048">
        <v>2</v>
      </c>
      <c r="D23" s="1048"/>
      <c r="E23" s="1946"/>
      <c r="F23" s="1066"/>
      <c r="G23" s="4" t="s">
        <v>408</v>
      </c>
      <c r="H23" s="1134">
        <v>2</v>
      </c>
      <c r="I23" s="1134">
        <v>6</v>
      </c>
      <c r="J23" s="1134"/>
      <c r="K23" s="1134">
        <v>7</v>
      </c>
      <c r="L23" s="1134">
        <v>1</v>
      </c>
      <c r="M23" s="1134">
        <v>0</v>
      </c>
      <c r="N23" s="1138">
        <v>0</v>
      </c>
      <c r="O23" s="1137">
        <v>0</v>
      </c>
      <c r="P23" s="389"/>
      <c r="Q23" s="389"/>
    </row>
    <row r="24" spans="1:21" ht="12.75" customHeight="1">
      <c r="A24" s="5">
        <v>1</v>
      </c>
      <c r="B24" s="1048">
        <v>1</v>
      </c>
      <c r="C24" s="1048">
        <v>2</v>
      </c>
      <c r="D24" s="1048"/>
      <c r="E24" s="1946"/>
      <c r="F24" s="1066"/>
      <c r="G24" s="4" t="s">
        <v>407</v>
      </c>
      <c r="H24" s="1134">
        <v>9</v>
      </c>
      <c r="I24" s="1134">
        <v>1</v>
      </c>
      <c r="J24" s="1134"/>
      <c r="K24" s="1134">
        <v>5</v>
      </c>
      <c r="L24" s="1134">
        <v>2</v>
      </c>
      <c r="M24" s="1134">
        <v>0</v>
      </c>
      <c r="N24" s="1138">
        <v>2</v>
      </c>
      <c r="O24" s="1137">
        <v>1</v>
      </c>
      <c r="P24" s="389"/>
      <c r="Q24" s="389"/>
    </row>
    <row r="25" spans="1:21" ht="12.75" customHeight="1">
      <c r="A25" s="5">
        <v>1</v>
      </c>
      <c r="B25" s="1048">
        <v>1</v>
      </c>
      <c r="C25" s="1048">
        <v>2</v>
      </c>
      <c r="D25" s="1048"/>
      <c r="E25" s="1946"/>
      <c r="F25" s="1066"/>
      <c r="G25" s="4" t="s">
        <v>410</v>
      </c>
      <c r="H25" s="1134">
        <v>0</v>
      </c>
      <c r="I25" s="1134">
        <v>0</v>
      </c>
      <c r="J25" s="1134"/>
      <c r="K25" s="1134">
        <v>0</v>
      </c>
      <c r="L25" s="1134">
        <v>0</v>
      </c>
      <c r="M25" s="1134">
        <v>0</v>
      </c>
      <c r="N25" s="1138">
        <v>0</v>
      </c>
      <c r="O25" s="1137">
        <v>0</v>
      </c>
      <c r="P25" s="389"/>
      <c r="Q25" s="389"/>
    </row>
    <row r="26" spans="1:21" ht="12.75" customHeight="1">
      <c r="A26" s="5">
        <v>1</v>
      </c>
      <c r="B26" s="1048">
        <v>1</v>
      </c>
      <c r="C26" s="1048">
        <v>2</v>
      </c>
      <c r="D26" s="1048"/>
      <c r="E26" s="1946"/>
      <c r="F26" s="1066"/>
      <c r="G26" s="4" t="s">
        <v>107</v>
      </c>
      <c r="H26" s="1134">
        <v>35</v>
      </c>
      <c r="I26" s="1134">
        <v>3</v>
      </c>
      <c r="J26" s="1134"/>
      <c r="K26" s="1134">
        <v>12</v>
      </c>
      <c r="L26" s="1134">
        <v>6</v>
      </c>
      <c r="M26" s="1134">
        <v>0</v>
      </c>
      <c r="N26" s="1138">
        <v>2</v>
      </c>
      <c r="O26" s="1137">
        <v>1</v>
      </c>
      <c r="P26" s="389"/>
      <c r="Q26" s="389"/>
    </row>
    <row r="27" spans="1:21" ht="12.75" customHeight="1">
      <c r="A27" s="5">
        <v>1</v>
      </c>
      <c r="B27" s="1048">
        <v>1</v>
      </c>
      <c r="C27" s="1048">
        <v>2</v>
      </c>
      <c r="D27" s="1048"/>
      <c r="E27" s="1946"/>
      <c r="F27" s="1066"/>
      <c r="G27" s="451" t="s">
        <v>406</v>
      </c>
      <c r="H27" s="1129">
        <v>0</v>
      </c>
      <c r="I27" s="1129">
        <v>2</v>
      </c>
      <c r="J27" s="1134"/>
      <c r="K27" s="1134">
        <v>2</v>
      </c>
      <c r="L27" s="1134">
        <v>5</v>
      </c>
      <c r="M27" s="1134">
        <v>0</v>
      </c>
      <c r="N27" s="1138">
        <v>0</v>
      </c>
      <c r="O27" s="1137">
        <v>0</v>
      </c>
      <c r="P27" s="389"/>
      <c r="Q27" s="389"/>
    </row>
    <row r="28" spans="1:21" ht="11.25" customHeight="1">
      <c r="B28" s="1048"/>
      <c r="C28" s="1048"/>
      <c r="D28" s="1048"/>
      <c r="E28" s="1946"/>
      <c r="F28" s="1115" t="s">
        <v>10</v>
      </c>
      <c r="G28" s="4"/>
      <c r="H28" s="1074">
        <f>SUM(H29:H31)</f>
        <v>14</v>
      </c>
      <c r="I28" s="1074">
        <f>SUM(I29:I31)</f>
        <v>14</v>
      </c>
      <c r="J28" s="1074"/>
      <c r="K28" s="1074">
        <f>SUM(K29:K31)</f>
        <v>15</v>
      </c>
      <c r="L28" s="1074">
        <f>SUM(L29:L31)</f>
        <v>6</v>
      </c>
      <c r="M28" s="1074"/>
      <c r="N28" s="1113">
        <f>SUM(N29:N31)</f>
        <v>6</v>
      </c>
      <c r="O28" s="1148">
        <f>SUM(O29:O31)</f>
        <v>3</v>
      </c>
      <c r="P28" s="389"/>
      <c r="Q28" s="389"/>
    </row>
    <row r="29" spans="1:21" ht="12.75" customHeight="1">
      <c r="B29" s="1048"/>
      <c r="C29" s="1048"/>
      <c r="D29" s="1048"/>
      <c r="E29" s="1946"/>
      <c r="F29" s="1115"/>
      <c r="G29" s="4" t="s">
        <v>409</v>
      </c>
      <c r="H29" s="1149">
        <v>0</v>
      </c>
      <c r="I29" s="1149">
        <v>0</v>
      </c>
      <c r="J29" s="1149"/>
      <c r="K29" s="1149">
        <v>0</v>
      </c>
      <c r="L29" s="1149">
        <v>0</v>
      </c>
      <c r="M29" s="1149">
        <v>0</v>
      </c>
      <c r="N29" s="1138">
        <v>0</v>
      </c>
      <c r="O29" s="1137">
        <v>0</v>
      </c>
      <c r="P29" s="389"/>
      <c r="Q29" s="389"/>
    </row>
    <row r="30" spans="1:21" ht="12.75" customHeight="1">
      <c r="A30" s="5">
        <v>1</v>
      </c>
      <c r="B30" s="1048">
        <v>1</v>
      </c>
      <c r="C30" s="1048">
        <v>4</v>
      </c>
      <c r="D30" s="1048"/>
      <c r="E30" s="1946"/>
      <c r="F30" s="1066"/>
      <c r="G30" s="4" t="s">
        <v>405</v>
      </c>
      <c r="H30" s="1134">
        <v>5</v>
      </c>
      <c r="I30" s="1134">
        <v>9</v>
      </c>
      <c r="J30" s="1134"/>
      <c r="K30" s="1134">
        <v>6</v>
      </c>
      <c r="L30" s="1134">
        <v>2</v>
      </c>
      <c r="M30" s="1134">
        <v>0</v>
      </c>
      <c r="N30" s="1138">
        <v>1</v>
      </c>
      <c r="O30" s="1137">
        <v>1</v>
      </c>
      <c r="P30" s="389"/>
      <c r="Q30" s="389"/>
    </row>
    <row r="31" spans="1:21" ht="12.75" customHeight="1">
      <c r="A31" s="5">
        <v>1</v>
      </c>
      <c r="B31" s="1048">
        <v>1</v>
      </c>
      <c r="C31" s="1048">
        <v>4</v>
      </c>
      <c r="D31" s="1048"/>
      <c r="E31" s="1946"/>
      <c r="F31" s="1066"/>
      <c r="G31" s="451" t="s">
        <v>404</v>
      </c>
      <c r="H31" s="1129">
        <v>9</v>
      </c>
      <c r="I31" s="1129">
        <v>5</v>
      </c>
      <c r="J31" s="1134"/>
      <c r="K31" s="1134">
        <v>9</v>
      </c>
      <c r="L31" s="1134">
        <v>4</v>
      </c>
      <c r="M31" s="1134">
        <v>0</v>
      </c>
      <c r="N31" s="1138">
        <v>5</v>
      </c>
      <c r="O31" s="1137">
        <v>2</v>
      </c>
      <c r="P31" s="389"/>
      <c r="Q31" s="389"/>
    </row>
    <row r="32" spans="1:21" ht="11.25" customHeight="1">
      <c r="B32" s="1048"/>
      <c r="C32" s="1048"/>
      <c r="D32" s="1048"/>
      <c r="E32" s="1946"/>
      <c r="F32" s="1062" t="s">
        <v>36</v>
      </c>
      <c r="G32" s="4"/>
      <c r="H32" s="1074">
        <f>SUM(H33)</f>
        <v>11</v>
      </c>
      <c r="I32" s="1074">
        <f>SUM(I33)</f>
        <v>5</v>
      </c>
      <c r="J32" s="1074"/>
      <c r="K32" s="1074">
        <f>SUM(K33)</f>
        <v>17</v>
      </c>
      <c r="L32" s="1074">
        <f>SUM(L33)</f>
        <v>12</v>
      </c>
      <c r="M32" s="1074"/>
      <c r="N32" s="1113">
        <f>SUM(N33)</f>
        <v>1</v>
      </c>
      <c r="O32" s="1148">
        <f>SUM(O33)</f>
        <v>1</v>
      </c>
      <c r="P32" s="389"/>
      <c r="Q32" s="389"/>
    </row>
    <row r="33" spans="1:17" ht="12.75" customHeight="1">
      <c r="A33" s="5">
        <v>1</v>
      </c>
      <c r="B33" s="1048">
        <v>1</v>
      </c>
      <c r="C33" s="1048">
        <v>1</v>
      </c>
      <c r="D33" s="1048"/>
      <c r="E33" s="1946"/>
      <c r="F33" s="1066"/>
      <c r="G33" s="4" t="s">
        <v>403</v>
      </c>
      <c r="H33" s="1134">
        <v>11</v>
      </c>
      <c r="I33" s="1134">
        <v>5</v>
      </c>
      <c r="J33" s="1134"/>
      <c r="K33" s="1134">
        <v>17</v>
      </c>
      <c r="L33" s="1134">
        <v>12</v>
      </c>
      <c r="M33" s="1134">
        <v>0</v>
      </c>
      <c r="N33" s="1138">
        <v>1</v>
      </c>
      <c r="O33" s="1137">
        <v>1</v>
      </c>
      <c r="P33" s="389"/>
      <c r="Q33" s="389"/>
    </row>
    <row r="34" spans="1:17" ht="11.25" customHeight="1">
      <c r="B34" s="1048"/>
      <c r="C34" s="1048"/>
      <c r="D34" s="1048"/>
      <c r="E34" s="486"/>
      <c r="F34" s="1062" t="s">
        <v>24</v>
      </c>
      <c r="G34" s="622"/>
      <c r="H34" s="1111">
        <f>SUM(H35)</f>
        <v>0</v>
      </c>
      <c r="I34" s="1111">
        <f>SUM(I35)</f>
        <v>0</v>
      </c>
      <c r="J34" s="1111"/>
      <c r="K34" s="1111">
        <f>SUM(K35)</f>
        <v>0</v>
      </c>
      <c r="L34" s="1111">
        <f>SUM(L35)</f>
        <v>0</v>
      </c>
      <c r="M34" s="1111"/>
      <c r="N34" s="1059">
        <f>SUM(N35)</f>
        <v>0</v>
      </c>
      <c r="O34" s="1131">
        <f>SUM(O35)</f>
        <v>0</v>
      </c>
      <c r="P34" s="389"/>
      <c r="Q34" s="389"/>
    </row>
    <row r="35" spans="1:17" ht="12.75" customHeight="1">
      <c r="B35" s="1048"/>
      <c r="C35" s="1048"/>
      <c r="D35" s="1048"/>
      <c r="E35" s="486"/>
      <c r="F35" s="1066"/>
      <c r="G35" s="4" t="s">
        <v>424</v>
      </c>
      <c r="H35" s="1134">
        <v>0</v>
      </c>
      <c r="I35" s="1134">
        <v>0</v>
      </c>
      <c r="J35" s="1134"/>
      <c r="K35" s="1134">
        <v>0</v>
      </c>
      <c r="L35" s="1134">
        <v>0</v>
      </c>
      <c r="M35" s="1134">
        <v>0</v>
      </c>
      <c r="N35" s="1138">
        <v>0</v>
      </c>
      <c r="O35" s="1137">
        <v>0</v>
      </c>
      <c r="P35" s="389"/>
      <c r="Q35" s="389"/>
    </row>
    <row r="36" spans="1:17" ht="11.25" customHeight="1">
      <c r="B36" s="1048"/>
      <c r="C36" s="1048"/>
      <c r="D36" s="1048"/>
      <c r="E36" s="486"/>
      <c r="F36" s="1062" t="s">
        <v>32</v>
      </c>
      <c r="G36" s="622"/>
      <c r="H36" s="1111">
        <f>SUM(H37)</f>
        <v>2</v>
      </c>
      <c r="I36" s="1111">
        <f>SUM(I37)</f>
        <v>3</v>
      </c>
      <c r="J36" s="1111"/>
      <c r="K36" s="1111">
        <f>SUM(K37)</f>
        <v>1</v>
      </c>
      <c r="L36" s="1111">
        <f>SUM(L37)</f>
        <v>2</v>
      </c>
      <c r="M36" s="1111"/>
      <c r="N36" s="1067">
        <f>SUM(N37)</f>
        <v>0</v>
      </c>
      <c r="O36" s="1135">
        <f>SUM(O37)</f>
        <v>0</v>
      </c>
      <c r="P36" s="389"/>
      <c r="Q36" s="389"/>
    </row>
    <row r="37" spans="1:17" ht="12.75" customHeight="1">
      <c r="B37" s="1048"/>
      <c r="C37" s="1048"/>
      <c r="D37" s="1048"/>
      <c r="E37" s="486"/>
      <c r="F37" s="1066"/>
      <c r="G37" s="4" t="s">
        <v>402</v>
      </c>
      <c r="H37" s="1134">
        <v>2</v>
      </c>
      <c r="I37" s="1134">
        <v>3</v>
      </c>
      <c r="J37" s="1134"/>
      <c r="K37" s="1134">
        <v>1</v>
      </c>
      <c r="L37" s="1134">
        <v>2</v>
      </c>
      <c r="M37" s="1134">
        <v>0</v>
      </c>
      <c r="N37" s="1133">
        <v>0</v>
      </c>
      <c r="O37" s="1132">
        <v>0</v>
      </c>
      <c r="P37" s="389"/>
      <c r="Q37" s="389"/>
    </row>
    <row r="38" spans="1:17" ht="12.75" customHeight="1">
      <c r="B38" s="1048"/>
      <c r="C38" s="1048"/>
      <c r="D38" s="1048"/>
      <c r="E38" s="2098">
        <v>1402</v>
      </c>
      <c r="F38" s="24" t="s">
        <v>2</v>
      </c>
      <c r="G38" s="372"/>
      <c r="H38" s="1078">
        <f>SUM(H39+H45+H49+H54+H57+H61+H64+H68)</f>
        <v>568</v>
      </c>
      <c r="I38" s="1078">
        <f>SUM(I39+I45+I49+I54+I57+I61+I64+I68)</f>
        <v>666</v>
      </c>
      <c r="J38" s="1078"/>
      <c r="K38" s="1078">
        <f>SUM(K39+K45+K49+K54+K57+K61+K64+K68)</f>
        <v>473</v>
      </c>
      <c r="L38" s="1078">
        <f>SUM(L39+L45+L49+L54+L57+L61+L64+L68)</f>
        <v>353</v>
      </c>
      <c r="M38" s="1078"/>
      <c r="N38" s="1077">
        <f>SUM(N39,N45,N49,N54,N57,N61,N64,N68)</f>
        <v>117</v>
      </c>
      <c r="O38" s="1139">
        <f>SUM(O39,O45,O49,O54,O57,O61,O64,O68)</f>
        <v>60</v>
      </c>
      <c r="P38" s="389"/>
      <c r="Q38" s="389"/>
    </row>
    <row r="39" spans="1:17" ht="11.25" customHeight="1">
      <c r="B39" s="1048"/>
      <c r="C39" s="1048"/>
      <c r="D39" s="1048"/>
      <c r="E39" s="2099"/>
      <c r="F39" s="1062" t="s">
        <v>37</v>
      </c>
      <c r="G39" s="4"/>
      <c r="H39" s="1074">
        <f>SUM(H40:H44)</f>
        <v>249</v>
      </c>
      <c r="I39" s="1074">
        <f>SUM(I40:I44)</f>
        <v>279</v>
      </c>
      <c r="J39" s="1074"/>
      <c r="K39" s="1074">
        <f>SUM(K40:K44)</f>
        <v>208</v>
      </c>
      <c r="L39" s="1074">
        <f>SUM(L40:L44)</f>
        <v>116</v>
      </c>
      <c r="M39" s="1074"/>
      <c r="N39" s="1106">
        <f>SUM(N40:N44)</f>
        <v>64</v>
      </c>
      <c r="O39" s="1147">
        <f>SUM(O40:O44)</f>
        <v>24</v>
      </c>
      <c r="P39" s="389"/>
      <c r="Q39" s="389"/>
    </row>
    <row r="40" spans="1:17" ht="11.25" customHeight="1">
      <c r="A40" s="5">
        <v>2</v>
      </c>
      <c r="B40" s="1048">
        <v>4</v>
      </c>
      <c r="C40" s="1048">
        <v>11</v>
      </c>
      <c r="D40" s="1048"/>
      <c r="E40" s="2099"/>
      <c r="F40" s="1066"/>
      <c r="G40" s="4" t="s">
        <v>92</v>
      </c>
      <c r="H40" s="1134">
        <v>87</v>
      </c>
      <c r="I40" s="1134">
        <v>91</v>
      </c>
      <c r="J40" s="1134"/>
      <c r="K40" s="1134">
        <v>43</v>
      </c>
      <c r="L40" s="1134">
        <v>34</v>
      </c>
      <c r="M40" s="1134">
        <v>0</v>
      </c>
      <c r="N40" s="1133">
        <v>10</v>
      </c>
      <c r="O40" s="1132">
        <v>1</v>
      </c>
      <c r="P40" s="389"/>
      <c r="Q40" s="389"/>
    </row>
    <row r="41" spans="1:17" ht="11.25" customHeight="1">
      <c r="A41" s="5">
        <v>2</v>
      </c>
      <c r="B41" s="1048">
        <v>4</v>
      </c>
      <c r="C41" s="1048">
        <v>11</v>
      </c>
      <c r="D41" s="1048"/>
      <c r="E41" s="2099"/>
      <c r="F41" s="1066"/>
      <c r="G41" s="4" t="s">
        <v>89</v>
      </c>
      <c r="H41" s="1134">
        <v>79</v>
      </c>
      <c r="I41" s="1134">
        <v>104</v>
      </c>
      <c r="J41" s="1134"/>
      <c r="K41" s="1134">
        <v>27</v>
      </c>
      <c r="L41" s="1134">
        <v>32</v>
      </c>
      <c r="M41" s="1134">
        <v>0</v>
      </c>
      <c r="N41" s="1133">
        <v>15</v>
      </c>
      <c r="O41" s="1132">
        <v>3</v>
      </c>
      <c r="P41" s="389"/>
      <c r="Q41" s="389"/>
    </row>
    <row r="42" spans="1:17" ht="11.25" customHeight="1">
      <c r="A42" s="5">
        <v>2</v>
      </c>
      <c r="B42" s="1048">
        <v>4</v>
      </c>
      <c r="C42" s="1048">
        <v>11</v>
      </c>
      <c r="D42" s="1048"/>
      <c r="E42" s="2099"/>
      <c r="F42" s="1066"/>
      <c r="G42" s="4" t="s">
        <v>400</v>
      </c>
      <c r="H42" s="1134">
        <v>30</v>
      </c>
      <c r="I42" s="1134">
        <v>65</v>
      </c>
      <c r="J42" s="1134"/>
      <c r="K42" s="1134">
        <v>34</v>
      </c>
      <c r="L42" s="1134">
        <v>24</v>
      </c>
      <c r="M42" s="1134">
        <v>0</v>
      </c>
      <c r="N42" s="1133">
        <v>15</v>
      </c>
      <c r="O42" s="1132">
        <v>14</v>
      </c>
      <c r="P42" s="389"/>
      <c r="Q42" s="389"/>
    </row>
    <row r="43" spans="1:17" ht="11.25" customHeight="1">
      <c r="A43" s="5">
        <v>2</v>
      </c>
      <c r="B43" s="1048">
        <v>6</v>
      </c>
      <c r="C43" s="1048">
        <v>11</v>
      </c>
      <c r="D43" s="1048"/>
      <c r="E43" s="2099"/>
      <c r="F43" s="1066"/>
      <c r="G43" s="4" t="s">
        <v>90</v>
      </c>
      <c r="H43" s="1134">
        <v>18</v>
      </c>
      <c r="I43" s="1134">
        <v>10</v>
      </c>
      <c r="J43" s="1134"/>
      <c r="K43" s="1134">
        <v>37</v>
      </c>
      <c r="L43" s="1134">
        <v>12</v>
      </c>
      <c r="M43" s="1134">
        <v>0</v>
      </c>
      <c r="N43" s="1133">
        <v>14</v>
      </c>
      <c r="O43" s="1132">
        <v>2</v>
      </c>
      <c r="P43" s="389"/>
      <c r="Q43" s="389"/>
    </row>
    <row r="44" spans="1:17" ht="11.25" customHeight="1">
      <c r="A44" s="5">
        <v>2</v>
      </c>
      <c r="B44" s="1048">
        <v>6</v>
      </c>
      <c r="C44" s="1048">
        <v>11</v>
      </c>
      <c r="D44" s="1048"/>
      <c r="E44" s="2099"/>
      <c r="F44" s="1066"/>
      <c r="G44" s="4" t="s">
        <v>91</v>
      </c>
      <c r="H44" s="1134">
        <v>35</v>
      </c>
      <c r="I44" s="1134">
        <v>9</v>
      </c>
      <c r="J44" s="1134"/>
      <c r="K44" s="1134">
        <v>67</v>
      </c>
      <c r="L44" s="1134">
        <v>14</v>
      </c>
      <c r="M44" s="1134">
        <v>0</v>
      </c>
      <c r="N44" s="1133">
        <v>10</v>
      </c>
      <c r="O44" s="1132">
        <v>4</v>
      </c>
      <c r="P44" s="389"/>
      <c r="Q44" s="389"/>
    </row>
    <row r="45" spans="1:17" ht="11.25" customHeight="1">
      <c r="B45" s="1048"/>
      <c r="C45" s="1048"/>
      <c r="D45" s="1048"/>
      <c r="E45" s="2099"/>
      <c r="F45" s="1062" t="s">
        <v>38</v>
      </c>
      <c r="G45" s="4"/>
      <c r="H45" s="1074">
        <f>SUM(H46:H48)</f>
        <v>75</v>
      </c>
      <c r="I45" s="1074">
        <f>SUM(I46:I48)</f>
        <v>60</v>
      </c>
      <c r="J45" s="1074"/>
      <c r="K45" s="1074">
        <f>SUM(K46:K48)</f>
        <v>80</v>
      </c>
      <c r="L45" s="1074">
        <f>SUM(L46:L48)</f>
        <v>36</v>
      </c>
      <c r="M45" s="1074"/>
      <c r="N45" s="1106">
        <f>SUM(N46:N48)</f>
        <v>24</v>
      </c>
      <c r="O45" s="1147">
        <f>SUM(O46:O48)</f>
        <v>8</v>
      </c>
      <c r="P45" s="389"/>
      <c r="Q45" s="389"/>
    </row>
    <row r="46" spans="1:17" ht="11.25" customHeight="1">
      <c r="A46" s="5">
        <v>2</v>
      </c>
      <c r="B46" s="1048">
        <v>4</v>
      </c>
      <c r="C46" s="1048">
        <v>10</v>
      </c>
      <c r="D46" s="1048"/>
      <c r="E46" s="2099"/>
      <c r="F46" s="1066"/>
      <c r="G46" s="4" t="s">
        <v>89</v>
      </c>
      <c r="H46" s="1134">
        <v>58</v>
      </c>
      <c r="I46" s="1134">
        <v>56</v>
      </c>
      <c r="J46" s="1134"/>
      <c r="K46" s="1134">
        <v>47</v>
      </c>
      <c r="L46" s="1134">
        <v>26</v>
      </c>
      <c r="M46" s="1134">
        <v>0</v>
      </c>
      <c r="N46" s="1133">
        <v>7</v>
      </c>
      <c r="O46" s="1132">
        <v>6</v>
      </c>
      <c r="P46" s="389"/>
      <c r="Q46" s="389"/>
    </row>
    <row r="47" spans="1:17" ht="11.25" customHeight="1">
      <c r="B47" s="1048"/>
      <c r="C47" s="1048"/>
      <c r="D47" s="1048"/>
      <c r="E47" s="2099"/>
      <c r="F47" s="1066"/>
      <c r="G47" s="4" t="s">
        <v>90</v>
      </c>
      <c r="H47" s="1134">
        <v>0</v>
      </c>
      <c r="I47" s="1134">
        <v>0</v>
      </c>
      <c r="J47" s="1134"/>
      <c r="K47" s="1134">
        <v>0</v>
      </c>
      <c r="L47" s="1134">
        <v>0</v>
      </c>
      <c r="M47" s="1134">
        <v>0</v>
      </c>
      <c r="N47" s="1133">
        <v>0</v>
      </c>
      <c r="O47" s="1132">
        <v>0</v>
      </c>
      <c r="P47" s="389"/>
      <c r="Q47" s="389"/>
    </row>
    <row r="48" spans="1:17" ht="11.25" customHeight="1">
      <c r="A48" s="5">
        <v>2</v>
      </c>
      <c r="B48" s="1048">
        <v>6</v>
      </c>
      <c r="C48" s="1048">
        <v>10</v>
      </c>
      <c r="D48" s="1048"/>
      <c r="E48" s="2099"/>
      <c r="F48" s="1066"/>
      <c r="G48" s="4" t="s">
        <v>91</v>
      </c>
      <c r="H48" s="1134">
        <v>17</v>
      </c>
      <c r="I48" s="1134">
        <v>4</v>
      </c>
      <c r="J48" s="1134"/>
      <c r="K48" s="1134">
        <v>33</v>
      </c>
      <c r="L48" s="1134">
        <v>10</v>
      </c>
      <c r="M48" s="1134">
        <v>0</v>
      </c>
      <c r="N48" s="1133">
        <v>17</v>
      </c>
      <c r="O48" s="1132">
        <v>2</v>
      </c>
      <c r="P48" s="389"/>
      <c r="Q48" s="389"/>
    </row>
    <row r="49" spans="1:17" ht="11.25" customHeight="1">
      <c r="B49" s="1048"/>
      <c r="C49" s="1048"/>
      <c r="D49" s="1048"/>
      <c r="E49" s="2099"/>
      <c r="F49" s="1062" t="s">
        <v>39</v>
      </c>
      <c r="G49" s="4"/>
      <c r="H49" s="1074">
        <f>SUM(H50:H53)</f>
        <v>81</v>
      </c>
      <c r="I49" s="1074">
        <f>SUM(I50:I53)</f>
        <v>130</v>
      </c>
      <c r="J49" s="1074"/>
      <c r="K49" s="1074">
        <f>SUM(K50:K53)</f>
        <v>42</v>
      </c>
      <c r="L49" s="1074">
        <f>SUM(L50:L53)</f>
        <v>75</v>
      </c>
      <c r="M49" s="1074"/>
      <c r="N49" s="1106">
        <f>SUM(N50:N53)</f>
        <v>13</v>
      </c>
      <c r="O49" s="1147">
        <f>SUM(O50:O53)</f>
        <v>15</v>
      </c>
      <c r="P49" s="389"/>
      <c r="Q49" s="389"/>
    </row>
    <row r="50" spans="1:17" ht="11.25" customHeight="1">
      <c r="A50" s="5">
        <v>2</v>
      </c>
      <c r="B50" s="1048">
        <v>4</v>
      </c>
      <c r="C50" s="1048">
        <v>10</v>
      </c>
      <c r="D50" s="1048"/>
      <c r="E50" s="2099"/>
      <c r="F50" s="1066"/>
      <c r="G50" s="4" t="s">
        <v>92</v>
      </c>
      <c r="H50" s="1134">
        <v>52</v>
      </c>
      <c r="I50" s="1134">
        <v>50</v>
      </c>
      <c r="J50" s="1134"/>
      <c r="K50" s="1134">
        <v>18</v>
      </c>
      <c r="L50" s="1134">
        <v>27</v>
      </c>
      <c r="M50" s="1134">
        <v>0</v>
      </c>
      <c r="N50" s="1133">
        <v>6</v>
      </c>
      <c r="O50" s="1132">
        <v>1</v>
      </c>
      <c r="P50" s="389"/>
      <c r="Q50" s="389"/>
    </row>
    <row r="51" spans="1:17" ht="11.25" customHeight="1">
      <c r="A51" s="5">
        <v>2</v>
      </c>
      <c r="B51" s="1048">
        <v>4</v>
      </c>
      <c r="C51" s="1048">
        <v>10</v>
      </c>
      <c r="D51" s="1048"/>
      <c r="E51" s="2099"/>
      <c r="F51" s="1066"/>
      <c r="G51" s="4" t="s">
        <v>93</v>
      </c>
      <c r="H51" s="1134">
        <v>3</v>
      </c>
      <c r="I51" s="1134">
        <v>11</v>
      </c>
      <c r="J51" s="1134"/>
      <c r="K51" s="1134">
        <v>2</v>
      </c>
      <c r="L51" s="1134">
        <v>4</v>
      </c>
      <c r="M51" s="1134">
        <v>0</v>
      </c>
      <c r="N51" s="1133">
        <v>0</v>
      </c>
      <c r="O51" s="1132">
        <v>3</v>
      </c>
      <c r="P51" s="389"/>
      <c r="Q51" s="389"/>
    </row>
    <row r="52" spans="1:17" ht="11.25" customHeight="1">
      <c r="A52" s="5">
        <v>2</v>
      </c>
      <c r="B52" s="1048">
        <v>4</v>
      </c>
      <c r="C52" s="1048">
        <v>10</v>
      </c>
      <c r="D52" s="1048"/>
      <c r="E52" s="2099"/>
      <c r="F52" s="1066"/>
      <c r="G52" s="4" t="s">
        <v>398</v>
      </c>
      <c r="H52" s="1134">
        <v>13</v>
      </c>
      <c r="I52" s="1134">
        <v>25</v>
      </c>
      <c r="J52" s="1134"/>
      <c r="K52" s="1134">
        <v>11</v>
      </c>
      <c r="L52" s="1134">
        <v>10</v>
      </c>
      <c r="M52" s="1134">
        <v>0</v>
      </c>
      <c r="N52" s="1133">
        <v>5</v>
      </c>
      <c r="O52" s="1132">
        <v>3</v>
      </c>
      <c r="P52" s="389"/>
      <c r="Q52" s="389"/>
    </row>
    <row r="53" spans="1:17" ht="11.25" customHeight="1">
      <c r="A53" s="5">
        <v>2</v>
      </c>
      <c r="B53" s="1048">
        <v>4</v>
      </c>
      <c r="C53" s="1048">
        <v>10</v>
      </c>
      <c r="D53" s="1048"/>
      <c r="E53" s="2099"/>
      <c r="F53" s="1066"/>
      <c r="G53" s="4" t="s">
        <v>94</v>
      </c>
      <c r="H53" s="1134">
        <v>13</v>
      </c>
      <c r="I53" s="1134">
        <v>44</v>
      </c>
      <c r="J53" s="1134"/>
      <c r="K53" s="1134">
        <v>11</v>
      </c>
      <c r="L53" s="1134">
        <v>34</v>
      </c>
      <c r="M53" s="1134">
        <v>0</v>
      </c>
      <c r="N53" s="1133">
        <v>2</v>
      </c>
      <c r="O53" s="1132">
        <v>8</v>
      </c>
      <c r="P53" s="389"/>
      <c r="Q53" s="389"/>
    </row>
    <row r="54" spans="1:17" ht="11.25" customHeight="1">
      <c r="B54" s="1048"/>
      <c r="C54" s="1048"/>
      <c r="D54" s="1048"/>
      <c r="E54" s="2099"/>
      <c r="F54" s="1062" t="s">
        <v>40</v>
      </c>
      <c r="G54" s="4"/>
      <c r="H54" s="1074">
        <f>SUM(H55:H56)</f>
        <v>79</v>
      </c>
      <c r="I54" s="1074">
        <f>SUM(I55:I56)</f>
        <v>87</v>
      </c>
      <c r="J54" s="1074"/>
      <c r="K54" s="1074">
        <f>SUM(K55:K56)</f>
        <v>37</v>
      </c>
      <c r="L54" s="1074">
        <f>SUM(L55:L56)</f>
        <v>39</v>
      </c>
      <c r="M54" s="1074"/>
      <c r="N54" s="1106">
        <f>SUM(N55:N56)</f>
        <v>3</v>
      </c>
      <c r="O54" s="1147">
        <f>SUM(O55:O56)</f>
        <v>6</v>
      </c>
      <c r="P54" s="389"/>
      <c r="Q54" s="389"/>
    </row>
    <row r="55" spans="1:17" ht="11.25" customHeight="1">
      <c r="A55" s="5">
        <v>2</v>
      </c>
      <c r="B55" s="1048">
        <v>4</v>
      </c>
      <c r="C55" s="1048">
        <v>3</v>
      </c>
      <c r="D55" s="1048"/>
      <c r="E55" s="2099"/>
      <c r="F55" s="1066"/>
      <c r="G55" s="4" t="s">
        <v>92</v>
      </c>
      <c r="H55" s="1134">
        <v>25</v>
      </c>
      <c r="I55" s="1134">
        <v>32</v>
      </c>
      <c r="J55" s="1134"/>
      <c r="K55" s="1134">
        <v>16</v>
      </c>
      <c r="L55" s="1134">
        <v>24</v>
      </c>
      <c r="M55" s="1134">
        <v>0</v>
      </c>
      <c r="N55" s="1133">
        <v>1</v>
      </c>
      <c r="O55" s="1132">
        <v>2</v>
      </c>
      <c r="P55" s="389"/>
      <c r="Q55" s="389"/>
    </row>
    <row r="56" spans="1:17" ht="11.25" customHeight="1">
      <c r="B56" s="1048"/>
      <c r="C56" s="1048"/>
      <c r="D56" s="1048"/>
      <c r="E56" s="2099"/>
      <c r="F56" s="1066"/>
      <c r="G56" s="4" t="s">
        <v>89</v>
      </c>
      <c r="H56" s="1134">
        <v>54</v>
      </c>
      <c r="I56" s="1134">
        <v>55</v>
      </c>
      <c r="J56" s="1134"/>
      <c r="K56" s="1134">
        <v>21</v>
      </c>
      <c r="L56" s="1134">
        <v>15</v>
      </c>
      <c r="M56" s="1134">
        <v>0</v>
      </c>
      <c r="N56" s="1133">
        <v>2</v>
      </c>
      <c r="O56" s="1132">
        <v>4</v>
      </c>
      <c r="P56" s="389"/>
      <c r="Q56" s="389"/>
    </row>
    <row r="57" spans="1:17" ht="11.25" customHeight="1">
      <c r="B57" s="1048"/>
      <c r="C57" s="1048"/>
      <c r="D57" s="1048"/>
      <c r="E57" s="2099"/>
      <c r="F57" s="1062" t="s">
        <v>41</v>
      </c>
      <c r="G57" s="4"/>
      <c r="H57" s="1074">
        <f>SUM(H58:H60)</f>
        <v>28</v>
      </c>
      <c r="I57" s="1074">
        <f>SUM(I58:I60)</f>
        <v>41</v>
      </c>
      <c r="J57" s="1091"/>
      <c r="K57" s="1111">
        <f>SUM(K58:K60)</f>
        <v>23</v>
      </c>
      <c r="L57" s="1111">
        <f>SUM(L58:L60)</f>
        <v>13</v>
      </c>
      <c r="M57" s="1091"/>
      <c r="N57" s="1106">
        <f>SUM(N58:N60)</f>
        <v>6</v>
      </c>
      <c r="O57" s="1147">
        <f>SUM(O58:O60)</f>
        <v>3</v>
      </c>
      <c r="P57" s="389"/>
      <c r="Q57" s="389"/>
    </row>
    <row r="58" spans="1:17" ht="11.25" customHeight="1">
      <c r="B58" s="1048"/>
      <c r="C58" s="1048"/>
      <c r="D58" s="1048"/>
      <c r="E58" s="2099"/>
      <c r="F58" s="1066"/>
      <c r="G58" s="4" t="s">
        <v>92</v>
      </c>
      <c r="H58" s="1134">
        <v>12</v>
      </c>
      <c r="I58" s="1134">
        <v>14</v>
      </c>
      <c r="J58" s="1134"/>
      <c r="K58" s="1134">
        <v>11</v>
      </c>
      <c r="L58" s="1134">
        <v>6</v>
      </c>
      <c r="M58" s="1134">
        <v>0</v>
      </c>
      <c r="N58" s="1133">
        <v>2</v>
      </c>
      <c r="O58" s="1132">
        <v>3</v>
      </c>
      <c r="P58" s="389"/>
      <c r="Q58" s="389"/>
    </row>
    <row r="59" spans="1:17" ht="11.25" customHeight="1">
      <c r="B59" s="1048"/>
      <c r="C59" s="1048"/>
      <c r="D59" s="1048"/>
      <c r="E59" s="2099"/>
      <c r="F59" s="1066"/>
      <c r="G59" s="4" t="s">
        <v>423</v>
      </c>
      <c r="H59" s="1134">
        <v>0</v>
      </c>
      <c r="I59" s="1134">
        <v>0</v>
      </c>
      <c r="J59" s="1134"/>
      <c r="K59" s="1134">
        <v>0</v>
      </c>
      <c r="L59" s="1134">
        <v>0</v>
      </c>
      <c r="M59" s="1134">
        <v>0</v>
      </c>
      <c r="N59" s="1133">
        <v>0</v>
      </c>
      <c r="O59" s="1132">
        <v>0</v>
      </c>
      <c r="P59" s="389"/>
      <c r="Q59" s="389"/>
    </row>
    <row r="60" spans="1:17" ht="11.25" customHeight="1">
      <c r="B60" s="1048"/>
      <c r="C60" s="1048"/>
      <c r="D60" s="1048"/>
      <c r="E60" s="2099"/>
      <c r="F60" s="1066"/>
      <c r="G60" s="4" t="s">
        <v>89</v>
      </c>
      <c r="H60" s="1134">
        <v>16</v>
      </c>
      <c r="I60" s="1134">
        <v>27</v>
      </c>
      <c r="J60" s="1134"/>
      <c r="K60" s="1134">
        <v>12</v>
      </c>
      <c r="L60" s="1134">
        <v>7</v>
      </c>
      <c r="M60" s="1134">
        <v>0</v>
      </c>
      <c r="N60" s="1133">
        <v>4</v>
      </c>
      <c r="O60" s="1132">
        <v>0</v>
      </c>
      <c r="P60" s="389"/>
      <c r="Q60" s="389"/>
    </row>
    <row r="61" spans="1:17" ht="11.25" customHeight="1">
      <c r="B61" s="1048"/>
      <c r="C61" s="1048"/>
      <c r="D61" s="1048"/>
      <c r="E61" s="2099"/>
      <c r="F61" s="1062" t="s">
        <v>42</v>
      </c>
      <c r="G61" s="4"/>
      <c r="H61" s="1074">
        <f>SUM(H62:H63)</f>
        <v>17</v>
      </c>
      <c r="I61" s="1074">
        <f>SUM(I62:I63)</f>
        <v>28</v>
      </c>
      <c r="J61" s="1074"/>
      <c r="K61" s="1074">
        <f>SUM(K62:K63)</f>
        <v>15</v>
      </c>
      <c r="L61" s="1074">
        <f>SUM(L62:L63)</f>
        <v>20</v>
      </c>
      <c r="M61" s="1074"/>
      <c r="N61" s="1106">
        <f>SUM(N62:N63)</f>
        <v>0</v>
      </c>
      <c r="O61" s="1147">
        <f>SUM(O62:O63)</f>
        <v>1</v>
      </c>
      <c r="P61" s="389"/>
      <c r="Q61" s="389"/>
    </row>
    <row r="62" spans="1:17" ht="11.25" customHeight="1">
      <c r="B62" s="1048"/>
      <c r="C62" s="1048"/>
      <c r="D62" s="1048"/>
      <c r="E62" s="2099"/>
      <c r="F62" s="1066"/>
      <c r="G62" s="4" t="s">
        <v>92</v>
      </c>
      <c r="H62" s="1134">
        <v>8</v>
      </c>
      <c r="I62" s="1134">
        <v>17</v>
      </c>
      <c r="J62" s="1134"/>
      <c r="K62" s="1134">
        <v>11</v>
      </c>
      <c r="L62" s="1134">
        <v>12</v>
      </c>
      <c r="M62" s="1134">
        <v>0</v>
      </c>
      <c r="N62" s="1133">
        <v>0</v>
      </c>
      <c r="O62" s="1132">
        <v>1</v>
      </c>
      <c r="P62" s="389"/>
      <c r="Q62" s="389"/>
    </row>
    <row r="63" spans="1:17" ht="11.25" customHeight="1">
      <c r="B63" s="1048"/>
      <c r="C63" s="1048"/>
      <c r="D63" s="1048"/>
      <c r="E63" s="2099"/>
      <c r="F63" s="1066"/>
      <c r="G63" s="4" t="s">
        <v>89</v>
      </c>
      <c r="H63" s="1134">
        <v>9</v>
      </c>
      <c r="I63" s="1134">
        <v>11</v>
      </c>
      <c r="J63" s="1134"/>
      <c r="K63" s="1134">
        <v>4</v>
      </c>
      <c r="L63" s="1134">
        <v>8</v>
      </c>
      <c r="M63" s="1134">
        <v>0</v>
      </c>
      <c r="N63" s="1133">
        <v>0</v>
      </c>
      <c r="O63" s="1132">
        <v>0</v>
      </c>
      <c r="P63" s="389"/>
      <c r="Q63" s="389"/>
    </row>
    <row r="64" spans="1:17" ht="11.25" customHeight="1">
      <c r="B64" s="1048"/>
      <c r="C64" s="1048"/>
      <c r="D64" s="1048"/>
      <c r="E64" s="2099"/>
      <c r="F64" s="1062" t="s">
        <v>43</v>
      </c>
      <c r="G64" s="4"/>
      <c r="H64" s="1074">
        <f>SUM(H65:H67)</f>
        <v>33</v>
      </c>
      <c r="I64" s="1074">
        <f>SUM(I65:I67)</f>
        <v>36</v>
      </c>
      <c r="J64" s="1074"/>
      <c r="K64" s="1074">
        <f>SUM(K65:K67)</f>
        <v>22</v>
      </c>
      <c r="L64" s="1074">
        <f>SUM(L65:L67)</f>
        <v>24</v>
      </c>
      <c r="M64" s="1074"/>
      <c r="N64" s="1106">
        <f>SUM(N65:N67)</f>
        <v>5</v>
      </c>
      <c r="O64" s="1147">
        <f>SUM(O65:O67)</f>
        <v>2</v>
      </c>
      <c r="P64" s="389"/>
      <c r="Q64" s="389"/>
    </row>
    <row r="65" spans="2:17" ht="11.25" customHeight="1">
      <c r="B65" s="1048"/>
      <c r="C65" s="1048"/>
      <c r="D65" s="1048"/>
      <c r="E65" s="2099"/>
      <c r="F65" s="1110"/>
      <c r="G65" s="4" t="s">
        <v>92</v>
      </c>
      <c r="H65" s="1134">
        <v>15</v>
      </c>
      <c r="I65" s="1134">
        <v>21</v>
      </c>
      <c r="J65" s="1134"/>
      <c r="K65" s="1134">
        <v>8</v>
      </c>
      <c r="L65" s="1134">
        <v>7</v>
      </c>
      <c r="M65" s="1134">
        <v>0</v>
      </c>
      <c r="N65" s="1133">
        <v>4</v>
      </c>
      <c r="O65" s="1132">
        <v>1</v>
      </c>
      <c r="P65" s="389"/>
      <c r="Q65" s="389"/>
    </row>
    <row r="66" spans="2:17" ht="11.25" customHeight="1">
      <c r="B66" s="1048"/>
      <c r="C66" s="1048"/>
      <c r="D66" s="1048"/>
      <c r="E66" s="2099"/>
      <c r="F66" s="1110"/>
      <c r="G66" s="4" t="s">
        <v>89</v>
      </c>
      <c r="H66" s="1134">
        <v>18</v>
      </c>
      <c r="I66" s="1134">
        <v>15</v>
      </c>
      <c r="J66" s="1134"/>
      <c r="K66" s="1134">
        <v>7</v>
      </c>
      <c r="L66" s="1134">
        <v>5</v>
      </c>
      <c r="M66" s="1134">
        <v>0</v>
      </c>
      <c r="N66" s="1133">
        <v>1</v>
      </c>
      <c r="O66" s="1132">
        <v>1</v>
      </c>
      <c r="P66" s="389"/>
      <c r="Q66" s="389"/>
    </row>
    <row r="67" spans="2:17" ht="11.25" customHeight="1">
      <c r="B67" s="1048"/>
      <c r="C67" s="1048"/>
      <c r="D67" s="1048"/>
      <c r="E67" s="2099"/>
      <c r="F67" s="1110"/>
      <c r="G67" s="4" t="s">
        <v>94</v>
      </c>
      <c r="H67" s="1134">
        <v>0</v>
      </c>
      <c r="I67" s="1134">
        <v>0</v>
      </c>
      <c r="J67" s="1134"/>
      <c r="K67" s="1134">
        <v>7</v>
      </c>
      <c r="L67" s="1134">
        <v>12</v>
      </c>
      <c r="M67" s="1134">
        <v>0</v>
      </c>
      <c r="N67" s="1133">
        <v>0</v>
      </c>
      <c r="O67" s="1132">
        <v>0</v>
      </c>
      <c r="P67" s="389"/>
      <c r="Q67" s="389"/>
    </row>
    <row r="68" spans="2:17" ht="11.25" customHeight="1">
      <c r="B68" s="1048"/>
      <c r="C68" s="1048"/>
      <c r="D68" s="1048"/>
      <c r="E68" s="2099"/>
      <c r="F68" s="1062" t="s">
        <v>44</v>
      </c>
      <c r="G68" s="622"/>
      <c r="H68" s="1074">
        <f>SUM(H69)</f>
        <v>6</v>
      </c>
      <c r="I68" s="1074">
        <f>SUM(I69)</f>
        <v>5</v>
      </c>
      <c r="J68" s="1074"/>
      <c r="K68" s="1074">
        <f>SUM(K69)</f>
        <v>46</v>
      </c>
      <c r="L68" s="1074">
        <f>SUM(L69)</f>
        <v>30</v>
      </c>
      <c r="M68" s="1074"/>
      <c r="N68" s="1106">
        <f>SUM(N69)</f>
        <v>2</v>
      </c>
      <c r="O68" s="1147">
        <f>SUM(O69)</f>
        <v>1</v>
      </c>
      <c r="P68" s="389"/>
      <c r="Q68" s="389"/>
    </row>
    <row r="69" spans="2:17" ht="11.25" customHeight="1">
      <c r="B69" s="1048"/>
      <c r="C69" s="1048"/>
      <c r="D69" s="1048"/>
      <c r="E69" s="2099"/>
      <c r="F69" s="1066"/>
      <c r="G69" s="4" t="s">
        <v>109</v>
      </c>
      <c r="H69" s="1134">
        <v>6</v>
      </c>
      <c r="I69" s="1134">
        <v>5</v>
      </c>
      <c r="J69" s="1134"/>
      <c r="K69" s="1134">
        <v>46</v>
      </c>
      <c r="L69" s="1134">
        <v>30</v>
      </c>
      <c r="M69" s="1134">
        <v>0</v>
      </c>
      <c r="N69" s="1133">
        <v>2</v>
      </c>
      <c r="O69" s="1132">
        <v>1</v>
      </c>
      <c r="P69" s="389"/>
      <c r="Q69" s="389"/>
    </row>
    <row r="70" spans="2:17" ht="11.25" customHeight="1">
      <c r="B70" s="1048"/>
      <c r="C70" s="1048"/>
      <c r="D70" s="1048"/>
      <c r="E70" s="2100">
        <v>1403</v>
      </c>
      <c r="F70" s="24" t="s">
        <v>3</v>
      </c>
      <c r="G70" s="372"/>
      <c r="H70" s="1078">
        <f>SUM(H71+H73+H75)</f>
        <v>4</v>
      </c>
      <c r="I70" s="1078">
        <f>SUM(I71+I73+I75)</f>
        <v>20</v>
      </c>
      <c r="J70" s="1078"/>
      <c r="K70" s="1078">
        <f>SUM(K71+K73+K75)</f>
        <v>52</v>
      </c>
      <c r="L70" s="1078">
        <f>SUM(L71+L73+L75)</f>
        <v>88</v>
      </c>
      <c r="M70" s="1078"/>
      <c r="N70" s="1077">
        <f>SUM(N71+N73+N75)</f>
        <v>38</v>
      </c>
      <c r="O70" s="1139">
        <f>SUM(O71+O73+O75)</f>
        <v>55</v>
      </c>
      <c r="P70" s="389"/>
      <c r="Q70" s="389"/>
    </row>
    <row r="71" spans="2:17" ht="11.25" customHeight="1">
      <c r="B71" s="1048"/>
      <c r="C71" s="1048"/>
      <c r="D71" s="1048"/>
      <c r="E71" s="2099"/>
      <c r="F71" s="1062" t="s">
        <v>45</v>
      </c>
      <c r="G71" s="4"/>
      <c r="H71" s="1074">
        <f>SUM(H72:H72)</f>
        <v>1</v>
      </c>
      <c r="I71" s="1074">
        <f>SUM(I72:I72)</f>
        <v>15</v>
      </c>
      <c r="J71" s="1074"/>
      <c r="K71" s="1074">
        <f>SUM(K72:K72)</f>
        <v>5</v>
      </c>
      <c r="L71" s="1074">
        <f>SUM(L72:L72)</f>
        <v>9</v>
      </c>
      <c r="M71" s="1074"/>
      <c r="N71" s="1113">
        <f>SUM(N72:N72)</f>
        <v>8</v>
      </c>
      <c r="O71" s="1148">
        <f>SUM(O72:O72)</f>
        <v>13</v>
      </c>
      <c r="P71" s="389"/>
      <c r="Q71" s="389"/>
    </row>
    <row r="72" spans="2:17" ht="11.25" customHeight="1">
      <c r="B72" s="1048"/>
      <c r="C72" s="1048"/>
      <c r="D72" s="1048"/>
      <c r="E72" s="2099"/>
      <c r="F72" s="1066"/>
      <c r="G72" s="4" t="s">
        <v>96</v>
      </c>
      <c r="H72" s="1134">
        <v>1</v>
      </c>
      <c r="I72" s="1134">
        <v>15</v>
      </c>
      <c r="J72" s="1134"/>
      <c r="K72" s="1134">
        <v>5</v>
      </c>
      <c r="L72" s="1134">
        <v>9</v>
      </c>
      <c r="M72" s="1134">
        <v>0</v>
      </c>
      <c r="N72" s="1138">
        <v>8</v>
      </c>
      <c r="O72" s="1137">
        <v>13</v>
      </c>
      <c r="P72" s="389"/>
      <c r="Q72" s="389"/>
    </row>
    <row r="73" spans="2:17" ht="11.25" customHeight="1">
      <c r="B73" s="1048"/>
      <c r="C73" s="1048"/>
      <c r="D73" s="1048"/>
      <c r="E73" s="2099"/>
      <c r="F73" s="1062" t="s">
        <v>46</v>
      </c>
      <c r="G73" s="4"/>
      <c r="H73" s="1074">
        <f>SUM(H74)</f>
        <v>0</v>
      </c>
      <c r="I73" s="1074">
        <f>SUM(I74)</f>
        <v>1</v>
      </c>
      <c r="J73" s="1074"/>
      <c r="K73" s="1074">
        <f>SUM(K74)</f>
        <v>11</v>
      </c>
      <c r="L73" s="1074">
        <f>SUM(L74)</f>
        <v>18</v>
      </c>
      <c r="M73" s="1074"/>
      <c r="N73" s="1106">
        <f>SUM(N74)</f>
        <v>9</v>
      </c>
      <c r="O73" s="1147">
        <f>SUM(O74)</f>
        <v>13</v>
      </c>
      <c r="P73" s="389"/>
      <c r="Q73" s="389"/>
    </row>
    <row r="74" spans="2:17" ht="11.25" customHeight="1">
      <c r="B74" s="1048"/>
      <c r="C74" s="1048"/>
      <c r="D74" s="1048"/>
      <c r="E74" s="2099"/>
      <c r="F74" s="1066"/>
      <c r="G74" s="4" t="s">
        <v>96</v>
      </c>
      <c r="H74" s="1134">
        <v>0</v>
      </c>
      <c r="I74" s="1134">
        <v>1</v>
      </c>
      <c r="J74" s="1134"/>
      <c r="K74" s="1134">
        <v>11</v>
      </c>
      <c r="L74" s="1134">
        <v>18</v>
      </c>
      <c r="M74" s="1134">
        <v>0</v>
      </c>
      <c r="N74" s="1138">
        <v>9</v>
      </c>
      <c r="O74" s="1146">
        <v>13</v>
      </c>
      <c r="P74" s="389"/>
      <c r="Q74" s="389"/>
    </row>
    <row r="75" spans="2:17" ht="11.25" customHeight="1">
      <c r="B75" s="1048"/>
      <c r="C75" s="1048"/>
      <c r="D75" s="1048"/>
      <c r="E75" s="2099"/>
      <c r="F75" s="1062" t="s">
        <v>47</v>
      </c>
      <c r="G75" s="4"/>
      <c r="H75" s="1074">
        <f>SUM(H76:H77)</f>
        <v>3</v>
      </c>
      <c r="I75" s="1074">
        <f>SUM(I76:I77)</f>
        <v>4</v>
      </c>
      <c r="J75" s="1074"/>
      <c r="K75" s="1074">
        <f>SUM(K76:K77)</f>
        <v>36</v>
      </c>
      <c r="L75" s="1074">
        <f>SUM(L76:L77)</f>
        <v>61</v>
      </c>
      <c r="M75" s="1074"/>
      <c r="N75" s="1067">
        <f>SUM(N76:N77)</f>
        <v>21</v>
      </c>
      <c r="O75" s="1135">
        <f>SUM(O76:O77)</f>
        <v>29</v>
      </c>
      <c r="P75" s="389"/>
      <c r="Q75" s="389"/>
    </row>
    <row r="76" spans="2:17" ht="11.25" customHeight="1">
      <c r="B76" s="1048"/>
      <c r="C76" s="1048"/>
      <c r="D76" s="1048"/>
      <c r="E76" s="2099"/>
      <c r="F76" s="1066"/>
      <c r="G76" s="4" t="s">
        <v>96</v>
      </c>
      <c r="H76" s="1134">
        <v>0</v>
      </c>
      <c r="I76" s="1134">
        <v>0</v>
      </c>
      <c r="J76" s="1134"/>
      <c r="K76" s="1134">
        <v>21</v>
      </c>
      <c r="L76" s="1134">
        <v>41</v>
      </c>
      <c r="M76" s="1134">
        <v>0</v>
      </c>
      <c r="N76" s="1133">
        <v>20</v>
      </c>
      <c r="O76" s="1145">
        <v>27</v>
      </c>
      <c r="P76" s="389"/>
      <c r="Q76" s="389"/>
    </row>
    <row r="77" spans="2:17" ht="11.25" customHeight="1">
      <c r="B77" s="1048"/>
      <c r="C77" s="1048"/>
      <c r="D77" s="1048"/>
      <c r="E77" s="2099"/>
      <c r="F77" s="1057"/>
      <c r="G77" s="3" t="s">
        <v>397</v>
      </c>
      <c r="H77" s="1130">
        <v>3</v>
      </c>
      <c r="I77" s="1130">
        <v>4</v>
      </c>
      <c r="J77" s="1130"/>
      <c r="K77" s="1130">
        <v>15</v>
      </c>
      <c r="L77" s="1130">
        <v>20</v>
      </c>
      <c r="M77" s="1130">
        <v>0</v>
      </c>
      <c r="N77" s="1141">
        <v>1</v>
      </c>
      <c r="O77" s="1144">
        <v>2</v>
      </c>
      <c r="P77" s="389"/>
      <c r="Q77" s="389"/>
    </row>
    <row r="78" spans="2:17" ht="11.25" customHeight="1">
      <c r="B78" s="1048"/>
      <c r="C78" s="1048"/>
      <c r="D78" s="1048"/>
      <c r="E78" s="2100">
        <v>1404</v>
      </c>
      <c r="F78" s="24" t="s">
        <v>28</v>
      </c>
      <c r="G78" s="372"/>
      <c r="H78" s="1078">
        <f>SUM(H81+H79)</f>
        <v>191</v>
      </c>
      <c r="I78" s="1078">
        <f>SUM(I81+I79)</f>
        <v>65</v>
      </c>
      <c r="J78" s="1078"/>
      <c r="K78" s="1078">
        <f>SUM(K79+K81)</f>
        <v>203</v>
      </c>
      <c r="L78" s="1078">
        <f>SUM(L79+L81)</f>
        <v>59</v>
      </c>
      <c r="M78" s="1078"/>
      <c r="N78" s="1124">
        <f>SUM(N81,N79)</f>
        <v>89</v>
      </c>
      <c r="O78" s="1136">
        <f>SUM(O81,O79)</f>
        <v>30</v>
      </c>
      <c r="P78" s="389"/>
      <c r="Q78" s="389"/>
    </row>
    <row r="79" spans="2:17" ht="11.25" customHeight="1">
      <c r="B79" s="1048"/>
      <c r="C79" s="1048"/>
      <c r="D79" s="1048"/>
      <c r="E79" s="2099"/>
      <c r="F79" s="1062" t="s">
        <v>48</v>
      </c>
      <c r="G79" s="4"/>
      <c r="H79" s="1074">
        <f>SUM(H80)</f>
        <v>66</v>
      </c>
      <c r="I79" s="1074">
        <f>SUM(I80)</f>
        <v>31</v>
      </c>
      <c r="J79" s="1074"/>
      <c r="K79" s="1074">
        <f>SUM(K80)</f>
        <v>56</v>
      </c>
      <c r="L79" s="1074">
        <f>SUM(L80)</f>
        <v>33</v>
      </c>
      <c r="M79" s="1074"/>
      <c r="N79" s="1067">
        <f>SUM(N80)</f>
        <v>37</v>
      </c>
      <c r="O79" s="1135">
        <f>SUM(O80)</f>
        <v>24</v>
      </c>
      <c r="P79" s="389"/>
      <c r="Q79" s="389"/>
    </row>
    <row r="80" spans="2:17" ht="11.25" customHeight="1">
      <c r="B80" s="1048"/>
      <c r="C80" s="1048"/>
      <c r="D80" s="1048"/>
      <c r="E80" s="2099"/>
      <c r="F80" s="1066"/>
      <c r="G80" s="4" t="s">
        <v>111</v>
      </c>
      <c r="H80" s="1134">
        <v>66</v>
      </c>
      <c r="I80" s="1134">
        <v>31</v>
      </c>
      <c r="J80" s="1134"/>
      <c r="K80" s="1134">
        <v>56</v>
      </c>
      <c r="L80" s="1134">
        <v>33</v>
      </c>
      <c r="M80" s="1134">
        <v>0</v>
      </c>
      <c r="N80" s="1133">
        <v>37</v>
      </c>
      <c r="O80" s="1132">
        <v>24</v>
      </c>
      <c r="P80" s="389"/>
      <c r="Q80" s="389"/>
    </row>
    <row r="81" spans="1:19" ht="11.25" customHeight="1">
      <c r="B81" s="1048"/>
      <c r="C81" s="1048"/>
      <c r="D81" s="1048"/>
      <c r="E81" s="2099"/>
      <c r="F81" s="1062" t="s">
        <v>396</v>
      </c>
      <c r="G81" s="4"/>
      <c r="H81" s="1074">
        <f>SUM(H82:H84)</f>
        <v>125</v>
      </c>
      <c r="I81" s="1074">
        <f>SUM(I82:I84)</f>
        <v>34</v>
      </c>
      <c r="J81" s="1074"/>
      <c r="K81" s="1074">
        <f>SUM(K82:K84)</f>
        <v>147</v>
      </c>
      <c r="L81" s="1074">
        <f>SUM(L82:L84)</f>
        <v>26</v>
      </c>
      <c r="M81" s="1074"/>
      <c r="N81" s="1059">
        <f>SUM(N82:N84)</f>
        <v>52</v>
      </c>
      <c r="O81" s="1131">
        <f>SUM(O82:O84)</f>
        <v>6</v>
      </c>
      <c r="P81" s="389"/>
      <c r="Q81" s="389"/>
    </row>
    <row r="82" spans="1:19" ht="11.25" customHeight="1">
      <c r="B82" s="1048"/>
      <c r="C82" s="1048"/>
      <c r="D82" s="1048"/>
      <c r="E82" s="2099"/>
      <c r="F82" s="1066"/>
      <c r="G82" s="4" t="s">
        <v>112</v>
      </c>
      <c r="H82" s="1134">
        <v>125</v>
      </c>
      <c r="I82" s="1134">
        <v>34</v>
      </c>
      <c r="J82" s="1134"/>
      <c r="K82" s="1134">
        <v>147</v>
      </c>
      <c r="L82" s="1134">
        <v>26</v>
      </c>
      <c r="M82" s="1134">
        <v>0</v>
      </c>
      <c r="N82" s="1133">
        <v>52</v>
      </c>
      <c r="O82" s="1132">
        <v>6</v>
      </c>
      <c r="P82" s="389"/>
      <c r="Q82" s="389"/>
    </row>
    <row r="83" spans="1:19" ht="11.25" customHeight="1">
      <c r="B83" s="1048"/>
      <c r="C83" s="1048"/>
      <c r="D83" s="1048"/>
      <c r="E83" s="2099"/>
      <c r="F83" s="1066"/>
      <c r="G83" s="4" t="s">
        <v>422</v>
      </c>
      <c r="H83" s="1134">
        <v>0</v>
      </c>
      <c r="I83" s="1134">
        <v>0</v>
      </c>
      <c r="J83" s="1134"/>
      <c r="K83" s="1134">
        <v>0</v>
      </c>
      <c r="L83" s="1134">
        <v>0</v>
      </c>
      <c r="M83" s="1134">
        <v>0</v>
      </c>
      <c r="N83" s="1133">
        <v>0</v>
      </c>
      <c r="O83" s="1132">
        <v>0</v>
      </c>
      <c r="P83" s="389"/>
      <c r="Q83" s="389"/>
    </row>
    <row r="84" spans="1:19" ht="11.25" customHeight="1">
      <c r="B84" s="1048"/>
      <c r="C84" s="1048"/>
      <c r="D84" s="1048"/>
      <c r="E84" s="2101"/>
      <c r="F84" s="1057"/>
      <c r="G84" s="3" t="s">
        <v>421</v>
      </c>
      <c r="H84" s="1142">
        <v>0</v>
      </c>
      <c r="I84" s="1142">
        <v>0</v>
      </c>
      <c r="J84" s="1142"/>
      <c r="K84" s="1142">
        <v>0</v>
      </c>
      <c r="L84" s="1142">
        <v>0</v>
      </c>
      <c r="M84" s="1142">
        <v>0</v>
      </c>
      <c r="N84" s="1141">
        <v>0</v>
      </c>
      <c r="O84" s="1140">
        <v>0</v>
      </c>
      <c r="P84" s="389"/>
      <c r="Q84" s="389"/>
    </row>
    <row r="85" spans="1:19" ht="12" customHeight="1">
      <c r="B85" s="1048"/>
      <c r="C85" s="1048"/>
      <c r="D85" s="1048"/>
      <c r="E85" s="1092"/>
      <c r="F85" s="4"/>
      <c r="G85" s="4"/>
      <c r="H85" s="1091"/>
      <c r="I85" s="1091"/>
      <c r="J85" s="1091"/>
      <c r="K85" s="1091"/>
      <c r="L85" s="1091"/>
      <c r="M85" s="1091"/>
      <c r="N85" s="1063"/>
      <c r="O85" s="1090" t="s">
        <v>386</v>
      </c>
      <c r="P85" s="389"/>
      <c r="Q85" s="389"/>
    </row>
    <row r="86" spans="1:19" ht="12" customHeight="1">
      <c r="B86" s="1048"/>
      <c r="C86" s="1048"/>
      <c r="D86" s="1048"/>
      <c r="E86" s="1092"/>
      <c r="F86" s="4"/>
      <c r="G86" s="4"/>
      <c r="H86" s="1091"/>
      <c r="I86" s="1091"/>
      <c r="J86" s="1091"/>
      <c r="K86" s="1091"/>
      <c r="L86" s="1091"/>
      <c r="M86" s="1091"/>
      <c r="N86" s="1063"/>
      <c r="O86" s="1090" t="s">
        <v>420</v>
      </c>
      <c r="P86" s="389"/>
      <c r="Q86" s="389"/>
    </row>
    <row r="87" spans="1:19" ht="12" customHeight="1">
      <c r="E87" s="1889" t="s">
        <v>6</v>
      </c>
      <c r="F87" s="2039" t="s">
        <v>87</v>
      </c>
      <c r="G87" s="2039"/>
      <c r="H87" s="2042" t="s">
        <v>419</v>
      </c>
      <c r="I87" s="2042"/>
      <c r="J87" s="1089"/>
      <c r="K87" s="1089"/>
      <c r="L87" s="1089"/>
      <c r="M87" s="1089"/>
      <c r="N87" s="1088"/>
      <c r="O87" s="1087"/>
      <c r="P87" s="389"/>
      <c r="S87" s="4"/>
    </row>
    <row r="88" spans="1:19" ht="12" customHeight="1">
      <c r="A88" s="5" t="s">
        <v>12</v>
      </c>
      <c r="B88" s="5" t="s">
        <v>13</v>
      </c>
      <c r="C88" s="5" t="s">
        <v>14</v>
      </c>
      <c r="E88" s="1890"/>
      <c r="F88" s="2040"/>
      <c r="G88" s="2040"/>
      <c r="H88" s="2043"/>
      <c r="I88" s="2043"/>
      <c r="J88" s="1086"/>
      <c r="K88" s="2043" t="s">
        <v>418</v>
      </c>
      <c r="L88" s="2043"/>
      <c r="M88" s="1086"/>
      <c r="N88" s="2043" t="s">
        <v>417</v>
      </c>
      <c r="O88" s="2094"/>
      <c r="P88" s="389"/>
      <c r="Q88" s="5"/>
    </row>
    <row r="89" spans="1:19" ht="12.75" customHeight="1">
      <c r="E89" s="2097"/>
      <c r="F89" s="2041"/>
      <c r="G89" s="2041"/>
      <c r="H89" s="1084" t="s">
        <v>72</v>
      </c>
      <c r="I89" s="1084" t="s">
        <v>71</v>
      </c>
      <c r="J89" s="1084"/>
      <c r="K89" s="1083" t="s">
        <v>72</v>
      </c>
      <c r="L89" s="1083" t="s">
        <v>71</v>
      </c>
      <c r="M89" s="1084"/>
      <c r="N89" s="1084" t="s">
        <v>72</v>
      </c>
      <c r="O89" s="1143" t="s">
        <v>71</v>
      </c>
      <c r="P89" s="389"/>
    </row>
    <row r="90" spans="1:19" ht="12.75" customHeight="1">
      <c r="B90" s="1048"/>
      <c r="C90" s="1048"/>
      <c r="D90" s="1048"/>
      <c r="E90" s="1959">
        <v>1405</v>
      </c>
      <c r="F90" s="24" t="s">
        <v>4</v>
      </c>
      <c r="G90" s="491"/>
      <c r="H90" s="1078">
        <f>SUM(H91+H96+H103+H105)</f>
        <v>135</v>
      </c>
      <c r="I90" s="1078">
        <f>SUM(I91+I96+I103+I105)</f>
        <v>264</v>
      </c>
      <c r="J90" s="1078"/>
      <c r="K90" s="1078">
        <f>SUM(K91+K96+K103+K105)</f>
        <v>186</v>
      </c>
      <c r="L90" s="1078">
        <f>SUM(L91+L96+L103+L105)</f>
        <v>194</v>
      </c>
      <c r="M90" s="1078"/>
      <c r="N90" s="1077">
        <f>SUM(N91,N96,N103+N105)</f>
        <v>81</v>
      </c>
      <c r="O90" s="1139">
        <f>SUM(O91,O96,O103+O105)</f>
        <v>85</v>
      </c>
    </row>
    <row r="91" spans="1:19" ht="11.25" customHeight="1">
      <c r="B91" s="1048"/>
      <c r="C91" s="1048"/>
      <c r="D91" s="1048"/>
      <c r="E91" s="1946"/>
      <c r="F91" s="1062" t="s">
        <v>50</v>
      </c>
      <c r="G91" s="4"/>
      <c r="H91" s="1074">
        <f>SUM(H92:H95)</f>
        <v>25</v>
      </c>
      <c r="I91" s="1074">
        <f>SUM(I92:I95)</f>
        <v>19</v>
      </c>
      <c r="J91" s="1074"/>
      <c r="K91" s="1074">
        <f>SUM(K92:K95)</f>
        <v>69</v>
      </c>
      <c r="L91" s="1074">
        <f>SUM(L92:L95)</f>
        <v>47</v>
      </c>
      <c r="M91" s="1074"/>
      <c r="N91" s="1067">
        <f>SUM(N92:N95)</f>
        <v>10</v>
      </c>
      <c r="O91" s="1135">
        <f>SUM(O92:O95)</f>
        <v>7</v>
      </c>
    </row>
    <row r="92" spans="1:19" ht="11.25" customHeight="1">
      <c r="A92" s="5">
        <v>5</v>
      </c>
      <c r="B92" s="1048">
        <v>4</v>
      </c>
      <c r="C92" s="1048">
        <v>8</v>
      </c>
      <c r="D92" s="1048"/>
      <c r="E92" s="1946"/>
      <c r="F92" s="1066"/>
      <c r="G92" s="4" t="s">
        <v>395</v>
      </c>
      <c r="H92" s="1134">
        <v>2</v>
      </c>
      <c r="I92" s="1134">
        <v>5</v>
      </c>
      <c r="J92" s="1134"/>
      <c r="K92" s="1134">
        <v>3</v>
      </c>
      <c r="L92" s="1134">
        <v>4</v>
      </c>
      <c r="M92" s="1134">
        <v>0</v>
      </c>
      <c r="N92" s="1133">
        <v>2</v>
      </c>
      <c r="O92" s="1132">
        <v>1</v>
      </c>
    </row>
    <row r="93" spans="1:19" ht="11.25" customHeight="1">
      <c r="A93" s="5">
        <v>5</v>
      </c>
      <c r="B93" s="1048">
        <v>4</v>
      </c>
      <c r="C93" s="1048">
        <v>8</v>
      </c>
      <c r="D93" s="1048"/>
      <c r="E93" s="1946"/>
      <c r="F93" s="1066"/>
      <c r="G93" s="4" t="s">
        <v>394</v>
      </c>
      <c r="H93" s="1134">
        <v>22</v>
      </c>
      <c r="I93" s="1134">
        <v>13</v>
      </c>
      <c r="J93" s="1134"/>
      <c r="K93" s="1134">
        <v>32</v>
      </c>
      <c r="L93" s="1134">
        <v>13</v>
      </c>
      <c r="M93" s="1134">
        <v>0</v>
      </c>
      <c r="N93" s="1133">
        <v>2</v>
      </c>
      <c r="O93" s="1132">
        <v>4</v>
      </c>
    </row>
    <row r="94" spans="1:19" ht="11.25" customHeight="1">
      <c r="A94" s="5">
        <v>5</v>
      </c>
      <c r="B94" s="1048">
        <v>4</v>
      </c>
      <c r="C94" s="1048">
        <v>8</v>
      </c>
      <c r="D94" s="1048"/>
      <c r="E94" s="1946"/>
      <c r="F94" s="1066"/>
      <c r="G94" s="4" t="s">
        <v>393</v>
      </c>
      <c r="H94" s="1134">
        <v>1</v>
      </c>
      <c r="I94" s="1134">
        <v>0</v>
      </c>
      <c r="J94" s="1134"/>
      <c r="K94" s="1134">
        <v>14</v>
      </c>
      <c r="L94" s="1134">
        <v>12</v>
      </c>
      <c r="M94" s="1134">
        <v>0</v>
      </c>
      <c r="N94" s="1133">
        <v>5</v>
      </c>
      <c r="O94" s="1132">
        <v>0</v>
      </c>
    </row>
    <row r="95" spans="1:19" ht="11.25" customHeight="1">
      <c r="A95" s="5">
        <v>5</v>
      </c>
      <c r="B95" s="1048">
        <v>4</v>
      </c>
      <c r="C95" s="1048">
        <v>8</v>
      </c>
      <c r="D95" s="1048"/>
      <c r="E95" s="1946"/>
      <c r="F95" s="1066"/>
      <c r="G95" s="4" t="s">
        <v>392</v>
      </c>
      <c r="H95" s="1134">
        <v>0</v>
      </c>
      <c r="I95" s="1134">
        <v>1</v>
      </c>
      <c r="J95" s="1134"/>
      <c r="K95" s="1134">
        <v>20</v>
      </c>
      <c r="L95" s="1134">
        <v>18</v>
      </c>
      <c r="M95" s="1134">
        <v>0</v>
      </c>
      <c r="N95" s="1133">
        <v>1</v>
      </c>
      <c r="O95" s="1132">
        <v>2</v>
      </c>
    </row>
    <row r="96" spans="1:19" ht="11.25" customHeight="1">
      <c r="B96" s="1048"/>
      <c r="C96" s="1048"/>
      <c r="D96" s="1048"/>
      <c r="E96" s="1946"/>
      <c r="F96" s="1062" t="s">
        <v>58</v>
      </c>
      <c r="G96" s="4"/>
      <c r="H96" s="1074">
        <f>SUM(H97:H102)</f>
        <v>76</v>
      </c>
      <c r="I96" s="1074">
        <f>SUM(I97:I102)</f>
        <v>136</v>
      </c>
      <c r="J96" s="1074"/>
      <c r="K96" s="1074">
        <f>SUM(K97:K102)</f>
        <v>93</v>
      </c>
      <c r="L96" s="1074">
        <f>SUM(L97:L102)</f>
        <v>111</v>
      </c>
      <c r="M96" s="1074"/>
      <c r="N96" s="1067">
        <f>SUM(N97:N102)</f>
        <v>67</v>
      </c>
      <c r="O96" s="1135">
        <f>SUM(O97:O102)</f>
        <v>67</v>
      </c>
    </row>
    <row r="97" spans="1:15" ht="11.25" customHeight="1">
      <c r="A97" s="5">
        <v>5</v>
      </c>
      <c r="B97" s="1048">
        <v>5</v>
      </c>
      <c r="C97" s="1048">
        <v>11</v>
      </c>
      <c r="D97" s="1048"/>
      <c r="E97" s="1946"/>
      <c r="F97" s="1066"/>
      <c r="G97" s="4" t="s">
        <v>113</v>
      </c>
      <c r="H97" s="1134">
        <v>1</v>
      </c>
      <c r="I97" s="1134">
        <v>5</v>
      </c>
      <c r="J97" s="1134"/>
      <c r="K97" s="1134">
        <v>6</v>
      </c>
      <c r="L97" s="1134">
        <v>1</v>
      </c>
      <c r="M97" s="1134">
        <v>0</v>
      </c>
      <c r="N97" s="1133">
        <v>1</v>
      </c>
      <c r="O97" s="1132">
        <v>2</v>
      </c>
    </row>
    <row r="98" spans="1:15" ht="11.25" customHeight="1">
      <c r="A98" s="5">
        <v>5</v>
      </c>
      <c r="B98" s="1048">
        <v>5</v>
      </c>
      <c r="C98" s="1048">
        <v>11</v>
      </c>
      <c r="D98" s="1048"/>
      <c r="E98" s="1946"/>
      <c r="F98" s="1066"/>
      <c r="G98" s="4" t="s">
        <v>391</v>
      </c>
      <c r="H98" s="1134">
        <v>20</v>
      </c>
      <c r="I98" s="1134">
        <v>26</v>
      </c>
      <c r="J98" s="1134"/>
      <c r="K98" s="1134">
        <v>41</v>
      </c>
      <c r="L98" s="1134">
        <v>27</v>
      </c>
      <c r="M98" s="1134">
        <v>0</v>
      </c>
      <c r="N98" s="1133">
        <v>44</v>
      </c>
      <c r="O98" s="1132">
        <v>27</v>
      </c>
    </row>
    <row r="99" spans="1:15" ht="11.25" customHeight="1">
      <c r="A99" s="5">
        <v>5</v>
      </c>
      <c r="B99" s="1048">
        <v>5</v>
      </c>
      <c r="C99" s="1048">
        <v>11</v>
      </c>
      <c r="D99" s="1048"/>
      <c r="E99" s="1946"/>
      <c r="F99" s="1066"/>
      <c r="G99" s="4" t="s">
        <v>390</v>
      </c>
      <c r="H99" s="1134">
        <v>2</v>
      </c>
      <c r="I99" s="1134">
        <v>0</v>
      </c>
      <c r="J99" s="1134"/>
      <c r="K99" s="1134">
        <v>6</v>
      </c>
      <c r="L99" s="1134">
        <v>2</v>
      </c>
      <c r="M99" s="1134">
        <v>0</v>
      </c>
      <c r="N99" s="1133">
        <v>1</v>
      </c>
      <c r="O99" s="1132">
        <v>1</v>
      </c>
    </row>
    <row r="100" spans="1:15" ht="11.25" customHeight="1">
      <c r="A100" s="5">
        <v>5</v>
      </c>
      <c r="B100" s="1048">
        <v>5</v>
      </c>
      <c r="C100" s="1048">
        <v>11</v>
      </c>
      <c r="D100" s="1048"/>
      <c r="E100" s="1946"/>
      <c r="F100" s="1066"/>
      <c r="G100" s="4" t="s">
        <v>389</v>
      </c>
      <c r="H100" s="1134">
        <v>0</v>
      </c>
      <c r="I100" s="1134">
        <v>0</v>
      </c>
      <c r="J100" s="1134"/>
      <c r="K100" s="1134">
        <v>7</v>
      </c>
      <c r="L100" s="1134">
        <v>6</v>
      </c>
      <c r="M100" s="1134">
        <v>0</v>
      </c>
      <c r="N100" s="1133">
        <v>4</v>
      </c>
      <c r="O100" s="1132">
        <v>13</v>
      </c>
    </row>
    <row r="101" spans="1:15" ht="11.25" customHeight="1">
      <c r="A101" s="5">
        <v>5</v>
      </c>
      <c r="B101" s="1048">
        <v>5</v>
      </c>
      <c r="C101" s="1048">
        <v>11</v>
      </c>
      <c r="D101" s="1048"/>
      <c r="E101" s="1946"/>
      <c r="F101" s="1066"/>
      <c r="G101" s="4" t="s">
        <v>115</v>
      </c>
      <c r="H101" s="1134">
        <v>48</v>
      </c>
      <c r="I101" s="1134">
        <v>100</v>
      </c>
      <c r="J101" s="1134"/>
      <c r="K101" s="1134">
        <v>14</v>
      </c>
      <c r="L101" s="1134">
        <v>53</v>
      </c>
      <c r="M101" s="1134">
        <v>0</v>
      </c>
      <c r="N101" s="1133">
        <v>14</v>
      </c>
      <c r="O101" s="1132">
        <v>21</v>
      </c>
    </row>
    <row r="102" spans="1:15" ht="11.25" customHeight="1">
      <c r="A102" s="5">
        <v>5</v>
      </c>
      <c r="B102" s="1048">
        <v>5</v>
      </c>
      <c r="C102" s="1048">
        <v>11</v>
      </c>
      <c r="D102" s="1048"/>
      <c r="E102" s="1946"/>
      <c r="F102" s="1066"/>
      <c r="G102" s="20" t="s">
        <v>388</v>
      </c>
      <c r="H102" s="1134">
        <v>5</v>
      </c>
      <c r="I102" s="1134">
        <v>5</v>
      </c>
      <c r="J102" s="1134"/>
      <c r="K102" s="1134">
        <v>19</v>
      </c>
      <c r="L102" s="1134">
        <v>22</v>
      </c>
      <c r="M102" s="1134">
        <v>0</v>
      </c>
      <c r="N102" s="1133">
        <v>3</v>
      </c>
      <c r="O102" s="1132">
        <v>3</v>
      </c>
    </row>
    <row r="103" spans="1:15" ht="11.25" customHeight="1">
      <c r="B103" s="1048"/>
      <c r="C103" s="1048"/>
      <c r="D103" s="1048"/>
      <c r="E103" s="1946"/>
      <c r="F103" s="1093" t="s">
        <v>51</v>
      </c>
      <c r="G103" s="450"/>
      <c r="H103" s="1068">
        <f>SUM(H104:H104)</f>
        <v>27</v>
      </c>
      <c r="I103" s="1068">
        <f>SUM(I104:I104)</f>
        <v>70</v>
      </c>
      <c r="J103" s="1074"/>
      <c r="K103" s="1074">
        <f>SUM(K104)</f>
        <v>16</v>
      </c>
      <c r="L103" s="1074">
        <f>SUM(L104)</f>
        <v>24</v>
      </c>
      <c r="M103" s="1074"/>
      <c r="N103" s="1059">
        <f>SUM(N104:N104)</f>
        <v>3</v>
      </c>
      <c r="O103" s="1131">
        <f>SUM(O104:O104)</f>
        <v>11</v>
      </c>
    </row>
    <row r="104" spans="1:15" ht="11.25" customHeight="1">
      <c r="A104" s="5">
        <v>5</v>
      </c>
      <c r="B104" s="1048">
        <v>5</v>
      </c>
      <c r="C104" s="1048">
        <v>10</v>
      </c>
      <c r="D104" s="1048"/>
      <c r="E104" s="1946"/>
      <c r="F104" s="1066"/>
      <c r="G104" s="4" t="s">
        <v>97</v>
      </c>
      <c r="H104" s="1134">
        <v>27</v>
      </c>
      <c r="I104" s="1134">
        <v>70</v>
      </c>
      <c r="J104" s="1134"/>
      <c r="K104" s="1134">
        <v>16</v>
      </c>
      <c r="L104" s="1134">
        <v>24</v>
      </c>
      <c r="M104" s="1134">
        <v>0</v>
      </c>
      <c r="N104" s="1138">
        <v>3</v>
      </c>
      <c r="O104" s="1137">
        <v>11</v>
      </c>
    </row>
    <row r="105" spans="1:15" ht="11.25" customHeight="1">
      <c r="B105" s="1048"/>
      <c r="C105" s="1048"/>
      <c r="D105" s="1048"/>
      <c r="E105" s="1946"/>
      <c r="F105" s="1093" t="s">
        <v>52</v>
      </c>
      <c r="G105" s="450"/>
      <c r="H105" s="1068">
        <f>SUM(H106:H107)</f>
        <v>7</v>
      </c>
      <c r="I105" s="1068">
        <f>SUM(I106:I107)</f>
        <v>39</v>
      </c>
      <c r="J105" s="1074"/>
      <c r="K105" s="1074">
        <f>SUM(K106:K107)</f>
        <v>8</v>
      </c>
      <c r="L105" s="1074">
        <f>SUM(L106:L107)</f>
        <v>12</v>
      </c>
      <c r="M105" s="1074"/>
      <c r="N105" s="1059">
        <f>SUM(N106:N107)</f>
        <v>1</v>
      </c>
      <c r="O105" s="1131">
        <f>SUM(O106:O107)</f>
        <v>0</v>
      </c>
    </row>
    <row r="106" spans="1:15" ht="11.25" customHeight="1">
      <c r="A106" s="5">
        <v>5</v>
      </c>
      <c r="B106" s="1048">
        <v>5</v>
      </c>
      <c r="C106" s="1048">
        <v>13</v>
      </c>
      <c r="D106" s="1048"/>
      <c r="E106" s="1946"/>
      <c r="F106" s="1066"/>
      <c r="G106" s="4" t="s">
        <v>97</v>
      </c>
      <c r="H106" s="1134">
        <v>5</v>
      </c>
      <c r="I106" s="1134">
        <v>12</v>
      </c>
      <c r="J106" s="1134"/>
      <c r="K106" s="1134">
        <v>5</v>
      </c>
      <c r="L106" s="1134">
        <v>5</v>
      </c>
      <c r="M106" s="1134">
        <v>0</v>
      </c>
      <c r="N106" s="1138">
        <v>0</v>
      </c>
      <c r="O106" s="1137">
        <v>0</v>
      </c>
    </row>
    <row r="107" spans="1:15" ht="11.25" customHeight="1">
      <c r="B107" s="1048"/>
      <c r="C107" s="1048"/>
      <c r="D107" s="1048"/>
      <c r="E107" s="1957"/>
      <c r="F107" s="1066"/>
      <c r="G107" s="4" t="s">
        <v>387</v>
      </c>
      <c r="H107" s="1134">
        <v>2</v>
      </c>
      <c r="I107" s="1134">
        <v>27</v>
      </c>
      <c r="J107" s="1134"/>
      <c r="K107" s="1134">
        <v>3</v>
      </c>
      <c r="L107" s="1134">
        <v>7</v>
      </c>
      <c r="M107" s="1134">
        <v>0</v>
      </c>
      <c r="N107" s="1138">
        <v>1</v>
      </c>
      <c r="O107" s="1137">
        <v>0</v>
      </c>
    </row>
    <row r="108" spans="1:15" ht="12.75" customHeight="1">
      <c r="B108" s="1048"/>
      <c r="C108" s="1048"/>
      <c r="D108" s="1048"/>
      <c r="E108" s="1946">
        <v>1406</v>
      </c>
      <c r="F108" s="24" t="s">
        <v>5</v>
      </c>
      <c r="G108" s="372"/>
      <c r="H108" s="1078">
        <f>SUM(H109+H114+H116+H112+H118)</f>
        <v>170</v>
      </c>
      <c r="I108" s="1078">
        <f>SUM(I109+I114+I116+I112+I118)</f>
        <v>171</v>
      </c>
      <c r="J108" s="1078"/>
      <c r="K108" s="1078">
        <f>SUM(K109+K112+K114+K116+K118)</f>
        <v>25</v>
      </c>
      <c r="L108" s="1078">
        <f>SUM(L109+L112+L114+L116+L118)</f>
        <v>35</v>
      </c>
      <c r="M108" s="1078"/>
      <c r="N108" s="1077">
        <f>SUM(N109+N114+N116+N112+N118)</f>
        <v>25</v>
      </c>
      <c r="O108" s="1139">
        <f>SUM(O109+O114+O116+O112+O118)</f>
        <v>27</v>
      </c>
    </row>
    <row r="109" spans="1:15" ht="11.25" customHeight="1">
      <c r="B109" s="1048"/>
      <c r="C109" s="1048"/>
      <c r="D109" s="1048"/>
      <c r="E109" s="1946"/>
      <c r="F109" s="1062" t="s">
        <v>53</v>
      </c>
      <c r="G109" s="4"/>
      <c r="H109" s="1074">
        <f>SUM(H110:H111)</f>
        <v>74</v>
      </c>
      <c r="I109" s="1074">
        <f>SUM(I110:I111)</f>
        <v>84</v>
      </c>
      <c r="J109" s="1074"/>
      <c r="K109" s="1074">
        <f>SUM(K110:K111)</f>
        <v>10</v>
      </c>
      <c r="L109" s="1074">
        <f>SUM(L110:L111)</f>
        <v>20</v>
      </c>
      <c r="M109" s="1074"/>
      <c r="N109" s="1067">
        <f>SUM(N110:N111)</f>
        <v>5</v>
      </c>
      <c r="O109" s="1135">
        <f>SUM(O110:O111)</f>
        <v>7</v>
      </c>
    </row>
    <row r="110" spans="1:15" ht="11.25" customHeight="1">
      <c r="A110" s="5">
        <v>6</v>
      </c>
      <c r="B110" s="1048">
        <v>2</v>
      </c>
      <c r="C110" s="1048">
        <v>11</v>
      </c>
      <c r="D110" s="1048"/>
      <c r="E110" s="1946"/>
      <c r="F110" s="1062"/>
      <c r="G110" s="4" t="s">
        <v>117</v>
      </c>
      <c r="H110" s="1134">
        <v>10</v>
      </c>
      <c r="I110" s="1134">
        <v>27</v>
      </c>
      <c r="J110" s="1134"/>
      <c r="K110" s="1134">
        <v>6</v>
      </c>
      <c r="L110" s="1134">
        <v>16</v>
      </c>
      <c r="M110" s="1134">
        <v>0</v>
      </c>
      <c r="N110" s="1133">
        <v>4</v>
      </c>
      <c r="O110" s="1132">
        <v>1</v>
      </c>
    </row>
    <row r="111" spans="1:15" ht="11.25" customHeight="1">
      <c r="A111" s="5">
        <v>6</v>
      </c>
      <c r="B111" s="1048">
        <v>2</v>
      </c>
      <c r="C111" s="1048">
        <v>11</v>
      </c>
      <c r="D111" s="1048"/>
      <c r="E111" s="1946"/>
      <c r="F111" s="1080"/>
      <c r="G111" s="4" t="s">
        <v>98</v>
      </c>
      <c r="H111" s="1134">
        <v>64</v>
      </c>
      <c r="I111" s="1134">
        <v>57</v>
      </c>
      <c r="J111" s="1134"/>
      <c r="K111" s="1134">
        <v>4</v>
      </c>
      <c r="L111" s="1134">
        <v>4</v>
      </c>
      <c r="M111" s="1134">
        <v>0</v>
      </c>
      <c r="N111" s="1133">
        <v>1</v>
      </c>
      <c r="O111" s="1132">
        <v>6</v>
      </c>
    </row>
    <row r="112" spans="1:15" ht="11.25" customHeight="1">
      <c r="B112" s="1048"/>
      <c r="C112" s="1048"/>
      <c r="D112" s="1048"/>
      <c r="E112" s="1946"/>
      <c r="F112" s="1062" t="s">
        <v>381</v>
      </c>
      <c r="G112" s="4"/>
      <c r="H112" s="1074">
        <f>SUM(H113)</f>
        <v>33</v>
      </c>
      <c r="I112" s="1074">
        <f>SUM(I113)</f>
        <v>34</v>
      </c>
      <c r="J112" s="1074"/>
      <c r="K112" s="1074">
        <f>SUM(K113)</f>
        <v>2</v>
      </c>
      <c r="L112" s="1074">
        <f>SUM(L113)</f>
        <v>3</v>
      </c>
      <c r="M112" s="1074"/>
      <c r="N112" s="1059">
        <f>SUM(N113)</f>
        <v>12</v>
      </c>
      <c r="O112" s="1131">
        <f>SUM(O113)</f>
        <v>13</v>
      </c>
    </row>
    <row r="113" spans="1:15" ht="11.25" customHeight="1">
      <c r="B113" s="1048"/>
      <c r="C113" s="1048"/>
      <c r="D113" s="1048"/>
      <c r="E113" s="1946"/>
      <c r="F113" s="1080"/>
      <c r="G113" s="4" t="s">
        <v>118</v>
      </c>
      <c r="H113" s="1134">
        <v>33</v>
      </c>
      <c r="I113" s="1134">
        <v>34</v>
      </c>
      <c r="J113" s="1134"/>
      <c r="K113" s="1134">
        <v>2</v>
      </c>
      <c r="L113" s="1134">
        <v>3</v>
      </c>
      <c r="M113" s="1134">
        <v>0</v>
      </c>
      <c r="N113" s="1133">
        <v>12</v>
      </c>
      <c r="O113" s="1132">
        <v>13</v>
      </c>
    </row>
    <row r="114" spans="1:15" ht="11.25" customHeight="1">
      <c r="B114" s="1048"/>
      <c r="C114" s="1048"/>
      <c r="D114" s="1048"/>
      <c r="E114" s="1946"/>
      <c r="F114" s="1062" t="s">
        <v>55</v>
      </c>
      <c r="G114" s="4"/>
      <c r="H114" s="1074">
        <f>SUM(H115:H115)</f>
        <v>40</v>
      </c>
      <c r="I114" s="1074">
        <f>SUM(I115:I115)</f>
        <v>39</v>
      </c>
      <c r="J114" s="1074"/>
      <c r="K114" s="1074">
        <f>SUM(K115:K115)</f>
        <v>4</v>
      </c>
      <c r="L114" s="1074">
        <f>SUM(L115:L115)</f>
        <v>7</v>
      </c>
      <c r="M114" s="1074"/>
      <c r="N114" s="1067">
        <f>SUM(N115:N115)</f>
        <v>2</v>
      </c>
      <c r="O114" s="1135">
        <f>SUM(O115:O115)</f>
        <v>1</v>
      </c>
    </row>
    <row r="115" spans="1:15" ht="11.25" customHeight="1">
      <c r="A115" s="5">
        <v>6</v>
      </c>
      <c r="B115" s="1048">
        <v>2</v>
      </c>
      <c r="C115" s="1048">
        <v>10</v>
      </c>
      <c r="D115" s="1048"/>
      <c r="E115" s="1946"/>
      <c r="F115" s="1066"/>
      <c r="G115" s="4" t="s">
        <v>99</v>
      </c>
      <c r="H115" s="1134">
        <v>40</v>
      </c>
      <c r="I115" s="1134">
        <v>39</v>
      </c>
      <c r="J115" s="1134"/>
      <c r="K115" s="1134">
        <v>4</v>
      </c>
      <c r="L115" s="1134">
        <v>7</v>
      </c>
      <c r="M115" s="1134">
        <v>0</v>
      </c>
      <c r="N115" s="1133">
        <v>2</v>
      </c>
      <c r="O115" s="1132">
        <v>1</v>
      </c>
    </row>
    <row r="116" spans="1:15" ht="11.25" customHeight="1">
      <c r="B116" s="1048"/>
      <c r="C116" s="1048"/>
      <c r="D116" s="1048"/>
      <c r="E116" s="1946"/>
      <c r="F116" s="1062" t="s">
        <v>26</v>
      </c>
      <c r="G116" s="4"/>
      <c r="H116" s="1111">
        <f>SUM(H117:H117)</f>
        <v>23</v>
      </c>
      <c r="I116" s="1111">
        <f>SUM(I117:I117)</f>
        <v>14</v>
      </c>
      <c r="J116" s="1111"/>
      <c r="K116" s="1111">
        <f>SUM(K117:K117)</f>
        <v>9</v>
      </c>
      <c r="L116" s="1111">
        <f>SUM(L117:L117)</f>
        <v>5</v>
      </c>
      <c r="M116" s="1111"/>
      <c r="N116" s="1067">
        <f>SUM(N117:N117)</f>
        <v>6</v>
      </c>
      <c r="O116" s="1135">
        <f>SUM(O117:O117)</f>
        <v>6</v>
      </c>
    </row>
    <row r="117" spans="1:15" ht="11.25" customHeight="1">
      <c r="A117" s="5">
        <v>6</v>
      </c>
      <c r="B117" s="1048">
        <v>2</v>
      </c>
      <c r="C117" s="1048">
        <v>6</v>
      </c>
      <c r="D117" s="1048"/>
      <c r="E117" s="1946"/>
      <c r="F117" s="1066"/>
      <c r="G117" s="4" t="s">
        <v>380</v>
      </c>
      <c r="H117" s="1134">
        <v>23</v>
      </c>
      <c r="I117" s="1134">
        <v>14</v>
      </c>
      <c r="J117" s="1134"/>
      <c r="K117" s="1134">
        <v>9</v>
      </c>
      <c r="L117" s="1134">
        <v>5</v>
      </c>
      <c r="M117" s="1134">
        <v>0</v>
      </c>
      <c r="N117" s="1133">
        <v>6</v>
      </c>
      <c r="O117" s="1132">
        <v>6</v>
      </c>
    </row>
    <row r="118" spans="1:15" ht="11.25" customHeight="1">
      <c r="B118" s="1048"/>
      <c r="C118" s="1048"/>
      <c r="D118" s="1048"/>
      <c r="E118" s="1946"/>
      <c r="F118" s="1062" t="s">
        <v>15</v>
      </c>
      <c r="G118" s="4"/>
      <c r="H118" s="1074">
        <f>SUM(H119)</f>
        <v>0</v>
      </c>
      <c r="I118" s="1074">
        <f>SUM(I119)</f>
        <v>0</v>
      </c>
      <c r="J118" s="1074"/>
      <c r="K118" s="1074">
        <f>SUM(K119)</f>
        <v>0</v>
      </c>
      <c r="L118" s="1074">
        <f>SUM(L119)</f>
        <v>0</v>
      </c>
      <c r="M118" s="1074"/>
      <c r="N118" s="1067">
        <f>SUM(N119)</f>
        <v>0</v>
      </c>
      <c r="O118" s="1135">
        <f>SUM(O119)</f>
        <v>0</v>
      </c>
    </row>
    <row r="119" spans="1:15" ht="11.25" customHeight="1">
      <c r="A119" s="5">
        <v>6</v>
      </c>
      <c r="B119" s="1048">
        <v>4</v>
      </c>
      <c r="C119" s="1048">
        <v>11</v>
      </c>
      <c r="D119" s="1048"/>
      <c r="E119" s="1946"/>
      <c r="F119" s="1057"/>
      <c r="G119" s="3" t="s">
        <v>416</v>
      </c>
      <c r="H119" s="1142">
        <v>0</v>
      </c>
      <c r="I119" s="1142">
        <v>0</v>
      </c>
      <c r="J119" s="1142"/>
      <c r="K119" s="1142">
        <v>0</v>
      </c>
      <c r="L119" s="1142">
        <v>0</v>
      </c>
      <c r="M119" s="1142">
        <v>0</v>
      </c>
      <c r="N119" s="1141">
        <v>0</v>
      </c>
      <c r="O119" s="1140">
        <v>0</v>
      </c>
    </row>
    <row r="120" spans="1:15" ht="12.75" customHeight="1">
      <c r="B120" s="1048"/>
      <c r="C120" s="1048"/>
      <c r="D120" s="1048"/>
      <c r="E120" s="1961">
        <v>1407</v>
      </c>
      <c r="F120" s="24" t="s">
        <v>62</v>
      </c>
      <c r="G120" s="372"/>
      <c r="H120" s="1078">
        <f>SUM(H123+H121)</f>
        <v>18</v>
      </c>
      <c r="I120" s="1078">
        <f>SUM(I123+I121)</f>
        <v>21</v>
      </c>
      <c r="J120" s="1078"/>
      <c r="K120" s="1078">
        <f>SUM(K123+K121)</f>
        <v>60</v>
      </c>
      <c r="L120" s="1078">
        <f>SUM(L123+L121)</f>
        <v>30</v>
      </c>
      <c r="M120" s="1078"/>
      <c r="N120" s="1077">
        <f>SUM(N123+N121)</f>
        <v>5</v>
      </c>
      <c r="O120" s="1139">
        <f>SUM(O123+O121)</f>
        <v>11</v>
      </c>
    </row>
    <row r="121" spans="1:15" ht="11.25" customHeight="1">
      <c r="B121" s="1048"/>
      <c r="C121" s="1048"/>
      <c r="D121" s="1048"/>
      <c r="E121" s="1950"/>
      <c r="F121" s="1062" t="s">
        <v>56</v>
      </c>
      <c r="G121" s="622"/>
      <c r="H121" s="1074">
        <f>SUM(H122)</f>
        <v>11</v>
      </c>
      <c r="I121" s="1074">
        <f>SUM(I122)</f>
        <v>18</v>
      </c>
      <c r="J121" s="1074"/>
      <c r="K121" s="1074">
        <f>SUM(K122)</f>
        <v>19</v>
      </c>
      <c r="L121" s="1074">
        <f>SUM(L122)</f>
        <v>9</v>
      </c>
      <c r="M121" s="1074"/>
      <c r="N121" s="1067">
        <f>SUM(N122)</f>
        <v>3</v>
      </c>
      <c r="O121" s="1135">
        <f>SUM(O122)</f>
        <v>3</v>
      </c>
    </row>
    <row r="122" spans="1:15" ht="11.25" customHeight="1">
      <c r="A122" s="5">
        <v>7</v>
      </c>
      <c r="B122" s="1048">
        <v>6</v>
      </c>
      <c r="C122" s="1048">
        <v>10</v>
      </c>
      <c r="D122" s="1048"/>
      <c r="E122" s="1950"/>
      <c r="F122" s="1066"/>
      <c r="G122" s="4" t="s">
        <v>100</v>
      </c>
      <c r="H122" s="1134">
        <v>11</v>
      </c>
      <c r="I122" s="1134">
        <v>18</v>
      </c>
      <c r="J122" s="1134"/>
      <c r="K122" s="1134">
        <v>19</v>
      </c>
      <c r="L122" s="1134">
        <v>9</v>
      </c>
      <c r="M122" s="1134">
        <v>0</v>
      </c>
      <c r="N122" s="1133">
        <v>3</v>
      </c>
      <c r="O122" s="1132">
        <v>3</v>
      </c>
    </row>
    <row r="123" spans="1:15" s="531" customFormat="1" ht="11.25" customHeight="1">
      <c r="A123" s="5"/>
      <c r="B123" s="1048"/>
      <c r="C123" s="1048"/>
      <c r="D123" s="1048"/>
      <c r="E123" s="1950"/>
      <c r="F123" s="1062" t="s">
        <v>25</v>
      </c>
      <c r="G123" s="4"/>
      <c r="H123" s="1074">
        <f>SUM(H124:H127)</f>
        <v>7</v>
      </c>
      <c r="I123" s="1074">
        <f>SUM(I124:I127)</f>
        <v>3</v>
      </c>
      <c r="J123" s="1074"/>
      <c r="K123" s="1074">
        <f>SUM(K124:K127)</f>
        <v>41</v>
      </c>
      <c r="L123" s="1074">
        <f>SUM(L124:L127)</f>
        <v>21</v>
      </c>
      <c r="M123" s="1074"/>
      <c r="N123" s="1067">
        <f>SUM(N124:N127)</f>
        <v>2</v>
      </c>
      <c r="O123" s="1135">
        <f>SUM(O124:O127)</f>
        <v>8</v>
      </c>
    </row>
    <row r="124" spans="1:15" s="531" customFormat="1" ht="11.25" customHeight="1">
      <c r="A124" s="5"/>
      <c r="B124" s="1048"/>
      <c r="C124" s="1048"/>
      <c r="D124" s="1048"/>
      <c r="E124" s="1950"/>
      <c r="F124" s="1062"/>
      <c r="G124" s="4" t="s">
        <v>119</v>
      </c>
      <c r="H124" s="1134">
        <v>2</v>
      </c>
      <c r="I124" s="1134">
        <v>1</v>
      </c>
      <c r="J124" s="1134"/>
      <c r="K124" s="1134">
        <v>16</v>
      </c>
      <c r="L124" s="1134">
        <v>9</v>
      </c>
      <c r="M124" s="1134">
        <v>0</v>
      </c>
      <c r="N124" s="1133">
        <v>1</v>
      </c>
      <c r="O124" s="1132">
        <v>0</v>
      </c>
    </row>
    <row r="125" spans="1:15" s="531" customFormat="1" ht="11.25" customHeight="1">
      <c r="A125" s="5"/>
      <c r="B125" s="1048"/>
      <c r="C125" s="1048"/>
      <c r="D125" s="1048"/>
      <c r="E125" s="1950"/>
      <c r="F125" s="1062"/>
      <c r="G125" s="4" t="s">
        <v>379</v>
      </c>
      <c r="H125" s="1134">
        <v>4</v>
      </c>
      <c r="I125" s="1134">
        <v>1</v>
      </c>
      <c r="J125" s="1134"/>
      <c r="K125" s="1134">
        <v>6</v>
      </c>
      <c r="L125" s="1134">
        <v>1</v>
      </c>
      <c r="M125" s="1134">
        <v>0</v>
      </c>
      <c r="N125" s="1133">
        <v>1</v>
      </c>
      <c r="O125" s="1132">
        <v>3</v>
      </c>
    </row>
    <row r="126" spans="1:15" s="531" customFormat="1" ht="11.25" customHeight="1">
      <c r="A126" s="5"/>
      <c r="B126" s="1048"/>
      <c r="C126" s="1048"/>
      <c r="D126" s="1048"/>
      <c r="E126" s="1950"/>
      <c r="F126" s="1062"/>
      <c r="G126" s="4" t="s">
        <v>378</v>
      </c>
      <c r="H126" s="1134">
        <v>1</v>
      </c>
      <c r="I126" s="1134">
        <v>1</v>
      </c>
      <c r="J126" s="1134"/>
      <c r="K126" s="1134">
        <v>19</v>
      </c>
      <c r="L126" s="1134">
        <v>11</v>
      </c>
      <c r="M126" s="1134">
        <v>0</v>
      </c>
      <c r="N126" s="1133">
        <v>0</v>
      </c>
      <c r="O126" s="1132">
        <v>5</v>
      </c>
    </row>
    <row r="127" spans="1:15" s="531" customFormat="1" ht="11.25" customHeight="1">
      <c r="A127" s="5"/>
      <c r="B127" s="1048"/>
      <c r="C127" s="1048"/>
      <c r="D127" s="1048"/>
      <c r="E127" s="2102"/>
      <c r="F127" s="1066"/>
      <c r="G127" s="4" t="s">
        <v>415</v>
      </c>
      <c r="H127" s="1134">
        <v>0</v>
      </c>
      <c r="I127" s="1134">
        <v>0</v>
      </c>
      <c r="J127" s="1134"/>
      <c r="K127" s="1134">
        <v>0</v>
      </c>
      <c r="L127" s="1134">
        <v>0</v>
      </c>
      <c r="M127" s="1134">
        <v>0</v>
      </c>
      <c r="N127" s="1138">
        <v>0</v>
      </c>
      <c r="O127" s="1137">
        <v>0</v>
      </c>
    </row>
    <row r="128" spans="1:15" ht="12.75" customHeight="1">
      <c r="B128" s="1048"/>
      <c r="C128" s="1048"/>
      <c r="D128" s="1048"/>
      <c r="E128" s="1961">
        <v>1408</v>
      </c>
      <c r="F128" s="24" t="s">
        <v>63</v>
      </c>
      <c r="G128" s="373"/>
      <c r="H128" s="1078">
        <f>SUM(H131+H129+H133+H137)</f>
        <v>128</v>
      </c>
      <c r="I128" s="1078">
        <f>SUM(I131+I129+I133+I137)</f>
        <v>146</v>
      </c>
      <c r="J128" s="1078"/>
      <c r="K128" s="1078">
        <f>SUM(K131+K129+K133+K137)</f>
        <v>134</v>
      </c>
      <c r="L128" s="1078">
        <f>SUM(L131+L129+L133+L137)</f>
        <v>115</v>
      </c>
      <c r="M128" s="1078"/>
      <c r="N128" s="1077">
        <f>SUM(N133,N137,N131+N129)</f>
        <v>16</v>
      </c>
      <c r="O128" s="1139">
        <f>SUM(O133,O137,O131+O129)</f>
        <v>11</v>
      </c>
    </row>
    <row r="129" spans="1:15" ht="11.25" customHeight="1">
      <c r="B129" s="1048"/>
      <c r="C129" s="1048"/>
      <c r="D129" s="1048"/>
      <c r="E129" s="1950"/>
      <c r="F129" s="1062" t="s">
        <v>16</v>
      </c>
      <c r="G129" s="622"/>
      <c r="H129" s="1074">
        <f>SUM(H130:H130)</f>
        <v>0</v>
      </c>
      <c r="I129" s="1074">
        <f>SUM(I130:I130)</f>
        <v>0</v>
      </c>
      <c r="J129" s="1111"/>
      <c r="K129" s="1111">
        <f>SUM(K130)</f>
        <v>0</v>
      </c>
      <c r="L129" s="1111">
        <f>SUM(L130)</f>
        <v>0</v>
      </c>
      <c r="M129" s="1091"/>
      <c r="N129" s="1067">
        <f>SUM(N130:N130)</f>
        <v>0</v>
      </c>
      <c r="O129" s="1135">
        <f>SUM(O130:O130)</f>
        <v>0</v>
      </c>
    </row>
    <row r="130" spans="1:15" ht="11.25" customHeight="1">
      <c r="A130" s="5">
        <v>8</v>
      </c>
      <c r="B130" s="1048">
        <v>4</v>
      </c>
      <c r="C130" s="1048">
        <v>6</v>
      </c>
      <c r="D130" s="1048"/>
      <c r="E130" s="1950"/>
      <c r="F130" s="1066"/>
      <c r="G130" s="4" t="s">
        <v>414</v>
      </c>
      <c r="H130" s="1134">
        <v>0</v>
      </c>
      <c r="I130" s="1134">
        <v>0</v>
      </c>
      <c r="J130" s="1134"/>
      <c r="K130" s="1134">
        <v>0</v>
      </c>
      <c r="L130" s="1134">
        <v>0</v>
      </c>
      <c r="M130" s="1134">
        <v>0</v>
      </c>
      <c r="N130" s="1133">
        <v>0</v>
      </c>
      <c r="O130" s="1132">
        <v>0</v>
      </c>
    </row>
    <row r="131" spans="1:15" s="531" customFormat="1" ht="11.25" customHeight="1">
      <c r="A131" s="5"/>
      <c r="B131" s="1048"/>
      <c r="C131" s="1048"/>
      <c r="D131" s="1048"/>
      <c r="E131" s="1950"/>
      <c r="F131" s="1062" t="s">
        <v>57</v>
      </c>
      <c r="G131" s="4"/>
      <c r="H131" s="1074">
        <f>SUM(H132:H132)</f>
        <v>105</v>
      </c>
      <c r="I131" s="1074">
        <f>SUM(I132:I132)</f>
        <v>119</v>
      </c>
      <c r="J131" s="1074"/>
      <c r="K131" s="1074">
        <f>SUM(K132:K132)</f>
        <v>38</v>
      </c>
      <c r="L131" s="1074">
        <f>SUM(L132:L132)</f>
        <v>32</v>
      </c>
      <c r="M131" s="1074"/>
      <c r="N131" s="1059">
        <f>SUM(N132:N132)</f>
        <v>10</v>
      </c>
      <c r="O131" s="1131">
        <f>SUM(O132:O132)</f>
        <v>8</v>
      </c>
    </row>
    <row r="132" spans="1:15" s="531" customFormat="1" ht="11.25" customHeight="1">
      <c r="A132" s="5"/>
      <c r="B132" s="1048"/>
      <c r="C132" s="1048"/>
      <c r="D132" s="1048"/>
      <c r="E132" s="1950"/>
      <c r="F132" s="1066"/>
      <c r="G132" s="4" t="s">
        <v>121</v>
      </c>
      <c r="H132" s="1134">
        <v>105</v>
      </c>
      <c r="I132" s="1134">
        <v>119</v>
      </c>
      <c r="J132" s="1134"/>
      <c r="K132" s="1134">
        <v>38</v>
      </c>
      <c r="L132" s="1134">
        <v>32</v>
      </c>
      <c r="M132" s="1134">
        <v>0</v>
      </c>
      <c r="N132" s="1133">
        <v>10</v>
      </c>
      <c r="O132" s="1132">
        <v>8</v>
      </c>
    </row>
    <row r="133" spans="1:15" ht="11.25" customHeight="1">
      <c r="B133" s="1048"/>
      <c r="C133" s="1048"/>
      <c r="D133" s="1048"/>
      <c r="E133" s="1950"/>
      <c r="F133" s="1062" t="s">
        <v>18</v>
      </c>
      <c r="G133" s="4"/>
      <c r="H133" s="1074">
        <f>SUM(H134:H136)</f>
        <v>7</v>
      </c>
      <c r="I133" s="1074">
        <f>SUM(I134:I136)</f>
        <v>6</v>
      </c>
      <c r="J133" s="1074"/>
      <c r="K133" s="1074">
        <f>SUM(K134:K136)</f>
        <v>57</v>
      </c>
      <c r="L133" s="1074">
        <f>SUM(L134:L136)</f>
        <v>41</v>
      </c>
      <c r="M133" s="1074"/>
      <c r="N133" s="1059">
        <f>SUM(N134:N136)</f>
        <v>6</v>
      </c>
      <c r="O133" s="1131">
        <f>SUM(O134:O136)</f>
        <v>2</v>
      </c>
    </row>
    <row r="134" spans="1:15" ht="11.25" customHeight="1">
      <c r="A134" s="5">
        <v>8</v>
      </c>
      <c r="B134" s="1048">
        <v>4</v>
      </c>
      <c r="C134" s="1048">
        <v>11</v>
      </c>
      <c r="D134" s="1048"/>
      <c r="E134" s="1950"/>
      <c r="F134" s="1062"/>
      <c r="G134" s="4" t="s">
        <v>122</v>
      </c>
      <c r="H134" s="1134">
        <v>5</v>
      </c>
      <c r="I134" s="1134">
        <v>3</v>
      </c>
      <c r="J134" s="1134"/>
      <c r="K134" s="1134">
        <v>20</v>
      </c>
      <c r="L134" s="1134">
        <v>14</v>
      </c>
      <c r="M134" s="1134">
        <v>0</v>
      </c>
      <c r="N134" s="1138">
        <v>3</v>
      </c>
      <c r="O134" s="1132">
        <v>1</v>
      </c>
    </row>
    <row r="135" spans="1:15" ht="11.25" customHeight="1">
      <c r="A135" s="5">
        <v>8</v>
      </c>
      <c r="B135" s="1048">
        <v>3</v>
      </c>
      <c r="C135" s="1048">
        <v>11</v>
      </c>
      <c r="D135" s="1048"/>
      <c r="E135" s="1950"/>
      <c r="F135" s="1062"/>
      <c r="G135" s="4" t="s">
        <v>123</v>
      </c>
      <c r="H135" s="1134">
        <v>2</v>
      </c>
      <c r="I135" s="1134">
        <v>1</v>
      </c>
      <c r="J135" s="1134"/>
      <c r="K135" s="1134">
        <v>23</v>
      </c>
      <c r="L135" s="1134">
        <v>15</v>
      </c>
      <c r="M135" s="1134">
        <v>0</v>
      </c>
      <c r="N135" s="1138">
        <v>3</v>
      </c>
      <c r="O135" s="1132">
        <v>1</v>
      </c>
    </row>
    <row r="136" spans="1:15" ht="11.25" customHeight="1">
      <c r="A136" s="5">
        <v>8</v>
      </c>
      <c r="B136" s="1048">
        <v>4</v>
      </c>
      <c r="C136" s="1048">
        <v>11</v>
      </c>
      <c r="D136" s="1048"/>
      <c r="E136" s="1950"/>
      <c r="F136" s="1062"/>
      <c r="G136" s="4" t="s">
        <v>377</v>
      </c>
      <c r="H136" s="1134">
        <v>0</v>
      </c>
      <c r="I136" s="1134">
        <v>2</v>
      </c>
      <c r="J136" s="1134"/>
      <c r="K136" s="1134">
        <v>14</v>
      </c>
      <c r="L136" s="1134">
        <v>12</v>
      </c>
      <c r="M136" s="1134">
        <v>0</v>
      </c>
      <c r="N136" s="1138">
        <v>0</v>
      </c>
      <c r="O136" s="1132">
        <v>0</v>
      </c>
    </row>
    <row r="137" spans="1:15" ht="11.25" customHeight="1">
      <c r="B137" s="1048"/>
      <c r="C137" s="1048"/>
      <c r="D137" s="1048"/>
      <c r="E137" s="1950"/>
      <c r="F137" s="1062" t="s">
        <v>59</v>
      </c>
      <c r="G137" s="622"/>
      <c r="H137" s="1074">
        <f>SUM(H138)</f>
        <v>16</v>
      </c>
      <c r="I137" s="1074">
        <f>SUM(I138)</f>
        <v>21</v>
      </c>
      <c r="J137" s="1074"/>
      <c r="K137" s="1074">
        <f>SUM(K138)</f>
        <v>39</v>
      </c>
      <c r="L137" s="1074">
        <f>SUM(L138)</f>
        <v>42</v>
      </c>
      <c r="M137" s="1074"/>
      <c r="N137" s="1059">
        <f>SUM(N138)</f>
        <v>0</v>
      </c>
      <c r="O137" s="1135">
        <f>SUM(O138)</f>
        <v>1</v>
      </c>
    </row>
    <row r="138" spans="1:15" ht="11.25" customHeight="1">
      <c r="A138" s="5">
        <v>8</v>
      </c>
      <c r="B138" s="1048">
        <v>4</v>
      </c>
      <c r="C138" s="1048">
        <v>11</v>
      </c>
      <c r="D138" s="1048"/>
      <c r="E138" s="1950"/>
      <c r="F138" s="1066"/>
      <c r="G138" s="4" t="s">
        <v>125</v>
      </c>
      <c r="H138" s="1134">
        <v>16</v>
      </c>
      <c r="I138" s="1134">
        <v>21</v>
      </c>
      <c r="J138" s="1134"/>
      <c r="K138" s="1134">
        <v>39</v>
      </c>
      <c r="L138" s="1134">
        <v>42</v>
      </c>
      <c r="M138" s="1134">
        <v>0</v>
      </c>
      <c r="N138" s="1138">
        <v>0</v>
      </c>
      <c r="O138" s="1137">
        <v>1</v>
      </c>
    </row>
    <row r="139" spans="1:15" ht="12.75" customHeight="1">
      <c r="B139" s="1048"/>
      <c r="C139" s="1048"/>
      <c r="D139" s="1048"/>
      <c r="E139" s="1961">
        <v>1624</v>
      </c>
      <c r="F139" s="24" t="s">
        <v>19</v>
      </c>
      <c r="G139" s="372"/>
      <c r="H139" s="1078">
        <f>SUM(H140+H142)</f>
        <v>3</v>
      </c>
      <c r="I139" s="1078">
        <f>SUM(I140+I142)</f>
        <v>4</v>
      </c>
      <c r="J139" s="1078"/>
      <c r="K139" s="1078">
        <f>SUM(K140+K142)</f>
        <v>9</v>
      </c>
      <c r="L139" s="1078">
        <f>SUM(L140+L142)</f>
        <v>12</v>
      </c>
      <c r="M139" s="1078"/>
      <c r="N139" s="1124">
        <f>SUM(N140+N142)</f>
        <v>2</v>
      </c>
      <c r="O139" s="1136">
        <f>SUM(O140+O142)</f>
        <v>4</v>
      </c>
    </row>
    <row r="140" spans="1:15" ht="11.25" customHeight="1">
      <c r="B140" s="1048"/>
      <c r="C140" s="1048"/>
      <c r="D140" s="1048"/>
      <c r="E140" s="1950"/>
      <c r="F140" s="1069" t="s">
        <v>149</v>
      </c>
      <c r="G140" s="451"/>
      <c r="H140" s="1068">
        <f>SUM(H141)</f>
        <v>3</v>
      </c>
      <c r="I140" s="1068">
        <f>SUM(I141)</f>
        <v>0</v>
      </c>
      <c r="J140" s="1068"/>
      <c r="K140" s="1068">
        <f>SUM(K141)</f>
        <v>5</v>
      </c>
      <c r="L140" s="1068">
        <f>SUM(L141)</f>
        <v>4</v>
      </c>
      <c r="M140" s="1068"/>
      <c r="N140" s="1067">
        <f>SUM(N141)</f>
        <v>1</v>
      </c>
      <c r="O140" s="1135">
        <f>SUM(O141)</f>
        <v>1</v>
      </c>
    </row>
    <row r="141" spans="1:15" ht="11.25" customHeight="1">
      <c r="A141" s="5">
        <v>9</v>
      </c>
      <c r="B141" s="1048">
        <v>4</v>
      </c>
      <c r="C141" s="1048">
        <v>8</v>
      </c>
      <c r="D141" s="1048"/>
      <c r="E141" s="1950"/>
      <c r="F141" s="1066"/>
      <c r="G141" s="4" t="s">
        <v>376</v>
      </c>
      <c r="H141" s="1134">
        <v>3</v>
      </c>
      <c r="I141" s="1134">
        <v>0</v>
      </c>
      <c r="J141" s="1129"/>
      <c r="K141" s="1129">
        <v>5</v>
      </c>
      <c r="L141" s="1129">
        <v>4</v>
      </c>
      <c r="M141" s="1129">
        <v>0</v>
      </c>
      <c r="N141" s="1133">
        <v>1</v>
      </c>
      <c r="O141" s="1132">
        <v>1</v>
      </c>
    </row>
    <row r="142" spans="1:15" ht="11.25" customHeight="1">
      <c r="B142" s="1048"/>
      <c r="C142" s="1048"/>
      <c r="D142" s="1048"/>
      <c r="E142" s="1950"/>
      <c r="F142" s="1062" t="s">
        <v>22</v>
      </c>
      <c r="G142" s="4"/>
      <c r="H142" s="1074">
        <f>SUM(H143)</f>
        <v>0</v>
      </c>
      <c r="I142" s="1074">
        <f>SUM(I143)</f>
        <v>4</v>
      </c>
      <c r="J142" s="1068"/>
      <c r="K142" s="1068">
        <f>SUM(K143)</f>
        <v>4</v>
      </c>
      <c r="L142" s="1068">
        <f>SUM(L143)</f>
        <v>8</v>
      </c>
      <c r="M142" s="1068"/>
      <c r="N142" s="1059">
        <f>SUM(N143)</f>
        <v>1</v>
      </c>
      <c r="O142" s="1131">
        <f>SUM(O143)</f>
        <v>3</v>
      </c>
    </row>
    <row r="143" spans="1:15" ht="11.25" customHeight="1">
      <c r="A143" s="5">
        <v>9</v>
      </c>
      <c r="B143" s="1048">
        <v>5</v>
      </c>
      <c r="C143" s="1048">
        <v>11</v>
      </c>
      <c r="D143" s="1048"/>
      <c r="E143" s="1955"/>
      <c r="F143" s="1057"/>
      <c r="G143" s="3" t="s">
        <v>375</v>
      </c>
      <c r="H143" s="1130">
        <v>0</v>
      </c>
      <c r="I143" s="1130">
        <v>4</v>
      </c>
      <c r="J143" s="1129"/>
      <c r="K143" s="1129">
        <v>4</v>
      </c>
      <c r="L143" s="1129">
        <v>8</v>
      </c>
      <c r="M143" s="1129">
        <v>0</v>
      </c>
      <c r="N143" s="1128">
        <v>1</v>
      </c>
      <c r="O143" s="1127">
        <v>3</v>
      </c>
    </row>
    <row r="144" spans="1:15" ht="15" customHeight="1">
      <c r="B144" s="1048"/>
      <c r="C144" s="1048"/>
      <c r="D144" s="1048"/>
      <c r="E144" s="29"/>
      <c r="F144" s="1885" t="s">
        <v>0</v>
      </c>
      <c r="G144" s="1886"/>
      <c r="H144" s="363">
        <f>SUM(H7+H38+H70+H78+H90+H108+H120+H128+H139)</f>
        <v>1519</v>
      </c>
      <c r="I144" s="363">
        <f>SUM(I7+I38+I70+I78+I90+I108+I120+I128+I139)</f>
        <v>1468</v>
      </c>
      <c r="J144" s="363"/>
      <c r="K144" s="363">
        <f>SUM(K7+K38+K70+K78+K90+K108+K120+K128+K139)</f>
        <v>1355</v>
      </c>
      <c r="L144" s="363">
        <f>SUM(L7+L38+L70+L78+L90+L108+L120+L128+L139)</f>
        <v>962</v>
      </c>
      <c r="M144" s="363"/>
      <c r="N144" s="363">
        <f>SUM(N7+N38+N70+N78+N90+N108+N120+N128+N139)</f>
        <v>429</v>
      </c>
      <c r="O144" s="362">
        <f>SUM(O7+O38+O70+O78+O90+O108+O120+O128+O139)</f>
        <v>301</v>
      </c>
    </row>
    <row r="145" spans="2:15" ht="12" customHeight="1">
      <c r="B145" s="1048"/>
      <c r="C145" s="1048"/>
      <c r="D145" s="1048"/>
      <c r="E145" s="1"/>
      <c r="F145" s="2058" t="s">
        <v>374</v>
      </c>
      <c r="G145" s="2058"/>
      <c r="H145" s="2058"/>
      <c r="I145" s="2058"/>
      <c r="J145" s="2058"/>
      <c r="K145" s="2058"/>
      <c r="L145" s="2058"/>
      <c r="M145" s="2058"/>
      <c r="N145" s="2058"/>
      <c r="O145" s="2058"/>
    </row>
    <row r="146" spans="2:15" ht="9.75" customHeight="1">
      <c r="B146" s="1048"/>
      <c r="C146" s="1048"/>
      <c r="D146" s="1048"/>
      <c r="E146" s="1"/>
      <c r="F146" s="1942" t="s">
        <v>373</v>
      </c>
      <c r="G146" s="1942"/>
      <c r="H146" s="1942"/>
      <c r="I146" s="1942"/>
      <c r="J146" s="1942"/>
      <c r="K146" s="1942"/>
      <c r="L146" s="1942"/>
      <c r="M146" s="1942"/>
      <c r="N146" s="1942"/>
      <c r="O146" s="1942"/>
    </row>
    <row r="147" spans="2:15" ht="9" customHeight="1">
      <c r="B147" s="1048"/>
      <c r="F147" s="531"/>
      <c r="G147" s="531"/>
      <c r="H147" s="531"/>
      <c r="I147" s="531"/>
      <c r="J147" s="531"/>
      <c r="K147" s="531"/>
      <c r="L147" s="531"/>
      <c r="M147" s="531"/>
      <c r="N147" s="1047"/>
      <c r="O147" s="1047"/>
    </row>
    <row r="148" spans="2:15" ht="9" customHeight="1">
      <c r="B148" s="1048"/>
      <c r="F148" s="531"/>
      <c r="G148" s="531"/>
      <c r="H148" s="531"/>
      <c r="I148" s="531"/>
      <c r="J148" s="531"/>
      <c r="K148" s="531"/>
      <c r="L148" s="531"/>
      <c r="M148" s="531"/>
      <c r="N148" s="1047"/>
      <c r="O148" s="1047"/>
    </row>
    <row r="149" spans="2:15" ht="9" customHeight="1">
      <c r="B149" s="1048"/>
      <c r="F149" s="531"/>
      <c r="G149" s="531"/>
      <c r="H149" s="531"/>
      <c r="I149" s="531"/>
      <c r="J149" s="531"/>
      <c r="K149" s="531"/>
      <c r="L149" s="531"/>
      <c r="M149" s="531"/>
      <c r="N149" s="1047"/>
      <c r="O149" s="1047"/>
    </row>
    <row r="150" spans="2:15" ht="9" customHeight="1">
      <c r="B150" s="1048"/>
      <c r="F150" s="531"/>
      <c r="G150" s="531"/>
      <c r="H150" s="531"/>
      <c r="I150" s="531"/>
      <c r="J150" s="531"/>
      <c r="K150" s="531"/>
      <c r="L150" s="531"/>
      <c r="M150" s="531"/>
      <c r="N150" s="1047"/>
      <c r="O150" s="1047"/>
    </row>
    <row r="151" spans="2:15" ht="9" customHeight="1">
      <c r="B151" s="1048"/>
      <c r="F151" s="531"/>
      <c r="G151" s="531"/>
      <c r="H151" s="531"/>
      <c r="I151" s="531"/>
      <c r="J151" s="531"/>
      <c r="K151" s="531"/>
      <c r="L151" s="531"/>
      <c r="M151" s="531"/>
      <c r="N151" s="1047"/>
      <c r="O151" s="1047"/>
    </row>
    <row r="152" spans="2:15" ht="9" customHeight="1">
      <c r="B152" s="1048"/>
      <c r="F152" s="531"/>
      <c r="G152" s="531"/>
      <c r="H152" s="531"/>
      <c r="I152" s="531"/>
      <c r="J152" s="531"/>
      <c r="K152" s="531"/>
      <c r="L152" s="531"/>
      <c r="M152" s="531"/>
      <c r="N152" s="1047"/>
      <c r="O152" s="1047"/>
    </row>
    <row r="153" spans="2:15" ht="9" customHeight="1">
      <c r="B153" s="1048"/>
      <c r="F153" s="531"/>
      <c r="G153" s="531"/>
      <c r="H153" s="531"/>
      <c r="I153" s="531"/>
      <c r="J153" s="531"/>
      <c r="K153" s="531"/>
      <c r="L153" s="531"/>
      <c r="M153" s="531"/>
      <c r="N153" s="1047"/>
      <c r="O153" s="1047"/>
    </row>
    <row r="154" spans="2:15" ht="9" customHeight="1">
      <c r="F154" s="531"/>
      <c r="G154" s="531"/>
      <c r="H154" s="531"/>
      <c r="I154" s="531"/>
      <c r="J154" s="531"/>
      <c r="K154" s="531"/>
      <c r="L154" s="531"/>
      <c r="M154" s="531"/>
      <c r="N154" s="1047"/>
      <c r="O154" s="1047"/>
    </row>
    <row r="155" spans="2:15" ht="9" customHeight="1">
      <c r="F155" s="531"/>
      <c r="G155" s="531"/>
      <c r="H155" s="531"/>
      <c r="I155" s="531"/>
      <c r="J155" s="531"/>
      <c r="K155" s="531"/>
      <c r="L155" s="531"/>
      <c r="M155" s="531"/>
      <c r="N155" s="1047"/>
      <c r="O155" s="1047"/>
    </row>
    <row r="156" spans="2:15" ht="9" customHeight="1">
      <c r="F156" s="531"/>
      <c r="G156" s="531"/>
      <c r="H156" s="531"/>
      <c r="I156" s="531"/>
      <c r="J156" s="531"/>
      <c r="K156" s="531"/>
      <c r="L156" s="531"/>
      <c r="M156" s="531"/>
      <c r="N156" s="1047"/>
      <c r="O156" s="1047"/>
    </row>
    <row r="157" spans="2:15" ht="9" customHeight="1">
      <c r="F157" s="531"/>
      <c r="G157" s="531"/>
      <c r="H157" s="531"/>
      <c r="I157" s="531"/>
      <c r="J157" s="531"/>
      <c r="K157" s="531"/>
      <c r="L157" s="531"/>
      <c r="M157" s="531"/>
      <c r="N157" s="1047"/>
      <c r="O157" s="1047"/>
    </row>
    <row r="158" spans="2:15" ht="9" customHeight="1">
      <c r="F158" s="531"/>
      <c r="G158" s="531"/>
      <c r="H158" s="531"/>
      <c r="I158" s="531"/>
      <c r="J158" s="531"/>
      <c r="K158" s="531"/>
      <c r="L158" s="531"/>
      <c r="M158" s="531"/>
      <c r="N158" s="1047"/>
      <c r="O158" s="1047"/>
    </row>
    <row r="159" spans="2:15" ht="9" customHeight="1">
      <c r="F159" s="531"/>
      <c r="G159" s="531"/>
      <c r="H159" s="531"/>
      <c r="I159" s="531"/>
      <c r="J159" s="531"/>
      <c r="K159" s="531"/>
      <c r="L159" s="531"/>
      <c r="M159" s="531"/>
      <c r="N159" s="1047"/>
      <c r="O159" s="1047"/>
    </row>
    <row r="160" spans="2:1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7:15" ht="9" customHeight="1"/>
    <row r="210" spans="7:15" ht="9" customHeight="1"/>
    <row r="211" spans="7:15" ht="9" customHeight="1"/>
    <row r="212" spans="7:15" ht="9" customHeight="1"/>
    <row r="213" spans="7:15" ht="9" customHeight="1"/>
    <row r="214" spans="7:15" ht="9" customHeight="1"/>
    <row r="215" spans="7:15" ht="9" customHeight="1"/>
    <row r="216" spans="7:15" ht="9" customHeight="1"/>
    <row r="217" spans="7:15" ht="9" customHeight="1"/>
    <row r="218" spans="7:15" ht="9" customHeight="1"/>
    <row r="219" spans="7:15" ht="9" customHeight="1"/>
    <row r="220" spans="7:15" ht="9" customHeight="1"/>
    <row r="221" spans="7:15" ht="9" customHeight="1"/>
    <row r="222" spans="7:15" ht="9" customHeight="1"/>
    <row r="223" spans="7:15" ht="9" customHeight="1"/>
    <row r="224" spans="7:15" ht="9" customHeight="1">
      <c r="G224" s="4"/>
      <c r="H224" s="4"/>
      <c r="I224" s="4"/>
      <c r="J224" s="4"/>
      <c r="K224" s="4"/>
      <c r="L224" s="4"/>
      <c r="M224" s="4"/>
      <c r="N224" s="1045"/>
      <c r="O224" s="1045"/>
    </row>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sheetData>
  <mergeCells count="26">
    <mergeCell ref="S1:AG1"/>
    <mergeCell ref="E7:E33"/>
    <mergeCell ref="E1:O1"/>
    <mergeCell ref="E2:O2"/>
    <mergeCell ref="H4:I5"/>
    <mergeCell ref="E4:E6"/>
    <mergeCell ref="S15:U17"/>
    <mergeCell ref="E139:E143"/>
    <mergeCell ref="F144:G144"/>
    <mergeCell ref="N5:O5"/>
    <mergeCell ref="K5:L5"/>
    <mergeCell ref="E128:E138"/>
    <mergeCell ref="K88:L88"/>
    <mergeCell ref="E87:E89"/>
    <mergeCell ref="E38:E69"/>
    <mergeCell ref="E70:E77"/>
    <mergeCell ref="E78:E84"/>
    <mergeCell ref="E120:E127"/>
    <mergeCell ref="E108:E119"/>
    <mergeCell ref="H87:I88"/>
    <mergeCell ref="E90:E107"/>
    <mergeCell ref="F146:O146"/>
    <mergeCell ref="F4:G6"/>
    <mergeCell ref="F87:G89"/>
    <mergeCell ref="N88:O88"/>
    <mergeCell ref="F145:O145"/>
  </mergeCells>
  <printOptions horizontalCentered="1"/>
  <pageMargins left="0.51181102362204722" right="0.43307086614173229" top="0.31496062992125984" bottom="0.74803149606299213" header="0.51181102362204722" footer="0.51181102362204722"/>
  <pageSetup scale="67" orientation="portrait" r:id="rId1"/>
  <headerFooter alignWithMargins="0">
    <oddFooter>&amp;F</oddFooter>
  </headerFooter>
  <rowBreaks count="1" manualBreakCount="1">
    <brk id="85" max="14"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42B12-6735-4145-B5AF-96B9E3738E09}">
  <dimension ref="A1:AM485"/>
  <sheetViews>
    <sheetView view="pageBreakPreview" topLeftCell="D1" zoomScaleNormal="115" zoomScaleSheetLayoutView="100" workbookViewId="0">
      <selection activeCell="U11" sqref="U11:Y27"/>
    </sheetView>
  </sheetViews>
  <sheetFormatPr baseColWidth="10" defaultRowHeight="12.75"/>
  <cols>
    <col min="1" max="2" width="2.28515625" style="5" hidden="1" customWidth="1"/>
    <col min="3" max="3" width="2.85546875" style="5" hidden="1" customWidth="1"/>
    <col min="4" max="4" width="2.5703125" style="5" customWidth="1"/>
    <col min="5" max="5" width="6.85546875" style="741" customWidth="1"/>
    <col min="6" max="6" width="2.28515625" style="1" customWidth="1"/>
    <col min="7" max="7" width="65.42578125" style="1" customWidth="1"/>
    <col min="8" max="10" width="6.28515625" style="1" customWidth="1"/>
    <col min="11" max="11" width="1" style="1" customWidth="1"/>
    <col min="12" max="14" width="6.28515625" style="1" customWidth="1"/>
    <col min="15" max="15" width="1" style="1" customWidth="1"/>
    <col min="16" max="17" width="6.28515625" style="1044" customWidth="1"/>
    <col min="18" max="18" width="6.7109375" style="16" bestFit="1" customWidth="1"/>
    <col min="19" max="20" width="11.42578125" style="1"/>
    <col min="21" max="21" width="4.7109375" style="1" customWidth="1"/>
    <col min="22" max="22" width="7.5703125" style="1" bestFit="1" customWidth="1"/>
    <col min="23" max="23" width="2.28515625" style="1" customWidth="1"/>
    <col min="24" max="24" width="26" style="1" customWidth="1"/>
    <col min="25" max="25" width="8" style="1" customWidth="1"/>
    <col min="26" max="26" width="1" style="1" customWidth="1"/>
    <col min="27" max="27" width="6.7109375" style="1" customWidth="1"/>
    <col min="28" max="28" width="1" style="1" customWidth="1"/>
    <col min="29" max="29" width="6.7109375" style="1" customWidth="1"/>
    <col min="30" max="30" width="1" style="1" customWidth="1"/>
    <col min="31" max="31" width="6.7109375" style="1" customWidth="1"/>
    <col min="32" max="32" width="1" style="1" customWidth="1"/>
    <col min="33" max="33" width="6.7109375" style="1" customWidth="1"/>
    <col min="34" max="34" width="1" style="1" customWidth="1"/>
    <col min="35" max="35" width="6.7109375" style="1" customWidth="1"/>
    <col min="36" max="36" width="1" style="1" customWidth="1"/>
    <col min="37" max="38" width="6.7109375" style="1" customWidth="1"/>
    <col min="39" max="16384" width="11.42578125" style="1"/>
  </cols>
  <sheetData>
    <row r="1" spans="1:39" ht="12.75" customHeight="1">
      <c r="E1" s="1888" t="s">
        <v>413</v>
      </c>
      <c r="F1" s="1888"/>
      <c r="G1" s="1888"/>
      <c r="H1" s="1888"/>
      <c r="I1" s="1888"/>
      <c r="J1" s="1888"/>
      <c r="K1" s="1888"/>
      <c r="L1" s="1888"/>
      <c r="M1" s="1888"/>
      <c r="N1" s="1888"/>
      <c r="O1" s="1888"/>
      <c r="P1" s="1888"/>
      <c r="Q1" s="1888"/>
      <c r="R1" s="1888"/>
      <c r="S1" s="389"/>
      <c r="V1" s="1888"/>
      <c r="W1" s="1888"/>
      <c r="X1" s="1888"/>
      <c r="Y1" s="1888"/>
      <c r="Z1" s="1888"/>
      <c r="AA1" s="1888"/>
      <c r="AB1" s="1888"/>
      <c r="AC1" s="1888"/>
      <c r="AD1" s="1888"/>
      <c r="AE1" s="1888"/>
      <c r="AF1" s="1888"/>
      <c r="AG1" s="1888"/>
      <c r="AH1" s="1888"/>
      <c r="AI1" s="1888"/>
      <c r="AJ1" s="1888"/>
    </row>
    <row r="2" spans="1:39" ht="12.75" customHeight="1">
      <c r="C2" s="719"/>
      <c r="D2" s="719"/>
      <c r="E2" s="1888" t="s">
        <v>412</v>
      </c>
      <c r="F2" s="1888"/>
      <c r="G2" s="1888"/>
      <c r="H2" s="1888"/>
      <c r="I2" s="1888"/>
      <c r="J2" s="1888"/>
      <c r="K2" s="1888"/>
      <c r="L2" s="1888"/>
      <c r="M2" s="1888"/>
      <c r="N2" s="1888"/>
      <c r="O2" s="1888"/>
      <c r="P2" s="1888"/>
      <c r="Q2" s="1888"/>
      <c r="R2" s="1888"/>
      <c r="S2" s="389"/>
      <c r="T2" s="414"/>
      <c r="U2" s="414"/>
      <c r="V2" s="413"/>
      <c r="AL2" s="2"/>
      <c r="AM2" s="2"/>
    </row>
    <row r="3" spans="1:39" ht="12" customHeight="1">
      <c r="G3" s="4"/>
      <c r="H3" s="4"/>
      <c r="I3" s="4"/>
      <c r="J3" s="4"/>
      <c r="K3" s="4"/>
      <c r="L3" s="4"/>
      <c r="M3" s="4"/>
      <c r="N3" s="4"/>
      <c r="O3" s="4"/>
      <c r="P3" s="1126"/>
      <c r="Q3" s="1125"/>
      <c r="R3" s="739"/>
      <c r="S3" s="389"/>
      <c r="V3" s="4"/>
    </row>
    <row r="4" spans="1:39" ht="12" customHeight="1">
      <c r="E4" s="1889" t="s">
        <v>6</v>
      </c>
      <c r="F4" s="2039" t="s">
        <v>87</v>
      </c>
      <c r="G4" s="2039"/>
      <c r="H4" s="1089"/>
      <c r="I4" s="1089"/>
      <c r="J4" s="1089"/>
      <c r="K4" s="1089"/>
      <c r="L4" s="1089"/>
      <c r="M4" s="1089"/>
      <c r="N4" s="1089"/>
      <c r="O4" s="1089"/>
      <c r="P4" s="1088"/>
      <c r="Q4" s="1088"/>
      <c r="R4" s="1087"/>
      <c r="S4" s="389"/>
      <c r="V4" s="4"/>
    </row>
    <row r="5" spans="1:39" ht="12" customHeight="1">
      <c r="A5" s="5" t="s">
        <v>12</v>
      </c>
      <c r="B5" s="5" t="s">
        <v>13</v>
      </c>
      <c r="C5" s="5" t="s">
        <v>14</v>
      </c>
      <c r="E5" s="1890"/>
      <c r="F5" s="2040"/>
      <c r="G5" s="2040"/>
      <c r="H5" s="2043" t="s">
        <v>384</v>
      </c>
      <c r="I5" s="2043"/>
      <c r="J5" s="2043"/>
      <c r="K5" s="1086"/>
      <c r="L5" s="2043" t="s">
        <v>383</v>
      </c>
      <c r="M5" s="2043"/>
      <c r="N5" s="2043"/>
      <c r="O5" s="1086"/>
      <c r="P5" s="2095" t="s">
        <v>382</v>
      </c>
      <c r="Q5" s="2095"/>
      <c r="R5" s="2096"/>
      <c r="S5" s="389"/>
      <c r="T5" s="5"/>
    </row>
    <row r="6" spans="1:39" ht="12.75" customHeight="1">
      <c r="E6" s="1890"/>
      <c r="F6" s="2041"/>
      <c r="G6" s="2041"/>
      <c r="H6" s="1084" t="s">
        <v>72</v>
      </c>
      <c r="I6" s="1084" t="s">
        <v>71</v>
      </c>
      <c r="J6" s="1084" t="s">
        <v>0</v>
      </c>
      <c r="K6" s="1084"/>
      <c r="L6" s="1084" t="s">
        <v>72</v>
      </c>
      <c r="M6" s="1084" t="s">
        <v>71</v>
      </c>
      <c r="N6" s="1084" t="s">
        <v>0</v>
      </c>
      <c r="O6" s="1084"/>
      <c r="P6" s="1083" t="s">
        <v>72</v>
      </c>
      <c r="Q6" s="1083" t="s">
        <v>71</v>
      </c>
      <c r="R6" s="1082" t="s">
        <v>0</v>
      </c>
      <c r="S6" s="389"/>
    </row>
    <row r="7" spans="1:39" ht="12.75" customHeight="1">
      <c r="E7" s="1959">
        <v>1401</v>
      </c>
      <c r="F7" s="21" t="s">
        <v>1</v>
      </c>
      <c r="G7" s="396"/>
      <c r="H7" s="1078">
        <f>SUM(H8+H11+H14+H16+H22+H25+H27)</f>
        <v>374</v>
      </c>
      <c r="I7" s="1078">
        <f>SUM(I8+I11+I14+I16+I22+I25+I27)</f>
        <v>127</v>
      </c>
      <c r="J7" s="1078">
        <f t="shared" ref="J7:J38" si="0">SUM(H7:I7)</f>
        <v>501</v>
      </c>
      <c r="K7" s="1078"/>
      <c r="L7" s="1078">
        <f>SUM(L8+L11+L14+L16+L22+L25+L27)</f>
        <v>360</v>
      </c>
      <c r="M7" s="1078">
        <f>SUM(M8+M11+M14+M16+M22+M25+M27)</f>
        <v>121</v>
      </c>
      <c r="N7" s="1078">
        <f t="shared" ref="N7:N38" si="1">SUM(L7:M7)</f>
        <v>481</v>
      </c>
      <c r="O7" s="1078"/>
      <c r="P7" s="1124">
        <f>SUM(P8,P11,P14,P16,P22,P25+P27)</f>
        <v>14</v>
      </c>
      <c r="Q7" s="1124">
        <f>SUM(Q8,Q11,Q14,Q16,Q22,Q25+Q27)</f>
        <v>6</v>
      </c>
      <c r="R7" s="394">
        <f t="shared" ref="R7:R38" si="2">SUM(P7:Q7)</f>
        <v>20</v>
      </c>
      <c r="S7" s="389"/>
    </row>
    <row r="8" spans="1:39" ht="11.25" customHeight="1">
      <c r="C8" s="1123"/>
      <c r="D8" s="1123"/>
      <c r="E8" s="1946"/>
      <c r="F8" s="1122" t="s">
        <v>33</v>
      </c>
      <c r="G8" s="1121"/>
      <c r="H8" s="1061">
        <f>SUM(H9:H10)</f>
        <v>103</v>
      </c>
      <c r="I8" s="1061">
        <f>SUM(I9:I10)</f>
        <v>48</v>
      </c>
      <c r="J8" s="1061">
        <f t="shared" si="0"/>
        <v>151</v>
      </c>
      <c r="K8" s="1061"/>
      <c r="L8" s="1061">
        <f>SUM(L9:L10)</f>
        <v>102</v>
      </c>
      <c r="M8" s="1061">
        <f>SUM(M9:M10)</f>
        <v>48</v>
      </c>
      <c r="N8" s="1061">
        <f t="shared" si="1"/>
        <v>150</v>
      </c>
      <c r="O8" s="1061"/>
      <c r="P8" s="1113">
        <f>SUM(P9:P10)</f>
        <v>1</v>
      </c>
      <c r="Q8" s="1108">
        <f>SUM(Q9:Q10)</f>
        <v>0</v>
      </c>
      <c r="R8" s="1107">
        <f t="shared" si="2"/>
        <v>1</v>
      </c>
      <c r="S8" s="389"/>
      <c r="T8" s="389"/>
    </row>
    <row r="9" spans="1:39" ht="11.25" customHeight="1">
      <c r="B9" s="1048"/>
      <c r="C9" s="1048"/>
      <c r="D9" s="1048"/>
      <c r="E9" s="1946"/>
      <c r="F9" s="1066"/>
      <c r="G9" s="20" t="s">
        <v>107</v>
      </c>
      <c r="H9" s="1095">
        <v>70</v>
      </c>
      <c r="I9" s="1095">
        <v>43</v>
      </c>
      <c r="J9" s="1065">
        <f t="shared" si="0"/>
        <v>113</v>
      </c>
      <c r="K9" s="1065"/>
      <c r="L9" s="1095">
        <v>69</v>
      </c>
      <c r="M9" s="1095">
        <v>43</v>
      </c>
      <c r="N9" s="1065">
        <f t="shared" si="1"/>
        <v>112</v>
      </c>
      <c r="O9" s="1065"/>
      <c r="P9" s="1105">
        <v>1</v>
      </c>
      <c r="Q9" s="1105">
        <v>0</v>
      </c>
      <c r="R9" s="1103">
        <f t="shared" si="2"/>
        <v>1</v>
      </c>
      <c r="S9" s="389"/>
      <c r="T9" s="1120"/>
    </row>
    <row r="10" spans="1:39" ht="11.25" customHeight="1">
      <c r="A10" s="5">
        <v>1</v>
      </c>
      <c r="B10" s="1048">
        <v>1</v>
      </c>
      <c r="C10" s="1048">
        <v>7</v>
      </c>
      <c r="D10" s="1048"/>
      <c r="E10" s="1946"/>
      <c r="F10" s="1066"/>
      <c r="G10" s="451" t="s">
        <v>66</v>
      </c>
      <c r="H10" s="1114">
        <v>33</v>
      </c>
      <c r="I10" s="1114">
        <v>5</v>
      </c>
      <c r="J10" s="1065">
        <f t="shared" si="0"/>
        <v>38</v>
      </c>
      <c r="K10" s="1065"/>
      <c r="L10" s="1095">
        <v>33</v>
      </c>
      <c r="M10" s="1095">
        <v>5</v>
      </c>
      <c r="N10" s="1065">
        <f t="shared" si="1"/>
        <v>38</v>
      </c>
      <c r="O10" s="1065"/>
      <c r="P10" s="1105">
        <v>0</v>
      </c>
      <c r="Q10" s="1105">
        <v>0</v>
      </c>
      <c r="R10" s="1103">
        <f t="shared" si="2"/>
        <v>0</v>
      </c>
      <c r="S10" s="389"/>
      <c r="T10" s="1120"/>
    </row>
    <row r="11" spans="1:39" ht="11.25" customHeight="1">
      <c r="B11" s="1048"/>
      <c r="C11" s="1048"/>
      <c r="D11" s="1048"/>
      <c r="E11" s="1946"/>
      <c r="F11" s="1062" t="s">
        <v>34</v>
      </c>
      <c r="G11" s="4"/>
      <c r="H11" s="1061">
        <f>SUM(H12:H13)</f>
        <v>99</v>
      </c>
      <c r="I11" s="1061">
        <f>SUM(I12:I13)</f>
        <v>23</v>
      </c>
      <c r="J11" s="1061">
        <f t="shared" si="0"/>
        <v>122</v>
      </c>
      <c r="K11" s="1061"/>
      <c r="L11" s="1061">
        <f>SUM(L12:L13)</f>
        <v>97</v>
      </c>
      <c r="M11" s="1061">
        <f>SUM(M12:M13)</f>
        <v>21</v>
      </c>
      <c r="N11" s="1072">
        <f t="shared" si="1"/>
        <v>118</v>
      </c>
      <c r="O11" s="1061"/>
      <c r="P11" s="1113">
        <f>SUM(P12:P13)</f>
        <v>2</v>
      </c>
      <c r="Q11" s="1113">
        <f>SUM(Q12:Q13)</f>
        <v>2</v>
      </c>
      <c r="R11" s="1104">
        <f t="shared" si="2"/>
        <v>4</v>
      </c>
      <c r="S11" s="389"/>
      <c r="T11" s="1120"/>
    </row>
    <row r="12" spans="1:39" ht="11.25" customHeight="1">
      <c r="B12" s="1048"/>
      <c r="C12" s="1048"/>
      <c r="D12" s="1048"/>
      <c r="E12" s="1946"/>
      <c r="F12" s="1066"/>
      <c r="G12" s="4" t="s">
        <v>411</v>
      </c>
      <c r="H12" s="1095">
        <v>80</v>
      </c>
      <c r="I12" s="1095">
        <v>17</v>
      </c>
      <c r="J12" s="1065">
        <f t="shared" si="0"/>
        <v>97</v>
      </c>
      <c r="K12" s="1065"/>
      <c r="L12" s="1095">
        <v>78</v>
      </c>
      <c r="M12" s="1095">
        <v>15</v>
      </c>
      <c r="N12" s="1065">
        <f t="shared" si="1"/>
        <v>93</v>
      </c>
      <c r="O12" s="1065"/>
      <c r="P12" s="1105">
        <v>2</v>
      </c>
      <c r="Q12" s="1105">
        <v>2</v>
      </c>
      <c r="R12" s="1103">
        <f t="shared" si="2"/>
        <v>4</v>
      </c>
      <c r="S12" s="389"/>
      <c r="T12" s="1120"/>
      <c r="V12" s="618"/>
    </row>
    <row r="13" spans="1:39" ht="11.25" customHeight="1">
      <c r="A13" s="5">
        <v>1</v>
      </c>
      <c r="B13" s="1048">
        <v>1</v>
      </c>
      <c r="C13" s="1048">
        <v>5</v>
      </c>
      <c r="D13" s="1048"/>
      <c r="E13" s="1946"/>
      <c r="F13" s="1066"/>
      <c r="G13" s="4" t="s">
        <v>410</v>
      </c>
      <c r="H13" s="1095">
        <v>19</v>
      </c>
      <c r="I13" s="1095">
        <v>6</v>
      </c>
      <c r="J13" s="1065">
        <f t="shared" si="0"/>
        <v>25</v>
      </c>
      <c r="K13" s="1065"/>
      <c r="L13" s="1095">
        <v>19</v>
      </c>
      <c r="M13" s="1095">
        <v>6</v>
      </c>
      <c r="N13" s="1065">
        <f t="shared" si="1"/>
        <v>25</v>
      </c>
      <c r="O13" s="1065"/>
      <c r="P13" s="1105">
        <v>0</v>
      </c>
      <c r="Q13" s="1105">
        <v>0</v>
      </c>
      <c r="R13" s="1103">
        <f t="shared" si="2"/>
        <v>0</v>
      </c>
      <c r="S13" s="389"/>
      <c r="T13" s="1120"/>
    </row>
    <row r="14" spans="1:39" ht="11.25" customHeight="1">
      <c r="B14" s="1048"/>
      <c r="C14" s="1048"/>
      <c r="D14" s="1048"/>
      <c r="E14" s="1946"/>
      <c r="F14" s="1062" t="s">
        <v>35</v>
      </c>
      <c r="G14" s="4"/>
      <c r="H14" s="1061">
        <f>SUM(H15:H15)</f>
        <v>63</v>
      </c>
      <c r="I14" s="1061">
        <f>SUM(I15:I15)</f>
        <v>14</v>
      </c>
      <c r="J14" s="1061">
        <f t="shared" si="0"/>
        <v>77</v>
      </c>
      <c r="K14" s="1061"/>
      <c r="L14" s="1061">
        <f>SUM(L15:L15)</f>
        <v>57</v>
      </c>
      <c r="M14" s="1061">
        <f>SUM(M15:M15)</f>
        <v>14</v>
      </c>
      <c r="N14" s="1072">
        <f t="shared" si="1"/>
        <v>71</v>
      </c>
      <c r="O14" s="1061"/>
      <c r="P14" s="1113">
        <f>SUM(P15:P15)</f>
        <v>6</v>
      </c>
      <c r="Q14" s="1113">
        <f>SUM(Q15:Q15)</f>
        <v>0</v>
      </c>
      <c r="R14" s="1104">
        <f t="shared" si="2"/>
        <v>6</v>
      </c>
      <c r="S14" s="389"/>
      <c r="T14" s="389"/>
      <c r="V14" s="1910"/>
      <c r="W14" s="1910"/>
      <c r="X14" s="1910"/>
    </row>
    <row r="15" spans="1:39" ht="11.25" customHeight="1">
      <c r="A15" s="5">
        <v>1</v>
      </c>
      <c r="B15" s="1048">
        <v>1</v>
      </c>
      <c r="C15" s="1048">
        <v>12</v>
      </c>
      <c r="D15" s="1048"/>
      <c r="E15" s="1946"/>
      <c r="F15" s="1066"/>
      <c r="G15" s="4" t="s">
        <v>409</v>
      </c>
      <c r="H15" s="1095">
        <v>63</v>
      </c>
      <c r="I15" s="1095">
        <v>14</v>
      </c>
      <c r="J15" s="1065">
        <f t="shared" si="0"/>
        <v>77</v>
      </c>
      <c r="K15" s="1065"/>
      <c r="L15" s="1095">
        <v>57</v>
      </c>
      <c r="M15" s="1095">
        <v>14</v>
      </c>
      <c r="N15" s="1065">
        <f t="shared" si="1"/>
        <v>71</v>
      </c>
      <c r="O15" s="1065"/>
      <c r="P15" s="1105">
        <v>6</v>
      </c>
      <c r="Q15" s="1105">
        <v>0</v>
      </c>
      <c r="R15" s="1103">
        <f t="shared" si="2"/>
        <v>6</v>
      </c>
      <c r="S15" s="389"/>
      <c r="T15" s="389"/>
      <c r="V15" s="1910"/>
      <c r="W15" s="1910"/>
      <c r="X15" s="1910"/>
    </row>
    <row r="16" spans="1:39" ht="11.25" customHeight="1">
      <c r="B16" s="1048"/>
      <c r="C16" s="1048"/>
      <c r="D16" s="1048"/>
      <c r="E16" s="1946"/>
      <c r="F16" s="1115" t="s">
        <v>27</v>
      </c>
      <c r="G16" s="633"/>
      <c r="H16" s="1061">
        <f>SUM(H17:H21)</f>
        <v>72</v>
      </c>
      <c r="I16" s="1061">
        <f>SUM(I17:I21)</f>
        <v>17</v>
      </c>
      <c r="J16" s="1061">
        <f t="shared" si="0"/>
        <v>89</v>
      </c>
      <c r="K16" s="1061"/>
      <c r="L16" s="1061">
        <f>SUM(L17:L21)</f>
        <v>69</v>
      </c>
      <c r="M16" s="1061">
        <f>SUM(M17:M21)</f>
        <v>14</v>
      </c>
      <c r="N16" s="1072">
        <f t="shared" si="1"/>
        <v>83</v>
      </c>
      <c r="O16" s="1061"/>
      <c r="P16" s="1113">
        <f>SUM(P17:P21)</f>
        <v>3</v>
      </c>
      <c r="Q16" s="1113">
        <f>SUM(Q17:Q21)</f>
        <v>3</v>
      </c>
      <c r="R16" s="1104">
        <f t="shared" si="2"/>
        <v>6</v>
      </c>
      <c r="S16" s="389"/>
      <c r="T16" s="389"/>
    </row>
    <row r="17" spans="1:20" ht="11.25" customHeight="1">
      <c r="B17" s="1048"/>
      <c r="C17" s="1048"/>
      <c r="D17" s="1048"/>
      <c r="E17" s="1946"/>
      <c r="F17" s="1115"/>
      <c r="G17" s="4" t="s">
        <v>405</v>
      </c>
      <c r="H17" s="1119">
        <v>20</v>
      </c>
      <c r="I17" s="1119">
        <v>0</v>
      </c>
      <c r="J17" s="35">
        <f t="shared" si="0"/>
        <v>20</v>
      </c>
      <c r="K17" s="35"/>
      <c r="L17" s="1116">
        <v>19</v>
      </c>
      <c r="M17" s="1116">
        <v>0</v>
      </c>
      <c r="N17" s="1065">
        <f t="shared" si="1"/>
        <v>19</v>
      </c>
      <c r="O17" s="35"/>
      <c r="P17" s="1118">
        <v>1</v>
      </c>
      <c r="Q17" s="1118">
        <v>0</v>
      </c>
      <c r="R17" s="374">
        <f t="shared" si="2"/>
        <v>1</v>
      </c>
      <c r="S17" s="389"/>
      <c r="T17" s="389"/>
    </row>
    <row r="18" spans="1:20" ht="11.25" customHeight="1">
      <c r="A18" s="5">
        <v>1</v>
      </c>
      <c r="B18" s="1048">
        <v>1</v>
      </c>
      <c r="C18" s="1048">
        <v>2</v>
      </c>
      <c r="D18" s="1048"/>
      <c r="E18" s="1946"/>
      <c r="F18" s="1066"/>
      <c r="G18" s="4" t="s">
        <v>408</v>
      </c>
      <c r="H18" s="1116">
        <v>2</v>
      </c>
      <c r="I18" s="1116">
        <v>6</v>
      </c>
      <c r="J18" s="368">
        <f t="shared" si="0"/>
        <v>8</v>
      </c>
      <c r="K18" s="368"/>
      <c r="L18" s="1116">
        <v>2</v>
      </c>
      <c r="M18" s="1116">
        <v>3</v>
      </c>
      <c r="N18" s="1065">
        <f t="shared" si="1"/>
        <v>5</v>
      </c>
      <c r="O18" s="368"/>
      <c r="P18" s="1118">
        <v>0</v>
      </c>
      <c r="Q18" s="1118">
        <v>3</v>
      </c>
      <c r="R18" s="1103">
        <f t="shared" si="2"/>
        <v>3</v>
      </c>
      <c r="S18" s="389"/>
      <c r="T18" s="389"/>
    </row>
    <row r="19" spans="1:20" ht="11.25" customHeight="1">
      <c r="A19" s="5">
        <v>1</v>
      </c>
      <c r="B19" s="1048">
        <v>1</v>
      </c>
      <c r="C19" s="1048">
        <v>2</v>
      </c>
      <c r="D19" s="1048"/>
      <c r="E19" s="1946"/>
      <c r="F19" s="1066"/>
      <c r="G19" s="4" t="s">
        <v>407</v>
      </c>
      <c r="H19" s="1116">
        <v>9</v>
      </c>
      <c r="I19" s="1116">
        <v>2</v>
      </c>
      <c r="J19" s="368">
        <f t="shared" si="0"/>
        <v>11</v>
      </c>
      <c r="K19" s="368"/>
      <c r="L19" s="1116">
        <v>7</v>
      </c>
      <c r="M19" s="1116">
        <v>2</v>
      </c>
      <c r="N19" s="1065">
        <f t="shared" si="1"/>
        <v>9</v>
      </c>
      <c r="O19" s="368"/>
      <c r="P19" s="1118">
        <v>2</v>
      </c>
      <c r="Q19" s="1118">
        <v>0</v>
      </c>
      <c r="R19" s="1103">
        <f t="shared" si="2"/>
        <v>2</v>
      </c>
      <c r="S19" s="389"/>
      <c r="T19" s="389"/>
    </row>
    <row r="20" spans="1:20" ht="11.25" customHeight="1">
      <c r="A20" s="5">
        <v>1</v>
      </c>
      <c r="B20" s="1048">
        <v>1</v>
      </c>
      <c r="C20" s="1048">
        <v>2</v>
      </c>
      <c r="D20" s="1048"/>
      <c r="E20" s="1946"/>
      <c r="F20" s="1066"/>
      <c r="G20" s="4" t="s">
        <v>107</v>
      </c>
      <c r="H20" s="1117">
        <v>40</v>
      </c>
      <c r="I20" s="1116">
        <v>8</v>
      </c>
      <c r="J20" s="368">
        <f t="shared" si="0"/>
        <v>48</v>
      </c>
      <c r="K20" s="368"/>
      <c r="L20" s="1116">
        <v>40</v>
      </c>
      <c r="M20" s="1116">
        <v>8</v>
      </c>
      <c r="N20" s="1065">
        <f t="shared" si="1"/>
        <v>48</v>
      </c>
      <c r="O20" s="368"/>
      <c r="P20" s="1116">
        <v>0</v>
      </c>
      <c r="Q20" s="1116">
        <v>0</v>
      </c>
      <c r="R20" s="1103">
        <f t="shared" si="2"/>
        <v>0</v>
      </c>
      <c r="S20" s="389"/>
      <c r="T20" s="389"/>
    </row>
    <row r="21" spans="1:20" ht="11.25" customHeight="1">
      <c r="A21" s="5">
        <v>1</v>
      </c>
      <c r="B21" s="1048">
        <v>1</v>
      </c>
      <c r="C21" s="1048">
        <v>2</v>
      </c>
      <c r="D21" s="1048"/>
      <c r="E21" s="1946"/>
      <c r="F21" s="1066"/>
      <c r="G21" s="451" t="s">
        <v>406</v>
      </c>
      <c r="H21" s="1117">
        <v>1</v>
      </c>
      <c r="I21" s="1116">
        <v>1</v>
      </c>
      <c r="J21" s="368">
        <f t="shared" si="0"/>
        <v>2</v>
      </c>
      <c r="K21" s="368"/>
      <c r="L21" s="1116">
        <v>1</v>
      </c>
      <c r="M21" s="1116">
        <v>1</v>
      </c>
      <c r="N21" s="1065">
        <f t="shared" si="1"/>
        <v>2</v>
      </c>
      <c r="O21" s="368"/>
      <c r="P21" s="1116">
        <v>0</v>
      </c>
      <c r="Q21" s="1116">
        <v>0</v>
      </c>
      <c r="R21" s="1103">
        <f t="shared" si="2"/>
        <v>0</v>
      </c>
      <c r="S21" s="389"/>
      <c r="T21" s="389"/>
    </row>
    <row r="22" spans="1:20" ht="11.25" customHeight="1">
      <c r="B22" s="1048"/>
      <c r="C22" s="1048"/>
      <c r="D22" s="1048"/>
      <c r="E22" s="1946"/>
      <c r="F22" s="1115" t="s">
        <v>10</v>
      </c>
      <c r="G22" s="4"/>
      <c r="H22" s="1061">
        <f>SUM(H23:H24)</f>
        <v>19</v>
      </c>
      <c r="I22" s="1061">
        <f>SUM(I23:I24)</f>
        <v>14</v>
      </c>
      <c r="J22" s="1061">
        <f t="shared" si="0"/>
        <v>33</v>
      </c>
      <c r="K22" s="1061"/>
      <c r="L22" s="1061">
        <f>SUM(L23:L24)</f>
        <v>19</v>
      </c>
      <c r="M22" s="1061">
        <f>SUM(M23:M24)</f>
        <v>14</v>
      </c>
      <c r="N22" s="1072">
        <f t="shared" si="1"/>
        <v>33</v>
      </c>
      <c r="O22" s="1061"/>
      <c r="P22" s="1113">
        <f>SUM(P23:P24)</f>
        <v>0</v>
      </c>
      <c r="Q22" s="1113">
        <f>SUM(Q23:Q24)</f>
        <v>0</v>
      </c>
      <c r="R22" s="1104">
        <f t="shared" si="2"/>
        <v>0</v>
      </c>
      <c r="S22" s="389"/>
      <c r="T22" s="389"/>
    </row>
    <row r="23" spans="1:20" ht="11.25" customHeight="1">
      <c r="A23" s="5">
        <v>1</v>
      </c>
      <c r="B23" s="1048">
        <v>1</v>
      </c>
      <c r="C23" s="1048">
        <v>4</v>
      </c>
      <c r="D23" s="1048"/>
      <c r="E23" s="1946"/>
      <c r="F23" s="1066"/>
      <c r="G23" s="4" t="s">
        <v>405</v>
      </c>
      <c r="H23" s="1095">
        <v>6</v>
      </c>
      <c r="I23" s="1095">
        <v>9</v>
      </c>
      <c r="J23" s="1065">
        <f t="shared" si="0"/>
        <v>15</v>
      </c>
      <c r="K23" s="1065"/>
      <c r="L23" s="1095">
        <v>6</v>
      </c>
      <c r="M23" s="1095">
        <v>9</v>
      </c>
      <c r="N23" s="1065">
        <f t="shared" si="1"/>
        <v>15</v>
      </c>
      <c r="O23" s="1065"/>
      <c r="P23" s="1105">
        <v>0</v>
      </c>
      <c r="Q23" s="1105">
        <v>0</v>
      </c>
      <c r="R23" s="1103">
        <f t="shared" si="2"/>
        <v>0</v>
      </c>
      <c r="S23" s="389"/>
      <c r="T23" s="389"/>
    </row>
    <row r="24" spans="1:20" ht="11.25" customHeight="1">
      <c r="A24" s="5">
        <v>1</v>
      </c>
      <c r="B24" s="1048">
        <v>1</v>
      </c>
      <c r="C24" s="1048">
        <v>4</v>
      </c>
      <c r="D24" s="1048"/>
      <c r="E24" s="1946"/>
      <c r="F24" s="1066"/>
      <c r="G24" s="451" t="s">
        <v>404</v>
      </c>
      <c r="H24" s="1114">
        <v>13</v>
      </c>
      <c r="I24" s="1114">
        <v>5</v>
      </c>
      <c r="J24" s="1065">
        <f t="shared" si="0"/>
        <v>18</v>
      </c>
      <c r="K24" s="1065"/>
      <c r="L24" s="1095">
        <v>13</v>
      </c>
      <c r="M24" s="1095">
        <v>5</v>
      </c>
      <c r="N24" s="1065">
        <f t="shared" si="1"/>
        <v>18</v>
      </c>
      <c r="O24" s="1065"/>
      <c r="P24" s="1105">
        <v>0</v>
      </c>
      <c r="Q24" s="1105">
        <v>0</v>
      </c>
      <c r="R24" s="1103">
        <f t="shared" si="2"/>
        <v>0</v>
      </c>
      <c r="S24" s="389"/>
      <c r="T24" s="389"/>
    </row>
    <row r="25" spans="1:20" ht="11.25" customHeight="1">
      <c r="B25" s="1048"/>
      <c r="C25" s="1048"/>
      <c r="D25" s="1048"/>
      <c r="E25" s="1946"/>
      <c r="F25" s="1062" t="s">
        <v>36</v>
      </c>
      <c r="G25" s="4"/>
      <c r="H25" s="1061">
        <f>SUM(H26)</f>
        <v>11</v>
      </c>
      <c r="I25" s="1061">
        <f>SUM(I26)</f>
        <v>5</v>
      </c>
      <c r="J25" s="1061">
        <f t="shared" si="0"/>
        <v>16</v>
      </c>
      <c r="K25" s="1061"/>
      <c r="L25" s="1061">
        <f>SUM(L26)</f>
        <v>9</v>
      </c>
      <c r="M25" s="1061">
        <f>SUM(M26)</f>
        <v>4</v>
      </c>
      <c r="N25" s="1072">
        <f t="shared" si="1"/>
        <v>13</v>
      </c>
      <c r="O25" s="1061"/>
      <c r="P25" s="1113">
        <f>SUM(P26)</f>
        <v>2</v>
      </c>
      <c r="Q25" s="1113">
        <f>SUM(Q26)</f>
        <v>1</v>
      </c>
      <c r="R25" s="1104">
        <f t="shared" si="2"/>
        <v>3</v>
      </c>
      <c r="S25" s="389"/>
      <c r="T25" s="389"/>
    </row>
    <row r="26" spans="1:20" ht="11.25" customHeight="1">
      <c r="A26" s="5">
        <v>1</v>
      </c>
      <c r="B26" s="1048">
        <v>1</v>
      </c>
      <c r="C26" s="1048">
        <v>1</v>
      </c>
      <c r="D26" s="1048"/>
      <c r="E26" s="1946"/>
      <c r="F26" s="1066"/>
      <c r="G26" s="4" t="s">
        <v>403</v>
      </c>
      <c r="H26" s="1095">
        <v>11</v>
      </c>
      <c r="I26" s="1095">
        <v>5</v>
      </c>
      <c r="J26" s="1065">
        <f t="shared" si="0"/>
        <v>16</v>
      </c>
      <c r="K26" s="1065"/>
      <c r="L26" s="1095">
        <v>9</v>
      </c>
      <c r="M26" s="1095">
        <v>4</v>
      </c>
      <c r="N26" s="1065">
        <f t="shared" si="1"/>
        <v>13</v>
      </c>
      <c r="O26" s="1065"/>
      <c r="P26" s="1105">
        <v>2</v>
      </c>
      <c r="Q26" s="1105">
        <v>1</v>
      </c>
      <c r="R26" s="1103">
        <f t="shared" si="2"/>
        <v>3</v>
      </c>
      <c r="S26" s="389"/>
      <c r="T26" s="389"/>
    </row>
    <row r="27" spans="1:20" ht="11.25" customHeight="1">
      <c r="B27" s="1048"/>
      <c r="C27" s="1048"/>
      <c r="D27" s="1048"/>
      <c r="E27" s="486"/>
      <c r="F27" s="1062" t="s">
        <v>32</v>
      </c>
      <c r="G27" s="622"/>
      <c r="H27" s="1072">
        <f>SUM(H28)</f>
        <v>7</v>
      </c>
      <c r="I27" s="1072">
        <f>SUM(I28)</f>
        <v>6</v>
      </c>
      <c r="J27" s="1072">
        <f t="shared" si="0"/>
        <v>13</v>
      </c>
      <c r="K27" s="1072"/>
      <c r="L27" s="1072">
        <f>SUM(L28)</f>
        <v>7</v>
      </c>
      <c r="M27" s="1072">
        <f>SUM(M28)</f>
        <v>6</v>
      </c>
      <c r="N27" s="1072">
        <f t="shared" si="1"/>
        <v>13</v>
      </c>
      <c r="O27" s="1072"/>
      <c r="P27" s="1067">
        <f>SUM(P28)</f>
        <v>0</v>
      </c>
      <c r="Q27" s="1067">
        <f>SUM(Q28)</f>
        <v>0</v>
      </c>
      <c r="R27" s="1058">
        <f t="shared" si="2"/>
        <v>0</v>
      </c>
      <c r="S27" s="389"/>
      <c r="T27" s="389"/>
    </row>
    <row r="28" spans="1:20" ht="11.25" customHeight="1">
      <c r="B28" s="1048"/>
      <c r="C28" s="1048"/>
      <c r="D28" s="1048"/>
      <c r="E28" s="486"/>
      <c r="F28" s="1066"/>
      <c r="G28" s="4" t="s">
        <v>402</v>
      </c>
      <c r="H28" s="1097">
        <v>7</v>
      </c>
      <c r="I28" s="1097">
        <v>6</v>
      </c>
      <c r="J28" s="1056">
        <f t="shared" si="0"/>
        <v>13</v>
      </c>
      <c r="K28" s="1056"/>
      <c r="L28" s="1097">
        <v>7</v>
      </c>
      <c r="M28" s="1097">
        <v>6</v>
      </c>
      <c r="N28" s="1056">
        <f t="shared" si="1"/>
        <v>13</v>
      </c>
      <c r="O28" s="1056"/>
      <c r="P28" s="1096">
        <v>0</v>
      </c>
      <c r="Q28" s="1096">
        <v>0</v>
      </c>
      <c r="R28" s="366">
        <f t="shared" si="2"/>
        <v>0</v>
      </c>
      <c r="S28" s="389"/>
      <c r="T28" s="389"/>
    </row>
    <row r="29" spans="1:20" ht="12.75" customHeight="1">
      <c r="B29" s="1048"/>
      <c r="C29" s="1048"/>
      <c r="D29" s="1048"/>
      <c r="E29" s="1959">
        <v>1402</v>
      </c>
      <c r="F29" s="24" t="s">
        <v>2</v>
      </c>
      <c r="G29" s="372"/>
      <c r="H29" s="1071">
        <f>SUM(H30+H37+H40+H46+H49+H52+H55+H58)</f>
        <v>664</v>
      </c>
      <c r="I29" s="1071">
        <f>SUM(I30+I37+I40+I46+I49+I52+I55+I58)</f>
        <v>716</v>
      </c>
      <c r="J29" s="1071">
        <f t="shared" si="0"/>
        <v>1380</v>
      </c>
      <c r="K29" s="1071"/>
      <c r="L29" s="1071">
        <f>SUM(L30+L37+L40+L46+L49+L52+L55+L58)</f>
        <v>649</v>
      </c>
      <c r="M29" s="1071">
        <f>SUM(M30+M37+M40+M46+M49+M52+M55+M58)</f>
        <v>676</v>
      </c>
      <c r="N29" s="1071">
        <f t="shared" si="1"/>
        <v>1325</v>
      </c>
      <c r="O29" s="1071"/>
      <c r="P29" s="1075">
        <f>SUM(P30,P37,P40,P46,P49,P52,P55,P58)</f>
        <v>29</v>
      </c>
      <c r="Q29" s="1075">
        <f>SUM(Q30,Q37,Q40,Q46,Q49,Q52,Q55,Q58)</f>
        <v>26</v>
      </c>
      <c r="R29" s="371">
        <f t="shared" si="2"/>
        <v>55</v>
      </c>
      <c r="S29" s="389"/>
      <c r="T29" s="389"/>
    </row>
    <row r="30" spans="1:20" ht="11.25" customHeight="1">
      <c r="B30" s="1048"/>
      <c r="C30" s="1048"/>
      <c r="D30" s="1048"/>
      <c r="E30" s="1946"/>
      <c r="F30" s="1062" t="s">
        <v>37</v>
      </c>
      <c r="G30" s="4"/>
      <c r="H30" s="1061">
        <f>SUM(H31:H36)</f>
        <v>313</v>
      </c>
      <c r="I30" s="1061">
        <f>SUM(I31:I36)</f>
        <v>299</v>
      </c>
      <c r="J30" s="1061">
        <f t="shared" si="0"/>
        <v>612</v>
      </c>
      <c r="K30" s="1061"/>
      <c r="L30" s="1061">
        <f>SUM(L31:L36)</f>
        <v>327</v>
      </c>
      <c r="M30" s="1061">
        <f>SUM(M31:M36)</f>
        <v>285</v>
      </c>
      <c r="N30" s="1061">
        <f t="shared" si="1"/>
        <v>612</v>
      </c>
      <c r="O30" s="1061"/>
      <c r="P30" s="1106">
        <f>SUM(P31:P36)</f>
        <v>0</v>
      </c>
      <c r="Q30" s="1106">
        <f>SUM(Q31:Q36)</f>
        <v>0</v>
      </c>
      <c r="R30" s="1104">
        <f t="shared" si="2"/>
        <v>0</v>
      </c>
      <c r="S30" s="389"/>
      <c r="T30" s="389"/>
    </row>
    <row r="31" spans="1:20" ht="11.25" customHeight="1">
      <c r="A31" s="5">
        <v>2</v>
      </c>
      <c r="B31" s="1048">
        <v>4</v>
      </c>
      <c r="C31" s="1048">
        <v>11</v>
      </c>
      <c r="D31" s="1048"/>
      <c r="E31" s="1946"/>
      <c r="F31" s="1066"/>
      <c r="G31" s="4" t="s">
        <v>92</v>
      </c>
      <c r="H31" s="1095">
        <v>100</v>
      </c>
      <c r="I31" s="1095">
        <v>98</v>
      </c>
      <c r="J31" s="1065">
        <f t="shared" si="0"/>
        <v>198</v>
      </c>
      <c r="K31" s="1065"/>
      <c r="L31" s="1095">
        <v>100</v>
      </c>
      <c r="M31" s="1095">
        <v>98</v>
      </c>
      <c r="N31" s="1065">
        <f t="shared" si="1"/>
        <v>198</v>
      </c>
      <c r="O31" s="1065"/>
      <c r="P31" s="1094">
        <v>0</v>
      </c>
      <c r="Q31" s="1094">
        <v>0</v>
      </c>
      <c r="R31" s="1103">
        <f t="shared" si="2"/>
        <v>0</v>
      </c>
      <c r="S31" s="389"/>
      <c r="T31" s="389"/>
    </row>
    <row r="32" spans="1:20" ht="11.25" customHeight="1">
      <c r="A32" s="5">
        <v>2</v>
      </c>
      <c r="B32" s="1048">
        <v>4</v>
      </c>
      <c r="C32" s="1048">
        <v>11</v>
      </c>
      <c r="D32" s="1048"/>
      <c r="E32" s="1946"/>
      <c r="F32" s="1066"/>
      <c r="G32" s="4" t="s">
        <v>89</v>
      </c>
      <c r="H32" s="1095">
        <v>97</v>
      </c>
      <c r="I32" s="1095">
        <v>111</v>
      </c>
      <c r="J32" s="1065">
        <f t="shared" si="0"/>
        <v>208</v>
      </c>
      <c r="K32" s="1065"/>
      <c r="L32" s="1095">
        <v>111</v>
      </c>
      <c r="M32" s="1095">
        <v>97</v>
      </c>
      <c r="N32" s="1065">
        <f t="shared" si="1"/>
        <v>208</v>
      </c>
      <c r="O32" s="1065"/>
      <c r="P32" s="1094">
        <v>0</v>
      </c>
      <c r="Q32" s="1094">
        <v>0</v>
      </c>
      <c r="R32" s="1103">
        <f t="shared" si="2"/>
        <v>0</v>
      </c>
      <c r="S32" s="389"/>
      <c r="T32" s="389"/>
    </row>
    <row r="33" spans="1:20" ht="11.25" customHeight="1">
      <c r="B33" s="1048"/>
      <c r="C33" s="1048"/>
      <c r="D33" s="1048"/>
      <c r="E33" s="1946"/>
      <c r="F33" s="1066"/>
      <c r="G33" s="1112" t="s">
        <v>401</v>
      </c>
      <c r="H33" s="1095">
        <v>2</v>
      </c>
      <c r="I33" s="1095">
        <v>0</v>
      </c>
      <c r="J33" s="1065">
        <f t="shared" si="0"/>
        <v>2</v>
      </c>
      <c r="K33" s="1065"/>
      <c r="L33" s="1095">
        <v>2</v>
      </c>
      <c r="M33" s="1095">
        <v>0</v>
      </c>
      <c r="N33" s="1065">
        <f t="shared" si="1"/>
        <v>2</v>
      </c>
      <c r="O33" s="1065"/>
      <c r="P33" s="1094">
        <v>0</v>
      </c>
      <c r="Q33" s="1094">
        <v>0</v>
      </c>
      <c r="R33" s="1103">
        <f t="shared" si="2"/>
        <v>0</v>
      </c>
      <c r="S33" s="389"/>
      <c r="T33" s="389"/>
    </row>
    <row r="34" spans="1:20" ht="11.25" customHeight="1">
      <c r="A34" s="5">
        <v>2</v>
      </c>
      <c r="B34" s="1048">
        <v>4</v>
      </c>
      <c r="C34" s="1048">
        <v>11</v>
      </c>
      <c r="D34" s="1048"/>
      <c r="E34" s="1946"/>
      <c r="F34" s="1066"/>
      <c r="G34" s="4" t="s">
        <v>400</v>
      </c>
      <c r="H34" s="1095">
        <v>43</v>
      </c>
      <c r="I34" s="1095">
        <v>70</v>
      </c>
      <c r="J34" s="1065">
        <f t="shared" si="0"/>
        <v>113</v>
      </c>
      <c r="K34" s="1065"/>
      <c r="L34" s="1095">
        <v>43</v>
      </c>
      <c r="M34" s="1095">
        <v>70</v>
      </c>
      <c r="N34" s="1065">
        <f t="shared" si="1"/>
        <v>113</v>
      </c>
      <c r="O34" s="1065"/>
      <c r="P34" s="1094">
        <v>0</v>
      </c>
      <c r="Q34" s="1094">
        <v>0</v>
      </c>
      <c r="R34" s="1103">
        <f t="shared" si="2"/>
        <v>0</v>
      </c>
      <c r="S34" s="389"/>
      <c r="T34" s="389"/>
    </row>
    <row r="35" spans="1:20" ht="11.25" customHeight="1">
      <c r="A35" s="5">
        <v>2</v>
      </c>
      <c r="B35" s="1048">
        <v>6</v>
      </c>
      <c r="C35" s="1048">
        <v>11</v>
      </c>
      <c r="D35" s="1048"/>
      <c r="E35" s="1946"/>
      <c r="F35" s="1066"/>
      <c r="G35" s="4" t="s">
        <v>90</v>
      </c>
      <c r="H35" s="1095">
        <v>21</v>
      </c>
      <c r="I35" s="1095">
        <v>10</v>
      </c>
      <c r="J35" s="1065">
        <f t="shared" si="0"/>
        <v>31</v>
      </c>
      <c r="K35" s="1065"/>
      <c r="L35" s="1095">
        <v>21</v>
      </c>
      <c r="M35" s="1095">
        <v>10</v>
      </c>
      <c r="N35" s="1065">
        <f t="shared" si="1"/>
        <v>31</v>
      </c>
      <c r="O35" s="1065"/>
      <c r="P35" s="1094">
        <v>0</v>
      </c>
      <c r="Q35" s="1094">
        <v>0</v>
      </c>
      <c r="R35" s="1103">
        <f t="shared" si="2"/>
        <v>0</v>
      </c>
      <c r="S35" s="389"/>
      <c r="T35" s="389"/>
    </row>
    <row r="36" spans="1:20" ht="11.25" customHeight="1">
      <c r="A36" s="5">
        <v>2</v>
      </c>
      <c r="B36" s="1048">
        <v>6</v>
      </c>
      <c r="C36" s="1048">
        <v>11</v>
      </c>
      <c r="D36" s="1048"/>
      <c r="E36" s="1946"/>
      <c r="F36" s="1066"/>
      <c r="G36" s="4" t="s">
        <v>91</v>
      </c>
      <c r="H36" s="1095">
        <v>50</v>
      </c>
      <c r="I36" s="1095">
        <v>10</v>
      </c>
      <c r="J36" s="1065">
        <f t="shared" si="0"/>
        <v>60</v>
      </c>
      <c r="K36" s="1065"/>
      <c r="L36" s="1095">
        <v>50</v>
      </c>
      <c r="M36" s="1095">
        <v>10</v>
      </c>
      <c r="N36" s="1065">
        <f t="shared" si="1"/>
        <v>60</v>
      </c>
      <c r="O36" s="1065"/>
      <c r="P36" s="1094">
        <v>0</v>
      </c>
      <c r="Q36" s="1094">
        <v>0</v>
      </c>
      <c r="R36" s="1103">
        <f t="shared" si="2"/>
        <v>0</v>
      </c>
      <c r="S36" s="389"/>
      <c r="T36" s="389"/>
    </row>
    <row r="37" spans="1:20" ht="11.25" customHeight="1">
      <c r="B37" s="1048"/>
      <c r="C37" s="1048"/>
      <c r="D37" s="1048"/>
      <c r="E37" s="1946"/>
      <c r="F37" s="1062" t="s">
        <v>38</v>
      </c>
      <c r="G37" s="4"/>
      <c r="H37" s="1061">
        <f>SUM(H38:H39)</f>
        <v>92</v>
      </c>
      <c r="I37" s="1061">
        <f>SUM(I38:I39)</f>
        <v>70</v>
      </c>
      <c r="J37" s="1061">
        <f t="shared" si="0"/>
        <v>162</v>
      </c>
      <c r="K37" s="1061"/>
      <c r="L37" s="1061">
        <f>SUM(L38:L39)</f>
        <v>92</v>
      </c>
      <c r="M37" s="1061">
        <f>SUM(M38:M39)</f>
        <v>70</v>
      </c>
      <c r="N37" s="1072">
        <f t="shared" si="1"/>
        <v>162</v>
      </c>
      <c r="O37" s="1061"/>
      <c r="P37" s="1106">
        <f>SUM(P38:P39)</f>
        <v>0</v>
      </c>
      <c r="Q37" s="1106">
        <f>SUM(Q38:Q39)</f>
        <v>0</v>
      </c>
      <c r="R37" s="1104">
        <f t="shared" si="2"/>
        <v>0</v>
      </c>
      <c r="S37" s="389"/>
      <c r="T37" s="389"/>
    </row>
    <row r="38" spans="1:20" ht="11.25" customHeight="1">
      <c r="A38" s="5">
        <v>2</v>
      </c>
      <c r="B38" s="1048">
        <v>4</v>
      </c>
      <c r="C38" s="1048">
        <v>10</v>
      </c>
      <c r="D38" s="1048"/>
      <c r="E38" s="1946"/>
      <c r="F38" s="1066"/>
      <c r="G38" s="4" t="s">
        <v>89</v>
      </c>
      <c r="H38" s="1095">
        <v>65</v>
      </c>
      <c r="I38" s="1095">
        <v>65</v>
      </c>
      <c r="J38" s="1065">
        <f t="shared" si="0"/>
        <v>130</v>
      </c>
      <c r="K38" s="1065"/>
      <c r="L38" s="1095">
        <v>65</v>
      </c>
      <c r="M38" s="1095">
        <v>65</v>
      </c>
      <c r="N38" s="1065">
        <f t="shared" si="1"/>
        <v>130</v>
      </c>
      <c r="O38" s="1065"/>
      <c r="P38" s="1094">
        <v>0</v>
      </c>
      <c r="Q38" s="1094">
        <v>0</v>
      </c>
      <c r="R38" s="1103">
        <f t="shared" si="2"/>
        <v>0</v>
      </c>
      <c r="S38" s="389"/>
      <c r="T38" s="389"/>
    </row>
    <row r="39" spans="1:20" ht="11.25" customHeight="1">
      <c r="A39" s="5">
        <v>2</v>
      </c>
      <c r="B39" s="1048">
        <v>6</v>
      </c>
      <c r="C39" s="1048">
        <v>10</v>
      </c>
      <c r="D39" s="1048"/>
      <c r="E39" s="1946"/>
      <c r="F39" s="1066"/>
      <c r="G39" s="4" t="s">
        <v>91</v>
      </c>
      <c r="H39" s="1095">
        <v>27</v>
      </c>
      <c r="I39" s="1095">
        <v>5</v>
      </c>
      <c r="J39" s="1065">
        <f t="shared" ref="J39:J70" si="3">SUM(H39:I39)</f>
        <v>32</v>
      </c>
      <c r="K39" s="1065"/>
      <c r="L39" s="1095">
        <v>27</v>
      </c>
      <c r="M39" s="1095">
        <v>5</v>
      </c>
      <c r="N39" s="1065">
        <f t="shared" ref="N39:N70" si="4">SUM(L39:M39)</f>
        <v>32</v>
      </c>
      <c r="O39" s="1065"/>
      <c r="P39" s="1094">
        <v>0</v>
      </c>
      <c r="Q39" s="1094">
        <v>0</v>
      </c>
      <c r="R39" s="1103">
        <f t="shared" ref="R39:R70" si="5">SUM(P39:Q39)</f>
        <v>0</v>
      </c>
      <c r="S39" s="389"/>
      <c r="T39" s="389"/>
    </row>
    <row r="40" spans="1:20" ht="11.25" customHeight="1">
      <c r="B40" s="1048"/>
      <c r="C40" s="1048"/>
      <c r="D40" s="1048"/>
      <c r="E40" s="1946"/>
      <c r="F40" s="1062" t="s">
        <v>39</v>
      </c>
      <c r="G40" s="4"/>
      <c r="H40" s="1061">
        <f>SUM(H41:H45)</f>
        <v>83</v>
      </c>
      <c r="I40" s="1061">
        <f>SUM(I41:I45)</f>
        <v>138</v>
      </c>
      <c r="J40" s="1061">
        <f t="shared" si="3"/>
        <v>221</v>
      </c>
      <c r="K40" s="1061"/>
      <c r="L40" s="1061">
        <f>SUM(L41:L45)</f>
        <v>83</v>
      </c>
      <c r="M40" s="1061">
        <f>SUM(M41:M45)</f>
        <v>138</v>
      </c>
      <c r="N40" s="1072">
        <f t="shared" si="4"/>
        <v>221</v>
      </c>
      <c r="O40" s="1061"/>
      <c r="P40" s="1106">
        <f>SUM(P41:P45)</f>
        <v>0</v>
      </c>
      <c r="Q40" s="1106">
        <f>SUM(Q41:Q45)</f>
        <v>0</v>
      </c>
      <c r="R40" s="1104">
        <f t="shared" si="5"/>
        <v>0</v>
      </c>
      <c r="S40" s="389"/>
      <c r="T40" s="389"/>
    </row>
    <row r="41" spans="1:20" ht="11.25" customHeight="1">
      <c r="A41" s="5">
        <v>2</v>
      </c>
      <c r="B41" s="1048">
        <v>4</v>
      </c>
      <c r="C41" s="1048">
        <v>10</v>
      </c>
      <c r="D41" s="1048"/>
      <c r="E41" s="1946"/>
      <c r="F41" s="1066"/>
      <c r="G41" s="4" t="s">
        <v>92</v>
      </c>
      <c r="H41" s="1095">
        <v>46</v>
      </c>
      <c r="I41" s="1095">
        <v>39</v>
      </c>
      <c r="J41" s="1065">
        <f t="shared" si="3"/>
        <v>85</v>
      </c>
      <c r="K41" s="1065"/>
      <c r="L41" s="1095">
        <v>46</v>
      </c>
      <c r="M41" s="1095">
        <v>39</v>
      </c>
      <c r="N41" s="1065">
        <f t="shared" si="4"/>
        <v>85</v>
      </c>
      <c r="O41" s="1065"/>
      <c r="P41" s="1094">
        <v>0</v>
      </c>
      <c r="Q41" s="1094">
        <v>0</v>
      </c>
      <c r="R41" s="1103">
        <f t="shared" si="5"/>
        <v>0</v>
      </c>
      <c r="S41" s="389"/>
      <c r="T41" s="389"/>
    </row>
    <row r="42" spans="1:20" ht="11.25" customHeight="1">
      <c r="B42" s="1048"/>
      <c r="C42" s="1048"/>
      <c r="D42" s="1048"/>
      <c r="E42" s="1946"/>
      <c r="F42" s="1066"/>
      <c r="G42" s="4" t="s">
        <v>399</v>
      </c>
      <c r="H42" s="1095">
        <v>7</v>
      </c>
      <c r="I42" s="1095">
        <v>13</v>
      </c>
      <c r="J42" s="1065">
        <f t="shared" si="3"/>
        <v>20</v>
      </c>
      <c r="K42" s="1065"/>
      <c r="L42" s="1095">
        <v>7</v>
      </c>
      <c r="M42" s="1095">
        <v>13</v>
      </c>
      <c r="N42" s="1065">
        <f t="shared" si="4"/>
        <v>20</v>
      </c>
      <c r="O42" s="1065"/>
      <c r="P42" s="1094">
        <v>0</v>
      </c>
      <c r="Q42" s="1094">
        <v>0</v>
      </c>
      <c r="R42" s="1103">
        <f t="shared" si="5"/>
        <v>0</v>
      </c>
      <c r="S42" s="389"/>
      <c r="T42" s="389"/>
    </row>
    <row r="43" spans="1:20" ht="11.25" customHeight="1">
      <c r="A43" s="5">
        <v>2</v>
      </c>
      <c r="B43" s="1048">
        <v>4</v>
      </c>
      <c r="C43" s="1048">
        <v>10</v>
      </c>
      <c r="D43" s="1048"/>
      <c r="E43" s="1946"/>
      <c r="F43" s="1066"/>
      <c r="G43" s="4" t="s">
        <v>93</v>
      </c>
      <c r="H43" s="1095">
        <v>2</v>
      </c>
      <c r="I43" s="1095">
        <v>8</v>
      </c>
      <c r="J43" s="1065">
        <f t="shared" si="3"/>
        <v>10</v>
      </c>
      <c r="K43" s="1065"/>
      <c r="L43" s="1095">
        <v>2</v>
      </c>
      <c r="M43" s="1095">
        <v>8</v>
      </c>
      <c r="N43" s="1065">
        <f t="shared" si="4"/>
        <v>10</v>
      </c>
      <c r="O43" s="1065"/>
      <c r="P43" s="1094">
        <v>0</v>
      </c>
      <c r="Q43" s="1094">
        <v>0</v>
      </c>
      <c r="R43" s="1103">
        <f t="shared" si="5"/>
        <v>0</v>
      </c>
      <c r="S43" s="389"/>
      <c r="T43" s="389"/>
    </row>
    <row r="44" spans="1:20" ht="11.25" customHeight="1">
      <c r="A44" s="5">
        <v>2</v>
      </c>
      <c r="B44" s="1048">
        <v>4</v>
      </c>
      <c r="C44" s="1048">
        <v>10</v>
      </c>
      <c r="D44" s="1048"/>
      <c r="E44" s="1946"/>
      <c r="F44" s="1066"/>
      <c r="G44" s="4" t="s">
        <v>398</v>
      </c>
      <c r="H44" s="1095">
        <v>15</v>
      </c>
      <c r="I44" s="1095">
        <v>28</v>
      </c>
      <c r="J44" s="1065">
        <f t="shared" si="3"/>
        <v>43</v>
      </c>
      <c r="K44" s="1065"/>
      <c r="L44" s="1095">
        <v>15</v>
      </c>
      <c r="M44" s="1095">
        <v>28</v>
      </c>
      <c r="N44" s="1065">
        <f t="shared" si="4"/>
        <v>43</v>
      </c>
      <c r="O44" s="1065"/>
      <c r="P44" s="1094">
        <v>0</v>
      </c>
      <c r="Q44" s="1094">
        <v>0</v>
      </c>
      <c r="R44" s="1103">
        <f t="shared" si="5"/>
        <v>0</v>
      </c>
      <c r="S44" s="389"/>
      <c r="T44" s="389"/>
    </row>
    <row r="45" spans="1:20" ht="11.25" customHeight="1">
      <c r="A45" s="5">
        <v>2</v>
      </c>
      <c r="B45" s="1048">
        <v>4</v>
      </c>
      <c r="C45" s="1048">
        <v>10</v>
      </c>
      <c r="D45" s="1048"/>
      <c r="E45" s="1946"/>
      <c r="F45" s="1066"/>
      <c r="G45" s="4" t="s">
        <v>94</v>
      </c>
      <c r="H45" s="1095">
        <v>13</v>
      </c>
      <c r="I45" s="1095">
        <v>50</v>
      </c>
      <c r="J45" s="1065">
        <f t="shared" si="3"/>
        <v>63</v>
      </c>
      <c r="K45" s="1065"/>
      <c r="L45" s="1095">
        <v>13</v>
      </c>
      <c r="M45" s="1095">
        <v>50</v>
      </c>
      <c r="N45" s="1065">
        <f t="shared" si="4"/>
        <v>63</v>
      </c>
      <c r="O45" s="1065"/>
      <c r="P45" s="1094">
        <v>0</v>
      </c>
      <c r="Q45" s="1094">
        <v>0</v>
      </c>
      <c r="R45" s="1103">
        <f t="shared" si="5"/>
        <v>0</v>
      </c>
      <c r="S45" s="389"/>
      <c r="T45" s="389"/>
    </row>
    <row r="46" spans="1:20" ht="11.25" customHeight="1">
      <c r="B46" s="1048"/>
      <c r="C46" s="1048"/>
      <c r="D46" s="1048"/>
      <c r="E46" s="1946"/>
      <c r="F46" s="1062" t="s">
        <v>40</v>
      </c>
      <c r="G46" s="4"/>
      <c r="H46" s="1061">
        <f>SUM(H47:H48)</f>
        <v>85</v>
      </c>
      <c r="I46" s="1061">
        <f>SUM(I47:I48)</f>
        <v>93</v>
      </c>
      <c r="J46" s="1061">
        <f t="shared" si="3"/>
        <v>178</v>
      </c>
      <c r="K46" s="1061"/>
      <c r="L46" s="1061">
        <f>SUM(L47:L48)</f>
        <v>56</v>
      </c>
      <c r="M46" s="1061">
        <f>SUM(M47:M48)</f>
        <v>67</v>
      </c>
      <c r="N46" s="1072">
        <f t="shared" si="4"/>
        <v>123</v>
      </c>
      <c r="O46" s="1061"/>
      <c r="P46" s="1106">
        <f>SUM(P47:P48)</f>
        <v>29</v>
      </c>
      <c r="Q46" s="1106">
        <f>SUM(Q47:Q48)</f>
        <v>26</v>
      </c>
      <c r="R46" s="1104">
        <f t="shared" si="5"/>
        <v>55</v>
      </c>
      <c r="S46" s="389"/>
      <c r="T46" s="389"/>
    </row>
    <row r="47" spans="1:20" ht="11.25" customHeight="1">
      <c r="A47" s="5">
        <v>2</v>
      </c>
      <c r="B47" s="1048">
        <v>4</v>
      </c>
      <c r="C47" s="1048">
        <v>3</v>
      </c>
      <c r="D47" s="1048"/>
      <c r="E47" s="1946"/>
      <c r="F47" s="1066"/>
      <c r="G47" s="4" t="s">
        <v>92</v>
      </c>
      <c r="H47" s="1095">
        <v>26</v>
      </c>
      <c r="I47" s="1095">
        <v>35</v>
      </c>
      <c r="J47" s="1065">
        <f t="shared" si="3"/>
        <v>61</v>
      </c>
      <c r="K47" s="1065"/>
      <c r="L47" s="1095">
        <v>17</v>
      </c>
      <c r="M47" s="1095">
        <v>28</v>
      </c>
      <c r="N47" s="1065">
        <f t="shared" si="4"/>
        <v>45</v>
      </c>
      <c r="O47" s="1065"/>
      <c r="P47" s="1094">
        <v>9</v>
      </c>
      <c r="Q47" s="1094">
        <v>7</v>
      </c>
      <c r="R47" s="1103">
        <f t="shared" si="5"/>
        <v>16</v>
      </c>
      <c r="S47" s="389"/>
      <c r="T47" s="389"/>
    </row>
    <row r="48" spans="1:20" ht="11.25" customHeight="1">
      <c r="B48" s="1048"/>
      <c r="C48" s="1048"/>
      <c r="D48" s="1048"/>
      <c r="E48" s="1946"/>
      <c r="F48" s="1066"/>
      <c r="G48" s="4" t="s">
        <v>89</v>
      </c>
      <c r="H48" s="1095">
        <v>59</v>
      </c>
      <c r="I48" s="1095">
        <v>58</v>
      </c>
      <c r="J48" s="1065">
        <f t="shared" si="3"/>
        <v>117</v>
      </c>
      <c r="K48" s="1065"/>
      <c r="L48" s="1095">
        <v>39</v>
      </c>
      <c r="M48" s="1095">
        <v>39</v>
      </c>
      <c r="N48" s="1065">
        <f t="shared" si="4"/>
        <v>78</v>
      </c>
      <c r="O48" s="1065"/>
      <c r="P48" s="1094">
        <v>20</v>
      </c>
      <c r="Q48" s="1094">
        <v>19</v>
      </c>
      <c r="R48" s="1103">
        <f t="shared" si="5"/>
        <v>39</v>
      </c>
      <c r="S48" s="389"/>
      <c r="T48" s="389"/>
    </row>
    <row r="49" spans="1:20" ht="11.25" customHeight="1">
      <c r="B49" s="1048"/>
      <c r="C49" s="1048"/>
      <c r="D49" s="1048"/>
      <c r="E49" s="1946"/>
      <c r="F49" s="1062" t="s">
        <v>41</v>
      </c>
      <c r="G49" s="4"/>
      <c r="H49" s="1074">
        <f>SUM(H50:H51)</f>
        <v>29</v>
      </c>
      <c r="I49" s="1074">
        <f>SUM(I50:I51)</f>
        <v>43</v>
      </c>
      <c r="J49" s="1111">
        <f t="shared" si="3"/>
        <v>72</v>
      </c>
      <c r="K49" s="1091"/>
      <c r="L49" s="1111">
        <f>SUM(L50:L51)</f>
        <v>29</v>
      </c>
      <c r="M49" s="1111">
        <f>SUM(M50:M51)</f>
        <v>43</v>
      </c>
      <c r="N49" s="1111">
        <f t="shared" si="4"/>
        <v>72</v>
      </c>
      <c r="O49" s="1091"/>
      <c r="P49" s="1106">
        <f>SUM(P50:P51)</f>
        <v>0</v>
      </c>
      <c r="Q49" s="1106">
        <f>SUM(Q50:Q51)</f>
        <v>0</v>
      </c>
      <c r="R49" s="1104">
        <f t="shared" si="5"/>
        <v>0</v>
      </c>
      <c r="S49" s="389"/>
      <c r="T49" s="389"/>
    </row>
    <row r="50" spans="1:20" ht="11.25" customHeight="1">
      <c r="B50" s="1048"/>
      <c r="C50" s="1048"/>
      <c r="D50" s="1048"/>
      <c r="E50" s="1946"/>
      <c r="F50" s="1066"/>
      <c r="G50" s="4" t="s">
        <v>92</v>
      </c>
      <c r="H50" s="1095">
        <v>12</v>
      </c>
      <c r="I50" s="1095">
        <v>15</v>
      </c>
      <c r="J50" s="1065">
        <f t="shared" si="3"/>
        <v>27</v>
      </c>
      <c r="K50" s="1065"/>
      <c r="L50" s="1095">
        <v>12</v>
      </c>
      <c r="M50" s="1095">
        <v>15</v>
      </c>
      <c r="N50" s="1065">
        <f t="shared" si="4"/>
        <v>27</v>
      </c>
      <c r="O50" s="1065"/>
      <c r="P50" s="1094">
        <v>0</v>
      </c>
      <c r="Q50" s="1094">
        <v>0</v>
      </c>
      <c r="R50" s="1103">
        <f t="shared" si="5"/>
        <v>0</v>
      </c>
      <c r="S50" s="389"/>
      <c r="T50" s="389"/>
    </row>
    <row r="51" spans="1:20" ht="11.25" customHeight="1">
      <c r="B51" s="1048"/>
      <c r="C51" s="1048"/>
      <c r="D51" s="1048"/>
      <c r="E51" s="1946"/>
      <c r="F51" s="1066"/>
      <c r="G51" s="4" t="s">
        <v>89</v>
      </c>
      <c r="H51" s="1095">
        <v>17</v>
      </c>
      <c r="I51" s="1095">
        <v>28</v>
      </c>
      <c r="J51" s="1065">
        <f t="shared" si="3"/>
        <v>45</v>
      </c>
      <c r="K51" s="1065"/>
      <c r="L51" s="1095">
        <v>17</v>
      </c>
      <c r="M51" s="1095">
        <v>28</v>
      </c>
      <c r="N51" s="1065">
        <f t="shared" si="4"/>
        <v>45</v>
      </c>
      <c r="O51" s="1065"/>
      <c r="P51" s="1094">
        <v>0</v>
      </c>
      <c r="Q51" s="1094">
        <v>0</v>
      </c>
      <c r="R51" s="1103">
        <f t="shared" si="5"/>
        <v>0</v>
      </c>
      <c r="S51" s="389"/>
      <c r="T51" s="389"/>
    </row>
    <row r="52" spans="1:20" ht="11.25" customHeight="1">
      <c r="B52" s="1048"/>
      <c r="C52" s="1048"/>
      <c r="D52" s="1048"/>
      <c r="E52" s="1946"/>
      <c r="F52" s="1062" t="s">
        <v>42</v>
      </c>
      <c r="G52" s="4"/>
      <c r="H52" s="1061">
        <f>SUM(H53:H54)</f>
        <v>20</v>
      </c>
      <c r="I52" s="1061">
        <f>SUM(I53:I54)</f>
        <v>29</v>
      </c>
      <c r="J52" s="1061">
        <f t="shared" si="3"/>
        <v>49</v>
      </c>
      <c r="K52" s="1061"/>
      <c r="L52" s="1061">
        <f>SUM(L53:L54)</f>
        <v>20</v>
      </c>
      <c r="M52" s="1061">
        <f>SUM(M53:M54)</f>
        <v>29</v>
      </c>
      <c r="N52" s="1072">
        <f t="shared" si="4"/>
        <v>49</v>
      </c>
      <c r="O52" s="1061"/>
      <c r="P52" s="1106">
        <f>SUM(P53:P54)</f>
        <v>0</v>
      </c>
      <c r="Q52" s="1106">
        <f>SUM(Q53:Q54)</f>
        <v>0</v>
      </c>
      <c r="R52" s="1104">
        <f t="shared" si="5"/>
        <v>0</v>
      </c>
      <c r="S52" s="389"/>
      <c r="T52" s="389"/>
    </row>
    <row r="53" spans="1:20" ht="11.25" customHeight="1">
      <c r="B53" s="1048"/>
      <c r="C53" s="1048"/>
      <c r="D53" s="1048"/>
      <c r="E53" s="1946"/>
      <c r="F53" s="1066"/>
      <c r="G53" s="4" t="s">
        <v>92</v>
      </c>
      <c r="H53" s="1095">
        <v>9</v>
      </c>
      <c r="I53" s="1095">
        <v>17</v>
      </c>
      <c r="J53" s="1065">
        <f t="shared" si="3"/>
        <v>26</v>
      </c>
      <c r="K53" s="1065"/>
      <c r="L53" s="1095">
        <v>9</v>
      </c>
      <c r="M53" s="1095">
        <v>17</v>
      </c>
      <c r="N53" s="1065">
        <f t="shared" si="4"/>
        <v>26</v>
      </c>
      <c r="O53" s="1065"/>
      <c r="P53" s="1094">
        <v>0</v>
      </c>
      <c r="Q53" s="1094">
        <v>0</v>
      </c>
      <c r="R53" s="1103">
        <f t="shared" si="5"/>
        <v>0</v>
      </c>
      <c r="S53" s="389"/>
      <c r="T53" s="389"/>
    </row>
    <row r="54" spans="1:20" ht="11.25" customHeight="1">
      <c r="B54" s="1048"/>
      <c r="C54" s="1048"/>
      <c r="D54" s="1048"/>
      <c r="E54" s="1946"/>
      <c r="F54" s="1066"/>
      <c r="G54" s="4" t="s">
        <v>89</v>
      </c>
      <c r="H54" s="1095">
        <v>11</v>
      </c>
      <c r="I54" s="1095">
        <v>12</v>
      </c>
      <c r="J54" s="1065">
        <f t="shared" si="3"/>
        <v>23</v>
      </c>
      <c r="K54" s="1065"/>
      <c r="L54" s="1095">
        <v>11</v>
      </c>
      <c r="M54" s="1095">
        <v>12</v>
      </c>
      <c r="N54" s="1065">
        <f t="shared" si="4"/>
        <v>23</v>
      </c>
      <c r="O54" s="1065"/>
      <c r="P54" s="1094">
        <v>0</v>
      </c>
      <c r="Q54" s="1094">
        <v>0</v>
      </c>
      <c r="R54" s="1103">
        <f t="shared" si="5"/>
        <v>0</v>
      </c>
      <c r="S54" s="389"/>
      <c r="T54" s="389"/>
    </row>
    <row r="55" spans="1:20" ht="11.25" customHeight="1">
      <c r="B55" s="1048"/>
      <c r="C55" s="1048"/>
      <c r="D55" s="1048"/>
      <c r="E55" s="1946"/>
      <c r="F55" s="1062" t="s">
        <v>43</v>
      </c>
      <c r="G55" s="4"/>
      <c r="H55" s="1061">
        <f>SUM(H56:H57)</f>
        <v>35</v>
      </c>
      <c r="I55" s="1061">
        <f>SUM(I56:I57)</f>
        <v>37</v>
      </c>
      <c r="J55" s="1061">
        <f t="shared" si="3"/>
        <v>72</v>
      </c>
      <c r="K55" s="1061"/>
      <c r="L55" s="1061">
        <f>SUM(L56:L57)</f>
        <v>35</v>
      </c>
      <c r="M55" s="1061">
        <f>SUM(M56:M57)</f>
        <v>37</v>
      </c>
      <c r="N55" s="1072">
        <f t="shared" si="4"/>
        <v>72</v>
      </c>
      <c r="O55" s="1061"/>
      <c r="P55" s="1106">
        <f>SUM(P56:P57)</f>
        <v>0</v>
      </c>
      <c r="Q55" s="1106">
        <f>SUM(Q56:Q57)</f>
        <v>0</v>
      </c>
      <c r="R55" s="1104">
        <f t="shared" si="5"/>
        <v>0</v>
      </c>
      <c r="S55" s="389"/>
      <c r="T55" s="389"/>
    </row>
    <row r="56" spans="1:20" ht="11.25" customHeight="1">
      <c r="B56" s="1048"/>
      <c r="C56" s="1048"/>
      <c r="D56" s="1048"/>
      <c r="E56" s="1946"/>
      <c r="F56" s="1110"/>
      <c r="G56" s="4" t="s">
        <v>92</v>
      </c>
      <c r="H56" s="1095">
        <v>16</v>
      </c>
      <c r="I56" s="1095">
        <v>21</v>
      </c>
      <c r="J56" s="1065">
        <f t="shared" si="3"/>
        <v>37</v>
      </c>
      <c r="K56" s="1065"/>
      <c r="L56" s="1095">
        <v>16</v>
      </c>
      <c r="M56" s="1095">
        <v>21</v>
      </c>
      <c r="N56" s="1065">
        <f t="shared" si="4"/>
        <v>37</v>
      </c>
      <c r="O56" s="1065"/>
      <c r="P56" s="1094">
        <v>0</v>
      </c>
      <c r="Q56" s="1094">
        <v>0</v>
      </c>
      <c r="R56" s="1103">
        <f t="shared" si="5"/>
        <v>0</v>
      </c>
      <c r="S56" s="389"/>
      <c r="T56" s="389"/>
    </row>
    <row r="57" spans="1:20" ht="11.25" customHeight="1">
      <c r="B57" s="1048"/>
      <c r="C57" s="1048"/>
      <c r="D57" s="1048"/>
      <c r="E57" s="1946"/>
      <c r="F57" s="1110"/>
      <c r="G57" s="4" t="s">
        <v>89</v>
      </c>
      <c r="H57" s="1095">
        <v>19</v>
      </c>
      <c r="I57" s="1095">
        <v>16</v>
      </c>
      <c r="J57" s="1065">
        <f t="shared" si="3"/>
        <v>35</v>
      </c>
      <c r="K57" s="1065"/>
      <c r="L57" s="1095">
        <v>19</v>
      </c>
      <c r="M57" s="1095">
        <v>16</v>
      </c>
      <c r="N57" s="1065">
        <f t="shared" si="4"/>
        <v>35</v>
      </c>
      <c r="O57" s="1065"/>
      <c r="P57" s="1094">
        <v>0</v>
      </c>
      <c r="Q57" s="1094">
        <v>0</v>
      </c>
      <c r="R57" s="1103">
        <f t="shared" si="5"/>
        <v>0</v>
      </c>
      <c r="S57" s="389"/>
      <c r="T57" s="389"/>
    </row>
    <row r="58" spans="1:20" ht="11.25" customHeight="1">
      <c r="B58" s="1048"/>
      <c r="C58" s="1048"/>
      <c r="D58" s="1048"/>
      <c r="E58" s="1946"/>
      <c r="F58" s="1062" t="s">
        <v>44</v>
      </c>
      <c r="G58" s="622"/>
      <c r="H58" s="1061">
        <f>SUM(H59)</f>
        <v>7</v>
      </c>
      <c r="I58" s="1061">
        <f>SUM(I59)</f>
        <v>7</v>
      </c>
      <c r="J58" s="1061">
        <f t="shared" si="3"/>
        <v>14</v>
      </c>
      <c r="K58" s="1061"/>
      <c r="L58" s="1061">
        <f>SUM(L59)</f>
        <v>7</v>
      </c>
      <c r="M58" s="1061">
        <f>SUM(M59)</f>
        <v>7</v>
      </c>
      <c r="N58" s="1072">
        <f t="shared" si="4"/>
        <v>14</v>
      </c>
      <c r="O58" s="1061"/>
      <c r="P58" s="1106">
        <f>SUM(P59)</f>
        <v>0</v>
      </c>
      <c r="Q58" s="1106">
        <f>SUM(Q59)</f>
        <v>0</v>
      </c>
      <c r="R58" s="1104">
        <f t="shared" si="5"/>
        <v>0</v>
      </c>
      <c r="S58" s="389"/>
      <c r="T58" s="389"/>
    </row>
    <row r="59" spans="1:20" ht="11.25" customHeight="1">
      <c r="B59" s="1048"/>
      <c r="C59" s="1048"/>
      <c r="D59" s="1048"/>
      <c r="E59" s="1957"/>
      <c r="F59" s="1066"/>
      <c r="G59" s="4" t="s">
        <v>109</v>
      </c>
      <c r="H59" s="1095">
        <v>7</v>
      </c>
      <c r="I59" s="1095">
        <v>7</v>
      </c>
      <c r="J59" s="1065">
        <f t="shared" si="3"/>
        <v>14</v>
      </c>
      <c r="K59" s="1065"/>
      <c r="L59" s="1095">
        <v>7</v>
      </c>
      <c r="M59" s="1095">
        <v>7</v>
      </c>
      <c r="N59" s="1065">
        <f t="shared" si="4"/>
        <v>14</v>
      </c>
      <c r="O59" s="1065"/>
      <c r="P59" s="1094">
        <v>0</v>
      </c>
      <c r="Q59" s="1094">
        <v>0</v>
      </c>
      <c r="R59" s="1103">
        <f t="shared" si="5"/>
        <v>0</v>
      </c>
      <c r="S59" s="389"/>
      <c r="T59" s="389"/>
    </row>
    <row r="60" spans="1:20" ht="12.75" customHeight="1">
      <c r="B60" s="1048"/>
      <c r="C60" s="1048"/>
      <c r="D60" s="1048"/>
      <c r="E60" s="1959">
        <v>1403</v>
      </c>
      <c r="F60" s="24" t="s">
        <v>3</v>
      </c>
      <c r="G60" s="372"/>
      <c r="H60" s="1071">
        <f>SUM(H61+H63+H65)</f>
        <v>12</v>
      </c>
      <c r="I60" s="1071">
        <f>SUM(I61+I63+I65)</f>
        <v>29</v>
      </c>
      <c r="J60" s="1071">
        <f t="shared" si="3"/>
        <v>41</v>
      </c>
      <c r="K60" s="1071"/>
      <c r="L60" s="1071">
        <f>SUM(L61+L63+L65)</f>
        <v>12</v>
      </c>
      <c r="M60" s="1071">
        <f>SUM(M61+M63+M65)</f>
        <v>26</v>
      </c>
      <c r="N60" s="1071">
        <f t="shared" si="4"/>
        <v>38</v>
      </c>
      <c r="O60" s="1071"/>
      <c r="P60" s="1075">
        <f>SUM(P61+P63+P65)</f>
        <v>0</v>
      </c>
      <c r="Q60" s="1075">
        <f>SUM(Q61+Q63+Q65)</f>
        <v>3</v>
      </c>
      <c r="R60" s="378">
        <f t="shared" si="5"/>
        <v>3</v>
      </c>
      <c r="S60" s="389"/>
      <c r="T60" s="389"/>
    </row>
    <row r="61" spans="1:20" ht="11.25" customHeight="1">
      <c r="B61" s="1048"/>
      <c r="C61" s="1048"/>
      <c r="D61" s="1048"/>
      <c r="E61" s="1946"/>
      <c r="F61" s="1062" t="s">
        <v>45</v>
      </c>
      <c r="G61" s="4"/>
      <c r="H61" s="1109">
        <f>SUM(H62:H62)</f>
        <v>5</v>
      </c>
      <c r="I61" s="1109">
        <f>SUM(I62:I62)</f>
        <v>19</v>
      </c>
      <c r="J61" s="1109">
        <f t="shared" si="3"/>
        <v>24</v>
      </c>
      <c r="K61" s="1109"/>
      <c r="L61" s="1109">
        <f>SUM(L62:L62)</f>
        <v>5</v>
      </c>
      <c r="M61" s="1109">
        <f>SUM(M62:M62)</f>
        <v>16</v>
      </c>
      <c r="N61" s="1109">
        <f t="shared" si="4"/>
        <v>21</v>
      </c>
      <c r="O61" s="1109"/>
      <c r="P61" s="1108">
        <f>SUM(P62:P62)</f>
        <v>0</v>
      </c>
      <c r="Q61" s="1108">
        <f>SUM(Q62:Q62)</f>
        <v>3</v>
      </c>
      <c r="R61" s="1107">
        <f t="shared" si="5"/>
        <v>3</v>
      </c>
      <c r="S61" s="389"/>
      <c r="T61" s="389"/>
    </row>
    <row r="62" spans="1:20" ht="11.25" customHeight="1">
      <c r="A62" s="5">
        <v>3</v>
      </c>
      <c r="B62" s="1048">
        <v>5</v>
      </c>
      <c r="C62" s="1048">
        <v>11</v>
      </c>
      <c r="D62" s="1048"/>
      <c r="E62" s="1946"/>
      <c r="F62" s="1066"/>
      <c r="G62" s="4" t="s">
        <v>96</v>
      </c>
      <c r="H62" s="1095">
        <v>5</v>
      </c>
      <c r="I62" s="1095">
        <v>19</v>
      </c>
      <c r="J62" s="1065">
        <f t="shared" si="3"/>
        <v>24</v>
      </c>
      <c r="K62" s="1065"/>
      <c r="L62" s="1095">
        <v>5</v>
      </c>
      <c r="M62" s="1095">
        <v>16</v>
      </c>
      <c r="N62" s="35">
        <f t="shared" si="4"/>
        <v>21</v>
      </c>
      <c r="O62" s="1065"/>
      <c r="P62" s="1105">
        <v>0</v>
      </c>
      <c r="Q62" s="1105">
        <v>3</v>
      </c>
      <c r="R62" s="1103">
        <f t="shared" si="5"/>
        <v>3</v>
      </c>
      <c r="S62" s="389"/>
      <c r="T62" s="389"/>
    </row>
    <row r="63" spans="1:20" ht="11.25" customHeight="1">
      <c r="B63" s="1048"/>
      <c r="C63" s="1048"/>
      <c r="D63" s="1048"/>
      <c r="E63" s="1946"/>
      <c r="F63" s="1062" t="s">
        <v>46</v>
      </c>
      <c r="G63" s="4"/>
      <c r="H63" s="1061">
        <f>SUM(H64)</f>
        <v>1</v>
      </c>
      <c r="I63" s="1061">
        <f>SUM(I64)</f>
        <v>1</v>
      </c>
      <c r="J63" s="1061">
        <f t="shared" si="3"/>
        <v>2</v>
      </c>
      <c r="K63" s="1061"/>
      <c r="L63" s="1061">
        <f>SUM(L64)</f>
        <v>1</v>
      </c>
      <c r="M63" s="1061">
        <f>SUM(M64)</f>
        <v>1</v>
      </c>
      <c r="N63" s="1061">
        <f t="shared" si="4"/>
        <v>2</v>
      </c>
      <c r="O63" s="1061"/>
      <c r="P63" s="1106">
        <f>SUM(P64)</f>
        <v>0</v>
      </c>
      <c r="Q63" s="1106">
        <f>SUM(Q64)</f>
        <v>0</v>
      </c>
      <c r="R63" s="1104">
        <f t="shared" si="5"/>
        <v>0</v>
      </c>
      <c r="S63" s="389"/>
      <c r="T63" s="389"/>
    </row>
    <row r="64" spans="1:20" ht="11.25" customHeight="1">
      <c r="A64" s="5">
        <v>3</v>
      </c>
      <c r="B64" s="1048">
        <v>5</v>
      </c>
      <c r="C64" s="1048">
        <v>8</v>
      </c>
      <c r="D64" s="1048"/>
      <c r="E64" s="1946"/>
      <c r="F64" s="1066"/>
      <c r="G64" s="4" t="s">
        <v>96</v>
      </c>
      <c r="H64" s="1095">
        <v>1</v>
      </c>
      <c r="I64" s="1095">
        <v>1</v>
      </c>
      <c r="J64" s="1065">
        <f t="shared" si="3"/>
        <v>2</v>
      </c>
      <c r="K64" s="1065"/>
      <c r="L64" s="1095">
        <v>1</v>
      </c>
      <c r="M64" s="1095">
        <v>1</v>
      </c>
      <c r="N64" s="35">
        <f t="shared" si="4"/>
        <v>2</v>
      </c>
      <c r="O64" s="1065"/>
      <c r="P64" s="1105">
        <v>0</v>
      </c>
      <c r="Q64" s="1105">
        <v>0</v>
      </c>
      <c r="R64" s="1103">
        <f t="shared" si="5"/>
        <v>0</v>
      </c>
      <c r="S64" s="389"/>
      <c r="T64" s="389"/>
    </row>
    <row r="65" spans="1:20" ht="11.25" customHeight="1">
      <c r="B65" s="1048"/>
      <c r="C65" s="1048"/>
      <c r="D65" s="1048"/>
      <c r="E65" s="1946"/>
      <c r="F65" s="1062" t="s">
        <v>47</v>
      </c>
      <c r="G65" s="4"/>
      <c r="H65" s="1061">
        <f>SUM(H66:H67)</f>
        <v>6</v>
      </c>
      <c r="I65" s="1061">
        <f>SUM(I66:I67)</f>
        <v>9</v>
      </c>
      <c r="J65" s="1061">
        <f t="shared" si="3"/>
        <v>15</v>
      </c>
      <c r="K65" s="1061"/>
      <c r="L65" s="1061">
        <f>SUM(L66:L67)</f>
        <v>6</v>
      </c>
      <c r="M65" s="1061">
        <f>SUM(M66:M67)</f>
        <v>9</v>
      </c>
      <c r="N65" s="1061">
        <f t="shared" si="4"/>
        <v>15</v>
      </c>
      <c r="O65" s="1061"/>
      <c r="P65" s="1067">
        <f>SUM(P66:P67)</f>
        <v>0</v>
      </c>
      <c r="Q65" s="1067">
        <f>SUM(Q66:Q67)</f>
        <v>0</v>
      </c>
      <c r="R65" s="1104">
        <f t="shared" si="5"/>
        <v>0</v>
      </c>
      <c r="S65" s="389"/>
      <c r="T65" s="389"/>
    </row>
    <row r="66" spans="1:20" ht="11.25" customHeight="1">
      <c r="A66" s="5">
        <v>3</v>
      </c>
      <c r="B66" s="1048">
        <v>5</v>
      </c>
      <c r="C66" s="1048">
        <v>10</v>
      </c>
      <c r="D66" s="1048"/>
      <c r="E66" s="1946"/>
      <c r="F66" s="1066"/>
      <c r="G66" s="4" t="s">
        <v>96</v>
      </c>
      <c r="H66" s="1095">
        <v>1</v>
      </c>
      <c r="I66" s="1095">
        <v>1</v>
      </c>
      <c r="J66" s="1065">
        <f t="shared" si="3"/>
        <v>2</v>
      </c>
      <c r="K66" s="1065"/>
      <c r="L66" s="1095">
        <v>1</v>
      </c>
      <c r="M66" s="1095">
        <v>1</v>
      </c>
      <c r="N66" s="35">
        <f t="shared" si="4"/>
        <v>2</v>
      </c>
      <c r="O66" s="1065"/>
      <c r="P66" s="1094">
        <v>0</v>
      </c>
      <c r="Q66" s="1094">
        <v>0</v>
      </c>
      <c r="R66" s="1103">
        <f t="shared" si="5"/>
        <v>0</v>
      </c>
      <c r="S66" s="389"/>
      <c r="T66" s="389"/>
    </row>
    <row r="67" spans="1:20" ht="11.25" customHeight="1">
      <c r="A67" s="5">
        <v>3</v>
      </c>
      <c r="B67" s="1048">
        <v>5</v>
      </c>
      <c r="C67" s="1048">
        <v>10</v>
      </c>
      <c r="D67" s="1048"/>
      <c r="E67" s="1957"/>
      <c r="F67" s="1057"/>
      <c r="G67" s="3" t="s">
        <v>397</v>
      </c>
      <c r="H67" s="1097">
        <v>5</v>
      </c>
      <c r="I67" s="1097">
        <v>8</v>
      </c>
      <c r="J67" s="1056">
        <f t="shared" si="3"/>
        <v>13</v>
      </c>
      <c r="K67" s="1056"/>
      <c r="L67" s="1097">
        <v>5</v>
      </c>
      <c r="M67" s="1097">
        <v>8</v>
      </c>
      <c r="N67" s="40">
        <f t="shared" si="4"/>
        <v>13</v>
      </c>
      <c r="O67" s="1056"/>
      <c r="P67" s="1096">
        <v>0</v>
      </c>
      <c r="Q67" s="1096">
        <v>0</v>
      </c>
      <c r="R67" s="1102">
        <f t="shared" si="5"/>
        <v>0</v>
      </c>
      <c r="S67" s="389"/>
      <c r="T67" s="389"/>
    </row>
    <row r="68" spans="1:20">
      <c r="B68" s="1048"/>
      <c r="C68" s="1048"/>
      <c r="D68" s="1048"/>
      <c r="E68" s="1961">
        <v>1404</v>
      </c>
      <c r="F68" s="24" t="s">
        <v>28</v>
      </c>
      <c r="G68" s="372"/>
      <c r="H68" s="1071">
        <f>SUM(H71+H69)</f>
        <v>283</v>
      </c>
      <c r="I68" s="1071">
        <f>SUM(I71+I69)</f>
        <v>102</v>
      </c>
      <c r="J68" s="1071">
        <f t="shared" si="3"/>
        <v>385</v>
      </c>
      <c r="K68" s="1071"/>
      <c r="L68" s="1071">
        <f>SUM(L69+L71)</f>
        <v>230</v>
      </c>
      <c r="M68" s="1071">
        <f>SUM(M69+M71)</f>
        <v>81</v>
      </c>
      <c r="N68" s="1071">
        <f t="shared" si="4"/>
        <v>311</v>
      </c>
      <c r="O68" s="1071"/>
      <c r="P68" s="1070">
        <f>SUM(P71,P69)</f>
        <v>53</v>
      </c>
      <c r="Q68" s="1070">
        <f>SUM(Q71,Q69)</f>
        <v>21</v>
      </c>
      <c r="R68" s="378">
        <f t="shared" si="5"/>
        <v>74</v>
      </c>
    </row>
    <row r="69" spans="1:20" ht="11.25" customHeight="1">
      <c r="B69" s="1048"/>
      <c r="C69" s="1048"/>
      <c r="D69" s="1048"/>
      <c r="E69" s="1950"/>
      <c r="F69" s="1062" t="s">
        <v>48</v>
      </c>
      <c r="G69" s="4"/>
      <c r="H69" s="1101">
        <f>SUM(H70)</f>
        <v>110</v>
      </c>
      <c r="I69" s="1101">
        <f>SUM(I70)</f>
        <v>50</v>
      </c>
      <c r="J69" s="1101">
        <f t="shared" si="3"/>
        <v>160</v>
      </c>
      <c r="K69" s="1101"/>
      <c r="L69" s="1101">
        <f>SUM(L70)</f>
        <v>57</v>
      </c>
      <c r="M69" s="1101">
        <f>SUM(M70)</f>
        <v>29</v>
      </c>
      <c r="N69" s="1101">
        <f t="shared" si="4"/>
        <v>86</v>
      </c>
      <c r="O69" s="1101"/>
      <c r="P69" s="1100">
        <f>SUM(P70)</f>
        <v>53</v>
      </c>
      <c r="Q69" s="1100">
        <f>SUM(Q70)</f>
        <v>21</v>
      </c>
      <c r="R69" s="1099">
        <f t="shared" si="5"/>
        <v>74</v>
      </c>
    </row>
    <row r="70" spans="1:20" ht="11.25" customHeight="1">
      <c r="B70" s="1048"/>
      <c r="C70" s="1048"/>
      <c r="D70" s="1048"/>
      <c r="E70" s="1950"/>
      <c r="F70" s="1066"/>
      <c r="G70" s="4" t="s">
        <v>111</v>
      </c>
      <c r="H70" s="1095">
        <v>110</v>
      </c>
      <c r="I70" s="1095">
        <v>50</v>
      </c>
      <c r="J70" s="1065">
        <f t="shared" si="3"/>
        <v>160</v>
      </c>
      <c r="K70" s="1065"/>
      <c r="L70" s="1095">
        <v>57</v>
      </c>
      <c r="M70" s="1095">
        <v>29</v>
      </c>
      <c r="N70" s="1065">
        <f t="shared" si="4"/>
        <v>86</v>
      </c>
      <c r="O70" s="1065"/>
      <c r="P70" s="1094">
        <v>53</v>
      </c>
      <c r="Q70" s="1094">
        <v>21</v>
      </c>
      <c r="R70" s="366">
        <f t="shared" si="5"/>
        <v>74</v>
      </c>
    </row>
    <row r="71" spans="1:20" ht="11.25" customHeight="1">
      <c r="B71" s="1048"/>
      <c r="C71" s="1048"/>
      <c r="D71" s="1048"/>
      <c r="E71" s="1950"/>
      <c r="F71" s="1062" t="s">
        <v>396</v>
      </c>
      <c r="G71" s="4"/>
      <c r="H71" s="1061">
        <f>SUM(H72:H72)</f>
        <v>173</v>
      </c>
      <c r="I71" s="1061">
        <f>SUM(I72:I72)</f>
        <v>52</v>
      </c>
      <c r="J71" s="1061">
        <f t="shared" ref="J71:J102" si="6">SUM(H71:I71)</f>
        <v>225</v>
      </c>
      <c r="K71" s="1061"/>
      <c r="L71" s="1061">
        <f>SUM(L72:L72)</f>
        <v>173</v>
      </c>
      <c r="M71" s="1061">
        <f>SUM(M72:M72)</f>
        <v>52</v>
      </c>
      <c r="N71" s="1072">
        <f t="shared" ref="N71:N102" si="7">SUM(L71:M71)</f>
        <v>225</v>
      </c>
      <c r="O71" s="1061"/>
      <c r="P71" s="1059">
        <f>SUM(P72:P72)</f>
        <v>0</v>
      </c>
      <c r="Q71" s="1059">
        <f>SUM(Q72:Q72)</f>
        <v>0</v>
      </c>
      <c r="R71" s="1098">
        <f t="shared" ref="R71:R102" si="8">SUM(P71:Q71)</f>
        <v>0</v>
      </c>
    </row>
    <row r="72" spans="1:20" ht="11.25" customHeight="1">
      <c r="B72" s="1048"/>
      <c r="C72" s="1048"/>
      <c r="D72" s="1048"/>
      <c r="E72" s="1950"/>
      <c r="F72" s="1066"/>
      <c r="G72" s="4" t="s">
        <v>112</v>
      </c>
      <c r="H72" s="1097">
        <v>173</v>
      </c>
      <c r="I72" s="1097">
        <v>52</v>
      </c>
      <c r="J72" s="1056">
        <f t="shared" si="6"/>
        <v>225</v>
      </c>
      <c r="K72" s="1056"/>
      <c r="L72" s="1097">
        <v>173</v>
      </c>
      <c r="M72" s="1097">
        <v>52</v>
      </c>
      <c r="N72" s="1056">
        <f t="shared" si="7"/>
        <v>225</v>
      </c>
      <c r="O72" s="1056"/>
      <c r="P72" s="1096">
        <v>0</v>
      </c>
      <c r="Q72" s="1096">
        <v>0</v>
      </c>
      <c r="R72" s="1053">
        <f t="shared" si="8"/>
        <v>0</v>
      </c>
    </row>
    <row r="73" spans="1:20" ht="12.75" customHeight="1">
      <c r="B73" s="1048"/>
      <c r="C73" s="1048"/>
      <c r="D73" s="1048"/>
      <c r="E73" s="1959">
        <v>1405</v>
      </c>
      <c r="F73" s="24" t="s">
        <v>4</v>
      </c>
      <c r="G73" s="491"/>
      <c r="H73" s="1071">
        <f>SUM(H74+H79+H86+H88)</f>
        <v>209</v>
      </c>
      <c r="I73" s="1071">
        <f>SUM(I74+I79+I86+I88)</f>
        <v>343</v>
      </c>
      <c r="J73" s="1071">
        <f t="shared" si="6"/>
        <v>552</v>
      </c>
      <c r="K73" s="1071"/>
      <c r="L73" s="1071">
        <f>SUM(L74+L79+L86+L88)</f>
        <v>198</v>
      </c>
      <c r="M73" s="1071">
        <f>SUM(M74+M79+M86+M88)</f>
        <v>320</v>
      </c>
      <c r="N73" s="1071">
        <f t="shared" si="7"/>
        <v>518</v>
      </c>
      <c r="O73" s="1071"/>
      <c r="P73" s="1075">
        <f>SUM(P74,P79,P86+P88)</f>
        <v>11</v>
      </c>
      <c r="Q73" s="1075">
        <f>SUM(Q74,Q79,Q86+Q88)</f>
        <v>23</v>
      </c>
      <c r="R73" s="1081">
        <f t="shared" si="8"/>
        <v>34</v>
      </c>
    </row>
    <row r="74" spans="1:20" ht="11.25" customHeight="1">
      <c r="B74" s="1048"/>
      <c r="C74" s="1048"/>
      <c r="D74" s="1048"/>
      <c r="E74" s="1946"/>
      <c r="F74" s="1062" t="s">
        <v>50</v>
      </c>
      <c r="G74" s="4"/>
      <c r="H74" s="1074">
        <f>SUM(H75:H78)</f>
        <v>48</v>
      </c>
      <c r="I74" s="1074">
        <f>SUM(I75:I78)</f>
        <v>30</v>
      </c>
      <c r="J74" s="1074">
        <f t="shared" si="6"/>
        <v>78</v>
      </c>
      <c r="K74" s="1074"/>
      <c r="L74" s="1074">
        <f>SUM(L75:L78)</f>
        <v>46</v>
      </c>
      <c r="M74" s="1074">
        <f>SUM(M75:M78)</f>
        <v>30</v>
      </c>
      <c r="N74" s="1074">
        <f t="shared" si="7"/>
        <v>76</v>
      </c>
      <c r="O74" s="1074"/>
      <c r="P74" s="1067">
        <f>SUM(P75:P78)</f>
        <v>2</v>
      </c>
      <c r="Q74" s="1067">
        <f>SUM(Q75:Q78)</f>
        <v>0</v>
      </c>
      <c r="R74" s="1058">
        <f t="shared" si="8"/>
        <v>2</v>
      </c>
    </row>
    <row r="75" spans="1:20" ht="11.25" customHeight="1">
      <c r="A75" s="5">
        <v>5</v>
      </c>
      <c r="B75" s="1048">
        <v>4</v>
      </c>
      <c r="C75" s="1048">
        <v>8</v>
      </c>
      <c r="D75" s="1048"/>
      <c r="E75" s="1946"/>
      <c r="F75" s="1066"/>
      <c r="G75" s="4" t="s">
        <v>395</v>
      </c>
      <c r="H75" s="1095">
        <v>4</v>
      </c>
      <c r="I75" s="1095">
        <v>6</v>
      </c>
      <c r="J75" s="1065">
        <f t="shared" si="6"/>
        <v>10</v>
      </c>
      <c r="K75" s="1065"/>
      <c r="L75" s="1095">
        <v>4</v>
      </c>
      <c r="M75" s="1095">
        <v>6</v>
      </c>
      <c r="N75" s="1065">
        <f t="shared" si="7"/>
        <v>10</v>
      </c>
      <c r="O75" s="1065"/>
      <c r="P75" s="1094">
        <v>0</v>
      </c>
      <c r="Q75" s="1094">
        <v>0</v>
      </c>
      <c r="R75" s="366">
        <f t="shared" si="8"/>
        <v>0</v>
      </c>
    </row>
    <row r="76" spans="1:20" ht="11.25" customHeight="1">
      <c r="A76" s="5">
        <v>5</v>
      </c>
      <c r="B76" s="1048">
        <v>4</v>
      </c>
      <c r="C76" s="1048">
        <v>8</v>
      </c>
      <c r="D76" s="1048"/>
      <c r="E76" s="1946"/>
      <c r="F76" s="1066"/>
      <c r="G76" s="4" t="s">
        <v>394</v>
      </c>
      <c r="H76" s="1095">
        <v>36</v>
      </c>
      <c r="I76" s="1095">
        <v>17</v>
      </c>
      <c r="J76" s="1065">
        <f t="shared" si="6"/>
        <v>53</v>
      </c>
      <c r="K76" s="1065"/>
      <c r="L76" s="1095">
        <v>34</v>
      </c>
      <c r="M76" s="1095">
        <v>17</v>
      </c>
      <c r="N76" s="1065">
        <f t="shared" si="7"/>
        <v>51</v>
      </c>
      <c r="O76" s="1065"/>
      <c r="P76" s="1094">
        <v>2</v>
      </c>
      <c r="Q76" s="1094">
        <v>0</v>
      </c>
      <c r="R76" s="366">
        <f t="shared" si="8"/>
        <v>2</v>
      </c>
    </row>
    <row r="77" spans="1:20" ht="11.25" customHeight="1">
      <c r="A77" s="5">
        <v>5</v>
      </c>
      <c r="B77" s="1048">
        <v>4</v>
      </c>
      <c r="C77" s="1048">
        <v>8</v>
      </c>
      <c r="D77" s="1048"/>
      <c r="E77" s="1946"/>
      <c r="F77" s="1066"/>
      <c r="G77" s="4" t="s">
        <v>393</v>
      </c>
      <c r="H77" s="1095">
        <v>5</v>
      </c>
      <c r="I77" s="1095">
        <v>1</v>
      </c>
      <c r="J77" s="1065">
        <f t="shared" si="6"/>
        <v>6</v>
      </c>
      <c r="K77" s="1065"/>
      <c r="L77" s="1095">
        <v>5</v>
      </c>
      <c r="M77" s="1095">
        <v>1</v>
      </c>
      <c r="N77" s="1065">
        <f t="shared" si="7"/>
        <v>6</v>
      </c>
      <c r="O77" s="1065"/>
      <c r="P77" s="1094">
        <v>0</v>
      </c>
      <c r="Q77" s="1094">
        <v>0</v>
      </c>
      <c r="R77" s="366">
        <f t="shared" si="8"/>
        <v>0</v>
      </c>
    </row>
    <row r="78" spans="1:20" ht="11.25" customHeight="1">
      <c r="A78" s="5">
        <v>5</v>
      </c>
      <c r="B78" s="1048">
        <v>4</v>
      </c>
      <c r="C78" s="1048">
        <v>8</v>
      </c>
      <c r="D78" s="1048"/>
      <c r="E78" s="1946"/>
      <c r="F78" s="1066"/>
      <c r="G78" s="4" t="s">
        <v>392</v>
      </c>
      <c r="H78" s="1095">
        <v>3</v>
      </c>
      <c r="I78" s="1095">
        <v>6</v>
      </c>
      <c r="J78" s="1065">
        <f t="shared" si="6"/>
        <v>9</v>
      </c>
      <c r="K78" s="1065"/>
      <c r="L78" s="1095">
        <v>3</v>
      </c>
      <c r="M78" s="1095">
        <v>6</v>
      </c>
      <c r="N78" s="1065">
        <f t="shared" si="7"/>
        <v>9</v>
      </c>
      <c r="O78" s="1065"/>
      <c r="P78" s="1094">
        <v>0</v>
      </c>
      <c r="Q78" s="1094">
        <v>0</v>
      </c>
      <c r="R78" s="366">
        <f t="shared" si="8"/>
        <v>0</v>
      </c>
    </row>
    <row r="79" spans="1:20" ht="11.25" customHeight="1">
      <c r="B79" s="1048"/>
      <c r="C79" s="1048"/>
      <c r="D79" s="1048"/>
      <c r="E79" s="1946"/>
      <c r="F79" s="1062" t="s">
        <v>58</v>
      </c>
      <c r="G79" s="4"/>
      <c r="H79" s="1061">
        <f>SUM(H80:H85)</f>
        <v>126</v>
      </c>
      <c r="I79" s="1061">
        <f>SUM(I80:I85)</f>
        <v>194</v>
      </c>
      <c r="J79" s="1061">
        <f t="shared" si="6"/>
        <v>320</v>
      </c>
      <c r="K79" s="1061"/>
      <c r="L79" s="1061">
        <f>SUM(L80:L85)</f>
        <v>120</v>
      </c>
      <c r="M79" s="1061">
        <f>SUM(M80:M85)</f>
        <v>182</v>
      </c>
      <c r="N79" s="1072">
        <f t="shared" si="7"/>
        <v>302</v>
      </c>
      <c r="O79" s="1061"/>
      <c r="P79" s="1067">
        <f>SUM(P80:P85)</f>
        <v>6</v>
      </c>
      <c r="Q79" s="1067">
        <f>SUM(Q80:Q85)</f>
        <v>12</v>
      </c>
      <c r="R79" s="1058">
        <f t="shared" si="8"/>
        <v>18</v>
      </c>
    </row>
    <row r="80" spans="1:20" ht="11.25" customHeight="1">
      <c r="A80" s="5">
        <v>5</v>
      </c>
      <c r="B80" s="1048">
        <v>5</v>
      </c>
      <c r="C80" s="1048">
        <v>11</v>
      </c>
      <c r="D80" s="1048"/>
      <c r="E80" s="1946"/>
      <c r="F80" s="1066"/>
      <c r="G80" s="4" t="s">
        <v>113</v>
      </c>
      <c r="H80" s="1065">
        <v>1</v>
      </c>
      <c r="I80" s="1065">
        <v>6</v>
      </c>
      <c r="J80" s="1065">
        <f t="shared" si="6"/>
        <v>7</v>
      </c>
      <c r="K80" s="1065"/>
      <c r="L80" s="1065">
        <v>1</v>
      </c>
      <c r="M80" s="1065">
        <v>6</v>
      </c>
      <c r="N80" s="1065">
        <f t="shared" si="7"/>
        <v>7</v>
      </c>
      <c r="O80" s="1065"/>
      <c r="P80" s="1063">
        <v>0</v>
      </c>
      <c r="Q80" s="1063">
        <v>0</v>
      </c>
      <c r="R80" s="366">
        <f t="shared" si="8"/>
        <v>0</v>
      </c>
    </row>
    <row r="81" spans="1:22" ht="11.25" customHeight="1">
      <c r="A81" s="5">
        <v>5</v>
      </c>
      <c r="B81" s="1048">
        <v>5</v>
      </c>
      <c r="C81" s="1048">
        <v>11</v>
      </c>
      <c r="D81" s="1048"/>
      <c r="E81" s="1946"/>
      <c r="F81" s="1066"/>
      <c r="G81" s="4" t="s">
        <v>391</v>
      </c>
      <c r="H81" s="1065">
        <v>51</v>
      </c>
      <c r="I81" s="1065">
        <v>63</v>
      </c>
      <c r="J81" s="1065">
        <f t="shared" si="6"/>
        <v>114</v>
      </c>
      <c r="K81" s="1065"/>
      <c r="L81" s="1065">
        <v>51</v>
      </c>
      <c r="M81" s="1065">
        <v>63</v>
      </c>
      <c r="N81" s="1065">
        <f t="shared" si="7"/>
        <v>114</v>
      </c>
      <c r="O81" s="1065"/>
      <c r="P81" s="1063">
        <v>0</v>
      </c>
      <c r="Q81" s="1063">
        <v>0</v>
      </c>
      <c r="R81" s="366">
        <f t="shared" si="8"/>
        <v>0</v>
      </c>
    </row>
    <row r="82" spans="1:22" ht="11.25" customHeight="1">
      <c r="A82" s="5">
        <v>5</v>
      </c>
      <c r="B82" s="1048">
        <v>5</v>
      </c>
      <c r="C82" s="1048">
        <v>11</v>
      </c>
      <c r="D82" s="1048"/>
      <c r="E82" s="1946"/>
      <c r="F82" s="1066"/>
      <c r="G82" s="4" t="s">
        <v>390</v>
      </c>
      <c r="H82" s="1065">
        <v>5</v>
      </c>
      <c r="I82" s="1065">
        <v>0</v>
      </c>
      <c r="J82" s="1065">
        <f t="shared" si="6"/>
        <v>5</v>
      </c>
      <c r="K82" s="1065"/>
      <c r="L82" s="1065">
        <v>5</v>
      </c>
      <c r="M82" s="1065">
        <v>0</v>
      </c>
      <c r="N82" s="1065">
        <f t="shared" si="7"/>
        <v>5</v>
      </c>
      <c r="O82" s="1065"/>
      <c r="P82" s="1063">
        <v>0</v>
      </c>
      <c r="Q82" s="1063">
        <v>0</v>
      </c>
      <c r="R82" s="366">
        <f t="shared" si="8"/>
        <v>0</v>
      </c>
    </row>
    <row r="83" spans="1:22" ht="11.25" customHeight="1">
      <c r="A83" s="5">
        <v>5</v>
      </c>
      <c r="B83" s="1048">
        <v>5</v>
      </c>
      <c r="C83" s="1048">
        <v>11</v>
      </c>
      <c r="D83" s="1048"/>
      <c r="E83" s="1946"/>
      <c r="F83" s="1066"/>
      <c r="G83" s="4" t="s">
        <v>389</v>
      </c>
      <c r="H83" s="1065">
        <v>1</v>
      </c>
      <c r="I83" s="1065">
        <v>4</v>
      </c>
      <c r="J83" s="1065">
        <f t="shared" si="6"/>
        <v>5</v>
      </c>
      <c r="K83" s="1065"/>
      <c r="L83" s="1065">
        <v>1</v>
      </c>
      <c r="M83" s="1065">
        <v>4</v>
      </c>
      <c r="N83" s="1065">
        <f t="shared" si="7"/>
        <v>5</v>
      </c>
      <c r="O83" s="1065"/>
      <c r="P83" s="1063">
        <v>0</v>
      </c>
      <c r="Q83" s="1063">
        <v>0</v>
      </c>
      <c r="R83" s="366">
        <f t="shared" si="8"/>
        <v>0</v>
      </c>
    </row>
    <row r="84" spans="1:22" ht="11.25" customHeight="1">
      <c r="A84" s="5">
        <v>5</v>
      </c>
      <c r="B84" s="1048">
        <v>5</v>
      </c>
      <c r="C84" s="1048">
        <v>11</v>
      </c>
      <c r="D84" s="1048"/>
      <c r="E84" s="1946"/>
      <c r="F84" s="1066"/>
      <c r="G84" s="4" t="s">
        <v>115</v>
      </c>
      <c r="H84" s="1065">
        <v>61</v>
      </c>
      <c r="I84" s="1065">
        <v>116</v>
      </c>
      <c r="J84" s="1065">
        <f t="shared" si="6"/>
        <v>177</v>
      </c>
      <c r="K84" s="1065"/>
      <c r="L84" s="1065">
        <v>55</v>
      </c>
      <c r="M84" s="1065">
        <v>104</v>
      </c>
      <c r="N84" s="1065">
        <f t="shared" si="7"/>
        <v>159</v>
      </c>
      <c r="O84" s="1065"/>
      <c r="P84" s="1063">
        <v>6</v>
      </c>
      <c r="Q84" s="1063">
        <v>12</v>
      </c>
      <c r="R84" s="366">
        <f t="shared" si="8"/>
        <v>18</v>
      </c>
    </row>
    <row r="85" spans="1:22" ht="11.25" customHeight="1">
      <c r="A85" s="5">
        <v>5</v>
      </c>
      <c r="B85" s="1048">
        <v>5</v>
      </c>
      <c r="C85" s="1048">
        <v>11</v>
      </c>
      <c r="D85" s="1048"/>
      <c r="E85" s="1946"/>
      <c r="F85" s="1066"/>
      <c r="G85" s="20" t="s">
        <v>388</v>
      </c>
      <c r="H85" s="1065">
        <v>7</v>
      </c>
      <c r="I85" s="1065">
        <v>5</v>
      </c>
      <c r="J85" s="1065">
        <f t="shared" si="6"/>
        <v>12</v>
      </c>
      <c r="K85" s="1065"/>
      <c r="L85" s="1065">
        <v>7</v>
      </c>
      <c r="M85" s="1065">
        <v>5</v>
      </c>
      <c r="N85" s="1065">
        <f t="shared" si="7"/>
        <v>12</v>
      </c>
      <c r="O85" s="1065"/>
      <c r="P85" s="1063">
        <v>0</v>
      </c>
      <c r="Q85" s="1063">
        <v>0</v>
      </c>
      <c r="R85" s="366">
        <f t="shared" si="8"/>
        <v>0</v>
      </c>
    </row>
    <row r="86" spans="1:22" ht="11.25" customHeight="1">
      <c r="B86" s="1048"/>
      <c r="C86" s="1048"/>
      <c r="D86" s="1048"/>
      <c r="E86" s="1946"/>
      <c r="F86" s="1093" t="s">
        <v>51</v>
      </c>
      <c r="G86" s="450"/>
      <c r="H86" s="1060">
        <f>SUM(H87:H87)</f>
        <v>27</v>
      </c>
      <c r="I86" s="1060">
        <f>SUM(I87:I87)</f>
        <v>80</v>
      </c>
      <c r="J86" s="1061">
        <f t="shared" si="6"/>
        <v>107</v>
      </c>
      <c r="K86" s="1061"/>
      <c r="L86" s="1061">
        <f>SUM(L87)</f>
        <v>27</v>
      </c>
      <c r="M86" s="1061">
        <f>SUM(M87)</f>
        <v>78</v>
      </c>
      <c r="N86" s="1072">
        <f t="shared" si="7"/>
        <v>105</v>
      </c>
      <c r="O86" s="1061"/>
      <c r="P86" s="1059">
        <f>SUM(P87:P87)</f>
        <v>0</v>
      </c>
      <c r="Q86" s="1059">
        <f>SUM(Q87:Q87)</f>
        <v>2</v>
      </c>
      <c r="R86" s="1058">
        <f t="shared" si="8"/>
        <v>2</v>
      </c>
    </row>
    <row r="87" spans="1:22" ht="11.25" customHeight="1">
      <c r="A87" s="5">
        <v>5</v>
      </c>
      <c r="B87" s="1048">
        <v>5</v>
      </c>
      <c r="C87" s="1048">
        <v>10</v>
      </c>
      <c r="D87" s="1048"/>
      <c r="E87" s="1946"/>
      <c r="F87" s="1066"/>
      <c r="G87" s="4" t="s">
        <v>97</v>
      </c>
      <c r="H87" s="1065">
        <v>27</v>
      </c>
      <c r="I87" s="1065">
        <v>80</v>
      </c>
      <c r="J87" s="1065">
        <f t="shared" si="6"/>
        <v>107</v>
      </c>
      <c r="K87" s="1065"/>
      <c r="L87" s="1065">
        <v>27</v>
      </c>
      <c r="M87" s="1065">
        <v>78</v>
      </c>
      <c r="N87" s="1065">
        <f t="shared" si="7"/>
        <v>105</v>
      </c>
      <c r="O87" s="1065"/>
      <c r="P87" s="1073">
        <v>0</v>
      </c>
      <c r="Q87" s="1073">
        <v>2</v>
      </c>
      <c r="R87" s="366">
        <f t="shared" si="8"/>
        <v>2</v>
      </c>
    </row>
    <row r="88" spans="1:22" ht="11.25" customHeight="1">
      <c r="B88" s="1048"/>
      <c r="C88" s="1048"/>
      <c r="D88" s="1048"/>
      <c r="E88" s="1946"/>
      <c r="F88" s="1093" t="s">
        <v>52</v>
      </c>
      <c r="G88" s="450"/>
      <c r="H88" s="1060">
        <f>SUM(H89:H90)</f>
        <v>8</v>
      </c>
      <c r="I88" s="1060">
        <f>SUM(I89:I90)</f>
        <v>39</v>
      </c>
      <c r="J88" s="1061">
        <f t="shared" si="6"/>
        <v>47</v>
      </c>
      <c r="K88" s="1061"/>
      <c r="L88" s="1061">
        <f>SUM(L89:L90)</f>
        <v>5</v>
      </c>
      <c r="M88" s="1061">
        <f>SUM(M89:M90)</f>
        <v>30</v>
      </c>
      <c r="N88" s="1072">
        <f t="shared" si="7"/>
        <v>35</v>
      </c>
      <c r="O88" s="1061"/>
      <c r="P88" s="1059">
        <f>SUM(P89:P90)</f>
        <v>3</v>
      </c>
      <c r="Q88" s="1059">
        <f>SUM(Q89:Q90)</f>
        <v>9</v>
      </c>
      <c r="R88" s="1058">
        <f t="shared" si="8"/>
        <v>12</v>
      </c>
    </row>
    <row r="89" spans="1:22" ht="11.25" customHeight="1">
      <c r="A89" s="5">
        <v>5</v>
      </c>
      <c r="B89" s="1048">
        <v>5</v>
      </c>
      <c r="C89" s="1048">
        <v>13</v>
      </c>
      <c r="D89" s="1048"/>
      <c r="E89" s="1946"/>
      <c r="F89" s="1066"/>
      <c r="G89" s="4" t="s">
        <v>97</v>
      </c>
      <c r="H89" s="1065">
        <v>6</v>
      </c>
      <c r="I89" s="1065">
        <v>12</v>
      </c>
      <c r="J89" s="1065">
        <f t="shared" si="6"/>
        <v>18</v>
      </c>
      <c r="K89" s="1065"/>
      <c r="L89" s="1065">
        <v>3</v>
      </c>
      <c r="M89" s="1065">
        <v>6</v>
      </c>
      <c r="N89" s="1065">
        <f t="shared" si="7"/>
        <v>9</v>
      </c>
      <c r="O89" s="1065"/>
      <c r="P89" s="1073">
        <v>3</v>
      </c>
      <c r="Q89" s="1073">
        <v>6</v>
      </c>
      <c r="R89" s="366">
        <f t="shared" si="8"/>
        <v>9</v>
      </c>
    </row>
    <row r="90" spans="1:22" ht="11.25" customHeight="1">
      <c r="B90" s="1048"/>
      <c r="C90" s="1048"/>
      <c r="D90" s="1048"/>
      <c r="E90" s="2105"/>
      <c r="F90" s="1057"/>
      <c r="G90" s="3" t="s">
        <v>387</v>
      </c>
      <c r="H90" s="1056">
        <v>2</v>
      </c>
      <c r="I90" s="1056">
        <v>27</v>
      </c>
      <c r="J90" s="1056">
        <f t="shared" si="6"/>
        <v>29</v>
      </c>
      <c r="K90" s="1056"/>
      <c r="L90" s="1056">
        <v>2</v>
      </c>
      <c r="M90" s="1056">
        <v>24</v>
      </c>
      <c r="N90" s="1056">
        <f t="shared" si="7"/>
        <v>26</v>
      </c>
      <c r="O90" s="1056"/>
      <c r="P90" s="1054">
        <v>0</v>
      </c>
      <c r="Q90" s="1054">
        <v>3</v>
      </c>
      <c r="R90" s="1053">
        <f t="shared" si="8"/>
        <v>3</v>
      </c>
    </row>
    <row r="91" spans="1:22" ht="12" customHeight="1">
      <c r="B91" s="1048"/>
      <c r="C91" s="1048"/>
      <c r="D91" s="1048"/>
      <c r="E91" s="1092"/>
      <c r="F91" s="4"/>
      <c r="G91" s="4"/>
      <c r="H91" s="1091"/>
      <c r="I91" s="1091"/>
      <c r="J91" s="1091"/>
      <c r="K91" s="1091"/>
      <c r="L91" s="1091"/>
      <c r="M91" s="1091"/>
      <c r="N91" s="1091"/>
      <c r="O91" s="1091"/>
      <c r="P91" s="1063"/>
      <c r="Q91" s="1049"/>
      <c r="R91" s="2" t="s">
        <v>386</v>
      </c>
      <c r="S91" s="389"/>
      <c r="T91" s="389"/>
    </row>
    <row r="92" spans="1:22" ht="12" customHeight="1">
      <c r="B92" s="1048"/>
      <c r="C92" s="1048"/>
      <c r="D92" s="1048"/>
      <c r="E92" s="1092"/>
      <c r="F92" s="4"/>
      <c r="G92" s="4"/>
      <c r="H92" s="1091"/>
      <c r="I92" s="1091"/>
      <c r="J92" s="1091"/>
      <c r="K92" s="1091"/>
      <c r="L92" s="1091"/>
      <c r="M92" s="1091"/>
      <c r="N92" s="1091"/>
      <c r="O92" s="1091"/>
      <c r="P92" s="1063"/>
      <c r="Q92" s="1090"/>
      <c r="R92" s="1090" t="s">
        <v>385</v>
      </c>
      <c r="S92" s="389"/>
      <c r="T92" s="389"/>
    </row>
    <row r="93" spans="1:22" ht="12" customHeight="1">
      <c r="E93" s="1889" t="s">
        <v>6</v>
      </c>
      <c r="F93" s="2039" t="s">
        <v>87</v>
      </c>
      <c r="G93" s="2039"/>
      <c r="H93" s="1089"/>
      <c r="I93" s="1089"/>
      <c r="J93" s="1089"/>
      <c r="K93" s="1089"/>
      <c r="L93" s="1089"/>
      <c r="M93" s="1089"/>
      <c r="N93" s="1089"/>
      <c r="O93" s="1089"/>
      <c r="P93" s="1088"/>
      <c r="Q93" s="1088"/>
      <c r="R93" s="1087"/>
      <c r="S93" s="389"/>
      <c r="V93" s="4"/>
    </row>
    <row r="94" spans="1:22" ht="12" customHeight="1">
      <c r="A94" s="5" t="s">
        <v>12</v>
      </c>
      <c r="B94" s="5" t="s">
        <v>13</v>
      </c>
      <c r="C94" s="5" t="s">
        <v>14</v>
      </c>
      <c r="E94" s="1890"/>
      <c r="F94" s="2040"/>
      <c r="G94" s="2040"/>
      <c r="H94" s="2043" t="s">
        <v>384</v>
      </c>
      <c r="I94" s="2043"/>
      <c r="J94" s="2043"/>
      <c r="K94" s="1086"/>
      <c r="L94" s="2043" t="s">
        <v>383</v>
      </c>
      <c r="M94" s="2043"/>
      <c r="N94" s="2043"/>
      <c r="O94" s="1086"/>
      <c r="P94" s="2095" t="s">
        <v>382</v>
      </c>
      <c r="Q94" s="2095"/>
      <c r="R94" s="2096"/>
      <c r="S94" s="389"/>
      <c r="T94" s="5"/>
    </row>
    <row r="95" spans="1:22" ht="12.75" customHeight="1">
      <c r="E95" s="2097"/>
      <c r="F95" s="2041"/>
      <c r="G95" s="2041"/>
      <c r="H95" s="1084" t="s">
        <v>72</v>
      </c>
      <c r="I95" s="1084" t="s">
        <v>71</v>
      </c>
      <c r="J95" s="1084" t="s">
        <v>0</v>
      </c>
      <c r="K95" s="1084"/>
      <c r="L95" s="1084" t="s">
        <v>72</v>
      </c>
      <c r="M95" s="1084" t="s">
        <v>71</v>
      </c>
      <c r="N95" s="1084" t="s">
        <v>0</v>
      </c>
      <c r="O95" s="1084"/>
      <c r="P95" s="1083" t="s">
        <v>72</v>
      </c>
      <c r="Q95" s="1083" t="s">
        <v>71</v>
      </c>
      <c r="R95" s="1082" t="s">
        <v>0</v>
      </c>
      <c r="S95" s="389"/>
    </row>
    <row r="96" spans="1:22" ht="12.75" customHeight="1">
      <c r="B96" s="1048"/>
      <c r="C96" s="1048"/>
      <c r="D96" s="1048"/>
      <c r="E96" s="1946">
        <v>1406</v>
      </c>
      <c r="F96" s="24" t="s">
        <v>5</v>
      </c>
      <c r="G96" s="372"/>
      <c r="H96" s="1071">
        <f>SUM(H97+H102+H104+H100)</f>
        <v>192</v>
      </c>
      <c r="I96" s="1071">
        <f>SUM(I97+I102+I104+I100)</f>
        <v>188</v>
      </c>
      <c r="J96" s="1071">
        <f t="shared" ref="J96:J126" si="9">SUM(H96:I96)</f>
        <v>380</v>
      </c>
      <c r="K96" s="1071"/>
      <c r="L96" s="1071">
        <f>SUM(L97+L100+L102+L104)</f>
        <v>181</v>
      </c>
      <c r="M96" s="1071">
        <f>SUM(M97+M100+M102+M104)</f>
        <v>172</v>
      </c>
      <c r="N96" s="1071">
        <f t="shared" ref="N96:N126" si="10">SUM(L96:M96)</f>
        <v>353</v>
      </c>
      <c r="O96" s="1071"/>
      <c r="P96" s="1075">
        <f>SUM(P97+P102+P104+P100)</f>
        <v>11</v>
      </c>
      <c r="Q96" s="1075">
        <f>SUM(Q97+Q102+Q104+Q100)</f>
        <v>16</v>
      </c>
      <c r="R96" s="1081">
        <f t="shared" ref="R96:R126" si="11">SUM(P96:Q96)</f>
        <v>27</v>
      </c>
    </row>
    <row r="97" spans="1:18" ht="11.25" customHeight="1">
      <c r="B97" s="1048"/>
      <c r="C97" s="1048"/>
      <c r="D97" s="1048"/>
      <c r="E97" s="1946"/>
      <c r="F97" s="1062" t="s">
        <v>53</v>
      </c>
      <c r="G97" s="4"/>
      <c r="H97" s="1074">
        <f>SUM(H98:H99)</f>
        <v>76</v>
      </c>
      <c r="I97" s="1074">
        <f>SUM(I98:I99)</f>
        <v>78</v>
      </c>
      <c r="J97" s="1074">
        <f t="shared" si="9"/>
        <v>154</v>
      </c>
      <c r="K97" s="1074"/>
      <c r="L97" s="1074">
        <f>SUM(L98:L99)</f>
        <v>76</v>
      </c>
      <c r="M97" s="1074">
        <f>SUM(M98:M99)</f>
        <v>78</v>
      </c>
      <c r="N97" s="1074">
        <f t="shared" si="10"/>
        <v>154</v>
      </c>
      <c r="O97" s="1074"/>
      <c r="P97" s="1067">
        <f>SUM(P98:P99)</f>
        <v>0</v>
      </c>
      <c r="Q97" s="1067">
        <f>SUM(Q98:Q99)</f>
        <v>0</v>
      </c>
      <c r="R97" s="1058">
        <f t="shared" si="11"/>
        <v>0</v>
      </c>
    </row>
    <row r="98" spans="1:18" ht="11.25" customHeight="1">
      <c r="A98" s="5">
        <v>6</v>
      </c>
      <c r="B98" s="1048">
        <v>2</v>
      </c>
      <c r="C98" s="1048">
        <v>11</v>
      </c>
      <c r="D98" s="1048"/>
      <c r="E98" s="1946"/>
      <c r="F98" s="1062"/>
      <c r="G98" s="4" t="s">
        <v>117</v>
      </c>
      <c r="H98" s="1065">
        <v>14</v>
      </c>
      <c r="I98" s="1065">
        <v>40</v>
      </c>
      <c r="J98" s="1065">
        <f t="shared" si="9"/>
        <v>54</v>
      </c>
      <c r="K98" s="1065"/>
      <c r="L98" s="1065">
        <v>14</v>
      </c>
      <c r="M98" s="1065">
        <v>40</v>
      </c>
      <c r="N98" s="1065">
        <f t="shared" si="10"/>
        <v>54</v>
      </c>
      <c r="O98" s="1065"/>
      <c r="P98" s="1063">
        <v>0</v>
      </c>
      <c r="Q98" s="1063">
        <v>0</v>
      </c>
      <c r="R98" s="366">
        <f t="shared" si="11"/>
        <v>0</v>
      </c>
    </row>
    <row r="99" spans="1:18" ht="11.25" customHeight="1">
      <c r="A99" s="5">
        <v>6</v>
      </c>
      <c r="B99" s="1048">
        <v>2</v>
      </c>
      <c r="C99" s="1048">
        <v>11</v>
      </c>
      <c r="D99" s="1048"/>
      <c r="E99" s="1946"/>
      <c r="F99" s="1080"/>
      <c r="G99" s="4" t="s">
        <v>98</v>
      </c>
      <c r="H99" s="1065">
        <v>62</v>
      </c>
      <c r="I99" s="1065">
        <v>38</v>
      </c>
      <c r="J99" s="1065">
        <f t="shared" si="9"/>
        <v>100</v>
      </c>
      <c r="K99" s="1065"/>
      <c r="L99" s="1065">
        <v>62</v>
      </c>
      <c r="M99" s="1065">
        <v>38</v>
      </c>
      <c r="N99" s="1065">
        <f t="shared" si="10"/>
        <v>100</v>
      </c>
      <c r="O99" s="1065"/>
      <c r="P99" s="1063">
        <v>0</v>
      </c>
      <c r="Q99" s="1063">
        <v>0</v>
      </c>
      <c r="R99" s="366">
        <f t="shared" si="11"/>
        <v>0</v>
      </c>
    </row>
    <row r="100" spans="1:18" ht="11.25" customHeight="1">
      <c r="B100" s="1048"/>
      <c r="C100" s="1048"/>
      <c r="D100" s="1048"/>
      <c r="E100" s="1946"/>
      <c r="F100" s="1062" t="s">
        <v>381</v>
      </c>
      <c r="G100" s="4"/>
      <c r="H100" s="1061">
        <f>SUM(H101)</f>
        <v>35</v>
      </c>
      <c r="I100" s="1061">
        <f>SUM(I101)</f>
        <v>33</v>
      </c>
      <c r="J100" s="1061">
        <f t="shared" si="9"/>
        <v>68</v>
      </c>
      <c r="K100" s="1061"/>
      <c r="L100" s="1061">
        <f>SUM(L101)</f>
        <v>35</v>
      </c>
      <c r="M100" s="1061">
        <f>SUM(M101)</f>
        <v>33</v>
      </c>
      <c r="N100" s="1072">
        <f t="shared" si="10"/>
        <v>68</v>
      </c>
      <c r="O100" s="1061"/>
      <c r="P100" s="1059">
        <f>SUM(P101)</f>
        <v>0</v>
      </c>
      <c r="Q100" s="1059">
        <f>SUM(Q101)</f>
        <v>0</v>
      </c>
      <c r="R100" s="1058">
        <f t="shared" si="11"/>
        <v>0</v>
      </c>
    </row>
    <row r="101" spans="1:18" ht="11.25" customHeight="1">
      <c r="B101" s="1048"/>
      <c r="C101" s="1048"/>
      <c r="D101" s="1048"/>
      <c r="E101" s="1946"/>
      <c r="F101" s="1080"/>
      <c r="G101" s="4" t="s">
        <v>118</v>
      </c>
      <c r="H101" s="1065">
        <v>35</v>
      </c>
      <c r="I101" s="1065">
        <v>33</v>
      </c>
      <c r="J101" s="1065">
        <f t="shared" si="9"/>
        <v>68</v>
      </c>
      <c r="K101" s="1065"/>
      <c r="L101" s="1065">
        <v>35</v>
      </c>
      <c r="M101" s="1065">
        <v>33</v>
      </c>
      <c r="N101" s="1065">
        <f t="shared" si="10"/>
        <v>68</v>
      </c>
      <c r="O101" s="1065"/>
      <c r="P101" s="1079">
        <v>0</v>
      </c>
      <c r="Q101" s="1079">
        <v>0</v>
      </c>
      <c r="R101" s="366">
        <f t="shared" si="11"/>
        <v>0</v>
      </c>
    </row>
    <row r="102" spans="1:18" ht="11.25" customHeight="1">
      <c r="B102" s="1048"/>
      <c r="C102" s="1048"/>
      <c r="D102" s="1048"/>
      <c r="E102" s="1946"/>
      <c r="F102" s="1062" t="s">
        <v>55</v>
      </c>
      <c r="G102" s="4"/>
      <c r="H102" s="1061">
        <f>SUM(H103:H103)</f>
        <v>47</v>
      </c>
      <c r="I102" s="1061">
        <f>SUM(I103:I103)</f>
        <v>43</v>
      </c>
      <c r="J102" s="1061">
        <f t="shared" si="9"/>
        <v>90</v>
      </c>
      <c r="K102" s="1061"/>
      <c r="L102" s="1061">
        <f>SUM(L103:L103)</f>
        <v>41</v>
      </c>
      <c r="M102" s="1061">
        <f>SUM(M103:M103)</f>
        <v>39</v>
      </c>
      <c r="N102" s="1072">
        <f t="shared" si="10"/>
        <v>80</v>
      </c>
      <c r="O102" s="1061"/>
      <c r="P102" s="1067">
        <f>SUM(P103:P103)</f>
        <v>6</v>
      </c>
      <c r="Q102" s="1067">
        <f>SUM(Q103:Q103)</f>
        <v>4</v>
      </c>
      <c r="R102" s="1058">
        <f t="shared" si="11"/>
        <v>10</v>
      </c>
    </row>
    <row r="103" spans="1:18" ht="11.25" customHeight="1">
      <c r="A103" s="5">
        <v>6</v>
      </c>
      <c r="B103" s="1048">
        <v>2</v>
      </c>
      <c r="C103" s="1048">
        <v>10</v>
      </c>
      <c r="D103" s="1048"/>
      <c r="E103" s="1946"/>
      <c r="F103" s="1066"/>
      <c r="G103" s="4" t="s">
        <v>99</v>
      </c>
      <c r="H103" s="1065">
        <v>47</v>
      </c>
      <c r="I103" s="1065">
        <v>43</v>
      </c>
      <c r="J103" s="1065">
        <f t="shared" si="9"/>
        <v>90</v>
      </c>
      <c r="K103" s="1065"/>
      <c r="L103" s="1065">
        <v>41</v>
      </c>
      <c r="M103" s="1065">
        <v>39</v>
      </c>
      <c r="N103" s="1065">
        <f t="shared" si="10"/>
        <v>80</v>
      </c>
      <c r="O103" s="1065"/>
      <c r="P103" s="1063">
        <v>6</v>
      </c>
      <c r="Q103" s="1063">
        <v>4</v>
      </c>
      <c r="R103" s="366">
        <f t="shared" si="11"/>
        <v>10</v>
      </c>
    </row>
    <row r="104" spans="1:18" ht="11.25" customHeight="1">
      <c r="B104" s="1048"/>
      <c r="C104" s="1048"/>
      <c r="D104" s="1048"/>
      <c r="E104" s="1946"/>
      <c r="F104" s="1062" t="s">
        <v>26</v>
      </c>
      <c r="G104" s="4"/>
      <c r="H104" s="1072">
        <f>SUM(H105:H105)</f>
        <v>34</v>
      </c>
      <c r="I104" s="1072">
        <f>SUM(I105:I105)</f>
        <v>34</v>
      </c>
      <c r="J104" s="1072">
        <f t="shared" si="9"/>
        <v>68</v>
      </c>
      <c r="K104" s="1072"/>
      <c r="L104" s="1072">
        <f>SUM(L105:L105)</f>
        <v>29</v>
      </c>
      <c r="M104" s="1072">
        <f>SUM(M105:M105)</f>
        <v>22</v>
      </c>
      <c r="N104" s="1072">
        <f t="shared" si="10"/>
        <v>51</v>
      </c>
      <c r="O104" s="1072"/>
      <c r="P104" s="1067">
        <f>SUM(P105:P105)</f>
        <v>5</v>
      </c>
      <c r="Q104" s="1067">
        <f>SUM(Q105:Q105)</f>
        <v>12</v>
      </c>
      <c r="R104" s="1058">
        <f t="shared" si="11"/>
        <v>17</v>
      </c>
    </row>
    <row r="105" spans="1:18" ht="11.25" customHeight="1">
      <c r="A105" s="5">
        <v>6</v>
      </c>
      <c r="B105" s="1048">
        <v>2</v>
      </c>
      <c r="C105" s="1048">
        <v>6</v>
      </c>
      <c r="D105" s="1048"/>
      <c r="E105" s="1946"/>
      <c r="F105" s="1057"/>
      <c r="G105" s="3" t="s">
        <v>380</v>
      </c>
      <c r="H105" s="1056">
        <v>34</v>
      </c>
      <c r="I105" s="1056">
        <v>34</v>
      </c>
      <c r="J105" s="1056">
        <f t="shared" si="9"/>
        <v>68</v>
      </c>
      <c r="K105" s="1056"/>
      <c r="L105" s="1056">
        <v>29</v>
      </c>
      <c r="M105" s="1056">
        <v>22</v>
      </c>
      <c r="N105" s="1056">
        <f t="shared" si="10"/>
        <v>51</v>
      </c>
      <c r="O105" s="1056"/>
      <c r="P105" s="1076">
        <v>5</v>
      </c>
      <c r="Q105" s="1076">
        <v>12</v>
      </c>
      <c r="R105" s="1053">
        <f t="shared" si="11"/>
        <v>17</v>
      </c>
    </row>
    <row r="106" spans="1:18" ht="12.75" customHeight="1">
      <c r="B106" s="1048"/>
      <c r="C106" s="1048"/>
      <c r="D106" s="1048"/>
      <c r="E106" s="1961">
        <v>1407</v>
      </c>
      <c r="F106" s="24" t="s">
        <v>62</v>
      </c>
      <c r="G106" s="372"/>
      <c r="H106" s="1078">
        <f>SUM(H109+H107)</f>
        <v>24</v>
      </c>
      <c r="I106" s="1078">
        <f>SUM(I109+I107)</f>
        <v>29</v>
      </c>
      <c r="J106" s="1078">
        <f t="shared" si="9"/>
        <v>53</v>
      </c>
      <c r="K106" s="1078"/>
      <c r="L106" s="1078">
        <f>SUM(L109+L107)</f>
        <v>24</v>
      </c>
      <c r="M106" s="1078">
        <f>SUM(M109+M107)</f>
        <v>27</v>
      </c>
      <c r="N106" s="1078">
        <f t="shared" si="10"/>
        <v>51</v>
      </c>
      <c r="O106" s="1078"/>
      <c r="P106" s="1077">
        <f>SUM(P109+P107)</f>
        <v>0</v>
      </c>
      <c r="Q106" s="1077">
        <f>SUM(Q109+Q107)</f>
        <v>2</v>
      </c>
      <c r="R106" s="376">
        <f t="shared" si="11"/>
        <v>2</v>
      </c>
    </row>
    <row r="107" spans="1:18" ht="11.25" customHeight="1">
      <c r="B107" s="1048"/>
      <c r="C107" s="1048"/>
      <c r="D107" s="1048"/>
      <c r="E107" s="1950"/>
      <c r="F107" s="1062" t="s">
        <v>56</v>
      </c>
      <c r="G107" s="622"/>
      <c r="H107" s="1061">
        <f>SUM(H108)</f>
        <v>12</v>
      </c>
      <c r="I107" s="1061">
        <f>SUM(I108)</f>
        <v>20</v>
      </c>
      <c r="J107" s="1061">
        <f t="shared" si="9"/>
        <v>32</v>
      </c>
      <c r="K107" s="1061"/>
      <c r="L107" s="1061">
        <f>SUM(L108)</f>
        <v>12</v>
      </c>
      <c r="M107" s="1061">
        <f>SUM(M108)</f>
        <v>19</v>
      </c>
      <c r="N107" s="1072">
        <f t="shared" si="10"/>
        <v>31</v>
      </c>
      <c r="O107" s="1061"/>
      <c r="P107" s="1067">
        <f>SUM(P108)</f>
        <v>0</v>
      </c>
      <c r="Q107" s="1067">
        <f>SUM(Q108)</f>
        <v>1</v>
      </c>
      <c r="R107" s="1058">
        <f t="shared" si="11"/>
        <v>1</v>
      </c>
    </row>
    <row r="108" spans="1:18" ht="11.25" customHeight="1">
      <c r="A108" s="5">
        <v>7</v>
      </c>
      <c r="B108" s="1048">
        <v>6</v>
      </c>
      <c r="C108" s="1048">
        <v>10</v>
      </c>
      <c r="D108" s="1048"/>
      <c r="E108" s="1950"/>
      <c r="F108" s="1066"/>
      <c r="G108" s="4" t="s">
        <v>100</v>
      </c>
      <c r="H108" s="1065">
        <v>12</v>
      </c>
      <c r="I108" s="1065">
        <v>20</v>
      </c>
      <c r="J108" s="1065">
        <f t="shared" si="9"/>
        <v>32</v>
      </c>
      <c r="K108" s="1065"/>
      <c r="L108" s="1065">
        <v>12</v>
      </c>
      <c r="M108" s="1065">
        <v>19</v>
      </c>
      <c r="N108" s="1065">
        <f t="shared" si="10"/>
        <v>31</v>
      </c>
      <c r="O108" s="1065"/>
      <c r="P108" s="1063">
        <v>0</v>
      </c>
      <c r="Q108" s="1063">
        <v>1</v>
      </c>
      <c r="R108" s="366">
        <f t="shared" si="11"/>
        <v>1</v>
      </c>
    </row>
    <row r="109" spans="1:18" ht="11.25" customHeight="1">
      <c r="B109" s="1048"/>
      <c r="C109" s="1048"/>
      <c r="D109" s="1048"/>
      <c r="E109" s="1950"/>
      <c r="F109" s="1062" t="s">
        <v>25</v>
      </c>
      <c r="G109" s="4"/>
      <c r="H109" s="1074">
        <f>SUM(H110:H112)</f>
        <v>12</v>
      </c>
      <c r="I109" s="1074">
        <f>SUM(I110:I112)</f>
        <v>9</v>
      </c>
      <c r="J109" s="1074">
        <f t="shared" si="9"/>
        <v>21</v>
      </c>
      <c r="K109" s="1074"/>
      <c r="L109" s="1074">
        <f>SUM(L110:L112)</f>
        <v>12</v>
      </c>
      <c r="M109" s="1074">
        <f>SUM(M110:M112)</f>
        <v>8</v>
      </c>
      <c r="N109" s="1074">
        <f t="shared" si="10"/>
        <v>20</v>
      </c>
      <c r="O109" s="1074"/>
      <c r="P109" s="1067">
        <f>SUM(P110:P112)</f>
        <v>0</v>
      </c>
      <c r="Q109" s="1067">
        <f>SUM(Q110:Q112)</f>
        <v>1</v>
      </c>
      <c r="R109" s="1058">
        <f t="shared" si="11"/>
        <v>1</v>
      </c>
    </row>
    <row r="110" spans="1:18" ht="11.25" customHeight="1">
      <c r="B110" s="1048"/>
      <c r="C110" s="1048"/>
      <c r="D110" s="1048"/>
      <c r="E110" s="1950"/>
      <c r="F110" s="1062"/>
      <c r="G110" s="4" t="s">
        <v>119</v>
      </c>
      <c r="H110" s="1065">
        <v>5</v>
      </c>
      <c r="I110" s="1065">
        <v>2</v>
      </c>
      <c r="J110" s="1065">
        <f t="shared" si="9"/>
        <v>7</v>
      </c>
      <c r="K110" s="1065"/>
      <c r="L110" s="1065">
        <v>5</v>
      </c>
      <c r="M110" s="1065">
        <v>2</v>
      </c>
      <c r="N110" s="1065">
        <f t="shared" si="10"/>
        <v>7</v>
      </c>
      <c r="O110" s="1065"/>
      <c r="P110" s="1063">
        <v>0</v>
      </c>
      <c r="Q110" s="1063">
        <v>0</v>
      </c>
      <c r="R110" s="366">
        <f t="shared" si="11"/>
        <v>0</v>
      </c>
    </row>
    <row r="111" spans="1:18" ht="11.25" customHeight="1">
      <c r="B111" s="1048"/>
      <c r="C111" s="1048"/>
      <c r="D111" s="1048"/>
      <c r="E111" s="1950"/>
      <c r="F111" s="1062"/>
      <c r="G111" s="4" t="s">
        <v>379</v>
      </c>
      <c r="H111" s="1065">
        <v>5</v>
      </c>
      <c r="I111" s="1065">
        <v>2</v>
      </c>
      <c r="J111" s="1065">
        <f t="shared" si="9"/>
        <v>7</v>
      </c>
      <c r="K111" s="1065"/>
      <c r="L111" s="1065">
        <v>5</v>
      </c>
      <c r="M111" s="1065">
        <v>2</v>
      </c>
      <c r="N111" s="1065">
        <f t="shared" si="10"/>
        <v>7</v>
      </c>
      <c r="O111" s="1065"/>
      <c r="P111" s="1063">
        <v>0</v>
      </c>
      <c r="Q111" s="1063">
        <v>0</v>
      </c>
      <c r="R111" s="366">
        <f t="shared" si="11"/>
        <v>0</v>
      </c>
    </row>
    <row r="112" spans="1:18" ht="11.25" customHeight="1">
      <c r="B112" s="1048"/>
      <c r="C112" s="1048"/>
      <c r="D112" s="1048"/>
      <c r="E112" s="1950"/>
      <c r="F112" s="1062"/>
      <c r="G112" s="4" t="s">
        <v>378</v>
      </c>
      <c r="H112" s="1056">
        <v>2</v>
      </c>
      <c r="I112" s="1056">
        <v>5</v>
      </c>
      <c r="J112" s="1056">
        <f t="shared" si="9"/>
        <v>7</v>
      </c>
      <c r="K112" s="1056"/>
      <c r="L112" s="1056">
        <v>2</v>
      </c>
      <c r="M112" s="1056">
        <v>4</v>
      </c>
      <c r="N112" s="1056">
        <f t="shared" si="10"/>
        <v>6</v>
      </c>
      <c r="O112" s="1056"/>
      <c r="P112" s="1076">
        <v>0</v>
      </c>
      <c r="Q112" s="1076">
        <v>1</v>
      </c>
      <c r="R112" s="366">
        <f t="shared" si="11"/>
        <v>1</v>
      </c>
    </row>
    <row r="113" spans="1:18" ht="12.75" customHeight="1">
      <c r="B113" s="1048"/>
      <c r="C113" s="1048"/>
      <c r="D113" s="1048"/>
      <c r="E113" s="1961">
        <v>1408</v>
      </c>
      <c r="F113" s="24" t="s">
        <v>63</v>
      </c>
      <c r="G113" s="373"/>
      <c r="H113" s="1071">
        <f>SUM(H114+H116+H120)</f>
        <v>140</v>
      </c>
      <c r="I113" s="1071">
        <f>SUM(I114+I116+I120)</f>
        <v>155</v>
      </c>
      <c r="J113" s="1071">
        <f t="shared" si="9"/>
        <v>295</v>
      </c>
      <c r="K113" s="1071"/>
      <c r="L113" s="1071">
        <f>SUM(L114+L116+L120)</f>
        <v>109</v>
      </c>
      <c r="M113" s="1071">
        <f>SUM(M114+M116+M120)</f>
        <v>118</v>
      </c>
      <c r="N113" s="1071">
        <f t="shared" si="10"/>
        <v>227</v>
      </c>
      <c r="O113" s="1071"/>
      <c r="P113" s="1075">
        <f>SUM(P116,P120,P114)</f>
        <v>31</v>
      </c>
      <c r="Q113" s="1075">
        <f>SUM(Q116,Q120,Q114)</f>
        <v>37</v>
      </c>
      <c r="R113" s="376">
        <f t="shared" si="11"/>
        <v>68</v>
      </c>
    </row>
    <row r="114" spans="1:18" ht="11.25" customHeight="1">
      <c r="B114" s="1048"/>
      <c r="C114" s="1048"/>
      <c r="D114" s="1048"/>
      <c r="E114" s="1950"/>
      <c r="F114" s="1062" t="s">
        <v>57</v>
      </c>
      <c r="G114" s="4"/>
      <c r="H114" s="1074">
        <f>SUM(H115:H115)</f>
        <v>111</v>
      </c>
      <c r="I114" s="1074">
        <f>SUM(I115:I115)</f>
        <v>122</v>
      </c>
      <c r="J114" s="1074">
        <f t="shared" si="9"/>
        <v>233</v>
      </c>
      <c r="K114" s="1074"/>
      <c r="L114" s="1074">
        <f>SUM(L115:L115)</f>
        <v>80</v>
      </c>
      <c r="M114" s="1074">
        <f>SUM(M115:M115)</f>
        <v>85</v>
      </c>
      <c r="N114" s="1074">
        <f t="shared" si="10"/>
        <v>165</v>
      </c>
      <c r="O114" s="1074"/>
      <c r="P114" s="1059">
        <f>SUM(P115:P115)</f>
        <v>31</v>
      </c>
      <c r="Q114" s="1059">
        <f>SUM(Q115:Q115)</f>
        <v>37</v>
      </c>
      <c r="R114" s="1058">
        <f t="shared" si="11"/>
        <v>68</v>
      </c>
    </row>
    <row r="115" spans="1:18" ht="11.25" customHeight="1">
      <c r="B115" s="1048"/>
      <c r="C115" s="1048"/>
      <c r="D115" s="1048"/>
      <c r="E115" s="1950"/>
      <c r="F115" s="1066"/>
      <c r="G115" s="4" t="s">
        <v>121</v>
      </c>
      <c r="H115" s="1065">
        <v>111</v>
      </c>
      <c r="I115" s="1065">
        <v>122</v>
      </c>
      <c r="J115" s="1065">
        <f t="shared" si="9"/>
        <v>233</v>
      </c>
      <c r="K115" s="1065"/>
      <c r="L115" s="1065">
        <v>80</v>
      </c>
      <c r="M115" s="1065">
        <v>85</v>
      </c>
      <c r="N115" s="1065">
        <f t="shared" si="10"/>
        <v>165</v>
      </c>
      <c r="O115" s="1065"/>
      <c r="P115" s="1063">
        <v>31</v>
      </c>
      <c r="Q115" s="1063">
        <v>37</v>
      </c>
      <c r="R115" s="366">
        <f t="shared" si="11"/>
        <v>68</v>
      </c>
    </row>
    <row r="116" spans="1:18" ht="11.25" customHeight="1">
      <c r="B116" s="1048"/>
      <c r="C116" s="1048"/>
      <c r="D116" s="1048"/>
      <c r="E116" s="1950"/>
      <c r="F116" s="1062" t="s">
        <v>18</v>
      </c>
      <c r="G116" s="4"/>
      <c r="H116" s="1061">
        <f>SUM(H117:H119)</f>
        <v>12</v>
      </c>
      <c r="I116" s="1061">
        <f>SUM(I117:I119)</f>
        <v>8</v>
      </c>
      <c r="J116" s="1061">
        <f t="shared" si="9"/>
        <v>20</v>
      </c>
      <c r="K116" s="1061"/>
      <c r="L116" s="1061">
        <f>SUM(L117:L119)</f>
        <v>12</v>
      </c>
      <c r="M116" s="1061">
        <f>SUM(M117:M119)</f>
        <v>8</v>
      </c>
      <c r="N116" s="1072">
        <f t="shared" si="10"/>
        <v>20</v>
      </c>
      <c r="O116" s="1061"/>
      <c r="P116" s="1059">
        <f>SUM(P117:P119)</f>
        <v>0</v>
      </c>
      <c r="Q116" s="1059">
        <f>SUM(Q117:Q119)</f>
        <v>0</v>
      </c>
      <c r="R116" s="1058">
        <f t="shared" si="11"/>
        <v>0</v>
      </c>
    </row>
    <row r="117" spans="1:18" ht="11.25" customHeight="1">
      <c r="A117" s="5">
        <v>8</v>
      </c>
      <c r="B117" s="1048">
        <v>4</v>
      </c>
      <c r="C117" s="1048">
        <v>11</v>
      </c>
      <c r="D117" s="1048"/>
      <c r="E117" s="1950"/>
      <c r="F117" s="1062"/>
      <c r="G117" s="4" t="s">
        <v>122</v>
      </c>
      <c r="H117" s="1065">
        <v>10</v>
      </c>
      <c r="I117" s="1065">
        <v>3</v>
      </c>
      <c r="J117" s="1065">
        <f t="shared" si="9"/>
        <v>13</v>
      </c>
      <c r="K117" s="1065"/>
      <c r="L117" s="1065">
        <v>10</v>
      </c>
      <c r="M117" s="1065">
        <v>3</v>
      </c>
      <c r="N117" s="1065">
        <f t="shared" si="10"/>
        <v>13</v>
      </c>
      <c r="O117" s="1065"/>
      <c r="P117" s="1073">
        <v>0</v>
      </c>
      <c r="Q117" s="1063">
        <v>0</v>
      </c>
      <c r="R117" s="366">
        <f t="shared" si="11"/>
        <v>0</v>
      </c>
    </row>
    <row r="118" spans="1:18" ht="11.25" customHeight="1">
      <c r="A118" s="5">
        <v>8</v>
      </c>
      <c r="B118" s="1048">
        <v>3</v>
      </c>
      <c r="C118" s="1048">
        <v>11</v>
      </c>
      <c r="D118" s="1048"/>
      <c r="E118" s="1950"/>
      <c r="F118" s="1062"/>
      <c r="G118" s="4" t="s">
        <v>123</v>
      </c>
      <c r="H118" s="1065">
        <v>2</v>
      </c>
      <c r="I118" s="1065">
        <v>2</v>
      </c>
      <c r="J118" s="1065">
        <f t="shared" si="9"/>
        <v>4</v>
      </c>
      <c r="K118" s="1065"/>
      <c r="L118" s="1065">
        <v>2</v>
      </c>
      <c r="M118" s="1065">
        <v>2</v>
      </c>
      <c r="N118" s="1065">
        <f t="shared" si="10"/>
        <v>4</v>
      </c>
      <c r="O118" s="1065"/>
      <c r="P118" s="1073">
        <v>0</v>
      </c>
      <c r="Q118" s="1063">
        <v>0</v>
      </c>
      <c r="R118" s="366">
        <f t="shared" si="11"/>
        <v>0</v>
      </c>
    </row>
    <row r="119" spans="1:18" ht="11.25" customHeight="1">
      <c r="A119" s="5">
        <v>8</v>
      </c>
      <c r="B119" s="1048">
        <v>4</v>
      </c>
      <c r="C119" s="1048">
        <v>11</v>
      </c>
      <c r="D119" s="1048"/>
      <c r="E119" s="1950"/>
      <c r="F119" s="1062"/>
      <c r="G119" s="4" t="s">
        <v>377</v>
      </c>
      <c r="H119" s="1065">
        <v>0</v>
      </c>
      <c r="I119" s="1065">
        <v>3</v>
      </c>
      <c r="J119" s="1065">
        <f t="shared" si="9"/>
        <v>3</v>
      </c>
      <c r="K119" s="1065"/>
      <c r="L119" s="1065">
        <v>0</v>
      </c>
      <c r="M119" s="1065">
        <v>3</v>
      </c>
      <c r="N119" s="1065">
        <f t="shared" si="10"/>
        <v>3</v>
      </c>
      <c r="O119" s="1065"/>
      <c r="P119" s="1073">
        <v>0</v>
      </c>
      <c r="Q119" s="1063">
        <v>0</v>
      </c>
      <c r="R119" s="366">
        <f t="shared" si="11"/>
        <v>0</v>
      </c>
    </row>
    <row r="120" spans="1:18" ht="11.25" customHeight="1">
      <c r="B120" s="1048"/>
      <c r="C120" s="1048"/>
      <c r="D120" s="1048"/>
      <c r="E120" s="1950"/>
      <c r="F120" s="1062" t="s">
        <v>59</v>
      </c>
      <c r="G120" s="622"/>
      <c r="H120" s="1061">
        <f>SUM(H121)</f>
        <v>17</v>
      </c>
      <c r="I120" s="1061">
        <f>SUM(I121)</f>
        <v>25</v>
      </c>
      <c r="J120" s="1061">
        <f t="shared" si="9"/>
        <v>42</v>
      </c>
      <c r="K120" s="1061"/>
      <c r="L120" s="1061">
        <f>SUM(L121)</f>
        <v>17</v>
      </c>
      <c r="M120" s="1061">
        <f>SUM(M121)</f>
        <v>25</v>
      </c>
      <c r="N120" s="1072">
        <f t="shared" si="10"/>
        <v>42</v>
      </c>
      <c r="O120" s="1061"/>
      <c r="P120" s="1059">
        <f>SUM(P121)</f>
        <v>0</v>
      </c>
      <c r="Q120" s="1067">
        <f>SUM(Q121)</f>
        <v>0</v>
      </c>
      <c r="R120" s="1058">
        <f t="shared" si="11"/>
        <v>0</v>
      </c>
    </row>
    <row r="121" spans="1:18" ht="11.25" customHeight="1">
      <c r="A121" s="5">
        <v>8</v>
      </c>
      <c r="B121" s="1048">
        <v>4</v>
      </c>
      <c r="C121" s="1048">
        <v>11</v>
      </c>
      <c r="D121" s="1048"/>
      <c r="E121" s="1950"/>
      <c r="F121" s="1066"/>
      <c r="G121" s="4" t="s">
        <v>125</v>
      </c>
      <c r="H121" s="1056">
        <v>17</v>
      </c>
      <c r="I121" s="1056">
        <v>25</v>
      </c>
      <c r="J121" s="1056">
        <f t="shared" si="9"/>
        <v>42</v>
      </c>
      <c r="K121" s="1056"/>
      <c r="L121" s="1056">
        <v>17</v>
      </c>
      <c r="M121" s="1056">
        <v>25</v>
      </c>
      <c r="N121" s="1056">
        <f t="shared" si="10"/>
        <v>42</v>
      </c>
      <c r="O121" s="1056"/>
      <c r="P121" s="1054">
        <v>0</v>
      </c>
      <c r="Q121" s="1054">
        <v>0</v>
      </c>
      <c r="R121" s="366">
        <f t="shared" si="11"/>
        <v>0</v>
      </c>
    </row>
    <row r="122" spans="1:18" ht="12.75" customHeight="1">
      <c r="B122" s="1048"/>
      <c r="C122" s="1048"/>
      <c r="D122" s="1048"/>
      <c r="E122" s="1961">
        <v>1624</v>
      </c>
      <c r="F122" s="24" t="s">
        <v>19</v>
      </c>
      <c r="G122" s="372"/>
      <c r="H122" s="1071">
        <f>SUM(H123+H125)</f>
        <v>6</v>
      </c>
      <c r="I122" s="1071">
        <f>SUM(I123+I125)</f>
        <v>7</v>
      </c>
      <c r="J122" s="1071">
        <f t="shared" si="9"/>
        <v>13</v>
      </c>
      <c r="K122" s="1071"/>
      <c r="L122" s="1071">
        <f>SUM(L123+L125)</f>
        <v>6</v>
      </c>
      <c r="M122" s="1071">
        <f>SUM(M123+M125)</f>
        <v>7</v>
      </c>
      <c r="N122" s="1071">
        <f t="shared" si="10"/>
        <v>13</v>
      </c>
      <c r="O122" s="1071"/>
      <c r="P122" s="1070">
        <f>SUM(P123+P125)</f>
        <v>0</v>
      </c>
      <c r="Q122" s="1070">
        <f>SUM(Q123+Q125)</f>
        <v>0</v>
      </c>
      <c r="R122" s="376">
        <f t="shared" si="11"/>
        <v>0</v>
      </c>
    </row>
    <row r="123" spans="1:18" ht="11.25" customHeight="1">
      <c r="B123" s="1048"/>
      <c r="C123" s="1048"/>
      <c r="D123" s="1048"/>
      <c r="E123" s="1950"/>
      <c r="F123" s="1069" t="s">
        <v>149</v>
      </c>
      <c r="G123" s="451"/>
      <c r="H123" s="1068">
        <f>SUM(H124)</f>
        <v>4</v>
      </c>
      <c r="I123" s="1068">
        <f>SUM(I124)</f>
        <v>1</v>
      </c>
      <c r="J123" s="1068">
        <f t="shared" si="9"/>
        <v>5</v>
      </c>
      <c r="K123" s="1068"/>
      <c r="L123" s="1068">
        <f>SUM(L124)</f>
        <v>4</v>
      </c>
      <c r="M123" s="1068">
        <f>SUM(M124)</f>
        <v>1</v>
      </c>
      <c r="N123" s="1068">
        <f t="shared" si="10"/>
        <v>5</v>
      </c>
      <c r="O123" s="1068"/>
      <c r="P123" s="1067">
        <f>SUM(P124)</f>
        <v>0</v>
      </c>
      <c r="Q123" s="1067">
        <f>SUM(Q124)</f>
        <v>0</v>
      </c>
      <c r="R123" s="1058">
        <f t="shared" si="11"/>
        <v>0</v>
      </c>
    </row>
    <row r="124" spans="1:18" ht="11.25" customHeight="1">
      <c r="A124" s="5">
        <v>9</v>
      </c>
      <c r="B124" s="1048">
        <v>4</v>
      </c>
      <c r="C124" s="1048">
        <v>8</v>
      </c>
      <c r="D124" s="1048"/>
      <c r="E124" s="1950"/>
      <c r="F124" s="1066"/>
      <c r="G124" s="4" t="s">
        <v>376</v>
      </c>
      <c r="H124" s="1065">
        <v>4</v>
      </c>
      <c r="I124" s="1065">
        <v>1</v>
      </c>
      <c r="J124" s="1064">
        <f t="shared" si="9"/>
        <v>5</v>
      </c>
      <c r="K124" s="1064"/>
      <c r="L124" s="1064">
        <v>4</v>
      </c>
      <c r="M124" s="1064">
        <v>1</v>
      </c>
      <c r="N124" s="1064">
        <f t="shared" si="10"/>
        <v>5</v>
      </c>
      <c r="O124" s="1064"/>
      <c r="P124" s="1063">
        <v>0</v>
      </c>
      <c r="Q124" s="1063">
        <v>0</v>
      </c>
      <c r="R124" s="366">
        <f t="shared" si="11"/>
        <v>0</v>
      </c>
    </row>
    <row r="125" spans="1:18" ht="11.25" customHeight="1">
      <c r="B125" s="1048"/>
      <c r="C125" s="1048"/>
      <c r="D125" s="1048"/>
      <c r="E125" s="1950"/>
      <c r="F125" s="1062" t="s">
        <v>22</v>
      </c>
      <c r="G125" s="4"/>
      <c r="H125" s="1061">
        <f>SUM(H126)</f>
        <v>2</v>
      </c>
      <c r="I125" s="1061">
        <f>SUM(I126)</f>
        <v>6</v>
      </c>
      <c r="J125" s="1060">
        <f t="shared" si="9"/>
        <v>8</v>
      </c>
      <c r="K125" s="1060"/>
      <c r="L125" s="1060">
        <f>SUM(L126)</f>
        <v>2</v>
      </c>
      <c r="M125" s="1060">
        <f>SUM(M126)</f>
        <v>6</v>
      </c>
      <c r="N125" s="1060">
        <f t="shared" si="10"/>
        <v>8</v>
      </c>
      <c r="O125" s="1060"/>
      <c r="P125" s="1059">
        <f>SUM(P126)</f>
        <v>0</v>
      </c>
      <c r="Q125" s="1059">
        <f>SUM(Q126)</f>
        <v>0</v>
      </c>
      <c r="R125" s="1058">
        <f t="shared" si="11"/>
        <v>0</v>
      </c>
    </row>
    <row r="126" spans="1:18" ht="11.25" customHeight="1">
      <c r="A126" s="5">
        <v>9</v>
      </c>
      <c r="B126" s="1048">
        <v>5</v>
      </c>
      <c r="C126" s="1048">
        <v>11</v>
      </c>
      <c r="D126" s="1048"/>
      <c r="E126" s="1955"/>
      <c r="F126" s="1057"/>
      <c r="G126" s="3" t="s">
        <v>375</v>
      </c>
      <c r="H126" s="1056">
        <v>2</v>
      </c>
      <c r="I126" s="1056">
        <v>6</v>
      </c>
      <c r="J126" s="1055">
        <f t="shared" si="9"/>
        <v>8</v>
      </c>
      <c r="K126" s="1055"/>
      <c r="L126" s="1055">
        <v>2</v>
      </c>
      <c r="M126" s="1055">
        <v>6</v>
      </c>
      <c r="N126" s="1055">
        <f t="shared" si="10"/>
        <v>8</v>
      </c>
      <c r="O126" s="1055"/>
      <c r="P126" s="1054">
        <v>0</v>
      </c>
      <c r="Q126" s="1054">
        <v>0</v>
      </c>
      <c r="R126" s="1053">
        <f t="shared" si="11"/>
        <v>0</v>
      </c>
    </row>
    <row r="127" spans="1:18" ht="15" customHeight="1">
      <c r="B127" s="1048"/>
      <c r="C127" s="1048"/>
      <c r="D127" s="1048"/>
      <c r="E127" s="29"/>
      <c r="F127" s="2103" t="s">
        <v>0</v>
      </c>
      <c r="G127" s="2104"/>
      <c r="H127" s="1052">
        <f>SUM(H7+H29+H60+H68+H73+H96+H106+H113+H122)</f>
        <v>1904</v>
      </c>
      <c r="I127" s="1052">
        <f>SUM(I7+I29+I60+I68+I73+I96+I106+I113+I122)</f>
        <v>1696</v>
      </c>
      <c r="J127" s="1052">
        <f>SUM(J7+J29+J60+J68+J73+J96+J106+J113+J122)</f>
        <v>3600</v>
      </c>
      <c r="K127" s="1052"/>
      <c r="L127" s="1052">
        <f>SUM(L7+L29+L60+L68+L73+L96+L106+L113+L122)</f>
        <v>1769</v>
      </c>
      <c r="M127" s="1052">
        <f>SUM(M7+M29+M60+M68+M73+M96+M106+M113+M122)</f>
        <v>1548</v>
      </c>
      <c r="N127" s="1052">
        <f>SUM(N7+N29+N60+N68+N73+N96+N106+N113+N122)</f>
        <v>3317</v>
      </c>
      <c r="O127" s="1052"/>
      <c r="P127" s="1052">
        <f>SUM(P7+P29+P60+P68+P73+P96+P106+P113+P122)</f>
        <v>149</v>
      </c>
      <c r="Q127" s="1052">
        <f>SUM(Q7+Q29+Q60+Q68+Q73+Q96+Q106+Q113+Q122)</f>
        <v>134</v>
      </c>
      <c r="R127" s="1051">
        <f>SUM(R7+R29+R60+R68+R73+R96+R106+R113+R122)</f>
        <v>283</v>
      </c>
    </row>
    <row r="128" spans="1:18" ht="12" customHeight="1">
      <c r="B128" s="1048"/>
      <c r="C128" s="1048"/>
      <c r="D128" s="1048"/>
      <c r="E128" s="1"/>
      <c r="F128" s="2058" t="s">
        <v>374</v>
      </c>
      <c r="G128" s="2058"/>
      <c r="H128" s="2058"/>
      <c r="I128" s="2058"/>
      <c r="J128" s="2058"/>
      <c r="K128" s="2058"/>
      <c r="L128" s="2058"/>
      <c r="M128" s="2058"/>
      <c r="N128" s="2058"/>
      <c r="O128" s="2058"/>
      <c r="P128" s="2058"/>
      <c r="Q128" s="2058"/>
      <c r="R128" s="2058"/>
    </row>
    <row r="129" spans="2:20" ht="9.75" customHeight="1">
      <c r="B129" s="1048"/>
      <c r="C129" s="1048"/>
      <c r="D129" s="1048"/>
      <c r="E129" s="1"/>
      <c r="F129" s="1942" t="s">
        <v>373</v>
      </c>
      <c r="G129" s="1942"/>
      <c r="H129" s="1942"/>
      <c r="I129" s="1942"/>
      <c r="J129" s="1942"/>
      <c r="K129" s="1942"/>
      <c r="L129" s="1942"/>
      <c r="M129" s="1942"/>
      <c r="N129" s="1942"/>
      <c r="O129" s="1942"/>
      <c r="P129" s="1942"/>
      <c r="Q129" s="1942"/>
      <c r="R129" s="1942"/>
    </row>
    <row r="130" spans="2:20" ht="12" customHeight="1">
      <c r="B130" s="1048"/>
      <c r="C130" s="1048"/>
      <c r="D130" s="1048"/>
      <c r="F130" s="6"/>
      <c r="G130" s="4"/>
      <c r="H130" s="1050"/>
      <c r="I130" s="1050"/>
      <c r="J130" s="1050"/>
      <c r="K130" s="1050"/>
      <c r="L130" s="1050"/>
      <c r="M130" s="1050"/>
      <c r="N130" s="1050"/>
      <c r="O130" s="1050"/>
      <c r="P130" s="1049"/>
      <c r="Q130" s="1049"/>
      <c r="R130" s="2"/>
      <c r="S130" s="389"/>
      <c r="T130" s="389"/>
    </row>
    <row r="143" spans="2:20" ht="9" customHeight="1">
      <c r="B143" s="1048"/>
      <c r="F143" s="531"/>
      <c r="G143" s="531"/>
      <c r="H143" s="531"/>
      <c r="I143" s="531"/>
      <c r="J143" s="531"/>
      <c r="K143" s="531"/>
      <c r="L143" s="531"/>
      <c r="M143" s="531"/>
      <c r="N143" s="531"/>
      <c r="O143" s="531"/>
      <c r="P143" s="1047"/>
      <c r="Q143" s="1047"/>
      <c r="R143" s="1046"/>
    </row>
    <row r="144" spans="2:20" ht="9" customHeight="1">
      <c r="B144" s="1048"/>
      <c r="F144" s="531"/>
      <c r="G144" s="531"/>
      <c r="H144" s="531"/>
      <c r="I144" s="531"/>
      <c r="J144" s="531"/>
      <c r="K144" s="531"/>
      <c r="L144" s="531"/>
      <c r="M144" s="531"/>
      <c r="N144" s="531"/>
      <c r="O144" s="531"/>
      <c r="P144" s="1047"/>
      <c r="Q144" s="1047"/>
      <c r="R144" s="1046"/>
    </row>
    <row r="145" spans="2:18" ht="9" customHeight="1">
      <c r="B145" s="1048"/>
      <c r="F145" s="531"/>
      <c r="G145" s="531"/>
      <c r="H145" s="531"/>
      <c r="I145" s="531"/>
      <c r="J145" s="531"/>
      <c r="K145" s="531"/>
      <c r="L145" s="531"/>
      <c r="M145" s="531"/>
      <c r="N145" s="531"/>
      <c r="O145" s="531"/>
      <c r="P145" s="1047"/>
      <c r="Q145" s="1047"/>
      <c r="R145" s="1046"/>
    </row>
    <row r="146" spans="2:18" ht="9" customHeight="1">
      <c r="B146" s="1048"/>
      <c r="F146" s="531"/>
      <c r="G146" s="531"/>
      <c r="H146" s="531"/>
      <c r="I146" s="531"/>
      <c r="J146" s="531"/>
      <c r="K146" s="531"/>
      <c r="L146" s="531"/>
      <c r="M146" s="531"/>
      <c r="N146" s="531"/>
      <c r="O146" s="531"/>
      <c r="P146" s="1047"/>
      <c r="Q146" s="1047"/>
      <c r="R146" s="1046"/>
    </row>
    <row r="147" spans="2:18" ht="9" customHeight="1">
      <c r="B147" s="1048"/>
      <c r="F147" s="531"/>
      <c r="G147" s="531"/>
      <c r="H147" s="531"/>
      <c r="I147" s="531"/>
      <c r="J147" s="531"/>
      <c r="K147" s="531"/>
      <c r="L147" s="531"/>
      <c r="M147" s="531"/>
      <c r="N147" s="531"/>
      <c r="O147" s="531"/>
      <c r="P147" s="1047"/>
      <c r="Q147" s="1047"/>
      <c r="R147" s="1046"/>
    </row>
    <row r="148" spans="2:18" ht="9" customHeight="1">
      <c r="B148" s="1048"/>
      <c r="F148" s="531"/>
      <c r="G148" s="531"/>
      <c r="H148" s="531"/>
      <c r="I148" s="531"/>
      <c r="J148" s="531"/>
      <c r="K148" s="531"/>
      <c r="L148" s="531"/>
      <c r="M148" s="531"/>
      <c r="N148" s="531"/>
      <c r="O148" s="531"/>
      <c r="P148" s="1047"/>
      <c r="Q148" s="1047"/>
      <c r="R148" s="1046"/>
    </row>
    <row r="149" spans="2:18" ht="9" customHeight="1">
      <c r="B149" s="1048"/>
      <c r="F149" s="531"/>
      <c r="G149" s="531"/>
      <c r="H149" s="531"/>
      <c r="I149" s="531"/>
      <c r="J149" s="531"/>
      <c r="K149" s="531"/>
      <c r="L149" s="531"/>
      <c r="M149" s="531"/>
      <c r="N149" s="531"/>
      <c r="O149" s="531"/>
      <c r="P149" s="1047"/>
      <c r="Q149" s="1047"/>
      <c r="R149" s="1046"/>
    </row>
    <row r="150" spans="2:18" ht="9" customHeight="1">
      <c r="F150" s="531"/>
      <c r="G150" s="531"/>
      <c r="H150" s="531"/>
      <c r="I150" s="531"/>
      <c r="J150" s="531"/>
      <c r="K150" s="531"/>
      <c r="L150" s="531"/>
      <c r="M150" s="531"/>
      <c r="N150" s="531"/>
      <c r="O150" s="531"/>
      <c r="P150" s="1047"/>
      <c r="Q150" s="1047"/>
      <c r="R150" s="1046"/>
    </row>
    <row r="151" spans="2:18" ht="9" customHeight="1">
      <c r="F151" s="531"/>
      <c r="G151" s="531"/>
      <c r="H151" s="531"/>
      <c r="I151" s="531"/>
      <c r="J151" s="531"/>
      <c r="K151" s="531"/>
      <c r="L151" s="531"/>
      <c r="M151" s="531"/>
      <c r="N151" s="531"/>
      <c r="O151" s="531"/>
      <c r="P151" s="1047"/>
      <c r="Q151" s="1047"/>
      <c r="R151" s="1046"/>
    </row>
    <row r="152" spans="2:18" ht="9" customHeight="1">
      <c r="F152" s="531"/>
      <c r="G152" s="531"/>
      <c r="H152" s="531"/>
      <c r="I152" s="531"/>
      <c r="J152" s="531"/>
      <c r="K152" s="531"/>
      <c r="L152" s="531"/>
      <c r="M152" s="531"/>
      <c r="N152" s="531"/>
      <c r="O152" s="531"/>
      <c r="P152" s="1047"/>
      <c r="Q152" s="1047"/>
      <c r="R152" s="1046"/>
    </row>
    <row r="153" spans="2:18" ht="9" customHeight="1">
      <c r="F153" s="531"/>
      <c r="G153" s="531"/>
      <c r="H153" s="531"/>
      <c r="I153" s="531"/>
      <c r="J153" s="531"/>
      <c r="K153" s="531"/>
      <c r="L153" s="531"/>
      <c r="M153" s="531"/>
      <c r="N153" s="531"/>
      <c r="O153" s="531"/>
      <c r="P153" s="1047"/>
      <c r="Q153" s="1047"/>
      <c r="R153" s="1046"/>
    </row>
    <row r="154" spans="2:18" ht="9" customHeight="1">
      <c r="F154" s="531"/>
      <c r="G154" s="531"/>
      <c r="H154" s="531"/>
      <c r="I154" s="531"/>
      <c r="J154" s="531"/>
      <c r="K154" s="531"/>
      <c r="L154" s="531"/>
      <c r="M154" s="531"/>
      <c r="N154" s="531"/>
      <c r="O154" s="531"/>
      <c r="P154" s="1047"/>
      <c r="Q154" s="1047"/>
      <c r="R154" s="1046"/>
    </row>
    <row r="155" spans="2:18" ht="9" customHeight="1">
      <c r="F155" s="531"/>
      <c r="G155" s="531"/>
      <c r="H155" s="531"/>
      <c r="I155" s="531"/>
      <c r="J155" s="531"/>
      <c r="K155" s="531"/>
      <c r="L155" s="531"/>
      <c r="M155" s="531"/>
      <c r="N155" s="531"/>
      <c r="O155" s="531"/>
      <c r="P155" s="1047"/>
      <c r="Q155" s="1047"/>
      <c r="R155" s="1046"/>
    </row>
    <row r="156" spans="2:18" ht="9" customHeight="1"/>
    <row r="157" spans="2:18" ht="9" customHeight="1"/>
    <row r="158" spans="2:18" ht="9" customHeight="1"/>
    <row r="159" spans="2:18" ht="9" customHeight="1"/>
    <row r="160" spans="2:1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7:18" ht="9" customHeight="1"/>
    <row r="210" spans="7:18" ht="9" customHeight="1"/>
    <row r="211" spans="7:18" ht="9" customHeight="1"/>
    <row r="212" spans="7:18" ht="9" customHeight="1"/>
    <row r="213" spans="7:18" ht="9" customHeight="1"/>
    <row r="214" spans="7:18" ht="9" customHeight="1"/>
    <row r="215" spans="7:18" ht="9" customHeight="1"/>
    <row r="216" spans="7:18" ht="9" customHeight="1"/>
    <row r="217" spans="7:18" ht="9" customHeight="1"/>
    <row r="218" spans="7:18" ht="9" customHeight="1"/>
    <row r="219" spans="7:18" ht="9" customHeight="1"/>
    <row r="220" spans="7:18" ht="9" customHeight="1">
      <c r="G220" s="4"/>
      <c r="H220" s="4"/>
      <c r="I220" s="4"/>
      <c r="J220" s="4"/>
      <c r="K220" s="4"/>
      <c r="L220" s="4"/>
      <c r="M220" s="4"/>
      <c r="N220" s="4"/>
      <c r="O220" s="4"/>
      <c r="P220" s="1045"/>
      <c r="Q220" s="1045"/>
      <c r="R220" s="18"/>
    </row>
    <row r="221" spans="7:18" ht="9" customHeight="1"/>
    <row r="222" spans="7:18" ht="9" customHeight="1"/>
    <row r="223" spans="7:18" ht="9" customHeight="1"/>
    <row r="224" spans="7:18"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sheetData>
  <mergeCells count="26">
    <mergeCell ref="E113:E121"/>
    <mergeCell ref="E96:E105"/>
    <mergeCell ref="H5:J5"/>
    <mergeCell ref="P94:R94"/>
    <mergeCell ref="E122:E126"/>
    <mergeCell ref="E73:E90"/>
    <mergeCell ref="E60:E67"/>
    <mergeCell ref="E106:E112"/>
    <mergeCell ref="E29:E59"/>
    <mergeCell ref="E93:E95"/>
    <mergeCell ref="V1:AJ1"/>
    <mergeCell ref="E68:E72"/>
    <mergeCell ref="E7:E26"/>
    <mergeCell ref="E1:R1"/>
    <mergeCell ref="E2:R2"/>
    <mergeCell ref="E4:E6"/>
    <mergeCell ref="V14:X15"/>
    <mergeCell ref="F129:R129"/>
    <mergeCell ref="F4:G6"/>
    <mergeCell ref="F128:R128"/>
    <mergeCell ref="F127:G127"/>
    <mergeCell ref="P5:R5"/>
    <mergeCell ref="L5:N5"/>
    <mergeCell ref="F93:G95"/>
    <mergeCell ref="H94:J94"/>
    <mergeCell ref="L94:N94"/>
  </mergeCells>
  <printOptions horizontalCentered="1"/>
  <pageMargins left="0.51181102362204722" right="0.43307086614173229" top="0.31496062992125984" bottom="0.74803149606299213" header="0.51181102362204722" footer="0.51181102362204722"/>
  <pageSetup scale="66" orientation="portrait" r:id="rId1"/>
  <headerFooter alignWithMargins="0">
    <oddFooter>&amp;F</oddFooter>
  </headerFooter>
  <rowBreaks count="1" manualBreakCount="1">
    <brk id="91" max="17" man="1"/>
  </rowBreaks>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663CB-06BD-4009-A9AF-6F9F65F94651}">
  <dimension ref="A1:V35"/>
  <sheetViews>
    <sheetView view="pageBreakPreview" zoomScaleNormal="100" zoomScaleSheetLayoutView="100" workbookViewId="0">
      <selection activeCell="P22" sqref="P22"/>
    </sheetView>
  </sheetViews>
  <sheetFormatPr baseColWidth="10" defaultRowHeight="12.75"/>
  <cols>
    <col min="1" max="1" width="3.140625" customWidth="1"/>
    <col min="2" max="2" width="7.28515625" customWidth="1"/>
    <col min="3" max="5" width="3.28515625" customWidth="1"/>
    <col min="6" max="7" width="7.140625" customWidth="1"/>
    <col min="8" max="8" width="2" customWidth="1"/>
    <col min="9" max="10" width="7.140625" customWidth="1"/>
    <col min="11" max="12" width="5.5703125" customWidth="1"/>
    <col min="13" max="13" width="8.7109375" customWidth="1"/>
    <col min="14" max="14" width="14.42578125" bestFit="1" customWidth="1"/>
    <col min="15" max="15" width="15.7109375" bestFit="1" customWidth="1"/>
    <col min="16" max="16" width="14.28515625" bestFit="1" customWidth="1"/>
    <col min="22" max="22" width="15.7109375" bestFit="1" customWidth="1"/>
  </cols>
  <sheetData>
    <row r="1" spans="1:20" ht="12" customHeight="1"/>
    <row r="2" spans="1:20" ht="3.75" customHeight="1"/>
    <row r="3" spans="1:20" ht="15.75" customHeight="1">
      <c r="A3" s="2110" t="s">
        <v>372</v>
      </c>
      <c r="B3" s="2110"/>
      <c r="C3" s="2110"/>
      <c r="D3" s="2110"/>
      <c r="E3" s="2110"/>
      <c r="F3" s="2110"/>
      <c r="G3" s="2110"/>
      <c r="H3" s="2110"/>
      <c r="I3" s="2110"/>
      <c r="J3" s="2110"/>
      <c r="K3" s="2110"/>
      <c r="L3" s="2110"/>
      <c r="M3" s="2110"/>
    </row>
    <row r="4" spans="1:20" ht="15.75" customHeight="1">
      <c r="A4" s="2110">
        <v>2020</v>
      </c>
      <c r="B4" s="2110"/>
      <c r="C4" s="2110"/>
      <c r="D4" s="2110"/>
      <c r="E4" s="2110"/>
      <c r="F4" s="2110"/>
      <c r="G4" s="2110"/>
      <c r="H4" s="2110"/>
      <c r="I4" s="2110"/>
      <c r="J4" s="2110"/>
      <c r="K4" s="2110"/>
      <c r="L4" s="2110"/>
      <c r="M4" s="2110"/>
    </row>
    <row r="5" spans="1:20" ht="13.5" customHeight="1" thickBot="1">
      <c r="A5" s="1043"/>
      <c r="B5" s="1043"/>
      <c r="C5" s="1043"/>
      <c r="D5" s="1042"/>
      <c r="E5" s="1042"/>
      <c r="F5" s="1042"/>
      <c r="G5" s="1042"/>
      <c r="H5" s="1041"/>
      <c r="I5" s="1041"/>
      <c r="J5" s="1041"/>
      <c r="K5" s="1041"/>
      <c r="L5" s="1041"/>
      <c r="M5" s="1041"/>
    </row>
    <row r="6" spans="1:20" ht="12" customHeight="1">
      <c r="A6" s="2113" t="s">
        <v>371</v>
      </c>
      <c r="B6" s="2113"/>
      <c r="C6" s="2113"/>
      <c r="D6" s="2113"/>
      <c r="E6" s="2106" t="s">
        <v>369</v>
      </c>
      <c r="F6" s="2106"/>
      <c r="G6" s="2106"/>
      <c r="H6" s="2106" t="s">
        <v>368</v>
      </c>
      <c r="I6" s="2106"/>
      <c r="J6" s="2106"/>
      <c r="K6" s="2107" t="s">
        <v>0</v>
      </c>
      <c r="L6" s="2107"/>
      <c r="M6" s="2107"/>
    </row>
    <row r="7" spans="1:20" ht="12" customHeight="1">
      <c r="A7" s="1870"/>
      <c r="B7" s="1870"/>
      <c r="C7" s="1870"/>
      <c r="D7" s="1870"/>
      <c r="E7" s="1879"/>
      <c r="F7" s="1879"/>
      <c r="G7" s="1879"/>
      <c r="H7" s="1879"/>
      <c r="I7" s="1879"/>
      <c r="J7" s="1879"/>
      <c r="K7" s="2108"/>
      <c r="L7" s="2108"/>
      <c r="M7" s="2108"/>
    </row>
    <row r="8" spans="1:20" ht="5.25" customHeight="1">
      <c r="A8" s="4"/>
      <c r="B8" s="4"/>
      <c r="C8" s="4"/>
      <c r="D8" s="4"/>
      <c r="E8" s="4"/>
      <c r="F8" s="4"/>
      <c r="G8" s="4"/>
      <c r="H8" s="5"/>
      <c r="I8" s="4"/>
      <c r="J8" s="4"/>
      <c r="K8" s="4"/>
      <c r="L8" s="4"/>
      <c r="M8" s="4"/>
    </row>
    <row r="9" spans="1:20">
      <c r="A9" s="2059" t="s">
        <v>370</v>
      </c>
      <c r="B9" s="2059"/>
      <c r="C9" s="2059"/>
      <c r="D9" s="920"/>
      <c r="E9" s="2111">
        <v>1101447672</v>
      </c>
      <c r="F9" s="2111"/>
      <c r="G9" s="2111"/>
      <c r="H9" s="2111">
        <v>497799133</v>
      </c>
      <c r="I9" s="2111"/>
      <c r="J9" s="2111"/>
      <c r="K9" s="2112">
        <f>SUM(E9:J9)</f>
        <v>1599246805</v>
      </c>
      <c r="L9" s="2112"/>
      <c r="M9" s="2112"/>
      <c r="O9" s="633" t="s">
        <v>369</v>
      </c>
      <c r="P9" s="633" t="s">
        <v>368</v>
      </c>
      <c r="Q9" s="633"/>
      <c r="R9" s="633"/>
      <c r="S9" s="633"/>
      <c r="T9" s="633"/>
    </row>
    <row r="10" spans="1:20">
      <c r="A10" s="359"/>
      <c r="B10" s="359"/>
      <c r="C10" s="359"/>
      <c r="D10" s="1036"/>
      <c r="E10" s="1039"/>
      <c r="F10" s="1039"/>
      <c r="G10" s="1037"/>
      <c r="H10" s="1039"/>
      <c r="I10" s="1039"/>
      <c r="J10" s="1039"/>
      <c r="K10" s="2112"/>
      <c r="L10" s="2112"/>
      <c r="M10" s="2112"/>
      <c r="O10" s="1038">
        <f>+E13</f>
        <v>1364202141.3299999</v>
      </c>
      <c r="P10" s="1038">
        <f>+H13</f>
        <v>1660296355.05</v>
      </c>
      <c r="Q10" s="1038"/>
    </row>
    <row r="11" spans="1:20">
      <c r="A11" s="2059" t="s">
        <v>367</v>
      </c>
      <c r="B11" s="2059"/>
      <c r="C11" s="2059"/>
      <c r="D11" s="920"/>
      <c r="E11" s="2111">
        <f>249409939.33+13344530</f>
        <v>262754469.33000001</v>
      </c>
      <c r="F11" s="2111"/>
      <c r="G11" s="2111"/>
      <c r="H11" s="2111">
        <v>1162497222.05</v>
      </c>
      <c r="I11" s="2111"/>
      <c r="J11" s="2111"/>
      <c r="K11" s="2112">
        <f>SUM(E11:J11)</f>
        <v>1425251691.3799999</v>
      </c>
      <c r="L11" s="2112"/>
      <c r="M11" s="2112"/>
    </row>
    <row r="12" spans="1:20" ht="5.25" customHeight="1">
      <c r="A12" s="4"/>
      <c r="B12" s="4"/>
      <c r="C12" s="4"/>
      <c r="D12" s="1036"/>
      <c r="E12" s="1034"/>
      <c r="F12" s="1034"/>
      <c r="G12" s="1035"/>
      <c r="H12" s="1034"/>
      <c r="I12" s="1034"/>
      <c r="J12" s="1034"/>
      <c r="K12" s="2114"/>
      <c r="L12" s="2114"/>
      <c r="M12" s="2114"/>
    </row>
    <row r="13" spans="1:20" ht="15" customHeight="1">
      <c r="A13" s="1860" t="s">
        <v>0</v>
      </c>
      <c r="B13" s="1860"/>
      <c r="C13" s="1860"/>
      <c r="D13" s="1033"/>
      <c r="E13" s="2115">
        <f>SUM(E9:G12)</f>
        <v>1364202141.3299999</v>
      </c>
      <c r="F13" s="2115"/>
      <c r="G13" s="2115"/>
      <c r="H13" s="2115">
        <f>SUM(H9:J11)</f>
        <v>1660296355.05</v>
      </c>
      <c r="I13" s="2115"/>
      <c r="J13" s="2115"/>
      <c r="K13" s="2109">
        <f>SUM(E13:J13)</f>
        <v>3024498496.3800001</v>
      </c>
      <c r="L13" s="2109"/>
      <c r="M13" s="2109"/>
    </row>
    <row r="14" spans="1:20">
      <c r="A14" s="4"/>
      <c r="B14" s="1027"/>
      <c r="C14" s="1026"/>
      <c r="D14" s="1024"/>
      <c r="E14" s="1024"/>
      <c r="F14" s="1024"/>
      <c r="G14" s="1025"/>
      <c r="H14" s="1024"/>
      <c r="I14" s="1024"/>
      <c r="J14" s="1024"/>
      <c r="K14" s="1024"/>
      <c r="L14" s="1024"/>
      <c r="M14" s="1024"/>
    </row>
    <row r="15" spans="1:20">
      <c r="A15" s="1"/>
      <c r="B15" s="1"/>
      <c r="C15" s="1"/>
      <c r="D15" s="1"/>
      <c r="E15" s="1"/>
      <c r="F15" s="1"/>
      <c r="G15" s="1"/>
      <c r="H15" s="1"/>
      <c r="I15" s="1"/>
      <c r="J15" s="1"/>
      <c r="K15" s="1"/>
      <c r="L15" s="1"/>
      <c r="M15" s="1"/>
    </row>
    <row r="16" spans="1:20">
      <c r="A16" s="1026"/>
      <c r="B16" s="1027"/>
      <c r="C16" s="1029"/>
      <c r="D16" s="1029"/>
      <c r="E16" s="1029"/>
      <c r="F16" s="1029"/>
      <c r="G16" s="1029"/>
      <c r="H16" s="1029"/>
      <c r="I16" s="1029"/>
      <c r="J16" s="1029"/>
      <c r="K16" s="1029"/>
      <c r="L16" s="1029"/>
      <c r="M16" s="1029"/>
    </row>
    <row r="17" spans="1:22" ht="15.75">
      <c r="A17" s="1028"/>
      <c r="B17" s="1027"/>
      <c r="C17" s="1029"/>
      <c r="D17" s="1029"/>
      <c r="E17" s="1029"/>
      <c r="F17" s="1029"/>
      <c r="G17" s="1029"/>
      <c r="H17" s="1029"/>
      <c r="I17" s="1029"/>
      <c r="J17" s="1029"/>
      <c r="K17" s="1029"/>
      <c r="L17" s="1029"/>
      <c r="M17" s="1029"/>
      <c r="N17" s="1031"/>
    </row>
    <row r="18" spans="1:22" ht="15.75">
      <c r="A18" s="1028"/>
      <c r="B18" s="1027"/>
      <c r="C18" s="1026"/>
      <c r="D18" s="1025"/>
      <c r="E18" s="1025" t="s">
        <v>339</v>
      </c>
      <c r="F18" s="1025"/>
      <c r="G18" s="1025"/>
      <c r="H18" s="1025"/>
      <c r="I18" s="1025"/>
      <c r="J18" s="1025"/>
      <c r="K18" s="1025"/>
      <c r="L18" s="1025"/>
      <c r="M18" s="1025"/>
      <c r="N18" s="1031"/>
    </row>
    <row r="19" spans="1:22">
      <c r="A19" s="1026"/>
      <c r="B19" s="1027"/>
      <c r="C19" s="1025"/>
      <c r="D19" s="1025"/>
      <c r="E19" s="1025"/>
      <c r="F19" s="1025"/>
      <c r="G19" s="1025"/>
      <c r="H19" s="1025"/>
      <c r="I19" s="1025"/>
      <c r="J19" s="1025"/>
      <c r="K19" s="1025"/>
      <c r="L19" s="1025"/>
      <c r="M19" s="1025"/>
      <c r="N19" s="1031"/>
    </row>
    <row r="20" spans="1:22" ht="15.75">
      <c r="A20" s="1032"/>
      <c r="B20" s="1027"/>
      <c r="C20" s="1026"/>
      <c r="D20" s="1024"/>
      <c r="E20" s="1024"/>
      <c r="F20" s="1024"/>
      <c r="G20" s="1025"/>
      <c r="H20" s="1024"/>
      <c r="I20" s="1024"/>
      <c r="J20" s="1024"/>
      <c r="K20" s="1024"/>
      <c r="L20" s="1024"/>
      <c r="M20" s="1024"/>
      <c r="N20" s="1031"/>
      <c r="V20" s="1030"/>
    </row>
    <row r="21" spans="1:22" ht="15.75">
      <c r="A21" s="1028"/>
      <c r="B21" s="1027"/>
      <c r="C21" s="1026"/>
      <c r="D21" s="1024"/>
      <c r="E21" s="1024"/>
      <c r="F21" s="1024"/>
      <c r="G21" s="1025"/>
      <c r="H21" s="1024"/>
      <c r="I21" s="1024"/>
      <c r="J21" s="1024"/>
      <c r="K21" s="1024"/>
      <c r="L21" s="1024"/>
      <c r="M21" s="1024"/>
      <c r="V21" s="1030"/>
    </row>
    <row r="22" spans="1:22" ht="15.75">
      <c r="A22" s="1028"/>
      <c r="B22" s="1027"/>
      <c r="C22" s="1029"/>
      <c r="D22" s="1029"/>
      <c r="E22" s="1029"/>
      <c r="F22" s="1029"/>
      <c r="G22" s="1029"/>
      <c r="H22" s="1029"/>
      <c r="I22" s="1029"/>
      <c r="J22" s="1029"/>
      <c r="K22" s="1029"/>
      <c r="L22" s="1029"/>
      <c r="M22" s="1029"/>
    </row>
    <row r="23" spans="1:22" ht="15.75">
      <c r="A23" s="1028"/>
      <c r="B23" s="1027"/>
      <c r="C23" s="1026"/>
      <c r="D23" s="1024"/>
      <c r="E23" s="1024"/>
      <c r="F23" s="1024"/>
      <c r="G23" s="1025"/>
      <c r="H23" s="1024"/>
      <c r="I23" s="1024"/>
      <c r="J23" s="1024"/>
      <c r="K23" s="1024"/>
      <c r="L23" s="1024"/>
      <c r="M23" s="1024"/>
    </row>
    <row r="24" spans="1:22" ht="15.75">
      <c r="A24" s="1028"/>
      <c r="B24" s="1027"/>
      <c r="C24" s="1026"/>
      <c r="D24" s="1025"/>
      <c r="E24" s="1025"/>
      <c r="F24" s="1025"/>
      <c r="G24" s="1025"/>
      <c r="H24" s="1025"/>
      <c r="I24" s="1025"/>
      <c r="J24" s="1025"/>
      <c r="K24" s="1025"/>
      <c r="L24" s="1025"/>
      <c r="M24" s="1025"/>
    </row>
    <row r="25" spans="1:22">
      <c r="A25" s="1026"/>
      <c r="B25" s="1027"/>
      <c r="C25" s="1025"/>
      <c r="D25" s="1025"/>
      <c r="E25" s="1025"/>
      <c r="F25" s="1025"/>
      <c r="G25" s="1025"/>
      <c r="H25" s="1025"/>
      <c r="I25" s="1025"/>
      <c r="J25" s="1025"/>
      <c r="K25" s="1025"/>
      <c r="L25" s="1025"/>
      <c r="M25" s="1025"/>
    </row>
    <row r="26" spans="1:22" ht="15.75">
      <c r="A26" s="1028"/>
      <c r="B26" s="1027"/>
      <c r="C26" s="1026"/>
      <c r="D26" s="1025"/>
      <c r="E26" s="1025"/>
      <c r="F26" s="1025"/>
      <c r="G26" s="1025"/>
      <c r="H26" s="1025"/>
      <c r="I26" s="1025"/>
      <c r="J26" s="1025"/>
      <c r="K26" s="1025"/>
      <c r="L26" s="1025"/>
      <c r="M26" s="1025"/>
    </row>
    <row r="27" spans="1:22" ht="15.75">
      <c r="A27" s="1028"/>
      <c r="B27" s="1027"/>
      <c r="C27" s="1026"/>
      <c r="D27" s="1025"/>
      <c r="E27" s="1025"/>
      <c r="F27" s="1025"/>
      <c r="G27" s="1025"/>
      <c r="H27" s="1025"/>
      <c r="I27" s="1025"/>
      <c r="J27" s="1025"/>
      <c r="K27" s="1025"/>
      <c r="L27" s="1025"/>
      <c r="M27" s="1025"/>
    </row>
    <row r="28" spans="1:22">
      <c r="A28" s="1026"/>
      <c r="B28" s="1027"/>
      <c r="C28" s="1025"/>
      <c r="D28" s="1025"/>
      <c r="E28" s="1025"/>
      <c r="F28" s="1025"/>
      <c r="G28" s="1025"/>
      <c r="H28" s="1025"/>
      <c r="I28" s="1025"/>
      <c r="J28" s="1025"/>
      <c r="K28" s="1025"/>
      <c r="L28" s="1025"/>
      <c r="M28" s="1025"/>
    </row>
    <row r="29" spans="1:22" ht="15.75">
      <c r="A29" s="1028"/>
      <c r="B29" s="1027"/>
      <c r="C29" s="1026"/>
      <c r="D29" s="1024"/>
      <c r="E29" s="1024"/>
      <c r="F29" s="1024"/>
      <c r="G29" s="1025"/>
      <c r="H29" s="1024"/>
      <c r="I29" s="1024"/>
      <c r="J29" s="1024"/>
      <c r="K29" s="1024"/>
      <c r="L29" s="1024"/>
      <c r="M29" s="1024"/>
    </row>
    <row r="30" spans="1:22" ht="15.75">
      <c r="A30" s="1028"/>
      <c r="B30" s="1027"/>
      <c r="C30" s="1026"/>
      <c r="D30" s="1024"/>
      <c r="E30" s="1024"/>
      <c r="F30" s="1024"/>
      <c r="G30" s="1025"/>
      <c r="H30" s="1024"/>
      <c r="I30" s="1024"/>
      <c r="J30" s="1024"/>
      <c r="K30" s="1024"/>
      <c r="L30" s="1024"/>
      <c r="M30" s="1024"/>
    </row>
    <row r="31" spans="1:22">
      <c r="A31" s="4"/>
      <c r="B31" s="1027"/>
      <c r="C31" s="1026"/>
      <c r="D31" s="1024"/>
      <c r="E31" s="1024"/>
      <c r="F31" s="1024"/>
      <c r="G31" s="1025"/>
      <c r="H31" s="1024"/>
      <c r="I31" s="1024"/>
      <c r="J31" s="1024"/>
      <c r="K31" s="1024"/>
      <c r="L31" s="1024"/>
      <c r="M31" s="1024"/>
    </row>
    <row r="32" spans="1:22">
      <c r="B32" s="754"/>
      <c r="C32" s="1026"/>
      <c r="D32" s="1024"/>
      <c r="E32" s="1024"/>
      <c r="F32" s="1024"/>
      <c r="G32" s="1025"/>
      <c r="H32" s="1024"/>
      <c r="I32" s="1024"/>
      <c r="J32" s="1024"/>
      <c r="K32" s="1024"/>
      <c r="L32" s="1024"/>
      <c r="M32" s="1024"/>
    </row>
    <row r="33" spans="1:13" ht="15.75">
      <c r="A33" s="1028"/>
      <c r="B33" s="1027"/>
      <c r="C33" s="1026"/>
      <c r="D33" s="1024"/>
      <c r="E33" s="1024"/>
      <c r="F33" s="1024"/>
      <c r="G33" s="1025"/>
      <c r="H33" s="1024"/>
      <c r="I33" s="1024"/>
      <c r="J33" s="1024"/>
      <c r="K33" s="1024"/>
      <c r="L33" s="1024"/>
      <c r="M33" s="1024"/>
    </row>
    <row r="34" spans="1:13" ht="15.75">
      <c r="A34" s="1028"/>
      <c r="B34" s="1027"/>
      <c r="C34" s="1026"/>
      <c r="D34" s="1024"/>
      <c r="E34" s="1024"/>
      <c r="F34" s="1024"/>
      <c r="G34" s="1025"/>
      <c r="H34" s="1024"/>
      <c r="I34" s="1024"/>
      <c r="J34" s="1024"/>
      <c r="K34" s="1024"/>
      <c r="L34" s="1024"/>
      <c r="M34" s="1024"/>
    </row>
    <row r="35" spans="1:13">
      <c r="A35" s="1023" t="s">
        <v>329</v>
      </c>
    </row>
  </sheetData>
  <mergeCells count="20">
    <mergeCell ref="E13:G13"/>
    <mergeCell ref="H13:J13"/>
    <mergeCell ref="A11:C11"/>
    <mergeCell ref="A13:C13"/>
    <mergeCell ref="H6:J7"/>
    <mergeCell ref="K6:M7"/>
    <mergeCell ref="A9:C9"/>
    <mergeCell ref="K13:M13"/>
    <mergeCell ref="A3:M3"/>
    <mergeCell ref="A4:M4"/>
    <mergeCell ref="E11:G11"/>
    <mergeCell ref="H11:J11"/>
    <mergeCell ref="K9:M9"/>
    <mergeCell ref="K11:M11"/>
    <mergeCell ref="E9:G9"/>
    <mergeCell ref="H9:J9"/>
    <mergeCell ref="A6:D7"/>
    <mergeCell ref="E6:G7"/>
    <mergeCell ref="K10:M10"/>
    <mergeCell ref="K12:M12"/>
  </mergeCells>
  <pageMargins left="1.4960629921259843" right="0.31496062992125984" top="0.74803149606299213" bottom="0.74803149606299213" header="0.31496062992125984" footer="0.31496062992125984"/>
  <pageSetup scale="9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52B39-28ED-4520-83F7-95EAAE57BD3B}">
  <dimension ref="A1:AQ56"/>
  <sheetViews>
    <sheetView view="pageBreakPreview" topLeftCell="D1" zoomScaleNormal="100" zoomScaleSheetLayoutView="100" workbookViewId="0">
      <selection activeCell="AO11" sqref="AO11:AR34"/>
    </sheetView>
  </sheetViews>
  <sheetFormatPr baseColWidth="10" defaultRowHeight="12.75"/>
  <cols>
    <col min="1" max="1" width="2.140625" style="5" hidden="1" customWidth="1"/>
    <col min="2" max="2" width="1.85546875" style="5" hidden="1" customWidth="1"/>
    <col min="3" max="3" width="2.7109375" style="5" hidden="1" customWidth="1"/>
    <col min="4" max="4" width="0.85546875" style="5" customWidth="1"/>
    <col min="5" max="5" width="6.85546875" style="1" customWidth="1"/>
    <col min="6" max="6" width="1.5703125" style="1" customWidth="1"/>
    <col min="7" max="7" width="67.7109375" style="1" customWidth="1"/>
    <col min="8" max="10" width="4.5703125" style="16" customWidth="1"/>
    <col min="11" max="11" width="0.42578125" style="16" customWidth="1"/>
    <col min="12" max="14" width="4.5703125" style="16" customWidth="1"/>
    <col min="15" max="15" width="0.42578125" style="16" customWidth="1"/>
    <col min="16" max="18" width="4.5703125" style="16" customWidth="1"/>
    <col min="19" max="19" width="0.42578125" style="16" customWidth="1"/>
    <col min="20" max="22" width="4.5703125" style="16" customWidth="1"/>
    <col min="23" max="23" width="0.42578125" style="16" customWidth="1"/>
    <col min="24" max="25" width="4.5703125" style="16" customWidth="1"/>
    <col min="26" max="26" width="5.42578125" style="16" customWidth="1"/>
    <col min="27" max="27" width="0.42578125" style="16" customWidth="1"/>
    <col min="28" max="30" width="4.5703125" style="16" customWidth="1"/>
    <col min="31" max="31" width="0.42578125" style="16" customWidth="1"/>
    <col min="32" max="34" width="4.5703125" style="16" customWidth="1"/>
    <col min="35" max="35" width="0.42578125" style="16" customWidth="1"/>
    <col min="36" max="37" width="4.5703125" style="16" customWidth="1"/>
    <col min="38" max="38" width="0.42578125" style="16" customWidth="1"/>
    <col min="39" max="39" width="5.42578125" style="16" customWidth="1"/>
    <col min="40" max="40" width="3.140625" style="1" customWidth="1"/>
    <col min="41" max="16384" width="11.42578125" style="1"/>
  </cols>
  <sheetData>
    <row r="1" spans="1:43" ht="3.75" customHeight="1">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row>
    <row r="2" spans="1:43" ht="12.75" customHeight="1">
      <c r="E2" s="1911" t="s">
        <v>936</v>
      </c>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c r="AD2" s="1888"/>
      <c r="AE2" s="1888"/>
      <c r="AF2" s="1888"/>
      <c r="AG2" s="1888"/>
      <c r="AH2" s="1888"/>
      <c r="AI2" s="1888"/>
      <c r="AJ2" s="1888"/>
      <c r="AK2" s="1888"/>
      <c r="AL2" s="1888"/>
      <c r="AM2" s="1888"/>
    </row>
    <row r="3" spans="1:43" ht="12.75" customHeight="1">
      <c r="B3" s="719"/>
      <c r="C3" s="719"/>
      <c r="D3" s="719"/>
      <c r="E3" s="1888" t="s">
        <v>61</v>
      </c>
      <c r="F3" s="1888"/>
      <c r="G3" s="1888"/>
      <c r="H3" s="1888"/>
      <c r="I3" s="1888"/>
      <c r="J3" s="1888"/>
      <c r="K3" s="1888"/>
      <c r="L3" s="1888"/>
      <c r="M3" s="1888"/>
      <c r="N3" s="1888"/>
      <c r="O3" s="1888"/>
      <c r="P3" s="1888"/>
      <c r="Q3" s="1888"/>
      <c r="R3" s="1888"/>
      <c r="S3" s="1888"/>
      <c r="T3" s="1888"/>
      <c r="U3" s="1888"/>
      <c r="V3" s="1888"/>
      <c r="W3" s="1888"/>
      <c r="X3" s="1888"/>
      <c r="Y3" s="1888"/>
      <c r="Z3" s="1888"/>
      <c r="AA3" s="1888"/>
      <c r="AB3" s="1888"/>
      <c r="AC3" s="1888"/>
      <c r="AD3" s="1888"/>
      <c r="AE3" s="1888"/>
      <c r="AF3" s="1888"/>
      <c r="AG3" s="1888"/>
      <c r="AH3" s="1888"/>
      <c r="AI3" s="1888"/>
      <c r="AJ3" s="1888"/>
      <c r="AK3" s="1888"/>
      <c r="AL3" s="1888"/>
      <c r="AM3" s="1888"/>
    </row>
    <row r="4" spans="1:43" ht="6" customHeight="1">
      <c r="B4" s="719"/>
      <c r="C4" s="719"/>
      <c r="D4" s="719"/>
      <c r="E4" s="447"/>
      <c r="F4" s="447"/>
      <c r="G4" s="447"/>
      <c r="H4" s="447"/>
      <c r="I4" s="447"/>
      <c r="J4" s="447"/>
      <c r="K4" s="447"/>
      <c r="L4" s="447"/>
      <c r="M4" s="447"/>
      <c r="N4" s="447"/>
      <c r="O4" s="447"/>
      <c r="P4" s="447"/>
      <c r="Q4" s="447"/>
      <c r="R4" s="447"/>
      <c r="S4" s="447"/>
      <c r="T4" s="447"/>
      <c r="U4" s="447"/>
      <c r="V4" s="447"/>
      <c r="W4" s="447"/>
      <c r="X4" s="447"/>
      <c r="Y4" s="447"/>
      <c r="Z4" s="447"/>
      <c r="AA4" s="447"/>
      <c r="AB4" s="447"/>
      <c r="AC4" s="447"/>
      <c r="AD4" s="447"/>
      <c r="AE4" s="447"/>
      <c r="AF4" s="447"/>
      <c r="AG4" s="447"/>
      <c r="AH4" s="447"/>
      <c r="AI4" s="447"/>
      <c r="AJ4" s="447"/>
      <c r="AK4" s="447"/>
      <c r="AL4" s="447"/>
      <c r="AM4" s="447"/>
    </row>
    <row r="5" spans="1:43" ht="12" customHeight="1">
      <c r="A5" s="5" t="s">
        <v>12</v>
      </c>
      <c r="B5" s="5" t="s">
        <v>13</v>
      </c>
      <c r="C5" s="5" t="s">
        <v>14</v>
      </c>
      <c r="E5" s="2586" t="s">
        <v>221</v>
      </c>
      <c r="F5" s="2184" t="s">
        <v>153</v>
      </c>
      <c r="G5" s="2184"/>
      <c r="H5" s="2585" t="s">
        <v>935</v>
      </c>
      <c r="I5" s="2585"/>
      <c r="J5" s="2585"/>
      <c r="K5" s="2585"/>
      <c r="L5" s="2585"/>
      <c r="M5" s="2585"/>
      <c r="N5" s="2585"/>
      <c r="O5" s="2585"/>
      <c r="P5" s="2585"/>
      <c r="Q5" s="2585"/>
      <c r="R5" s="2585"/>
      <c r="S5" s="2585"/>
      <c r="T5" s="2585"/>
      <c r="U5" s="2585"/>
      <c r="V5" s="2585"/>
      <c r="W5" s="2585"/>
      <c r="X5" s="2585"/>
      <c r="Y5" s="2585"/>
      <c r="Z5" s="2585"/>
      <c r="AA5" s="2585"/>
      <c r="AB5" s="2585"/>
      <c r="AC5" s="2585"/>
      <c r="AD5" s="2585"/>
      <c r="AE5" s="2585"/>
      <c r="AF5" s="2585"/>
      <c r="AG5" s="2585"/>
      <c r="AH5" s="2585"/>
      <c r="AI5" s="2585"/>
      <c r="AJ5" s="2585"/>
      <c r="AK5" s="2585"/>
      <c r="AL5" s="2585"/>
      <c r="AM5" s="2585"/>
    </row>
    <row r="6" spans="1:43" ht="18.75" customHeight="1">
      <c r="E6" s="2581"/>
      <c r="F6" s="1943"/>
      <c r="G6" s="1943"/>
      <c r="H6" s="2584" t="s">
        <v>934</v>
      </c>
      <c r="I6" s="2584"/>
      <c r="J6" s="2584"/>
      <c r="K6" s="2583"/>
      <c r="L6" s="2584" t="s">
        <v>933</v>
      </c>
      <c r="M6" s="2584"/>
      <c r="N6" s="2584"/>
      <c r="O6" s="2583"/>
      <c r="P6" s="2584" t="s">
        <v>932</v>
      </c>
      <c r="Q6" s="2584"/>
      <c r="R6" s="2584"/>
      <c r="S6" s="2583"/>
      <c r="T6" s="2584" t="s">
        <v>931</v>
      </c>
      <c r="U6" s="2584"/>
      <c r="V6" s="2584"/>
      <c r="W6" s="2583"/>
      <c r="X6" s="2584" t="s">
        <v>930</v>
      </c>
      <c r="Y6" s="2584"/>
      <c r="Z6" s="2584"/>
      <c r="AA6" s="2583"/>
      <c r="AB6" s="2584" t="s">
        <v>929</v>
      </c>
      <c r="AC6" s="2584"/>
      <c r="AD6" s="2584"/>
      <c r="AE6" s="2583"/>
      <c r="AF6" s="2584" t="s">
        <v>928</v>
      </c>
      <c r="AG6" s="2584"/>
      <c r="AH6" s="2584"/>
      <c r="AI6" s="2583"/>
      <c r="AJ6" s="2584" t="s">
        <v>237</v>
      </c>
      <c r="AK6" s="2584"/>
      <c r="AL6" s="2583"/>
      <c r="AM6" s="2582" t="s">
        <v>0</v>
      </c>
    </row>
    <row r="7" spans="1:43" ht="12.75" customHeight="1">
      <c r="E7" s="2581"/>
      <c r="F7" s="1944"/>
      <c r="G7" s="1944"/>
      <c r="H7" s="2580" t="s">
        <v>72</v>
      </c>
      <c r="I7" s="2580" t="s">
        <v>71</v>
      </c>
      <c r="J7" s="2580" t="s">
        <v>0</v>
      </c>
      <c r="K7" s="2580"/>
      <c r="L7" s="2580" t="s">
        <v>72</v>
      </c>
      <c r="M7" s="2580" t="s">
        <v>71</v>
      </c>
      <c r="N7" s="2580" t="s">
        <v>0</v>
      </c>
      <c r="O7" s="2580"/>
      <c r="P7" s="2580" t="s">
        <v>72</v>
      </c>
      <c r="Q7" s="2580" t="s">
        <v>71</v>
      </c>
      <c r="R7" s="2580" t="s">
        <v>0</v>
      </c>
      <c r="S7" s="2580"/>
      <c r="T7" s="2580" t="s">
        <v>72</v>
      </c>
      <c r="U7" s="2580" t="s">
        <v>71</v>
      </c>
      <c r="V7" s="2580" t="s">
        <v>0</v>
      </c>
      <c r="W7" s="2580"/>
      <c r="X7" s="2580" t="s">
        <v>72</v>
      </c>
      <c r="Y7" s="2580" t="s">
        <v>71</v>
      </c>
      <c r="Z7" s="2580" t="s">
        <v>0</v>
      </c>
      <c r="AA7" s="2580"/>
      <c r="AB7" s="2580" t="s">
        <v>72</v>
      </c>
      <c r="AC7" s="2580" t="s">
        <v>71</v>
      </c>
      <c r="AD7" s="2580" t="s">
        <v>0</v>
      </c>
      <c r="AE7" s="2580"/>
      <c r="AF7" s="2580" t="s">
        <v>72</v>
      </c>
      <c r="AG7" s="2580" t="s">
        <v>71</v>
      </c>
      <c r="AH7" s="2580" t="s">
        <v>0</v>
      </c>
      <c r="AI7" s="2580"/>
      <c r="AJ7" s="2580" t="s">
        <v>72</v>
      </c>
      <c r="AK7" s="2580" t="s">
        <v>71</v>
      </c>
      <c r="AL7" s="2580"/>
      <c r="AM7" s="2579"/>
    </row>
    <row r="8" spans="1:43" ht="12" customHeight="1">
      <c r="E8" s="1959">
        <v>1401</v>
      </c>
      <c r="F8" s="392" t="s">
        <v>1</v>
      </c>
      <c r="G8" s="396"/>
      <c r="H8" s="2578">
        <f>SUM(H9:H16)</f>
        <v>99</v>
      </c>
      <c r="I8" s="2578">
        <f>SUM(I9:I16)</f>
        <v>110</v>
      </c>
      <c r="J8" s="2578">
        <f>SUM(H8:I8)</f>
        <v>209</v>
      </c>
      <c r="K8" s="2578"/>
      <c r="L8" s="2578">
        <f>SUM(L9:L16)</f>
        <v>0</v>
      </c>
      <c r="M8" s="2578">
        <f>SUM(M9:M16)</f>
        <v>0</v>
      </c>
      <c r="N8" s="2578">
        <f>SUM(L8:M8)</f>
        <v>0</v>
      </c>
      <c r="O8" s="2578"/>
      <c r="P8" s="2578">
        <f>SUM(P9:P16)</f>
        <v>0</v>
      </c>
      <c r="Q8" s="2578">
        <f>SUM(Q9:Q16)</f>
        <v>0</v>
      </c>
      <c r="R8" s="2578">
        <f>SUM(P8:Q8)</f>
        <v>0</v>
      </c>
      <c r="S8" s="2578"/>
      <c r="T8" s="2578">
        <f>SUM(T9:T16)</f>
        <v>0</v>
      </c>
      <c r="U8" s="2578">
        <f>SUM(U9:U16)</f>
        <v>0</v>
      </c>
      <c r="V8" s="2578">
        <f>SUM(T8:U8)</f>
        <v>0</v>
      </c>
      <c r="W8" s="2578"/>
      <c r="X8" s="2578">
        <f>SUM(X9:X16)</f>
        <v>0</v>
      </c>
      <c r="Y8" s="2578">
        <f>SUM(Y9:Y16)</f>
        <v>0</v>
      </c>
      <c r="Z8" s="2578">
        <f>SUM(X8:Y8)</f>
        <v>0</v>
      </c>
      <c r="AA8" s="2578"/>
      <c r="AB8" s="2578">
        <f>SUM(AB9:AB16)</f>
        <v>0</v>
      </c>
      <c r="AC8" s="2578">
        <f>SUM(AC9:AC16)</f>
        <v>0</v>
      </c>
      <c r="AD8" s="2578">
        <f>SUM(AB8:AC8)</f>
        <v>0</v>
      </c>
      <c r="AE8" s="2578"/>
      <c r="AF8" s="2578">
        <f>SUM(AF9:AF16)</f>
        <v>0</v>
      </c>
      <c r="AG8" s="2578">
        <f>SUM(AG9:AG16)</f>
        <v>0</v>
      </c>
      <c r="AH8" s="2578">
        <f>SUM(AF8:AG8)</f>
        <v>0</v>
      </c>
      <c r="AI8" s="2578"/>
      <c r="AJ8" s="2578">
        <f>SUM(H8+L8+P8+T8+X8+AB8+AF8)</f>
        <v>99</v>
      </c>
      <c r="AK8" s="2578">
        <f>SUM(I8+M8+Q8+U8+Y8+AC8+AG8)</f>
        <v>110</v>
      </c>
      <c r="AL8" s="2578"/>
      <c r="AM8" s="2576">
        <f>SUM(AJ8:AK8)</f>
        <v>209</v>
      </c>
    </row>
    <row r="9" spans="1:43" ht="11.85" customHeight="1">
      <c r="A9" s="5">
        <v>1</v>
      </c>
      <c r="B9" s="5">
        <v>1</v>
      </c>
      <c r="C9" s="5">
        <v>11</v>
      </c>
      <c r="E9" s="1946"/>
      <c r="F9" s="388" t="s">
        <v>33</v>
      </c>
      <c r="G9" s="388"/>
      <c r="H9" s="2577">
        <v>99</v>
      </c>
      <c r="I9" s="2577">
        <v>110</v>
      </c>
      <c r="J9" s="2577">
        <f>SUM(H9:I9)</f>
        <v>209</v>
      </c>
      <c r="K9" s="2577"/>
      <c r="L9" s="2577">
        <v>0</v>
      </c>
      <c r="M9" s="2577">
        <v>0</v>
      </c>
      <c r="N9" s="2577">
        <f>SUM(L9:M9)</f>
        <v>0</v>
      </c>
      <c r="O9" s="2577"/>
      <c r="P9" s="2577">
        <v>0</v>
      </c>
      <c r="Q9" s="2577">
        <v>0</v>
      </c>
      <c r="R9" s="2577">
        <f>SUM(P9:Q9)</f>
        <v>0</v>
      </c>
      <c r="S9" s="2577"/>
      <c r="T9" s="2577">
        <v>0</v>
      </c>
      <c r="U9" s="2577">
        <v>0</v>
      </c>
      <c r="V9" s="2577">
        <f>SUM(T9:U9)</f>
        <v>0</v>
      </c>
      <c r="W9" s="2577"/>
      <c r="X9" s="2577">
        <v>0</v>
      </c>
      <c r="Y9" s="2577">
        <v>0</v>
      </c>
      <c r="Z9" s="2577">
        <f>SUM(X9:Y9)</f>
        <v>0</v>
      </c>
      <c r="AA9" s="2577"/>
      <c r="AB9" s="2577">
        <v>0</v>
      </c>
      <c r="AC9" s="2577">
        <v>0</v>
      </c>
      <c r="AD9" s="1260">
        <f>SUM(AB9:AC9)</f>
        <v>0</v>
      </c>
      <c r="AE9" s="1260"/>
      <c r="AF9" s="2577">
        <v>0</v>
      </c>
      <c r="AG9" s="2577">
        <v>0</v>
      </c>
      <c r="AH9" s="1260">
        <f>SUM(AF9:AG9)</f>
        <v>0</v>
      </c>
      <c r="AI9" s="1260"/>
      <c r="AJ9" s="1260">
        <f>SUM(H9+L9+P9+T9+X9+AB9+AF9)</f>
        <v>99</v>
      </c>
      <c r="AK9" s="1260">
        <f>SUM(I9+M9+Q9+U9+Y9+AC9+AG9)</f>
        <v>110</v>
      </c>
      <c r="AL9" s="1260"/>
      <c r="AM9" s="2574">
        <f>SUM(AJ9:AK9)</f>
        <v>209</v>
      </c>
    </row>
    <row r="10" spans="1:43" ht="11.85" customHeight="1">
      <c r="A10" s="5">
        <v>1</v>
      </c>
      <c r="B10" s="5">
        <v>1</v>
      </c>
      <c r="C10" s="5">
        <v>5</v>
      </c>
      <c r="E10" s="1946"/>
      <c r="F10" s="369" t="s">
        <v>34</v>
      </c>
      <c r="G10" s="369"/>
      <c r="H10" s="1260">
        <v>0</v>
      </c>
      <c r="I10" s="1260">
        <v>0</v>
      </c>
      <c r="J10" s="1260">
        <f>SUM(H10:I10)</f>
        <v>0</v>
      </c>
      <c r="K10" s="1260"/>
      <c r="L10" s="1260">
        <v>0</v>
      </c>
      <c r="M10" s="1260">
        <v>0</v>
      </c>
      <c r="N10" s="1260">
        <f>SUM(L10:M10)</f>
        <v>0</v>
      </c>
      <c r="O10" s="1260"/>
      <c r="P10" s="1260">
        <v>0</v>
      </c>
      <c r="Q10" s="1260">
        <v>0</v>
      </c>
      <c r="R10" s="1260">
        <f>SUM(P10:Q10)</f>
        <v>0</v>
      </c>
      <c r="S10" s="1260"/>
      <c r="T10" s="1260">
        <v>0</v>
      </c>
      <c r="U10" s="1260">
        <v>0</v>
      </c>
      <c r="V10" s="1260">
        <f>SUM(T10:U10)</f>
        <v>0</v>
      </c>
      <c r="W10" s="1260"/>
      <c r="X10" s="1260">
        <v>0</v>
      </c>
      <c r="Y10" s="1260">
        <v>0</v>
      </c>
      <c r="Z10" s="1260">
        <f>SUM(X10:Y10)</f>
        <v>0</v>
      </c>
      <c r="AA10" s="1260"/>
      <c r="AB10" s="1260">
        <v>0</v>
      </c>
      <c r="AC10" s="1260">
        <v>0</v>
      </c>
      <c r="AD10" s="1260">
        <f>SUM(AB10:AC10)</f>
        <v>0</v>
      </c>
      <c r="AE10" s="1260"/>
      <c r="AF10" s="1260">
        <v>0</v>
      </c>
      <c r="AG10" s="1260">
        <v>0</v>
      </c>
      <c r="AH10" s="1260">
        <f>SUM(AF10:AG10)</f>
        <v>0</v>
      </c>
      <c r="AI10" s="1260"/>
      <c r="AJ10" s="1260">
        <f>SUM(H10+L10+P10+T10+X10+AB10+AF10)</f>
        <v>0</v>
      </c>
      <c r="AK10" s="1260">
        <f>SUM(I10+M10+Q10+U10+Y10+AC10+AG10)</f>
        <v>0</v>
      </c>
      <c r="AL10" s="1260"/>
      <c r="AM10" s="2574">
        <f>SUM(AJ10:AK10)</f>
        <v>0</v>
      </c>
    </row>
    <row r="11" spans="1:43" ht="11.85" customHeight="1">
      <c r="A11" s="5">
        <v>1</v>
      </c>
      <c r="B11" s="5">
        <v>1</v>
      </c>
      <c r="C11" s="5">
        <v>12</v>
      </c>
      <c r="E11" s="1946"/>
      <c r="F11" s="369" t="s">
        <v>35</v>
      </c>
      <c r="G11" s="369"/>
      <c r="H11" s="1260">
        <v>0</v>
      </c>
      <c r="I11" s="1260">
        <v>0</v>
      </c>
      <c r="J11" s="1260">
        <f>SUM(H11:I11)</f>
        <v>0</v>
      </c>
      <c r="K11" s="1260"/>
      <c r="L11" s="1260">
        <v>0</v>
      </c>
      <c r="M11" s="1260">
        <v>0</v>
      </c>
      <c r="N11" s="1260">
        <f>SUM(L11:M11)</f>
        <v>0</v>
      </c>
      <c r="O11" s="1260"/>
      <c r="P11" s="1260">
        <v>0</v>
      </c>
      <c r="Q11" s="1260">
        <v>0</v>
      </c>
      <c r="R11" s="1260">
        <f>SUM(P11:Q11)</f>
        <v>0</v>
      </c>
      <c r="S11" s="1260"/>
      <c r="T11" s="1260">
        <v>0</v>
      </c>
      <c r="U11" s="1260">
        <v>0</v>
      </c>
      <c r="V11" s="1260">
        <f>SUM(T11:U11)</f>
        <v>0</v>
      </c>
      <c r="W11" s="1260"/>
      <c r="X11" s="1260">
        <v>0</v>
      </c>
      <c r="Y11" s="1260">
        <v>0</v>
      </c>
      <c r="Z11" s="1260">
        <f>SUM(X11:Y11)</f>
        <v>0</v>
      </c>
      <c r="AA11" s="1260"/>
      <c r="AB11" s="1260">
        <v>0</v>
      </c>
      <c r="AC11" s="1260">
        <v>0</v>
      </c>
      <c r="AD11" s="1260">
        <f>SUM(AB11:AC11)</f>
        <v>0</v>
      </c>
      <c r="AE11" s="1260"/>
      <c r="AF11" s="1260">
        <v>0</v>
      </c>
      <c r="AG11" s="1260">
        <v>0</v>
      </c>
      <c r="AH11" s="1260">
        <f>SUM(AF11:AG11)</f>
        <v>0</v>
      </c>
      <c r="AI11" s="1260"/>
      <c r="AJ11" s="1260">
        <f>SUM(H11+L11+P11+T11+X11+AB11+AF11)</f>
        <v>0</v>
      </c>
      <c r="AK11" s="1260">
        <f>SUM(I11+M11+Q11+U11+Y11+AC11+AG11)</f>
        <v>0</v>
      </c>
      <c r="AL11" s="1260"/>
      <c r="AM11" s="2574">
        <f>SUM(AJ11:AK11)</f>
        <v>0</v>
      </c>
    </row>
    <row r="12" spans="1:43" ht="11.85" customHeight="1">
      <c r="A12" s="5">
        <v>1</v>
      </c>
      <c r="B12" s="5">
        <v>1</v>
      </c>
      <c r="C12" s="5">
        <v>2</v>
      </c>
      <c r="E12" s="1946"/>
      <c r="F12" s="369" t="s">
        <v>27</v>
      </c>
      <c r="G12" s="369"/>
      <c r="H12" s="1260">
        <v>0</v>
      </c>
      <c r="I12" s="1260">
        <v>0</v>
      </c>
      <c r="J12" s="1260">
        <f>SUM(H12:I12)</f>
        <v>0</v>
      </c>
      <c r="K12" s="1260"/>
      <c r="L12" s="1260">
        <v>0</v>
      </c>
      <c r="M12" s="1260">
        <v>0</v>
      </c>
      <c r="N12" s="1260">
        <f>SUM(L12:M12)</f>
        <v>0</v>
      </c>
      <c r="O12" s="1260"/>
      <c r="P12" s="1260">
        <v>0</v>
      </c>
      <c r="Q12" s="1260">
        <v>0</v>
      </c>
      <c r="R12" s="1260">
        <f>SUM(P12:Q12)</f>
        <v>0</v>
      </c>
      <c r="S12" s="1260"/>
      <c r="T12" s="1260">
        <v>0</v>
      </c>
      <c r="U12" s="1260">
        <v>0</v>
      </c>
      <c r="V12" s="1260">
        <f>SUM(T12:U12)</f>
        <v>0</v>
      </c>
      <c r="W12" s="1260"/>
      <c r="X12" s="1260">
        <v>0</v>
      </c>
      <c r="Y12" s="1260">
        <v>0</v>
      </c>
      <c r="Z12" s="1260">
        <f>SUM(X12:Y12)</f>
        <v>0</v>
      </c>
      <c r="AA12" s="1260"/>
      <c r="AB12" s="1260">
        <v>0</v>
      </c>
      <c r="AC12" s="1260">
        <v>0</v>
      </c>
      <c r="AD12" s="1260">
        <f>SUM(AB12:AC12)</f>
        <v>0</v>
      </c>
      <c r="AE12" s="1260"/>
      <c r="AF12" s="1260">
        <v>0</v>
      </c>
      <c r="AG12" s="1260">
        <v>0</v>
      </c>
      <c r="AH12" s="1260">
        <f>SUM(AF12:AG12)</f>
        <v>0</v>
      </c>
      <c r="AI12" s="1260"/>
      <c r="AJ12" s="1260">
        <f>SUM(H12+L12+P12+T12+X12+AB12+AF12)</f>
        <v>0</v>
      </c>
      <c r="AK12" s="1260">
        <f>SUM(I12+M12+Q12+U12+Y12+AC12+AG12)</f>
        <v>0</v>
      </c>
      <c r="AL12" s="1260"/>
      <c r="AM12" s="2574">
        <f>SUM(AJ12:AK12)</f>
        <v>0</v>
      </c>
    </row>
    <row r="13" spans="1:43" ht="11.85" customHeight="1">
      <c r="A13" s="5">
        <v>1</v>
      </c>
      <c r="B13" s="5">
        <v>1</v>
      </c>
      <c r="C13" s="5">
        <v>4</v>
      </c>
      <c r="E13" s="1946"/>
      <c r="F13" s="369" t="s">
        <v>10</v>
      </c>
      <c r="G13" s="369"/>
      <c r="H13" s="1260">
        <v>0</v>
      </c>
      <c r="I13" s="1260">
        <v>0</v>
      </c>
      <c r="J13" s="1260">
        <f>SUM(H13:I13)</f>
        <v>0</v>
      </c>
      <c r="K13" s="1260"/>
      <c r="L13" s="1260">
        <v>0</v>
      </c>
      <c r="M13" s="1260">
        <v>0</v>
      </c>
      <c r="N13" s="1260">
        <f>SUM(L13:M13)</f>
        <v>0</v>
      </c>
      <c r="O13" s="1260"/>
      <c r="P13" s="1260">
        <v>0</v>
      </c>
      <c r="Q13" s="1260">
        <v>0</v>
      </c>
      <c r="R13" s="1260">
        <f>SUM(P13:Q13)</f>
        <v>0</v>
      </c>
      <c r="S13" s="1260"/>
      <c r="T13" s="1260">
        <v>0</v>
      </c>
      <c r="U13" s="1260">
        <v>0</v>
      </c>
      <c r="V13" s="1260">
        <f>SUM(T13:U13)</f>
        <v>0</v>
      </c>
      <c r="W13" s="1260"/>
      <c r="X13" s="1260">
        <v>0</v>
      </c>
      <c r="Y13" s="1260">
        <v>0</v>
      </c>
      <c r="Z13" s="1260">
        <f>SUM(X13:Y13)</f>
        <v>0</v>
      </c>
      <c r="AA13" s="1260"/>
      <c r="AB13" s="1260">
        <v>0</v>
      </c>
      <c r="AC13" s="1260">
        <v>0</v>
      </c>
      <c r="AD13" s="1260">
        <f>SUM(AB13:AC13)</f>
        <v>0</v>
      </c>
      <c r="AE13" s="1260"/>
      <c r="AF13" s="1260">
        <v>0</v>
      </c>
      <c r="AG13" s="1260">
        <v>0</v>
      </c>
      <c r="AH13" s="1260">
        <f>SUM(AF13:AG13)</f>
        <v>0</v>
      </c>
      <c r="AI13" s="1260"/>
      <c r="AJ13" s="1260">
        <f>SUM(H13+L13+P13+T13+X13+AB13+AF13)</f>
        <v>0</v>
      </c>
      <c r="AK13" s="1260">
        <f>SUM(I13+M13+Q13+U13+Y13+AC13+AG13)</f>
        <v>0</v>
      </c>
      <c r="AL13" s="1260"/>
      <c r="AM13" s="2574">
        <f>SUM(AJ13:AK13)</f>
        <v>0</v>
      </c>
    </row>
    <row r="14" spans="1:43" ht="11.85" customHeight="1">
      <c r="E14" s="1946"/>
      <c r="F14" s="369" t="s">
        <v>36</v>
      </c>
      <c r="G14" s="369"/>
      <c r="H14" s="1260">
        <v>0</v>
      </c>
      <c r="I14" s="1260">
        <v>0</v>
      </c>
      <c r="J14" s="1260">
        <f>SUM(H14:I14)</f>
        <v>0</v>
      </c>
      <c r="K14" s="1260"/>
      <c r="L14" s="1260">
        <v>0</v>
      </c>
      <c r="M14" s="1260">
        <v>0</v>
      </c>
      <c r="N14" s="1260">
        <f>SUM(L14:M14)</f>
        <v>0</v>
      </c>
      <c r="O14" s="1260"/>
      <c r="P14" s="1260">
        <v>0</v>
      </c>
      <c r="Q14" s="1260">
        <v>0</v>
      </c>
      <c r="R14" s="1260">
        <f>SUM(P14:Q14)</f>
        <v>0</v>
      </c>
      <c r="S14" s="1260"/>
      <c r="T14" s="1260">
        <v>0</v>
      </c>
      <c r="U14" s="1260">
        <v>0</v>
      </c>
      <c r="V14" s="1260">
        <f>SUM(T14:U14)</f>
        <v>0</v>
      </c>
      <c r="W14" s="1260"/>
      <c r="X14" s="1260">
        <v>0</v>
      </c>
      <c r="Y14" s="1260">
        <v>0</v>
      </c>
      <c r="Z14" s="1260">
        <f>SUM(X14:Y14)</f>
        <v>0</v>
      </c>
      <c r="AA14" s="1260"/>
      <c r="AB14" s="1260">
        <v>0</v>
      </c>
      <c r="AC14" s="1260">
        <v>0</v>
      </c>
      <c r="AD14" s="1260">
        <f>SUM(AB14:AC14)</f>
        <v>0</v>
      </c>
      <c r="AE14" s="1260"/>
      <c r="AF14" s="1260">
        <v>0</v>
      </c>
      <c r="AG14" s="1260">
        <v>0</v>
      </c>
      <c r="AH14" s="1260">
        <f>SUM(AF14:AG14)</f>
        <v>0</v>
      </c>
      <c r="AI14" s="1260"/>
      <c r="AJ14" s="1260">
        <f>SUM(H14+L14+P14+T14+X14+AB14+AF14)</f>
        <v>0</v>
      </c>
      <c r="AK14" s="1260">
        <f>SUM(I14+M14+Q14+U14+Y14+AC14+AG14)</f>
        <v>0</v>
      </c>
      <c r="AL14" s="1260"/>
      <c r="AM14" s="2574">
        <f>SUM(AJ14:AK14)</f>
        <v>0</v>
      </c>
    </row>
    <row r="15" spans="1:43" ht="11.85" customHeight="1">
      <c r="E15" s="1946"/>
      <c r="F15" s="369" t="s">
        <v>24</v>
      </c>
      <c r="G15" s="369"/>
      <c r="H15" s="1260">
        <v>0</v>
      </c>
      <c r="I15" s="1260">
        <v>0</v>
      </c>
      <c r="J15" s="1260">
        <f>SUM(H15:I15)</f>
        <v>0</v>
      </c>
      <c r="K15" s="1260"/>
      <c r="L15" s="1260">
        <v>0</v>
      </c>
      <c r="M15" s="1260">
        <v>0</v>
      </c>
      <c r="N15" s="1260">
        <f>SUM(L15:M15)</f>
        <v>0</v>
      </c>
      <c r="O15" s="1260"/>
      <c r="P15" s="1260">
        <v>0</v>
      </c>
      <c r="Q15" s="1260">
        <v>0</v>
      </c>
      <c r="R15" s="1260">
        <f>SUM(P15:Q15)</f>
        <v>0</v>
      </c>
      <c r="S15" s="1260"/>
      <c r="T15" s="1260">
        <v>0</v>
      </c>
      <c r="U15" s="1260">
        <v>0</v>
      </c>
      <c r="V15" s="1260">
        <f>SUM(T15:U15)</f>
        <v>0</v>
      </c>
      <c r="W15" s="1260"/>
      <c r="X15" s="1260">
        <v>0</v>
      </c>
      <c r="Y15" s="1260">
        <v>0</v>
      </c>
      <c r="Z15" s="1260">
        <f>SUM(X15:Y15)</f>
        <v>0</v>
      </c>
      <c r="AA15" s="1260"/>
      <c r="AB15" s="1260">
        <v>0</v>
      </c>
      <c r="AC15" s="1260">
        <v>0</v>
      </c>
      <c r="AD15" s="1260">
        <f>SUM(AB15:AC15)</f>
        <v>0</v>
      </c>
      <c r="AE15" s="1260"/>
      <c r="AF15" s="1260">
        <v>0</v>
      </c>
      <c r="AG15" s="1260">
        <v>0</v>
      </c>
      <c r="AH15" s="1260">
        <f>SUM(AF15:AG15)</f>
        <v>0</v>
      </c>
      <c r="AI15" s="1260"/>
      <c r="AJ15" s="1260">
        <f>SUM(H15+L15+P15+T15+X15+AB15+AF15)</f>
        <v>0</v>
      </c>
      <c r="AK15" s="1260">
        <f>SUM(I15+M15+Q15+U15+Y15+AC15+AG15)</f>
        <v>0</v>
      </c>
      <c r="AL15" s="1260"/>
      <c r="AM15" s="2574">
        <f>SUM(AJ15:AK15)</f>
        <v>0</v>
      </c>
    </row>
    <row r="16" spans="1:43" ht="11.85" customHeight="1">
      <c r="A16" s="5">
        <v>1</v>
      </c>
      <c r="B16" s="5">
        <v>1</v>
      </c>
      <c r="C16" s="5">
        <v>1</v>
      </c>
      <c r="E16" s="1957"/>
      <c r="F16" s="369" t="s">
        <v>32</v>
      </c>
      <c r="G16" s="369"/>
      <c r="H16" s="1260">
        <v>0</v>
      </c>
      <c r="I16" s="1260">
        <v>0</v>
      </c>
      <c r="J16" s="1260">
        <f>SUM(H16:I16)</f>
        <v>0</v>
      </c>
      <c r="K16" s="1260"/>
      <c r="L16" s="1260">
        <v>0</v>
      </c>
      <c r="M16" s="1260">
        <v>0</v>
      </c>
      <c r="N16" s="1260">
        <f>SUM(L16:M16)</f>
        <v>0</v>
      </c>
      <c r="O16" s="1260"/>
      <c r="P16" s="1260">
        <v>0</v>
      </c>
      <c r="Q16" s="1260">
        <v>0</v>
      </c>
      <c r="R16" s="1260">
        <f>SUM(P16:Q16)</f>
        <v>0</v>
      </c>
      <c r="S16" s="1260"/>
      <c r="T16" s="1260">
        <v>0</v>
      </c>
      <c r="U16" s="1260">
        <v>0</v>
      </c>
      <c r="V16" s="1260">
        <f>SUM(T16:U16)</f>
        <v>0</v>
      </c>
      <c r="W16" s="1260"/>
      <c r="X16" s="1260">
        <v>0</v>
      </c>
      <c r="Y16" s="1260">
        <v>0</v>
      </c>
      <c r="Z16" s="1260">
        <f>SUM(X16:Y16)</f>
        <v>0</v>
      </c>
      <c r="AA16" s="1260"/>
      <c r="AB16" s="1260">
        <v>0</v>
      </c>
      <c r="AC16" s="1260">
        <v>0</v>
      </c>
      <c r="AD16" s="1260">
        <f>SUM(AB16:AC16)</f>
        <v>0</v>
      </c>
      <c r="AE16" s="1260"/>
      <c r="AF16" s="1260">
        <v>0</v>
      </c>
      <c r="AG16" s="1260">
        <v>0</v>
      </c>
      <c r="AH16" s="1260">
        <f>SUM(AF16:AG16)</f>
        <v>0</v>
      </c>
      <c r="AI16" s="1260"/>
      <c r="AJ16" s="1260">
        <f>SUM(H16+L16+P16+T16+X16+AB16+AF16)</f>
        <v>0</v>
      </c>
      <c r="AK16" s="1260">
        <f>SUM(I16+M16+Q16+U16+Y16+AC16+AG16)</f>
        <v>0</v>
      </c>
      <c r="AL16" s="1260"/>
      <c r="AM16" s="2574">
        <f>SUM(AJ16:AK16)</f>
        <v>0</v>
      </c>
      <c r="AO16" s="2232"/>
      <c r="AP16" s="2232"/>
      <c r="AQ16" s="2232"/>
    </row>
    <row r="17" spans="1:43" ht="12" customHeight="1">
      <c r="E17" s="1959">
        <v>1402</v>
      </c>
      <c r="F17" s="373" t="s">
        <v>2</v>
      </c>
      <c r="G17" s="372"/>
      <c r="H17" s="1264">
        <f>SUM(H18:H25)</f>
        <v>0</v>
      </c>
      <c r="I17" s="1264">
        <f>SUM(I18:I25)</f>
        <v>0</v>
      </c>
      <c r="J17" s="1264">
        <f>SUM(H17:I17)</f>
        <v>0</v>
      </c>
      <c r="K17" s="1264"/>
      <c r="L17" s="1264">
        <f>SUM(L18:L25)</f>
        <v>0</v>
      </c>
      <c r="M17" s="1264">
        <f>SUM(M18:M25)</f>
        <v>0</v>
      </c>
      <c r="N17" s="1264">
        <f>SUM(L17:M17)</f>
        <v>0</v>
      </c>
      <c r="O17" s="1264"/>
      <c r="P17" s="1264">
        <f>SUM(P18:P25)</f>
        <v>11</v>
      </c>
      <c r="Q17" s="1264">
        <f>SUM(Q18:Q25)</f>
        <v>3</v>
      </c>
      <c r="R17" s="1264">
        <f>SUM(P17:Q17)</f>
        <v>14</v>
      </c>
      <c r="S17" s="1264"/>
      <c r="T17" s="1264">
        <f>SUM(T18:T25)</f>
        <v>0</v>
      </c>
      <c r="U17" s="1264">
        <f>SUM(U18:U25)</f>
        <v>0</v>
      </c>
      <c r="V17" s="1264">
        <f>SUM(T17:U17)</f>
        <v>0</v>
      </c>
      <c r="W17" s="1264"/>
      <c r="X17" s="1264">
        <f>SUM(X18:X25)</f>
        <v>0</v>
      </c>
      <c r="Y17" s="1264">
        <f>SUM(Y18:Y25)</f>
        <v>0</v>
      </c>
      <c r="Z17" s="1264">
        <f>SUM(X17:Y17)</f>
        <v>0</v>
      </c>
      <c r="AA17" s="1264"/>
      <c r="AB17" s="1264">
        <f>SUM(AB18:AB25)</f>
        <v>23</v>
      </c>
      <c r="AC17" s="1264">
        <f>SUM(AC18:AC25)</f>
        <v>29</v>
      </c>
      <c r="AD17" s="1264">
        <f>SUM(AB17:AC17)</f>
        <v>52</v>
      </c>
      <c r="AE17" s="1264"/>
      <c r="AF17" s="1264">
        <f>SUM(AF18:AF25)</f>
        <v>17</v>
      </c>
      <c r="AG17" s="1264">
        <f>SUM(AG18:AG25)</f>
        <v>20</v>
      </c>
      <c r="AH17" s="1264">
        <f>SUM(AF17:AG17)</f>
        <v>37</v>
      </c>
      <c r="AI17" s="1264"/>
      <c r="AJ17" s="1264">
        <f>SUM(H17+L17+P17+T17+X17+AB17+AF17)</f>
        <v>51</v>
      </c>
      <c r="AK17" s="1264">
        <f>SUM(I17+M17+Q17+U17+Y17+AC17+AG17)</f>
        <v>52</v>
      </c>
      <c r="AL17" s="1264"/>
      <c r="AM17" s="2575">
        <f>SUM(AJ17:AK17)</f>
        <v>103</v>
      </c>
      <c r="AO17" s="2232"/>
      <c r="AP17" s="2232"/>
      <c r="AQ17" s="2232"/>
    </row>
    <row r="18" spans="1:43" ht="11.85" customHeight="1">
      <c r="A18" s="5">
        <v>2</v>
      </c>
      <c r="B18" s="5">
        <v>4</v>
      </c>
      <c r="C18" s="5">
        <v>11</v>
      </c>
      <c r="E18" s="1946"/>
      <c r="F18" s="369" t="s">
        <v>37</v>
      </c>
      <c r="G18" s="369"/>
      <c r="H18" s="1260">
        <v>0</v>
      </c>
      <c r="I18" s="1260">
        <v>0</v>
      </c>
      <c r="J18" s="1260">
        <f>SUM(H18:I18)</f>
        <v>0</v>
      </c>
      <c r="K18" s="1260"/>
      <c r="L18" s="1260">
        <v>0</v>
      </c>
      <c r="M18" s="1260">
        <v>0</v>
      </c>
      <c r="N18" s="1260">
        <f>SUM(L18:M18)</f>
        <v>0</v>
      </c>
      <c r="O18" s="1260"/>
      <c r="P18" s="1260">
        <v>11</v>
      </c>
      <c r="Q18" s="1260">
        <v>3</v>
      </c>
      <c r="R18" s="1260">
        <f>SUM(P18:Q18)</f>
        <v>14</v>
      </c>
      <c r="S18" s="1260"/>
      <c r="T18" s="1260">
        <v>0</v>
      </c>
      <c r="U18" s="1260">
        <v>0</v>
      </c>
      <c r="V18" s="1260">
        <f>SUM(T18:U18)</f>
        <v>0</v>
      </c>
      <c r="W18" s="1260"/>
      <c r="X18" s="1260">
        <v>0</v>
      </c>
      <c r="Y18" s="1260">
        <v>0</v>
      </c>
      <c r="Z18" s="1260">
        <f>SUM(X18:Y18)</f>
        <v>0</v>
      </c>
      <c r="AA18" s="1260"/>
      <c r="AB18" s="1260">
        <v>23</v>
      </c>
      <c r="AC18" s="1260">
        <v>29</v>
      </c>
      <c r="AD18" s="1260">
        <f>SUM(AB18:AC18)</f>
        <v>52</v>
      </c>
      <c r="AE18" s="1260"/>
      <c r="AF18" s="1260">
        <v>17</v>
      </c>
      <c r="AG18" s="1260">
        <v>20</v>
      </c>
      <c r="AH18" s="1260">
        <f>SUM(AF18:AG18)</f>
        <v>37</v>
      </c>
      <c r="AI18" s="1260"/>
      <c r="AJ18" s="1260">
        <f>SUM(H18+L18+P18+T18+X18+AB18+AF18)</f>
        <v>51</v>
      </c>
      <c r="AK18" s="1260">
        <f>SUM(I18+M18+Q18+U18+Y18+AC18+AG18)</f>
        <v>52</v>
      </c>
      <c r="AL18" s="1260"/>
      <c r="AM18" s="2574">
        <f>SUM(AJ18:AK18)</f>
        <v>103</v>
      </c>
      <c r="AO18" s="2232"/>
      <c r="AP18" s="2232"/>
      <c r="AQ18" s="2232"/>
    </row>
    <row r="19" spans="1:43" ht="11.85" customHeight="1">
      <c r="A19" s="5">
        <v>2</v>
      </c>
      <c r="B19" s="5">
        <v>4</v>
      </c>
      <c r="C19" s="5">
        <v>10</v>
      </c>
      <c r="E19" s="1946"/>
      <c r="F19" s="369" t="s">
        <v>38</v>
      </c>
      <c r="G19" s="369"/>
      <c r="H19" s="1260">
        <v>0</v>
      </c>
      <c r="I19" s="1260">
        <v>0</v>
      </c>
      <c r="J19" s="1260">
        <f>SUM(H19:I19)</f>
        <v>0</v>
      </c>
      <c r="K19" s="1260"/>
      <c r="L19" s="1260">
        <v>0</v>
      </c>
      <c r="M19" s="1260">
        <v>0</v>
      </c>
      <c r="N19" s="1260">
        <f>SUM(L19:M19)</f>
        <v>0</v>
      </c>
      <c r="O19" s="1260"/>
      <c r="P19" s="1260">
        <v>0</v>
      </c>
      <c r="Q19" s="1260">
        <v>0</v>
      </c>
      <c r="R19" s="1260">
        <f>SUM(P19:Q19)</f>
        <v>0</v>
      </c>
      <c r="S19" s="1260"/>
      <c r="T19" s="1260">
        <v>0</v>
      </c>
      <c r="U19" s="1260">
        <v>0</v>
      </c>
      <c r="V19" s="1260">
        <f>SUM(T19:U19)</f>
        <v>0</v>
      </c>
      <c r="W19" s="1260"/>
      <c r="X19" s="1260">
        <v>0</v>
      </c>
      <c r="Y19" s="1260">
        <v>0</v>
      </c>
      <c r="Z19" s="1260">
        <f>SUM(X19:Y19)</f>
        <v>0</v>
      </c>
      <c r="AA19" s="1260"/>
      <c r="AB19" s="1260">
        <v>0</v>
      </c>
      <c r="AC19" s="1260">
        <v>0</v>
      </c>
      <c r="AD19" s="1260">
        <f>SUM(AB19:AC19)</f>
        <v>0</v>
      </c>
      <c r="AE19" s="1260"/>
      <c r="AF19" s="1260">
        <v>0</v>
      </c>
      <c r="AG19" s="1260">
        <v>0</v>
      </c>
      <c r="AH19" s="1260">
        <f>SUM(AF19:AG19)</f>
        <v>0</v>
      </c>
      <c r="AI19" s="1260"/>
      <c r="AJ19" s="1260">
        <f>SUM(H19+L19+P19+T19+X19+AB19+AF19)</f>
        <v>0</v>
      </c>
      <c r="AK19" s="1260">
        <f>SUM(I19+M19+Q19+U19+Y19+AC19+AG19)</f>
        <v>0</v>
      </c>
      <c r="AL19" s="1260"/>
      <c r="AM19" s="2574">
        <f>SUM(AJ19:AK19)</f>
        <v>0</v>
      </c>
      <c r="AO19" s="2232"/>
      <c r="AP19" s="2232"/>
      <c r="AQ19" s="2232"/>
    </row>
    <row r="20" spans="1:43" ht="11.85" customHeight="1">
      <c r="A20" s="5">
        <v>2</v>
      </c>
      <c r="B20" s="5">
        <v>4</v>
      </c>
      <c r="C20" s="5">
        <v>10</v>
      </c>
      <c r="E20" s="1946"/>
      <c r="F20" s="369" t="s">
        <v>39</v>
      </c>
      <c r="G20" s="369"/>
      <c r="H20" s="1260">
        <v>0</v>
      </c>
      <c r="I20" s="1260">
        <v>0</v>
      </c>
      <c r="J20" s="1260">
        <f>SUM(H20:I20)</f>
        <v>0</v>
      </c>
      <c r="K20" s="1260"/>
      <c r="L20" s="1260">
        <v>0</v>
      </c>
      <c r="M20" s="1260">
        <v>0</v>
      </c>
      <c r="N20" s="1260">
        <f>SUM(L20:M20)</f>
        <v>0</v>
      </c>
      <c r="O20" s="1260"/>
      <c r="P20" s="1260">
        <v>0</v>
      </c>
      <c r="Q20" s="1260">
        <v>0</v>
      </c>
      <c r="R20" s="1260">
        <f>SUM(P20:Q20)</f>
        <v>0</v>
      </c>
      <c r="S20" s="1260"/>
      <c r="T20" s="1260">
        <v>0</v>
      </c>
      <c r="U20" s="1260">
        <v>0</v>
      </c>
      <c r="V20" s="1260">
        <f>SUM(T20:U20)</f>
        <v>0</v>
      </c>
      <c r="W20" s="1260"/>
      <c r="X20" s="1260">
        <v>0</v>
      </c>
      <c r="Y20" s="1260">
        <v>0</v>
      </c>
      <c r="Z20" s="1260">
        <f>SUM(X20:Y20)</f>
        <v>0</v>
      </c>
      <c r="AA20" s="1260"/>
      <c r="AB20" s="1260">
        <v>0</v>
      </c>
      <c r="AC20" s="1260">
        <v>0</v>
      </c>
      <c r="AD20" s="1260">
        <f>SUM(AB20:AC20)</f>
        <v>0</v>
      </c>
      <c r="AE20" s="1260"/>
      <c r="AF20" s="1260">
        <v>0</v>
      </c>
      <c r="AG20" s="1260">
        <v>0</v>
      </c>
      <c r="AH20" s="1260">
        <f>SUM(AF20:AG20)</f>
        <v>0</v>
      </c>
      <c r="AI20" s="1260"/>
      <c r="AJ20" s="1260">
        <f>SUM(H20+L20+P20+T20+X20+AB20+AF20)</f>
        <v>0</v>
      </c>
      <c r="AK20" s="1260">
        <f>SUM(I20+M20+Q20+U20+Y20+AC20+AG20)</f>
        <v>0</v>
      </c>
      <c r="AL20" s="1260"/>
      <c r="AM20" s="2574">
        <f>SUM(AJ20:AK20)</f>
        <v>0</v>
      </c>
      <c r="AO20" s="2232"/>
      <c r="AP20" s="2232"/>
      <c r="AQ20" s="2232"/>
    </row>
    <row r="21" spans="1:43" ht="11.85" customHeight="1">
      <c r="A21" s="5">
        <v>2</v>
      </c>
      <c r="B21" s="5">
        <v>4</v>
      </c>
      <c r="C21" s="5">
        <v>3</v>
      </c>
      <c r="E21" s="1946"/>
      <c r="F21" s="369" t="s">
        <v>40</v>
      </c>
      <c r="G21" s="369"/>
      <c r="H21" s="1260">
        <v>0</v>
      </c>
      <c r="I21" s="1260">
        <v>0</v>
      </c>
      <c r="J21" s="1260">
        <f>SUM(H21:I21)</f>
        <v>0</v>
      </c>
      <c r="K21" s="1260"/>
      <c r="L21" s="1260">
        <v>0</v>
      </c>
      <c r="M21" s="1260">
        <v>0</v>
      </c>
      <c r="N21" s="1260">
        <f>SUM(L21:M21)</f>
        <v>0</v>
      </c>
      <c r="O21" s="1260"/>
      <c r="P21" s="1260">
        <v>0</v>
      </c>
      <c r="Q21" s="1260">
        <v>0</v>
      </c>
      <c r="R21" s="1260">
        <f>SUM(P21:Q21)</f>
        <v>0</v>
      </c>
      <c r="S21" s="1260"/>
      <c r="T21" s="1260">
        <v>0</v>
      </c>
      <c r="U21" s="1260">
        <v>0</v>
      </c>
      <c r="V21" s="1260">
        <f>SUM(T21:U21)</f>
        <v>0</v>
      </c>
      <c r="W21" s="1260"/>
      <c r="X21" s="1260">
        <v>0</v>
      </c>
      <c r="Y21" s="1260">
        <v>0</v>
      </c>
      <c r="Z21" s="1260">
        <f>SUM(X21:Y21)</f>
        <v>0</v>
      </c>
      <c r="AA21" s="1260"/>
      <c r="AB21" s="1260">
        <v>0</v>
      </c>
      <c r="AC21" s="1260">
        <v>0</v>
      </c>
      <c r="AD21" s="1260">
        <f>SUM(AB21:AC21)</f>
        <v>0</v>
      </c>
      <c r="AE21" s="1260"/>
      <c r="AF21" s="1260">
        <v>0</v>
      </c>
      <c r="AG21" s="1260">
        <v>0</v>
      </c>
      <c r="AH21" s="1260">
        <f>SUM(AF21:AG21)</f>
        <v>0</v>
      </c>
      <c r="AI21" s="1260"/>
      <c r="AJ21" s="1260">
        <f>SUM(H21+L21+P21+T21+X21+AB21+AF21)</f>
        <v>0</v>
      </c>
      <c r="AK21" s="1260">
        <f>SUM(I21+M21+Q21+U21+Y21+AC21+AG21)</f>
        <v>0</v>
      </c>
      <c r="AL21" s="1260"/>
      <c r="AM21" s="2574">
        <f>SUM(AJ21:AK21)</f>
        <v>0</v>
      </c>
      <c r="AO21" s="2232"/>
      <c r="AP21" s="2232"/>
      <c r="AQ21" s="2232"/>
    </row>
    <row r="22" spans="1:43" ht="11.85" customHeight="1">
      <c r="A22" s="5">
        <v>2</v>
      </c>
      <c r="B22" s="5">
        <v>4</v>
      </c>
      <c r="C22" s="5">
        <v>7</v>
      </c>
      <c r="E22" s="1946"/>
      <c r="F22" s="369" t="s">
        <v>41</v>
      </c>
      <c r="G22" s="369"/>
      <c r="H22" s="1260">
        <v>0</v>
      </c>
      <c r="I22" s="1260">
        <v>0</v>
      </c>
      <c r="J22" s="1260">
        <f>SUM(H22:I22)</f>
        <v>0</v>
      </c>
      <c r="K22" s="1260"/>
      <c r="L22" s="1260">
        <v>0</v>
      </c>
      <c r="M22" s="1260">
        <v>0</v>
      </c>
      <c r="N22" s="1260">
        <f>SUM(L22:M22)</f>
        <v>0</v>
      </c>
      <c r="O22" s="1260"/>
      <c r="P22" s="1260">
        <v>0</v>
      </c>
      <c r="Q22" s="1260">
        <v>0</v>
      </c>
      <c r="R22" s="1260">
        <f>SUM(P22:Q22)</f>
        <v>0</v>
      </c>
      <c r="S22" s="1260"/>
      <c r="T22" s="1260">
        <v>0</v>
      </c>
      <c r="U22" s="1260">
        <v>0</v>
      </c>
      <c r="V22" s="1260">
        <f>SUM(T22:U22)</f>
        <v>0</v>
      </c>
      <c r="W22" s="1260"/>
      <c r="X22" s="1260">
        <v>0</v>
      </c>
      <c r="Y22" s="1260">
        <v>0</v>
      </c>
      <c r="Z22" s="1260">
        <f>SUM(X22:Y22)</f>
        <v>0</v>
      </c>
      <c r="AA22" s="1260"/>
      <c r="AB22" s="1260">
        <v>0</v>
      </c>
      <c r="AC22" s="1260">
        <v>0</v>
      </c>
      <c r="AD22" s="1260">
        <f>SUM(AB22:AC22)</f>
        <v>0</v>
      </c>
      <c r="AE22" s="1260"/>
      <c r="AF22" s="1260">
        <v>0</v>
      </c>
      <c r="AG22" s="1260">
        <v>0</v>
      </c>
      <c r="AH22" s="1260">
        <f>SUM(AF22:AG22)</f>
        <v>0</v>
      </c>
      <c r="AI22" s="1260"/>
      <c r="AJ22" s="1260">
        <f>SUM(H22+L22+P22+T22+X22+AB22+AF22)</f>
        <v>0</v>
      </c>
      <c r="AK22" s="1260">
        <f>SUM(I22+M22+Q22+U22+Y22+AC22+AG22)</f>
        <v>0</v>
      </c>
      <c r="AL22" s="1260"/>
      <c r="AM22" s="2574">
        <f>SUM(AJ22:AK22)</f>
        <v>0</v>
      </c>
      <c r="AO22" s="2232"/>
      <c r="AP22" s="2232"/>
      <c r="AQ22" s="2232"/>
    </row>
    <row r="23" spans="1:43" ht="11.85" customHeight="1">
      <c r="A23" s="5">
        <v>2</v>
      </c>
      <c r="B23" s="5">
        <v>4</v>
      </c>
      <c r="C23" s="5">
        <v>1</v>
      </c>
      <c r="E23" s="1946"/>
      <c r="F23" s="369" t="s">
        <v>42</v>
      </c>
      <c r="G23" s="369"/>
      <c r="H23" s="1260">
        <v>0</v>
      </c>
      <c r="I23" s="1260">
        <v>0</v>
      </c>
      <c r="J23" s="1260">
        <f>SUM(H23:I23)</f>
        <v>0</v>
      </c>
      <c r="K23" s="1260"/>
      <c r="L23" s="1260">
        <v>0</v>
      </c>
      <c r="M23" s="1260">
        <v>0</v>
      </c>
      <c r="N23" s="1260">
        <f>SUM(L23:M23)</f>
        <v>0</v>
      </c>
      <c r="O23" s="1260"/>
      <c r="P23" s="1260">
        <v>0</v>
      </c>
      <c r="Q23" s="1260">
        <v>0</v>
      </c>
      <c r="R23" s="1260">
        <f>SUM(P23:Q23)</f>
        <v>0</v>
      </c>
      <c r="S23" s="1260"/>
      <c r="T23" s="1260">
        <v>0</v>
      </c>
      <c r="U23" s="1260">
        <v>0</v>
      </c>
      <c r="V23" s="1260">
        <f>SUM(T23:U23)</f>
        <v>0</v>
      </c>
      <c r="W23" s="1260"/>
      <c r="X23" s="1260">
        <v>0</v>
      </c>
      <c r="Y23" s="1260">
        <v>0</v>
      </c>
      <c r="Z23" s="1260">
        <f>SUM(X23:Y23)</f>
        <v>0</v>
      </c>
      <c r="AA23" s="1260"/>
      <c r="AB23" s="1260">
        <v>0</v>
      </c>
      <c r="AC23" s="1260">
        <v>0</v>
      </c>
      <c r="AD23" s="1260">
        <f>SUM(AB23:AC23)</f>
        <v>0</v>
      </c>
      <c r="AE23" s="1260"/>
      <c r="AF23" s="1260">
        <v>0</v>
      </c>
      <c r="AG23" s="1260">
        <v>0</v>
      </c>
      <c r="AH23" s="1260">
        <f>SUM(AF23:AG23)</f>
        <v>0</v>
      </c>
      <c r="AI23" s="1260"/>
      <c r="AJ23" s="1260">
        <f>SUM(H23+L23+P23+T23+X23+AB23+AF23)</f>
        <v>0</v>
      </c>
      <c r="AK23" s="1260">
        <f>SUM(I23+M23+Q23+U23+Y23+AC23+AG23)</f>
        <v>0</v>
      </c>
      <c r="AL23" s="1260"/>
      <c r="AM23" s="2574">
        <f>SUM(AJ23:AK23)</f>
        <v>0</v>
      </c>
      <c r="AO23" s="2232"/>
      <c r="AP23" s="2232"/>
      <c r="AQ23" s="2232"/>
    </row>
    <row r="24" spans="1:43" ht="11.85" customHeight="1">
      <c r="A24" s="5">
        <v>2</v>
      </c>
      <c r="B24" s="5">
        <v>4</v>
      </c>
      <c r="C24" s="5">
        <v>9</v>
      </c>
      <c r="E24" s="1946"/>
      <c r="F24" s="369" t="s">
        <v>43</v>
      </c>
      <c r="G24" s="369"/>
      <c r="H24" s="1260">
        <v>0</v>
      </c>
      <c r="I24" s="1260">
        <v>0</v>
      </c>
      <c r="J24" s="1260">
        <f>SUM(H24:I24)</f>
        <v>0</v>
      </c>
      <c r="K24" s="1260"/>
      <c r="L24" s="1260">
        <v>0</v>
      </c>
      <c r="M24" s="1260">
        <v>0</v>
      </c>
      <c r="N24" s="1260">
        <f>SUM(L24:M24)</f>
        <v>0</v>
      </c>
      <c r="O24" s="1260"/>
      <c r="P24" s="1260">
        <v>0</v>
      </c>
      <c r="Q24" s="1260">
        <v>0</v>
      </c>
      <c r="R24" s="1260">
        <f>SUM(P24:Q24)</f>
        <v>0</v>
      </c>
      <c r="S24" s="1260"/>
      <c r="T24" s="1260">
        <v>0</v>
      </c>
      <c r="U24" s="1260">
        <v>0</v>
      </c>
      <c r="V24" s="1260">
        <f>SUM(T24:U24)</f>
        <v>0</v>
      </c>
      <c r="W24" s="1260"/>
      <c r="X24" s="1260">
        <v>0</v>
      </c>
      <c r="Y24" s="1260">
        <v>0</v>
      </c>
      <c r="Z24" s="1260">
        <f>SUM(X24:Y24)</f>
        <v>0</v>
      </c>
      <c r="AA24" s="1260"/>
      <c r="AB24" s="1260">
        <v>0</v>
      </c>
      <c r="AC24" s="1260">
        <v>0</v>
      </c>
      <c r="AD24" s="1260">
        <f>SUM(AB24:AC24)</f>
        <v>0</v>
      </c>
      <c r="AE24" s="1260"/>
      <c r="AF24" s="1260">
        <v>0</v>
      </c>
      <c r="AG24" s="1260">
        <v>0</v>
      </c>
      <c r="AH24" s="1260">
        <f>SUM(AF24:AG24)</f>
        <v>0</v>
      </c>
      <c r="AI24" s="1260"/>
      <c r="AJ24" s="1260">
        <f>SUM(H24+L24+P24+T24+X24+AB24+AF24)</f>
        <v>0</v>
      </c>
      <c r="AK24" s="1260">
        <f>SUM(I24+M24+Q24+U24+Y24+AC24+AG24)</f>
        <v>0</v>
      </c>
      <c r="AL24" s="1260"/>
      <c r="AM24" s="2574">
        <f>SUM(AJ24:AK24)</f>
        <v>0</v>
      </c>
      <c r="AO24" s="2232"/>
      <c r="AP24" s="2232"/>
      <c r="AQ24" s="2232"/>
    </row>
    <row r="25" spans="1:43" ht="11.85" customHeight="1">
      <c r="A25" s="5">
        <v>2</v>
      </c>
      <c r="B25" s="5">
        <v>4</v>
      </c>
      <c r="C25" s="5">
        <v>11</v>
      </c>
      <c r="E25" s="1957"/>
      <c r="F25" s="369" t="s">
        <v>44</v>
      </c>
      <c r="G25" s="369"/>
      <c r="H25" s="1260">
        <v>0</v>
      </c>
      <c r="I25" s="1260">
        <v>0</v>
      </c>
      <c r="J25" s="1260">
        <f>SUM(H25:I25)</f>
        <v>0</v>
      </c>
      <c r="K25" s="1260"/>
      <c r="L25" s="1260">
        <v>0</v>
      </c>
      <c r="M25" s="1260">
        <v>0</v>
      </c>
      <c r="N25" s="1260">
        <f>SUM(L25:M25)</f>
        <v>0</v>
      </c>
      <c r="O25" s="1260"/>
      <c r="P25" s="1260">
        <v>0</v>
      </c>
      <c r="Q25" s="1260">
        <v>0</v>
      </c>
      <c r="R25" s="1260">
        <f>SUM(P25:Q25)</f>
        <v>0</v>
      </c>
      <c r="S25" s="1260"/>
      <c r="T25" s="1260">
        <v>0</v>
      </c>
      <c r="U25" s="1260">
        <v>0</v>
      </c>
      <c r="V25" s="1260">
        <f>SUM(T25:U25)</f>
        <v>0</v>
      </c>
      <c r="W25" s="1260"/>
      <c r="X25" s="1260">
        <v>0</v>
      </c>
      <c r="Y25" s="1260">
        <v>0</v>
      </c>
      <c r="Z25" s="1260">
        <f>SUM(X25:Y25)</f>
        <v>0</v>
      </c>
      <c r="AA25" s="1260"/>
      <c r="AB25" s="1260">
        <v>0</v>
      </c>
      <c r="AC25" s="1260">
        <v>0</v>
      </c>
      <c r="AD25" s="1260">
        <f>SUM(AB25:AC25)</f>
        <v>0</v>
      </c>
      <c r="AE25" s="1260"/>
      <c r="AF25" s="1260">
        <v>0</v>
      </c>
      <c r="AG25" s="1260">
        <v>0</v>
      </c>
      <c r="AH25" s="1260">
        <f>SUM(AF25:AG25)</f>
        <v>0</v>
      </c>
      <c r="AI25" s="1260"/>
      <c r="AJ25" s="1260">
        <f>SUM(H25+L25+P25+T25+X25+AB25+AF25)</f>
        <v>0</v>
      </c>
      <c r="AK25" s="1260">
        <f>SUM(I25+M25+Q25+U25+Y25+AC25+AG25)</f>
        <v>0</v>
      </c>
      <c r="AL25" s="1260"/>
      <c r="AM25" s="2574">
        <f>SUM(AJ25:AK25)</f>
        <v>0</v>
      </c>
    </row>
    <row r="26" spans="1:43" s="925" customFormat="1" ht="12" customHeight="1">
      <c r="A26" s="931"/>
      <c r="B26" s="931"/>
      <c r="C26" s="931"/>
      <c r="D26" s="931"/>
      <c r="E26" s="1959">
        <v>1403</v>
      </c>
      <c r="F26" s="373" t="s">
        <v>3</v>
      </c>
      <c r="G26" s="482"/>
      <c r="H26" s="1264">
        <f>SUM(H27:H29)</f>
        <v>0</v>
      </c>
      <c r="I26" s="1264">
        <f>SUM(I27:I29)</f>
        <v>0</v>
      </c>
      <c r="J26" s="1264">
        <f>SUM(H26:I26)</f>
        <v>0</v>
      </c>
      <c r="K26" s="1264"/>
      <c r="L26" s="1264">
        <f>SUM(L27:L29)</f>
        <v>0</v>
      </c>
      <c r="M26" s="1264">
        <f>SUM(M27:M29)</f>
        <v>0</v>
      </c>
      <c r="N26" s="1264">
        <f>SUM(L26:M26)</f>
        <v>0</v>
      </c>
      <c r="O26" s="1264"/>
      <c r="P26" s="1264">
        <f>SUM(P27:P29)</f>
        <v>15</v>
      </c>
      <c r="Q26" s="1264">
        <f>SUM(Q27:Q29)</f>
        <v>26</v>
      </c>
      <c r="R26" s="1264">
        <f>SUM(P26:Q26)</f>
        <v>41</v>
      </c>
      <c r="S26" s="1264"/>
      <c r="T26" s="1264">
        <f>SUM(T27:T29)</f>
        <v>0</v>
      </c>
      <c r="U26" s="1264">
        <f>SUM(U27:U29)</f>
        <v>0</v>
      </c>
      <c r="V26" s="1264">
        <f>SUM(T26:U26)</f>
        <v>0</v>
      </c>
      <c r="W26" s="1264"/>
      <c r="X26" s="1264">
        <f>SUM(X27:X29)</f>
        <v>0</v>
      </c>
      <c r="Y26" s="1264">
        <f>SUM(Y27:Y29)</f>
        <v>0</v>
      </c>
      <c r="Z26" s="1264">
        <f>SUM(X26:Y26)</f>
        <v>0</v>
      </c>
      <c r="AA26" s="1264"/>
      <c r="AB26" s="1264">
        <f>SUM(AB27:AB29)</f>
        <v>13</v>
      </c>
      <c r="AC26" s="1264">
        <f>SUM(AC27:AC29)</f>
        <v>22</v>
      </c>
      <c r="AD26" s="1264">
        <f>SUM(AB26:AC26)</f>
        <v>35</v>
      </c>
      <c r="AE26" s="1264"/>
      <c r="AF26" s="1264">
        <f>SUM(AF27:AF29)</f>
        <v>20</v>
      </c>
      <c r="AG26" s="1264">
        <f>SUM(AG27:AG29)</f>
        <v>40</v>
      </c>
      <c r="AH26" s="1264">
        <f>SUM(AF26:AG26)</f>
        <v>60</v>
      </c>
      <c r="AI26" s="1264"/>
      <c r="AJ26" s="1264">
        <f>SUM(H26+L26+P26+T26+X26+AB26+AF26)</f>
        <v>48</v>
      </c>
      <c r="AK26" s="1264">
        <f>SUM(I26+M26+Q26+U26+Y26+AC26+AG26)</f>
        <v>88</v>
      </c>
      <c r="AL26" s="1264"/>
      <c r="AM26" s="2575">
        <f>SUM(AJ26:AK26)</f>
        <v>136</v>
      </c>
    </row>
    <row r="27" spans="1:43" ht="11.85" customHeight="1">
      <c r="A27" s="5">
        <v>3</v>
      </c>
      <c r="B27" s="5">
        <v>5</v>
      </c>
      <c r="C27" s="5">
        <v>11</v>
      </c>
      <c r="E27" s="1946"/>
      <c r="F27" s="369" t="s">
        <v>45</v>
      </c>
      <c r="G27" s="369"/>
      <c r="H27" s="1260">
        <v>0</v>
      </c>
      <c r="I27" s="1260">
        <v>0</v>
      </c>
      <c r="J27" s="1260">
        <f>SUM(H27:I27)</f>
        <v>0</v>
      </c>
      <c r="K27" s="1260"/>
      <c r="L27" s="1260">
        <v>0</v>
      </c>
      <c r="M27" s="1260">
        <v>0</v>
      </c>
      <c r="N27" s="1260">
        <f>SUM(L27:M27)</f>
        <v>0</v>
      </c>
      <c r="O27" s="1260"/>
      <c r="P27" s="1260">
        <v>15</v>
      </c>
      <c r="Q27" s="1260">
        <v>26</v>
      </c>
      <c r="R27" s="1260">
        <f>SUM(P27:Q27)</f>
        <v>41</v>
      </c>
      <c r="S27" s="1260"/>
      <c r="T27" s="1260">
        <v>0</v>
      </c>
      <c r="U27" s="1260">
        <v>0</v>
      </c>
      <c r="V27" s="1260">
        <f>SUM(T27:U27)</f>
        <v>0</v>
      </c>
      <c r="W27" s="1260"/>
      <c r="X27" s="1260">
        <v>0</v>
      </c>
      <c r="Y27" s="1260">
        <v>0</v>
      </c>
      <c r="Z27" s="1260">
        <f>SUM(X27:Y27)</f>
        <v>0</v>
      </c>
      <c r="AA27" s="1260"/>
      <c r="AB27" s="1260">
        <v>13</v>
      </c>
      <c r="AC27" s="1260">
        <v>22</v>
      </c>
      <c r="AD27" s="1260">
        <f>SUM(AB27:AC27)</f>
        <v>35</v>
      </c>
      <c r="AE27" s="1260"/>
      <c r="AF27" s="1260">
        <v>20</v>
      </c>
      <c r="AG27" s="1260">
        <v>40</v>
      </c>
      <c r="AH27" s="1260">
        <f>SUM(AF27:AG27)</f>
        <v>60</v>
      </c>
      <c r="AI27" s="1260"/>
      <c r="AJ27" s="1260">
        <f>SUM(H27+L27+P27+T27+X27+AB27+AF27)</f>
        <v>48</v>
      </c>
      <c r="AK27" s="1260">
        <f>SUM(I27+M27+Q27+U27+Y27+AC27+AG27)</f>
        <v>88</v>
      </c>
      <c r="AL27" s="1260"/>
      <c r="AM27" s="2574">
        <f>SUM(AJ27:AK27)</f>
        <v>136</v>
      </c>
    </row>
    <row r="28" spans="1:43" ht="11.85" customHeight="1">
      <c r="A28" s="5">
        <v>3</v>
      </c>
      <c r="B28" s="5">
        <v>5</v>
      </c>
      <c r="C28" s="5">
        <v>8</v>
      </c>
      <c r="E28" s="1946"/>
      <c r="F28" s="369" t="s">
        <v>46</v>
      </c>
      <c r="G28" s="369"/>
      <c r="H28" s="1260">
        <v>0</v>
      </c>
      <c r="I28" s="1260">
        <v>0</v>
      </c>
      <c r="J28" s="1260">
        <f>SUM(H28:I28)</f>
        <v>0</v>
      </c>
      <c r="K28" s="1260"/>
      <c r="L28" s="1260">
        <v>0</v>
      </c>
      <c r="M28" s="1260">
        <v>0</v>
      </c>
      <c r="N28" s="1260">
        <f>SUM(L28:M28)</f>
        <v>0</v>
      </c>
      <c r="O28" s="1260"/>
      <c r="P28" s="1260">
        <v>0</v>
      </c>
      <c r="Q28" s="1260">
        <v>0</v>
      </c>
      <c r="R28" s="1260">
        <f>SUM(P28:Q28)</f>
        <v>0</v>
      </c>
      <c r="S28" s="1260"/>
      <c r="T28" s="1260">
        <v>0</v>
      </c>
      <c r="U28" s="1260">
        <v>0</v>
      </c>
      <c r="V28" s="1260">
        <f>SUM(T28:U28)</f>
        <v>0</v>
      </c>
      <c r="W28" s="1260"/>
      <c r="X28" s="1260">
        <v>0</v>
      </c>
      <c r="Y28" s="1260">
        <v>0</v>
      </c>
      <c r="Z28" s="1260">
        <f>SUM(X28:Y28)</f>
        <v>0</v>
      </c>
      <c r="AA28" s="1260"/>
      <c r="AB28" s="1260">
        <v>0</v>
      </c>
      <c r="AC28" s="1260">
        <v>0</v>
      </c>
      <c r="AD28" s="1260">
        <f>SUM(AB28:AC28)</f>
        <v>0</v>
      </c>
      <c r="AE28" s="1260"/>
      <c r="AF28" s="1260">
        <v>0</v>
      </c>
      <c r="AG28" s="1260">
        <v>0</v>
      </c>
      <c r="AH28" s="1260">
        <f>SUM(AF28:AG28)</f>
        <v>0</v>
      </c>
      <c r="AI28" s="1260"/>
      <c r="AJ28" s="1260">
        <f>SUM(H28+L28+P28+T28+X28+AB28+AF28)</f>
        <v>0</v>
      </c>
      <c r="AK28" s="1260">
        <f>SUM(I28+M28+Q28+U28+Y28+AC28+AG28)</f>
        <v>0</v>
      </c>
      <c r="AL28" s="1260"/>
      <c r="AM28" s="2574">
        <f>SUM(AJ28:AK28)</f>
        <v>0</v>
      </c>
    </row>
    <row r="29" spans="1:43" ht="11.85" customHeight="1">
      <c r="A29" s="5">
        <v>3</v>
      </c>
      <c r="B29" s="5">
        <v>5</v>
      </c>
      <c r="C29" s="5">
        <v>10</v>
      </c>
      <c r="E29" s="1946"/>
      <c r="F29" s="369" t="s">
        <v>47</v>
      </c>
      <c r="G29" s="369"/>
      <c r="H29" s="1260">
        <v>0</v>
      </c>
      <c r="I29" s="1260">
        <v>0</v>
      </c>
      <c r="J29" s="1260">
        <f>SUM(H29:I29)</f>
        <v>0</v>
      </c>
      <c r="K29" s="1260"/>
      <c r="L29" s="1260">
        <v>0</v>
      </c>
      <c r="M29" s="1260">
        <v>0</v>
      </c>
      <c r="N29" s="1260">
        <f>SUM(L29:M29)</f>
        <v>0</v>
      </c>
      <c r="O29" s="1260"/>
      <c r="P29" s="1260">
        <v>0</v>
      </c>
      <c r="Q29" s="1260">
        <v>0</v>
      </c>
      <c r="R29" s="1260">
        <f>SUM(P29:Q29)</f>
        <v>0</v>
      </c>
      <c r="S29" s="1260"/>
      <c r="T29" s="1260">
        <v>0</v>
      </c>
      <c r="U29" s="1260">
        <v>0</v>
      </c>
      <c r="V29" s="1260">
        <f>SUM(T29:U29)</f>
        <v>0</v>
      </c>
      <c r="W29" s="1260"/>
      <c r="X29" s="1260">
        <v>0</v>
      </c>
      <c r="Y29" s="1260">
        <v>0</v>
      </c>
      <c r="Z29" s="1260">
        <f>SUM(X29:Y29)</f>
        <v>0</v>
      </c>
      <c r="AA29" s="1260"/>
      <c r="AB29" s="1260">
        <v>0</v>
      </c>
      <c r="AC29" s="1260">
        <v>0</v>
      </c>
      <c r="AD29" s="1260">
        <f>SUM(AB29:AC29)</f>
        <v>0</v>
      </c>
      <c r="AE29" s="1260"/>
      <c r="AF29" s="1260">
        <v>0</v>
      </c>
      <c r="AG29" s="1260">
        <v>0</v>
      </c>
      <c r="AH29" s="1260">
        <f>SUM(AF29:AG29)</f>
        <v>0</v>
      </c>
      <c r="AI29" s="1260"/>
      <c r="AJ29" s="1260">
        <f>SUM(H29+L29+P29+T29+X29+AB29+AF29)</f>
        <v>0</v>
      </c>
      <c r="AK29" s="1260">
        <f>SUM(I29+M29+Q29+U29+Y29+AC29+AG29)</f>
        <v>0</v>
      </c>
      <c r="AL29" s="1260"/>
      <c r="AM29" s="2573">
        <f>SUM(AJ29:AK29)</f>
        <v>0</v>
      </c>
    </row>
    <row r="30" spans="1:43" s="925" customFormat="1" ht="12" customHeight="1">
      <c r="A30" s="931"/>
      <c r="B30" s="931"/>
      <c r="C30" s="931"/>
      <c r="D30" s="931"/>
      <c r="E30" s="1961">
        <v>1404</v>
      </c>
      <c r="F30" s="373" t="s">
        <v>28</v>
      </c>
      <c r="G30" s="482"/>
      <c r="H30" s="1264">
        <f>SUM(H32,H31)</f>
        <v>125</v>
      </c>
      <c r="I30" s="1264">
        <f>SUM(I32,I31)</f>
        <v>110</v>
      </c>
      <c r="J30" s="1264">
        <f>SUM(H30:I30)</f>
        <v>235</v>
      </c>
      <c r="K30" s="1264"/>
      <c r="L30" s="1264">
        <f>SUM(L32:L32)</f>
        <v>0</v>
      </c>
      <c r="M30" s="1264">
        <f>SUM(M32:M32)</f>
        <v>0</v>
      </c>
      <c r="N30" s="1264">
        <f>SUM(L30:M30)</f>
        <v>0</v>
      </c>
      <c r="O30" s="1264"/>
      <c r="P30" s="1264">
        <f>SUM(P32:P32)</f>
        <v>0</v>
      </c>
      <c r="Q30" s="1264">
        <f>SUM(Q32:Q32)</f>
        <v>0</v>
      </c>
      <c r="R30" s="1264">
        <f>SUM(P30:Q30)</f>
        <v>0</v>
      </c>
      <c r="S30" s="1264"/>
      <c r="T30" s="1264">
        <f>SUM(T32:T32)</f>
        <v>0</v>
      </c>
      <c r="U30" s="1264">
        <f>SUM(U32:U32)</f>
        <v>0</v>
      </c>
      <c r="V30" s="1264">
        <f>SUM(T30:U30)</f>
        <v>0</v>
      </c>
      <c r="W30" s="1264"/>
      <c r="X30" s="1264">
        <f>SUM(X32:X32)</f>
        <v>0</v>
      </c>
      <c r="Y30" s="1264">
        <f>SUM(Y32:Y32)</f>
        <v>0</v>
      </c>
      <c r="Z30" s="1264">
        <f>SUM(X30:Y30)</f>
        <v>0</v>
      </c>
      <c r="AA30" s="1264"/>
      <c r="AB30" s="1264">
        <f>SUM(AB32:AB32)</f>
        <v>0</v>
      </c>
      <c r="AC30" s="1264">
        <f>SUM(AC32:AC32)</f>
        <v>0</v>
      </c>
      <c r="AD30" s="1264">
        <f>SUM(AB30:AC30)</f>
        <v>0</v>
      </c>
      <c r="AE30" s="1264"/>
      <c r="AF30" s="1264">
        <f>SUM(AF32:AF32)</f>
        <v>32</v>
      </c>
      <c r="AG30" s="1264">
        <f>SUM(AG32:AG32)</f>
        <v>31</v>
      </c>
      <c r="AH30" s="1264">
        <f>SUM(AF30:AG30)</f>
        <v>63</v>
      </c>
      <c r="AI30" s="1264"/>
      <c r="AJ30" s="1264">
        <f>SUM(H30+L30+P30+T30+X30+AB30+AF30)</f>
        <v>157</v>
      </c>
      <c r="AK30" s="1264">
        <f>SUM(I30+M30+Q30+U30+Y30+AC30+AG30)</f>
        <v>141</v>
      </c>
      <c r="AL30" s="1264"/>
      <c r="AM30" s="2575">
        <f>SUM(AJ30:AK30)</f>
        <v>298</v>
      </c>
    </row>
    <row r="31" spans="1:43" ht="11.85" customHeight="1">
      <c r="A31" s="5">
        <v>4</v>
      </c>
      <c r="B31" s="5">
        <v>6</v>
      </c>
      <c r="C31" s="5">
        <v>11</v>
      </c>
      <c r="E31" s="1950"/>
      <c r="F31" s="369" t="s">
        <v>48</v>
      </c>
      <c r="G31" s="369"/>
      <c r="H31" s="1260">
        <v>125</v>
      </c>
      <c r="I31" s="1260">
        <v>110</v>
      </c>
      <c r="J31" s="1260">
        <f>SUM(H31:I31)</f>
        <v>235</v>
      </c>
      <c r="K31" s="1260"/>
      <c r="L31" s="1260">
        <v>0</v>
      </c>
      <c r="M31" s="1260">
        <v>0</v>
      </c>
      <c r="N31" s="1260">
        <f>SUM(L31:M31)</f>
        <v>0</v>
      </c>
      <c r="O31" s="1260"/>
      <c r="P31" s="1260">
        <v>50</v>
      </c>
      <c r="Q31" s="1260">
        <v>28</v>
      </c>
      <c r="R31" s="1260">
        <f>SUM(P31:Q31)</f>
        <v>78</v>
      </c>
      <c r="S31" s="1260"/>
      <c r="T31" s="1260">
        <v>0</v>
      </c>
      <c r="U31" s="1260">
        <v>0</v>
      </c>
      <c r="V31" s="1260">
        <f>SUM(T31:U31)</f>
        <v>0</v>
      </c>
      <c r="W31" s="1260"/>
      <c r="X31" s="1260">
        <v>0</v>
      </c>
      <c r="Y31" s="1260">
        <v>0</v>
      </c>
      <c r="Z31" s="1260">
        <f>SUM(X31:Y31)</f>
        <v>0</v>
      </c>
      <c r="AA31" s="1260"/>
      <c r="AB31" s="1260">
        <v>21</v>
      </c>
      <c r="AC31" s="1260">
        <v>20</v>
      </c>
      <c r="AD31" s="1260">
        <f>SUM(AB31:AC31)</f>
        <v>41</v>
      </c>
      <c r="AE31" s="1260"/>
      <c r="AF31" s="1260">
        <v>0</v>
      </c>
      <c r="AG31" s="1260">
        <v>0</v>
      </c>
      <c r="AH31" s="1260">
        <f>SUM(AF31:AG31)</f>
        <v>0</v>
      </c>
      <c r="AI31" s="1260"/>
      <c r="AJ31" s="1260">
        <f>SUM(H31+L31+P31+T31+X31+AB31+AF31)</f>
        <v>196</v>
      </c>
      <c r="AK31" s="1260">
        <f>SUM(I31+M31+Q31+U31+Y31+AC31+AG31)</f>
        <v>158</v>
      </c>
      <c r="AL31" s="1260"/>
      <c r="AM31" s="2574">
        <f>SUM(AJ31:AK31)</f>
        <v>354</v>
      </c>
    </row>
    <row r="32" spans="1:43" ht="11.85" customHeight="1">
      <c r="E32" s="1950"/>
      <c r="F32" s="369" t="s">
        <v>49</v>
      </c>
      <c r="G32" s="369"/>
      <c r="H32" s="1260">
        <v>0</v>
      </c>
      <c r="I32" s="1260">
        <v>0</v>
      </c>
      <c r="J32" s="1260">
        <f>SUM(H32:I32)</f>
        <v>0</v>
      </c>
      <c r="K32" s="1260"/>
      <c r="L32" s="1260">
        <v>0</v>
      </c>
      <c r="M32" s="1260">
        <v>0</v>
      </c>
      <c r="N32" s="1260">
        <f>SUM(L32:M32)</f>
        <v>0</v>
      </c>
      <c r="O32" s="1260"/>
      <c r="P32" s="1260">
        <v>0</v>
      </c>
      <c r="Q32" s="1260">
        <v>0</v>
      </c>
      <c r="R32" s="1260">
        <f>SUM(P32:Q32)</f>
        <v>0</v>
      </c>
      <c r="S32" s="1260"/>
      <c r="T32" s="1260">
        <v>0</v>
      </c>
      <c r="U32" s="1260">
        <v>0</v>
      </c>
      <c r="V32" s="1260">
        <f>SUM(T32:U32)</f>
        <v>0</v>
      </c>
      <c r="W32" s="1260"/>
      <c r="X32" s="1260">
        <v>0</v>
      </c>
      <c r="Y32" s="1260">
        <v>0</v>
      </c>
      <c r="Z32" s="1260">
        <f>SUM(X32:Y32)</f>
        <v>0</v>
      </c>
      <c r="AA32" s="1260"/>
      <c r="AB32" s="1260">
        <v>0</v>
      </c>
      <c r="AC32" s="1260">
        <v>0</v>
      </c>
      <c r="AD32" s="1260">
        <f>SUM(AB32:AC32)</f>
        <v>0</v>
      </c>
      <c r="AE32" s="1260"/>
      <c r="AF32" s="1260">
        <v>32</v>
      </c>
      <c r="AG32" s="1260">
        <v>31</v>
      </c>
      <c r="AH32" s="1260">
        <f>SUM(AF32:AG32)</f>
        <v>63</v>
      </c>
      <c r="AI32" s="1260"/>
      <c r="AJ32" s="1260">
        <f>SUM(H32+L32+P32+T32+X32+AB32+AF32)</f>
        <v>32</v>
      </c>
      <c r="AK32" s="1260">
        <f>SUM(I32+M32+Q32+U32+Y32+AC32+AG32)</f>
        <v>31</v>
      </c>
      <c r="AL32" s="1260"/>
      <c r="AM32" s="2573">
        <f>SUM(AJ32:AK32)</f>
        <v>63</v>
      </c>
    </row>
    <row r="33" spans="1:39" s="925" customFormat="1" ht="12" customHeight="1">
      <c r="A33" s="931"/>
      <c r="B33" s="931"/>
      <c r="C33" s="931"/>
      <c r="D33" s="931"/>
      <c r="E33" s="1959">
        <v>1405</v>
      </c>
      <c r="F33" s="373" t="s">
        <v>4</v>
      </c>
      <c r="G33" s="491"/>
      <c r="H33" s="1264">
        <f>SUM(,H34,H35,H37)</f>
        <v>195</v>
      </c>
      <c r="I33" s="1264">
        <f>SUM(,I34,I35,I37)</f>
        <v>119</v>
      </c>
      <c r="J33" s="1264">
        <f>SUM(H33:I33)</f>
        <v>314</v>
      </c>
      <c r="K33" s="1264"/>
      <c r="L33" s="1264">
        <f>SUM(L34:L37)</f>
        <v>0</v>
      </c>
      <c r="M33" s="1264">
        <f>SUM(M34:M37)</f>
        <v>0</v>
      </c>
      <c r="N33" s="1264">
        <f>SUM(L33:M33)</f>
        <v>0</v>
      </c>
      <c r="O33" s="1264"/>
      <c r="P33" s="1264">
        <f>SUM(P34:P37)</f>
        <v>31</v>
      </c>
      <c r="Q33" s="1264">
        <f>SUM(Q34:Q37)</f>
        <v>33</v>
      </c>
      <c r="R33" s="1264">
        <f>SUM(P33:Q33)</f>
        <v>64</v>
      </c>
      <c r="S33" s="1264"/>
      <c r="T33" s="1264">
        <f>SUM(T34:T37)</f>
        <v>0</v>
      </c>
      <c r="U33" s="1264">
        <f>SUM(U34:U37)</f>
        <v>0</v>
      </c>
      <c r="V33" s="1264">
        <f>SUM(T33:U33)</f>
        <v>0</v>
      </c>
      <c r="W33" s="1264"/>
      <c r="X33" s="1264">
        <f>SUM(X34:X37)</f>
        <v>0</v>
      </c>
      <c r="Y33" s="1264">
        <f>SUM(Y34:Y37)</f>
        <v>0</v>
      </c>
      <c r="Z33" s="1264">
        <f>SUM(X33:Y33)</f>
        <v>0</v>
      </c>
      <c r="AA33" s="1264"/>
      <c r="AB33" s="1264">
        <f>SUM(AB34:AB37)</f>
        <v>8</v>
      </c>
      <c r="AC33" s="1264">
        <f>SUM(AC34:AC37)</f>
        <v>17</v>
      </c>
      <c r="AD33" s="1264">
        <f>SUM(AB33:AC33)</f>
        <v>25</v>
      </c>
      <c r="AE33" s="1264"/>
      <c r="AF33" s="1264">
        <f>SUM(AF34:AF37)</f>
        <v>30</v>
      </c>
      <c r="AG33" s="1264">
        <f>SUM(AG34:AG37)</f>
        <v>45</v>
      </c>
      <c r="AH33" s="1264">
        <f>SUM(AF33:AG33)</f>
        <v>75</v>
      </c>
      <c r="AI33" s="1264"/>
      <c r="AJ33" s="1264">
        <f>SUM(H33+L33+P33+T33+X33+AB33+AF33)</f>
        <v>264</v>
      </c>
      <c r="AK33" s="1264">
        <f>SUM(I33+M33+Q33+U33+Y33+AC33+AG33)</f>
        <v>214</v>
      </c>
      <c r="AL33" s="1264"/>
      <c r="AM33" s="2576">
        <f>SUM(AJ33:AK33)</f>
        <v>478</v>
      </c>
    </row>
    <row r="34" spans="1:39" ht="11.85" customHeight="1">
      <c r="A34" s="5">
        <v>5</v>
      </c>
      <c r="B34" s="5">
        <v>4</v>
      </c>
      <c r="C34" s="5">
        <v>8</v>
      </c>
      <c r="E34" s="1946"/>
      <c r="F34" s="369" t="s">
        <v>50</v>
      </c>
      <c r="G34" s="369"/>
      <c r="H34" s="1260">
        <v>0</v>
      </c>
      <c r="I34" s="1260">
        <v>0</v>
      </c>
      <c r="J34" s="1260">
        <f>SUM(H34:I34)</f>
        <v>0</v>
      </c>
      <c r="K34" s="1260"/>
      <c r="L34" s="1260">
        <v>0</v>
      </c>
      <c r="M34" s="1260">
        <v>0</v>
      </c>
      <c r="N34" s="1260">
        <f>SUM(L34:M34)</f>
        <v>0</v>
      </c>
      <c r="O34" s="1260"/>
      <c r="P34" s="1260">
        <v>0</v>
      </c>
      <c r="Q34" s="1260">
        <v>0</v>
      </c>
      <c r="R34" s="1260">
        <f>SUM(P34:Q34)</f>
        <v>0</v>
      </c>
      <c r="S34" s="1260"/>
      <c r="T34" s="1260">
        <v>0</v>
      </c>
      <c r="U34" s="1260">
        <v>0</v>
      </c>
      <c r="V34" s="1260">
        <f>SUM(T34:U34)</f>
        <v>0</v>
      </c>
      <c r="W34" s="1260"/>
      <c r="X34" s="1260">
        <v>0</v>
      </c>
      <c r="Y34" s="1260">
        <v>0</v>
      </c>
      <c r="Z34" s="1260">
        <f>SUM(X34:Y34)</f>
        <v>0</v>
      </c>
      <c r="AA34" s="1260"/>
      <c r="AB34" s="1260">
        <v>0</v>
      </c>
      <c r="AC34" s="1260">
        <v>0</v>
      </c>
      <c r="AD34" s="1260">
        <f>SUM(AB34:AC34)</f>
        <v>0</v>
      </c>
      <c r="AE34" s="1260"/>
      <c r="AF34" s="1260">
        <v>30</v>
      </c>
      <c r="AG34" s="1260">
        <v>45</v>
      </c>
      <c r="AH34" s="1260">
        <f>SUM(AF34:AG34)</f>
        <v>75</v>
      </c>
      <c r="AI34" s="1260"/>
      <c r="AJ34" s="1260">
        <f>SUM(H34+L34+P34+T34+X34+AB34+AF34)</f>
        <v>30</v>
      </c>
      <c r="AK34" s="1260">
        <f>SUM(I34+M34+Q34+U34+Y34+AC34+AG34)</f>
        <v>45</v>
      </c>
      <c r="AL34" s="1260"/>
      <c r="AM34" s="2574">
        <f>SUM(AJ34:AK34)</f>
        <v>75</v>
      </c>
    </row>
    <row r="35" spans="1:39" ht="11.85" customHeight="1">
      <c r="A35" s="5">
        <v>5</v>
      </c>
      <c r="B35" s="5">
        <v>5</v>
      </c>
      <c r="C35" s="5">
        <v>11</v>
      </c>
      <c r="E35" s="1946"/>
      <c r="F35" s="369" t="s">
        <v>58</v>
      </c>
      <c r="G35" s="369"/>
      <c r="H35" s="1260">
        <v>195</v>
      </c>
      <c r="I35" s="1260">
        <v>119</v>
      </c>
      <c r="J35" s="1260">
        <f>SUM(H35:I35)</f>
        <v>314</v>
      </c>
      <c r="K35" s="1260"/>
      <c r="L35" s="1260">
        <v>0</v>
      </c>
      <c r="M35" s="1260">
        <v>0</v>
      </c>
      <c r="N35" s="1260">
        <f>SUM(L35:M35)</f>
        <v>0</v>
      </c>
      <c r="O35" s="1260"/>
      <c r="P35" s="1260">
        <v>31</v>
      </c>
      <c r="Q35" s="1260">
        <v>33</v>
      </c>
      <c r="R35" s="1260">
        <f>SUM(P35:Q35)</f>
        <v>64</v>
      </c>
      <c r="S35" s="1260"/>
      <c r="T35" s="1260">
        <v>0</v>
      </c>
      <c r="U35" s="1260">
        <v>0</v>
      </c>
      <c r="V35" s="1260">
        <f>SUM(T35:U35)</f>
        <v>0</v>
      </c>
      <c r="W35" s="1260"/>
      <c r="X35" s="1260">
        <v>0</v>
      </c>
      <c r="Y35" s="1260">
        <v>0</v>
      </c>
      <c r="Z35" s="1260">
        <f>SUM(X35:Y35)</f>
        <v>0</v>
      </c>
      <c r="AA35" s="1260"/>
      <c r="AB35" s="1260">
        <v>8</v>
      </c>
      <c r="AC35" s="1260">
        <v>17</v>
      </c>
      <c r="AD35" s="1260">
        <f>SUM(AB35:AC35)</f>
        <v>25</v>
      </c>
      <c r="AE35" s="1260"/>
      <c r="AF35" s="1260">
        <v>0</v>
      </c>
      <c r="AG35" s="1260">
        <v>0</v>
      </c>
      <c r="AH35" s="1260">
        <f>SUM(AF35:AG35)</f>
        <v>0</v>
      </c>
      <c r="AI35" s="1260"/>
      <c r="AJ35" s="1260">
        <f>SUM(H35+L35+P35+T35+X35+AB35+AF35)</f>
        <v>234</v>
      </c>
      <c r="AK35" s="1260">
        <f>SUM(I35+M35+Q35+U35+Y35+AC35+AG35)</f>
        <v>169</v>
      </c>
      <c r="AL35" s="1260"/>
      <c r="AM35" s="2574">
        <f>SUM(AJ35:AK35)</f>
        <v>403</v>
      </c>
    </row>
    <row r="36" spans="1:39" ht="11.85" customHeight="1">
      <c r="A36" s="5">
        <v>5</v>
      </c>
      <c r="B36" s="5">
        <v>5</v>
      </c>
      <c r="C36" s="5">
        <v>10</v>
      </c>
      <c r="E36" s="1946"/>
      <c r="F36" s="485" t="s">
        <v>51</v>
      </c>
      <c r="G36" s="369"/>
      <c r="H36" s="1260">
        <v>0</v>
      </c>
      <c r="I36" s="1260">
        <v>0</v>
      </c>
      <c r="J36" s="1260">
        <f>SUM(H36:I36)</f>
        <v>0</v>
      </c>
      <c r="K36" s="1260"/>
      <c r="L36" s="1260">
        <v>0</v>
      </c>
      <c r="M36" s="1260">
        <v>0</v>
      </c>
      <c r="N36" s="1260">
        <f>SUM(L36:M36)</f>
        <v>0</v>
      </c>
      <c r="O36" s="1260"/>
      <c r="P36" s="1260">
        <v>0</v>
      </c>
      <c r="Q36" s="1260">
        <v>0</v>
      </c>
      <c r="R36" s="1260">
        <f>SUM(P36:Q36)</f>
        <v>0</v>
      </c>
      <c r="S36" s="1260"/>
      <c r="T36" s="1260">
        <v>0</v>
      </c>
      <c r="U36" s="1260">
        <v>0</v>
      </c>
      <c r="V36" s="1260">
        <f>SUM(T36:U36)</f>
        <v>0</v>
      </c>
      <c r="W36" s="1260"/>
      <c r="X36" s="1260">
        <v>0</v>
      </c>
      <c r="Y36" s="1260">
        <v>0</v>
      </c>
      <c r="Z36" s="1260">
        <f>SUM(X36:Y36)</f>
        <v>0</v>
      </c>
      <c r="AA36" s="1260"/>
      <c r="AB36" s="1260">
        <v>0</v>
      </c>
      <c r="AC36" s="1260">
        <v>0</v>
      </c>
      <c r="AD36" s="1260">
        <f>SUM(AB36:AC36)</f>
        <v>0</v>
      </c>
      <c r="AE36" s="1260"/>
      <c r="AF36" s="1260">
        <v>0</v>
      </c>
      <c r="AG36" s="1260">
        <v>0</v>
      </c>
      <c r="AH36" s="1260">
        <f>SUM(AF36:AG36)</f>
        <v>0</v>
      </c>
      <c r="AI36" s="1260"/>
      <c r="AJ36" s="1260">
        <f>SUM(H36+L36+P36+T36+X36+AB36+AF36)</f>
        <v>0</v>
      </c>
      <c r="AK36" s="1260">
        <f>SUM(I36+M36+Q36+U36+Y36+AC36+AG36)</f>
        <v>0</v>
      </c>
      <c r="AL36" s="1260"/>
      <c r="AM36" s="2574">
        <f>SUM(AJ36:AK36)</f>
        <v>0</v>
      </c>
    </row>
    <row r="37" spans="1:39" ht="11.85" customHeight="1">
      <c r="A37" s="5">
        <v>5</v>
      </c>
      <c r="B37" s="5">
        <v>4</v>
      </c>
      <c r="C37" s="5">
        <v>8</v>
      </c>
      <c r="E37" s="1957"/>
      <c r="F37" s="369" t="s">
        <v>927</v>
      </c>
      <c r="G37" s="485"/>
      <c r="H37" s="1260">
        <v>0</v>
      </c>
      <c r="I37" s="1260">
        <v>0</v>
      </c>
      <c r="J37" s="1260">
        <f>SUM(H37:I37)</f>
        <v>0</v>
      </c>
      <c r="K37" s="1260"/>
      <c r="L37" s="1260">
        <v>0</v>
      </c>
      <c r="M37" s="1260">
        <v>0</v>
      </c>
      <c r="N37" s="1260">
        <f>SUM(L37:M37)</f>
        <v>0</v>
      </c>
      <c r="O37" s="1260"/>
      <c r="P37" s="1260">
        <v>0</v>
      </c>
      <c r="Q37" s="1260">
        <v>0</v>
      </c>
      <c r="R37" s="1260">
        <f>SUM(P37:Q37)</f>
        <v>0</v>
      </c>
      <c r="S37" s="1260"/>
      <c r="T37" s="1260">
        <v>0</v>
      </c>
      <c r="U37" s="1260">
        <v>0</v>
      </c>
      <c r="V37" s="1260">
        <f>SUM(T37:U37)</f>
        <v>0</v>
      </c>
      <c r="W37" s="1260"/>
      <c r="X37" s="1260">
        <v>0</v>
      </c>
      <c r="Y37" s="1260">
        <v>0</v>
      </c>
      <c r="Z37" s="1260">
        <f>SUM(X37:Y37)</f>
        <v>0</v>
      </c>
      <c r="AA37" s="1260"/>
      <c r="AB37" s="1260">
        <v>0</v>
      </c>
      <c r="AC37" s="1260">
        <v>0</v>
      </c>
      <c r="AD37" s="1260">
        <f>SUM(AB37:AC37)</f>
        <v>0</v>
      </c>
      <c r="AE37" s="1260"/>
      <c r="AF37" s="1260">
        <v>0</v>
      </c>
      <c r="AG37" s="1260">
        <v>0</v>
      </c>
      <c r="AH37" s="1260">
        <f>SUM(AF37:AG37)</f>
        <v>0</v>
      </c>
      <c r="AI37" s="1260"/>
      <c r="AJ37" s="1260">
        <f>SUM(H37+L37+P37+T37+X37+AB37+AF37)</f>
        <v>0</v>
      </c>
      <c r="AK37" s="1260">
        <f>SUM(I37+M37+Q37+U37+Y37+AC37+AG37)</f>
        <v>0</v>
      </c>
      <c r="AL37" s="1260"/>
      <c r="AM37" s="2573">
        <f>SUM(AJ37:AK37)</f>
        <v>0</v>
      </c>
    </row>
    <row r="38" spans="1:39" s="925" customFormat="1" ht="12" customHeight="1">
      <c r="A38" s="931"/>
      <c r="B38" s="931"/>
      <c r="C38" s="931"/>
      <c r="D38" s="931"/>
      <c r="E38" s="1959">
        <v>1406</v>
      </c>
      <c r="F38" s="373" t="s">
        <v>5</v>
      </c>
      <c r="G38" s="482"/>
      <c r="H38" s="1264">
        <f>SUM(H39:H42)</f>
        <v>0</v>
      </c>
      <c r="I38" s="1264">
        <f>SUM(I39:I42)</f>
        <v>0</v>
      </c>
      <c r="J38" s="1264">
        <f>SUM(H38:I38)</f>
        <v>0</v>
      </c>
      <c r="K38" s="1264"/>
      <c r="L38" s="1264">
        <f>SUM(L39:L42)</f>
        <v>0</v>
      </c>
      <c r="M38" s="1264">
        <f>SUM(M39:M42)</f>
        <v>0</v>
      </c>
      <c r="N38" s="1264">
        <f>SUM(L38:M38)</f>
        <v>0</v>
      </c>
      <c r="O38" s="1264"/>
      <c r="P38" s="1264">
        <f>SUM(P39:P42)</f>
        <v>0</v>
      </c>
      <c r="Q38" s="1264">
        <f>SUM(Q39:Q42)</f>
        <v>0</v>
      </c>
      <c r="R38" s="1264">
        <f>SUM(P38:Q38)</f>
        <v>0</v>
      </c>
      <c r="S38" s="1264"/>
      <c r="T38" s="1264">
        <f>SUM(T39:T42)</f>
        <v>0</v>
      </c>
      <c r="U38" s="1264">
        <f>SUM(U39:U42)</f>
        <v>0</v>
      </c>
      <c r="V38" s="1264">
        <f>SUM(T38:U38)</f>
        <v>0</v>
      </c>
      <c r="W38" s="1264"/>
      <c r="X38" s="1264">
        <f>SUM(X39:X42)</f>
        <v>0</v>
      </c>
      <c r="Y38" s="1264">
        <f>SUM(Y39:Y42)</f>
        <v>0</v>
      </c>
      <c r="Z38" s="1264">
        <f>SUM(X38:Y38)</f>
        <v>0</v>
      </c>
      <c r="AA38" s="1264"/>
      <c r="AB38" s="1264">
        <f>SUM(AB39:AB42)</f>
        <v>0</v>
      </c>
      <c r="AC38" s="1264">
        <f>SUM(AC39:AC42)</f>
        <v>0</v>
      </c>
      <c r="AD38" s="1264">
        <f>SUM(AB38:AC38)</f>
        <v>0</v>
      </c>
      <c r="AE38" s="1264"/>
      <c r="AF38" s="1264">
        <f>SUM(AF39:AF42)</f>
        <v>19</v>
      </c>
      <c r="AG38" s="1264">
        <f>SUM(AG39:AG42)</f>
        <v>23</v>
      </c>
      <c r="AH38" s="1264">
        <f>SUM(AF38:AG38)</f>
        <v>42</v>
      </c>
      <c r="AI38" s="1264"/>
      <c r="AJ38" s="1264">
        <f>SUM(H38+L38+P38+T38+X38+AB38+AF38)</f>
        <v>19</v>
      </c>
      <c r="AK38" s="1264">
        <f>SUM(I38+M38+Q38+U38+Y38+AC38+AG38)</f>
        <v>23</v>
      </c>
      <c r="AL38" s="1264"/>
      <c r="AM38" s="2575">
        <f>SUM(AJ38:AK38)</f>
        <v>42</v>
      </c>
    </row>
    <row r="39" spans="1:39" ht="11.85" customHeight="1">
      <c r="A39" s="5">
        <v>6</v>
      </c>
      <c r="B39" s="5">
        <v>2</v>
      </c>
      <c r="C39" s="5">
        <v>11</v>
      </c>
      <c r="E39" s="1946"/>
      <c r="F39" s="369" t="s">
        <v>53</v>
      </c>
      <c r="G39" s="369"/>
      <c r="H39" s="1260">
        <v>0</v>
      </c>
      <c r="I39" s="1260">
        <v>0</v>
      </c>
      <c r="J39" s="1260">
        <f>SUM(H39:I39)</f>
        <v>0</v>
      </c>
      <c r="K39" s="1260"/>
      <c r="L39" s="1260">
        <v>0</v>
      </c>
      <c r="M39" s="1260">
        <v>0</v>
      </c>
      <c r="N39" s="1260">
        <f>SUM(L39:M39)</f>
        <v>0</v>
      </c>
      <c r="O39" s="1260"/>
      <c r="P39" s="1260">
        <v>0</v>
      </c>
      <c r="Q39" s="1260">
        <v>0</v>
      </c>
      <c r="R39" s="1260">
        <f>SUM(P39:Q39)</f>
        <v>0</v>
      </c>
      <c r="S39" s="1260"/>
      <c r="T39" s="1260">
        <v>0</v>
      </c>
      <c r="U39" s="1260">
        <v>0</v>
      </c>
      <c r="V39" s="1260">
        <f>SUM(T39:U39)</f>
        <v>0</v>
      </c>
      <c r="W39" s="1260"/>
      <c r="X39" s="1260">
        <v>0</v>
      </c>
      <c r="Y39" s="1260">
        <v>0</v>
      </c>
      <c r="Z39" s="1260">
        <f>SUM(X39:Y39)</f>
        <v>0</v>
      </c>
      <c r="AA39" s="1260"/>
      <c r="AB39" s="1260">
        <v>0</v>
      </c>
      <c r="AC39" s="1260">
        <v>0</v>
      </c>
      <c r="AD39" s="1260">
        <f>SUM(AB39:AC39)</f>
        <v>0</v>
      </c>
      <c r="AE39" s="1260"/>
      <c r="AF39" s="1260">
        <v>19</v>
      </c>
      <c r="AG39" s="1260">
        <v>23</v>
      </c>
      <c r="AH39" s="1260">
        <f>SUM(AF39:AG39)</f>
        <v>42</v>
      </c>
      <c r="AI39" s="1260"/>
      <c r="AJ39" s="1260">
        <f>SUM(H39+L39+P39+T39+X39+AB39+AF39)</f>
        <v>19</v>
      </c>
      <c r="AK39" s="1260">
        <f>SUM(I39+M39+Q39+U39+Y39+AC39+AG39)</f>
        <v>23</v>
      </c>
      <c r="AL39" s="1260"/>
      <c r="AM39" s="2574">
        <f>SUM(AJ39:AK39)</f>
        <v>42</v>
      </c>
    </row>
    <row r="40" spans="1:39" ht="11.85" customHeight="1">
      <c r="A40" s="5">
        <v>6</v>
      </c>
      <c r="B40" s="5">
        <v>2</v>
      </c>
      <c r="C40" s="5">
        <v>10</v>
      </c>
      <c r="E40" s="1946"/>
      <c r="F40" s="369" t="s">
        <v>54</v>
      </c>
      <c r="G40" s="369"/>
      <c r="H40" s="1260">
        <v>0</v>
      </c>
      <c r="I40" s="1260">
        <v>0</v>
      </c>
      <c r="J40" s="1260">
        <f>SUM(H40:I40)</f>
        <v>0</v>
      </c>
      <c r="K40" s="1260"/>
      <c r="L40" s="1260">
        <v>0</v>
      </c>
      <c r="M40" s="1260">
        <v>0</v>
      </c>
      <c r="N40" s="1260">
        <f>SUM(L40:M40)</f>
        <v>0</v>
      </c>
      <c r="O40" s="1260"/>
      <c r="P40" s="1260">
        <v>0</v>
      </c>
      <c r="Q40" s="1260">
        <v>0</v>
      </c>
      <c r="R40" s="1260">
        <f>SUM(P40:Q40)</f>
        <v>0</v>
      </c>
      <c r="S40" s="1260"/>
      <c r="T40" s="1260">
        <v>0</v>
      </c>
      <c r="U40" s="1260">
        <v>0</v>
      </c>
      <c r="V40" s="1260">
        <f>SUM(T40:U40)</f>
        <v>0</v>
      </c>
      <c r="W40" s="1260"/>
      <c r="X40" s="1260">
        <v>0</v>
      </c>
      <c r="Y40" s="1260">
        <v>0</v>
      </c>
      <c r="Z40" s="1260">
        <f>SUM(X40:Y40)</f>
        <v>0</v>
      </c>
      <c r="AA40" s="1260"/>
      <c r="AB40" s="1260">
        <v>0</v>
      </c>
      <c r="AC40" s="1260">
        <v>0</v>
      </c>
      <c r="AD40" s="1260">
        <f>SUM(AB40:AC40)</f>
        <v>0</v>
      </c>
      <c r="AE40" s="1260"/>
      <c r="AF40" s="1260">
        <v>0</v>
      </c>
      <c r="AG40" s="1260">
        <v>0</v>
      </c>
      <c r="AH40" s="1260">
        <f>SUM(AF40:AG40)</f>
        <v>0</v>
      </c>
      <c r="AI40" s="1260"/>
      <c r="AJ40" s="1260">
        <f>SUM(H40+L40+P40+T40+X40+AB40+AF40)</f>
        <v>0</v>
      </c>
      <c r="AK40" s="1260">
        <f>SUM(I40+M40+Q40+U40+Y40+AC40+AG40)</f>
        <v>0</v>
      </c>
      <c r="AL40" s="1260"/>
      <c r="AM40" s="2574">
        <f>SUM(AJ40:AK40)</f>
        <v>0</v>
      </c>
    </row>
    <row r="41" spans="1:39" ht="11.85" customHeight="1">
      <c r="E41" s="1946"/>
      <c r="F41" s="369" t="s">
        <v>55</v>
      </c>
      <c r="G41" s="369"/>
      <c r="H41" s="1260">
        <v>0</v>
      </c>
      <c r="I41" s="1260">
        <v>0</v>
      </c>
      <c r="J41" s="1260">
        <f>SUM(H41:I41)</f>
        <v>0</v>
      </c>
      <c r="K41" s="1260"/>
      <c r="L41" s="1260">
        <v>0</v>
      </c>
      <c r="M41" s="1260">
        <v>0</v>
      </c>
      <c r="N41" s="1260">
        <f>SUM(L41:M41)</f>
        <v>0</v>
      </c>
      <c r="O41" s="1260"/>
      <c r="P41" s="1260">
        <v>0</v>
      </c>
      <c r="Q41" s="1260">
        <v>0</v>
      </c>
      <c r="R41" s="1260">
        <f>SUM(P41:Q41)</f>
        <v>0</v>
      </c>
      <c r="S41" s="1260"/>
      <c r="T41" s="1260">
        <v>0</v>
      </c>
      <c r="U41" s="1260">
        <v>0</v>
      </c>
      <c r="V41" s="1260">
        <f>SUM(T41:U41)</f>
        <v>0</v>
      </c>
      <c r="W41" s="1260"/>
      <c r="X41" s="1260">
        <v>0</v>
      </c>
      <c r="Y41" s="1260">
        <v>0</v>
      </c>
      <c r="Z41" s="1260">
        <f>SUM(X41:Y41)</f>
        <v>0</v>
      </c>
      <c r="AA41" s="1260"/>
      <c r="AB41" s="1260">
        <v>0</v>
      </c>
      <c r="AC41" s="1260">
        <v>0</v>
      </c>
      <c r="AD41" s="1260">
        <f>SUM(AB41:AC41)</f>
        <v>0</v>
      </c>
      <c r="AE41" s="1260"/>
      <c r="AF41" s="1260">
        <v>0</v>
      </c>
      <c r="AG41" s="1260">
        <v>0</v>
      </c>
      <c r="AH41" s="1260">
        <f>SUM(AF41:AG41)</f>
        <v>0</v>
      </c>
      <c r="AI41" s="1260"/>
      <c r="AJ41" s="1260">
        <f>SUM(H41+L41+P41+T41+X41+AB41+AF41)</f>
        <v>0</v>
      </c>
      <c r="AK41" s="1260">
        <f>SUM(I41+M41+Q41+U41+Y41+AC41+AG41)</f>
        <v>0</v>
      </c>
      <c r="AL41" s="1260"/>
      <c r="AM41" s="2574">
        <f>SUM(AJ41:AK41)</f>
        <v>0</v>
      </c>
    </row>
    <row r="42" spans="1:39" ht="11.85" customHeight="1">
      <c r="A42" s="5">
        <v>6</v>
      </c>
      <c r="B42" s="5">
        <v>2</v>
      </c>
      <c r="C42" s="5">
        <v>10</v>
      </c>
      <c r="E42" s="1946"/>
      <c r="F42" s="369" t="s">
        <v>70</v>
      </c>
      <c r="G42" s="369"/>
      <c r="H42" s="1260">
        <v>0</v>
      </c>
      <c r="I42" s="1260">
        <v>0</v>
      </c>
      <c r="J42" s="1260">
        <f>SUM(H42:I42)</f>
        <v>0</v>
      </c>
      <c r="K42" s="1260"/>
      <c r="L42" s="1260">
        <v>0</v>
      </c>
      <c r="M42" s="1260">
        <v>0</v>
      </c>
      <c r="N42" s="1260">
        <f>SUM(L42:M42)</f>
        <v>0</v>
      </c>
      <c r="O42" s="1260"/>
      <c r="P42" s="1260">
        <v>0</v>
      </c>
      <c r="Q42" s="1260">
        <v>0</v>
      </c>
      <c r="R42" s="1260">
        <f>SUM(P42:Q42)</f>
        <v>0</v>
      </c>
      <c r="S42" s="1260"/>
      <c r="T42" s="1260">
        <v>0</v>
      </c>
      <c r="U42" s="1260">
        <v>0</v>
      </c>
      <c r="V42" s="1260">
        <f>SUM(T42:U42)</f>
        <v>0</v>
      </c>
      <c r="W42" s="1260"/>
      <c r="X42" s="1260">
        <v>0</v>
      </c>
      <c r="Y42" s="1260">
        <v>0</v>
      </c>
      <c r="Z42" s="1260">
        <f>SUM(X42:Y42)</f>
        <v>0</v>
      </c>
      <c r="AA42" s="1260"/>
      <c r="AB42" s="1260">
        <v>0</v>
      </c>
      <c r="AC42" s="1260">
        <v>0</v>
      </c>
      <c r="AD42" s="1260">
        <f>SUM(AB42:AC42)</f>
        <v>0</v>
      </c>
      <c r="AE42" s="1260"/>
      <c r="AF42" s="1260">
        <v>0</v>
      </c>
      <c r="AG42" s="1260">
        <v>0</v>
      </c>
      <c r="AH42" s="1260">
        <f>SUM(AF42:AG42)</f>
        <v>0</v>
      </c>
      <c r="AI42" s="1260"/>
      <c r="AJ42" s="1260">
        <f>SUM(H42+L42+P42+T42+X42+AB42+AF42)</f>
        <v>0</v>
      </c>
      <c r="AK42" s="1260">
        <f>SUM(I42+M42+Q42+U42+Y42+AC42+AG42)</f>
        <v>0</v>
      </c>
      <c r="AL42" s="1260"/>
      <c r="AM42" s="2574">
        <f>SUM(AJ42:AK42)</f>
        <v>0</v>
      </c>
    </row>
    <row r="43" spans="1:39" s="925" customFormat="1" ht="12" customHeight="1">
      <c r="A43" s="931"/>
      <c r="B43" s="931"/>
      <c r="C43" s="931"/>
      <c r="D43" s="931"/>
      <c r="E43" s="1961">
        <v>1407</v>
      </c>
      <c r="F43" s="373" t="s">
        <v>62</v>
      </c>
      <c r="G43" s="482"/>
      <c r="H43" s="1264">
        <f>SUM(H44:H45)</f>
        <v>0</v>
      </c>
      <c r="I43" s="1264">
        <f>SUM(I44:I45)</f>
        <v>0</v>
      </c>
      <c r="J43" s="1264">
        <f>SUM(H43:I43)</f>
        <v>0</v>
      </c>
      <c r="K43" s="1264"/>
      <c r="L43" s="1264">
        <f>SUM(L44:L45)</f>
        <v>0</v>
      </c>
      <c r="M43" s="1264">
        <f>SUM(M44:M45)</f>
        <v>0</v>
      </c>
      <c r="N43" s="1264">
        <f>SUM(L43:M43)</f>
        <v>0</v>
      </c>
      <c r="O43" s="1264"/>
      <c r="P43" s="1264">
        <f>SUM(P44:P45)</f>
        <v>0</v>
      </c>
      <c r="Q43" s="1264">
        <f>SUM(Q44:Q45)</f>
        <v>0</v>
      </c>
      <c r="R43" s="1264">
        <f>SUM(P43:Q43)</f>
        <v>0</v>
      </c>
      <c r="S43" s="1264"/>
      <c r="T43" s="1264">
        <f>SUM(T44:T45)</f>
        <v>0</v>
      </c>
      <c r="U43" s="1264">
        <f>SUM(U44:U45)</f>
        <v>0</v>
      </c>
      <c r="V43" s="1264">
        <f>SUM(T43:U43)</f>
        <v>0</v>
      </c>
      <c r="W43" s="1264"/>
      <c r="X43" s="1264">
        <f>SUM(X44:X45)</f>
        <v>0</v>
      </c>
      <c r="Y43" s="1264">
        <f>SUM(Y44:Y45)</f>
        <v>0</v>
      </c>
      <c r="Z43" s="1264">
        <f>SUM(X43:Y43)</f>
        <v>0</v>
      </c>
      <c r="AA43" s="1264"/>
      <c r="AB43" s="1264">
        <f>SUM(AB44:AB45)</f>
        <v>0</v>
      </c>
      <c r="AC43" s="1264">
        <f>SUM(AC44:AC45)</f>
        <v>0</v>
      </c>
      <c r="AD43" s="1264">
        <f>SUM(AB43:AC43)</f>
        <v>0</v>
      </c>
      <c r="AE43" s="1264"/>
      <c r="AF43" s="1264">
        <f>SUM(AF44:AF45)</f>
        <v>9</v>
      </c>
      <c r="AG43" s="1264">
        <f>SUM(AG44:AG45)</f>
        <v>6</v>
      </c>
      <c r="AH43" s="1264">
        <f>SUM(AF43:AG43)</f>
        <v>15</v>
      </c>
      <c r="AI43" s="1264"/>
      <c r="AJ43" s="1264">
        <f>SUM(H43+L43+P43+T43+X43+AB43+AF43)</f>
        <v>9</v>
      </c>
      <c r="AK43" s="1264">
        <f>SUM(I43+M43+Q43+U43+Y43+AC43+AG43)</f>
        <v>6</v>
      </c>
      <c r="AL43" s="1264"/>
      <c r="AM43" s="2575">
        <f>SUM(AJ43:AK43)</f>
        <v>15</v>
      </c>
    </row>
    <row r="44" spans="1:39" ht="11.85" customHeight="1">
      <c r="A44" s="5">
        <v>7</v>
      </c>
      <c r="B44" s="5">
        <v>3</v>
      </c>
      <c r="C44" s="5">
        <v>10</v>
      </c>
      <c r="E44" s="1950"/>
      <c r="F44" s="369" t="s">
        <v>56</v>
      </c>
      <c r="G44" s="369"/>
      <c r="H44" s="1260">
        <v>0</v>
      </c>
      <c r="I44" s="1260">
        <v>0</v>
      </c>
      <c r="J44" s="1260">
        <f>SUM(H44:I44)</f>
        <v>0</v>
      </c>
      <c r="K44" s="1260"/>
      <c r="L44" s="1260">
        <v>0</v>
      </c>
      <c r="M44" s="1260">
        <v>0</v>
      </c>
      <c r="N44" s="1260">
        <f>SUM(L44:M44)</f>
        <v>0</v>
      </c>
      <c r="O44" s="1260"/>
      <c r="P44" s="1260">
        <v>0</v>
      </c>
      <c r="Q44" s="1260">
        <v>0</v>
      </c>
      <c r="R44" s="1260">
        <f>SUM(P44:Q44)</f>
        <v>0</v>
      </c>
      <c r="S44" s="1260"/>
      <c r="T44" s="1260">
        <v>0</v>
      </c>
      <c r="U44" s="1260">
        <v>0</v>
      </c>
      <c r="V44" s="1260">
        <f>SUM(T44:U44)</f>
        <v>0</v>
      </c>
      <c r="W44" s="1260"/>
      <c r="X44" s="1260">
        <v>0</v>
      </c>
      <c r="Y44" s="1260">
        <v>0</v>
      </c>
      <c r="Z44" s="1260">
        <f>SUM(X44:Y44)</f>
        <v>0</v>
      </c>
      <c r="AA44" s="1260"/>
      <c r="AB44" s="1260">
        <v>0</v>
      </c>
      <c r="AC44" s="1260">
        <v>0</v>
      </c>
      <c r="AD44" s="1260">
        <f>SUM(AB44:AC44)</f>
        <v>0</v>
      </c>
      <c r="AE44" s="1260"/>
      <c r="AF44" s="1260">
        <v>0</v>
      </c>
      <c r="AG44" s="1260">
        <v>0</v>
      </c>
      <c r="AH44" s="1260">
        <f>SUM(AF44:AG44)</f>
        <v>0</v>
      </c>
      <c r="AI44" s="1260"/>
      <c r="AJ44" s="1260">
        <f>SUM(H44+L44+P44+T44+X44+AB44+AF44)</f>
        <v>0</v>
      </c>
      <c r="AK44" s="1260">
        <f>SUM(I44+M44+Q44+U44+Y44+AC44+AG44)</f>
        <v>0</v>
      </c>
      <c r="AL44" s="1260"/>
      <c r="AM44" s="2574">
        <f>SUM(AJ44:AK44)</f>
        <v>0</v>
      </c>
    </row>
    <row r="45" spans="1:39" ht="11.85" customHeight="1">
      <c r="A45" s="5">
        <v>7</v>
      </c>
      <c r="B45" s="5">
        <v>3</v>
      </c>
      <c r="C45" s="5">
        <v>11</v>
      </c>
      <c r="E45" s="2102"/>
      <c r="F45" s="369" t="s">
        <v>25</v>
      </c>
      <c r="G45" s="369"/>
      <c r="H45" s="1260">
        <v>0</v>
      </c>
      <c r="I45" s="1260">
        <v>0</v>
      </c>
      <c r="J45" s="1260">
        <f>SUM(H45:I45)</f>
        <v>0</v>
      </c>
      <c r="K45" s="1260"/>
      <c r="L45" s="1260">
        <v>0</v>
      </c>
      <c r="M45" s="1260">
        <v>0</v>
      </c>
      <c r="N45" s="1260">
        <f>SUM(L45:M45)</f>
        <v>0</v>
      </c>
      <c r="O45" s="1260"/>
      <c r="P45" s="1260">
        <v>0</v>
      </c>
      <c r="Q45" s="1260">
        <v>0</v>
      </c>
      <c r="R45" s="1260">
        <f>SUM(P45:Q45)</f>
        <v>0</v>
      </c>
      <c r="S45" s="1260"/>
      <c r="T45" s="1260">
        <v>0</v>
      </c>
      <c r="U45" s="1260">
        <v>0</v>
      </c>
      <c r="V45" s="1260">
        <f>SUM(T45:U45)</f>
        <v>0</v>
      </c>
      <c r="W45" s="1260"/>
      <c r="X45" s="1260">
        <v>0</v>
      </c>
      <c r="Y45" s="1260">
        <v>0</v>
      </c>
      <c r="Z45" s="1260">
        <f>SUM(X45:Y45)</f>
        <v>0</v>
      </c>
      <c r="AA45" s="1260"/>
      <c r="AB45" s="1260">
        <v>0</v>
      </c>
      <c r="AC45" s="1260">
        <v>0</v>
      </c>
      <c r="AD45" s="1260">
        <f>SUM(AB45:AC45)</f>
        <v>0</v>
      </c>
      <c r="AE45" s="1260"/>
      <c r="AF45" s="1260">
        <v>9</v>
      </c>
      <c r="AG45" s="1260">
        <v>6</v>
      </c>
      <c r="AH45" s="1260">
        <f>SUM(AF45:AG45)</f>
        <v>15</v>
      </c>
      <c r="AI45" s="1260"/>
      <c r="AJ45" s="1260">
        <f>SUM(H45+L45+P45+T45+X45+AB45+AF45)</f>
        <v>9</v>
      </c>
      <c r="AK45" s="1260">
        <f>SUM(I45+M45+Q45+U45+Y45+AC45+AG45)</f>
        <v>6</v>
      </c>
      <c r="AL45" s="1260"/>
      <c r="AM45" s="2574">
        <f>SUM(AJ45:AK45)</f>
        <v>15</v>
      </c>
    </row>
    <row r="46" spans="1:39" ht="12" customHeight="1">
      <c r="E46" s="1961">
        <v>1408</v>
      </c>
      <c r="F46" s="373" t="s">
        <v>63</v>
      </c>
      <c r="G46" s="373"/>
      <c r="H46" s="1264">
        <f>SUM(H48,H47,H49,H50)</f>
        <v>0</v>
      </c>
      <c r="I46" s="1264">
        <f>SUM(I48,I47,I49,I50)</f>
        <v>0</v>
      </c>
      <c r="J46" s="1264">
        <f>SUM(H46:I46)</f>
        <v>0</v>
      </c>
      <c r="K46" s="1264"/>
      <c r="L46" s="1264">
        <f>SUM(L47:L50)</f>
        <v>0</v>
      </c>
      <c r="M46" s="1264">
        <f>SUM(M47:M50)</f>
        <v>0</v>
      </c>
      <c r="N46" s="1264">
        <f>SUM(L46:M46)</f>
        <v>0</v>
      </c>
      <c r="O46" s="1264"/>
      <c r="P46" s="1264">
        <f>SUM(P47:P50)</f>
        <v>0</v>
      </c>
      <c r="Q46" s="1264">
        <f>SUM(Q47:Q50)</f>
        <v>0</v>
      </c>
      <c r="R46" s="1264">
        <f>SUM(P46:Q46)</f>
        <v>0</v>
      </c>
      <c r="S46" s="1264"/>
      <c r="T46" s="1264">
        <f>SUM(T47:T50)</f>
        <v>0</v>
      </c>
      <c r="U46" s="1264">
        <f>SUM(U47:U50)</f>
        <v>0</v>
      </c>
      <c r="V46" s="1264">
        <f>SUM(T46:U46)</f>
        <v>0</v>
      </c>
      <c r="W46" s="1264"/>
      <c r="X46" s="1264">
        <f>SUM(X47:X50)</f>
        <v>0</v>
      </c>
      <c r="Y46" s="1264">
        <f>SUM(Y47:Y50)</f>
        <v>0</v>
      </c>
      <c r="Z46" s="1264">
        <f>SUM(X46:Y46)</f>
        <v>0</v>
      </c>
      <c r="AA46" s="1264"/>
      <c r="AB46" s="1264">
        <f>SUM(AB47:AB50)</f>
        <v>0</v>
      </c>
      <c r="AC46" s="1264">
        <f>SUM(AC47:AC50)</f>
        <v>0</v>
      </c>
      <c r="AD46" s="1264">
        <f>SUM(AB46:AC46)</f>
        <v>0</v>
      </c>
      <c r="AE46" s="1264"/>
      <c r="AF46" s="1264">
        <f>SUM(AF47:AF50)</f>
        <v>0</v>
      </c>
      <c r="AG46" s="1264">
        <f>SUM(AG47:AG50)</f>
        <v>0</v>
      </c>
      <c r="AH46" s="1264">
        <f>SUM(AF46:AG46)</f>
        <v>0</v>
      </c>
      <c r="AI46" s="1264"/>
      <c r="AJ46" s="1264">
        <f>SUM(H46+L46+P46+T46+X46+AB46+AF46)</f>
        <v>0</v>
      </c>
      <c r="AK46" s="1264">
        <f>SUM(I46+M46+Q46+U46+Y46+AC46+AG46)</f>
        <v>0</v>
      </c>
      <c r="AL46" s="1264"/>
      <c r="AM46" s="2575">
        <f>SUM(AJ46:AK46)</f>
        <v>0</v>
      </c>
    </row>
    <row r="47" spans="1:39" ht="12" customHeight="1">
      <c r="A47" s="5">
        <v>8</v>
      </c>
      <c r="B47" s="5">
        <v>4</v>
      </c>
      <c r="C47" s="5">
        <v>6</v>
      </c>
      <c r="E47" s="1950"/>
      <c r="F47" s="923" t="s">
        <v>473</v>
      </c>
      <c r="G47" s="925"/>
      <c r="H47" s="1260">
        <v>0</v>
      </c>
      <c r="I47" s="1260">
        <v>0</v>
      </c>
      <c r="J47" s="1260">
        <f>SUM(H47:I47)</f>
        <v>0</v>
      </c>
      <c r="K47" s="1260"/>
      <c r="L47" s="1260">
        <v>0</v>
      </c>
      <c r="M47" s="1260">
        <v>0</v>
      </c>
      <c r="N47" s="1260">
        <f>SUM(L47:M47)</f>
        <v>0</v>
      </c>
      <c r="O47" s="1260"/>
      <c r="P47" s="1260">
        <v>0</v>
      </c>
      <c r="Q47" s="1260">
        <v>0</v>
      </c>
      <c r="R47" s="1260">
        <f>SUM(P47:Q47)</f>
        <v>0</v>
      </c>
      <c r="S47" s="1260"/>
      <c r="T47" s="1260">
        <v>0</v>
      </c>
      <c r="U47" s="1260">
        <v>0</v>
      </c>
      <c r="V47" s="1260">
        <f>SUM(T47:U47)</f>
        <v>0</v>
      </c>
      <c r="W47" s="1260"/>
      <c r="X47" s="1260">
        <v>0</v>
      </c>
      <c r="Y47" s="1260">
        <v>0</v>
      </c>
      <c r="Z47" s="1260">
        <f>SUM(X47:Y47)</f>
        <v>0</v>
      </c>
      <c r="AA47" s="1260"/>
      <c r="AB47" s="1260">
        <v>0</v>
      </c>
      <c r="AC47" s="1260">
        <v>0</v>
      </c>
      <c r="AD47" s="1260">
        <f>SUM(AB47:AC47)</f>
        <v>0</v>
      </c>
      <c r="AE47" s="1260"/>
      <c r="AF47" s="1260">
        <v>0</v>
      </c>
      <c r="AG47" s="1260">
        <v>0</v>
      </c>
      <c r="AH47" s="1260">
        <f>SUM(AF47:AG47)</f>
        <v>0</v>
      </c>
      <c r="AI47" s="1260"/>
      <c r="AJ47" s="1260">
        <f>SUM(H47+L47+P47+T47+X47+AB47+AF47)</f>
        <v>0</v>
      </c>
      <c r="AK47" s="1260">
        <f>SUM(I47+M47+Q47+U47+Y47+AC47+AG47)</f>
        <v>0</v>
      </c>
      <c r="AL47" s="1260"/>
      <c r="AM47" s="2574">
        <f>SUM(AJ47:AK47)</f>
        <v>0</v>
      </c>
    </row>
    <row r="48" spans="1:39" ht="12" customHeight="1">
      <c r="A48" s="5">
        <v>8</v>
      </c>
      <c r="B48" s="5">
        <v>4</v>
      </c>
      <c r="C48" s="5">
        <v>8</v>
      </c>
      <c r="E48" s="1950"/>
      <c r="F48" s="369" t="s">
        <v>57</v>
      </c>
      <c r="G48" s="925"/>
      <c r="H48" s="1260">
        <v>0</v>
      </c>
      <c r="I48" s="1260">
        <v>0</v>
      </c>
      <c r="J48" s="1260">
        <f>SUM(H48:I48)</f>
        <v>0</v>
      </c>
      <c r="K48" s="1260"/>
      <c r="L48" s="1260">
        <v>0</v>
      </c>
      <c r="M48" s="1260">
        <v>0</v>
      </c>
      <c r="N48" s="1260">
        <f>SUM(L48:M48)</f>
        <v>0</v>
      </c>
      <c r="O48" s="1260"/>
      <c r="P48" s="1260">
        <v>0</v>
      </c>
      <c r="Q48" s="1260">
        <v>0</v>
      </c>
      <c r="R48" s="1260">
        <f>SUM(P48:Q48)</f>
        <v>0</v>
      </c>
      <c r="S48" s="1260"/>
      <c r="T48" s="1260">
        <v>0</v>
      </c>
      <c r="U48" s="1260">
        <v>0</v>
      </c>
      <c r="V48" s="1260">
        <f>SUM(T48:U48)</f>
        <v>0</v>
      </c>
      <c r="W48" s="1260"/>
      <c r="X48" s="1260">
        <v>0</v>
      </c>
      <c r="Y48" s="1260">
        <v>0</v>
      </c>
      <c r="Z48" s="1260">
        <f>SUM(X48:Y48)</f>
        <v>0</v>
      </c>
      <c r="AA48" s="1260"/>
      <c r="AB48" s="1260">
        <v>0</v>
      </c>
      <c r="AC48" s="1260">
        <v>0</v>
      </c>
      <c r="AD48" s="1260">
        <f>SUM(AB48:AC48)</f>
        <v>0</v>
      </c>
      <c r="AE48" s="1260"/>
      <c r="AF48" s="1260">
        <v>0</v>
      </c>
      <c r="AG48" s="1260">
        <v>0</v>
      </c>
      <c r="AH48" s="1260">
        <f>SUM(AF48:AG48)</f>
        <v>0</v>
      </c>
      <c r="AI48" s="1260"/>
      <c r="AJ48" s="1260">
        <f>SUM(H48+L48+P48+T48+X48+AB48+AF48)</f>
        <v>0</v>
      </c>
      <c r="AK48" s="1260">
        <f>SUM(I48+M48+Q48+U48+Y48+AC48+AG48)</f>
        <v>0</v>
      </c>
      <c r="AL48" s="1260"/>
      <c r="AM48" s="2574">
        <f>SUM(AJ48:AK48)</f>
        <v>0</v>
      </c>
    </row>
    <row r="49" spans="1:39" ht="11.85" customHeight="1">
      <c r="A49" s="5">
        <v>8</v>
      </c>
      <c r="B49" s="5">
        <v>4</v>
      </c>
      <c r="C49" s="5">
        <v>11</v>
      </c>
      <c r="E49" s="1950"/>
      <c r="F49" s="369" t="s">
        <v>18</v>
      </c>
      <c r="G49" s="369"/>
      <c r="H49" s="1260">
        <v>0</v>
      </c>
      <c r="I49" s="1260">
        <v>0</v>
      </c>
      <c r="J49" s="1260">
        <f>SUM(H49:I49)</f>
        <v>0</v>
      </c>
      <c r="K49" s="1260"/>
      <c r="L49" s="1260">
        <v>0</v>
      </c>
      <c r="M49" s="1260">
        <v>0</v>
      </c>
      <c r="N49" s="1260">
        <f>SUM(L49:M49)</f>
        <v>0</v>
      </c>
      <c r="O49" s="1260"/>
      <c r="P49" s="1260">
        <v>0</v>
      </c>
      <c r="Q49" s="1260">
        <v>0</v>
      </c>
      <c r="R49" s="1260">
        <f>SUM(P49:Q49)</f>
        <v>0</v>
      </c>
      <c r="S49" s="1260"/>
      <c r="T49" s="1260">
        <v>0</v>
      </c>
      <c r="U49" s="1260">
        <v>0</v>
      </c>
      <c r="V49" s="1260">
        <f>SUM(T49:U49)</f>
        <v>0</v>
      </c>
      <c r="W49" s="1260"/>
      <c r="X49" s="1260">
        <v>0</v>
      </c>
      <c r="Y49" s="1260">
        <v>0</v>
      </c>
      <c r="Z49" s="1260">
        <f>SUM(X49:Y49)</f>
        <v>0</v>
      </c>
      <c r="AA49" s="1260"/>
      <c r="AB49" s="1260">
        <v>0</v>
      </c>
      <c r="AC49" s="1260">
        <v>0</v>
      </c>
      <c r="AD49" s="1260">
        <f>SUM(AB49:AC49)</f>
        <v>0</v>
      </c>
      <c r="AE49" s="1260"/>
      <c r="AF49" s="1260">
        <v>0</v>
      </c>
      <c r="AG49" s="1260">
        <v>0</v>
      </c>
      <c r="AH49" s="1260">
        <f>SUM(AF49:AG49)</f>
        <v>0</v>
      </c>
      <c r="AI49" s="1260"/>
      <c r="AJ49" s="1260">
        <f>SUM(H49+L49+P49+T49+X49+AB49+AF49)</f>
        <v>0</v>
      </c>
      <c r="AK49" s="1260">
        <f>SUM(I49+M49+Q49+U49+Y49+AC49+AG49)</f>
        <v>0</v>
      </c>
      <c r="AL49" s="1260"/>
      <c r="AM49" s="2574">
        <f>SUM(AJ49:AK49)</f>
        <v>0</v>
      </c>
    </row>
    <row r="50" spans="1:39" ht="11.85" customHeight="1">
      <c r="A50" s="5">
        <v>8</v>
      </c>
      <c r="B50" s="5">
        <v>4</v>
      </c>
      <c r="C50" s="5">
        <v>11</v>
      </c>
      <c r="E50" s="2102"/>
      <c r="F50" s="369" t="s">
        <v>59</v>
      </c>
      <c r="G50" s="369"/>
      <c r="H50" s="1260">
        <v>0</v>
      </c>
      <c r="I50" s="1260">
        <v>0</v>
      </c>
      <c r="J50" s="1260">
        <f>SUM(H50:I50)</f>
        <v>0</v>
      </c>
      <c r="K50" s="1260"/>
      <c r="L50" s="1260">
        <v>0</v>
      </c>
      <c r="M50" s="1260">
        <v>0</v>
      </c>
      <c r="N50" s="1260">
        <f>SUM(L50:M50)</f>
        <v>0</v>
      </c>
      <c r="O50" s="1260"/>
      <c r="P50" s="1260">
        <v>0</v>
      </c>
      <c r="Q50" s="1260">
        <v>0</v>
      </c>
      <c r="R50" s="1260">
        <f>SUM(P50:Q50)</f>
        <v>0</v>
      </c>
      <c r="S50" s="1260"/>
      <c r="T50" s="1260">
        <v>0</v>
      </c>
      <c r="U50" s="1260">
        <v>0</v>
      </c>
      <c r="V50" s="1260">
        <f>SUM(T50:U50)</f>
        <v>0</v>
      </c>
      <c r="W50" s="1260"/>
      <c r="X50" s="1260">
        <v>0</v>
      </c>
      <c r="Y50" s="1260">
        <v>0</v>
      </c>
      <c r="Z50" s="1260">
        <f>SUM(X50:Y50)</f>
        <v>0</v>
      </c>
      <c r="AA50" s="1260"/>
      <c r="AB50" s="1260">
        <v>0</v>
      </c>
      <c r="AC50" s="1260">
        <v>0</v>
      </c>
      <c r="AD50" s="1260">
        <f>SUM(AB50:AC50)</f>
        <v>0</v>
      </c>
      <c r="AE50" s="1260"/>
      <c r="AF50" s="1260">
        <v>0</v>
      </c>
      <c r="AG50" s="1260">
        <v>0</v>
      </c>
      <c r="AH50" s="1260">
        <f>SUM(AF50:AG50)</f>
        <v>0</v>
      </c>
      <c r="AI50" s="1260"/>
      <c r="AJ50" s="1260">
        <f>SUM(H50+L50+P50+T50+X50+AB50+AF50)</f>
        <v>0</v>
      </c>
      <c r="AK50" s="1260">
        <f>SUM(I50+M50+Q50+U50+Y50+AC50+AG50)</f>
        <v>0</v>
      </c>
      <c r="AL50" s="1260"/>
      <c r="AM50" s="2573">
        <f>SUM(AJ50:AK50)</f>
        <v>0</v>
      </c>
    </row>
    <row r="51" spans="1:39" s="925" customFormat="1" ht="12" customHeight="1">
      <c r="A51" s="931"/>
      <c r="B51" s="931"/>
      <c r="C51" s="931"/>
      <c r="D51" s="931"/>
      <c r="E51" s="1961">
        <v>1624</v>
      </c>
      <c r="F51" s="373" t="s">
        <v>458</v>
      </c>
      <c r="G51" s="482"/>
      <c r="H51" s="1264">
        <f>SUM(H52:H54)</f>
        <v>0</v>
      </c>
      <c r="I51" s="1264">
        <f>SUM(I52:I54)</f>
        <v>0</v>
      </c>
      <c r="J51" s="1264">
        <f>SUM(H51:I51)</f>
        <v>0</v>
      </c>
      <c r="K51" s="1264"/>
      <c r="L51" s="1264">
        <f>SUM(L52:L54)</f>
        <v>0</v>
      </c>
      <c r="M51" s="1264">
        <f>SUM(M52:M54)</f>
        <v>0</v>
      </c>
      <c r="N51" s="1264">
        <f>SUM(L51:M51)</f>
        <v>0</v>
      </c>
      <c r="O51" s="1264"/>
      <c r="P51" s="1264">
        <f>SUM(P52:P54)</f>
        <v>0</v>
      </c>
      <c r="Q51" s="1264">
        <f>SUM(Q52:Q54)</f>
        <v>0</v>
      </c>
      <c r="R51" s="1264">
        <f>SUM(P51:Q51)</f>
        <v>0</v>
      </c>
      <c r="S51" s="1264"/>
      <c r="T51" s="1264">
        <f>SUM(T52:T54)</f>
        <v>0</v>
      </c>
      <c r="U51" s="1264">
        <f>SUM(U52:U54)</f>
        <v>0</v>
      </c>
      <c r="V51" s="1264">
        <f>SUM(T51:U51)</f>
        <v>0</v>
      </c>
      <c r="W51" s="1264"/>
      <c r="X51" s="1264">
        <f>SUM(X52:X54)</f>
        <v>0</v>
      </c>
      <c r="Y51" s="1264">
        <f>SUM(Y52:Y54)</f>
        <v>0</v>
      </c>
      <c r="Z51" s="1264">
        <f>SUM(X51:Y51)</f>
        <v>0</v>
      </c>
      <c r="AA51" s="1264"/>
      <c r="AB51" s="1264">
        <f>SUM(AB52:AB54)</f>
        <v>0</v>
      </c>
      <c r="AC51" s="1264">
        <f>SUM(AC52:AC54)</f>
        <v>0</v>
      </c>
      <c r="AD51" s="1264">
        <f>SUM(AB51:AC51)</f>
        <v>0</v>
      </c>
      <c r="AE51" s="1264"/>
      <c r="AF51" s="1264">
        <f>SUM(AF52:AF54)</f>
        <v>0</v>
      </c>
      <c r="AG51" s="1264">
        <f>SUM(AG52:AG54)</f>
        <v>0</v>
      </c>
      <c r="AH51" s="1264">
        <f>SUM(AF51:AG51)</f>
        <v>0</v>
      </c>
      <c r="AI51" s="1264"/>
      <c r="AJ51" s="1264">
        <f>SUM(H51+L51+P51+T51+X51+AB51+AF51)</f>
        <v>0</v>
      </c>
      <c r="AK51" s="1264">
        <f>SUM(I51+M51+Q51+U51+Y51+AC51+AG51)</f>
        <v>0</v>
      </c>
      <c r="AL51" s="1264"/>
      <c r="AM51" s="2575">
        <f>SUM(AJ51:AK51)</f>
        <v>0</v>
      </c>
    </row>
    <row r="52" spans="1:39" ht="11.85" customHeight="1">
      <c r="A52" s="5">
        <v>9</v>
      </c>
      <c r="B52" s="5">
        <v>4</v>
      </c>
      <c r="C52" s="5">
        <v>8</v>
      </c>
      <c r="E52" s="1950"/>
      <c r="F52" s="923" t="s">
        <v>21</v>
      </c>
      <c r="G52" s="484"/>
      <c r="H52" s="1260">
        <v>0</v>
      </c>
      <c r="I52" s="1260">
        <v>0</v>
      </c>
      <c r="J52" s="1260">
        <f>SUM(H52:I52)</f>
        <v>0</v>
      </c>
      <c r="K52" s="1260"/>
      <c r="L52" s="1260">
        <v>0</v>
      </c>
      <c r="M52" s="1260">
        <v>0</v>
      </c>
      <c r="N52" s="1260">
        <f>SUM(L52:M52)</f>
        <v>0</v>
      </c>
      <c r="O52" s="1260"/>
      <c r="P52" s="1260">
        <v>0</v>
      </c>
      <c r="Q52" s="1260">
        <v>0</v>
      </c>
      <c r="R52" s="1260">
        <f>SUM(P52:Q52)</f>
        <v>0</v>
      </c>
      <c r="S52" s="1260"/>
      <c r="T52" s="1260">
        <v>0</v>
      </c>
      <c r="U52" s="1260">
        <v>0</v>
      </c>
      <c r="V52" s="1260">
        <f>SUM(T52:U52)</f>
        <v>0</v>
      </c>
      <c r="W52" s="1260"/>
      <c r="X52" s="1260">
        <v>0</v>
      </c>
      <c r="Y52" s="1260">
        <v>0</v>
      </c>
      <c r="Z52" s="1260">
        <f>SUM(X52:Y52)</f>
        <v>0</v>
      </c>
      <c r="AA52" s="1260"/>
      <c r="AB52" s="1260">
        <v>0</v>
      </c>
      <c r="AC52" s="1260">
        <v>0</v>
      </c>
      <c r="AD52" s="1260">
        <f>SUM(AB52:AC52)</f>
        <v>0</v>
      </c>
      <c r="AE52" s="1260"/>
      <c r="AF52" s="1260">
        <v>0</v>
      </c>
      <c r="AG52" s="1260">
        <v>0</v>
      </c>
      <c r="AH52" s="1260">
        <f>SUM(AF52:AG52)</f>
        <v>0</v>
      </c>
      <c r="AI52" s="1260"/>
      <c r="AJ52" s="1260">
        <f>SUM(H52+L52+P52+T52+X52+AB52+AF52)</f>
        <v>0</v>
      </c>
      <c r="AK52" s="1260">
        <f>SUM(I52+M52+Q52+U52+Y52+AC52+AG52)</f>
        <v>0</v>
      </c>
      <c r="AL52" s="1260"/>
      <c r="AM52" s="2574">
        <f>SUM(AJ52:AK52)</f>
        <v>0</v>
      </c>
    </row>
    <row r="53" spans="1:39" ht="11.85" customHeight="1">
      <c r="E53" s="1950"/>
      <c r="F53" s="485" t="s">
        <v>149</v>
      </c>
      <c r="G53" s="4"/>
      <c r="H53" s="1260">
        <v>0</v>
      </c>
      <c r="I53" s="1260">
        <v>0</v>
      </c>
      <c r="J53" s="1260">
        <f>SUM(H53:I53)</f>
        <v>0</v>
      </c>
      <c r="K53" s="1260"/>
      <c r="L53" s="1260">
        <v>0</v>
      </c>
      <c r="M53" s="1260">
        <v>0</v>
      </c>
      <c r="N53" s="1260">
        <f>SUM(L53:M53)</f>
        <v>0</v>
      </c>
      <c r="O53" s="1260"/>
      <c r="P53" s="1260">
        <v>0</v>
      </c>
      <c r="Q53" s="1260">
        <v>0</v>
      </c>
      <c r="R53" s="1260">
        <f>SUM(P53:Q53)</f>
        <v>0</v>
      </c>
      <c r="S53" s="1260"/>
      <c r="T53" s="1260">
        <v>0</v>
      </c>
      <c r="U53" s="1260">
        <v>0</v>
      </c>
      <c r="V53" s="1260">
        <f>SUM(T53:U53)</f>
        <v>0</v>
      </c>
      <c r="W53" s="1260"/>
      <c r="X53" s="1260">
        <v>0</v>
      </c>
      <c r="Y53" s="1260">
        <v>0</v>
      </c>
      <c r="Z53" s="1260">
        <f>SUM(X53:Y53)</f>
        <v>0</v>
      </c>
      <c r="AA53" s="1260"/>
      <c r="AB53" s="1260">
        <v>0</v>
      </c>
      <c r="AC53" s="1260">
        <v>0</v>
      </c>
      <c r="AD53" s="1260">
        <f>SUM(AB53:AC53)</f>
        <v>0</v>
      </c>
      <c r="AE53" s="1260"/>
      <c r="AF53" s="1260">
        <v>0</v>
      </c>
      <c r="AG53" s="1260">
        <v>0</v>
      </c>
      <c r="AH53" s="1260">
        <f>SUM(AF53:AG53)</f>
        <v>0</v>
      </c>
      <c r="AI53" s="1260"/>
      <c r="AJ53" s="1260">
        <f>SUM(H53+L53+P53+T53+X53+AB53+AF53)</f>
        <v>0</v>
      </c>
      <c r="AK53" s="1260">
        <f>SUM(I53+M53+Q53+U53+Y53+AC53+AG53)</f>
        <v>0</v>
      </c>
      <c r="AL53" s="1260"/>
      <c r="AM53" s="2574">
        <f>SUM(AJ53:AK53)</f>
        <v>0</v>
      </c>
    </row>
    <row r="54" spans="1:39" ht="11.85" customHeight="1">
      <c r="A54" s="5">
        <v>9</v>
      </c>
      <c r="B54" s="5">
        <v>5</v>
      </c>
      <c r="C54" s="5">
        <v>11</v>
      </c>
      <c r="E54" s="1955"/>
      <c r="F54" s="369" t="s">
        <v>22</v>
      </c>
      <c r="G54" s="369"/>
      <c r="H54" s="1260">
        <v>0</v>
      </c>
      <c r="I54" s="1260">
        <v>0</v>
      </c>
      <c r="J54" s="1260">
        <f>SUM(H54:I54)</f>
        <v>0</v>
      </c>
      <c r="K54" s="1260"/>
      <c r="L54" s="1260">
        <v>0</v>
      </c>
      <c r="M54" s="1260">
        <v>0</v>
      </c>
      <c r="N54" s="1260">
        <f>SUM(L54:M54)</f>
        <v>0</v>
      </c>
      <c r="O54" s="1260"/>
      <c r="P54" s="1260">
        <v>0</v>
      </c>
      <c r="Q54" s="1260">
        <v>0</v>
      </c>
      <c r="R54" s="1260">
        <f>SUM(P54:Q54)</f>
        <v>0</v>
      </c>
      <c r="S54" s="1260"/>
      <c r="T54" s="1260">
        <v>0</v>
      </c>
      <c r="U54" s="1260">
        <v>0</v>
      </c>
      <c r="V54" s="1260">
        <f>SUM(T54:U54)</f>
        <v>0</v>
      </c>
      <c r="W54" s="1260"/>
      <c r="X54" s="1260">
        <v>0</v>
      </c>
      <c r="Y54" s="1260">
        <v>0</v>
      </c>
      <c r="Z54" s="1260">
        <f>SUM(X54:Y54)</f>
        <v>0</v>
      </c>
      <c r="AA54" s="1260"/>
      <c r="AB54" s="1260">
        <v>0</v>
      </c>
      <c r="AC54" s="1260">
        <v>0</v>
      </c>
      <c r="AD54" s="1260">
        <f>SUM(AB54:AC54)</f>
        <v>0</v>
      </c>
      <c r="AE54" s="1260"/>
      <c r="AF54" s="1260">
        <v>0</v>
      </c>
      <c r="AG54" s="1260">
        <v>0</v>
      </c>
      <c r="AH54" s="1260">
        <f>SUM(AF54:AG54)</f>
        <v>0</v>
      </c>
      <c r="AI54" s="1260"/>
      <c r="AJ54" s="1260">
        <f>SUM(H54+L54+P54+T54+X54+AB54+AF54)</f>
        <v>0</v>
      </c>
      <c r="AK54" s="1260">
        <f>SUM(I54+M54+Q54+U54+Y54+AC54+AG54)</f>
        <v>0</v>
      </c>
      <c r="AL54" s="1260"/>
      <c r="AM54" s="2573">
        <f>SUM(AJ54:AK54)</f>
        <v>0</v>
      </c>
    </row>
    <row r="55" spans="1:39" s="925" customFormat="1" ht="12.75" customHeight="1">
      <c r="A55" s="931"/>
      <c r="B55" s="931"/>
      <c r="C55" s="931"/>
      <c r="D55" s="931"/>
      <c r="E55" s="2572"/>
      <c r="F55" s="2571" t="s">
        <v>0</v>
      </c>
      <c r="G55" s="2571"/>
      <c r="H55" s="2570">
        <f>SUM(H8+H17+H26+H30+H33+H38+H43+H46+H51)</f>
        <v>419</v>
      </c>
      <c r="I55" s="2570">
        <f>SUM(I8+I17+I26+I30+I33+I38+I43+I46+I51)</f>
        <v>339</v>
      </c>
      <c r="J55" s="2570">
        <f>SUM(J8+J17+J26+J30+J33+J38+J43+J46+J51)</f>
        <v>758</v>
      </c>
      <c r="K55" s="2570"/>
      <c r="L55" s="2570">
        <f>SUM(L8+L17+L26+L30+L33+L38+L43+L46+L51)</f>
        <v>0</v>
      </c>
      <c r="M55" s="2570">
        <f>SUM(M8+M17+M26+M30+M33+M38+M43+M46+M51)</f>
        <v>0</v>
      </c>
      <c r="N55" s="2570">
        <f>SUM(N8+N17+N26+N30+N33+N38+N43+N46+N51)</f>
        <v>0</v>
      </c>
      <c r="O55" s="2570"/>
      <c r="P55" s="2570">
        <f>SUM(P8+P17+P26+P30+P33+P38+P43+P46+P51)</f>
        <v>57</v>
      </c>
      <c r="Q55" s="2570">
        <f>SUM(Q8+Q17+Q26+Q30+Q33+Q38+Q43+Q46+Q51)</f>
        <v>62</v>
      </c>
      <c r="R55" s="2570">
        <f>SUM(R8+R17+R26+R30+R33+R38+R43+R46+R51)</f>
        <v>119</v>
      </c>
      <c r="S55" s="2570"/>
      <c r="T55" s="2570">
        <f>SUM(T8+T17+T26+T30+T33+T38+T43+T46+T51)</f>
        <v>0</v>
      </c>
      <c r="U55" s="2570">
        <f>SUM(U8+U17+U26+U30+U33+U38+U43+U46+U51)</f>
        <v>0</v>
      </c>
      <c r="V55" s="2570">
        <f>SUM(V8+V17+V26+V30+V33+V38+V43+V46+V51)</f>
        <v>0</v>
      </c>
      <c r="W55" s="2570"/>
      <c r="X55" s="2570">
        <f>SUM(X8+X17+X26+X30+X33+X38+X43+X46+X51)</f>
        <v>0</v>
      </c>
      <c r="Y55" s="2570">
        <f>SUM(Y8+Y17+Y26+Y30+Y33+Y38+Y43+Y46+Y51)</f>
        <v>0</v>
      </c>
      <c r="Z55" s="2570">
        <f>SUM(Z8+Z17+Z26+Z30+Z33+Z38+Z43+Z46+Z51)</f>
        <v>0</v>
      </c>
      <c r="AA55" s="2570"/>
      <c r="AB55" s="2570">
        <f>SUM(AB8+AB17+AB26+AB30+AB33+AB38+AB43+AB46+AB51)</f>
        <v>44</v>
      </c>
      <c r="AC55" s="2570">
        <f>SUM(AC8+AC17+AC26+AC30+AC33+AC38+AC43+AC46+AC51)</f>
        <v>68</v>
      </c>
      <c r="AD55" s="2570">
        <f>SUM(AD8+AD17+AD26+AD30+AD33+AD38+AD43+AD46+AD51)</f>
        <v>112</v>
      </c>
      <c r="AE55" s="2570"/>
      <c r="AF55" s="2570">
        <f>SUM(AF8+AF17+AF26+AF30+AF33+AF38+AF43+AF46+AF51)</f>
        <v>127</v>
      </c>
      <c r="AG55" s="2570">
        <f>SUM(AG8+AG17+AG26+AG30+AG33+AG38+AG43+AG46+AG51)</f>
        <v>165</v>
      </c>
      <c r="AH55" s="2570">
        <f>SUM(AH8+AH17+AH26+AH30+AH33+AH38+AH43+AH46+AH51)</f>
        <v>292</v>
      </c>
      <c r="AI55" s="2570"/>
      <c r="AJ55" s="2570">
        <f>SUM(AJ8+AJ17+AJ26+AJ30+AJ33+AJ38+AJ43+AJ46+AJ51)</f>
        <v>647</v>
      </c>
      <c r="AK55" s="2570">
        <f>SUM(AK8+AK17+AK26+AK30+AK33+AK38+AK43+AK46+AK51)</f>
        <v>634</v>
      </c>
      <c r="AL55" s="2570"/>
      <c r="AM55" s="2569">
        <f>SUM(AM8+AM17+AM26+AM30+AM33+AM38+AM43+AM46+AM51)</f>
        <v>1281</v>
      </c>
    </row>
    <row r="56" spans="1:39" ht="10.5" customHeight="1">
      <c r="E56" s="6"/>
      <c r="F56" s="2568" t="s">
        <v>148</v>
      </c>
      <c r="G56" s="2568"/>
      <c r="H56" s="2568"/>
      <c r="I56" s="2568"/>
      <c r="J56" s="2568"/>
      <c r="K56" s="2568"/>
      <c r="L56" s="2568"/>
      <c r="M56" s="2568"/>
      <c r="N56" s="2568"/>
      <c r="O56" s="2568"/>
      <c r="P56" s="2568"/>
      <c r="Q56" s="2568"/>
      <c r="R56" s="2568"/>
      <c r="S56" s="2568"/>
      <c r="T56" s="2568"/>
      <c r="U56" s="2568"/>
      <c r="V56" s="2568"/>
      <c r="W56" s="2568"/>
      <c r="X56" s="2568"/>
      <c r="Y56" s="2568"/>
      <c r="Z56" s="2568"/>
      <c r="AA56" s="2568"/>
      <c r="AB56" s="2568"/>
      <c r="AC56" s="2568"/>
      <c r="AD56" s="2568"/>
      <c r="AE56" s="2568"/>
      <c r="AF56" s="2568"/>
      <c r="AG56" s="2568"/>
      <c r="AH56" s="2568"/>
      <c r="AI56" s="2568"/>
      <c r="AJ56" s="2568"/>
      <c r="AK56" s="2568"/>
      <c r="AL56" s="2568"/>
      <c r="AM56" s="2568"/>
    </row>
  </sheetData>
  <mergeCells count="26">
    <mergeCell ref="AJ6:AK6"/>
    <mergeCell ref="AM6:AM7"/>
    <mergeCell ref="AO16:AQ24"/>
    <mergeCell ref="E2:AM2"/>
    <mergeCell ref="E3:AM3"/>
    <mergeCell ref="E5:E7"/>
    <mergeCell ref="F5:G7"/>
    <mergeCell ref="H5:AM5"/>
    <mergeCell ref="H6:J6"/>
    <mergeCell ref="L6:N6"/>
    <mergeCell ref="E46:E50"/>
    <mergeCell ref="T6:V6"/>
    <mergeCell ref="X6:Z6"/>
    <mergeCell ref="AB6:AD6"/>
    <mergeCell ref="AF6:AH6"/>
    <mergeCell ref="P6:R6"/>
    <mergeCell ref="E51:E54"/>
    <mergeCell ref="E17:E25"/>
    <mergeCell ref="E8:E16"/>
    <mergeCell ref="E26:E29"/>
    <mergeCell ref="F55:G55"/>
    <mergeCell ref="F56:AM56"/>
    <mergeCell ref="E30:E32"/>
    <mergeCell ref="E33:E37"/>
    <mergeCell ref="E38:E42"/>
    <mergeCell ref="E43:E45"/>
  </mergeCells>
  <pageMargins left="0.70866141732283472" right="0.70866141732283472" top="0.74803149606299213" bottom="0.74803149606299213" header="0.31496062992125984" footer="0.31496062992125984"/>
  <pageSetup scale="63" orientation="landscape" r:id="rId1"/>
  <colBreaks count="1" manualBreakCount="1">
    <brk id="40" max="1048575"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463A0-8E5D-43E9-9AEB-92C438307995}">
  <dimension ref="A1:AC111"/>
  <sheetViews>
    <sheetView view="pageBreakPreview" zoomScaleNormal="100" zoomScaleSheetLayoutView="100" workbookViewId="0">
      <selection activeCell="A42" sqref="A42"/>
    </sheetView>
  </sheetViews>
  <sheetFormatPr baseColWidth="10" defaultRowHeight="12.75"/>
  <cols>
    <col min="1" max="2" width="1.5703125" style="952" customWidth="1"/>
    <col min="3" max="3" width="29.85546875" style="952" customWidth="1"/>
    <col min="4" max="4" width="3" style="952" customWidth="1"/>
    <col min="5" max="5" width="14" style="952" customWidth="1"/>
    <col min="6" max="6" width="2.140625" style="952" customWidth="1"/>
    <col min="7" max="7" width="14" style="952" customWidth="1"/>
    <col min="8" max="8" width="2.140625" style="952" customWidth="1"/>
    <col min="9" max="9" width="14" style="952" customWidth="1"/>
    <col min="10" max="10" width="2.140625" style="952" customWidth="1"/>
    <col min="11" max="11" width="14" style="952" customWidth="1"/>
    <col min="12" max="12" width="16" style="952" customWidth="1"/>
    <col min="13" max="13" width="14.42578125" style="952" customWidth="1"/>
    <col min="14" max="14" width="13.28515625" style="952" bestFit="1" customWidth="1"/>
    <col min="15" max="15" width="13.140625" style="952" bestFit="1" customWidth="1"/>
    <col min="16" max="254" width="11.42578125" style="952"/>
    <col min="255" max="255" width="2.7109375" style="952" customWidth="1"/>
    <col min="256" max="256" width="5.28515625" style="952" customWidth="1"/>
    <col min="257" max="257" width="31.85546875" style="952" customWidth="1"/>
    <col min="258" max="258" width="0.28515625" style="952" customWidth="1"/>
    <col min="259" max="259" width="3" style="952" customWidth="1"/>
    <col min="260" max="260" width="1.42578125" style="952" customWidth="1"/>
    <col min="261" max="261" width="15.7109375" style="952" customWidth="1"/>
    <col min="262" max="262" width="0.5703125" style="952" customWidth="1"/>
    <col min="263" max="263" width="2.140625" style="952" customWidth="1"/>
    <col min="264" max="264" width="14" style="952" customWidth="1"/>
    <col min="265" max="265" width="2.28515625" style="952" customWidth="1"/>
    <col min="266" max="266" width="0" style="952" hidden="1" customWidth="1"/>
    <col min="267" max="267" width="11.42578125" style="952"/>
    <col min="268" max="268" width="33" style="952" customWidth="1"/>
    <col min="269" max="269" width="11.42578125" style="952"/>
    <col min="270" max="270" width="13.28515625" style="952" bestFit="1" customWidth="1"/>
    <col min="271" max="271" width="13.140625" style="952" bestFit="1" customWidth="1"/>
    <col min="272" max="510" width="11.42578125" style="952"/>
    <col min="511" max="511" width="2.7109375" style="952" customWidth="1"/>
    <col min="512" max="512" width="5.28515625" style="952" customWidth="1"/>
    <col min="513" max="513" width="31.85546875" style="952" customWidth="1"/>
    <col min="514" max="514" width="0.28515625" style="952" customWidth="1"/>
    <col min="515" max="515" width="3" style="952" customWidth="1"/>
    <col min="516" max="516" width="1.42578125" style="952" customWidth="1"/>
    <col min="517" max="517" width="15.7109375" style="952" customWidth="1"/>
    <col min="518" max="518" width="0.5703125" style="952" customWidth="1"/>
    <col min="519" max="519" width="2.140625" style="952" customWidth="1"/>
    <col min="520" max="520" width="14" style="952" customWidth="1"/>
    <col min="521" max="521" width="2.28515625" style="952" customWidth="1"/>
    <col min="522" max="522" width="0" style="952" hidden="1" customWidth="1"/>
    <col min="523" max="523" width="11.42578125" style="952"/>
    <col min="524" max="524" width="33" style="952" customWidth="1"/>
    <col min="525" max="525" width="11.42578125" style="952"/>
    <col min="526" max="526" width="13.28515625" style="952" bestFit="1" customWidth="1"/>
    <col min="527" max="527" width="13.140625" style="952" bestFit="1" customWidth="1"/>
    <col min="528" max="766" width="11.42578125" style="952"/>
    <col min="767" max="767" width="2.7109375" style="952" customWidth="1"/>
    <col min="768" max="768" width="5.28515625" style="952" customWidth="1"/>
    <col min="769" max="769" width="31.85546875" style="952" customWidth="1"/>
    <col min="770" max="770" width="0.28515625" style="952" customWidth="1"/>
    <col min="771" max="771" width="3" style="952" customWidth="1"/>
    <col min="772" max="772" width="1.42578125" style="952" customWidth="1"/>
    <col min="773" max="773" width="15.7109375" style="952" customWidth="1"/>
    <col min="774" max="774" width="0.5703125" style="952" customWidth="1"/>
    <col min="775" max="775" width="2.140625" style="952" customWidth="1"/>
    <col min="776" max="776" width="14" style="952" customWidth="1"/>
    <col min="777" max="777" width="2.28515625" style="952" customWidth="1"/>
    <col min="778" max="778" width="0" style="952" hidden="1" customWidth="1"/>
    <col min="779" max="779" width="11.42578125" style="952"/>
    <col min="780" max="780" width="33" style="952" customWidth="1"/>
    <col min="781" max="781" width="11.42578125" style="952"/>
    <col min="782" max="782" width="13.28515625" style="952" bestFit="1" customWidth="1"/>
    <col min="783" max="783" width="13.140625" style="952" bestFit="1" customWidth="1"/>
    <col min="784" max="1022" width="11.42578125" style="952"/>
    <col min="1023" max="1023" width="2.7109375" style="952" customWidth="1"/>
    <col min="1024" max="1024" width="5.28515625" style="952" customWidth="1"/>
    <col min="1025" max="1025" width="31.85546875" style="952" customWidth="1"/>
    <col min="1026" max="1026" width="0.28515625" style="952" customWidth="1"/>
    <col min="1027" max="1027" width="3" style="952" customWidth="1"/>
    <col min="1028" max="1028" width="1.42578125" style="952" customWidth="1"/>
    <col min="1029" max="1029" width="15.7109375" style="952" customWidth="1"/>
    <col min="1030" max="1030" width="0.5703125" style="952" customWidth="1"/>
    <col min="1031" max="1031" width="2.140625" style="952" customWidth="1"/>
    <col min="1032" max="1032" width="14" style="952" customWidth="1"/>
    <col min="1033" max="1033" width="2.28515625" style="952" customWidth="1"/>
    <col min="1034" max="1034" width="0" style="952" hidden="1" customWidth="1"/>
    <col min="1035" max="1035" width="11.42578125" style="952"/>
    <col min="1036" max="1036" width="33" style="952" customWidth="1"/>
    <col min="1037" max="1037" width="11.42578125" style="952"/>
    <col min="1038" max="1038" width="13.28515625" style="952" bestFit="1" customWidth="1"/>
    <col min="1039" max="1039" width="13.140625" style="952" bestFit="1" customWidth="1"/>
    <col min="1040" max="1278" width="11.42578125" style="952"/>
    <col min="1279" max="1279" width="2.7109375" style="952" customWidth="1"/>
    <col min="1280" max="1280" width="5.28515625" style="952" customWidth="1"/>
    <col min="1281" max="1281" width="31.85546875" style="952" customWidth="1"/>
    <col min="1282" max="1282" width="0.28515625" style="952" customWidth="1"/>
    <col min="1283" max="1283" width="3" style="952" customWidth="1"/>
    <col min="1284" max="1284" width="1.42578125" style="952" customWidth="1"/>
    <col min="1285" max="1285" width="15.7109375" style="952" customWidth="1"/>
    <col min="1286" max="1286" width="0.5703125" style="952" customWidth="1"/>
    <col min="1287" max="1287" width="2.140625" style="952" customWidth="1"/>
    <col min="1288" max="1288" width="14" style="952" customWidth="1"/>
    <col min="1289" max="1289" width="2.28515625" style="952" customWidth="1"/>
    <col min="1290" max="1290" width="0" style="952" hidden="1" customWidth="1"/>
    <col min="1291" max="1291" width="11.42578125" style="952"/>
    <col min="1292" max="1292" width="33" style="952" customWidth="1"/>
    <col min="1293" max="1293" width="11.42578125" style="952"/>
    <col min="1294" max="1294" width="13.28515625" style="952" bestFit="1" customWidth="1"/>
    <col min="1295" max="1295" width="13.140625" style="952" bestFit="1" customWidth="1"/>
    <col min="1296" max="1534" width="11.42578125" style="952"/>
    <col min="1535" max="1535" width="2.7109375" style="952" customWidth="1"/>
    <col min="1536" max="1536" width="5.28515625" style="952" customWidth="1"/>
    <col min="1537" max="1537" width="31.85546875" style="952" customWidth="1"/>
    <col min="1538" max="1538" width="0.28515625" style="952" customWidth="1"/>
    <col min="1539" max="1539" width="3" style="952" customWidth="1"/>
    <col min="1540" max="1540" width="1.42578125" style="952" customWidth="1"/>
    <col min="1541" max="1541" width="15.7109375" style="952" customWidth="1"/>
    <col min="1542" max="1542" width="0.5703125" style="952" customWidth="1"/>
    <col min="1543" max="1543" width="2.140625" style="952" customWidth="1"/>
    <col min="1544" max="1544" width="14" style="952" customWidth="1"/>
    <col min="1545" max="1545" width="2.28515625" style="952" customWidth="1"/>
    <col min="1546" max="1546" width="0" style="952" hidden="1" customWidth="1"/>
    <col min="1547" max="1547" width="11.42578125" style="952"/>
    <col min="1548" max="1548" width="33" style="952" customWidth="1"/>
    <col min="1549" max="1549" width="11.42578125" style="952"/>
    <col min="1550" max="1550" width="13.28515625" style="952" bestFit="1" customWidth="1"/>
    <col min="1551" max="1551" width="13.140625" style="952" bestFit="1" customWidth="1"/>
    <col min="1552" max="1790" width="11.42578125" style="952"/>
    <col min="1791" max="1791" width="2.7109375" style="952" customWidth="1"/>
    <col min="1792" max="1792" width="5.28515625" style="952" customWidth="1"/>
    <col min="1793" max="1793" width="31.85546875" style="952" customWidth="1"/>
    <col min="1794" max="1794" width="0.28515625" style="952" customWidth="1"/>
    <col min="1795" max="1795" width="3" style="952" customWidth="1"/>
    <col min="1796" max="1796" width="1.42578125" style="952" customWidth="1"/>
    <col min="1797" max="1797" width="15.7109375" style="952" customWidth="1"/>
    <col min="1798" max="1798" width="0.5703125" style="952" customWidth="1"/>
    <col min="1799" max="1799" width="2.140625" style="952" customWidth="1"/>
    <col min="1800" max="1800" width="14" style="952" customWidth="1"/>
    <col min="1801" max="1801" width="2.28515625" style="952" customWidth="1"/>
    <col min="1802" max="1802" width="0" style="952" hidden="1" customWidth="1"/>
    <col min="1803" max="1803" width="11.42578125" style="952"/>
    <col min="1804" max="1804" width="33" style="952" customWidth="1"/>
    <col min="1805" max="1805" width="11.42578125" style="952"/>
    <col min="1806" max="1806" width="13.28515625" style="952" bestFit="1" customWidth="1"/>
    <col min="1807" max="1807" width="13.140625" style="952" bestFit="1" customWidth="1"/>
    <col min="1808" max="2046" width="11.42578125" style="952"/>
    <col min="2047" max="2047" width="2.7109375" style="952" customWidth="1"/>
    <col min="2048" max="2048" width="5.28515625" style="952" customWidth="1"/>
    <col min="2049" max="2049" width="31.85546875" style="952" customWidth="1"/>
    <col min="2050" max="2050" width="0.28515625" style="952" customWidth="1"/>
    <col min="2051" max="2051" width="3" style="952" customWidth="1"/>
    <col min="2052" max="2052" width="1.42578125" style="952" customWidth="1"/>
    <col min="2053" max="2053" width="15.7109375" style="952" customWidth="1"/>
    <col min="2054" max="2054" width="0.5703125" style="952" customWidth="1"/>
    <col min="2055" max="2055" width="2.140625" style="952" customWidth="1"/>
    <col min="2056" max="2056" width="14" style="952" customWidth="1"/>
    <col min="2057" max="2057" width="2.28515625" style="952" customWidth="1"/>
    <col min="2058" max="2058" width="0" style="952" hidden="1" customWidth="1"/>
    <col min="2059" max="2059" width="11.42578125" style="952"/>
    <col min="2060" max="2060" width="33" style="952" customWidth="1"/>
    <col min="2061" max="2061" width="11.42578125" style="952"/>
    <col min="2062" max="2062" width="13.28515625" style="952" bestFit="1" customWidth="1"/>
    <col min="2063" max="2063" width="13.140625" style="952" bestFit="1" customWidth="1"/>
    <col min="2064" max="2302" width="11.42578125" style="952"/>
    <col min="2303" max="2303" width="2.7109375" style="952" customWidth="1"/>
    <col min="2304" max="2304" width="5.28515625" style="952" customWidth="1"/>
    <col min="2305" max="2305" width="31.85546875" style="952" customWidth="1"/>
    <col min="2306" max="2306" width="0.28515625" style="952" customWidth="1"/>
    <col min="2307" max="2307" width="3" style="952" customWidth="1"/>
    <col min="2308" max="2308" width="1.42578125" style="952" customWidth="1"/>
    <col min="2309" max="2309" width="15.7109375" style="952" customWidth="1"/>
    <col min="2310" max="2310" width="0.5703125" style="952" customWidth="1"/>
    <col min="2311" max="2311" width="2.140625" style="952" customWidth="1"/>
    <col min="2312" max="2312" width="14" style="952" customWidth="1"/>
    <col min="2313" max="2313" width="2.28515625" style="952" customWidth="1"/>
    <col min="2314" max="2314" width="0" style="952" hidden="1" customWidth="1"/>
    <col min="2315" max="2315" width="11.42578125" style="952"/>
    <col min="2316" max="2316" width="33" style="952" customWidth="1"/>
    <col min="2317" max="2317" width="11.42578125" style="952"/>
    <col min="2318" max="2318" width="13.28515625" style="952" bestFit="1" customWidth="1"/>
    <col min="2319" max="2319" width="13.140625" style="952" bestFit="1" customWidth="1"/>
    <col min="2320" max="2558" width="11.42578125" style="952"/>
    <col min="2559" max="2559" width="2.7109375" style="952" customWidth="1"/>
    <col min="2560" max="2560" width="5.28515625" style="952" customWidth="1"/>
    <col min="2561" max="2561" width="31.85546875" style="952" customWidth="1"/>
    <col min="2562" max="2562" width="0.28515625" style="952" customWidth="1"/>
    <col min="2563" max="2563" width="3" style="952" customWidth="1"/>
    <col min="2564" max="2564" width="1.42578125" style="952" customWidth="1"/>
    <col min="2565" max="2565" width="15.7109375" style="952" customWidth="1"/>
    <col min="2566" max="2566" width="0.5703125" style="952" customWidth="1"/>
    <col min="2567" max="2567" width="2.140625" style="952" customWidth="1"/>
    <col min="2568" max="2568" width="14" style="952" customWidth="1"/>
    <col min="2569" max="2569" width="2.28515625" style="952" customWidth="1"/>
    <col min="2570" max="2570" width="0" style="952" hidden="1" customWidth="1"/>
    <col min="2571" max="2571" width="11.42578125" style="952"/>
    <col min="2572" max="2572" width="33" style="952" customWidth="1"/>
    <col min="2573" max="2573" width="11.42578125" style="952"/>
    <col min="2574" max="2574" width="13.28515625" style="952" bestFit="1" customWidth="1"/>
    <col min="2575" max="2575" width="13.140625" style="952" bestFit="1" customWidth="1"/>
    <col min="2576" max="2814" width="11.42578125" style="952"/>
    <col min="2815" max="2815" width="2.7109375" style="952" customWidth="1"/>
    <col min="2816" max="2816" width="5.28515625" style="952" customWidth="1"/>
    <col min="2817" max="2817" width="31.85546875" style="952" customWidth="1"/>
    <col min="2818" max="2818" width="0.28515625" style="952" customWidth="1"/>
    <col min="2819" max="2819" width="3" style="952" customWidth="1"/>
    <col min="2820" max="2820" width="1.42578125" style="952" customWidth="1"/>
    <col min="2821" max="2821" width="15.7109375" style="952" customWidth="1"/>
    <col min="2822" max="2822" width="0.5703125" style="952" customWidth="1"/>
    <col min="2823" max="2823" width="2.140625" style="952" customWidth="1"/>
    <col min="2824" max="2824" width="14" style="952" customWidth="1"/>
    <col min="2825" max="2825" width="2.28515625" style="952" customWidth="1"/>
    <col min="2826" max="2826" width="0" style="952" hidden="1" customWidth="1"/>
    <col min="2827" max="2827" width="11.42578125" style="952"/>
    <col min="2828" max="2828" width="33" style="952" customWidth="1"/>
    <col min="2829" max="2829" width="11.42578125" style="952"/>
    <col min="2830" max="2830" width="13.28515625" style="952" bestFit="1" customWidth="1"/>
    <col min="2831" max="2831" width="13.140625" style="952" bestFit="1" customWidth="1"/>
    <col min="2832" max="3070" width="11.42578125" style="952"/>
    <col min="3071" max="3071" width="2.7109375" style="952" customWidth="1"/>
    <col min="3072" max="3072" width="5.28515625" style="952" customWidth="1"/>
    <col min="3073" max="3073" width="31.85546875" style="952" customWidth="1"/>
    <col min="3074" max="3074" width="0.28515625" style="952" customWidth="1"/>
    <col min="3075" max="3075" width="3" style="952" customWidth="1"/>
    <col min="3076" max="3076" width="1.42578125" style="952" customWidth="1"/>
    <col min="3077" max="3077" width="15.7109375" style="952" customWidth="1"/>
    <col min="3078" max="3078" width="0.5703125" style="952" customWidth="1"/>
    <col min="3079" max="3079" width="2.140625" style="952" customWidth="1"/>
    <col min="3080" max="3080" width="14" style="952" customWidth="1"/>
    <col min="3081" max="3081" width="2.28515625" style="952" customWidth="1"/>
    <col min="3082" max="3082" width="0" style="952" hidden="1" customWidth="1"/>
    <col min="3083" max="3083" width="11.42578125" style="952"/>
    <col min="3084" max="3084" width="33" style="952" customWidth="1"/>
    <col min="3085" max="3085" width="11.42578125" style="952"/>
    <col min="3086" max="3086" width="13.28515625" style="952" bestFit="1" customWidth="1"/>
    <col min="3087" max="3087" width="13.140625" style="952" bestFit="1" customWidth="1"/>
    <col min="3088" max="3326" width="11.42578125" style="952"/>
    <col min="3327" max="3327" width="2.7109375" style="952" customWidth="1"/>
    <col min="3328" max="3328" width="5.28515625" style="952" customWidth="1"/>
    <col min="3329" max="3329" width="31.85546875" style="952" customWidth="1"/>
    <col min="3330" max="3330" width="0.28515625" style="952" customWidth="1"/>
    <col min="3331" max="3331" width="3" style="952" customWidth="1"/>
    <col min="3332" max="3332" width="1.42578125" style="952" customWidth="1"/>
    <col min="3333" max="3333" width="15.7109375" style="952" customWidth="1"/>
    <col min="3334" max="3334" width="0.5703125" style="952" customWidth="1"/>
    <col min="3335" max="3335" width="2.140625" style="952" customWidth="1"/>
    <col min="3336" max="3336" width="14" style="952" customWidth="1"/>
    <col min="3337" max="3337" width="2.28515625" style="952" customWidth="1"/>
    <col min="3338" max="3338" width="0" style="952" hidden="1" customWidth="1"/>
    <col min="3339" max="3339" width="11.42578125" style="952"/>
    <col min="3340" max="3340" width="33" style="952" customWidth="1"/>
    <col min="3341" max="3341" width="11.42578125" style="952"/>
    <col min="3342" max="3342" width="13.28515625" style="952" bestFit="1" customWidth="1"/>
    <col min="3343" max="3343" width="13.140625" style="952" bestFit="1" customWidth="1"/>
    <col min="3344" max="3582" width="11.42578125" style="952"/>
    <col min="3583" max="3583" width="2.7109375" style="952" customWidth="1"/>
    <col min="3584" max="3584" width="5.28515625" style="952" customWidth="1"/>
    <col min="3585" max="3585" width="31.85546875" style="952" customWidth="1"/>
    <col min="3586" max="3586" width="0.28515625" style="952" customWidth="1"/>
    <col min="3587" max="3587" width="3" style="952" customWidth="1"/>
    <col min="3588" max="3588" width="1.42578125" style="952" customWidth="1"/>
    <col min="3589" max="3589" width="15.7109375" style="952" customWidth="1"/>
    <col min="3590" max="3590" width="0.5703125" style="952" customWidth="1"/>
    <col min="3591" max="3591" width="2.140625" style="952" customWidth="1"/>
    <col min="3592" max="3592" width="14" style="952" customWidth="1"/>
    <col min="3593" max="3593" width="2.28515625" style="952" customWidth="1"/>
    <col min="3594" max="3594" width="0" style="952" hidden="1" customWidth="1"/>
    <col min="3595" max="3595" width="11.42578125" style="952"/>
    <col min="3596" max="3596" width="33" style="952" customWidth="1"/>
    <col min="3597" max="3597" width="11.42578125" style="952"/>
    <col min="3598" max="3598" width="13.28515625" style="952" bestFit="1" customWidth="1"/>
    <col min="3599" max="3599" width="13.140625" style="952" bestFit="1" customWidth="1"/>
    <col min="3600" max="3838" width="11.42578125" style="952"/>
    <col min="3839" max="3839" width="2.7109375" style="952" customWidth="1"/>
    <col min="3840" max="3840" width="5.28515625" style="952" customWidth="1"/>
    <col min="3841" max="3841" width="31.85546875" style="952" customWidth="1"/>
    <col min="3842" max="3842" width="0.28515625" style="952" customWidth="1"/>
    <col min="3843" max="3843" width="3" style="952" customWidth="1"/>
    <col min="3844" max="3844" width="1.42578125" style="952" customWidth="1"/>
    <col min="3845" max="3845" width="15.7109375" style="952" customWidth="1"/>
    <col min="3846" max="3846" width="0.5703125" style="952" customWidth="1"/>
    <col min="3847" max="3847" width="2.140625" style="952" customWidth="1"/>
    <col min="3848" max="3848" width="14" style="952" customWidth="1"/>
    <col min="3849" max="3849" width="2.28515625" style="952" customWidth="1"/>
    <col min="3850" max="3850" width="0" style="952" hidden="1" customWidth="1"/>
    <col min="3851" max="3851" width="11.42578125" style="952"/>
    <col min="3852" max="3852" width="33" style="952" customWidth="1"/>
    <col min="3853" max="3853" width="11.42578125" style="952"/>
    <col min="3854" max="3854" width="13.28515625" style="952" bestFit="1" customWidth="1"/>
    <col min="3855" max="3855" width="13.140625" style="952" bestFit="1" customWidth="1"/>
    <col min="3856" max="4094" width="11.42578125" style="952"/>
    <col min="4095" max="4095" width="2.7109375" style="952" customWidth="1"/>
    <col min="4096" max="4096" width="5.28515625" style="952" customWidth="1"/>
    <col min="4097" max="4097" width="31.85546875" style="952" customWidth="1"/>
    <col min="4098" max="4098" width="0.28515625" style="952" customWidth="1"/>
    <col min="4099" max="4099" width="3" style="952" customWidth="1"/>
    <col min="4100" max="4100" width="1.42578125" style="952" customWidth="1"/>
    <col min="4101" max="4101" width="15.7109375" style="952" customWidth="1"/>
    <col min="4102" max="4102" width="0.5703125" style="952" customWidth="1"/>
    <col min="4103" max="4103" width="2.140625" style="952" customWidth="1"/>
    <col min="4104" max="4104" width="14" style="952" customWidth="1"/>
    <col min="4105" max="4105" width="2.28515625" style="952" customWidth="1"/>
    <col min="4106" max="4106" width="0" style="952" hidden="1" customWidth="1"/>
    <col min="4107" max="4107" width="11.42578125" style="952"/>
    <col min="4108" max="4108" width="33" style="952" customWidth="1"/>
    <col min="4109" max="4109" width="11.42578125" style="952"/>
    <col min="4110" max="4110" width="13.28515625" style="952" bestFit="1" customWidth="1"/>
    <col min="4111" max="4111" width="13.140625" style="952" bestFit="1" customWidth="1"/>
    <col min="4112" max="4350" width="11.42578125" style="952"/>
    <col min="4351" max="4351" width="2.7109375" style="952" customWidth="1"/>
    <col min="4352" max="4352" width="5.28515625" style="952" customWidth="1"/>
    <col min="4353" max="4353" width="31.85546875" style="952" customWidth="1"/>
    <col min="4354" max="4354" width="0.28515625" style="952" customWidth="1"/>
    <col min="4355" max="4355" width="3" style="952" customWidth="1"/>
    <col min="4356" max="4356" width="1.42578125" style="952" customWidth="1"/>
    <col min="4357" max="4357" width="15.7109375" style="952" customWidth="1"/>
    <col min="4358" max="4358" width="0.5703125" style="952" customWidth="1"/>
    <col min="4359" max="4359" width="2.140625" style="952" customWidth="1"/>
    <col min="4360" max="4360" width="14" style="952" customWidth="1"/>
    <col min="4361" max="4361" width="2.28515625" style="952" customWidth="1"/>
    <col min="4362" max="4362" width="0" style="952" hidden="1" customWidth="1"/>
    <col min="4363" max="4363" width="11.42578125" style="952"/>
    <col min="4364" max="4364" width="33" style="952" customWidth="1"/>
    <col min="4365" max="4365" width="11.42578125" style="952"/>
    <col min="4366" max="4366" width="13.28515625" style="952" bestFit="1" customWidth="1"/>
    <col min="4367" max="4367" width="13.140625" style="952" bestFit="1" customWidth="1"/>
    <col min="4368" max="4606" width="11.42578125" style="952"/>
    <col min="4607" max="4607" width="2.7109375" style="952" customWidth="1"/>
    <col min="4608" max="4608" width="5.28515625" style="952" customWidth="1"/>
    <col min="4609" max="4609" width="31.85546875" style="952" customWidth="1"/>
    <col min="4610" max="4610" width="0.28515625" style="952" customWidth="1"/>
    <col min="4611" max="4611" width="3" style="952" customWidth="1"/>
    <col min="4612" max="4612" width="1.42578125" style="952" customWidth="1"/>
    <col min="4613" max="4613" width="15.7109375" style="952" customWidth="1"/>
    <col min="4614" max="4614" width="0.5703125" style="952" customWidth="1"/>
    <col min="4615" max="4615" width="2.140625" style="952" customWidth="1"/>
    <col min="4616" max="4616" width="14" style="952" customWidth="1"/>
    <col min="4617" max="4617" width="2.28515625" style="952" customWidth="1"/>
    <col min="4618" max="4618" width="0" style="952" hidden="1" customWidth="1"/>
    <col min="4619" max="4619" width="11.42578125" style="952"/>
    <col min="4620" max="4620" width="33" style="952" customWidth="1"/>
    <col min="4621" max="4621" width="11.42578125" style="952"/>
    <col min="4622" max="4622" width="13.28515625" style="952" bestFit="1" customWidth="1"/>
    <col min="4623" max="4623" width="13.140625" style="952" bestFit="1" customWidth="1"/>
    <col min="4624" max="4862" width="11.42578125" style="952"/>
    <col min="4863" max="4863" width="2.7109375" style="952" customWidth="1"/>
    <col min="4864" max="4864" width="5.28515625" style="952" customWidth="1"/>
    <col min="4865" max="4865" width="31.85546875" style="952" customWidth="1"/>
    <col min="4866" max="4866" width="0.28515625" style="952" customWidth="1"/>
    <col min="4867" max="4867" width="3" style="952" customWidth="1"/>
    <col min="4868" max="4868" width="1.42578125" style="952" customWidth="1"/>
    <col min="4869" max="4869" width="15.7109375" style="952" customWidth="1"/>
    <col min="4870" max="4870" width="0.5703125" style="952" customWidth="1"/>
    <col min="4871" max="4871" width="2.140625" style="952" customWidth="1"/>
    <col min="4872" max="4872" width="14" style="952" customWidth="1"/>
    <col min="4873" max="4873" width="2.28515625" style="952" customWidth="1"/>
    <col min="4874" max="4874" width="0" style="952" hidden="1" customWidth="1"/>
    <col min="4875" max="4875" width="11.42578125" style="952"/>
    <col min="4876" max="4876" width="33" style="952" customWidth="1"/>
    <col min="4877" max="4877" width="11.42578125" style="952"/>
    <col min="4878" max="4878" width="13.28515625" style="952" bestFit="1" customWidth="1"/>
    <col min="4879" max="4879" width="13.140625" style="952" bestFit="1" customWidth="1"/>
    <col min="4880" max="5118" width="11.42578125" style="952"/>
    <col min="5119" max="5119" width="2.7109375" style="952" customWidth="1"/>
    <col min="5120" max="5120" width="5.28515625" style="952" customWidth="1"/>
    <col min="5121" max="5121" width="31.85546875" style="952" customWidth="1"/>
    <col min="5122" max="5122" width="0.28515625" style="952" customWidth="1"/>
    <col min="5123" max="5123" width="3" style="952" customWidth="1"/>
    <col min="5124" max="5124" width="1.42578125" style="952" customWidth="1"/>
    <col min="5125" max="5125" width="15.7109375" style="952" customWidth="1"/>
    <col min="5126" max="5126" width="0.5703125" style="952" customWidth="1"/>
    <col min="5127" max="5127" width="2.140625" style="952" customWidth="1"/>
    <col min="5128" max="5128" width="14" style="952" customWidth="1"/>
    <col min="5129" max="5129" width="2.28515625" style="952" customWidth="1"/>
    <col min="5130" max="5130" width="0" style="952" hidden="1" customWidth="1"/>
    <col min="5131" max="5131" width="11.42578125" style="952"/>
    <col min="5132" max="5132" width="33" style="952" customWidth="1"/>
    <col min="5133" max="5133" width="11.42578125" style="952"/>
    <col min="5134" max="5134" width="13.28515625" style="952" bestFit="1" customWidth="1"/>
    <col min="5135" max="5135" width="13.140625" style="952" bestFit="1" customWidth="1"/>
    <col min="5136" max="5374" width="11.42578125" style="952"/>
    <col min="5375" max="5375" width="2.7109375" style="952" customWidth="1"/>
    <col min="5376" max="5376" width="5.28515625" style="952" customWidth="1"/>
    <col min="5377" max="5377" width="31.85546875" style="952" customWidth="1"/>
    <col min="5378" max="5378" width="0.28515625" style="952" customWidth="1"/>
    <col min="5379" max="5379" width="3" style="952" customWidth="1"/>
    <col min="5380" max="5380" width="1.42578125" style="952" customWidth="1"/>
    <col min="5381" max="5381" width="15.7109375" style="952" customWidth="1"/>
    <col min="5382" max="5382" width="0.5703125" style="952" customWidth="1"/>
    <col min="5383" max="5383" width="2.140625" style="952" customWidth="1"/>
    <col min="5384" max="5384" width="14" style="952" customWidth="1"/>
    <col min="5385" max="5385" width="2.28515625" style="952" customWidth="1"/>
    <col min="5386" max="5386" width="0" style="952" hidden="1" customWidth="1"/>
    <col min="5387" max="5387" width="11.42578125" style="952"/>
    <col min="5388" max="5388" width="33" style="952" customWidth="1"/>
    <col min="5389" max="5389" width="11.42578125" style="952"/>
    <col min="5390" max="5390" width="13.28515625" style="952" bestFit="1" customWidth="1"/>
    <col min="5391" max="5391" width="13.140625" style="952" bestFit="1" customWidth="1"/>
    <col min="5392" max="5630" width="11.42578125" style="952"/>
    <col min="5631" max="5631" width="2.7109375" style="952" customWidth="1"/>
    <col min="5632" max="5632" width="5.28515625" style="952" customWidth="1"/>
    <col min="5633" max="5633" width="31.85546875" style="952" customWidth="1"/>
    <col min="5634" max="5634" width="0.28515625" style="952" customWidth="1"/>
    <col min="5635" max="5635" width="3" style="952" customWidth="1"/>
    <col min="5636" max="5636" width="1.42578125" style="952" customWidth="1"/>
    <col min="5637" max="5637" width="15.7109375" style="952" customWidth="1"/>
    <col min="5638" max="5638" width="0.5703125" style="952" customWidth="1"/>
    <col min="5639" max="5639" width="2.140625" style="952" customWidth="1"/>
    <col min="5640" max="5640" width="14" style="952" customWidth="1"/>
    <col min="5641" max="5641" width="2.28515625" style="952" customWidth="1"/>
    <col min="5642" max="5642" width="0" style="952" hidden="1" customWidth="1"/>
    <col min="5643" max="5643" width="11.42578125" style="952"/>
    <col min="5644" max="5644" width="33" style="952" customWidth="1"/>
    <col min="5645" max="5645" width="11.42578125" style="952"/>
    <col min="5646" max="5646" width="13.28515625" style="952" bestFit="1" customWidth="1"/>
    <col min="5647" max="5647" width="13.140625" style="952" bestFit="1" customWidth="1"/>
    <col min="5648" max="5886" width="11.42578125" style="952"/>
    <col min="5887" max="5887" width="2.7109375" style="952" customWidth="1"/>
    <col min="5888" max="5888" width="5.28515625" style="952" customWidth="1"/>
    <col min="5889" max="5889" width="31.85546875" style="952" customWidth="1"/>
    <col min="5890" max="5890" width="0.28515625" style="952" customWidth="1"/>
    <col min="5891" max="5891" width="3" style="952" customWidth="1"/>
    <col min="5892" max="5892" width="1.42578125" style="952" customWidth="1"/>
    <col min="5893" max="5893" width="15.7109375" style="952" customWidth="1"/>
    <col min="5894" max="5894" width="0.5703125" style="952" customWidth="1"/>
    <col min="5895" max="5895" width="2.140625" style="952" customWidth="1"/>
    <col min="5896" max="5896" width="14" style="952" customWidth="1"/>
    <col min="5897" max="5897" width="2.28515625" style="952" customWidth="1"/>
    <col min="5898" max="5898" width="0" style="952" hidden="1" customWidth="1"/>
    <col min="5899" max="5899" width="11.42578125" style="952"/>
    <col min="5900" max="5900" width="33" style="952" customWidth="1"/>
    <col min="5901" max="5901" width="11.42578125" style="952"/>
    <col min="5902" max="5902" width="13.28515625" style="952" bestFit="1" customWidth="1"/>
    <col min="5903" max="5903" width="13.140625" style="952" bestFit="1" customWidth="1"/>
    <col min="5904" max="6142" width="11.42578125" style="952"/>
    <col min="6143" max="6143" width="2.7109375" style="952" customWidth="1"/>
    <col min="6144" max="6144" width="5.28515625" style="952" customWidth="1"/>
    <col min="6145" max="6145" width="31.85546875" style="952" customWidth="1"/>
    <col min="6146" max="6146" width="0.28515625" style="952" customWidth="1"/>
    <col min="6147" max="6147" width="3" style="952" customWidth="1"/>
    <col min="6148" max="6148" width="1.42578125" style="952" customWidth="1"/>
    <col min="6149" max="6149" width="15.7109375" style="952" customWidth="1"/>
    <col min="6150" max="6150" width="0.5703125" style="952" customWidth="1"/>
    <col min="6151" max="6151" width="2.140625" style="952" customWidth="1"/>
    <col min="6152" max="6152" width="14" style="952" customWidth="1"/>
    <col min="6153" max="6153" width="2.28515625" style="952" customWidth="1"/>
    <col min="6154" max="6154" width="0" style="952" hidden="1" customWidth="1"/>
    <col min="6155" max="6155" width="11.42578125" style="952"/>
    <col min="6156" max="6156" width="33" style="952" customWidth="1"/>
    <col min="6157" max="6157" width="11.42578125" style="952"/>
    <col min="6158" max="6158" width="13.28515625" style="952" bestFit="1" customWidth="1"/>
    <col min="6159" max="6159" width="13.140625" style="952" bestFit="1" customWidth="1"/>
    <col min="6160" max="6398" width="11.42578125" style="952"/>
    <col min="6399" max="6399" width="2.7109375" style="952" customWidth="1"/>
    <col min="6400" max="6400" width="5.28515625" style="952" customWidth="1"/>
    <col min="6401" max="6401" width="31.85546875" style="952" customWidth="1"/>
    <col min="6402" max="6402" width="0.28515625" style="952" customWidth="1"/>
    <col min="6403" max="6403" width="3" style="952" customWidth="1"/>
    <col min="6404" max="6404" width="1.42578125" style="952" customWidth="1"/>
    <col min="6405" max="6405" width="15.7109375" style="952" customWidth="1"/>
    <col min="6406" max="6406" width="0.5703125" style="952" customWidth="1"/>
    <col min="6407" max="6407" width="2.140625" style="952" customWidth="1"/>
    <col min="6408" max="6408" width="14" style="952" customWidth="1"/>
    <col min="6409" max="6409" width="2.28515625" style="952" customWidth="1"/>
    <col min="6410" max="6410" width="0" style="952" hidden="1" customWidth="1"/>
    <col min="6411" max="6411" width="11.42578125" style="952"/>
    <col min="6412" max="6412" width="33" style="952" customWidth="1"/>
    <col min="6413" max="6413" width="11.42578125" style="952"/>
    <col min="6414" max="6414" width="13.28515625" style="952" bestFit="1" customWidth="1"/>
    <col min="6415" max="6415" width="13.140625" style="952" bestFit="1" customWidth="1"/>
    <col min="6416" max="6654" width="11.42578125" style="952"/>
    <col min="6655" max="6655" width="2.7109375" style="952" customWidth="1"/>
    <col min="6656" max="6656" width="5.28515625" style="952" customWidth="1"/>
    <col min="6657" max="6657" width="31.85546875" style="952" customWidth="1"/>
    <col min="6658" max="6658" width="0.28515625" style="952" customWidth="1"/>
    <col min="6659" max="6659" width="3" style="952" customWidth="1"/>
    <col min="6660" max="6660" width="1.42578125" style="952" customWidth="1"/>
    <col min="6661" max="6661" width="15.7109375" style="952" customWidth="1"/>
    <col min="6662" max="6662" width="0.5703125" style="952" customWidth="1"/>
    <col min="6663" max="6663" width="2.140625" style="952" customWidth="1"/>
    <col min="6664" max="6664" width="14" style="952" customWidth="1"/>
    <col min="6665" max="6665" width="2.28515625" style="952" customWidth="1"/>
    <col min="6666" max="6666" width="0" style="952" hidden="1" customWidth="1"/>
    <col min="6667" max="6667" width="11.42578125" style="952"/>
    <col min="6668" max="6668" width="33" style="952" customWidth="1"/>
    <col min="6669" max="6669" width="11.42578125" style="952"/>
    <col min="6670" max="6670" width="13.28515625" style="952" bestFit="1" customWidth="1"/>
    <col min="6671" max="6671" width="13.140625" style="952" bestFit="1" customWidth="1"/>
    <col min="6672" max="6910" width="11.42578125" style="952"/>
    <col min="6911" max="6911" width="2.7109375" style="952" customWidth="1"/>
    <col min="6912" max="6912" width="5.28515625" style="952" customWidth="1"/>
    <col min="6913" max="6913" width="31.85546875" style="952" customWidth="1"/>
    <col min="6914" max="6914" width="0.28515625" style="952" customWidth="1"/>
    <col min="6915" max="6915" width="3" style="952" customWidth="1"/>
    <col min="6916" max="6916" width="1.42578125" style="952" customWidth="1"/>
    <col min="6917" max="6917" width="15.7109375" style="952" customWidth="1"/>
    <col min="6918" max="6918" width="0.5703125" style="952" customWidth="1"/>
    <col min="6919" max="6919" width="2.140625" style="952" customWidth="1"/>
    <col min="6920" max="6920" width="14" style="952" customWidth="1"/>
    <col min="6921" max="6921" width="2.28515625" style="952" customWidth="1"/>
    <col min="6922" max="6922" width="0" style="952" hidden="1" customWidth="1"/>
    <col min="6923" max="6923" width="11.42578125" style="952"/>
    <col min="6924" max="6924" width="33" style="952" customWidth="1"/>
    <col min="6925" max="6925" width="11.42578125" style="952"/>
    <col min="6926" max="6926" width="13.28515625" style="952" bestFit="1" customWidth="1"/>
    <col min="6927" max="6927" width="13.140625" style="952" bestFit="1" customWidth="1"/>
    <col min="6928" max="7166" width="11.42578125" style="952"/>
    <col min="7167" max="7167" width="2.7109375" style="952" customWidth="1"/>
    <col min="7168" max="7168" width="5.28515625" style="952" customWidth="1"/>
    <col min="7169" max="7169" width="31.85546875" style="952" customWidth="1"/>
    <col min="7170" max="7170" width="0.28515625" style="952" customWidth="1"/>
    <col min="7171" max="7171" width="3" style="952" customWidth="1"/>
    <col min="7172" max="7172" width="1.42578125" style="952" customWidth="1"/>
    <col min="7173" max="7173" width="15.7109375" style="952" customWidth="1"/>
    <col min="7174" max="7174" width="0.5703125" style="952" customWidth="1"/>
    <col min="7175" max="7175" width="2.140625" style="952" customWidth="1"/>
    <col min="7176" max="7176" width="14" style="952" customWidth="1"/>
    <col min="7177" max="7177" width="2.28515625" style="952" customWidth="1"/>
    <col min="7178" max="7178" width="0" style="952" hidden="1" customWidth="1"/>
    <col min="7179" max="7179" width="11.42578125" style="952"/>
    <col min="7180" max="7180" width="33" style="952" customWidth="1"/>
    <col min="7181" max="7181" width="11.42578125" style="952"/>
    <col min="7182" max="7182" width="13.28515625" style="952" bestFit="1" customWidth="1"/>
    <col min="7183" max="7183" width="13.140625" style="952" bestFit="1" customWidth="1"/>
    <col min="7184" max="7422" width="11.42578125" style="952"/>
    <col min="7423" max="7423" width="2.7109375" style="952" customWidth="1"/>
    <col min="7424" max="7424" width="5.28515625" style="952" customWidth="1"/>
    <col min="7425" max="7425" width="31.85546875" style="952" customWidth="1"/>
    <col min="7426" max="7426" width="0.28515625" style="952" customWidth="1"/>
    <col min="7427" max="7427" width="3" style="952" customWidth="1"/>
    <col min="7428" max="7428" width="1.42578125" style="952" customWidth="1"/>
    <col min="7429" max="7429" width="15.7109375" style="952" customWidth="1"/>
    <col min="7430" max="7430" width="0.5703125" style="952" customWidth="1"/>
    <col min="7431" max="7431" width="2.140625" style="952" customWidth="1"/>
    <col min="7432" max="7432" width="14" style="952" customWidth="1"/>
    <col min="7433" max="7433" width="2.28515625" style="952" customWidth="1"/>
    <col min="7434" max="7434" width="0" style="952" hidden="1" customWidth="1"/>
    <col min="7435" max="7435" width="11.42578125" style="952"/>
    <col min="7436" max="7436" width="33" style="952" customWidth="1"/>
    <col min="7437" max="7437" width="11.42578125" style="952"/>
    <col min="7438" max="7438" width="13.28515625" style="952" bestFit="1" customWidth="1"/>
    <col min="7439" max="7439" width="13.140625" style="952" bestFit="1" customWidth="1"/>
    <col min="7440" max="7678" width="11.42578125" style="952"/>
    <col min="7679" max="7679" width="2.7109375" style="952" customWidth="1"/>
    <col min="7680" max="7680" width="5.28515625" style="952" customWidth="1"/>
    <col min="7681" max="7681" width="31.85546875" style="952" customWidth="1"/>
    <col min="7682" max="7682" width="0.28515625" style="952" customWidth="1"/>
    <col min="7683" max="7683" width="3" style="952" customWidth="1"/>
    <col min="7684" max="7684" width="1.42578125" style="952" customWidth="1"/>
    <col min="7685" max="7685" width="15.7109375" style="952" customWidth="1"/>
    <col min="7686" max="7686" width="0.5703125" style="952" customWidth="1"/>
    <col min="7687" max="7687" width="2.140625" style="952" customWidth="1"/>
    <col min="7688" max="7688" width="14" style="952" customWidth="1"/>
    <col min="7689" max="7689" width="2.28515625" style="952" customWidth="1"/>
    <col min="7690" max="7690" width="0" style="952" hidden="1" customWidth="1"/>
    <col min="7691" max="7691" width="11.42578125" style="952"/>
    <col min="7692" max="7692" width="33" style="952" customWidth="1"/>
    <col min="7693" max="7693" width="11.42578125" style="952"/>
    <col min="7694" max="7694" width="13.28515625" style="952" bestFit="1" customWidth="1"/>
    <col min="7695" max="7695" width="13.140625" style="952" bestFit="1" customWidth="1"/>
    <col min="7696" max="7934" width="11.42578125" style="952"/>
    <col min="7935" max="7935" width="2.7109375" style="952" customWidth="1"/>
    <col min="7936" max="7936" width="5.28515625" style="952" customWidth="1"/>
    <col min="7937" max="7937" width="31.85546875" style="952" customWidth="1"/>
    <col min="7938" max="7938" width="0.28515625" style="952" customWidth="1"/>
    <col min="7939" max="7939" width="3" style="952" customWidth="1"/>
    <col min="7940" max="7940" width="1.42578125" style="952" customWidth="1"/>
    <col min="7941" max="7941" width="15.7109375" style="952" customWidth="1"/>
    <col min="7942" max="7942" width="0.5703125" style="952" customWidth="1"/>
    <col min="7943" max="7943" width="2.140625" style="952" customWidth="1"/>
    <col min="7944" max="7944" width="14" style="952" customWidth="1"/>
    <col min="7945" max="7945" width="2.28515625" style="952" customWidth="1"/>
    <col min="7946" max="7946" width="0" style="952" hidden="1" customWidth="1"/>
    <col min="7947" max="7947" width="11.42578125" style="952"/>
    <col min="7948" max="7948" width="33" style="952" customWidth="1"/>
    <col min="7949" max="7949" width="11.42578125" style="952"/>
    <col min="7950" max="7950" width="13.28515625" style="952" bestFit="1" customWidth="1"/>
    <col min="7951" max="7951" width="13.140625" style="952" bestFit="1" customWidth="1"/>
    <col min="7952" max="8190" width="11.42578125" style="952"/>
    <col min="8191" max="8191" width="2.7109375" style="952" customWidth="1"/>
    <col min="8192" max="8192" width="5.28515625" style="952" customWidth="1"/>
    <col min="8193" max="8193" width="31.85546875" style="952" customWidth="1"/>
    <col min="8194" max="8194" width="0.28515625" style="952" customWidth="1"/>
    <col min="8195" max="8195" width="3" style="952" customWidth="1"/>
    <col min="8196" max="8196" width="1.42578125" style="952" customWidth="1"/>
    <col min="8197" max="8197" width="15.7109375" style="952" customWidth="1"/>
    <col min="8198" max="8198" width="0.5703125" style="952" customWidth="1"/>
    <col min="8199" max="8199" width="2.140625" style="952" customWidth="1"/>
    <col min="8200" max="8200" width="14" style="952" customWidth="1"/>
    <col min="8201" max="8201" width="2.28515625" style="952" customWidth="1"/>
    <col min="8202" max="8202" width="0" style="952" hidden="1" customWidth="1"/>
    <col min="8203" max="8203" width="11.42578125" style="952"/>
    <col min="8204" max="8204" width="33" style="952" customWidth="1"/>
    <col min="8205" max="8205" width="11.42578125" style="952"/>
    <col min="8206" max="8206" width="13.28515625" style="952" bestFit="1" customWidth="1"/>
    <col min="8207" max="8207" width="13.140625" style="952" bestFit="1" customWidth="1"/>
    <col min="8208" max="8446" width="11.42578125" style="952"/>
    <col min="8447" max="8447" width="2.7109375" style="952" customWidth="1"/>
    <col min="8448" max="8448" width="5.28515625" style="952" customWidth="1"/>
    <col min="8449" max="8449" width="31.85546875" style="952" customWidth="1"/>
    <col min="8450" max="8450" width="0.28515625" style="952" customWidth="1"/>
    <col min="8451" max="8451" width="3" style="952" customWidth="1"/>
    <col min="8452" max="8452" width="1.42578125" style="952" customWidth="1"/>
    <col min="8453" max="8453" width="15.7109375" style="952" customWidth="1"/>
    <col min="8454" max="8454" width="0.5703125" style="952" customWidth="1"/>
    <col min="8455" max="8455" width="2.140625" style="952" customWidth="1"/>
    <col min="8456" max="8456" width="14" style="952" customWidth="1"/>
    <col min="8457" max="8457" width="2.28515625" style="952" customWidth="1"/>
    <col min="8458" max="8458" width="0" style="952" hidden="1" customWidth="1"/>
    <col min="8459" max="8459" width="11.42578125" style="952"/>
    <col min="8460" max="8460" width="33" style="952" customWidth="1"/>
    <col min="8461" max="8461" width="11.42578125" style="952"/>
    <col min="8462" max="8462" width="13.28515625" style="952" bestFit="1" customWidth="1"/>
    <col min="8463" max="8463" width="13.140625" style="952" bestFit="1" customWidth="1"/>
    <col min="8464" max="8702" width="11.42578125" style="952"/>
    <col min="8703" max="8703" width="2.7109375" style="952" customWidth="1"/>
    <col min="8704" max="8704" width="5.28515625" style="952" customWidth="1"/>
    <col min="8705" max="8705" width="31.85546875" style="952" customWidth="1"/>
    <col min="8706" max="8706" width="0.28515625" style="952" customWidth="1"/>
    <col min="8707" max="8707" width="3" style="952" customWidth="1"/>
    <col min="8708" max="8708" width="1.42578125" style="952" customWidth="1"/>
    <col min="8709" max="8709" width="15.7109375" style="952" customWidth="1"/>
    <col min="8710" max="8710" width="0.5703125" style="952" customWidth="1"/>
    <col min="8711" max="8711" width="2.140625" style="952" customWidth="1"/>
    <col min="8712" max="8712" width="14" style="952" customWidth="1"/>
    <col min="8713" max="8713" width="2.28515625" style="952" customWidth="1"/>
    <col min="8714" max="8714" width="0" style="952" hidden="1" customWidth="1"/>
    <col min="8715" max="8715" width="11.42578125" style="952"/>
    <col min="8716" max="8716" width="33" style="952" customWidth="1"/>
    <col min="8717" max="8717" width="11.42578125" style="952"/>
    <col min="8718" max="8718" width="13.28515625" style="952" bestFit="1" customWidth="1"/>
    <col min="8719" max="8719" width="13.140625" style="952" bestFit="1" customWidth="1"/>
    <col min="8720" max="8958" width="11.42578125" style="952"/>
    <col min="8959" max="8959" width="2.7109375" style="952" customWidth="1"/>
    <col min="8960" max="8960" width="5.28515625" style="952" customWidth="1"/>
    <col min="8961" max="8961" width="31.85546875" style="952" customWidth="1"/>
    <col min="8962" max="8962" width="0.28515625" style="952" customWidth="1"/>
    <col min="8963" max="8963" width="3" style="952" customWidth="1"/>
    <col min="8964" max="8964" width="1.42578125" style="952" customWidth="1"/>
    <col min="8965" max="8965" width="15.7109375" style="952" customWidth="1"/>
    <col min="8966" max="8966" width="0.5703125" style="952" customWidth="1"/>
    <col min="8967" max="8967" width="2.140625" style="952" customWidth="1"/>
    <col min="8968" max="8968" width="14" style="952" customWidth="1"/>
    <col min="8969" max="8969" width="2.28515625" style="952" customWidth="1"/>
    <col min="8970" max="8970" width="0" style="952" hidden="1" customWidth="1"/>
    <col min="8971" max="8971" width="11.42578125" style="952"/>
    <col min="8972" max="8972" width="33" style="952" customWidth="1"/>
    <col min="8973" max="8973" width="11.42578125" style="952"/>
    <col min="8974" max="8974" width="13.28515625" style="952" bestFit="1" customWidth="1"/>
    <col min="8975" max="8975" width="13.140625" style="952" bestFit="1" customWidth="1"/>
    <col min="8976" max="9214" width="11.42578125" style="952"/>
    <col min="9215" max="9215" width="2.7109375" style="952" customWidth="1"/>
    <col min="9216" max="9216" width="5.28515625" style="952" customWidth="1"/>
    <col min="9217" max="9217" width="31.85546875" style="952" customWidth="1"/>
    <col min="9218" max="9218" width="0.28515625" style="952" customWidth="1"/>
    <col min="9219" max="9219" width="3" style="952" customWidth="1"/>
    <col min="9220" max="9220" width="1.42578125" style="952" customWidth="1"/>
    <col min="9221" max="9221" width="15.7109375" style="952" customWidth="1"/>
    <col min="9222" max="9222" width="0.5703125" style="952" customWidth="1"/>
    <col min="9223" max="9223" width="2.140625" style="952" customWidth="1"/>
    <col min="9224" max="9224" width="14" style="952" customWidth="1"/>
    <col min="9225" max="9225" width="2.28515625" style="952" customWidth="1"/>
    <col min="9226" max="9226" width="0" style="952" hidden="1" customWidth="1"/>
    <col min="9227" max="9227" width="11.42578125" style="952"/>
    <col min="9228" max="9228" width="33" style="952" customWidth="1"/>
    <col min="9229" max="9229" width="11.42578125" style="952"/>
    <col min="9230" max="9230" width="13.28515625" style="952" bestFit="1" customWidth="1"/>
    <col min="9231" max="9231" width="13.140625" style="952" bestFit="1" customWidth="1"/>
    <col min="9232" max="9470" width="11.42578125" style="952"/>
    <col min="9471" max="9471" width="2.7109375" style="952" customWidth="1"/>
    <col min="9472" max="9472" width="5.28515625" style="952" customWidth="1"/>
    <col min="9473" max="9473" width="31.85546875" style="952" customWidth="1"/>
    <col min="9474" max="9474" width="0.28515625" style="952" customWidth="1"/>
    <col min="9475" max="9475" width="3" style="952" customWidth="1"/>
    <col min="9476" max="9476" width="1.42578125" style="952" customWidth="1"/>
    <col min="9477" max="9477" width="15.7109375" style="952" customWidth="1"/>
    <col min="9478" max="9478" width="0.5703125" style="952" customWidth="1"/>
    <col min="9479" max="9479" width="2.140625" style="952" customWidth="1"/>
    <col min="9480" max="9480" width="14" style="952" customWidth="1"/>
    <col min="9481" max="9481" width="2.28515625" style="952" customWidth="1"/>
    <col min="9482" max="9482" width="0" style="952" hidden="1" customWidth="1"/>
    <col min="9483" max="9483" width="11.42578125" style="952"/>
    <col min="9484" max="9484" width="33" style="952" customWidth="1"/>
    <col min="9485" max="9485" width="11.42578125" style="952"/>
    <col min="9486" max="9486" width="13.28515625" style="952" bestFit="1" customWidth="1"/>
    <col min="9487" max="9487" width="13.140625" style="952" bestFit="1" customWidth="1"/>
    <col min="9488" max="9726" width="11.42578125" style="952"/>
    <col min="9727" max="9727" width="2.7109375" style="952" customWidth="1"/>
    <col min="9728" max="9728" width="5.28515625" style="952" customWidth="1"/>
    <col min="9729" max="9729" width="31.85546875" style="952" customWidth="1"/>
    <col min="9730" max="9730" width="0.28515625" style="952" customWidth="1"/>
    <col min="9731" max="9731" width="3" style="952" customWidth="1"/>
    <col min="9732" max="9732" width="1.42578125" style="952" customWidth="1"/>
    <col min="9733" max="9733" width="15.7109375" style="952" customWidth="1"/>
    <col min="9734" max="9734" width="0.5703125" style="952" customWidth="1"/>
    <col min="9735" max="9735" width="2.140625" style="952" customWidth="1"/>
    <col min="9736" max="9736" width="14" style="952" customWidth="1"/>
    <col min="9737" max="9737" width="2.28515625" style="952" customWidth="1"/>
    <col min="9738" max="9738" width="0" style="952" hidden="1" customWidth="1"/>
    <col min="9739" max="9739" width="11.42578125" style="952"/>
    <col min="9740" max="9740" width="33" style="952" customWidth="1"/>
    <col min="9741" max="9741" width="11.42578125" style="952"/>
    <col min="9742" max="9742" width="13.28515625" style="952" bestFit="1" customWidth="1"/>
    <col min="9743" max="9743" width="13.140625" style="952" bestFit="1" customWidth="1"/>
    <col min="9744" max="9982" width="11.42578125" style="952"/>
    <col min="9983" max="9983" width="2.7109375" style="952" customWidth="1"/>
    <col min="9984" max="9984" width="5.28515625" style="952" customWidth="1"/>
    <col min="9985" max="9985" width="31.85546875" style="952" customWidth="1"/>
    <col min="9986" max="9986" width="0.28515625" style="952" customWidth="1"/>
    <col min="9987" max="9987" width="3" style="952" customWidth="1"/>
    <col min="9988" max="9988" width="1.42578125" style="952" customWidth="1"/>
    <col min="9989" max="9989" width="15.7109375" style="952" customWidth="1"/>
    <col min="9990" max="9990" width="0.5703125" style="952" customWidth="1"/>
    <col min="9991" max="9991" width="2.140625" style="952" customWidth="1"/>
    <col min="9992" max="9992" width="14" style="952" customWidth="1"/>
    <col min="9993" max="9993" width="2.28515625" style="952" customWidth="1"/>
    <col min="9994" max="9994" width="0" style="952" hidden="1" customWidth="1"/>
    <col min="9995" max="9995" width="11.42578125" style="952"/>
    <col min="9996" max="9996" width="33" style="952" customWidth="1"/>
    <col min="9997" max="9997" width="11.42578125" style="952"/>
    <col min="9998" max="9998" width="13.28515625" style="952" bestFit="1" customWidth="1"/>
    <col min="9999" max="9999" width="13.140625" style="952" bestFit="1" customWidth="1"/>
    <col min="10000" max="10238" width="11.42578125" style="952"/>
    <col min="10239" max="10239" width="2.7109375" style="952" customWidth="1"/>
    <col min="10240" max="10240" width="5.28515625" style="952" customWidth="1"/>
    <col min="10241" max="10241" width="31.85546875" style="952" customWidth="1"/>
    <col min="10242" max="10242" width="0.28515625" style="952" customWidth="1"/>
    <col min="10243" max="10243" width="3" style="952" customWidth="1"/>
    <col min="10244" max="10244" width="1.42578125" style="952" customWidth="1"/>
    <col min="10245" max="10245" width="15.7109375" style="952" customWidth="1"/>
    <col min="10246" max="10246" width="0.5703125" style="952" customWidth="1"/>
    <col min="10247" max="10247" width="2.140625" style="952" customWidth="1"/>
    <col min="10248" max="10248" width="14" style="952" customWidth="1"/>
    <col min="10249" max="10249" width="2.28515625" style="952" customWidth="1"/>
    <col min="10250" max="10250" width="0" style="952" hidden="1" customWidth="1"/>
    <col min="10251" max="10251" width="11.42578125" style="952"/>
    <col min="10252" max="10252" width="33" style="952" customWidth="1"/>
    <col min="10253" max="10253" width="11.42578125" style="952"/>
    <col min="10254" max="10254" width="13.28515625" style="952" bestFit="1" customWidth="1"/>
    <col min="10255" max="10255" width="13.140625" style="952" bestFit="1" customWidth="1"/>
    <col min="10256" max="10494" width="11.42578125" style="952"/>
    <col min="10495" max="10495" width="2.7109375" style="952" customWidth="1"/>
    <col min="10496" max="10496" width="5.28515625" style="952" customWidth="1"/>
    <col min="10497" max="10497" width="31.85546875" style="952" customWidth="1"/>
    <col min="10498" max="10498" width="0.28515625" style="952" customWidth="1"/>
    <col min="10499" max="10499" width="3" style="952" customWidth="1"/>
    <col min="10500" max="10500" width="1.42578125" style="952" customWidth="1"/>
    <col min="10501" max="10501" width="15.7109375" style="952" customWidth="1"/>
    <col min="10502" max="10502" width="0.5703125" style="952" customWidth="1"/>
    <col min="10503" max="10503" width="2.140625" style="952" customWidth="1"/>
    <col min="10504" max="10504" width="14" style="952" customWidth="1"/>
    <col min="10505" max="10505" width="2.28515625" style="952" customWidth="1"/>
    <col min="10506" max="10506" width="0" style="952" hidden="1" customWidth="1"/>
    <col min="10507" max="10507" width="11.42578125" style="952"/>
    <col min="10508" max="10508" width="33" style="952" customWidth="1"/>
    <col min="10509" max="10509" width="11.42578125" style="952"/>
    <col min="10510" max="10510" width="13.28515625" style="952" bestFit="1" customWidth="1"/>
    <col min="10511" max="10511" width="13.140625" style="952" bestFit="1" customWidth="1"/>
    <col min="10512" max="10750" width="11.42578125" style="952"/>
    <col min="10751" max="10751" width="2.7109375" style="952" customWidth="1"/>
    <col min="10752" max="10752" width="5.28515625" style="952" customWidth="1"/>
    <col min="10753" max="10753" width="31.85546875" style="952" customWidth="1"/>
    <col min="10754" max="10754" width="0.28515625" style="952" customWidth="1"/>
    <col min="10755" max="10755" width="3" style="952" customWidth="1"/>
    <col min="10756" max="10756" width="1.42578125" style="952" customWidth="1"/>
    <col min="10757" max="10757" width="15.7109375" style="952" customWidth="1"/>
    <col min="10758" max="10758" width="0.5703125" style="952" customWidth="1"/>
    <col min="10759" max="10759" width="2.140625" style="952" customWidth="1"/>
    <col min="10760" max="10760" width="14" style="952" customWidth="1"/>
    <col min="10761" max="10761" width="2.28515625" style="952" customWidth="1"/>
    <col min="10762" max="10762" width="0" style="952" hidden="1" customWidth="1"/>
    <col min="10763" max="10763" width="11.42578125" style="952"/>
    <col min="10764" max="10764" width="33" style="952" customWidth="1"/>
    <col min="10765" max="10765" width="11.42578125" style="952"/>
    <col min="10766" max="10766" width="13.28515625" style="952" bestFit="1" customWidth="1"/>
    <col min="10767" max="10767" width="13.140625" style="952" bestFit="1" customWidth="1"/>
    <col min="10768" max="11006" width="11.42578125" style="952"/>
    <col min="11007" max="11007" width="2.7109375" style="952" customWidth="1"/>
    <col min="11008" max="11008" width="5.28515625" style="952" customWidth="1"/>
    <col min="11009" max="11009" width="31.85546875" style="952" customWidth="1"/>
    <col min="11010" max="11010" width="0.28515625" style="952" customWidth="1"/>
    <col min="11011" max="11011" width="3" style="952" customWidth="1"/>
    <col min="11012" max="11012" width="1.42578125" style="952" customWidth="1"/>
    <col min="11013" max="11013" width="15.7109375" style="952" customWidth="1"/>
    <col min="11014" max="11014" width="0.5703125" style="952" customWidth="1"/>
    <col min="11015" max="11015" width="2.140625" style="952" customWidth="1"/>
    <col min="11016" max="11016" width="14" style="952" customWidth="1"/>
    <col min="11017" max="11017" width="2.28515625" style="952" customWidth="1"/>
    <col min="11018" max="11018" width="0" style="952" hidden="1" customWidth="1"/>
    <col min="11019" max="11019" width="11.42578125" style="952"/>
    <col min="11020" max="11020" width="33" style="952" customWidth="1"/>
    <col min="11021" max="11021" width="11.42578125" style="952"/>
    <col min="11022" max="11022" width="13.28515625" style="952" bestFit="1" customWidth="1"/>
    <col min="11023" max="11023" width="13.140625" style="952" bestFit="1" customWidth="1"/>
    <col min="11024" max="11262" width="11.42578125" style="952"/>
    <col min="11263" max="11263" width="2.7109375" style="952" customWidth="1"/>
    <col min="11264" max="11264" width="5.28515625" style="952" customWidth="1"/>
    <col min="11265" max="11265" width="31.85546875" style="952" customWidth="1"/>
    <col min="11266" max="11266" width="0.28515625" style="952" customWidth="1"/>
    <col min="11267" max="11267" width="3" style="952" customWidth="1"/>
    <col min="11268" max="11268" width="1.42578125" style="952" customWidth="1"/>
    <col min="11269" max="11269" width="15.7109375" style="952" customWidth="1"/>
    <col min="11270" max="11270" width="0.5703125" style="952" customWidth="1"/>
    <col min="11271" max="11271" width="2.140625" style="952" customWidth="1"/>
    <col min="11272" max="11272" width="14" style="952" customWidth="1"/>
    <col min="11273" max="11273" width="2.28515625" style="952" customWidth="1"/>
    <col min="11274" max="11274" width="0" style="952" hidden="1" customWidth="1"/>
    <col min="11275" max="11275" width="11.42578125" style="952"/>
    <col min="11276" max="11276" width="33" style="952" customWidth="1"/>
    <col min="11277" max="11277" width="11.42578125" style="952"/>
    <col min="11278" max="11278" width="13.28515625" style="952" bestFit="1" customWidth="1"/>
    <col min="11279" max="11279" width="13.140625" style="952" bestFit="1" customWidth="1"/>
    <col min="11280" max="11518" width="11.42578125" style="952"/>
    <col min="11519" max="11519" width="2.7109375" style="952" customWidth="1"/>
    <col min="11520" max="11520" width="5.28515625" style="952" customWidth="1"/>
    <col min="11521" max="11521" width="31.85546875" style="952" customWidth="1"/>
    <col min="11522" max="11522" width="0.28515625" style="952" customWidth="1"/>
    <col min="11523" max="11523" width="3" style="952" customWidth="1"/>
    <col min="11524" max="11524" width="1.42578125" style="952" customWidth="1"/>
    <col min="11525" max="11525" width="15.7109375" style="952" customWidth="1"/>
    <col min="11526" max="11526" width="0.5703125" style="952" customWidth="1"/>
    <col min="11527" max="11527" width="2.140625" style="952" customWidth="1"/>
    <col min="11528" max="11528" width="14" style="952" customWidth="1"/>
    <col min="11529" max="11529" width="2.28515625" style="952" customWidth="1"/>
    <col min="11530" max="11530" width="0" style="952" hidden="1" customWidth="1"/>
    <col min="11531" max="11531" width="11.42578125" style="952"/>
    <col min="11532" max="11532" width="33" style="952" customWidth="1"/>
    <col min="11533" max="11533" width="11.42578125" style="952"/>
    <col min="11534" max="11534" width="13.28515625" style="952" bestFit="1" customWidth="1"/>
    <col min="11535" max="11535" width="13.140625" style="952" bestFit="1" customWidth="1"/>
    <col min="11536" max="11774" width="11.42578125" style="952"/>
    <col min="11775" max="11775" width="2.7109375" style="952" customWidth="1"/>
    <col min="11776" max="11776" width="5.28515625" style="952" customWidth="1"/>
    <col min="11777" max="11777" width="31.85546875" style="952" customWidth="1"/>
    <col min="11778" max="11778" width="0.28515625" style="952" customWidth="1"/>
    <col min="11779" max="11779" width="3" style="952" customWidth="1"/>
    <col min="11780" max="11780" width="1.42578125" style="952" customWidth="1"/>
    <col min="11781" max="11781" width="15.7109375" style="952" customWidth="1"/>
    <col min="11782" max="11782" width="0.5703125" style="952" customWidth="1"/>
    <col min="11783" max="11783" width="2.140625" style="952" customWidth="1"/>
    <col min="11784" max="11784" width="14" style="952" customWidth="1"/>
    <col min="11785" max="11785" width="2.28515625" style="952" customWidth="1"/>
    <col min="11786" max="11786" width="0" style="952" hidden="1" customWidth="1"/>
    <col min="11787" max="11787" width="11.42578125" style="952"/>
    <col min="11788" max="11788" width="33" style="952" customWidth="1"/>
    <col min="11789" max="11789" width="11.42578125" style="952"/>
    <col min="11790" max="11790" width="13.28515625" style="952" bestFit="1" customWidth="1"/>
    <col min="11791" max="11791" width="13.140625" style="952" bestFit="1" customWidth="1"/>
    <col min="11792" max="12030" width="11.42578125" style="952"/>
    <col min="12031" max="12031" width="2.7109375" style="952" customWidth="1"/>
    <col min="12032" max="12032" width="5.28515625" style="952" customWidth="1"/>
    <col min="12033" max="12033" width="31.85546875" style="952" customWidth="1"/>
    <col min="12034" max="12034" width="0.28515625" style="952" customWidth="1"/>
    <col min="12035" max="12035" width="3" style="952" customWidth="1"/>
    <col min="12036" max="12036" width="1.42578125" style="952" customWidth="1"/>
    <col min="12037" max="12037" width="15.7109375" style="952" customWidth="1"/>
    <col min="12038" max="12038" width="0.5703125" style="952" customWidth="1"/>
    <col min="12039" max="12039" width="2.140625" style="952" customWidth="1"/>
    <col min="12040" max="12040" width="14" style="952" customWidth="1"/>
    <col min="12041" max="12041" width="2.28515625" style="952" customWidth="1"/>
    <col min="12042" max="12042" width="0" style="952" hidden="1" customWidth="1"/>
    <col min="12043" max="12043" width="11.42578125" style="952"/>
    <col min="12044" max="12044" width="33" style="952" customWidth="1"/>
    <col min="12045" max="12045" width="11.42578125" style="952"/>
    <col min="12046" max="12046" width="13.28515625" style="952" bestFit="1" customWidth="1"/>
    <col min="12047" max="12047" width="13.140625" style="952" bestFit="1" customWidth="1"/>
    <col min="12048" max="12286" width="11.42578125" style="952"/>
    <col min="12287" max="12287" width="2.7109375" style="952" customWidth="1"/>
    <col min="12288" max="12288" width="5.28515625" style="952" customWidth="1"/>
    <col min="12289" max="12289" width="31.85546875" style="952" customWidth="1"/>
    <col min="12290" max="12290" width="0.28515625" style="952" customWidth="1"/>
    <col min="12291" max="12291" width="3" style="952" customWidth="1"/>
    <col min="12292" max="12292" width="1.42578125" style="952" customWidth="1"/>
    <col min="12293" max="12293" width="15.7109375" style="952" customWidth="1"/>
    <col min="12294" max="12294" width="0.5703125" style="952" customWidth="1"/>
    <col min="12295" max="12295" width="2.140625" style="952" customWidth="1"/>
    <col min="12296" max="12296" width="14" style="952" customWidth="1"/>
    <col min="12297" max="12297" width="2.28515625" style="952" customWidth="1"/>
    <col min="12298" max="12298" width="0" style="952" hidden="1" customWidth="1"/>
    <col min="12299" max="12299" width="11.42578125" style="952"/>
    <col min="12300" max="12300" width="33" style="952" customWidth="1"/>
    <col min="12301" max="12301" width="11.42578125" style="952"/>
    <col min="12302" max="12302" width="13.28515625" style="952" bestFit="1" customWidth="1"/>
    <col min="12303" max="12303" width="13.140625" style="952" bestFit="1" customWidth="1"/>
    <col min="12304" max="12542" width="11.42578125" style="952"/>
    <col min="12543" max="12543" width="2.7109375" style="952" customWidth="1"/>
    <col min="12544" max="12544" width="5.28515625" style="952" customWidth="1"/>
    <col min="12545" max="12545" width="31.85546875" style="952" customWidth="1"/>
    <col min="12546" max="12546" width="0.28515625" style="952" customWidth="1"/>
    <col min="12547" max="12547" width="3" style="952" customWidth="1"/>
    <col min="12548" max="12548" width="1.42578125" style="952" customWidth="1"/>
    <col min="12549" max="12549" width="15.7109375" style="952" customWidth="1"/>
    <col min="12550" max="12550" width="0.5703125" style="952" customWidth="1"/>
    <col min="12551" max="12551" width="2.140625" style="952" customWidth="1"/>
    <col min="12552" max="12552" width="14" style="952" customWidth="1"/>
    <col min="12553" max="12553" width="2.28515625" style="952" customWidth="1"/>
    <col min="12554" max="12554" width="0" style="952" hidden="1" customWidth="1"/>
    <col min="12555" max="12555" width="11.42578125" style="952"/>
    <col min="12556" max="12556" width="33" style="952" customWidth="1"/>
    <col min="12557" max="12557" width="11.42578125" style="952"/>
    <col min="12558" max="12558" width="13.28515625" style="952" bestFit="1" customWidth="1"/>
    <col min="12559" max="12559" width="13.140625" style="952" bestFit="1" customWidth="1"/>
    <col min="12560" max="12798" width="11.42578125" style="952"/>
    <col min="12799" max="12799" width="2.7109375" style="952" customWidth="1"/>
    <col min="12800" max="12800" width="5.28515625" style="952" customWidth="1"/>
    <col min="12801" max="12801" width="31.85546875" style="952" customWidth="1"/>
    <col min="12802" max="12802" width="0.28515625" style="952" customWidth="1"/>
    <col min="12803" max="12803" width="3" style="952" customWidth="1"/>
    <col min="12804" max="12804" width="1.42578125" style="952" customWidth="1"/>
    <col min="12805" max="12805" width="15.7109375" style="952" customWidth="1"/>
    <col min="12806" max="12806" width="0.5703125" style="952" customWidth="1"/>
    <col min="12807" max="12807" width="2.140625" style="952" customWidth="1"/>
    <col min="12808" max="12808" width="14" style="952" customWidth="1"/>
    <col min="12809" max="12809" width="2.28515625" style="952" customWidth="1"/>
    <col min="12810" max="12810" width="0" style="952" hidden="1" customWidth="1"/>
    <col min="12811" max="12811" width="11.42578125" style="952"/>
    <col min="12812" max="12812" width="33" style="952" customWidth="1"/>
    <col min="12813" max="12813" width="11.42578125" style="952"/>
    <col min="12814" max="12814" width="13.28515625" style="952" bestFit="1" customWidth="1"/>
    <col min="12815" max="12815" width="13.140625" style="952" bestFit="1" customWidth="1"/>
    <col min="12816" max="13054" width="11.42578125" style="952"/>
    <col min="13055" max="13055" width="2.7109375" style="952" customWidth="1"/>
    <col min="13056" max="13056" width="5.28515625" style="952" customWidth="1"/>
    <col min="13057" max="13057" width="31.85546875" style="952" customWidth="1"/>
    <col min="13058" max="13058" width="0.28515625" style="952" customWidth="1"/>
    <col min="13059" max="13059" width="3" style="952" customWidth="1"/>
    <col min="13060" max="13060" width="1.42578125" style="952" customWidth="1"/>
    <col min="13061" max="13061" width="15.7109375" style="952" customWidth="1"/>
    <col min="13062" max="13062" width="0.5703125" style="952" customWidth="1"/>
    <col min="13063" max="13063" width="2.140625" style="952" customWidth="1"/>
    <col min="13064" max="13064" width="14" style="952" customWidth="1"/>
    <col min="13065" max="13065" width="2.28515625" style="952" customWidth="1"/>
    <col min="13066" max="13066" width="0" style="952" hidden="1" customWidth="1"/>
    <col min="13067" max="13067" width="11.42578125" style="952"/>
    <col min="13068" max="13068" width="33" style="952" customWidth="1"/>
    <col min="13069" max="13069" width="11.42578125" style="952"/>
    <col min="13070" max="13070" width="13.28515625" style="952" bestFit="1" customWidth="1"/>
    <col min="13071" max="13071" width="13.140625" style="952" bestFit="1" customWidth="1"/>
    <col min="13072" max="13310" width="11.42578125" style="952"/>
    <col min="13311" max="13311" width="2.7109375" style="952" customWidth="1"/>
    <col min="13312" max="13312" width="5.28515625" style="952" customWidth="1"/>
    <col min="13313" max="13313" width="31.85546875" style="952" customWidth="1"/>
    <col min="13314" max="13314" width="0.28515625" style="952" customWidth="1"/>
    <col min="13315" max="13315" width="3" style="952" customWidth="1"/>
    <col min="13316" max="13316" width="1.42578125" style="952" customWidth="1"/>
    <col min="13317" max="13317" width="15.7109375" style="952" customWidth="1"/>
    <col min="13318" max="13318" width="0.5703125" style="952" customWidth="1"/>
    <col min="13319" max="13319" width="2.140625" style="952" customWidth="1"/>
    <col min="13320" max="13320" width="14" style="952" customWidth="1"/>
    <col min="13321" max="13321" width="2.28515625" style="952" customWidth="1"/>
    <col min="13322" max="13322" width="0" style="952" hidden="1" customWidth="1"/>
    <col min="13323" max="13323" width="11.42578125" style="952"/>
    <col min="13324" max="13324" width="33" style="952" customWidth="1"/>
    <col min="13325" max="13325" width="11.42578125" style="952"/>
    <col min="13326" max="13326" width="13.28515625" style="952" bestFit="1" customWidth="1"/>
    <col min="13327" max="13327" width="13.140625" style="952" bestFit="1" customWidth="1"/>
    <col min="13328" max="13566" width="11.42578125" style="952"/>
    <col min="13567" max="13567" width="2.7109375" style="952" customWidth="1"/>
    <col min="13568" max="13568" width="5.28515625" style="952" customWidth="1"/>
    <col min="13569" max="13569" width="31.85546875" style="952" customWidth="1"/>
    <col min="13570" max="13570" width="0.28515625" style="952" customWidth="1"/>
    <col min="13571" max="13571" width="3" style="952" customWidth="1"/>
    <col min="13572" max="13572" width="1.42578125" style="952" customWidth="1"/>
    <col min="13573" max="13573" width="15.7109375" style="952" customWidth="1"/>
    <col min="13574" max="13574" width="0.5703125" style="952" customWidth="1"/>
    <col min="13575" max="13575" width="2.140625" style="952" customWidth="1"/>
    <col min="13576" max="13576" width="14" style="952" customWidth="1"/>
    <col min="13577" max="13577" width="2.28515625" style="952" customWidth="1"/>
    <col min="13578" max="13578" width="0" style="952" hidden="1" customWidth="1"/>
    <col min="13579" max="13579" width="11.42578125" style="952"/>
    <col min="13580" max="13580" width="33" style="952" customWidth="1"/>
    <col min="13581" max="13581" width="11.42578125" style="952"/>
    <col min="13582" max="13582" width="13.28515625" style="952" bestFit="1" customWidth="1"/>
    <col min="13583" max="13583" width="13.140625" style="952" bestFit="1" customWidth="1"/>
    <col min="13584" max="13822" width="11.42578125" style="952"/>
    <col min="13823" max="13823" width="2.7109375" style="952" customWidth="1"/>
    <col min="13824" max="13824" width="5.28515625" style="952" customWidth="1"/>
    <col min="13825" max="13825" width="31.85546875" style="952" customWidth="1"/>
    <col min="13826" max="13826" width="0.28515625" style="952" customWidth="1"/>
    <col min="13827" max="13827" width="3" style="952" customWidth="1"/>
    <col min="13828" max="13828" width="1.42578125" style="952" customWidth="1"/>
    <col min="13829" max="13829" width="15.7109375" style="952" customWidth="1"/>
    <col min="13830" max="13830" width="0.5703125" style="952" customWidth="1"/>
    <col min="13831" max="13831" width="2.140625" style="952" customWidth="1"/>
    <col min="13832" max="13832" width="14" style="952" customWidth="1"/>
    <col min="13833" max="13833" width="2.28515625" style="952" customWidth="1"/>
    <col min="13834" max="13834" width="0" style="952" hidden="1" customWidth="1"/>
    <col min="13835" max="13835" width="11.42578125" style="952"/>
    <col min="13836" max="13836" width="33" style="952" customWidth="1"/>
    <col min="13837" max="13837" width="11.42578125" style="952"/>
    <col min="13838" max="13838" width="13.28515625" style="952" bestFit="1" customWidth="1"/>
    <col min="13839" max="13839" width="13.140625" style="952" bestFit="1" customWidth="1"/>
    <col min="13840" max="14078" width="11.42578125" style="952"/>
    <col min="14079" max="14079" width="2.7109375" style="952" customWidth="1"/>
    <col min="14080" max="14080" width="5.28515625" style="952" customWidth="1"/>
    <col min="14081" max="14081" width="31.85546875" style="952" customWidth="1"/>
    <col min="14082" max="14082" width="0.28515625" style="952" customWidth="1"/>
    <col min="14083" max="14083" width="3" style="952" customWidth="1"/>
    <col min="14084" max="14084" width="1.42578125" style="952" customWidth="1"/>
    <col min="14085" max="14085" width="15.7109375" style="952" customWidth="1"/>
    <col min="14086" max="14086" width="0.5703125" style="952" customWidth="1"/>
    <col min="14087" max="14087" width="2.140625" style="952" customWidth="1"/>
    <col min="14088" max="14088" width="14" style="952" customWidth="1"/>
    <col min="14089" max="14089" width="2.28515625" style="952" customWidth="1"/>
    <col min="14090" max="14090" width="0" style="952" hidden="1" customWidth="1"/>
    <col min="14091" max="14091" width="11.42578125" style="952"/>
    <col min="14092" max="14092" width="33" style="952" customWidth="1"/>
    <col min="14093" max="14093" width="11.42578125" style="952"/>
    <col min="14094" max="14094" width="13.28515625" style="952" bestFit="1" customWidth="1"/>
    <col min="14095" max="14095" width="13.140625" style="952" bestFit="1" customWidth="1"/>
    <col min="14096" max="14334" width="11.42578125" style="952"/>
    <col min="14335" max="14335" width="2.7109375" style="952" customWidth="1"/>
    <col min="14336" max="14336" width="5.28515625" style="952" customWidth="1"/>
    <col min="14337" max="14337" width="31.85546875" style="952" customWidth="1"/>
    <col min="14338" max="14338" width="0.28515625" style="952" customWidth="1"/>
    <col min="14339" max="14339" width="3" style="952" customWidth="1"/>
    <col min="14340" max="14340" width="1.42578125" style="952" customWidth="1"/>
    <col min="14341" max="14341" width="15.7109375" style="952" customWidth="1"/>
    <col min="14342" max="14342" width="0.5703125" style="952" customWidth="1"/>
    <col min="14343" max="14343" width="2.140625" style="952" customWidth="1"/>
    <col min="14344" max="14344" width="14" style="952" customWidth="1"/>
    <col min="14345" max="14345" width="2.28515625" style="952" customWidth="1"/>
    <col min="14346" max="14346" width="0" style="952" hidden="1" customWidth="1"/>
    <col min="14347" max="14347" width="11.42578125" style="952"/>
    <col min="14348" max="14348" width="33" style="952" customWidth="1"/>
    <col min="14349" max="14349" width="11.42578125" style="952"/>
    <col min="14350" max="14350" width="13.28515625" style="952" bestFit="1" customWidth="1"/>
    <col min="14351" max="14351" width="13.140625" style="952" bestFit="1" customWidth="1"/>
    <col min="14352" max="14590" width="11.42578125" style="952"/>
    <col min="14591" max="14591" width="2.7109375" style="952" customWidth="1"/>
    <col min="14592" max="14592" width="5.28515625" style="952" customWidth="1"/>
    <col min="14593" max="14593" width="31.85546875" style="952" customWidth="1"/>
    <col min="14594" max="14594" width="0.28515625" style="952" customWidth="1"/>
    <col min="14595" max="14595" width="3" style="952" customWidth="1"/>
    <col min="14596" max="14596" width="1.42578125" style="952" customWidth="1"/>
    <col min="14597" max="14597" width="15.7109375" style="952" customWidth="1"/>
    <col min="14598" max="14598" width="0.5703125" style="952" customWidth="1"/>
    <col min="14599" max="14599" width="2.140625" style="952" customWidth="1"/>
    <col min="14600" max="14600" width="14" style="952" customWidth="1"/>
    <col min="14601" max="14601" width="2.28515625" style="952" customWidth="1"/>
    <col min="14602" max="14602" width="0" style="952" hidden="1" customWidth="1"/>
    <col min="14603" max="14603" width="11.42578125" style="952"/>
    <col min="14604" max="14604" width="33" style="952" customWidth="1"/>
    <col min="14605" max="14605" width="11.42578125" style="952"/>
    <col min="14606" max="14606" width="13.28515625" style="952" bestFit="1" customWidth="1"/>
    <col min="14607" max="14607" width="13.140625" style="952" bestFit="1" customWidth="1"/>
    <col min="14608" max="14846" width="11.42578125" style="952"/>
    <col min="14847" max="14847" width="2.7109375" style="952" customWidth="1"/>
    <col min="14848" max="14848" width="5.28515625" style="952" customWidth="1"/>
    <col min="14849" max="14849" width="31.85546875" style="952" customWidth="1"/>
    <col min="14850" max="14850" width="0.28515625" style="952" customWidth="1"/>
    <col min="14851" max="14851" width="3" style="952" customWidth="1"/>
    <col min="14852" max="14852" width="1.42578125" style="952" customWidth="1"/>
    <col min="14853" max="14853" width="15.7109375" style="952" customWidth="1"/>
    <col min="14854" max="14854" width="0.5703125" style="952" customWidth="1"/>
    <col min="14855" max="14855" width="2.140625" style="952" customWidth="1"/>
    <col min="14856" max="14856" width="14" style="952" customWidth="1"/>
    <col min="14857" max="14857" width="2.28515625" style="952" customWidth="1"/>
    <col min="14858" max="14858" width="0" style="952" hidden="1" customWidth="1"/>
    <col min="14859" max="14859" width="11.42578125" style="952"/>
    <col min="14860" max="14860" width="33" style="952" customWidth="1"/>
    <col min="14861" max="14861" width="11.42578125" style="952"/>
    <col min="14862" max="14862" width="13.28515625" style="952" bestFit="1" customWidth="1"/>
    <col min="14863" max="14863" width="13.140625" style="952" bestFit="1" customWidth="1"/>
    <col min="14864" max="15102" width="11.42578125" style="952"/>
    <col min="15103" max="15103" width="2.7109375" style="952" customWidth="1"/>
    <col min="15104" max="15104" width="5.28515625" style="952" customWidth="1"/>
    <col min="15105" max="15105" width="31.85546875" style="952" customWidth="1"/>
    <col min="15106" max="15106" width="0.28515625" style="952" customWidth="1"/>
    <col min="15107" max="15107" width="3" style="952" customWidth="1"/>
    <col min="15108" max="15108" width="1.42578125" style="952" customWidth="1"/>
    <col min="15109" max="15109" width="15.7109375" style="952" customWidth="1"/>
    <col min="15110" max="15110" width="0.5703125" style="952" customWidth="1"/>
    <col min="15111" max="15111" width="2.140625" style="952" customWidth="1"/>
    <col min="15112" max="15112" width="14" style="952" customWidth="1"/>
    <col min="15113" max="15113" width="2.28515625" style="952" customWidth="1"/>
    <col min="15114" max="15114" width="0" style="952" hidden="1" customWidth="1"/>
    <col min="15115" max="15115" width="11.42578125" style="952"/>
    <col min="15116" max="15116" width="33" style="952" customWidth="1"/>
    <col min="15117" max="15117" width="11.42578125" style="952"/>
    <col min="15118" max="15118" width="13.28515625" style="952" bestFit="1" customWidth="1"/>
    <col min="15119" max="15119" width="13.140625" style="952" bestFit="1" customWidth="1"/>
    <col min="15120" max="15358" width="11.42578125" style="952"/>
    <col min="15359" max="15359" width="2.7109375" style="952" customWidth="1"/>
    <col min="15360" max="15360" width="5.28515625" style="952" customWidth="1"/>
    <col min="15361" max="15361" width="31.85546875" style="952" customWidth="1"/>
    <col min="15362" max="15362" width="0.28515625" style="952" customWidth="1"/>
    <col min="15363" max="15363" width="3" style="952" customWidth="1"/>
    <col min="15364" max="15364" width="1.42578125" style="952" customWidth="1"/>
    <col min="15365" max="15365" width="15.7109375" style="952" customWidth="1"/>
    <col min="15366" max="15366" width="0.5703125" style="952" customWidth="1"/>
    <col min="15367" max="15367" width="2.140625" style="952" customWidth="1"/>
    <col min="15368" max="15368" width="14" style="952" customWidth="1"/>
    <col min="15369" max="15369" width="2.28515625" style="952" customWidth="1"/>
    <col min="15370" max="15370" width="0" style="952" hidden="1" customWidth="1"/>
    <col min="15371" max="15371" width="11.42578125" style="952"/>
    <col min="15372" max="15372" width="33" style="952" customWidth="1"/>
    <col min="15373" max="15373" width="11.42578125" style="952"/>
    <col min="15374" max="15374" width="13.28515625" style="952" bestFit="1" customWidth="1"/>
    <col min="15375" max="15375" width="13.140625" style="952" bestFit="1" customWidth="1"/>
    <col min="15376" max="15614" width="11.42578125" style="952"/>
    <col min="15615" max="15615" width="2.7109375" style="952" customWidth="1"/>
    <col min="15616" max="15616" width="5.28515625" style="952" customWidth="1"/>
    <col min="15617" max="15617" width="31.85546875" style="952" customWidth="1"/>
    <col min="15618" max="15618" width="0.28515625" style="952" customWidth="1"/>
    <col min="15619" max="15619" width="3" style="952" customWidth="1"/>
    <col min="15620" max="15620" width="1.42578125" style="952" customWidth="1"/>
    <col min="15621" max="15621" width="15.7109375" style="952" customWidth="1"/>
    <col min="15622" max="15622" width="0.5703125" style="952" customWidth="1"/>
    <col min="15623" max="15623" width="2.140625" style="952" customWidth="1"/>
    <col min="15624" max="15624" width="14" style="952" customWidth="1"/>
    <col min="15625" max="15625" width="2.28515625" style="952" customWidth="1"/>
    <col min="15626" max="15626" width="0" style="952" hidden="1" customWidth="1"/>
    <col min="15627" max="15627" width="11.42578125" style="952"/>
    <col min="15628" max="15628" width="33" style="952" customWidth="1"/>
    <col min="15629" max="15629" width="11.42578125" style="952"/>
    <col min="15630" max="15630" width="13.28515625" style="952" bestFit="1" customWidth="1"/>
    <col min="15631" max="15631" width="13.140625" style="952" bestFit="1" customWidth="1"/>
    <col min="15632" max="15870" width="11.42578125" style="952"/>
    <col min="15871" max="15871" width="2.7109375" style="952" customWidth="1"/>
    <col min="15872" max="15872" width="5.28515625" style="952" customWidth="1"/>
    <col min="15873" max="15873" width="31.85546875" style="952" customWidth="1"/>
    <col min="15874" max="15874" width="0.28515625" style="952" customWidth="1"/>
    <col min="15875" max="15875" width="3" style="952" customWidth="1"/>
    <col min="15876" max="15876" width="1.42578125" style="952" customWidth="1"/>
    <col min="15877" max="15877" width="15.7109375" style="952" customWidth="1"/>
    <col min="15878" max="15878" width="0.5703125" style="952" customWidth="1"/>
    <col min="15879" max="15879" width="2.140625" style="952" customWidth="1"/>
    <col min="15880" max="15880" width="14" style="952" customWidth="1"/>
    <col min="15881" max="15881" width="2.28515625" style="952" customWidth="1"/>
    <col min="15882" max="15882" width="0" style="952" hidden="1" customWidth="1"/>
    <col min="15883" max="15883" width="11.42578125" style="952"/>
    <col min="15884" max="15884" width="33" style="952" customWidth="1"/>
    <col min="15885" max="15885" width="11.42578125" style="952"/>
    <col min="15886" max="15886" width="13.28515625" style="952" bestFit="1" customWidth="1"/>
    <col min="15887" max="15887" width="13.140625" style="952" bestFit="1" customWidth="1"/>
    <col min="15888" max="16126" width="11.42578125" style="952"/>
    <col min="16127" max="16127" width="2.7109375" style="952" customWidth="1"/>
    <col min="16128" max="16128" width="5.28515625" style="952" customWidth="1"/>
    <col min="16129" max="16129" width="31.85546875" style="952" customWidth="1"/>
    <col min="16130" max="16130" width="0.28515625" style="952" customWidth="1"/>
    <col min="16131" max="16131" width="3" style="952" customWidth="1"/>
    <col min="16132" max="16132" width="1.42578125" style="952" customWidth="1"/>
    <col min="16133" max="16133" width="15.7109375" style="952" customWidth="1"/>
    <col min="16134" max="16134" width="0.5703125" style="952" customWidth="1"/>
    <col min="16135" max="16135" width="2.140625" style="952" customWidth="1"/>
    <col min="16136" max="16136" width="14" style="952" customWidth="1"/>
    <col min="16137" max="16137" width="2.28515625" style="952" customWidth="1"/>
    <col min="16138" max="16138" width="0" style="952" hidden="1" customWidth="1"/>
    <col min="16139" max="16139" width="11.42578125" style="952"/>
    <col min="16140" max="16140" width="33" style="952" customWidth="1"/>
    <col min="16141" max="16141" width="11.42578125" style="952"/>
    <col min="16142" max="16142" width="13.28515625" style="952" bestFit="1" customWidth="1"/>
    <col min="16143" max="16143" width="13.140625" style="952" bestFit="1" customWidth="1"/>
    <col min="16144" max="16384" width="11.42578125" style="952"/>
  </cols>
  <sheetData>
    <row r="1" spans="1:16" ht="12" customHeight="1"/>
    <row r="2" spans="1:16" ht="3.75" customHeight="1"/>
    <row r="3" spans="1:16" ht="15.75" customHeight="1">
      <c r="A3" s="2110" t="s">
        <v>366</v>
      </c>
      <c r="B3" s="2110"/>
      <c r="C3" s="2110"/>
      <c r="D3" s="2110"/>
      <c r="E3" s="2110"/>
      <c r="F3" s="2110"/>
      <c r="G3" s="2110"/>
      <c r="H3" s="2110"/>
      <c r="I3" s="2110"/>
      <c r="J3" s="2110"/>
      <c r="K3" s="2110"/>
      <c r="L3" s="1022"/>
      <c r="M3" s="1022"/>
      <c r="N3" s="1022"/>
      <c r="O3" s="1022"/>
      <c r="P3" s="1022"/>
    </row>
    <row r="4" spans="1:16" ht="15.75" customHeight="1">
      <c r="A4" s="2110">
        <v>2020</v>
      </c>
      <c r="B4" s="2110"/>
      <c r="C4" s="2110"/>
      <c r="D4" s="2110"/>
      <c r="E4" s="2110"/>
      <c r="F4" s="2110"/>
      <c r="G4" s="2110"/>
      <c r="H4" s="2110"/>
      <c r="I4" s="2110"/>
      <c r="J4" s="2110"/>
      <c r="K4" s="2110"/>
      <c r="L4" s="1022"/>
      <c r="M4" s="1022"/>
      <c r="N4" s="1022"/>
      <c r="O4" s="1022"/>
      <c r="P4" s="1022"/>
    </row>
    <row r="5" spans="1:16" ht="13.5" customHeight="1" thickBot="1">
      <c r="A5" s="1021"/>
      <c r="B5" s="1021"/>
      <c r="C5" s="1021"/>
      <c r="D5" s="1021"/>
      <c r="E5" s="1021"/>
      <c r="F5" s="1021"/>
      <c r="G5" s="1021"/>
      <c r="H5" s="1020"/>
      <c r="I5" s="1020"/>
      <c r="J5" s="1020"/>
      <c r="K5" s="1020"/>
    </row>
    <row r="6" spans="1:16" ht="12" customHeight="1">
      <c r="A6" s="1019"/>
      <c r="B6" s="1019"/>
      <c r="C6" s="2119" t="s">
        <v>365</v>
      </c>
      <c r="D6" s="1018"/>
      <c r="E6" s="2121" t="s">
        <v>364</v>
      </c>
      <c r="F6" s="1012"/>
      <c r="G6" s="1010" t="s">
        <v>363</v>
      </c>
      <c r="H6" s="1017"/>
      <c r="I6" s="1016" t="s">
        <v>363</v>
      </c>
      <c r="J6" s="1016"/>
      <c r="K6" s="1016" t="s">
        <v>363</v>
      </c>
    </row>
    <row r="7" spans="1:16" s="1009" customFormat="1" ht="12" customHeight="1">
      <c r="A7" s="1015"/>
      <c r="B7" s="1014"/>
      <c r="C7" s="2119"/>
      <c r="D7" s="1013"/>
      <c r="E7" s="2121"/>
      <c r="F7" s="1012"/>
      <c r="G7" s="1010" t="s">
        <v>362</v>
      </c>
      <c r="H7" s="1011"/>
      <c r="I7" s="1010" t="s">
        <v>361</v>
      </c>
      <c r="J7" s="1010"/>
      <c r="K7" s="1010" t="s">
        <v>0</v>
      </c>
    </row>
    <row r="8" spans="1:16" ht="13.5" customHeight="1">
      <c r="A8" s="1006"/>
      <c r="B8" s="1008"/>
      <c r="C8" s="2120"/>
      <c r="D8" s="1006"/>
      <c r="E8" s="2122"/>
      <c r="F8" s="1007"/>
      <c r="G8" s="1007"/>
      <c r="H8" s="1006"/>
      <c r="I8" s="1005"/>
      <c r="J8" s="1005"/>
      <c r="K8" s="1004"/>
    </row>
    <row r="9" spans="1:16" ht="5.25" customHeight="1">
      <c r="A9" s="1002"/>
      <c r="B9" s="232"/>
      <c r="C9" s="232"/>
      <c r="D9" s="232"/>
      <c r="E9" s="1003"/>
      <c r="F9" s="1003"/>
      <c r="G9" s="1003"/>
      <c r="H9" s="1002"/>
      <c r="I9" s="1002"/>
      <c r="J9" s="1002"/>
      <c r="K9" s="1002"/>
    </row>
    <row r="10" spans="1:16" s="962" customFormat="1" ht="14.1" customHeight="1">
      <c r="A10" s="979"/>
      <c r="B10" s="979"/>
      <c r="C10" s="979" t="s">
        <v>360</v>
      </c>
      <c r="D10" s="979"/>
      <c r="E10" s="1001">
        <v>904426479.78999996</v>
      </c>
      <c r="F10" s="1000"/>
      <c r="G10" s="1000">
        <v>942889451.33000004</v>
      </c>
      <c r="H10" s="990"/>
      <c r="I10" s="995">
        <v>0</v>
      </c>
      <c r="J10" s="995"/>
      <c r="K10" s="999">
        <f t="shared" ref="K10:K15" si="0">+G10+I10</f>
        <v>942889451.33000004</v>
      </c>
      <c r="L10" s="992">
        <f t="shared" ref="L10:L15" si="1">+E10</f>
        <v>904426479.78999996</v>
      </c>
      <c r="M10" s="993">
        <f t="shared" ref="M10:M15" si="2">+K10</f>
        <v>942889451.33000004</v>
      </c>
      <c r="N10" s="979" t="s">
        <v>360</v>
      </c>
      <c r="O10" s="993"/>
    </row>
    <row r="11" spans="1:16" s="962" customFormat="1" ht="14.1" customHeight="1">
      <c r="A11" s="979"/>
      <c r="B11" s="979"/>
      <c r="C11" s="979" t="s">
        <v>359</v>
      </c>
      <c r="D11" s="979"/>
      <c r="E11" s="996">
        <v>9884109.7799999993</v>
      </c>
      <c r="F11" s="996"/>
      <c r="G11" s="996">
        <v>8726333.6600000001</v>
      </c>
      <c r="H11" s="990"/>
      <c r="I11" s="995">
        <v>0</v>
      </c>
      <c r="J11" s="995"/>
      <c r="K11" s="994">
        <f t="shared" si="0"/>
        <v>8726333.6600000001</v>
      </c>
      <c r="L11" s="992">
        <f t="shared" si="1"/>
        <v>9884109.7799999993</v>
      </c>
      <c r="M11" s="993">
        <f t="shared" si="2"/>
        <v>8726333.6600000001</v>
      </c>
      <c r="N11" s="979" t="s">
        <v>359</v>
      </c>
      <c r="O11" s="993"/>
    </row>
    <row r="12" spans="1:16" s="962" customFormat="1" ht="14.1" customHeight="1">
      <c r="A12" s="979"/>
      <c r="B12" s="998"/>
      <c r="C12" s="979" t="s">
        <v>358</v>
      </c>
      <c r="D12" s="979"/>
      <c r="E12" s="996">
        <v>5803356.5199999996</v>
      </c>
      <c r="F12" s="996"/>
      <c r="G12" s="996">
        <v>5445831.4000000004</v>
      </c>
      <c r="H12" s="997"/>
      <c r="I12" s="995">
        <v>0</v>
      </c>
      <c r="J12" s="995"/>
      <c r="K12" s="994">
        <f t="shared" si="0"/>
        <v>5445831.4000000004</v>
      </c>
      <c r="L12" s="992">
        <f t="shared" si="1"/>
        <v>5803356.5199999996</v>
      </c>
      <c r="M12" s="993">
        <f t="shared" si="2"/>
        <v>5445831.4000000004</v>
      </c>
      <c r="N12" s="979" t="s">
        <v>358</v>
      </c>
      <c r="O12" s="993"/>
    </row>
    <row r="13" spans="1:16" s="962" customFormat="1" ht="14.1" customHeight="1">
      <c r="A13" s="979"/>
      <c r="B13" s="979"/>
      <c r="C13" s="979" t="s">
        <v>357</v>
      </c>
      <c r="D13" s="979"/>
      <c r="E13" s="996">
        <v>203321106.90000001</v>
      </c>
      <c r="F13" s="996"/>
      <c r="G13" s="996">
        <v>213771351.18000001</v>
      </c>
      <c r="H13" s="990"/>
      <c r="I13" s="995">
        <v>0</v>
      </c>
      <c r="J13" s="995"/>
      <c r="K13" s="994">
        <f t="shared" si="0"/>
        <v>213771351.18000001</v>
      </c>
      <c r="L13" s="992">
        <f t="shared" si="1"/>
        <v>203321106.90000001</v>
      </c>
      <c r="M13" s="993">
        <f t="shared" si="2"/>
        <v>213771351.18000001</v>
      </c>
      <c r="N13" s="979" t="s">
        <v>357</v>
      </c>
      <c r="O13" s="993"/>
    </row>
    <row r="14" spans="1:16" s="962" customFormat="1" ht="14.1" customHeight="1">
      <c r="A14" s="979"/>
      <c r="B14" s="979"/>
      <c r="C14" s="979" t="s">
        <v>356</v>
      </c>
      <c r="D14" s="979"/>
      <c r="E14" s="996">
        <v>1812551827.1500001</v>
      </c>
      <c r="F14" s="996"/>
      <c r="G14" s="996">
        <v>1846799330.3800001</v>
      </c>
      <c r="H14" s="990"/>
      <c r="I14" s="995">
        <v>0</v>
      </c>
      <c r="J14" s="995"/>
      <c r="K14" s="994">
        <f t="shared" si="0"/>
        <v>1846799330.3800001</v>
      </c>
      <c r="L14" s="992">
        <f t="shared" si="1"/>
        <v>1812551827.1500001</v>
      </c>
      <c r="M14" s="993">
        <f t="shared" si="2"/>
        <v>1846799330.3800001</v>
      </c>
      <c r="N14" s="979" t="s">
        <v>356</v>
      </c>
      <c r="O14" s="993"/>
    </row>
    <row r="15" spans="1:16" s="962" customFormat="1" ht="12.75" customHeight="1">
      <c r="A15" s="979"/>
      <c r="B15" s="979"/>
      <c r="C15" s="979" t="s">
        <v>355</v>
      </c>
      <c r="D15" s="979"/>
      <c r="E15" s="996">
        <v>269232390.41000003</v>
      </c>
      <c r="F15" s="996"/>
      <c r="G15" s="996">
        <v>88903363.819999993</v>
      </c>
      <c r="H15" s="990"/>
      <c r="I15" s="995">
        <v>0</v>
      </c>
      <c r="J15" s="995"/>
      <c r="K15" s="994">
        <f t="shared" si="0"/>
        <v>88903363.819999993</v>
      </c>
      <c r="L15" s="992">
        <f t="shared" si="1"/>
        <v>269232390.41000003</v>
      </c>
      <c r="M15" s="993">
        <f t="shared" si="2"/>
        <v>88903363.819999993</v>
      </c>
      <c r="N15" s="979" t="s">
        <v>355</v>
      </c>
      <c r="O15" s="993"/>
    </row>
    <row r="16" spans="1:16" s="962" customFormat="1" ht="6" customHeight="1">
      <c r="A16" s="979"/>
      <c r="B16" s="979"/>
      <c r="C16" s="979"/>
      <c r="D16" s="990"/>
      <c r="E16" s="992"/>
      <c r="F16" s="991"/>
      <c r="G16" s="991"/>
      <c r="H16" s="990"/>
      <c r="I16" s="979"/>
      <c r="J16" s="979"/>
      <c r="K16" s="979"/>
    </row>
    <row r="17" spans="1:29" s="983" customFormat="1" ht="15" customHeight="1">
      <c r="A17" s="989"/>
      <c r="B17" s="988"/>
      <c r="C17" s="987" t="s">
        <v>0</v>
      </c>
      <c r="D17" s="986"/>
      <c r="E17" s="984">
        <f>SUM(E10:E15)</f>
        <v>3205219270.5500002</v>
      </c>
      <c r="F17" s="985"/>
      <c r="G17" s="984">
        <f>SUM(G10:G15)</f>
        <v>3106535661.77</v>
      </c>
      <c r="H17" s="985"/>
      <c r="I17" s="984">
        <f>SUM(I10:I15)</f>
        <v>0</v>
      </c>
      <c r="J17" s="984"/>
      <c r="K17" s="984">
        <f>SUM(K10:K15)</f>
        <v>3106535661.77</v>
      </c>
    </row>
    <row r="18" spans="1:29" ht="12.75" customHeight="1">
      <c r="B18" s="979"/>
      <c r="H18" s="961"/>
    </row>
    <row r="19" spans="1:29" ht="12.75" hidden="1" customHeight="1">
      <c r="B19" s="981"/>
      <c r="C19" s="198"/>
      <c r="D19" s="978"/>
      <c r="E19" s="977"/>
      <c r="F19" s="978"/>
      <c r="G19" s="977"/>
      <c r="H19" s="961"/>
      <c r="L19" s="966"/>
      <c r="M19" s="962"/>
      <c r="N19" s="982"/>
      <c r="O19" s="982"/>
      <c r="P19" s="982"/>
      <c r="Q19" s="963"/>
      <c r="R19" s="2117"/>
      <c r="S19" s="2117"/>
      <c r="T19" s="2117"/>
      <c r="U19" s="2117"/>
      <c r="V19" s="963"/>
      <c r="W19" s="963"/>
      <c r="X19" s="963"/>
      <c r="Y19" s="963"/>
      <c r="Z19" s="963"/>
      <c r="AA19" s="963"/>
      <c r="AB19" s="963"/>
      <c r="AC19" s="961"/>
    </row>
    <row r="20" spans="1:29" ht="12.75" hidden="1" customHeight="1">
      <c r="A20" s="960"/>
      <c r="B20" s="981"/>
      <c r="C20" s="198"/>
      <c r="D20" s="978"/>
      <c r="E20" s="977"/>
      <c r="F20" s="978"/>
      <c r="G20" s="977"/>
      <c r="H20" s="961"/>
      <c r="M20" s="2118"/>
      <c r="N20" s="2118"/>
      <c r="O20" s="2116"/>
      <c r="P20" s="2116"/>
      <c r="Q20" s="2116"/>
      <c r="R20" s="2116"/>
      <c r="S20" s="2116"/>
      <c r="T20" s="2116"/>
      <c r="U20" s="2116"/>
      <c r="V20" s="2116"/>
      <c r="W20" s="961"/>
      <c r="X20" s="980"/>
      <c r="Y20" s="961"/>
      <c r="Z20" s="961"/>
      <c r="AA20" s="961"/>
      <c r="AB20" s="961"/>
      <c r="AC20" s="961"/>
    </row>
    <row r="21" spans="1:29" ht="12.75" customHeight="1">
      <c r="A21" s="979"/>
      <c r="B21" s="174"/>
      <c r="C21" s="198"/>
      <c r="D21" s="978"/>
      <c r="E21" s="977"/>
      <c r="F21" s="978"/>
      <c r="G21" s="977"/>
      <c r="H21" s="961" t="s">
        <v>269</v>
      </c>
      <c r="L21" s="955"/>
      <c r="M21" s="2118"/>
      <c r="N21" s="2118"/>
      <c r="O21" s="2116"/>
      <c r="P21" s="2116"/>
      <c r="Q21" s="2116"/>
      <c r="R21" s="2116"/>
      <c r="S21" s="2116"/>
      <c r="T21" s="2116"/>
      <c r="U21" s="2116"/>
      <c r="V21" s="2116"/>
      <c r="W21" s="963"/>
      <c r="X21" s="963"/>
      <c r="Y21" s="963"/>
      <c r="Z21" s="963"/>
      <c r="AA21" s="963"/>
      <c r="AB21" s="963"/>
      <c r="AC21" s="961"/>
    </row>
    <row r="22" spans="1:29" ht="12.75" customHeight="1">
      <c r="A22" s="960"/>
      <c r="B22" s="174"/>
      <c r="C22" s="174"/>
      <c r="D22" s="978"/>
      <c r="E22" s="977"/>
      <c r="F22" s="978"/>
      <c r="G22" s="977"/>
      <c r="H22" s="961"/>
      <c r="L22" s="955"/>
      <c r="M22" s="2118"/>
      <c r="N22" s="2118"/>
      <c r="O22" s="2116"/>
      <c r="P22" s="2116"/>
      <c r="Q22" s="2116"/>
      <c r="R22" s="2116"/>
      <c r="S22" s="2116"/>
      <c r="T22" s="2116"/>
      <c r="U22" s="2116"/>
      <c r="V22" s="2116"/>
      <c r="W22" s="963"/>
      <c r="X22" s="963"/>
      <c r="Y22" s="963"/>
      <c r="Z22" s="963"/>
      <c r="AA22" s="963"/>
      <c r="AB22" s="963"/>
      <c r="AC22" s="961"/>
    </row>
    <row r="23" spans="1:29" ht="12.75" customHeight="1">
      <c r="A23" s="960"/>
      <c r="C23" s="198"/>
      <c r="D23" s="978"/>
      <c r="E23" s="977"/>
      <c r="F23" s="978"/>
      <c r="G23" s="977"/>
      <c r="H23" s="961"/>
      <c r="L23" s="955"/>
      <c r="M23" s="2118"/>
      <c r="N23" s="2118"/>
      <c r="O23" s="2116"/>
      <c r="P23" s="2116"/>
      <c r="Q23" s="2116"/>
      <c r="R23" s="2116"/>
      <c r="S23" s="2116"/>
      <c r="T23" s="2116"/>
      <c r="U23" s="2116"/>
      <c r="V23" s="2116"/>
      <c r="W23" s="963"/>
      <c r="X23" s="963"/>
      <c r="Y23" s="963"/>
      <c r="Z23" s="963"/>
      <c r="AA23" s="963"/>
      <c r="AB23" s="963"/>
      <c r="AC23" s="961"/>
    </row>
    <row r="24" spans="1:29" ht="12.75" customHeight="1">
      <c r="A24" s="960"/>
      <c r="D24" s="978"/>
      <c r="E24" s="977"/>
      <c r="F24" s="978"/>
      <c r="G24" s="977"/>
      <c r="H24" s="961"/>
      <c r="L24" s="955"/>
      <c r="M24" s="2118"/>
      <c r="N24" s="2118"/>
      <c r="O24" s="2116"/>
      <c r="P24" s="2116"/>
      <c r="Q24" s="2116"/>
      <c r="R24" s="2116"/>
      <c r="S24" s="2116"/>
      <c r="T24" s="2116"/>
      <c r="U24" s="2116"/>
      <c r="V24" s="2116"/>
      <c r="W24" s="961"/>
      <c r="X24" s="961"/>
      <c r="Y24" s="961"/>
      <c r="Z24" s="961"/>
      <c r="AA24" s="961"/>
      <c r="AB24" s="961"/>
      <c r="AC24" s="961"/>
    </row>
    <row r="25" spans="1:29" ht="12.75" customHeight="1">
      <c r="A25" s="960"/>
      <c r="B25" s="955"/>
      <c r="C25" s="962"/>
      <c r="D25" s="963"/>
      <c r="E25" s="961"/>
      <c r="F25" s="963"/>
      <c r="G25" s="961"/>
      <c r="H25" s="961"/>
      <c r="L25" s="955"/>
      <c r="M25" s="2118"/>
      <c r="N25" s="2118"/>
      <c r="O25" s="2116"/>
      <c r="P25" s="2116"/>
      <c r="Q25" s="2116"/>
      <c r="R25" s="2116"/>
      <c r="S25" s="2116"/>
      <c r="T25" s="2116"/>
      <c r="U25" s="2116"/>
      <c r="V25" s="2116"/>
    </row>
    <row r="26" spans="1:29" ht="12.75" customHeight="1">
      <c r="A26" s="960"/>
      <c r="H26" s="961"/>
      <c r="L26" s="955"/>
      <c r="N26" s="954"/>
      <c r="O26" s="954"/>
      <c r="P26" s="963"/>
      <c r="Q26" s="963"/>
      <c r="R26" s="2117"/>
      <c r="S26" s="2117"/>
      <c r="T26" s="2117"/>
      <c r="U26" s="2117"/>
      <c r="V26" s="961"/>
      <c r="W26" s="961"/>
      <c r="X26" s="961"/>
      <c r="Y26" s="963"/>
      <c r="Z26" s="963"/>
      <c r="AA26" s="963"/>
      <c r="AB26" s="963"/>
      <c r="AC26" s="961"/>
    </row>
    <row r="27" spans="1:29" ht="12.75" customHeight="1">
      <c r="A27" s="960"/>
      <c r="H27" s="961"/>
    </row>
    <row r="29" spans="1:29" ht="12.75" customHeight="1">
      <c r="A29" s="960"/>
      <c r="H29" s="961"/>
    </row>
    <row r="30" spans="1:29" s="955" customFormat="1" ht="14.1" customHeight="1"/>
    <row r="31" spans="1:29" ht="12.75" customHeight="1">
      <c r="A31" s="960"/>
      <c r="H31" s="961"/>
    </row>
    <row r="32" spans="1:29" ht="12.75" customHeight="1">
      <c r="A32" s="960"/>
      <c r="H32" s="961"/>
    </row>
    <row r="33" spans="1:10" ht="12.75" customHeight="1">
      <c r="H33" s="961"/>
    </row>
    <row r="34" spans="1:10" ht="12.75" customHeight="1">
      <c r="A34" s="960"/>
      <c r="H34" s="961"/>
    </row>
    <row r="35" spans="1:10" ht="12.75" customHeight="1">
      <c r="A35" s="960"/>
      <c r="H35" s="961"/>
    </row>
    <row r="36" spans="1:10" ht="12.75" customHeight="1">
      <c r="A36" s="960"/>
      <c r="H36" s="961"/>
    </row>
    <row r="37" spans="1:10" ht="12.75" customHeight="1">
      <c r="A37" s="960"/>
      <c r="H37" s="961"/>
    </row>
    <row r="38" spans="1:10" ht="12.75" customHeight="1">
      <c r="A38" s="960"/>
      <c r="H38" s="961"/>
    </row>
    <row r="39" spans="1:10" ht="12.75" customHeight="1">
      <c r="A39" s="960"/>
      <c r="H39" s="961"/>
    </row>
    <row r="40" spans="1:10" ht="12.75" customHeight="1">
      <c r="A40" s="960"/>
      <c r="H40" s="961"/>
    </row>
    <row r="41" spans="1:10" ht="12.75" customHeight="1">
      <c r="A41" s="232" t="s">
        <v>329</v>
      </c>
      <c r="H41" s="961"/>
    </row>
    <row r="42" spans="1:10" ht="12.75" customHeight="1">
      <c r="A42" s="960"/>
      <c r="H42" s="961"/>
    </row>
    <row r="43" spans="1:10" ht="12.75" customHeight="1">
      <c r="A43" s="960"/>
      <c r="H43" s="961"/>
    </row>
    <row r="44" spans="1:10" ht="12.75" customHeight="1">
      <c r="A44" s="960"/>
      <c r="H44" s="961"/>
    </row>
    <row r="45" spans="1:10" ht="12.75" customHeight="1">
      <c r="A45" s="960"/>
      <c r="H45" s="961"/>
    </row>
    <row r="46" spans="1:10" ht="12.75" customHeight="1">
      <c r="A46" s="960"/>
      <c r="H46" s="961"/>
    </row>
    <row r="47" spans="1:10" ht="14.1" customHeight="1">
      <c r="A47" s="976"/>
      <c r="H47" s="975"/>
      <c r="I47" s="966"/>
      <c r="J47" s="966"/>
    </row>
    <row r="48" spans="1:10" ht="12.75" customHeight="1">
      <c r="A48" s="960"/>
      <c r="H48" s="961"/>
    </row>
    <row r="49" spans="1:13" ht="12.75" customHeight="1">
      <c r="A49" s="960"/>
      <c r="L49" s="974"/>
      <c r="M49" s="974"/>
    </row>
    <row r="50" spans="1:13" ht="12.75" customHeight="1">
      <c r="A50" s="960"/>
      <c r="H50" s="961"/>
      <c r="K50" s="973"/>
      <c r="L50" s="961"/>
      <c r="M50" s="961"/>
    </row>
    <row r="51" spans="1:13" ht="12.75" customHeight="1">
      <c r="A51" s="960"/>
      <c r="H51" s="961"/>
      <c r="L51" s="961"/>
      <c r="M51" s="961"/>
    </row>
    <row r="52" spans="1:13" ht="12.75" customHeight="1">
      <c r="A52" s="960"/>
      <c r="H52" s="961"/>
      <c r="L52" s="961"/>
      <c r="M52" s="961"/>
    </row>
    <row r="53" spans="1:13" ht="12.75" customHeight="1">
      <c r="A53" s="960"/>
      <c r="H53" s="961"/>
      <c r="L53" s="961"/>
      <c r="M53" s="961"/>
    </row>
    <row r="54" spans="1:13" ht="12.75" customHeight="1">
      <c r="A54" s="960"/>
      <c r="H54" s="961"/>
      <c r="K54" s="972"/>
      <c r="L54" s="961"/>
      <c r="M54" s="961"/>
    </row>
    <row r="55" spans="1:13" ht="12.75" customHeight="1">
      <c r="L55" s="961"/>
      <c r="M55" s="961"/>
    </row>
    <row r="56" spans="1:13" ht="12.75" customHeight="1">
      <c r="H56" s="961"/>
      <c r="L56" s="961"/>
      <c r="M56" s="961"/>
    </row>
    <row r="57" spans="1:13" ht="12.75" customHeight="1">
      <c r="B57" s="955"/>
      <c r="L57" s="961"/>
      <c r="M57" s="961"/>
    </row>
    <row r="58" spans="1:13" ht="12.75" customHeight="1"/>
    <row r="59" spans="1:13" ht="12.75" customHeight="1"/>
    <row r="60" spans="1:13" ht="12.75" customHeight="1"/>
    <row r="61" spans="1:13" ht="12.75" customHeight="1"/>
    <row r="62" spans="1:13" ht="12.75" customHeight="1"/>
    <row r="63" spans="1:13" ht="12.75" customHeight="1"/>
    <row r="64" spans="1:13" ht="12.75" customHeight="1"/>
    <row r="65" spans="1:8" ht="12.75" customHeight="1"/>
    <row r="66" spans="1:8" ht="12.75" customHeight="1"/>
    <row r="67" spans="1:8" ht="12.75" customHeight="1">
      <c r="A67" s="971"/>
      <c r="B67" s="971"/>
      <c r="C67" s="960"/>
      <c r="D67" s="960"/>
      <c r="E67" s="960"/>
      <c r="F67" s="960"/>
      <c r="G67" s="960"/>
      <c r="H67" s="960"/>
    </row>
    <row r="68" spans="1:8" ht="12.75" customHeight="1">
      <c r="A68" s="971"/>
      <c r="B68" s="971"/>
      <c r="C68" s="960"/>
      <c r="D68" s="960"/>
      <c r="E68" s="960"/>
      <c r="F68" s="960"/>
      <c r="G68" s="960"/>
      <c r="H68" s="960"/>
    </row>
    <row r="69" spans="1:8" ht="12.75" customHeight="1">
      <c r="A69" s="960"/>
      <c r="B69" s="970"/>
      <c r="C69" s="960"/>
      <c r="D69" s="960"/>
      <c r="E69" s="960"/>
      <c r="F69" s="960"/>
      <c r="G69" s="960"/>
    </row>
    <row r="70" spans="1:8" ht="12.75" customHeight="1">
      <c r="D70" s="969"/>
      <c r="E70" s="969"/>
      <c r="F70" s="962"/>
      <c r="G70" s="968"/>
      <c r="H70" s="968"/>
    </row>
    <row r="71" spans="1:8" ht="12.75" customHeight="1">
      <c r="B71" s="962"/>
      <c r="D71" s="968"/>
      <c r="E71" s="968"/>
      <c r="F71" s="968"/>
      <c r="G71" s="960"/>
    </row>
    <row r="72" spans="1:8" ht="12.75" customHeight="1">
      <c r="B72" s="962"/>
      <c r="D72" s="967"/>
      <c r="E72" s="967"/>
      <c r="F72" s="967"/>
      <c r="G72" s="967"/>
    </row>
    <row r="73" spans="1:8" ht="12.75" customHeight="1">
      <c r="B73" s="966"/>
      <c r="C73" s="962"/>
      <c r="D73" s="961"/>
      <c r="E73" s="961"/>
      <c r="F73" s="961"/>
      <c r="G73" s="961"/>
      <c r="H73" s="961"/>
    </row>
    <row r="74" spans="1:8" ht="12.75" customHeight="1">
      <c r="C74" s="962"/>
      <c r="D74" s="961"/>
      <c r="E74" s="961"/>
      <c r="F74" s="961"/>
      <c r="G74" s="961"/>
      <c r="H74" s="961"/>
    </row>
    <row r="75" spans="1:8" ht="12.75" customHeight="1">
      <c r="B75" s="964"/>
      <c r="C75" s="962"/>
      <c r="D75" s="965"/>
      <c r="E75" s="965"/>
      <c r="F75" s="965"/>
      <c r="G75" s="965"/>
      <c r="H75" s="961"/>
    </row>
    <row r="76" spans="1:8" ht="12.75" customHeight="1">
      <c r="B76" s="964"/>
      <c r="C76" s="962"/>
      <c r="D76" s="965"/>
      <c r="E76" s="965"/>
      <c r="F76" s="965"/>
      <c r="G76" s="965"/>
      <c r="H76" s="961"/>
    </row>
    <row r="77" spans="1:8" ht="12.75" customHeight="1">
      <c r="B77" s="964"/>
      <c r="C77" s="962"/>
      <c r="D77" s="965"/>
      <c r="E77" s="965"/>
      <c r="F77" s="965"/>
      <c r="G77" s="965"/>
      <c r="H77" s="961"/>
    </row>
    <row r="78" spans="1:8" ht="12.75" customHeight="1">
      <c r="B78" s="964"/>
      <c r="C78" s="962"/>
      <c r="D78" s="963"/>
      <c r="E78" s="961"/>
      <c r="F78" s="961"/>
      <c r="G78" s="961"/>
      <c r="H78" s="961"/>
    </row>
    <row r="79" spans="1:8" ht="12.75" customHeight="1">
      <c r="B79" s="964"/>
      <c r="C79" s="962"/>
      <c r="D79" s="963"/>
      <c r="E79" s="961"/>
      <c r="F79" s="961"/>
      <c r="G79" s="961"/>
      <c r="H79" s="961"/>
    </row>
    <row r="80" spans="1:8" ht="12.75" customHeight="1">
      <c r="C80" s="962"/>
      <c r="D80" s="963"/>
      <c r="E80" s="961"/>
      <c r="F80" s="963"/>
      <c r="G80" s="961"/>
      <c r="H80" s="961"/>
    </row>
    <row r="81" spans="2:8" ht="12.75" customHeight="1">
      <c r="C81" s="962"/>
      <c r="D81" s="963"/>
      <c r="E81" s="961"/>
      <c r="F81" s="963"/>
      <c r="G81" s="961"/>
      <c r="H81" s="961"/>
    </row>
    <row r="82" spans="2:8" ht="12.75" customHeight="1">
      <c r="C82" s="962"/>
      <c r="D82" s="963"/>
      <c r="E82" s="961"/>
      <c r="F82" s="963"/>
      <c r="G82" s="961"/>
      <c r="H82" s="961"/>
    </row>
    <row r="83" spans="2:8" ht="12.75" customHeight="1">
      <c r="C83" s="962"/>
      <c r="D83" s="963"/>
      <c r="E83" s="963"/>
      <c r="F83" s="963"/>
      <c r="G83" s="963"/>
      <c r="H83" s="961"/>
    </row>
    <row r="84" spans="2:8" ht="12.75" customHeight="1">
      <c r="C84" s="962"/>
      <c r="D84" s="963"/>
      <c r="E84" s="961"/>
      <c r="F84" s="963"/>
      <c r="G84" s="961"/>
      <c r="H84" s="961"/>
    </row>
    <row r="85" spans="2:8" ht="12.75" customHeight="1">
      <c r="B85" s="964"/>
      <c r="C85" s="962"/>
      <c r="D85" s="963"/>
      <c r="E85" s="961"/>
      <c r="F85" s="961"/>
      <c r="G85" s="961"/>
      <c r="H85" s="961"/>
    </row>
    <row r="86" spans="2:8" ht="12.75" customHeight="1">
      <c r="C86" s="962"/>
      <c r="D86" s="963"/>
      <c r="E86" s="961"/>
      <c r="F86" s="963"/>
      <c r="G86" s="961"/>
      <c r="H86" s="961"/>
    </row>
    <row r="87" spans="2:8" ht="12.75" customHeight="1">
      <c r="B87" s="964"/>
      <c r="C87" s="962"/>
      <c r="D87" s="963"/>
      <c r="E87" s="961"/>
      <c r="F87" s="961"/>
      <c r="G87" s="961"/>
      <c r="H87" s="961"/>
    </row>
    <row r="88" spans="2:8" ht="12.75" customHeight="1">
      <c r="B88" s="964"/>
      <c r="C88" s="962"/>
      <c r="D88" s="963"/>
      <c r="E88" s="961"/>
      <c r="F88" s="961"/>
      <c r="G88" s="961"/>
      <c r="H88" s="961"/>
    </row>
    <row r="89" spans="2:8" ht="12.75" customHeight="1">
      <c r="B89" s="964"/>
      <c r="C89" s="962"/>
      <c r="D89" s="963"/>
      <c r="E89" s="961"/>
      <c r="F89" s="961"/>
      <c r="G89" s="961"/>
      <c r="H89" s="961"/>
    </row>
    <row r="90" spans="2:8" ht="12.75" customHeight="1">
      <c r="B90" s="964"/>
      <c r="C90" s="962"/>
      <c r="D90" s="963"/>
      <c r="E90" s="961"/>
      <c r="F90" s="961"/>
      <c r="G90" s="961"/>
      <c r="H90" s="961"/>
    </row>
    <row r="91" spans="2:8" ht="12.75" customHeight="1">
      <c r="B91" s="964"/>
      <c r="C91" s="962"/>
      <c r="D91" s="963"/>
      <c r="E91" s="961"/>
      <c r="F91" s="961"/>
      <c r="G91" s="961"/>
      <c r="H91" s="961"/>
    </row>
    <row r="92" spans="2:8" ht="11.1" customHeight="1">
      <c r="C92" s="962"/>
      <c r="D92" s="963"/>
      <c r="E92" s="961"/>
      <c r="F92" s="963"/>
      <c r="G92" s="963"/>
      <c r="H92" s="961"/>
    </row>
    <row r="93" spans="2:8" ht="11.1" customHeight="1">
      <c r="B93" s="964"/>
      <c r="C93" s="962"/>
      <c r="D93" s="963"/>
      <c r="E93" s="961"/>
      <c r="F93" s="961"/>
      <c r="G93" s="963"/>
      <c r="H93" s="961"/>
    </row>
    <row r="94" spans="2:8" ht="11.1" customHeight="1">
      <c r="B94" s="964"/>
      <c r="C94" s="962"/>
      <c r="D94" s="963"/>
      <c r="E94" s="961"/>
      <c r="F94" s="961"/>
      <c r="G94" s="961"/>
      <c r="H94" s="961"/>
    </row>
    <row r="95" spans="2:8" ht="11.1" customHeight="1">
      <c r="B95" s="964"/>
      <c r="C95" s="962"/>
      <c r="D95" s="963"/>
      <c r="E95" s="961"/>
      <c r="F95" s="961"/>
      <c r="G95" s="961"/>
      <c r="H95" s="961"/>
    </row>
    <row r="96" spans="2:8" ht="11.1" customHeight="1">
      <c r="B96" s="964"/>
      <c r="C96" s="962"/>
      <c r="D96" s="963"/>
      <c r="E96" s="961"/>
      <c r="F96" s="961"/>
      <c r="G96" s="963"/>
      <c r="H96" s="961"/>
    </row>
    <row r="97" spans="2:8" ht="10.5" customHeight="1"/>
    <row r="98" spans="2:8" ht="9.75" customHeight="1">
      <c r="C98" s="962"/>
      <c r="D98" s="961"/>
      <c r="E98" s="961"/>
      <c r="F98" s="961"/>
      <c r="G98" s="961"/>
      <c r="H98" s="961"/>
    </row>
    <row r="99" spans="2:8" ht="11.1" customHeight="1">
      <c r="C99" s="960"/>
      <c r="D99" s="958"/>
      <c r="E99" s="958"/>
      <c r="F99" s="959"/>
      <c r="G99" s="958"/>
      <c r="H99" s="958"/>
    </row>
    <row r="100" spans="2:8" ht="9.75" customHeight="1"/>
    <row r="101" spans="2:8" ht="9.75" customHeight="1"/>
    <row r="102" spans="2:8" ht="9.75" customHeight="1">
      <c r="B102" s="957"/>
      <c r="C102" s="954"/>
    </row>
    <row r="103" spans="2:8" ht="9.75" customHeight="1">
      <c r="B103" s="956"/>
      <c r="C103" s="955"/>
    </row>
    <row r="104" spans="2:8" ht="9.75" customHeight="1">
      <c r="B104" s="956"/>
      <c r="C104" s="955"/>
      <c r="D104" s="953"/>
      <c r="E104" s="953"/>
      <c r="F104" s="953"/>
      <c r="G104" s="953"/>
      <c r="H104" s="953"/>
    </row>
    <row r="105" spans="2:8" ht="9.75" customHeight="1">
      <c r="B105" s="953"/>
      <c r="D105" s="953"/>
      <c r="E105" s="953"/>
      <c r="F105" s="953"/>
      <c r="G105" s="953"/>
      <c r="H105" s="953"/>
    </row>
    <row r="106" spans="2:8" ht="11.1" customHeight="1">
      <c r="C106" s="954"/>
      <c r="D106" s="953"/>
      <c r="E106" s="953"/>
      <c r="F106" s="953"/>
      <c r="G106" s="953"/>
      <c r="H106" s="953"/>
    </row>
    <row r="107" spans="2:8" ht="11.1" customHeight="1">
      <c r="C107" s="954"/>
      <c r="D107" s="953"/>
      <c r="E107" s="953"/>
      <c r="F107" s="953"/>
      <c r="G107" s="953"/>
      <c r="H107" s="953"/>
    </row>
    <row r="108" spans="2:8" ht="11.1" customHeight="1"/>
    <row r="109" spans="2:8" ht="11.1" customHeight="1"/>
    <row r="110" spans="2:8" ht="11.1" customHeight="1"/>
    <row r="111" spans="2:8" ht="11.1" customHeight="1"/>
  </sheetData>
  <mergeCells count="24">
    <mergeCell ref="M24:N24"/>
    <mergeCell ref="M23:N23"/>
    <mergeCell ref="A3:K3"/>
    <mergeCell ref="A4:K4"/>
    <mergeCell ref="M25:N25"/>
    <mergeCell ref="M20:N20"/>
    <mergeCell ref="M21:N21"/>
    <mergeCell ref="C6:C8"/>
    <mergeCell ref="E6:E8"/>
    <mergeCell ref="M22:N22"/>
    <mergeCell ref="R19:U19"/>
    <mergeCell ref="R26:U26"/>
    <mergeCell ref="O23:R23"/>
    <mergeCell ref="S23:V23"/>
    <mergeCell ref="O24:R24"/>
    <mergeCell ref="S24:V24"/>
    <mergeCell ref="O25:R25"/>
    <mergeCell ref="S25:V25"/>
    <mergeCell ref="O21:R21"/>
    <mergeCell ref="S21:V21"/>
    <mergeCell ref="O22:R22"/>
    <mergeCell ref="S22:V22"/>
    <mergeCell ref="O20:R20"/>
    <mergeCell ref="S20:V20"/>
  </mergeCells>
  <printOptions horizontalCentered="1"/>
  <pageMargins left="1.2598425196850394" right="0.98425196850393704" top="0.86614173228346458" bottom="0.94488188976377963" header="0.51181102362204722" footer="0.51181102362204722"/>
  <pageSetup scale="79" orientation="portrait" r:id="rId1"/>
  <headerFooter alignWithMargins="0"/>
  <drawing r:id="rId2"/>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364DB-00EF-492E-8EC2-785E72E221DF}">
  <dimension ref="A1:T151"/>
  <sheetViews>
    <sheetView view="pageBreakPreview" zoomScaleNormal="100" zoomScaleSheetLayoutView="100" workbookViewId="0">
      <selection activeCell="G12" sqref="G12"/>
    </sheetView>
  </sheetViews>
  <sheetFormatPr baseColWidth="10" defaultRowHeight="12.75"/>
  <cols>
    <col min="1" max="1" width="7.85546875" style="1" customWidth="1"/>
    <col min="2" max="2" width="55.42578125" style="1" customWidth="1"/>
    <col min="3" max="3" width="6.7109375" style="1" customWidth="1"/>
    <col min="4" max="4" width="2.28515625" style="842" customWidth="1"/>
    <col min="5" max="5" width="20.85546875" style="841" customWidth="1"/>
    <col min="6" max="6" width="19.85546875" style="1" customWidth="1"/>
    <col min="7" max="7" width="20.7109375" style="1" customWidth="1"/>
    <col min="8" max="8" width="3.28515625" style="1" hidden="1" customWidth="1"/>
    <col min="9" max="9" width="0.7109375" style="1" customWidth="1"/>
    <col min="10" max="10" width="2.85546875" style="1" customWidth="1"/>
    <col min="11" max="11" width="1.140625" style="840" customWidth="1"/>
    <col min="12" max="12" width="13" style="1" customWidth="1"/>
    <col min="13" max="13" width="1" style="1" customWidth="1"/>
    <col min="14" max="14" width="2.7109375" style="1" customWidth="1"/>
    <col min="15" max="15" width="5.28515625" style="1" customWidth="1"/>
    <col min="16" max="16" width="22.5703125" style="1" customWidth="1"/>
    <col min="17" max="16384" width="11.42578125" style="1"/>
  </cols>
  <sheetData>
    <row r="1" spans="1:18" ht="12" customHeight="1"/>
    <row r="2" spans="1:18" ht="3.75" customHeight="1"/>
    <row r="3" spans="1:18" s="4" customFormat="1" ht="15.75" customHeight="1">
      <c r="A3" s="1861" t="s">
        <v>354</v>
      </c>
      <c r="B3" s="1861"/>
      <c r="C3" s="1861"/>
      <c r="D3" s="1861"/>
      <c r="E3" s="1861"/>
      <c r="F3" s="633"/>
      <c r="G3" s="633"/>
      <c r="H3" s="633"/>
      <c r="I3" s="633"/>
      <c r="J3" s="633"/>
      <c r="K3" s="633"/>
      <c r="L3" s="633"/>
      <c r="M3" s="720"/>
      <c r="N3" s="5"/>
    </row>
    <row r="4" spans="1:18" s="4" customFormat="1" ht="15.75" customHeight="1">
      <c r="A4" s="1861">
        <v>2020</v>
      </c>
      <c r="B4" s="1861"/>
      <c r="C4" s="1861"/>
      <c r="D4" s="1861"/>
      <c r="E4" s="1861"/>
      <c r="F4" s="633"/>
      <c r="G4" s="633"/>
      <c r="H4" s="633"/>
      <c r="I4" s="633"/>
      <c r="J4" s="633"/>
      <c r="K4" s="633"/>
      <c r="L4" s="633"/>
      <c r="M4" s="720"/>
      <c r="N4" s="5"/>
    </row>
    <row r="5" spans="1:18" ht="13.5" customHeight="1" thickBot="1">
      <c r="A5" s="951"/>
      <c r="B5" s="950"/>
      <c r="C5" s="950"/>
      <c r="D5" s="949"/>
      <c r="E5" s="948"/>
      <c r="F5" s="853"/>
      <c r="G5" s="853"/>
      <c r="H5" s="853"/>
      <c r="I5" s="853"/>
      <c r="J5" s="853"/>
      <c r="L5" s="853"/>
      <c r="M5" s="853"/>
    </row>
    <row r="6" spans="1:18" ht="12" customHeight="1">
      <c r="A6" s="1869" t="s">
        <v>353</v>
      </c>
      <c r="B6" s="1869"/>
      <c r="C6" s="947"/>
      <c r="D6" s="944"/>
      <c r="E6" s="2125" t="s">
        <v>276</v>
      </c>
      <c r="F6" s="946"/>
      <c r="G6" s="853"/>
      <c r="H6" s="853"/>
      <c r="I6" s="853"/>
      <c r="J6" s="720"/>
      <c r="K6" s="868"/>
      <c r="L6" s="720"/>
      <c r="M6" s="720"/>
      <c r="N6" s="720"/>
    </row>
    <row r="7" spans="1:18" s="10" customFormat="1" ht="12" customHeight="1">
      <c r="A7" s="1869"/>
      <c r="B7" s="1869"/>
      <c r="C7" s="945"/>
      <c r="D7" s="944"/>
      <c r="E7" s="2125"/>
      <c r="F7" s="2123"/>
      <c r="G7" s="2123"/>
      <c r="H7" s="2123"/>
      <c r="I7" s="410"/>
      <c r="J7" s="389"/>
      <c r="K7" s="2123"/>
      <c r="L7" s="2123"/>
      <c r="M7" s="2123"/>
      <c r="N7" s="943"/>
      <c r="O7" s="943"/>
    </row>
    <row r="8" spans="1:18" ht="12" customHeight="1">
      <c r="A8" s="1870"/>
      <c r="B8" s="1870"/>
      <c r="C8" s="942"/>
      <c r="D8" s="941"/>
      <c r="E8" s="2126"/>
      <c r="F8" s="840"/>
      <c r="H8" s="16"/>
      <c r="I8" s="16"/>
      <c r="J8" s="16"/>
      <c r="L8" s="840"/>
      <c r="M8" s="840"/>
    </row>
    <row r="9" spans="1:18" ht="5.25" customHeight="1">
      <c r="A9" s="4"/>
      <c r="B9" s="4"/>
      <c r="C9" s="4"/>
      <c r="D9" s="862"/>
      <c r="E9" s="869"/>
      <c r="H9" s="16"/>
      <c r="I9" s="16"/>
      <c r="J9" s="16"/>
    </row>
    <row r="10" spans="1:18" s="925" customFormat="1" ht="12.75" customHeight="1">
      <c r="A10" s="622" t="s">
        <v>338</v>
      </c>
      <c r="B10" s="622"/>
      <c r="C10" s="706"/>
      <c r="D10" s="938"/>
      <c r="E10" s="940">
        <v>1101447672</v>
      </c>
      <c r="H10" s="931"/>
      <c r="I10" s="931"/>
      <c r="J10" s="930"/>
      <c r="K10" s="929"/>
      <c r="L10" s="928"/>
      <c r="M10" s="927"/>
      <c r="N10" s="631"/>
      <c r="P10" s="926" t="s">
        <v>339</v>
      </c>
      <c r="Q10" s="631"/>
      <c r="R10" s="631"/>
    </row>
    <row r="11" spans="1:18" s="925" customFormat="1" ht="12.75" customHeight="1">
      <c r="A11" s="622" t="s">
        <v>337</v>
      </c>
      <c r="B11" s="622"/>
      <c r="C11" s="706"/>
      <c r="D11" s="938"/>
      <c r="E11" s="890">
        <f>SUM(E12:E18)</f>
        <v>262754469.32999998</v>
      </c>
      <c r="H11" s="931"/>
      <c r="I11" s="931"/>
      <c r="J11" s="930"/>
      <c r="K11" s="929"/>
      <c r="L11" s="928"/>
      <c r="M11" s="927"/>
      <c r="N11" s="631"/>
      <c r="P11" s="926"/>
      <c r="Q11" s="631"/>
      <c r="R11" s="631"/>
    </row>
    <row r="12" spans="1:18" ht="15" customHeight="1">
      <c r="A12" s="4"/>
      <c r="B12" s="923" t="s">
        <v>340</v>
      </c>
      <c r="C12" s="706"/>
      <c r="D12" s="938"/>
      <c r="E12" s="939">
        <v>177500000</v>
      </c>
      <c r="H12" s="5"/>
      <c r="I12" s="5"/>
      <c r="J12" s="17"/>
      <c r="L12" s="919"/>
      <c r="M12" s="918"/>
      <c r="N12" s="618"/>
      <c r="P12" s="863"/>
      <c r="Q12" s="618"/>
      <c r="R12" s="618"/>
    </row>
    <row r="13" spans="1:18" ht="15" customHeight="1">
      <c r="A13" s="4"/>
      <c r="B13" s="923" t="s">
        <v>352</v>
      </c>
      <c r="C13" s="706"/>
      <c r="D13" s="938"/>
      <c r="E13" s="934">
        <v>31420829</v>
      </c>
      <c r="F13" s="913"/>
      <c r="G13" s="633"/>
      <c r="H13" s="5"/>
      <c r="I13" s="5"/>
      <c r="J13" s="17"/>
      <c r="L13" s="919"/>
      <c r="M13" s="918"/>
      <c r="N13" s="618"/>
      <c r="P13" s="863"/>
      <c r="Q13" s="618"/>
      <c r="R13" s="618"/>
    </row>
    <row r="14" spans="1:18" ht="15" customHeight="1">
      <c r="A14" s="4"/>
      <c r="B14" s="923" t="s">
        <v>351</v>
      </c>
      <c r="C14" s="706"/>
      <c r="D14" s="935"/>
      <c r="E14" s="937">
        <v>6262243</v>
      </c>
      <c r="F14" s="4"/>
      <c r="G14" s="920"/>
      <c r="H14" s="5"/>
      <c r="I14" s="5"/>
      <c r="J14" s="17"/>
      <c r="L14" s="919"/>
      <c r="M14" s="918"/>
      <c r="N14" s="618"/>
      <c r="P14" s="863"/>
      <c r="Q14" s="618"/>
      <c r="R14" s="618"/>
    </row>
    <row r="15" spans="1:18" ht="15" customHeight="1">
      <c r="A15" s="4"/>
      <c r="B15" s="923" t="s">
        <v>350</v>
      </c>
      <c r="C15" s="706"/>
      <c r="D15" s="935"/>
      <c r="E15" s="934">
        <v>24226867.329999998</v>
      </c>
      <c r="F15" s="4"/>
      <c r="G15" s="920"/>
      <c r="H15" s="5"/>
      <c r="I15" s="5"/>
      <c r="J15" s="17"/>
      <c r="L15" s="919"/>
      <c r="M15" s="918"/>
      <c r="N15" s="618"/>
      <c r="P15" s="863"/>
      <c r="Q15" s="618"/>
      <c r="R15" s="618"/>
    </row>
    <row r="16" spans="1:18" ht="15" customHeight="1">
      <c r="A16" s="4"/>
      <c r="B16" s="923" t="s">
        <v>349</v>
      </c>
      <c r="C16" s="706"/>
      <c r="D16" s="935"/>
      <c r="E16" s="934">
        <v>10000000</v>
      </c>
      <c r="F16" s="4"/>
      <c r="G16" s="920"/>
      <c r="H16" s="5"/>
      <c r="I16" s="5"/>
      <c r="J16" s="17"/>
      <c r="L16" s="919"/>
      <c r="M16" s="918"/>
      <c r="N16" s="618"/>
      <c r="P16" s="863"/>
      <c r="Q16" s="618"/>
      <c r="R16" s="618"/>
    </row>
    <row r="17" spans="1:18" ht="15" customHeight="1">
      <c r="A17" s="4"/>
      <c r="B17" s="923" t="s">
        <v>348</v>
      </c>
      <c r="C17" s="706"/>
      <c r="D17" s="935"/>
      <c r="E17" s="934">
        <v>10793792</v>
      </c>
      <c r="F17" s="4"/>
      <c r="G17" s="920"/>
      <c r="H17" s="5"/>
      <c r="I17" s="5"/>
      <c r="J17" s="17"/>
      <c r="L17" s="919"/>
      <c r="M17" s="918"/>
      <c r="N17" s="618"/>
      <c r="P17" s="936"/>
      <c r="Q17" s="618"/>
      <c r="R17" s="618"/>
    </row>
    <row r="18" spans="1:18" ht="15" customHeight="1">
      <c r="A18" s="4"/>
      <c r="B18" s="923" t="s">
        <v>347</v>
      </c>
      <c r="C18" s="810"/>
      <c r="D18" s="935"/>
      <c r="E18" s="934">
        <v>2550738</v>
      </c>
      <c r="F18" s="4"/>
      <c r="G18" s="920"/>
      <c r="H18" s="5"/>
      <c r="I18" s="5"/>
      <c r="J18" s="17"/>
      <c r="L18" s="919"/>
      <c r="M18" s="918"/>
      <c r="N18" s="618"/>
      <c r="P18" s="863"/>
      <c r="Q18" s="618"/>
      <c r="R18" s="618"/>
    </row>
    <row r="19" spans="1:18" s="925" customFormat="1" ht="12.75" customHeight="1">
      <c r="A19" s="622" t="s">
        <v>336</v>
      </c>
      <c r="B19" s="622"/>
      <c r="C19" s="706"/>
      <c r="D19" s="932"/>
      <c r="E19" s="890">
        <f>SUM(E20:E22)</f>
        <v>497799133</v>
      </c>
      <c r="F19" s="622"/>
      <c r="G19" s="622"/>
      <c r="H19" s="931"/>
      <c r="I19" s="931"/>
      <c r="J19" s="930"/>
      <c r="K19" s="929"/>
      <c r="L19" s="928"/>
      <c r="M19" s="927"/>
      <c r="N19" s="631"/>
      <c r="P19" s="926"/>
      <c r="Q19" s="631"/>
      <c r="R19" s="631"/>
    </row>
    <row r="20" spans="1:18" s="925" customFormat="1" ht="12.75" customHeight="1">
      <c r="A20" s="622"/>
      <c r="B20" s="369" t="s">
        <v>336</v>
      </c>
      <c r="C20" s="706"/>
      <c r="D20" s="932"/>
      <c r="E20" s="933">
        <v>465796092.57999998</v>
      </c>
      <c r="F20" s="622"/>
      <c r="G20" s="622"/>
      <c r="H20" s="931"/>
      <c r="I20" s="931"/>
      <c r="J20" s="930"/>
      <c r="K20" s="929"/>
      <c r="L20" s="928"/>
      <c r="M20" s="927"/>
      <c r="N20" s="631"/>
      <c r="P20" s="926"/>
      <c r="Q20" s="631"/>
      <c r="R20" s="631"/>
    </row>
    <row r="21" spans="1:18" s="925" customFormat="1" ht="12.75" customHeight="1">
      <c r="A21" s="622"/>
      <c r="B21" s="369" t="s">
        <v>346</v>
      </c>
      <c r="C21" s="706"/>
      <c r="D21" s="932"/>
      <c r="E21" s="933">
        <v>6063040.4199999999</v>
      </c>
      <c r="F21" s="622"/>
      <c r="G21" s="622"/>
      <c r="H21" s="931"/>
      <c r="I21" s="931"/>
      <c r="J21" s="930"/>
      <c r="K21" s="929"/>
      <c r="L21" s="928"/>
      <c r="M21" s="927"/>
      <c r="N21" s="631"/>
      <c r="P21" s="926"/>
      <c r="Q21" s="631"/>
      <c r="R21" s="631"/>
    </row>
    <row r="22" spans="1:18" s="925" customFormat="1" ht="12.75" customHeight="1">
      <c r="A22" s="622"/>
      <c r="B22" s="369" t="s">
        <v>345</v>
      </c>
      <c r="C22" s="706"/>
      <c r="D22" s="932"/>
      <c r="E22" s="933">
        <v>25940000</v>
      </c>
      <c r="F22" s="622"/>
      <c r="G22" s="622"/>
      <c r="H22" s="931"/>
      <c r="I22" s="931"/>
      <c r="J22" s="930"/>
      <c r="K22" s="929"/>
      <c r="L22" s="928"/>
      <c r="M22" s="927"/>
      <c r="N22" s="631"/>
      <c r="P22" s="926"/>
      <c r="Q22" s="631"/>
      <c r="R22" s="631"/>
    </row>
    <row r="23" spans="1:18" s="925" customFormat="1" ht="12.75" customHeight="1">
      <c r="A23" s="622" t="s">
        <v>335</v>
      </c>
      <c r="B23" s="622"/>
      <c r="C23" s="706"/>
      <c r="D23" s="932"/>
      <c r="E23" s="890">
        <v>1162497222.05</v>
      </c>
      <c r="F23" s="622"/>
      <c r="G23" s="622"/>
      <c r="H23" s="622"/>
      <c r="I23" s="931"/>
      <c r="J23" s="930"/>
      <c r="K23" s="929"/>
      <c r="L23" s="928"/>
      <c r="M23" s="927"/>
      <c r="N23" s="631"/>
      <c r="O23" s="925" t="s">
        <v>339</v>
      </c>
      <c r="P23" s="926"/>
      <c r="Q23" s="631"/>
      <c r="R23" s="631"/>
    </row>
    <row r="24" spans="1:18" ht="12.75" customHeight="1">
      <c r="A24" s="4"/>
      <c r="B24" s="923" t="s">
        <v>344</v>
      </c>
      <c r="C24" s="706"/>
      <c r="D24" s="924"/>
      <c r="E24" s="922">
        <v>124414577.05</v>
      </c>
      <c r="F24" s="795"/>
      <c r="G24" s="4"/>
      <c r="H24" s="4"/>
      <c r="I24" s="5"/>
      <c r="J24" s="17"/>
      <c r="L24" s="919"/>
      <c r="M24" s="918"/>
      <c r="N24" s="618"/>
      <c r="P24" s="863"/>
      <c r="Q24" s="618"/>
      <c r="R24" s="618"/>
    </row>
    <row r="25" spans="1:18" ht="12.75" customHeight="1">
      <c r="A25" s="4"/>
      <c r="B25" s="923" t="s">
        <v>343</v>
      </c>
      <c r="C25" s="706"/>
      <c r="D25" s="924"/>
      <c r="E25" s="922">
        <v>135448327</v>
      </c>
      <c r="F25" s="795"/>
      <c r="G25" s="4"/>
      <c r="H25" s="4"/>
      <c r="I25" s="5"/>
      <c r="J25" s="17"/>
      <c r="L25" s="919"/>
      <c r="M25" s="918"/>
      <c r="N25" s="618"/>
      <c r="P25" s="863"/>
      <c r="Q25" s="618"/>
      <c r="R25" s="618"/>
    </row>
    <row r="26" spans="1:18" ht="12.75" customHeight="1">
      <c r="A26" s="4"/>
      <c r="B26" s="923" t="s">
        <v>342</v>
      </c>
      <c r="C26" s="706"/>
      <c r="D26" s="922"/>
      <c r="E26" s="922">
        <v>129613791</v>
      </c>
      <c r="F26" s="795"/>
      <c r="G26" s="4"/>
      <c r="H26" s="4"/>
      <c r="I26" s="5"/>
      <c r="J26" s="17"/>
      <c r="L26" s="919"/>
      <c r="M26" s="918"/>
      <c r="N26" s="618"/>
      <c r="P26" s="863"/>
      <c r="Q26" s="618"/>
      <c r="R26" s="618"/>
    </row>
    <row r="27" spans="1:18" ht="12.75" customHeight="1">
      <c r="A27" s="4"/>
      <c r="B27" s="923" t="s">
        <v>341</v>
      </c>
      <c r="C27" s="706"/>
      <c r="D27" s="922"/>
      <c r="E27" s="922">
        <v>595520527</v>
      </c>
      <c r="F27" s="795"/>
      <c r="G27" s="4"/>
      <c r="H27" s="4"/>
      <c r="I27" s="5"/>
      <c r="J27" s="17"/>
      <c r="L27" s="919"/>
      <c r="M27" s="918"/>
      <c r="N27" s="618"/>
      <c r="P27" s="863"/>
      <c r="Q27" s="618"/>
      <c r="R27" s="618"/>
    </row>
    <row r="28" spans="1:18" ht="12.75" customHeight="1">
      <c r="A28" s="4"/>
      <c r="B28" s="923" t="s">
        <v>340</v>
      </c>
      <c r="C28" s="706"/>
      <c r="D28" s="922"/>
      <c r="E28" s="921">
        <v>177500000</v>
      </c>
      <c r="F28" s="795"/>
      <c r="G28" s="4"/>
      <c r="H28" s="4"/>
      <c r="I28" s="5"/>
      <c r="J28" s="17"/>
      <c r="L28" s="919"/>
      <c r="M28" s="918"/>
      <c r="N28" s="618"/>
      <c r="P28" s="863"/>
      <c r="Q28" s="618"/>
      <c r="R28" s="618"/>
    </row>
    <row r="29" spans="1:18" ht="15" customHeight="1">
      <c r="A29" s="633" t="s">
        <v>334</v>
      </c>
      <c r="B29" s="633"/>
      <c r="C29" s="706"/>
      <c r="D29" s="917"/>
      <c r="E29" s="888">
        <v>144857501</v>
      </c>
      <c r="F29" s="4"/>
      <c r="G29" s="920"/>
      <c r="H29" s="5"/>
      <c r="I29" s="5"/>
      <c r="J29" s="17"/>
      <c r="L29" s="919"/>
      <c r="M29" s="918"/>
      <c r="N29" s="618"/>
      <c r="P29" s="863"/>
      <c r="Q29" s="618"/>
      <c r="R29" s="618"/>
    </row>
    <row r="30" spans="1:18" s="788" customFormat="1" ht="15" customHeight="1">
      <c r="A30" s="889" t="s">
        <v>333</v>
      </c>
      <c r="B30" s="633"/>
      <c r="C30" s="706"/>
      <c r="D30" s="917"/>
      <c r="E30" s="888"/>
      <c r="F30" s="633"/>
      <c r="G30" s="912"/>
      <c r="H30" s="719"/>
      <c r="I30" s="719"/>
      <c r="J30" s="18"/>
      <c r="K30" s="873"/>
      <c r="L30" s="916"/>
      <c r="M30" s="910"/>
      <c r="N30" s="908"/>
      <c r="P30" s="915"/>
      <c r="Q30" s="908"/>
      <c r="R30" s="908"/>
    </row>
    <row r="31" spans="1:18" s="788" customFormat="1" ht="15" customHeight="1">
      <c r="A31" s="633" t="s">
        <v>332</v>
      </c>
      <c r="B31" s="633"/>
      <c r="C31" s="706"/>
      <c r="D31" s="917"/>
      <c r="E31" s="888"/>
      <c r="F31" s="633"/>
      <c r="G31" s="912"/>
      <c r="H31" s="719"/>
      <c r="I31" s="719"/>
      <c r="J31" s="18"/>
      <c r="K31" s="873"/>
      <c r="L31" s="916"/>
      <c r="M31" s="910"/>
      <c r="N31" s="908"/>
      <c r="P31" s="915"/>
      <c r="Q31" s="908"/>
      <c r="R31" s="908"/>
    </row>
    <row r="32" spans="1:18" s="788" customFormat="1" ht="15" customHeight="1">
      <c r="A32" s="633" t="s">
        <v>331</v>
      </c>
      <c r="B32" s="633"/>
      <c r="C32" s="706"/>
      <c r="D32" s="917"/>
      <c r="E32" s="888">
        <v>10960004.85</v>
      </c>
      <c r="F32" s="633"/>
      <c r="G32" s="912"/>
      <c r="H32" s="719"/>
      <c r="I32" s="719"/>
      <c r="J32" s="18"/>
      <c r="K32" s="873"/>
      <c r="L32" s="916"/>
      <c r="M32" s="910"/>
      <c r="N32" s="908"/>
      <c r="P32" s="915"/>
      <c r="Q32" s="908"/>
      <c r="R32" s="908"/>
    </row>
    <row r="33" spans="1:20" s="788" customFormat="1" ht="15" customHeight="1">
      <c r="A33" s="633" t="s">
        <v>330</v>
      </c>
      <c r="B33" s="633"/>
      <c r="C33" s="706"/>
      <c r="D33" s="914"/>
      <c r="E33" s="913">
        <v>24903268.32</v>
      </c>
      <c r="F33" s="633"/>
      <c r="G33" s="912"/>
      <c r="H33" s="719"/>
      <c r="I33" s="719"/>
      <c r="J33" s="18"/>
      <c r="K33" s="873"/>
      <c r="L33" s="911"/>
      <c r="M33" s="910"/>
      <c r="N33" s="908"/>
      <c r="P33" s="909"/>
      <c r="Q33" s="908"/>
      <c r="R33" s="908"/>
    </row>
    <row r="34" spans="1:20" s="788" customFormat="1" ht="5.25" customHeight="1">
      <c r="A34" s="633"/>
      <c r="B34" s="633"/>
      <c r="C34" s="706"/>
      <c r="D34" s="914"/>
      <c r="E34" s="913"/>
      <c r="F34" s="888"/>
      <c r="G34" s="912"/>
      <c r="H34" s="719"/>
      <c r="I34" s="719"/>
      <c r="J34" s="18"/>
      <c r="K34" s="873"/>
      <c r="L34" s="911"/>
      <c r="M34" s="910"/>
      <c r="N34" s="908"/>
      <c r="P34" s="909"/>
      <c r="Q34" s="908"/>
      <c r="R34" s="908"/>
    </row>
    <row r="35" spans="1:20" s="847" customFormat="1" ht="15" customHeight="1">
      <c r="A35" s="1860" t="s">
        <v>0</v>
      </c>
      <c r="B35" s="1860"/>
      <c r="C35" s="906"/>
      <c r="D35" s="905"/>
      <c r="E35" s="904">
        <f>SUM(E10+E11+E19+E23+E29+E30+E31+E33+E32)</f>
        <v>3205219270.5500002</v>
      </c>
      <c r="H35" s="903"/>
      <c r="I35" s="903"/>
      <c r="J35" s="903"/>
      <c r="K35" s="873"/>
      <c r="L35" s="902"/>
      <c r="M35" s="901"/>
      <c r="N35" s="900"/>
    </row>
    <row r="36" spans="1:20" ht="12.75" customHeight="1">
      <c r="B36" s="10"/>
      <c r="C36" s="10"/>
      <c r="D36" s="846"/>
      <c r="E36" s="874"/>
      <c r="H36" s="9"/>
      <c r="I36" s="9"/>
      <c r="J36" s="899"/>
      <c r="K36" s="898"/>
      <c r="L36" s="897"/>
      <c r="M36" s="897"/>
      <c r="N36" s="618"/>
      <c r="P36" s="863"/>
      <c r="Q36" s="618"/>
      <c r="R36" s="618"/>
    </row>
    <row r="37" spans="1:20" ht="10.5" hidden="1" customHeight="1">
      <c r="A37" s="2"/>
      <c r="B37" s="10"/>
      <c r="C37" s="618"/>
      <c r="D37" s="861"/>
      <c r="H37" s="618"/>
      <c r="I37" s="618"/>
      <c r="J37" s="618"/>
      <c r="K37" s="854"/>
      <c r="L37" s="618"/>
      <c r="M37" s="618"/>
      <c r="N37" s="618"/>
    </row>
    <row r="39" spans="1:20" ht="11.1" customHeight="1">
      <c r="B39" s="4"/>
      <c r="C39" s="618"/>
      <c r="D39" s="861"/>
      <c r="H39" s="618"/>
      <c r="I39" s="618"/>
      <c r="J39" s="618"/>
      <c r="K39" s="854"/>
      <c r="L39" s="618"/>
      <c r="M39" s="618"/>
      <c r="N39" s="618"/>
    </row>
    <row r="40" spans="1:20" ht="15" customHeight="1">
      <c r="A40" s="856"/>
      <c r="B40" s="4"/>
      <c r="E40" s="855"/>
      <c r="H40" s="618"/>
      <c r="I40" s="618"/>
      <c r="J40" s="857"/>
      <c r="K40" s="857"/>
      <c r="L40" s="857"/>
      <c r="M40" s="857"/>
      <c r="N40" s="618"/>
    </row>
    <row r="41" spans="1:20" ht="12.75" customHeight="1">
      <c r="A41" s="863"/>
      <c r="B41" s="4"/>
      <c r="E41" s="855"/>
      <c r="F41" s="618"/>
      <c r="G41" s="618"/>
      <c r="H41" s="618"/>
      <c r="I41" s="618"/>
      <c r="J41" s="857"/>
      <c r="K41" s="857"/>
      <c r="L41" s="857"/>
      <c r="M41" s="857"/>
      <c r="N41" s="618"/>
    </row>
    <row r="42" spans="1:20" ht="12.75" customHeight="1">
      <c r="A42" s="863"/>
      <c r="B42" s="4"/>
      <c r="C42" s="859"/>
      <c r="D42" s="860"/>
      <c r="E42" s="855"/>
      <c r="F42" s="859"/>
      <c r="G42" s="859"/>
      <c r="H42" s="859"/>
      <c r="I42" s="859"/>
      <c r="J42" s="859"/>
      <c r="K42" s="859"/>
      <c r="L42" s="859"/>
      <c r="M42" s="859"/>
      <c r="N42" s="618"/>
    </row>
    <row r="43" spans="1:20" ht="12.75" customHeight="1">
      <c r="A43" s="863"/>
      <c r="B43" s="4"/>
      <c r="E43" s="855"/>
      <c r="F43" s="618"/>
      <c r="G43" s="618"/>
      <c r="H43" s="618"/>
      <c r="I43" s="618"/>
      <c r="J43" s="857"/>
      <c r="K43" s="857"/>
      <c r="L43" s="857"/>
      <c r="M43" s="857"/>
      <c r="N43" s="618"/>
      <c r="P43" s="1" t="s">
        <v>339</v>
      </c>
      <c r="Q43" s="875"/>
      <c r="R43" s="413"/>
      <c r="S43" s="413"/>
      <c r="T43" s="413"/>
    </row>
    <row r="44" spans="1:20" ht="12.75" customHeight="1">
      <c r="A44" s="863"/>
      <c r="B44" s="4"/>
      <c r="F44" s="618"/>
      <c r="G44" s="618"/>
      <c r="H44" s="618"/>
      <c r="I44" s="618"/>
      <c r="J44" s="618"/>
      <c r="K44" s="854"/>
      <c r="L44" s="618"/>
      <c r="M44" s="618"/>
      <c r="N44" s="618"/>
      <c r="Q44" s="875"/>
      <c r="R44" s="413"/>
      <c r="S44" s="413"/>
      <c r="T44" s="413"/>
    </row>
    <row r="45" spans="1:20" ht="12.75" customHeight="1">
      <c r="B45" s="4"/>
      <c r="C45" s="618"/>
      <c r="D45" s="861"/>
      <c r="F45" s="618"/>
      <c r="G45" s="618"/>
      <c r="H45" s="618"/>
      <c r="I45" s="618"/>
      <c r="J45" s="618"/>
      <c r="K45" s="854"/>
      <c r="L45" s="618"/>
      <c r="M45" s="618"/>
      <c r="N45" s="618"/>
      <c r="P45" s="896"/>
      <c r="Q45" s="895"/>
      <c r="R45" s="413"/>
      <c r="S45" s="413"/>
      <c r="T45" s="413"/>
    </row>
    <row r="46" spans="1:20" ht="12.75" customHeight="1">
      <c r="A46" s="863"/>
      <c r="B46" s="4"/>
      <c r="F46" s="618"/>
      <c r="G46" s="618"/>
      <c r="H46" s="618"/>
      <c r="I46" s="618"/>
      <c r="J46" s="618"/>
      <c r="K46" s="854"/>
      <c r="L46" s="618"/>
      <c r="M46" s="618"/>
      <c r="N46" s="618"/>
      <c r="Q46" s="894"/>
      <c r="R46" s="871"/>
      <c r="S46" s="871"/>
      <c r="T46" s="871"/>
    </row>
    <row r="47" spans="1:20" ht="4.5" customHeight="1">
      <c r="A47" s="863"/>
      <c r="B47" s="4"/>
      <c r="E47" s="855"/>
      <c r="F47" s="618"/>
      <c r="G47" s="857"/>
      <c r="H47" s="857"/>
      <c r="I47" s="857"/>
      <c r="J47" s="857"/>
      <c r="K47" s="857"/>
      <c r="L47" s="857"/>
      <c r="M47" s="857"/>
      <c r="N47" s="618"/>
      <c r="Q47" s="893"/>
      <c r="R47" s="720"/>
      <c r="S47" s="720"/>
      <c r="T47" s="720"/>
    </row>
    <row r="48" spans="1:20" ht="0.75" customHeight="1">
      <c r="A48" s="863"/>
      <c r="B48" s="4"/>
      <c r="E48" s="855"/>
      <c r="F48" s="618"/>
      <c r="G48" s="857"/>
      <c r="H48" s="857"/>
      <c r="I48" s="857"/>
      <c r="J48" s="857"/>
      <c r="K48" s="857"/>
      <c r="L48" s="857"/>
      <c r="M48" s="857"/>
      <c r="N48" s="618"/>
      <c r="Q48" s="893"/>
      <c r="R48" s="720"/>
      <c r="S48" s="720"/>
      <c r="T48" s="720"/>
    </row>
    <row r="49" spans="1:20" ht="12.75" customHeight="1">
      <c r="A49" s="863"/>
      <c r="B49" s="4"/>
      <c r="E49" s="855"/>
      <c r="F49" s="892">
        <f>E10</f>
        <v>1101447672</v>
      </c>
      <c r="G49" s="622" t="s">
        <v>338</v>
      </c>
      <c r="H49" s="857"/>
      <c r="I49" s="857"/>
      <c r="J49" s="857"/>
      <c r="K49" s="857"/>
      <c r="L49" s="857"/>
      <c r="M49" s="857"/>
      <c r="N49" s="618"/>
      <c r="Q49" s="891"/>
      <c r="R49" s="864"/>
      <c r="S49" s="864"/>
      <c r="T49" s="864"/>
    </row>
    <row r="50" spans="1:20" ht="12.75" customHeight="1">
      <c r="A50" s="863"/>
      <c r="B50" s="4"/>
      <c r="E50" s="855"/>
      <c r="F50" s="890">
        <f>E11</f>
        <v>262754469.32999998</v>
      </c>
      <c r="G50" s="622" t="s">
        <v>337</v>
      </c>
      <c r="H50" s="857"/>
      <c r="I50" s="857"/>
      <c r="J50" s="857"/>
      <c r="K50" s="857"/>
      <c r="L50" s="857"/>
      <c r="M50" s="857"/>
      <c r="N50" s="618"/>
    </row>
    <row r="51" spans="1:20" ht="12.75" customHeight="1">
      <c r="A51" s="863"/>
      <c r="B51" s="4"/>
      <c r="E51" s="855"/>
      <c r="F51" s="890">
        <f>E19</f>
        <v>497799133</v>
      </c>
      <c r="G51" s="622" t="s">
        <v>336</v>
      </c>
      <c r="H51" s="857"/>
      <c r="I51" s="857"/>
      <c r="J51" s="857"/>
      <c r="K51" s="857"/>
      <c r="L51" s="857"/>
      <c r="M51" s="857"/>
      <c r="N51" s="618"/>
    </row>
    <row r="52" spans="1:20" ht="12.75" customHeight="1">
      <c r="A52" s="863"/>
      <c r="B52" s="4"/>
      <c r="E52" s="855"/>
      <c r="F52" s="890">
        <f>E23</f>
        <v>1162497222.05</v>
      </c>
      <c r="G52" s="622" t="s">
        <v>335</v>
      </c>
      <c r="H52" s="857"/>
      <c r="I52" s="857"/>
      <c r="J52" s="857"/>
      <c r="K52" s="857"/>
      <c r="L52" s="857"/>
      <c r="M52" s="857"/>
      <c r="N52" s="618"/>
    </row>
    <row r="53" spans="1:20" ht="12.75" customHeight="1">
      <c r="A53" s="863"/>
      <c r="B53" s="4"/>
      <c r="E53" s="855"/>
      <c r="F53" s="890">
        <f>E29</f>
        <v>144857501</v>
      </c>
      <c r="G53" s="633" t="s">
        <v>334</v>
      </c>
      <c r="H53" s="857"/>
      <c r="I53" s="857"/>
      <c r="J53" s="857"/>
      <c r="K53" s="857"/>
      <c r="L53" s="857"/>
      <c r="M53" s="857"/>
      <c r="N53" s="618"/>
    </row>
    <row r="54" spans="1:20" ht="12.75" customHeight="1">
      <c r="C54" s="16"/>
      <c r="E54" s="883"/>
      <c r="F54" s="888">
        <f>E30</f>
        <v>0</v>
      </c>
      <c r="G54" s="889" t="s">
        <v>333</v>
      </c>
      <c r="H54" s="857"/>
      <c r="I54" s="857"/>
      <c r="J54" s="857"/>
      <c r="K54" s="857"/>
      <c r="L54" s="857"/>
      <c r="M54" s="857"/>
      <c r="N54" s="618"/>
    </row>
    <row r="55" spans="1:20">
      <c r="F55" s="888">
        <f>E31</f>
        <v>0</v>
      </c>
      <c r="G55" s="633" t="s">
        <v>332</v>
      </c>
    </row>
    <row r="56" spans="1:20" ht="12.75" customHeight="1">
      <c r="A56" s="847"/>
      <c r="B56" s="4"/>
      <c r="E56" s="855"/>
      <c r="F56" s="888">
        <f>E32</f>
        <v>10960004.85</v>
      </c>
      <c r="G56" s="633" t="s">
        <v>331</v>
      </c>
      <c r="H56" s="857"/>
      <c r="I56" s="857"/>
      <c r="J56" s="857"/>
      <c r="K56" s="857"/>
      <c r="L56" s="857"/>
      <c r="M56" s="857"/>
      <c r="N56" s="618"/>
    </row>
    <row r="57" spans="1:20" ht="12.75" customHeight="1">
      <c r="A57" s="847"/>
      <c r="B57" s="4"/>
      <c r="E57" s="855"/>
      <c r="F57" s="888">
        <f>E33</f>
        <v>24903268.32</v>
      </c>
      <c r="G57" s="633" t="s">
        <v>330</v>
      </c>
      <c r="H57" s="857"/>
      <c r="I57" s="857"/>
      <c r="J57" s="857"/>
      <c r="K57" s="857"/>
      <c r="L57" s="857"/>
      <c r="M57" s="857"/>
      <c r="N57" s="618"/>
    </row>
    <row r="58" spans="1:20" ht="12.75" customHeight="1">
      <c r="A58" s="847"/>
      <c r="B58" s="4"/>
      <c r="E58" s="855"/>
      <c r="F58" s="618"/>
      <c r="G58" s="857"/>
      <c r="H58" s="857"/>
      <c r="I58" s="857"/>
      <c r="J58" s="857"/>
      <c r="K58" s="857"/>
      <c r="L58" s="857"/>
      <c r="M58" s="857"/>
      <c r="N58" s="618"/>
    </row>
    <row r="59" spans="1:20" ht="12.75" customHeight="1">
      <c r="A59" s="887"/>
      <c r="B59" s="4"/>
      <c r="E59" s="855"/>
      <c r="F59" s="618"/>
      <c r="G59" s="857"/>
      <c r="H59" s="857"/>
      <c r="I59" s="857"/>
      <c r="J59" s="857"/>
      <c r="K59" s="857"/>
      <c r="L59" s="857"/>
      <c r="M59" s="857"/>
      <c r="N59" s="618"/>
    </row>
    <row r="60" spans="1:20" ht="12.75" customHeight="1">
      <c r="A60" s="847"/>
      <c r="B60" s="4"/>
      <c r="E60" s="855"/>
      <c r="F60" s="618"/>
      <c r="G60" s="857"/>
      <c r="H60" s="857"/>
      <c r="I60" s="857"/>
      <c r="J60" s="857"/>
      <c r="K60" s="857"/>
      <c r="L60" s="857"/>
      <c r="M60" s="857"/>
      <c r="N60" s="618"/>
    </row>
    <row r="61" spans="1:20" ht="12.75" customHeight="1">
      <c r="A61" s="847"/>
      <c r="B61" s="4"/>
      <c r="E61" s="855"/>
      <c r="F61" s="618"/>
      <c r="G61" s="857"/>
      <c r="H61" s="857"/>
      <c r="I61" s="857"/>
      <c r="J61" s="857"/>
      <c r="K61" s="857"/>
      <c r="L61" s="857"/>
      <c r="M61" s="857"/>
      <c r="N61" s="618"/>
    </row>
    <row r="62" spans="1:20" ht="12.75" customHeight="1">
      <c r="A62" s="754" t="s">
        <v>329</v>
      </c>
      <c r="B62" s="4"/>
      <c r="E62" s="855"/>
      <c r="F62" s="618"/>
      <c r="G62" s="857"/>
      <c r="H62" s="857"/>
      <c r="I62" s="857"/>
      <c r="J62" s="857"/>
      <c r="K62" s="857"/>
      <c r="L62" s="857"/>
      <c r="M62" s="857"/>
      <c r="N62" s="618"/>
    </row>
    <row r="63" spans="1:20" ht="12.75" customHeight="1">
      <c r="A63" s="847"/>
      <c r="B63" s="4"/>
      <c r="E63" s="855"/>
      <c r="F63" s="618"/>
      <c r="G63" s="857"/>
      <c r="H63" s="857"/>
      <c r="I63" s="857"/>
      <c r="J63" s="857"/>
      <c r="K63" s="857"/>
      <c r="L63" s="857"/>
      <c r="M63" s="857"/>
      <c r="N63" s="618"/>
    </row>
    <row r="64" spans="1:20" ht="12.75" customHeight="1">
      <c r="A64" s="847"/>
      <c r="B64" s="4"/>
      <c r="E64" s="855"/>
      <c r="F64" s="618"/>
      <c r="G64" s="857"/>
      <c r="H64" s="857"/>
      <c r="I64" s="857"/>
      <c r="J64" s="857"/>
      <c r="K64" s="857"/>
      <c r="L64" s="857"/>
      <c r="M64" s="857"/>
      <c r="N64" s="618"/>
    </row>
    <row r="65" spans="1:18" ht="12.75" customHeight="1">
      <c r="A65" s="847"/>
      <c r="B65" s="4"/>
      <c r="E65" s="855"/>
      <c r="F65" s="618"/>
      <c r="G65" s="857"/>
      <c r="H65" s="857"/>
      <c r="I65" s="857"/>
      <c r="J65" s="857"/>
      <c r="K65" s="857"/>
      <c r="L65" s="857"/>
      <c r="M65" s="857"/>
      <c r="N65" s="618"/>
    </row>
    <row r="66" spans="1:18" ht="9" customHeight="1">
      <c r="A66" s="847"/>
      <c r="B66" s="4"/>
      <c r="E66" s="855"/>
      <c r="F66" s="618"/>
      <c r="G66" s="857"/>
      <c r="H66" s="857"/>
      <c r="I66" s="857"/>
      <c r="J66" s="857"/>
      <c r="K66" s="857"/>
      <c r="L66" s="857"/>
      <c r="M66" s="857"/>
      <c r="N66" s="618"/>
    </row>
    <row r="67" spans="1:18" ht="12.75" customHeight="1">
      <c r="A67" s="847"/>
      <c r="B67" s="4"/>
      <c r="E67" s="855"/>
      <c r="F67" s="618"/>
      <c r="G67" s="857"/>
      <c r="H67" s="857"/>
      <c r="I67" s="857"/>
      <c r="J67" s="857"/>
      <c r="K67" s="857"/>
      <c r="L67" s="857"/>
      <c r="M67" s="857"/>
      <c r="N67" s="618"/>
    </row>
    <row r="68" spans="1:18" ht="12.75" customHeight="1">
      <c r="A68" s="847"/>
      <c r="G68" s="857"/>
      <c r="H68" s="857"/>
      <c r="I68" s="857"/>
      <c r="J68" s="857"/>
      <c r="K68" s="857"/>
      <c r="L68" s="857"/>
      <c r="M68" s="857"/>
      <c r="N68" s="618"/>
    </row>
    <row r="69" spans="1:18" ht="12.75" customHeight="1">
      <c r="D69" s="886"/>
      <c r="E69" s="874"/>
      <c r="G69" s="857"/>
      <c r="H69" s="857"/>
      <c r="I69" s="857"/>
      <c r="J69" s="857"/>
      <c r="K69" s="857"/>
      <c r="L69" s="857"/>
      <c r="M69" s="857"/>
      <c r="N69" s="618"/>
    </row>
    <row r="70" spans="1:18" ht="12.75" customHeight="1">
      <c r="A70" s="741"/>
      <c r="B70" s="876"/>
      <c r="C70" s="10"/>
      <c r="D70" s="846"/>
      <c r="E70" s="883"/>
      <c r="G70" s="857"/>
      <c r="H70" s="857"/>
      <c r="I70" s="857"/>
      <c r="J70" s="857"/>
      <c r="K70" s="857"/>
      <c r="L70" s="857"/>
      <c r="M70" s="857"/>
      <c r="N70" s="618"/>
    </row>
    <row r="71" spans="1:18" ht="13.5" customHeight="1">
      <c r="A71" s="741"/>
      <c r="B71" s="876"/>
      <c r="C71" s="10"/>
      <c r="D71" s="846"/>
      <c r="E71" s="883"/>
      <c r="G71" s="857"/>
      <c r="H71" s="857"/>
      <c r="I71" s="857"/>
      <c r="J71" s="857"/>
      <c r="K71" s="857"/>
      <c r="L71" s="857"/>
      <c r="M71" s="857"/>
      <c r="N71" s="618"/>
    </row>
    <row r="72" spans="1:18" s="847" customFormat="1">
      <c r="A72" s="1"/>
      <c r="B72" s="876"/>
      <c r="C72" s="1"/>
      <c r="D72" s="886"/>
      <c r="E72" s="883"/>
      <c r="F72" s="1"/>
      <c r="K72" s="848"/>
    </row>
    <row r="73" spans="1:18" ht="14.1" customHeight="1">
      <c r="B73" s="876"/>
      <c r="D73" s="886"/>
      <c r="E73" s="883"/>
      <c r="G73" s="881"/>
      <c r="H73" s="881"/>
      <c r="I73" s="881"/>
      <c r="J73" s="885"/>
      <c r="K73" s="884"/>
      <c r="L73" s="885"/>
      <c r="M73" s="881"/>
      <c r="N73" s="884"/>
      <c r="O73" s="863"/>
    </row>
    <row r="74" spans="1:18" ht="12.75" customHeight="1">
      <c r="B74" s="875"/>
      <c r="C74" s="10"/>
      <c r="D74" s="846"/>
      <c r="E74" s="883"/>
      <c r="G74" s="857"/>
      <c r="H74" s="857"/>
      <c r="I74" s="857"/>
      <c r="J74" s="857"/>
      <c r="K74" s="857"/>
      <c r="L74" s="857"/>
      <c r="M74" s="857"/>
      <c r="N74" s="618"/>
    </row>
    <row r="75" spans="1:18" ht="12.75" customHeight="1">
      <c r="B75" s="876"/>
      <c r="C75" s="10"/>
      <c r="D75" s="846"/>
      <c r="E75" s="883"/>
      <c r="G75" s="853"/>
      <c r="H75" s="853"/>
      <c r="I75" s="853"/>
      <c r="J75" s="853"/>
      <c r="L75" s="853"/>
      <c r="M75" s="853"/>
      <c r="Q75" s="840"/>
      <c r="R75" s="840"/>
    </row>
    <row r="76" spans="1:18" ht="12.75" customHeight="1">
      <c r="B76" s="876"/>
      <c r="C76" s="10"/>
      <c r="D76" s="846"/>
      <c r="E76" s="883"/>
      <c r="F76" s="801"/>
      <c r="G76" s="853"/>
      <c r="H76" s="853"/>
      <c r="I76" s="853"/>
      <c r="J76" s="853"/>
      <c r="L76" s="853"/>
      <c r="M76" s="853"/>
      <c r="Q76" s="840"/>
      <c r="R76" s="840"/>
    </row>
    <row r="77" spans="1:18" ht="12.75" customHeight="1">
      <c r="B77" s="875"/>
      <c r="C77" s="10"/>
      <c r="D77" s="846"/>
      <c r="E77" s="883"/>
      <c r="G77" s="853"/>
      <c r="H77" s="853"/>
      <c r="I77" s="853"/>
      <c r="J77" s="853"/>
      <c r="L77" s="853"/>
      <c r="M77" s="853"/>
      <c r="Q77" s="840"/>
      <c r="R77" s="840"/>
    </row>
    <row r="78" spans="1:18" ht="12.75" customHeight="1">
      <c r="D78" s="882"/>
      <c r="E78" s="874"/>
      <c r="G78" s="853"/>
      <c r="H78" s="853"/>
      <c r="I78" s="853"/>
      <c r="J78" s="853"/>
      <c r="L78" s="853"/>
      <c r="M78" s="853"/>
      <c r="Q78" s="840"/>
      <c r="R78" s="840"/>
    </row>
    <row r="79" spans="1:18" ht="12.75" customHeight="1">
      <c r="B79" s="801"/>
      <c r="C79" s="875"/>
      <c r="D79" s="882"/>
      <c r="E79" s="874"/>
      <c r="G79" s="853"/>
      <c r="H79" s="853"/>
      <c r="I79" s="853"/>
      <c r="J79" s="853"/>
      <c r="L79" s="853"/>
      <c r="M79" s="853"/>
      <c r="Q79" s="840"/>
      <c r="R79" s="840"/>
    </row>
    <row r="80" spans="1:18" ht="12.75" customHeight="1">
      <c r="B80" s="788"/>
      <c r="C80" s="875"/>
      <c r="D80" s="882"/>
      <c r="E80" s="874"/>
      <c r="F80" s="788"/>
      <c r="G80" s="853"/>
      <c r="H80" s="853"/>
      <c r="I80" s="853"/>
      <c r="J80" s="853"/>
      <c r="L80" s="853"/>
      <c r="M80" s="853"/>
      <c r="Q80" s="840"/>
      <c r="R80" s="840"/>
    </row>
    <row r="81" spans="1:18" ht="12.75" customHeight="1">
      <c r="A81" s="856"/>
      <c r="B81" s="413"/>
      <c r="C81" s="875"/>
      <c r="D81" s="882"/>
      <c r="E81" s="874"/>
      <c r="F81" s="413"/>
      <c r="G81" s="853"/>
      <c r="H81" s="853"/>
      <c r="I81" s="853"/>
      <c r="J81" s="853"/>
      <c r="L81" s="853"/>
      <c r="M81" s="853"/>
      <c r="Q81" s="840"/>
      <c r="R81" s="840"/>
    </row>
    <row r="82" spans="1:18" ht="12.75" customHeight="1">
      <c r="A82" s="414"/>
      <c r="B82" s="413"/>
      <c r="C82" s="875"/>
      <c r="D82" s="882"/>
      <c r="E82" s="874"/>
      <c r="F82" s="413"/>
      <c r="G82" s="853"/>
      <c r="H82" s="853"/>
      <c r="I82" s="853"/>
      <c r="J82" s="853"/>
      <c r="L82" s="853"/>
      <c r="M82" s="853"/>
      <c r="Q82" s="840"/>
      <c r="R82" s="840"/>
    </row>
    <row r="83" spans="1:18" ht="12.75" customHeight="1">
      <c r="A83" s="863"/>
      <c r="B83" s="4"/>
      <c r="F83" s="853"/>
      <c r="G83" s="853"/>
      <c r="H83" s="853"/>
      <c r="I83" s="853"/>
      <c r="J83" s="853"/>
      <c r="L83" s="853"/>
      <c r="M83" s="853"/>
      <c r="Q83" s="840"/>
      <c r="R83" s="840"/>
    </row>
    <row r="84" spans="1:18" ht="12.75" customHeight="1">
      <c r="A84" s="863"/>
      <c r="B84" s="4"/>
      <c r="F84" s="853"/>
      <c r="G84" s="853"/>
      <c r="H84" s="853"/>
      <c r="I84" s="853"/>
      <c r="J84" s="853"/>
      <c r="L84" s="853"/>
      <c r="M84" s="853"/>
      <c r="Q84" s="840"/>
      <c r="R84" s="840"/>
    </row>
    <row r="85" spans="1:18" ht="12.75" customHeight="1">
      <c r="A85" s="863"/>
      <c r="B85" s="4"/>
      <c r="F85" s="853"/>
      <c r="G85" s="853"/>
      <c r="H85" s="853"/>
      <c r="I85" s="853"/>
      <c r="J85" s="853"/>
      <c r="L85" s="853"/>
      <c r="M85" s="853"/>
      <c r="Q85" s="840"/>
      <c r="R85" s="840"/>
    </row>
    <row r="86" spans="1:18" ht="12.75" customHeight="1">
      <c r="C86" s="618"/>
      <c r="D86" s="861"/>
      <c r="F86" s="618"/>
      <c r="G86" s="639"/>
      <c r="H86" s="618"/>
      <c r="I86" s="639"/>
      <c r="J86" s="618"/>
      <c r="K86" s="854"/>
      <c r="L86" s="618"/>
      <c r="M86" s="618"/>
      <c r="N86" s="618"/>
      <c r="Q86" s="618"/>
      <c r="R86" s="618"/>
    </row>
    <row r="87" spans="1:18" ht="12.75" customHeight="1">
      <c r="A87" s="847"/>
      <c r="B87" s="4"/>
      <c r="C87" s="881"/>
      <c r="E87" s="855"/>
      <c r="F87" s="618"/>
      <c r="G87" s="857"/>
      <c r="H87" s="857"/>
      <c r="I87" s="857"/>
      <c r="J87" s="857"/>
      <c r="K87" s="857"/>
      <c r="L87" s="857"/>
      <c r="M87" s="857"/>
      <c r="N87" s="618"/>
      <c r="Q87" s="618"/>
      <c r="R87" s="618"/>
    </row>
    <row r="88" spans="1:18" ht="12.75" customHeight="1">
      <c r="A88" s="847"/>
      <c r="B88" s="4"/>
      <c r="C88" s="618"/>
      <c r="D88" s="861"/>
      <c r="F88" s="618"/>
      <c r="G88" s="618"/>
      <c r="H88" s="618"/>
      <c r="I88" s="618"/>
      <c r="J88" s="618"/>
      <c r="K88" s="854"/>
      <c r="L88" s="618"/>
      <c r="M88" s="618"/>
      <c r="N88" s="618"/>
      <c r="P88" s="741"/>
      <c r="Q88" s="618"/>
      <c r="R88" s="618"/>
    </row>
    <row r="89" spans="1:18" ht="12.75" customHeight="1">
      <c r="A89" s="847"/>
      <c r="B89" s="4"/>
      <c r="C89" s="618"/>
      <c r="D89" s="861"/>
      <c r="F89" s="618"/>
      <c r="G89" s="618"/>
      <c r="H89" s="618"/>
      <c r="I89" s="618"/>
      <c r="J89" s="618"/>
      <c r="K89" s="854"/>
      <c r="L89" s="618"/>
      <c r="M89" s="618"/>
      <c r="N89" s="618"/>
      <c r="P89" s="741"/>
      <c r="Q89" s="618"/>
      <c r="R89" s="618"/>
    </row>
    <row r="90" spans="1:18" ht="12.75" customHeight="1">
      <c r="A90" s="847"/>
      <c r="B90" s="4"/>
      <c r="C90" s="618"/>
      <c r="D90" s="861"/>
      <c r="F90" s="618"/>
      <c r="G90" s="618"/>
      <c r="H90" s="618"/>
      <c r="I90" s="618"/>
      <c r="J90" s="618"/>
      <c r="K90" s="854"/>
      <c r="L90" s="618"/>
      <c r="M90" s="618"/>
      <c r="N90" s="618"/>
      <c r="P90" s="741"/>
      <c r="Q90" s="618"/>
      <c r="R90" s="618"/>
    </row>
    <row r="91" spans="1:18" ht="12.75" customHeight="1">
      <c r="A91" s="847"/>
      <c r="Q91" s="618"/>
      <c r="R91" s="618"/>
    </row>
    <row r="92" spans="1:18" ht="12.75" customHeight="1">
      <c r="G92" s="618"/>
      <c r="H92" s="618"/>
      <c r="I92" s="618"/>
      <c r="J92" s="857"/>
      <c r="K92" s="857"/>
      <c r="L92" s="857"/>
      <c r="M92" s="857"/>
      <c r="N92" s="618"/>
      <c r="Q92" s="618"/>
      <c r="R92" s="618"/>
    </row>
    <row r="93" spans="1:18" ht="12.75" customHeight="1">
      <c r="Q93" s="618"/>
      <c r="R93" s="618"/>
    </row>
    <row r="94" spans="1:18" ht="12.75" customHeight="1">
      <c r="N94" s="876"/>
      <c r="O94" s="876"/>
    </row>
    <row r="95" spans="1:18" ht="12.75" customHeight="1">
      <c r="G95" s="2124"/>
      <c r="H95" s="2124"/>
      <c r="I95" s="2124"/>
      <c r="N95" s="878"/>
      <c r="O95" s="877"/>
    </row>
    <row r="96" spans="1:18" ht="12.75" customHeight="1">
      <c r="G96" s="880"/>
      <c r="H96" s="880"/>
      <c r="I96" s="880"/>
      <c r="N96" s="878"/>
      <c r="O96" s="877"/>
    </row>
    <row r="97" spans="1:15" ht="12.75" customHeight="1">
      <c r="G97" s="880"/>
      <c r="H97" s="840"/>
      <c r="I97" s="840"/>
      <c r="N97" s="876"/>
      <c r="O97" s="876"/>
    </row>
    <row r="98" spans="1:15" ht="12.75" customHeight="1">
      <c r="G98" s="880"/>
      <c r="H98" s="840"/>
      <c r="I98" s="840"/>
      <c r="N98" s="876"/>
      <c r="O98" s="876"/>
    </row>
    <row r="99" spans="1:15" ht="12.75" customHeight="1">
      <c r="G99" s="880"/>
      <c r="H99" s="840"/>
      <c r="I99" s="840"/>
      <c r="N99" s="878"/>
      <c r="O99" s="877"/>
    </row>
    <row r="100" spans="1:15" ht="12.75" customHeight="1">
      <c r="G100" s="880"/>
      <c r="H100" s="840"/>
      <c r="I100" s="840"/>
      <c r="N100" s="878"/>
      <c r="O100" s="877"/>
    </row>
    <row r="101" spans="1:15" ht="12.75" customHeight="1">
      <c r="G101" s="879"/>
      <c r="H101" s="840"/>
      <c r="I101" s="840"/>
      <c r="N101" s="878"/>
      <c r="O101" s="877"/>
    </row>
    <row r="102" spans="1:15" ht="12.75" customHeight="1">
      <c r="G102" s="840"/>
      <c r="H102" s="840"/>
      <c r="I102" s="840"/>
      <c r="N102" s="878"/>
      <c r="O102" s="877"/>
    </row>
    <row r="103" spans="1:15" ht="12.75" customHeight="1">
      <c r="N103" s="876"/>
      <c r="O103" s="876"/>
    </row>
    <row r="104" spans="1:15" ht="12.75" customHeight="1">
      <c r="N104" s="876"/>
      <c r="O104" s="876"/>
    </row>
    <row r="105" spans="1:15" ht="12.75" customHeight="1">
      <c r="G105" s="788"/>
      <c r="H105" s="788"/>
      <c r="I105" s="788"/>
      <c r="J105" s="788"/>
      <c r="K105" s="873"/>
      <c r="L105" s="788"/>
      <c r="M105" s="788"/>
      <c r="N105" s="876"/>
      <c r="O105" s="876"/>
    </row>
    <row r="106" spans="1:15" ht="12.75" customHeight="1">
      <c r="G106" s="413"/>
      <c r="H106" s="413"/>
      <c r="I106" s="413"/>
      <c r="J106" s="413"/>
      <c r="K106" s="873"/>
      <c r="L106" s="413"/>
      <c r="M106" s="413"/>
      <c r="N106" s="876"/>
      <c r="O106" s="876"/>
    </row>
    <row r="107" spans="1:15" ht="12.75" customHeight="1">
      <c r="G107" s="413"/>
      <c r="H107" s="413"/>
      <c r="I107" s="413"/>
      <c r="J107" s="413"/>
      <c r="K107" s="873"/>
      <c r="L107" s="413"/>
      <c r="M107" s="413"/>
      <c r="N107" s="875"/>
      <c r="O107" s="875"/>
    </row>
    <row r="108" spans="1:15" ht="12.75" customHeight="1">
      <c r="A108" s="413"/>
      <c r="B108" s="413"/>
      <c r="C108" s="10"/>
      <c r="D108" s="846"/>
      <c r="E108" s="874"/>
      <c r="F108" s="413"/>
      <c r="G108" s="413"/>
      <c r="H108" s="413"/>
      <c r="I108" s="413"/>
      <c r="J108" s="413"/>
      <c r="K108" s="873"/>
      <c r="L108" s="413"/>
      <c r="M108" s="413"/>
    </row>
    <row r="109" spans="1:15" ht="12.75" customHeight="1">
      <c r="A109" s="788"/>
      <c r="B109" s="788"/>
      <c r="C109" s="788"/>
      <c r="E109" s="872"/>
      <c r="F109" s="871"/>
      <c r="G109" s="413"/>
      <c r="H109" s="413"/>
      <c r="I109" s="413"/>
      <c r="J109" s="633"/>
      <c r="K109" s="870"/>
      <c r="L109" s="633"/>
      <c r="M109" s="633"/>
      <c r="N109" s="720"/>
    </row>
    <row r="110" spans="1:15" ht="12.75" customHeight="1">
      <c r="A110" s="4"/>
      <c r="C110" s="720"/>
      <c r="D110" s="862"/>
      <c r="E110" s="869"/>
      <c r="F110" s="720"/>
      <c r="H110" s="720"/>
      <c r="I110" s="853"/>
      <c r="J110" s="720"/>
      <c r="K110" s="868"/>
      <c r="L110" s="720"/>
      <c r="M110" s="720"/>
    </row>
    <row r="111" spans="1:15" ht="12.75" customHeight="1">
      <c r="A111" s="4"/>
      <c r="C111" s="720"/>
      <c r="D111" s="862"/>
      <c r="E111" s="869"/>
      <c r="F111" s="720"/>
      <c r="H111" s="720"/>
      <c r="I111" s="853"/>
      <c r="J111" s="720"/>
      <c r="K111" s="868"/>
      <c r="L111" s="720"/>
      <c r="M111" s="720"/>
    </row>
    <row r="112" spans="1:15" ht="12.75" customHeight="1">
      <c r="A112" s="4"/>
      <c r="C112" s="864"/>
      <c r="D112" s="867"/>
      <c r="E112" s="866"/>
      <c r="F112" s="864"/>
      <c r="G112" s="865"/>
      <c r="H112" s="864"/>
      <c r="I112" s="865"/>
      <c r="J112" s="864"/>
      <c r="K112" s="864"/>
      <c r="L112" s="864"/>
      <c r="M112" s="864"/>
    </row>
    <row r="113" spans="1:14" ht="12.75" customHeight="1">
      <c r="A113" s="863"/>
      <c r="B113" s="4"/>
      <c r="C113" s="4"/>
      <c r="D113" s="862"/>
      <c r="F113" s="618"/>
      <c r="G113" s="618"/>
      <c r="H113" s="618"/>
      <c r="I113" s="618"/>
      <c r="J113" s="618"/>
      <c r="K113" s="854"/>
      <c r="L113" s="618"/>
      <c r="M113" s="618"/>
      <c r="N113" s="618"/>
    </row>
    <row r="114" spans="1:14" ht="12.75" customHeight="1">
      <c r="B114" s="4"/>
      <c r="C114" s="618"/>
      <c r="D114" s="861"/>
      <c r="F114" s="618"/>
      <c r="G114" s="618"/>
      <c r="H114" s="618"/>
      <c r="I114" s="618"/>
      <c r="J114" s="618"/>
      <c r="K114" s="854"/>
      <c r="L114" s="618"/>
      <c r="M114" s="618"/>
      <c r="N114" s="618"/>
    </row>
    <row r="115" spans="1:14" ht="12.75" customHeight="1">
      <c r="A115" s="856"/>
      <c r="B115" s="4"/>
      <c r="C115" s="859"/>
      <c r="D115" s="860"/>
      <c r="E115" s="855"/>
      <c r="F115" s="859"/>
      <c r="G115" s="859"/>
      <c r="H115" s="859"/>
      <c r="I115" s="854"/>
      <c r="J115" s="859"/>
      <c r="K115" s="859"/>
      <c r="L115" s="859"/>
      <c r="M115" s="859"/>
      <c r="N115" s="618"/>
    </row>
    <row r="116" spans="1:14" ht="12.75" customHeight="1">
      <c r="A116" s="856"/>
      <c r="B116" s="4"/>
      <c r="C116" s="859"/>
      <c r="D116" s="860"/>
      <c r="E116" s="855"/>
      <c r="F116" s="859"/>
      <c r="G116" s="859"/>
      <c r="H116" s="859"/>
      <c r="I116" s="854"/>
      <c r="J116" s="859"/>
      <c r="K116" s="859"/>
      <c r="L116" s="859"/>
      <c r="M116" s="859"/>
      <c r="N116" s="618"/>
    </row>
    <row r="117" spans="1:14" ht="12.75" customHeight="1">
      <c r="A117" s="856"/>
      <c r="B117" s="4"/>
      <c r="C117" s="859"/>
      <c r="D117" s="860"/>
      <c r="E117" s="855"/>
      <c r="F117" s="859"/>
      <c r="G117" s="859"/>
      <c r="H117" s="859"/>
      <c r="I117" s="854"/>
      <c r="J117" s="859"/>
      <c r="K117" s="859"/>
      <c r="L117" s="859"/>
      <c r="M117" s="859"/>
      <c r="N117" s="618"/>
    </row>
    <row r="118" spans="1:14" ht="12.75" customHeight="1">
      <c r="A118" s="856"/>
      <c r="B118" s="4"/>
      <c r="E118" s="855"/>
      <c r="F118" s="618"/>
      <c r="G118" s="618"/>
      <c r="H118" s="618"/>
      <c r="I118" s="618"/>
      <c r="J118" s="618"/>
      <c r="K118" s="854"/>
      <c r="L118" s="618"/>
      <c r="M118" s="618"/>
      <c r="N118" s="618"/>
    </row>
    <row r="119" spans="1:14" ht="12.75" customHeight="1">
      <c r="A119" s="856"/>
      <c r="B119" s="4"/>
      <c r="E119" s="855"/>
      <c r="F119" s="618"/>
      <c r="G119" s="618"/>
      <c r="H119" s="618"/>
      <c r="I119" s="618"/>
      <c r="J119" s="618"/>
      <c r="K119" s="854"/>
      <c r="L119" s="618"/>
      <c r="M119" s="618"/>
      <c r="N119" s="618"/>
    </row>
    <row r="120" spans="1:14" ht="12.75" customHeight="1">
      <c r="B120" s="4"/>
      <c r="C120" s="857"/>
      <c r="D120" s="858"/>
      <c r="E120" s="855"/>
      <c r="F120" s="618"/>
      <c r="G120" s="618"/>
      <c r="H120" s="857"/>
      <c r="I120" s="618"/>
      <c r="J120" s="857"/>
      <c r="K120" s="857"/>
      <c r="L120" s="857"/>
      <c r="M120" s="857"/>
      <c r="N120" s="618"/>
    </row>
    <row r="121" spans="1:14" ht="12.75" customHeight="1">
      <c r="B121" s="4"/>
      <c r="C121" s="857"/>
      <c r="D121" s="858"/>
      <c r="E121" s="855"/>
      <c r="F121" s="618"/>
      <c r="G121" s="618"/>
      <c r="H121" s="857"/>
      <c r="I121" s="618"/>
      <c r="J121" s="857"/>
      <c r="K121" s="857"/>
      <c r="L121" s="857"/>
      <c r="M121" s="857"/>
      <c r="N121" s="618"/>
    </row>
    <row r="122" spans="1:14" ht="12.75" customHeight="1">
      <c r="B122" s="4"/>
      <c r="C122" s="857"/>
      <c r="D122" s="858"/>
      <c r="E122" s="855"/>
      <c r="F122" s="618"/>
      <c r="G122" s="618"/>
      <c r="H122" s="857"/>
      <c r="I122" s="618"/>
      <c r="J122" s="857"/>
      <c r="K122" s="857"/>
      <c r="L122" s="857"/>
      <c r="M122" s="857"/>
      <c r="N122" s="618"/>
    </row>
    <row r="123" spans="1:14" ht="12.75" customHeight="1">
      <c r="B123" s="4"/>
      <c r="C123" s="857"/>
      <c r="D123" s="858"/>
      <c r="E123" s="855"/>
      <c r="F123" s="857"/>
      <c r="G123" s="618"/>
      <c r="H123" s="857"/>
      <c r="I123" s="618"/>
      <c r="J123" s="857"/>
      <c r="K123" s="857"/>
      <c r="L123" s="857"/>
      <c r="M123" s="857"/>
      <c r="N123" s="618"/>
    </row>
    <row r="124" spans="1:14" ht="12.75" customHeight="1">
      <c r="B124" s="4"/>
      <c r="C124" s="857"/>
      <c r="D124" s="858"/>
      <c r="E124" s="855"/>
      <c r="F124" s="618"/>
      <c r="G124" s="618"/>
      <c r="H124" s="857"/>
      <c r="I124" s="618"/>
      <c r="J124" s="857"/>
      <c r="K124" s="857"/>
      <c r="L124" s="857"/>
      <c r="M124" s="857"/>
      <c r="N124" s="618"/>
    </row>
    <row r="125" spans="1:14" ht="12.75" customHeight="1">
      <c r="A125" s="856"/>
      <c r="B125" s="4"/>
      <c r="E125" s="855"/>
      <c r="F125" s="618"/>
      <c r="G125" s="618"/>
      <c r="H125" s="618"/>
      <c r="I125" s="618"/>
      <c r="J125" s="618"/>
      <c r="K125" s="854"/>
      <c r="L125" s="618"/>
      <c r="M125" s="618"/>
      <c r="N125" s="618"/>
    </row>
    <row r="126" spans="1:14" ht="12.75" customHeight="1">
      <c r="B126" s="4"/>
      <c r="C126" s="857"/>
      <c r="D126" s="858"/>
      <c r="E126" s="855"/>
      <c r="F126" s="618"/>
      <c r="G126" s="618"/>
      <c r="H126" s="857"/>
      <c r="I126" s="618"/>
      <c r="J126" s="857"/>
      <c r="K126" s="857"/>
      <c r="L126" s="857"/>
      <c r="M126" s="857"/>
      <c r="N126" s="618"/>
    </row>
    <row r="127" spans="1:14" ht="12.75" customHeight="1">
      <c r="A127" s="856"/>
      <c r="B127" s="4"/>
      <c r="E127" s="855"/>
      <c r="F127" s="618"/>
      <c r="G127" s="618"/>
      <c r="I127" s="618"/>
      <c r="J127" s="618"/>
      <c r="K127" s="854"/>
      <c r="L127" s="618"/>
      <c r="M127" s="618"/>
      <c r="N127" s="618"/>
    </row>
    <row r="128" spans="1:14" ht="12.75" customHeight="1">
      <c r="A128" s="856"/>
      <c r="B128" s="4"/>
      <c r="E128" s="855"/>
      <c r="F128" s="618"/>
      <c r="G128" s="618"/>
      <c r="I128" s="618"/>
      <c r="J128" s="618"/>
      <c r="K128" s="854"/>
      <c r="L128" s="618"/>
      <c r="M128" s="618"/>
      <c r="N128" s="618"/>
    </row>
    <row r="129" spans="1:14" ht="12.75" customHeight="1">
      <c r="A129" s="856"/>
      <c r="B129" s="4"/>
      <c r="E129" s="855"/>
      <c r="F129" s="618"/>
      <c r="G129" s="618"/>
      <c r="I129" s="618"/>
      <c r="J129" s="618"/>
      <c r="K129" s="854"/>
      <c r="L129" s="618"/>
      <c r="M129" s="618"/>
      <c r="N129" s="618"/>
    </row>
    <row r="130" spans="1:14" ht="12.75" customHeight="1">
      <c r="A130" s="856"/>
      <c r="B130" s="4"/>
      <c r="E130" s="855"/>
      <c r="F130" s="618"/>
      <c r="G130" s="618"/>
      <c r="H130" s="618"/>
      <c r="I130" s="618"/>
      <c r="J130" s="618"/>
      <c r="K130" s="854"/>
      <c r="L130" s="618"/>
      <c r="M130" s="618"/>
      <c r="N130" s="618"/>
    </row>
    <row r="131" spans="1:14" ht="12.75" customHeight="1">
      <c r="A131" s="856"/>
      <c r="B131" s="4"/>
      <c r="E131" s="855"/>
      <c r="F131" s="618"/>
      <c r="G131" s="618"/>
      <c r="H131" s="618"/>
      <c r="I131" s="618"/>
      <c r="J131" s="618"/>
      <c r="K131" s="854"/>
      <c r="L131" s="618"/>
      <c r="M131" s="618"/>
      <c r="N131" s="618"/>
    </row>
    <row r="132" spans="1:14" ht="11.1" customHeight="1">
      <c r="B132" s="4"/>
      <c r="C132" s="857"/>
      <c r="D132" s="858"/>
      <c r="E132" s="855"/>
      <c r="F132" s="618"/>
      <c r="G132" s="618"/>
      <c r="H132" s="857"/>
      <c r="I132" s="618"/>
      <c r="J132" s="857"/>
      <c r="K132" s="857"/>
      <c r="L132" s="857"/>
      <c r="M132" s="857"/>
      <c r="N132" s="618"/>
    </row>
    <row r="133" spans="1:14" ht="11.1" customHeight="1">
      <c r="A133" s="856"/>
      <c r="B133" s="4"/>
      <c r="E133" s="855"/>
      <c r="F133" s="618"/>
      <c r="G133" s="618"/>
      <c r="H133" s="618"/>
      <c r="I133" s="618"/>
      <c r="J133" s="618"/>
      <c r="K133" s="854"/>
      <c r="L133" s="618"/>
      <c r="M133" s="618"/>
      <c r="N133" s="618"/>
    </row>
    <row r="134" spans="1:14" ht="11.1" customHeight="1">
      <c r="A134" s="856"/>
      <c r="B134" s="4"/>
      <c r="E134" s="855"/>
      <c r="F134" s="618"/>
      <c r="G134" s="618"/>
      <c r="H134" s="618"/>
      <c r="I134" s="618"/>
      <c r="J134" s="618"/>
      <c r="K134" s="854"/>
      <c r="L134" s="618"/>
      <c r="M134" s="618"/>
      <c r="N134" s="618"/>
    </row>
    <row r="135" spans="1:14" ht="11.1" customHeight="1">
      <c r="A135" s="856"/>
      <c r="B135" s="4"/>
      <c r="E135" s="855"/>
      <c r="F135" s="618"/>
      <c r="G135" s="618"/>
      <c r="H135" s="618"/>
      <c r="I135" s="618"/>
      <c r="J135" s="618"/>
      <c r="K135" s="854"/>
      <c r="L135" s="618"/>
      <c r="M135" s="618"/>
      <c r="N135" s="618"/>
    </row>
    <row r="136" spans="1:14" ht="11.1" customHeight="1">
      <c r="A136" s="856"/>
      <c r="B136" s="4"/>
      <c r="E136" s="855"/>
      <c r="F136" s="618"/>
      <c r="G136" s="618"/>
      <c r="H136" s="618"/>
      <c r="I136" s="618"/>
      <c r="J136" s="618"/>
      <c r="K136" s="854"/>
      <c r="L136" s="618"/>
      <c r="M136" s="618"/>
      <c r="N136" s="618"/>
    </row>
    <row r="137" spans="1:14" ht="10.5" customHeight="1"/>
    <row r="138" spans="1:14" ht="9.75" customHeight="1">
      <c r="B138" s="4"/>
      <c r="F138" s="618"/>
      <c r="G138" s="618"/>
      <c r="H138" s="618"/>
      <c r="I138" s="618"/>
      <c r="J138" s="618"/>
      <c r="K138" s="854"/>
      <c r="L138" s="618"/>
      <c r="M138" s="618"/>
      <c r="N138" s="618"/>
    </row>
    <row r="139" spans="1:14" ht="11.1" customHeight="1">
      <c r="B139" s="853"/>
      <c r="C139" s="850"/>
      <c r="D139" s="852"/>
      <c r="F139" s="849"/>
      <c r="G139" s="849"/>
      <c r="H139" s="850"/>
      <c r="I139" s="850"/>
      <c r="J139" s="850"/>
      <c r="K139" s="851"/>
      <c r="L139" s="850"/>
      <c r="M139" s="850"/>
      <c r="N139" s="849"/>
    </row>
    <row r="140" spans="1:14" ht="9.75" customHeight="1"/>
    <row r="141" spans="1:14" ht="9.75" customHeight="1"/>
    <row r="142" spans="1:14" ht="9.75" customHeight="1">
      <c r="A142" s="2"/>
      <c r="B142" s="10"/>
    </row>
    <row r="143" spans="1:14" ht="9.75" customHeight="1">
      <c r="A143" s="848"/>
      <c r="B143" s="847"/>
    </row>
    <row r="144" spans="1:14" ht="9.75" customHeight="1">
      <c r="A144" s="848"/>
      <c r="B144" s="847"/>
      <c r="C144" s="847"/>
      <c r="D144" s="846"/>
      <c r="E144" s="845"/>
      <c r="F144" s="843"/>
      <c r="G144" s="843"/>
      <c r="H144" s="844"/>
      <c r="I144" s="843"/>
      <c r="J144" s="843"/>
      <c r="K144" s="844"/>
      <c r="L144" s="843"/>
      <c r="M144" s="843"/>
      <c r="N144" s="843"/>
    </row>
    <row r="145" spans="1:14" ht="9.75" customHeight="1">
      <c r="A145" s="843"/>
      <c r="E145" s="845"/>
      <c r="F145" s="843"/>
      <c r="G145" s="843"/>
      <c r="H145" s="843"/>
      <c r="I145" s="843"/>
      <c r="J145" s="843"/>
      <c r="K145" s="844"/>
      <c r="L145" s="843"/>
      <c r="M145" s="843"/>
      <c r="N145" s="843"/>
    </row>
    <row r="146" spans="1:14" ht="11.1" customHeight="1">
      <c r="B146" s="10"/>
      <c r="C146" s="10"/>
      <c r="D146" s="846"/>
      <c r="E146" s="845"/>
      <c r="F146" s="843"/>
      <c r="G146" s="843"/>
      <c r="H146" s="843"/>
      <c r="I146" s="843"/>
      <c r="J146" s="843"/>
      <c r="K146" s="844"/>
      <c r="L146" s="843"/>
      <c r="M146" s="843"/>
      <c r="N146" s="843"/>
    </row>
    <row r="147" spans="1:14" ht="11.1" customHeight="1">
      <c r="B147" s="10"/>
      <c r="C147" s="10"/>
      <c r="D147" s="846"/>
      <c r="E147" s="845"/>
      <c r="F147" s="843"/>
      <c r="G147" s="843"/>
      <c r="H147" s="843"/>
      <c r="I147" s="843"/>
      <c r="J147" s="843"/>
      <c r="K147" s="844"/>
      <c r="L147" s="843"/>
      <c r="M147" s="843"/>
      <c r="N147" s="843"/>
    </row>
    <row r="148" spans="1:14" ht="11.1" customHeight="1"/>
    <row r="149" spans="1:14" ht="11.1" customHeight="1"/>
    <row r="150" spans="1:14" ht="11.1" customHeight="1"/>
    <row r="151" spans="1:14" ht="11.1" customHeight="1"/>
  </sheetData>
  <mergeCells count="8">
    <mergeCell ref="A3:E3"/>
    <mergeCell ref="F7:H7"/>
    <mergeCell ref="K7:M7"/>
    <mergeCell ref="A4:E4"/>
    <mergeCell ref="G95:I95"/>
    <mergeCell ref="A35:B35"/>
    <mergeCell ref="A6:B8"/>
    <mergeCell ref="E6:E8"/>
  </mergeCells>
  <printOptions horizontalCentered="1"/>
  <pageMargins left="0" right="0" top="0.35433070866141736" bottom="0.35433070866141736" header="0.31496062992125984" footer="0.31496062992125984"/>
  <pageSetup scale="83" orientation="portrait" r:id="rId1"/>
  <drawing r:id="rId2"/>
  <legacyDrawing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067D6-B62C-4522-83CD-F8FF205B5758}">
  <dimension ref="B1:I74"/>
  <sheetViews>
    <sheetView view="pageBreakPreview" zoomScaleNormal="100" zoomScaleSheetLayoutView="100" workbookViewId="0">
      <selection activeCell="B6" sqref="B6:B8"/>
    </sheetView>
  </sheetViews>
  <sheetFormatPr baseColWidth="10" defaultRowHeight="12.75"/>
  <cols>
    <col min="1" max="1" width="4.42578125" style="1" customWidth="1"/>
    <col min="2" max="2" width="64" style="1" customWidth="1"/>
    <col min="3" max="3" width="1.7109375" style="807" customWidth="1"/>
    <col min="4" max="4" width="16.28515625" style="808" customWidth="1"/>
    <col min="5" max="5" width="11.5703125" style="807" customWidth="1"/>
    <col min="6" max="6" width="15" style="807" customWidth="1"/>
    <col min="7" max="8" width="11.42578125" style="1"/>
    <col min="9" max="9" width="12.7109375" style="1" bestFit="1" customWidth="1"/>
    <col min="10" max="16384" width="11.42578125" style="1"/>
  </cols>
  <sheetData>
    <row r="1" spans="2:6" ht="12" customHeight="1"/>
    <row r="2" spans="2:6" ht="3.75" customHeight="1">
      <c r="C2" s="741"/>
      <c r="D2" s="1"/>
      <c r="E2" s="741"/>
      <c r="F2" s="741"/>
    </row>
    <row r="3" spans="2:6" ht="15.75" customHeight="1">
      <c r="B3" s="1888" t="s">
        <v>328</v>
      </c>
      <c r="C3" s="1888"/>
      <c r="D3" s="1888"/>
      <c r="E3" s="1888"/>
      <c r="F3" s="1888"/>
    </row>
    <row r="4" spans="2:6" ht="15.75" customHeight="1">
      <c r="B4" s="1911">
        <v>2020</v>
      </c>
      <c r="C4" s="1911"/>
      <c r="D4" s="1911"/>
      <c r="E4" s="1911"/>
      <c r="F4" s="1911"/>
    </row>
    <row r="5" spans="2:6" ht="13.5" customHeight="1"/>
    <row r="6" spans="2:6" ht="16.5" customHeight="1">
      <c r="B6" s="2129" t="s">
        <v>327</v>
      </c>
      <c r="C6" s="839"/>
      <c r="D6" s="2133" t="s">
        <v>274</v>
      </c>
      <c r="E6" s="2131" t="s">
        <v>326</v>
      </c>
      <c r="F6" s="2127" t="s">
        <v>272</v>
      </c>
    </row>
    <row r="7" spans="2:6" s="531" customFormat="1" ht="16.5" customHeight="1">
      <c r="B7" s="2129"/>
      <c r="C7" s="839"/>
      <c r="D7" s="2133"/>
      <c r="E7" s="2131"/>
      <c r="F7" s="2127"/>
    </row>
    <row r="8" spans="2:6">
      <c r="B8" s="2130"/>
      <c r="C8" s="838"/>
      <c r="D8" s="2134"/>
      <c r="E8" s="2132"/>
      <c r="F8" s="2128"/>
    </row>
    <row r="9" spans="2:6" ht="5.25" customHeight="1">
      <c r="B9" s="837"/>
      <c r="C9" s="836"/>
      <c r="D9" s="836"/>
      <c r="E9" s="836"/>
      <c r="F9" s="835"/>
    </row>
    <row r="10" spans="2:6" s="833" customFormat="1" ht="12" customHeight="1">
      <c r="B10" s="14" t="s">
        <v>325</v>
      </c>
      <c r="C10" s="820"/>
      <c r="D10" s="834">
        <v>1365200</v>
      </c>
      <c r="E10" s="834"/>
      <c r="F10" s="829"/>
    </row>
    <row r="11" spans="2:6" ht="12" customHeight="1">
      <c r="B11" s="14" t="s">
        <v>324</v>
      </c>
      <c r="C11" s="820"/>
      <c r="D11" s="815">
        <v>885900</v>
      </c>
      <c r="E11" s="832"/>
      <c r="F11" s="829"/>
    </row>
    <row r="12" spans="2:6" ht="12" customHeight="1">
      <c r="B12" s="14" t="s">
        <v>323</v>
      </c>
      <c r="C12" s="820"/>
      <c r="D12" s="815">
        <v>74600</v>
      </c>
      <c r="E12" s="832"/>
      <c r="F12" s="829"/>
    </row>
    <row r="13" spans="2:6" s="788" customFormat="1">
      <c r="B13" s="14" t="s">
        <v>322</v>
      </c>
      <c r="C13" s="820"/>
      <c r="D13" s="815">
        <v>96400</v>
      </c>
      <c r="E13" s="832"/>
      <c r="F13" s="829"/>
    </row>
    <row r="14" spans="2:6" ht="12" customHeight="1">
      <c r="B14" s="14" t="s">
        <v>321</v>
      </c>
      <c r="C14" s="820"/>
      <c r="D14" s="815">
        <v>163500</v>
      </c>
      <c r="E14" s="832"/>
      <c r="F14" s="829"/>
    </row>
    <row r="15" spans="2:6" ht="12" customHeight="1">
      <c r="B15" s="14" t="s">
        <v>320</v>
      </c>
      <c r="C15" s="820"/>
      <c r="D15" s="815">
        <v>707600</v>
      </c>
      <c r="E15" s="815"/>
      <c r="F15" s="829"/>
    </row>
    <row r="16" spans="2:6" ht="12" customHeight="1">
      <c r="B16" s="14" t="s">
        <v>319</v>
      </c>
      <c r="C16" s="820"/>
      <c r="D16" s="815">
        <v>1112600</v>
      </c>
      <c r="E16" s="815"/>
      <c r="F16" s="829"/>
    </row>
    <row r="17" spans="2:7" ht="11.25" customHeight="1">
      <c r="B17" s="14" t="s">
        <v>318</v>
      </c>
      <c r="C17" s="820"/>
      <c r="D17" s="815">
        <v>17676709.120000001</v>
      </c>
      <c r="E17" s="815"/>
      <c r="F17" s="829"/>
    </row>
    <row r="18" spans="2:7" ht="12" customHeight="1">
      <c r="B18" s="831" t="s">
        <v>317</v>
      </c>
      <c r="C18" s="820"/>
      <c r="D18" s="815">
        <v>2171181</v>
      </c>
      <c r="E18" s="815"/>
      <c r="F18" s="829"/>
    </row>
    <row r="19" spans="2:7" ht="12" customHeight="1">
      <c r="B19" s="14" t="s">
        <v>316</v>
      </c>
      <c r="C19" s="820"/>
      <c r="D19" s="815">
        <v>618712</v>
      </c>
      <c r="E19" s="815"/>
      <c r="F19" s="829"/>
    </row>
    <row r="20" spans="2:7" ht="12" customHeight="1">
      <c r="B20" s="14" t="s">
        <v>315</v>
      </c>
      <c r="C20" s="820"/>
      <c r="D20" s="815">
        <v>20900</v>
      </c>
      <c r="E20" s="815"/>
      <c r="F20" s="829"/>
    </row>
    <row r="21" spans="2:7" ht="12" customHeight="1">
      <c r="B21" s="14" t="s">
        <v>314</v>
      </c>
      <c r="C21" s="820"/>
      <c r="D21" s="815">
        <v>20000</v>
      </c>
      <c r="E21" s="815"/>
      <c r="F21" s="829"/>
    </row>
    <row r="22" spans="2:7" ht="12" customHeight="1">
      <c r="B22" s="14" t="s">
        <v>313</v>
      </c>
      <c r="C22" s="820"/>
      <c r="D22" s="815">
        <v>111300</v>
      </c>
      <c r="E22" s="815"/>
      <c r="F22" s="829"/>
    </row>
    <row r="23" spans="2:7" ht="12" customHeight="1">
      <c r="B23" s="14" t="s">
        <v>312</v>
      </c>
      <c r="C23" s="820"/>
      <c r="D23" s="815">
        <v>1425600</v>
      </c>
      <c r="E23" s="815"/>
      <c r="F23" s="829"/>
      <c r="G23" s="827"/>
    </row>
    <row r="24" spans="2:7" ht="12" customHeight="1">
      <c r="B24" s="14" t="s">
        <v>311</v>
      </c>
      <c r="C24" s="820"/>
      <c r="D24" s="815">
        <v>756700</v>
      </c>
      <c r="E24" s="815"/>
      <c r="F24" s="829"/>
    </row>
    <row r="25" spans="2:7" ht="12" customHeight="1">
      <c r="B25" s="14" t="s">
        <v>310</v>
      </c>
      <c r="C25" s="820"/>
      <c r="D25" s="815">
        <v>773300</v>
      </c>
      <c r="E25" s="815"/>
      <c r="F25" s="829"/>
    </row>
    <row r="26" spans="2:7" ht="12" customHeight="1">
      <c r="B26" s="14" t="s">
        <v>309</v>
      </c>
      <c r="C26" s="820"/>
      <c r="D26" s="815">
        <v>2216866.36</v>
      </c>
      <c r="E26" s="830">
        <v>513550</v>
      </c>
      <c r="F26" s="829"/>
    </row>
    <row r="27" spans="2:7">
      <c r="B27" s="14" t="s">
        <v>308</v>
      </c>
      <c r="C27" s="820"/>
      <c r="D27" s="815">
        <v>504000</v>
      </c>
      <c r="E27" s="815"/>
      <c r="F27" s="829"/>
    </row>
    <row r="28" spans="2:7">
      <c r="B28" s="14" t="s">
        <v>307</v>
      </c>
      <c r="C28" s="820"/>
      <c r="D28" s="815">
        <v>525000</v>
      </c>
      <c r="E28" s="815"/>
      <c r="F28" s="829"/>
    </row>
    <row r="29" spans="2:7">
      <c r="B29" s="14" t="s">
        <v>306</v>
      </c>
      <c r="C29" s="820"/>
      <c r="D29" s="815">
        <v>13415444.199999999</v>
      </c>
      <c r="E29" s="815"/>
      <c r="F29" s="829"/>
    </row>
    <row r="30" spans="2:7">
      <c r="B30" s="14" t="s">
        <v>305</v>
      </c>
      <c r="C30" s="820"/>
      <c r="D30" s="815">
        <v>549900</v>
      </c>
      <c r="E30" s="815"/>
      <c r="F30" s="829"/>
    </row>
    <row r="31" spans="2:7">
      <c r="B31" s="14" t="s">
        <v>304</v>
      </c>
      <c r="C31" s="820"/>
      <c r="D31" s="815">
        <v>613600</v>
      </c>
      <c r="E31" s="815">
        <v>180000</v>
      </c>
      <c r="F31" s="829"/>
    </row>
    <row r="32" spans="2:7">
      <c r="B32" s="14" t="s">
        <v>303</v>
      </c>
      <c r="C32" s="820"/>
      <c r="D32" s="815">
        <v>296400</v>
      </c>
      <c r="E32" s="815"/>
      <c r="F32" s="829"/>
    </row>
    <row r="33" spans="2:9">
      <c r="B33" s="14" t="s">
        <v>302</v>
      </c>
      <c r="C33" s="820"/>
      <c r="D33" s="815">
        <v>12366361</v>
      </c>
      <c r="E33" s="815"/>
      <c r="F33" s="829"/>
    </row>
    <row r="34" spans="2:9" s="531" customFormat="1">
      <c r="B34" s="14" t="s">
        <v>301</v>
      </c>
      <c r="C34" s="820"/>
      <c r="D34" s="815">
        <v>1449784</v>
      </c>
      <c r="E34" s="815">
        <v>918800</v>
      </c>
      <c r="F34" s="828">
        <v>4002665.25</v>
      </c>
    </row>
    <row r="35" spans="2:9">
      <c r="B35" s="14" t="s">
        <v>300</v>
      </c>
      <c r="C35" s="820"/>
      <c r="D35" s="815">
        <v>857120</v>
      </c>
      <c r="E35" s="815"/>
      <c r="F35" s="819"/>
    </row>
    <row r="36" spans="2:9">
      <c r="B36" s="14" t="s">
        <v>299</v>
      </c>
      <c r="C36" s="820"/>
      <c r="D36" s="815">
        <v>706700</v>
      </c>
      <c r="E36" s="815"/>
      <c r="F36" s="819"/>
    </row>
    <row r="37" spans="2:9">
      <c r="B37" s="14" t="s">
        <v>298</v>
      </c>
      <c r="C37" s="820"/>
      <c r="D37" s="815">
        <v>1755000</v>
      </c>
      <c r="E37" s="815"/>
      <c r="F37" s="819"/>
      <c r="I37" s="827"/>
    </row>
    <row r="38" spans="2:9">
      <c r="B38" s="14" t="s">
        <v>297</v>
      </c>
      <c r="C38" s="820"/>
      <c r="D38" s="815">
        <v>370159</v>
      </c>
      <c r="E38" s="815"/>
      <c r="F38" s="819"/>
    </row>
    <row r="39" spans="2:9">
      <c r="B39" s="14" t="s">
        <v>296</v>
      </c>
      <c r="C39" s="820"/>
      <c r="D39" s="815">
        <v>294000</v>
      </c>
      <c r="E39" s="815"/>
      <c r="F39" s="819">
        <v>352744.75</v>
      </c>
    </row>
    <row r="40" spans="2:9">
      <c r="B40" s="14" t="s">
        <v>295</v>
      </c>
      <c r="C40" s="820"/>
      <c r="D40" s="815">
        <v>315000</v>
      </c>
      <c r="E40" s="815"/>
      <c r="F40" s="819"/>
    </row>
    <row r="41" spans="2:9">
      <c r="B41" s="826" t="s">
        <v>294</v>
      </c>
      <c r="C41" s="820"/>
      <c r="D41" s="825">
        <v>1336000</v>
      </c>
      <c r="E41" s="824">
        <v>542080</v>
      </c>
      <c r="F41" s="823"/>
    </row>
    <row r="42" spans="2:9">
      <c r="B42" s="14" t="s">
        <v>293</v>
      </c>
      <c r="C42" s="820"/>
      <c r="D42" s="815">
        <v>420000</v>
      </c>
      <c r="E42" s="815"/>
      <c r="F42" s="819"/>
    </row>
    <row r="43" spans="2:9">
      <c r="B43" s="14" t="s">
        <v>292</v>
      </c>
      <c r="C43" s="820"/>
      <c r="D43" s="815">
        <v>493200</v>
      </c>
      <c r="E43" s="815"/>
      <c r="F43" s="819"/>
    </row>
    <row r="44" spans="2:9">
      <c r="B44" s="14" t="s">
        <v>291</v>
      </c>
      <c r="C44" s="820"/>
      <c r="D44" s="815">
        <v>512000</v>
      </c>
      <c r="E44" s="815">
        <v>122358.84</v>
      </c>
      <c r="F44" s="819"/>
    </row>
    <row r="45" spans="2:9">
      <c r="B45" s="758" t="s">
        <v>290</v>
      </c>
      <c r="C45" s="820"/>
      <c r="D45" s="815">
        <v>420000</v>
      </c>
      <c r="E45" s="816"/>
      <c r="F45" s="819"/>
    </row>
    <row r="46" spans="2:9" ht="9.75" customHeight="1">
      <c r="B46" s="14" t="s">
        <v>289</v>
      </c>
      <c r="C46" s="822"/>
      <c r="D46" s="815">
        <v>837200</v>
      </c>
      <c r="E46" s="815"/>
      <c r="F46" s="819"/>
    </row>
    <row r="47" spans="2:9" ht="10.5" customHeight="1">
      <c r="B47" s="14" t="s">
        <v>288</v>
      </c>
      <c r="C47" s="822"/>
      <c r="D47" s="815">
        <v>3461908.32</v>
      </c>
      <c r="E47" s="815">
        <v>550000</v>
      </c>
      <c r="F47" s="819"/>
    </row>
    <row r="48" spans="2:9" ht="12.75" customHeight="1">
      <c r="B48" s="14" t="s">
        <v>287</v>
      </c>
      <c r="C48" s="820"/>
      <c r="D48" s="815">
        <v>1261329.6000000001</v>
      </c>
      <c r="E48" s="815">
        <v>3368088.9</v>
      </c>
      <c r="F48" s="819"/>
    </row>
    <row r="49" spans="2:6">
      <c r="B49" s="14" t="s">
        <v>286</v>
      </c>
      <c r="C49" s="821"/>
      <c r="D49" s="815">
        <v>4749000</v>
      </c>
      <c r="E49" s="815"/>
      <c r="F49" s="819"/>
    </row>
    <row r="50" spans="2:6">
      <c r="B50" s="14" t="s">
        <v>285</v>
      </c>
      <c r="C50" s="820"/>
      <c r="D50" s="815">
        <v>1109000</v>
      </c>
      <c r="E50" s="815"/>
      <c r="F50" s="819"/>
    </row>
    <row r="51" spans="2:6">
      <c r="B51" s="14" t="s">
        <v>284</v>
      </c>
      <c r="C51" s="820"/>
      <c r="D51" s="815">
        <v>5617000</v>
      </c>
      <c r="E51" s="815"/>
      <c r="F51" s="819"/>
    </row>
    <row r="52" spans="2:6">
      <c r="B52" s="14" t="s">
        <v>283</v>
      </c>
      <c r="C52" s="820"/>
      <c r="D52" s="815">
        <v>241500</v>
      </c>
      <c r="E52" s="815"/>
      <c r="F52" s="819"/>
    </row>
    <row r="53" spans="2:6">
      <c r="B53" s="14" t="s">
        <v>282</v>
      </c>
      <c r="C53" s="820"/>
      <c r="D53" s="815">
        <v>2655069.7999999998</v>
      </c>
      <c r="E53" s="815">
        <v>3252676.9</v>
      </c>
      <c r="F53" s="819"/>
    </row>
    <row r="54" spans="2:6" ht="5.25" customHeight="1">
      <c r="B54" s="818"/>
      <c r="C54" s="817"/>
      <c r="D54" s="816"/>
      <c r="E54" s="815"/>
      <c r="F54" s="814"/>
    </row>
    <row r="55" spans="2:6" ht="13.5" customHeight="1">
      <c r="B55" s="25" t="s">
        <v>0</v>
      </c>
      <c r="C55" s="813"/>
      <c r="D55" s="813">
        <f>SUM(D10:D53)</f>
        <v>87328744.399999991</v>
      </c>
      <c r="E55" s="813">
        <f>SUM(E10:E53)</f>
        <v>9447554.6400000006</v>
      </c>
      <c r="F55" s="812">
        <f>SUM(F10:F53)</f>
        <v>4355410</v>
      </c>
    </row>
    <row r="56" spans="2:6" s="369" customFormat="1" ht="11.25" customHeight="1">
      <c r="B56" s="811" t="s">
        <v>261</v>
      </c>
      <c r="C56" s="809"/>
      <c r="D56" s="810"/>
      <c r="E56" s="809"/>
      <c r="F56" s="809"/>
    </row>
    <row r="57" spans="2:6" ht="12.75" customHeight="1"/>
    <row r="74" ht="12.75" customHeight="1"/>
  </sheetData>
  <mergeCells count="6">
    <mergeCell ref="F6:F8"/>
    <mergeCell ref="B3:F3"/>
    <mergeCell ref="B4:F4"/>
    <mergeCell ref="B6:B8"/>
    <mergeCell ref="E6:E8"/>
    <mergeCell ref="D6:D8"/>
  </mergeCells>
  <printOptions horizontalCentered="1"/>
  <pageMargins left="0.86614173228346458" right="0.98425196850393704" top="0.86614173228346458" bottom="0.94488188976377963" header="0.51181102362204722" footer="0.51181102362204722"/>
  <pageSetup scale="64" orientation="portrait" r:id="rId1"/>
  <headerFooter alignWithMargins="0">
    <oddFooter>&amp;F</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1CD64-FFC1-4564-BFF2-2B515C5D7181}">
  <dimension ref="A1:L419"/>
  <sheetViews>
    <sheetView view="pageBreakPreview" topLeftCell="D1" zoomScale="115" zoomScaleNormal="115" zoomScaleSheetLayoutView="115" workbookViewId="0">
      <selection activeCell="E63" sqref="E63:E64"/>
    </sheetView>
  </sheetViews>
  <sheetFormatPr baseColWidth="10" defaultRowHeight="12.75"/>
  <cols>
    <col min="1" max="1" width="1.7109375" style="5" hidden="1" customWidth="1"/>
    <col min="2" max="2" width="1.85546875" style="5" hidden="1" customWidth="1"/>
    <col min="3" max="3" width="2.28515625" style="5" hidden="1" customWidth="1"/>
    <col min="4" max="4" width="1.42578125" style="5" customWidth="1"/>
    <col min="5" max="5" width="6.140625" style="1" customWidth="1"/>
    <col min="6" max="6" width="67.5703125" style="1" bestFit="1" customWidth="1"/>
    <col min="7" max="8" width="18.140625" style="1" customWidth="1"/>
    <col min="9" max="9" width="12" style="1" bestFit="1" customWidth="1"/>
    <col min="10" max="10" width="8.85546875" style="1" customWidth="1"/>
    <col min="11" max="11" width="10.7109375" style="1" customWidth="1"/>
    <col min="12" max="16384" width="11.42578125" style="1"/>
  </cols>
  <sheetData>
    <row r="1" spans="4:12" ht="12" customHeight="1"/>
    <row r="2" spans="4:12" ht="3.75" customHeight="1"/>
    <row r="3" spans="4:12" ht="15.75" customHeight="1">
      <c r="D3" s="1888" t="s">
        <v>281</v>
      </c>
      <c r="E3" s="1888"/>
      <c r="F3" s="1888"/>
      <c r="G3" s="1888"/>
      <c r="H3" s="1888"/>
      <c r="I3" s="1888"/>
      <c r="J3" s="1888"/>
      <c r="K3" s="1888"/>
    </row>
    <row r="4" spans="4:12" ht="15.75" customHeight="1">
      <c r="E4" s="1911">
        <v>2020</v>
      </c>
      <c r="F4" s="1911"/>
      <c r="G4" s="1911"/>
      <c r="H4" s="1911"/>
      <c r="I4" s="1911"/>
      <c r="J4" s="1911"/>
      <c r="K4" s="1911"/>
      <c r="L4" s="2"/>
    </row>
    <row r="5" spans="4:12" ht="13.5" customHeight="1">
      <c r="E5" s="787"/>
      <c r="F5" s="787"/>
      <c r="G5" s="787"/>
      <c r="H5" s="787"/>
      <c r="K5" s="2"/>
      <c r="L5" s="2"/>
    </row>
    <row r="6" spans="4:12" ht="24.75" customHeight="1">
      <c r="E6" s="1934" t="s">
        <v>6</v>
      </c>
      <c r="F6" s="1915" t="s">
        <v>60</v>
      </c>
      <c r="G6" s="2135" t="s">
        <v>280</v>
      </c>
      <c r="H6" s="2135" t="s">
        <v>279</v>
      </c>
      <c r="I6" s="2135" t="s">
        <v>76</v>
      </c>
      <c r="J6" s="2135" t="s">
        <v>278</v>
      </c>
      <c r="K6" s="2137" t="s">
        <v>277</v>
      </c>
    </row>
    <row r="7" spans="4:12" ht="22.5" customHeight="1">
      <c r="E7" s="1925"/>
      <c r="F7" s="1916"/>
      <c r="G7" s="2139"/>
      <c r="H7" s="2140"/>
      <c r="I7" s="2136"/>
      <c r="J7" s="2136"/>
      <c r="K7" s="2138"/>
    </row>
    <row r="8" spans="4:12" ht="14.25" customHeight="1">
      <c r="E8" s="1925"/>
      <c r="F8" s="1917"/>
      <c r="G8" s="805" t="s">
        <v>276</v>
      </c>
      <c r="H8" s="806" t="s">
        <v>276</v>
      </c>
      <c r="I8" s="805" t="s">
        <v>276</v>
      </c>
      <c r="J8" s="805" t="s">
        <v>276</v>
      </c>
      <c r="K8" s="804" t="s">
        <v>276</v>
      </c>
    </row>
    <row r="9" spans="4:12" ht="12.75" customHeight="1">
      <c r="E9" s="2000">
        <v>1401</v>
      </c>
      <c r="F9" s="785" t="s">
        <v>1</v>
      </c>
      <c r="G9" s="760">
        <f>SUM(G10:G19)</f>
        <v>10006829</v>
      </c>
      <c r="H9" s="803">
        <f>SUM(H10:H19)</f>
        <v>1550848</v>
      </c>
      <c r="I9" s="760">
        <f>SUM(I10:I19)</f>
        <v>784392</v>
      </c>
      <c r="J9" s="760">
        <f>SUM(J10:J19)</f>
        <v>0</v>
      </c>
      <c r="K9" s="759">
        <f>SUM(K10:K19)</f>
        <v>0</v>
      </c>
    </row>
    <row r="10" spans="4:12" ht="12.75" customHeight="1">
      <c r="E10" s="2001"/>
      <c r="F10" s="774" t="s">
        <v>33</v>
      </c>
      <c r="G10" s="802"/>
      <c r="H10" s="801"/>
      <c r="I10" s="795">
        <v>235317.6</v>
      </c>
      <c r="K10" s="800"/>
    </row>
    <row r="11" spans="4:12" ht="12.75" customHeight="1">
      <c r="E11" s="2001"/>
      <c r="F11" s="13" t="s">
        <v>66</v>
      </c>
      <c r="G11" s="799"/>
      <c r="H11" s="799"/>
      <c r="I11" s="795"/>
      <c r="K11" s="29"/>
    </row>
    <row r="12" spans="4:12" ht="12.75" customHeight="1">
      <c r="E12" s="2001"/>
      <c r="F12" s="758" t="s">
        <v>34</v>
      </c>
      <c r="G12" s="795">
        <v>400000</v>
      </c>
      <c r="H12" s="795"/>
      <c r="I12" s="795">
        <v>117658.8</v>
      </c>
      <c r="K12" s="29"/>
    </row>
    <row r="13" spans="4:12" ht="12.75" customHeight="1">
      <c r="E13" s="2001"/>
      <c r="F13" s="758" t="s">
        <v>35</v>
      </c>
      <c r="G13" s="795">
        <v>2000000</v>
      </c>
      <c r="H13" s="795"/>
      <c r="I13" s="795">
        <v>101970.96</v>
      </c>
      <c r="K13" s="29"/>
    </row>
    <row r="14" spans="4:12" ht="12.75" customHeight="1">
      <c r="E14" s="2001"/>
      <c r="F14" s="758" t="s">
        <v>27</v>
      </c>
      <c r="G14" s="795">
        <v>400000</v>
      </c>
      <c r="H14" s="795"/>
      <c r="I14" s="795">
        <v>78439.199999999997</v>
      </c>
      <c r="K14" s="29"/>
    </row>
    <row r="15" spans="4:12" ht="12.75" customHeight="1">
      <c r="E15" s="2001"/>
      <c r="F15" s="758" t="s">
        <v>10</v>
      </c>
      <c r="G15" s="795">
        <v>500000</v>
      </c>
      <c r="H15" s="795"/>
      <c r="I15" s="795">
        <v>78439.199999999997</v>
      </c>
      <c r="K15" s="29"/>
    </row>
    <row r="16" spans="4:12" ht="12.75" customHeight="1">
      <c r="E16" s="2001"/>
      <c r="F16" s="758" t="s">
        <v>36</v>
      </c>
      <c r="G16" s="795">
        <v>3600000</v>
      </c>
      <c r="H16" s="795"/>
      <c r="I16" s="795">
        <v>62751.360000000001</v>
      </c>
      <c r="K16" s="29"/>
    </row>
    <row r="17" spans="5:12" ht="12.75" customHeight="1">
      <c r="E17" s="2001"/>
      <c r="F17" s="13" t="s">
        <v>31</v>
      </c>
      <c r="G17" s="795"/>
      <c r="H17" s="795"/>
      <c r="I17" s="795">
        <v>47063.519999999997</v>
      </c>
      <c r="K17" s="29"/>
    </row>
    <row r="18" spans="5:12" ht="12.75" customHeight="1">
      <c r="E18" s="2001"/>
      <c r="F18" s="13" t="s">
        <v>24</v>
      </c>
      <c r="G18" s="795">
        <v>2656829</v>
      </c>
      <c r="H18" s="795">
        <v>1550848</v>
      </c>
      <c r="I18" s="795"/>
      <c r="K18" s="29"/>
    </row>
    <row r="19" spans="5:12" ht="12.75" customHeight="1">
      <c r="E19" s="2141"/>
      <c r="F19" s="772" t="s">
        <v>32</v>
      </c>
      <c r="G19" s="795">
        <v>450000</v>
      </c>
      <c r="H19" s="797"/>
      <c r="I19" s="795">
        <v>62751.360000000001</v>
      </c>
      <c r="K19" s="29"/>
    </row>
    <row r="20" spans="5:12" ht="12.75" customHeight="1">
      <c r="E20" s="2000">
        <v>1402</v>
      </c>
      <c r="F20" s="24" t="s">
        <v>2</v>
      </c>
      <c r="G20" s="760">
        <f>SUM(G21:G29)</f>
        <v>1200000</v>
      </c>
      <c r="H20" s="760">
        <f>SUM(H21:H29)</f>
        <v>1255093.43</v>
      </c>
      <c r="I20" s="760">
        <f>SUM(I21:I29)</f>
        <v>607630</v>
      </c>
      <c r="J20" s="760">
        <f>SUM(J21:J29)</f>
        <v>0</v>
      </c>
      <c r="K20" s="759">
        <f>SUM(K21:K29)</f>
        <v>0</v>
      </c>
    </row>
    <row r="21" spans="5:12" ht="12.75" customHeight="1">
      <c r="E21" s="2001"/>
      <c r="F21" s="774" t="s">
        <v>37</v>
      </c>
      <c r="G21" s="795">
        <v>400000</v>
      </c>
      <c r="H21" s="795"/>
      <c r="I21" s="795">
        <v>243052</v>
      </c>
      <c r="K21" s="29"/>
    </row>
    <row r="22" spans="5:12" ht="12.75" customHeight="1">
      <c r="E22" s="2001"/>
      <c r="F22" s="758" t="s">
        <v>38</v>
      </c>
      <c r="G22" s="795"/>
      <c r="H22" s="795">
        <v>1255093.43</v>
      </c>
      <c r="I22" s="795">
        <v>91144.5</v>
      </c>
      <c r="K22" s="29"/>
    </row>
    <row r="23" spans="5:12" ht="12.75" customHeight="1">
      <c r="E23" s="2001"/>
      <c r="F23" s="758" t="s">
        <v>39</v>
      </c>
      <c r="G23" s="795"/>
      <c r="H23" s="795"/>
      <c r="I23" s="795">
        <v>91144.5</v>
      </c>
      <c r="K23" s="29"/>
    </row>
    <row r="24" spans="5:12" ht="12.75" customHeight="1">
      <c r="E24" s="2001"/>
      <c r="F24" s="758" t="s">
        <v>40</v>
      </c>
      <c r="G24" s="795"/>
      <c r="H24" s="795"/>
      <c r="I24" s="795">
        <v>60763</v>
      </c>
      <c r="K24" s="29"/>
    </row>
    <row r="25" spans="5:12" ht="12.75" customHeight="1">
      <c r="E25" s="2001"/>
      <c r="F25" s="758" t="s">
        <v>41</v>
      </c>
      <c r="G25" s="795">
        <v>400000</v>
      </c>
      <c r="H25" s="795"/>
      <c r="I25" s="795">
        <v>30381.5</v>
      </c>
      <c r="K25" s="29"/>
    </row>
    <row r="26" spans="5:12" ht="12.75" customHeight="1">
      <c r="E26" s="2001"/>
      <c r="F26" s="758" t="s">
        <v>42</v>
      </c>
      <c r="G26" s="795"/>
      <c r="H26" s="795"/>
      <c r="I26" s="795">
        <v>42534.1</v>
      </c>
      <c r="K26" s="29"/>
    </row>
    <row r="27" spans="5:12" ht="12.75" customHeight="1">
      <c r="E27" s="2001"/>
      <c r="F27" s="758" t="s">
        <v>43</v>
      </c>
      <c r="G27" s="795">
        <v>400000</v>
      </c>
      <c r="H27" s="795"/>
      <c r="I27" s="795">
        <v>30381.5</v>
      </c>
      <c r="K27" s="29"/>
    </row>
    <row r="28" spans="5:12" ht="12.75" customHeight="1">
      <c r="E28" s="2001"/>
      <c r="F28" s="758" t="s">
        <v>271</v>
      </c>
      <c r="G28" s="795"/>
      <c r="H28" s="795"/>
      <c r="I28" s="795">
        <v>18228.900000000001</v>
      </c>
      <c r="K28" s="29"/>
    </row>
    <row r="29" spans="5:12" ht="12.75" customHeight="1">
      <c r="E29" s="2002"/>
      <c r="F29" s="758" t="s">
        <v>193</v>
      </c>
      <c r="G29" s="795"/>
      <c r="H29" s="797"/>
      <c r="I29" s="795"/>
      <c r="K29" s="29"/>
    </row>
    <row r="30" spans="5:12" ht="12.75" customHeight="1">
      <c r="E30" s="2147">
        <v>1403</v>
      </c>
      <c r="F30" s="24" t="s">
        <v>3</v>
      </c>
      <c r="G30" s="760">
        <f>SUM(G31:G33)</f>
        <v>400000</v>
      </c>
      <c r="H30" s="760">
        <f>SUM(H31:H33)</f>
        <v>0</v>
      </c>
      <c r="I30" s="760">
        <f>SUM(I31:I33)</f>
        <v>718107</v>
      </c>
      <c r="J30" s="760">
        <f>SUM(J31:J33)</f>
        <v>0</v>
      </c>
      <c r="K30" s="759">
        <f>SUM(K31:K33)</f>
        <v>0</v>
      </c>
      <c r="L30" s="798"/>
    </row>
    <row r="31" spans="5:12" ht="12.75" customHeight="1">
      <c r="E31" s="2148"/>
      <c r="F31" s="774" t="s">
        <v>45</v>
      </c>
      <c r="G31" s="795">
        <v>400000</v>
      </c>
      <c r="H31" s="795"/>
      <c r="I31" s="795">
        <v>244156.38</v>
      </c>
      <c r="K31" s="29"/>
    </row>
    <row r="32" spans="5:12" ht="12.75" customHeight="1">
      <c r="E32" s="2148"/>
      <c r="F32" s="758" t="s">
        <v>46</v>
      </c>
      <c r="G32" s="795"/>
      <c r="H32" s="795"/>
      <c r="I32" s="795">
        <v>236975.31</v>
      </c>
      <c r="K32" s="29"/>
    </row>
    <row r="33" spans="5:11" ht="12.75" customHeight="1">
      <c r="E33" s="2149"/>
      <c r="F33" s="772" t="s">
        <v>47</v>
      </c>
      <c r="G33" s="795"/>
      <c r="H33" s="797"/>
      <c r="I33" s="795">
        <v>236975.31</v>
      </c>
      <c r="K33" s="29"/>
    </row>
    <row r="34" spans="5:11" ht="12.75" customHeight="1">
      <c r="E34" s="2000">
        <v>1404</v>
      </c>
      <c r="F34" s="24" t="s">
        <v>28</v>
      </c>
      <c r="G34" s="760">
        <f>SUM(G35:G36)</f>
        <v>17664000</v>
      </c>
      <c r="H34" s="760">
        <f>SUM(H35:H36)</f>
        <v>16164000</v>
      </c>
      <c r="I34" s="760">
        <f>SUM(I35:I36)</f>
        <v>778869</v>
      </c>
      <c r="J34" s="760">
        <f>SUM(J35:J36)</f>
        <v>0</v>
      </c>
      <c r="K34" s="759">
        <f>SUM(K35:K36)</f>
        <v>0</v>
      </c>
    </row>
    <row r="35" spans="5:11" ht="12.75" customHeight="1">
      <c r="E35" s="2001"/>
      <c r="F35" s="758" t="s">
        <v>48</v>
      </c>
      <c r="G35" s="795">
        <v>600000</v>
      </c>
      <c r="H35" s="795"/>
      <c r="I35" s="795">
        <v>389434.5</v>
      </c>
      <c r="K35" s="29"/>
    </row>
    <row r="36" spans="5:11" ht="12" customHeight="1">
      <c r="E36" s="2141"/>
      <c r="F36" s="776" t="s">
        <v>49</v>
      </c>
      <c r="G36" s="795">
        <v>17064000</v>
      </c>
      <c r="H36" s="797">
        <v>16164000</v>
      </c>
      <c r="I36" s="795">
        <v>389434.5</v>
      </c>
      <c r="K36" s="29"/>
    </row>
    <row r="37" spans="5:11" ht="12.75" customHeight="1">
      <c r="E37" s="1891">
        <v>1405</v>
      </c>
      <c r="F37" s="24" t="s">
        <v>4</v>
      </c>
      <c r="G37" s="760">
        <f>SUM(G38:G41)</f>
        <v>850000</v>
      </c>
      <c r="H37" s="760">
        <f>SUM(H38:H41)</f>
        <v>1000000</v>
      </c>
      <c r="I37" s="760">
        <f>SUM(I38:I41)</f>
        <v>823062</v>
      </c>
      <c r="J37" s="760">
        <f>SUM(J38:J41)</f>
        <v>0</v>
      </c>
      <c r="K37" s="759">
        <f>SUM(K38:K41)</f>
        <v>0</v>
      </c>
    </row>
    <row r="38" spans="5:11" ht="12.75" customHeight="1">
      <c r="E38" s="1892"/>
      <c r="F38" s="758" t="s">
        <v>50</v>
      </c>
      <c r="I38" s="795">
        <v>288071.7</v>
      </c>
      <c r="K38" s="29"/>
    </row>
    <row r="39" spans="5:11" ht="12.75" customHeight="1">
      <c r="E39" s="1892"/>
      <c r="F39" s="758" t="s">
        <v>58</v>
      </c>
      <c r="G39" s="795">
        <v>425000</v>
      </c>
      <c r="H39" s="795"/>
      <c r="I39" s="795">
        <v>370377.9</v>
      </c>
      <c r="K39" s="29"/>
    </row>
    <row r="40" spans="5:11" ht="12.75" customHeight="1">
      <c r="E40" s="1892"/>
      <c r="F40" s="758" t="s">
        <v>51</v>
      </c>
      <c r="I40" s="795">
        <v>82306.2</v>
      </c>
      <c r="K40" s="29"/>
    </row>
    <row r="41" spans="5:11" ht="12.75" customHeight="1">
      <c r="E41" s="1892"/>
      <c r="F41" s="769" t="s">
        <v>52</v>
      </c>
      <c r="G41" s="795">
        <v>425000</v>
      </c>
      <c r="H41" s="797">
        <v>1000000</v>
      </c>
      <c r="I41" s="795">
        <v>82306.2</v>
      </c>
      <c r="K41" s="29"/>
    </row>
    <row r="42" spans="5:11" ht="12.75" customHeight="1">
      <c r="E42" s="2003">
        <v>1406</v>
      </c>
      <c r="F42" s="24" t="s">
        <v>5</v>
      </c>
      <c r="G42" s="760">
        <f>SUM(G43:G48)</f>
        <v>1000000</v>
      </c>
      <c r="H42" s="760">
        <f>SUM(H43:H48)</f>
        <v>2107425.9</v>
      </c>
      <c r="I42" s="760">
        <f>SUM(I43:I48)</f>
        <v>585532</v>
      </c>
      <c r="J42" s="760">
        <f>SUM(J43:J48)</f>
        <v>0</v>
      </c>
      <c r="K42" s="759">
        <f>SUM(K43:K48)</f>
        <v>0</v>
      </c>
    </row>
    <row r="43" spans="5:11" ht="12.75" customHeight="1">
      <c r="E43" s="2004"/>
      <c r="F43" s="774" t="s">
        <v>53</v>
      </c>
      <c r="I43" s="795">
        <v>175659.6</v>
      </c>
      <c r="K43" s="29"/>
    </row>
    <row r="44" spans="5:11" ht="12.75" customHeight="1">
      <c r="E44" s="2004"/>
      <c r="F44" s="758" t="s">
        <v>54</v>
      </c>
      <c r="H44" s="795">
        <v>2107425.9</v>
      </c>
      <c r="I44" s="795">
        <v>87829.8</v>
      </c>
      <c r="K44" s="29"/>
    </row>
    <row r="45" spans="5:11" ht="12.75" customHeight="1">
      <c r="E45" s="2004"/>
      <c r="F45" s="758" t="s">
        <v>55</v>
      </c>
      <c r="G45" s="795">
        <v>400000</v>
      </c>
      <c r="H45" s="795"/>
      <c r="I45" s="795">
        <v>175659.6</v>
      </c>
      <c r="K45" s="29"/>
    </row>
    <row r="46" spans="5:11" ht="12.75" customHeight="1">
      <c r="E46" s="2004"/>
      <c r="F46" s="758" t="s">
        <v>70</v>
      </c>
      <c r="G46" s="795">
        <v>600000</v>
      </c>
      <c r="H46" s="795"/>
      <c r="I46" s="795">
        <v>58553.2</v>
      </c>
      <c r="K46" s="29"/>
    </row>
    <row r="47" spans="5:11" ht="12.75" customHeight="1">
      <c r="E47" s="2004"/>
      <c r="F47" s="758" t="s">
        <v>270</v>
      </c>
      <c r="I47" s="795">
        <v>87829.8</v>
      </c>
      <c r="K47" s="29"/>
    </row>
    <row r="48" spans="5:11" ht="12.75" customHeight="1">
      <c r="E48" s="2006"/>
      <c r="F48" s="772" t="s">
        <v>188</v>
      </c>
      <c r="H48" s="796"/>
      <c r="I48" s="795"/>
      <c r="K48" s="29"/>
    </row>
    <row r="49" spans="5:11" ht="12.75" customHeight="1">
      <c r="E49" s="1894">
        <v>1407</v>
      </c>
      <c r="F49" s="24" t="s">
        <v>62</v>
      </c>
      <c r="G49" s="760">
        <f>SUM(G50:G51)</f>
        <v>300000</v>
      </c>
      <c r="H49" s="760">
        <f>SUM(H50:H51)</f>
        <v>1149500</v>
      </c>
      <c r="I49" s="760">
        <f>SUM(I50:I51)</f>
        <v>690487</v>
      </c>
      <c r="J49" s="760">
        <f>SUM(J50:J51)</f>
        <v>0</v>
      </c>
      <c r="K49" s="759">
        <f>SUM(K50:K51)</f>
        <v>0</v>
      </c>
    </row>
    <row r="50" spans="5:11" ht="12.75" customHeight="1">
      <c r="E50" s="2012"/>
      <c r="F50" s="570" t="s">
        <v>56</v>
      </c>
      <c r="G50" s="795"/>
      <c r="H50" s="795" t="s">
        <v>269</v>
      </c>
      <c r="I50" s="795">
        <v>345243.5</v>
      </c>
      <c r="K50" s="29"/>
    </row>
    <row r="51" spans="5:11" ht="12.75" customHeight="1">
      <c r="E51" s="2146"/>
      <c r="F51" s="769" t="s">
        <v>25</v>
      </c>
      <c r="G51" s="795">
        <v>300000</v>
      </c>
      <c r="H51" s="797">
        <v>1149500</v>
      </c>
      <c r="I51" s="795">
        <v>345243.5</v>
      </c>
      <c r="K51" s="29"/>
    </row>
    <row r="52" spans="5:11" ht="12.75" customHeight="1">
      <c r="E52" s="2142">
        <v>1408</v>
      </c>
      <c r="F52" s="24" t="s">
        <v>63</v>
      </c>
      <c r="G52" s="768">
        <f>SUM(G53:G58)</f>
        <v>0</v>
      </c>
      <c r="H52" s="768">
        <f>SUM(H53:H58)</f>
        <v>1000000</v>
      </c>
      <c r="I52" s="768">
        <f>SUM(I53:I58)</f>
        <v>712582</v>
      </c>
      <c r="J52" s="768">
        <f>SUM(J53:J58)</f>
        <v>0</v>
      </c>
      <c r="K52" s="767">
        <f>SUM(K53:K58)</f>
        <v>0</v>
      </c>
    </row>
    <row r="53" spans="5:11" ht="12.75" customHeight="1">
      <c r="E53" s="2143"/>
      <c r="F53" s="774" t="s">
        <v>16</v>
      </c>
      <c r="H53" s="795">
        <v>1000000</v>
      </c>
      <c r="I53" s="795">
        <v>178145.5</v>
      </c>
      <c r="K53" s="29"/>
    </row>
    <row r="54" spans="5:11" ht="12.75" customHeight="1">
      <c r="E54" s="2143"/>
      <c r="F54" s="758" t="s">
        <v>57</v>
      </c>
      <c r="I54" s="795">
        <v>178145.5</v>
      </c>
      <c r="K54" s="29"/>
    </row>
    <row r="55" spans="5:11" ht="12.75" customHeight="1">
      <c r="E55" s="2143"/>
      <c r="F55" s="758" t="s">
        <v>65</v>
      </c>
      <c r="I55" s="795"/>
      <c r="K55" s="29"/>
    </row>
    <row r="56" spans="5:11" ht="12.75" customHeight="1">
      <c r="E56" s="2143"/>
      <c r="F56" s="758" t="s">
        <v>64</v>
      </c>
      <c r="I56" s="795"/>
      <c r="K56" s="29"/>
    </row>
    <row r="57" spans="5:11" ht="12.75" customHeight="1">
      <c r="E57" s="2143"/>
      <c r="F57" s="758" t="s">
        <v>266</v>
      </c>
      <c r="I57" s="795">
        <v>178145.5</v>
      </c>
      <c r="K57" s="29"/>
    </row>
    <row r="58" spans="5:11" ht="12.75" customHeight="1">
      <c r="E58" s="2144"/>
      <c r="F58" s="758" t="s">
        <v>265</v>
      </c>
      <c r="H58" s="796"/>
      <c r="I58" s="795">
        <v>178145.5</v>
      </c>
      <c r="K58" s="29"/>
    </row>
    <row r="59" spans="5:11" ht="12.75" customHeight="1">
      <c r="E59" s="2000">
        <v>1624</v>
      </c>
      <c r="F59" s="24" t="s">
        <v>19</v>
      </c>
      <c r="G59" s="760">
        <f>SUM(G60:G62)</f>
        <v>0</v>
      </c>
      <c r="H59" s="760">
        <f>SUM(H60:H62)</f>
        <v>0</v>
      </c>
      <c r="I59" s="760">
        <f>SUM(I60:I62)</f>
        <v>767822</v>
      </c>
      <c r="J59" s="760">
        <f>SUM(J60:J62)</f>
        <v>0</v>
      </c>
      <c r="K59" s="759">
        <f>SUM(K60:K62)</f>
        <v>0</v>
      </c>
    </row>
    <row r="60" spans="5:11" ht="12.75" customHeight="1">
      <c r="E60" s="2001"/>
      <c r="F60" s="763" t="s">
        <v>186</v>
      </c>
      <c r="G60" s="369"/>
      <c r="H60" s="369"/>
      <c r="I60" s="795">
        <v>261059.48</v>
      </c>
      <c r="K60" s="29"/>
    </row>
    <row r="61" spans="5:11" ht="12.75" customHeight="1">
      <c r="E61" s="2001"/>
      <c r="F61" s="763" t="s">
        <v>149</v>
      </c>
      <c r="I61" s="795">
        <v>253381.26</v>
      </c>
      <c r="K61" s="29"/>
    </row>
    <row r="62" spans="5:11" ht="12.75" customHeight="1">
      <c r="E62" s="2002"/>
      <c r="F62" s="758" t="s">
        <v>262</v>
      </c>
      <c r="H62" s="796"/>
      <c r="I62" s="795">
        <v>253381.26</v>
      </c>
      <c r="K62" s="29"/>
    </row>
    <row r="63" spans="5:11" ht="12.75" customHeight="1">
      <c r="E63" s="1891"/>
      <c r="F63" s="24" t="s">
        <v>223</v>
      </c>
      <c r="G63" s="760">
        <f>SUM(G64)</f>
        <v>0</v>
      </c>
      <c r="H63" s="760">
        <f>SUM(H64)</f>
        <v>0</v>
      </c>
      <c r="I63" s="760">
        <f>SUM(I64)</f>
        <v>0</v>
      </c>
      <c r="J63" s="760">
        <f>SUM(J64)</f>
        <v>0</v>
      </c>
      <c r="K63" s="759">
        <f>SUM(K64)</f>
        <v>0</v>
      </c>
    </row>
    <row r="64" spans="5:11" ht="12.75" customHeight="1">
      <c r="E64" s="1897"/>
      <c r="F64" s="758" t="s">
        <v>187</v>
      </c>
      <c r="H64" s="794"/>
      <c r="K64" s="29"/>
    </row>
    <row r="65" spans="1:11" ht="15" customHeight="1">
      <c r="F65" s="365" t="s">
        <v>0</v>
      </c>
      <c r="G65" s="793">
        <f>G9+G20+G30+G34+G37+G42+G49+G52+G59+G63</f>
        <v>31420829</v>
      </c>
      <c r="H65" s="793">
        <f>H9+H20+H30+H34+H37+H42+H49+H52+H59+H63</f>
        <v>24226867.329999998</v>
      </c>
      <c r="I65" s="793">
        <f>I9+I20+I30+I34+I37+I42+I49+I52+I59+I63</f>
        <v>6468483</v>
      </c>
      <c r="J65" s="793">
        <f>J9+J20+J30+J34+J37+J42+J49+J52+J59+J63</f>
        <v>0</v>
      </c>
      <c r="K65" s="792">
        <f>K9+K20+K30+K34+K37+K42+K49+K52+K59+K63</f>
        <v>0</v>
      </c>
    </row>
    <row r="66" spans="1:11" s="10" customFormat="1" ht="10.5" customHeight="1">
      <c r="A66" s="9"/>
      <c r="B66" s="9"/>
      <c r="C66" s="9"/>
      <c r="D66" s="9"/>
      <c r="E66" s="751"/>
      <c r="F66" s="754" t="s">
        <v>261</v>
      </c>
      <c r="G66" s="1"/>
      <c r="H66" s="1"/>
    </row>
    <row r="67" spans="1:11" s="10" customFormat="1" ht="10.5" customHeight="1">
      <c r="A67" s="9"/>
      <c r="B67" s="9"/>
      <c r="C67" s="9"/>
      <c r="D67" s="9"/>
      <c r="E67" s="751"/>
      <c r="F67" s="750"/>
      <c r="G67" s="1"/>
      <c r="H67" s="1"/>
    </row>
    <row r="68" spans="1:11" s="10" customFormat="1" ht="11.25" customHeight="1">
      <c r="A68" s="9"/>
      <c r="B68" s="9"/>
      <c r="C68" s="9"/>
      <c r="D68" s="9"/>
      <c r="F68" s="750"/>
      <c r="G68" s="1"/>
      <c r="H68" s="1"/>
    </row>
    <row r="69" spans="1:11" ht="11.25" customHeight="1">
      <c r="E69" s="6"/>
      <c r="F69" s="749"/>
    </row>
    <row r="70" spans="1:11" ht="11.25" customHeight="1">
      <c r="F70" s="791"/>
    </row>
    <row r="71" spans="1:11" ht="12" customHeight="1"/>
    <row r="72" spans="1:11" ht="11.25" customHeight="1"/>
    <row r="73" spans="1:11" ht="11.25" customHeight="1">
      <c r="F73" s="359"/>
    </row>
    <row r="74" spans="1:11">
      <c r="F74" s="745"/>
    </row>
    <row r="75" spans="1:11">
      <c r="F75" s="745"/>
    </row>
    <row r="76" spans="1:11">
      <c r="F76" s="745"/>
    </row>
    <row r="77" spans="1:11" ht="9" customHeight="1">
      <c r="F77" s="2145"/>
    </row>
    <row r="78" spans="1:11" ht="9" customHeight="1">
      <c r="F78" s="2145"/>
    </row>
    <row r="79" spans="1:11" ht="31.5" customHeight="1">
      <c r="F79" s="2145"/>
    </row>
    <row r="80" spans="1:11"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6" ht="9" customHeight="1"/>
    <row r="146" spans="6:6" ht="9" customHeight="1"/>
    <row r="147" spans="6:6" ht="9" customHeight="1"/>
    <row r="148" spans="6:6" ht="9" customHeight="1"/>
    <row r="149" spans="6:6" ht="9" customHeight="1"/>
    <row r="150" spans="6:6" ht="9" customHeight="1"/>
    <row r="151" spans="6:6" ht="9" customHeight="1"/>
    <row r="152" spans="6:6" ht="9" customHeight="1"/>
    <row r="153" spans="6:6" ht="9" customHeight="1"/>
    <row r="154" spans="6:6" ht="9" customHeight="1">
      <c r="F154" s="4"/>
    </row>
    <row r="155" spans="6:6" ht="9" customHeight="1"/>
    <row r="156" spans="6:6" ht="9" customHeight="1"/>
    <row r="157" spans="6:6" ht="9" customHeight="1"/>
    <row r="158" spans="6:6" ht="9" customHeight="1"/>
    <row r="159" spans="6:6" ht="9" customHeight="1"/>
    <row r="160" spans="6:6"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sheetData>
  <mergeCells count="20">
    <mergeCell ref="E52:E58"/>
    <mergeCell ref="E59:E62"/>
    <mergeCell ref="E63:E64"/>
    <mergeCell ref="F77:F79"/>
    <mergeCell ref="E49:E51"/>
    <mergeCell ref="E4:K4"/>
    <mergeCell ref="J6:J7"/>
    <mergeCell ref="K6:K7"/>
    <mergeCell ref="D3:K3"/>
    <mergeCell ref="E42:E48"/>
    <mergeCell ref="E6:E8"/>
    <mergeCell ref="F6:F8"/>
    <mergeCell ref="G6:G7"/>
    <mergeCell ref="H6:H7"/>
    <mergeCell ref="E9:E19"/>
    <mergeCell ref="E20:E29"/>
    <mergeCell ref="I6:I7"/>
    <mergeCell ref="E30:E33"/>
    <mergeCell ref="E34:E36"/>
    <mergeCell ref="E37:E41"/>
  </mergeCells>
  <printOptions horizontalCentered="1"/>
  <pageMargins left="0.51" right="0.43" top="0.52" bottom="0.94488188976377963" header="0.51181102362204722" footer="0.51181102362204722"/>
  <pageSetup scale="61" orientation="portrait" r:id="rId1"/>
  <headerFooter alignWithMargins="0">
    <oddFooter>&amp;F</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A4A14-BB70-470B-A06B-FBCCFE4BE8D5}">
  <dimension ref="A1:O419"/>
  <sheetViews>
    <sheetView view="pageBreakPreview" topLeftCell="D1" zoomScale="115" zoomScaleNormal="115" zoomScaleSheetLayoutView="115" workbookViewId="0">
      <selection activeCell="E63" sqref="E63:E64"/>
    </sheetView>
  </sheetViews>
  <sheetFormatPr baseColWidth="10" defaultRowHeight="12.75"/>
  <cols>
    <col min="1" max="1" width="1.7109375" style="5" hidden="1" customWidth="1"/>
    <col min="2" max="2" width="1.85546875" style="5" hidden="1" customWidth="1"/>
    <col min="3" max="3" width="2.28515625" style="5" hidden="1" customWidth="1"/>
    <col min="4" max="4" width="1.42578125" style="5" customWidth="1"/>
    <col min="5" max="5" width="6.140625" style="1" customWidth="1"/>
    <col min="6" max="6" width="67.5703125" style="1" bestFit="1" customWidth="1"/>
    <col min="7" max="7" width="13.7109375" style="741" customWidth="1"/>
    <col min="8" max="8" width="13.7109375" style="740" bestFit="1" customWidth="1"/>
    <col min="9" max="9" width="18.140625" style="1" customWidth="1"/>
    <col min="10" max="10" width="2.28515625" style="1" customWidth="1"/>
    <col min="11" max="12" width="1" style="1" customWidth="1"/>
    <col min="13" max="14" width="6.7109375" style="1" customWidth="1"/>
    <col min="15" max="16384" width="11.42578125" style="1"/>
  </cols>
  <sheetData>
    <row r="1" spans="5:15" ht="12" customHeight="1">
      <c r="G1" s="790"/>
      <c r="H1" s="789"/>
    </row>
    <row r="2" spans="5:15" ht="3.75" customHeight="1">
      <c r="G2" s="790"/>
      <c r="H2" s="789"/>
    </row>
    <row r="3" spans="5:15" ht="15.75" customHeight="1">
      <c r="E3" s="1888" t="s">
        <v>275</v>
      </c>
      <c r="F3" s="1888"/>
      <c r="G3" s="1888"/>
      <c r="H3" s="1888"/>
      <c r="I3" s="1888"/>
      <c r="J3" s="788"/>
      <c r="K3" s="788"/>
      <c r="L3" s="788"/>
    </row>
    <row r="4" spans="5:15" ht="15.75" customHeight="1">
      <c r="E4" s="1911">
        <v>2020</v>
      </c>
      <c r="F4" s="1911"/>
      <c r="G4" s="1911"/>
      <c r="H4" s="1911"/>
      <c r="I4" s="1911"/>
      <c r="N4" s="2"/>
      <c r="O4" s="2"/>
    </row>
    <row r="5" spans="5:15" ht="13.5" customHeight="1">
      <c r="E5" s="787"/>
      <c r="F5" s="787"/>
      <c r="G5" s="787"/>
      <c r="H5" s="787"/>
      <c r="I5" s="787"/>
      <c r="N5" s="2"/>
      <c r="O5" s="2"/>
    </row>
    <row r="6" spans="5:15" ht="13.5" customHeight="1">
      <c r="E6" s="1934" t="s">
        <v>6</v>
      </c>
      <c r="F6" s="1915" t="s">
        <v>60</v>
      </c>
      <c r="G6" s="2152" t="s">
        <v>274</v>
      </c>
      <c r="H6" s="2048" t="s">
        <v>273</v>
      </c>
      <c r="I6" s="2137" t="s">
        <v>272</v>
      </c>
    </row>
    <row r="7" spans="5:15" ht="13.5" customHeight="1">
      <c r="E7" s="1925"/>
      <c r="F7" s="1916"/>
      <c r="G7" s="2153"/>
      <c r="H7" s="2020"/>
      <c r="I7" s="2138"/>
    </row>
    <row r="8" spans="5:15" ht="14.25" customHeight="1">
      <c r="E8" s="1925"/>
      <c r="F8" s="1917"/>
      <c r="G8" s="2154"/>
      <c r="H8" s="2156"/>
      <c r="I8" s="2151"/>
    </row>
    <row r="9" spans="5:15" ht="12.75" customHeight="1">
      <c r="E9" s="2000">
        <v>1401</v>
      </c>
      <c r="F9" s="785" t="s">
        <v>1</v>
      </c>
      <c r="G9" s="760">
        <f>SUM(G10:G19)</f>
        <v>9330357.0399999991</v>
      </c>
      <c r="H9" s="760">
        <f>SUM(H10:H19)</f>
        <v>5599153</v>
      </c>
      <c r="I9" s="759">
        <f>SUM(I10:I19)</f>
        <v>0</v>
      </c>
    </row>
    <row r="10" spans="5:15" ht="12.75" customHeight="1">
      <c r="E10" s="2001"/>
      <c r="F10" s="774" t="s">
        <v>33</v>
      </c>
      <c r="G10" s="777">
        <v>1572000</v>
      </c>
      <c r="H10" s="777">
        <v>949200</v>
      </c>
      <c r="I10" s="784"/>
    </row>
    <row r="11" spans="5:15" ht="12.75" customHeight="1">
      <c r="E11" s="2001"/>
      <c r="F11" s="13" t="s">
        <v>66</v>
      </c>
      <c r="G11" s="777">
        <v>376885.04</v>
      </c>
      <c r="H11" s="781">
        <v>33600</v>
      </c>
      <c r="I11" s="783"/>
    </row>
    <row r="12" spans="5:15" ht="12.75" customHeight="1">
      <c r="E12" s="2001"/>
      <c r="F12" s="758" t="s">
        <v>34</v>
      </c>
      <c r="G12" s="777">
        <v>1785000</v>
      </c>
      <c r="H12" s="777">
        <v>2793204</v>
      </c>
      <c r="I12" s="782"/>
    </row>
    <row r="13" spans="5:15" ht="12.75" customHeight="1">
      <c r="E13" s="2001"/>
      <c r="F13" s="758" t="s">
        <v>35</v>
      </c>
      <c r="G13" s="777">
        <v>1511784</v>
      </c>
      <c r="H13" s="777">
        <v>400489</v>
      </c>
      <c r="I13" s="782"/>
    </row>
    <row r="14" spans="5:15" ht="12.75" customHeight="1">
      <c r="E14" s="2001"/>
      <c r="F14" s="758" t="s">
        <v>27</v>
      </c>
      <c r="G14" s="777">
        <v>1563960</v>
      </c>
      <c r="H14" s="777">
        <v>960060</v>
      </c>
      <c r="I14" s="782"/>
    </row>
    <row r="15" spans="5:15" ht="12.75" customHeight="1">
      <c r="E15" s="2001"/>
      <c r="F15" s="758" t="s">
        <v>10</v>
      </c>
      <c r="G15" s="777">
        <v>759656</v>
      </c>
      <c r="H15" s="777">
        <v>24400</v>
      </c>
      <c r="I15" s="782"/>
    </row>
    <row r="16" spans="5:15" ht="12.75" customHeight="1">
      <c r="E16" s="2001"/>
      <c r="F16" s="758" t="s">
        <v>36</v>
      </c>
      <c r="G16" s="777">
        <v>551656</v>
      </c>
      <c r="H16" s="777">
        <v>139000</v>
      </c>
      <c r="I16" s="782"/>
    </row>
    <row r="17" spans="5:9" ht="12.75" customHeight="1">
      <c r="E17" s="2001"/>
      <c r="F17" s="13" t="s">
        <v>31</v>
      </c>
      <c r="G17" s="777">
        <v>506912</v>
      </c>
      <c r="H17" s="781">
        <v>299200</v>
      </c>
      <c r="I17" s="29"/>
    </row>
    <row r="18" spans="5:9" ht="12.75" customHeight="1">
      <c r="E18" s="2001"/>
      <c r="F18" s="13" t="s">
        <v>24</v>
      </c>
      <c r="G18" s="777">
        <v>75000</v>
      </c>
      <c r="H18" s="781">
        <v>0</v>
      </c>
      <c r="I18" s="29"/>
    </row>
    <row r="19" spans="5:9" ht="12.75" customHeight="1">
      <c r="E19" s="2141"/>
      <c r="F19" s="772" t="s">
        <v>32</v>
      </c>
      <c r="G19" s="780">
        <v>627504</v>
      </c>
      <c r="H19" s="780">
        <v>0</v>
      </c>
      <c r="I19" s="29"/>
    </row>
    <row r="20" spans="5:9" ht="12.75" customHeight="1">
      <c r="E20" s="2000">
        <v>1402</v>
      </c>
      <c r="F20" s="24" t="s">
        <v>2</v>
      </c>
      <c r="G20" s="779">
        <f>SUM(G21:G29)</f>
        <v>9477801.9600000009</v>
      </c>
      <c r="H20" s="779">
        <f>SUM(H21:H29)</f>
        <v>13912800.200000001</v>
      </c>
      <c r="I20" s="759">
        <f>SUM(I21:I29)</f>
        <v>0</v>
      </c>
    </row>
    <row r="21" spans="5:9" ht="12.75" customHeight="1">
      <c r="E21" s="2001"/>
      <c r="F21" s="774" t="s">
        <v>37</v>
      </c>
      <c r="G21" s="778">
        <v>2474920</v>
      </c>
      <c r="H21" s="778">
        <v>6116918</v>
      </c>
      <c r="I21" s="29"/>
    </row>
    <row r="22" spans="5:9" ht="12.75" customHeight="1">
      <c r="E22" s="2001"/>
      <c r="F22" s="758" t="s">
        <v>38</v>
      </c>
      <c r="G22" s="777">
        <v>1470000</v>
      </c>
      <c r="H22" s="777">
        <v>2058525</v>
      </c>
      <c r="I22" s="29"/>
    </row>
    <row r="23" spans="5:9" ht="12.75" customHeight="1">
      <c r="E23" s="2001"/>
      <c r="F23" s="758" t="s">
        <v>39</v>
      </c>
      <c r="G23" s="777">
        <v>1553960</v>
      </c>
      <c r="H23" s="777">
        <v>1855238</v>
      </c>
      <c r="I23" s="29"/>
    </row>
    <row r="24" spans="5:9" ht="12.75" customHeight="1">
      <c r="E24" s="2001"/>
      <c r="F24" s="758" t="s">
        <v>40</v>
      </c>
      <c r="G24" s="777">
        <v>843887.96</v>
      </c>
      <c r="H24" s="777">
        <v>1127360</v>
      </c>
      <c r="I24" s="29"/>
    </row>
    <row r="25" spans="5:9" ht="12.75" customHeight="1">
      <c r="E25" s="2001"/>
      <c r="F25" s="758" t="s">
        <v>41</v>
      </c>
      <c r="G25" s="777">
        <v>1271906</v>
      </c>
      <c r="H25" s="777">
        <v>419419</v>
      </c>
      <c r="I25" s="764"/>
    </row>
    <row r="26" spans="5:9" ht="12.75" customHeight="1">
      <c r="E26" s="2001"/>
      <c r="F26" s="758" t="s">
        <v>42</v>
      </c>
      <c r="G26" s="777">
        <v>464000</v>
      </c>
      <c r="H26" s="777">
        <v>381227</v>
      </c>
      <c r="I26" s="29"/>
    </row>
    <row r="27" spans="5:9" ht="12.75" customHeight="1">
      <c r="E27" s="2001"/>
      <c r="F27" s="758" t="s">
        <v>43</v>
      </c>
      <c r="G27" s="777">
        <v>955128</v>
      </c>
      <c r="H27" s="777">
        <v>737360</v>
      </c>
      <c r="I27" s="29"/>
    </row>
    <row r="28" spans="5:9" ht="12.75" customHeight="1">
      <c r="E28" s="2001"/>
      <c r="F28" s="758" t="s">
        <v>271</v>
      </c>
      <c r="G28" s="777">
        <v>395000</v>
      </c>
      <c r="H28" s="777">
        <v>903545.89</v>
      </c>
      <c r="I28" s="764"/>
    </row>
    <row r="29" spans="5:9" ht="12.75" customHeight="1">
      <c r="E29" s="2002"/>
      <c r="F29" s="758" t="s">
        <v>193</v>
      </c>
      <c r="G29" s="777">
        <v>49000</v>
      </c>
      <c r="H29" s="777">
        <v>313207.31</v>
      </c>
      <c r="I29" s="29"/>
    </row>
    <row r="30" spans="5:9" ht="12.75" customHeight="1">
      <c r="E30" s="2147">
        <v>1403</v>
      </c>
      <c r="F30" s="24" t="s">
        <v>3</v>
      </c>
      <c r="G30" s="760">
        <f>SUM(G31:G33)</f>
        <v>4945610.5999999996</v>
      </c>
      <c r="H30" s="760">
        <f>SUM(H31:H33)</f>
        <v>19039533</v>
      </c>
      <c r="I30" s="759">
        <f>SUM(I31:I33)</f>
        <v>0</v>
      </c>
    </row>
    <row r="31" spans="5:9" ht="12.75" customHeight="1">
      <c r="E31" s="2148"/>
      <c r="F31" s="774" t="s">
        <v>45</v>
      </c>
      <c r="G31" s="778">
        <v>2578312</v>
      </c>
      <c r="H31" s="778">
        <v>8035068</v>
      </c>
      <c r="I31" s="29"/>
    </row>
    <row r="32" spans="5:9" ht="12.75" customHeight="1">
      <c r="E32" s="2148"/>
      <c r="F32" s="758" t="s">
        <v>46</v>
      </c>
      <c r="G32" s="777">
        <v>924802.6</v>
      </c>
      <c r="H32" s="777">
        <v>1218960</v>
      </c>
      <c r="I32" s="765"/>
    </row>
    <row r="33" spans="5:9" ht="12.75" customHeight="1">
      <c r="E33" s="2149"/>
      <c r="F33" s="772" t="s">
        <v>47</v>
      </c>
      <c r="G33" s="775">
        <v>1442496</v>
      </c>
      <c r="H33" s="775">
        <v>9785505</v>
      </c>
      <c r="I33" s="29"/>
    </row>
    <row r="34" spans="5:9" ht="12.75" customHeight="1">
      <c r="E34" s="2000">
        <v>1404</v>
      </c>
      <c r="F34" s="24" t="s">
        <v>28</v>
      </c>
      <c r="G34" s="760">
        <f>SUM(G35:G36)</f>
        <v>2200000</v>
      </c>
      <c r="H34" s="760">
        <f>SUM(H35:H36)</f>
        <v>8102373.9800000004</v>
      </c>
      <c r="I34" s="759">
        <f>SUM(I35:I36)</f>
        <v>0</v>
      </c>
    </row>
    <row r="35" spans="5:9" ht="12.75" customHeight="1">
      <c r="E35" s="2001"/>
      <c r="F35" s="758" t="s">
        <v>48</v>
      </c>
      <c r="G35" s="761">
        <v>980000</v>
      </c>
      <c r="H35" s="777">
        <v>1942400</v>
      </c>
      <c r="I35" s="29"/>
    </row>
    <row r="36" spans="5:9" ht="12" customHeight="1">
      <c r="E36" s="2141"/>
      <c r="F36" s="776" t="s">
        <v>49</v>
      </c>
      <c r="G36" s="761">
        <v>1220000</v>
      </c>
      <c r="H36" s="775">
        <v>6159973.9800000004</v>
      </c>
      <c r="I36" s="764"/>
    </row>
    <row r="37" spans="5:9" ht="12.75" customHeight="1">
      <c r="E37" s="1891">
        <v>1405</v>
      </c>
      <c r="F37" s="24" t="s">
        <v>4</v>
      </c>
      <c r="G37" s="760">
        <f>SUM(G38:G41)</f>
        <v>3926544</v>
      </c>
      <c r="H37" s="760">
        <f>SUM(H38:H41)</f>
        <v>4116242</v>
      </c>
      <c r="I37" s="759">
        <f>SUM(I38:I41)</f>
        <v>3076276</v>
      </c>
    </row>
    <row r="38" spans="5:9" ht="12.75" customHeight="1">
      <c r="E38" s="1892"/>
      <c r="F38" s="758" t="s">
        <v>50</v>
      </c>
      <c r="G38" s="761">
        <v>1545000</v>
      </c>
      <c r="H38" s="761">
        <v>93600</v>
      </c>
      <c r="I38" s="765"/>
    </row>
    <row r="39" spans="5:9" ht="12.75" customHeight="1">
      <c r="E39" s="1892"/>
      <c r="F39" s="758" t="s">
        <v>58</v>
      </c>
      <c r="G39" s="761">
        <v>1440656</v>
      </c>
      <c r="H39" s="761">
        <v>3308202</v>
      </c>
      <c r="I39" s="764">
        <v>3076276</v>
      </c>
    </row>
    <row r="40" spans="5:9" ht="12.75" customHeight="1">
      <c r="E40" s="1892"/>
      <c r="F40" s="758" t="s">
        <v>51</v>
      </c>
      <c r="G40" s="761">
        <v>580232</v>
      </c>
      <c r="H40" s="761">
        <v>654840</v>
      </c>
      <c r="I40" s="765"/>
    </row>
    <row r="41" spans="5:9" ht="12.75" customHeight="1">
      <c r="E41" s="1892"/>
      <c r="F41" s="769" t="s">
        <v>52</v>
      </c>
      <c r="G41" s="761">
        <v>360656</v>
      </c>
      <c r="H41" s="761">
        <v>59600</v>
      </c>
      <c r="I41" s="764"/>
    </row>
    <row r="42" spans="5:9" ht="12.75" customHeight="1">
      <c r="E42" s="2003">
        <v>1406</v>
      </c>
      <c r="F42" s="24" t="s">
        <v>5</v>
      </c>
      <c r="G42" s="760">
        <f>SUM(G43:G48)</f>
        <v>5708769</v>
      </c>
      <c r="H42" s="760">
        <f>SUM(H43:H48)</f>
        <v>7921204.8000000007</v>
      </c>
      <c r="I42" s="759">
        <f>SUM(I43:I48)</f>
        <v>801240</v>
      </c>
    </row>
    <row r="43" spans="5:9" ht="12.75" customHeight="1">
      <c r="E43" s="2004"/>
      <c r="F43" s="774" t="s">
        <v>53</v>
      </c>
      <c r="G43" s="773">
        <v>1732016</v>
      </c>
      <c r="H43" s="773">
        <v>5160434.4000000004</v>
      </c>
      <c r="I43" s="765"/>
    </row>
    <row r="44" spans="5:9" ht="12.75" customHeight="1">
      <c r="E44" s="2004"/>
      <c r="F44" s="758" t="s">
        <v>54</v>
      </c>
      <c r="G44" s="761">
        <v>867000</v>
      </c>
      <c r="H44" s="761">
        <v>830400</v>
      </c>
      <c r="I44" s="764"/>
    </row>
    <row r="45" spans="5:9" ht="12.75" customHeight="1">
      <c r="E45" s="2004"/>
      <c r="F45" s="758" t="s">
        <v>55</v>
      </c>
      <c r="G45" s="761">
        <v>2024500</v>
      </c>
      <c r="H45" s="761">
        <v>657710.4</v>
      </c>
      <c r="I45" s="764"/>
    </row>
    <row r="46" spans="5:9" ht="12.75" customHeight="1">
      <c r="E46" s="2004"/>
      <c r="F46" s="758" t="s">
        <v>70</v>
      </c>
      <c r="G46" s="761">
        <v>639253</v>
      </c>
      <c r="H46" s="761">
        <v>1230040</v>
      </c>
      <c r="I46" s="764">
        <v>801240</v>
      </c>
    </row>
    <row r="47" spans="5:9" ht="12.75" customHeight="1">
      <c r="E47" s="2004"/>
      <c r="F47" s="758" t="s">
        <v>270</v>
      </c>
      <c r="G47" s="761">
        <v>446000</v>
      </c>
      <c r="H47" s="761">
        <v>42620</v>
      </c>
      <c r="I47" s="765"/>
    </row>
    <row r="48" spans="5:9" ht="12.75" customHeight="1">
      <c r="E48" s="2006"/>
      <c r="F48" s="772" t="s">
        <v>188</v>
      </c>
      <c r="G48" s="771">
        <v>0</v>
      </c>
      <c r="H48" s="771">
        <v>0</v>
      </c>
      <c r="I48" s="765"/>
    </row>
    <row r="49" spans="5:9" ht="12.75" customHeight="1">
      <c r="E49" s="2037">
        <v>1407</v>
      </c>
      <c r="F49" s="24" t="s">
        <v>62</v>
      </c>
      <c r="G49" s="760">
        <f>SUM(G50:G51)</f>
        <v>1887723</v>
      </c>
      <c r="H49" s="760">
        <f>SUM(H50:H51)</f>
        <v>1753720</v>
      </c>
      <c r="I49" s="759">
        <f>SUM(I50:I51)</f>
        <v>946920</v>
      </c>
    </row>
    <row r="50" spans="5:9" ht="12.75" customHeight="1">
      <c r="E50" s="2012"/>
      <c r="F50" s="570" t="s">
        <v>56</v>
      </c>
      <c r="G50" s="757">
        <v>1377243</v>
      </c>
      <c r="H50" s="757">
        <v>321200</v>
      </c>
      <c r="I50" s="764" t="s">
        <v>269</v>
      </c>
    </row>
    <row r="51" spans="5:9" ht="12.75" customHeight="1">
      <c r="E51" s="2150"/>
      <c r="F51" s="769" t="s">
        <v>25</v>
      </c>
      <c r="G51" s="757">
        <v>510480</v>
      </c>
      <c r="H51" s="757">
        <v>1432520</v>
      </c>
      <c r="I51" s="764">
        <v>946920</v>
      </c>
    </row>
    <row r="52" spans="5:9" ht="12.75" customHeight="1">
      <c r="E52" s="2142">
        <v>1408</v>
      </c>
      <c r="F52" s="24" t="s">
        <v>63</v>
      </c>
      <c r="G52" s="768">
        <f>SUM(G53:G58)</f>
        <v>4150445.44</v>
      </c>
      <c r="H52" s="768">
        <f>SUM(H53:H58)</f>
        <v>6063940.0099999998</v>
      </c>
      <c r="I52" s="767">
        <f>SUM(I53:I58)</f>
        <v>899574</v>
      </c>
    </row>
    <row r="53" spans="5:9" ht="12.75" customHeight="1">
      <c r="E53" s="2143"/>
      <c r="F53" s="758" t="s">
        <v>16</v>
      </c>
      <c r="G53" s="757">
        <v>621912</v>
      </c>
      <c r="H53" s="757">
        <v>1423156</v>
      </c>
      <c r="I53" s="764"/>
    </row>
    <row r="54" spans="5:9" ht="12.75" customHeight="1">
      <c r="E54" s="2143"/>
      <c r="F54" s="570" t="s">
        <v>57</v>
      </c>
      <c r="G54" s="766">
        <v>953000</v>
      </c>
      <c r="H54" s="766">
        <v>2072906</v>
      </c>
      <c r="I54" s="764"/>
    </row>
    <row r="55" spans="5:9" ht="12.75" customHeight="1">
      <c r="E55" s="2143"/>
      <c r="F55" s="570" t="s">
        <v>268</v>
      </c>
      <c r="G55" s="766">
        <v>0</v>
      </c>
      <c r="H55" s="766">
        <v>12800.01</v>
      </c>
      <c r="I55" s="764"/>
    </row>
    <row r="56" spans="5:9" ht="12.75" customHeight="1">
      <c r="E56" s="2143"/>
      <c r="F56" s="758" t="s">
        <v>267</v>
      </c>
      <c r="G56" s="766">
        <v>779856</v>
      </c>
      <c r="H56" s="766">
        <v>17600</v>
      </c>
      <c r="I56" s="764"/>
    </row>
    <row r="57" spans="5:9" ht="12.75" customHeight="1">
      <c r="E57" s="2143"/>
      <c r="F57" s="758" t="s">
        <v>266</v>
      </c>
      <c r="G57" s="757">
        <v>1367677.44</v>
      </c>
      <c r="H57" s="761">
        <v>2080000</v>
      </c>
      <c r="I57" s="765"/>
    </row>
    <row r="58" spans="5:9" ht="12.75" customHeight="1">
      <c r="E58" s="2144"/>
      <c r="F58" s="758" t="s">
        <v>265</v>
      </c>
      <c r="G58" s="761">
        <v>428000</v>
      </c>
      <c r="H58" s="761">
        <v>457478</v>
      </c>
      <c r="I58" s="764">
        <v>899574</v>
      </c>
    </row>
    <row r="59" spans="5:9" ht="12.75" customHeight="1">
      <c r="E59" s="2000">
        <v>1624</v>
      </c>
      <c r="F59" s="24" t="s">
        <v>19</v>
      </c>
      <c r="G59" s="760">
        <f>SUM(G60:G62)</f>
        <v>2228040.2000000002</v>
      </c>
      <c r="H59" s="760">
        <f>SUM(H60:H62)</f>
        <v>76440</v>
      </c>
      <c r="I59" s="759">
        <f>SUM(I60:I62)</f>
        <v>0</v>
      </c>
    </row>
    <row r="60" spans="5:9" ht="12.75" customHeight="1">
      <c r="E60" s="2001"/>
      <c r="F60" s="763" t="s">
        <v>264</v>
      </c>
      <c r="G60" s="761">
        <v>595000</v>
      </c>
      <c r="H60" s="761">
        <v>22400</v>
      </c>
      <c r="I60" s="29"/>
    </row>
    <row r="61" spans="5:9" ht="12.75" customHeight="1">
      <c r="E61" s="2141"/>
      <c r="F61" s="758" t="s">
        <v>263</v>
      </c>
      <c r="G61" s="761">
        <v>466152</v>
      </c>
      <c r="H61" s="761">
        <v>6000</v>
      </c>
      <c r="I61" s="762"/>
    </row>
    <row r="62" spans="5:9" ht="12.75" customHeight="1">
      <c r="E62" s="2002"/>
      <c r="F62" s="758" t="s">
        <v>262</v>
      </c>
      <c r="G62" s="761">
        <v>1166888.2</v>
      </c>
      <c r="H62" s="761">
        <v>48040</v>
      </c>
      <c r="I62" s="29"/>
    </row>
    <row r="63" spans="5:9" ht="12.75" customHeight="1">
      <c r="E63" s="1891"/>
      <c r="F63" s="24" t="s">
        <v>223</v>
      </c>
      <c r="G63" s="760">
        <f>SUM(G64)</f>
        <v>1018777.65</v>
      </c>
      <c r="H63" s="760">
        <f>SUM(H64)</f>
        <v>0</v>
      </c>
      <c r="I63" s="759">
        <f>SUM(I64)</f>
        <v>0</v>
      </c>
    </row>
    <row r="64" spans="5:9" ht="12.75" customHeight="1">
      <c r="E64" s="1897"/>
      <c r="F64" s="758" t="s">
        <v>187</v>
      </c>
      <c r="G64" s="757">
        <v>1018777.65</v>
      </c>
      <c r="H64" s="757">
        <v>0</v>
      </c>
      <c r="I64" s="29"/>
    </row>
    <row r="65" spans="1:9" ht="15" customHeight="1">
      <c r="F65" s="365" t="s">
        <v>0</v>
      </c>
      <c r="G65" s="756">
        <f>G9+G20+G30+G34+G37+G42+G49+G52+G59+G63</f>
        <v>44874068.890000001</v>
      </c>
      <c r="H65" s="756">
        <f>H9+H20+H30+H34+H37+H42+H49+H52+H59+H63</f>
        <v>66585406.990000002</v>
      </c>
      <c r="I65" s="755">
        <f>I9+I20+I30+I34+I37+I42+I49+I52+I59+I63</f>
        <v>5724010</v>
      </c>
    </row>
    <row r="66" spans="1:9" s="10" customFormat="1" ht="10.5" customHeight="1">
      <c r="A66" s="9"/>
      <c r="B66" s="9"/>
      <c r="C66" s="9"/>
      <c r="D66" s="9"/>
      <c r="E66" s="751"/>
      <c r="F66" s="754" t="s">
        <v>261</v>
      </c>
      <c r="G66" s="753"/>
      <c r="H66" s="752"/>
      <c r="I66" s="1"/>
    </row>
    <row r="67" spans="1:9" s="10" customFormat="1" ht="10.5" customHeight="1">
      <c r="A67" s="9"/>
      <c r="B67" s="9"/>
      <c r="C67" s="9"/>
      <c r="D67" s="9"/>
      <c r="E67" s="751"/>
      <c r="F67" s="1994" t="s">
        <v>260</v>
      </c>
      <c r="G67" s="1994"/>
      <c r="H67" s="1994"/>
      <c r="I67" s="1"/>
    </row>
    <row r="68" spans="1:9" s="10" customFormat="1" ht="11.25" customHeight="1">
      <c r="A68" s="9"/>
      <c r="B68" s="9"/>
      <c r="C68" s="9"/>
      <c r="D68" s="9"/>
      <c r="F68" s="1994"/>
      <c r="G68" s="1994"/>
      <c r="H68" s="1994"/>
      <c r="I68" s="1"/>
    </row>
    <row r="69" spans="1:9" ht="11.25" customHeight="1">
      <c r="E69" s="6"/>
      <c r="F69" s="2155"/>
      <c r="G69" s="2155"/>
      <c r="H69" s="2155"/>
    </row>
    <row r="70" spans="1:9" ht="11.25" customHeight="1">
      <c r="F70" s="748"/>
    </row>
    <row r="71" spans="1:9" ht="12" customHeight="1">
      <c r="G71" s="746"/>
      <c r="H71" s="747"/>
    </row>
    <row r="72" spans="1:9" ht="11.25" customHeight="1">
      <c r="G72" s="746"/>
      <c r="H72" s="747"/>
    </row>
    <row r="73" spans="1:9" ht="11.25" customHeight="1">
      <c r="F73" s="359"/>
      <c r="H73" s="747"/>
    </row>
    <row r="74" spans="1:9">
      <c r="F74" s="745"/>
      <c r="G74" s="746"/>
    </row>
    <row r="75" spans="1:9">
      <c r="F75" s="745"/>
      <c r="G75" s="744"/>
    </row>
    <row r="76" spans="1:9">
      <c r="F76" s="745"/>
      <c r="G76" s="744"/>
    </row>
    <row r="77" spans="1:9" ht="9" customHeight="1">
      <c r="F77" s="2145"/>
      <c r="G77" s="2145"/>
      <c r="H77" s="2145"/>
    </row>
    <row r="78" spans="1:9" ht="9" customHeight="1">
      <c r="F78" s="2145"/>
      <c r="G78" s="2145"/>
      <c r="H78" s="2145"/>
    </row>
    <row r="79" spans="1:9" ht="31.5" customHeight="1">
      <c r="F79" s="2145"/>
      <c r="G79" s="2145"/>
      <c r="H79" s="2145"/>
    </row>
    <row r="80" spans="1:9"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8" ht="9" customHeight="1"/>
    <row r="146" spans="6:8" ht="9" customHeight="1"/>
    <row r="147" spans="6:8" ht="9" customHeight="1"/>
    <row r="148" spans="6:8" ht="9" customHeight="1"/>
    <row r="149" spans="6:8" ht="9" customHeight="1"/>
    <row r="150" spans="6:8" ht="9" customHeight="1"/>
    <row r="151" spans="6:8" ht="9" customHeight="1"/>
    <row r="152" spans="6:8" ht="9" customHeight="1"/>
    <row r="153" spans="6:8" ht="9" customHeight="1"/>
    <row r="154" spans="6:8" ht="9" customHeight="1">
      <c r="F154" s="4"/>
      <c r="G154" s="743"/>
      <c r="H154" s="742"/>
    </row>
    <row r="155" spans="6:8" ht="9" customHeight="1"/>
    <row r="156" spans="6:8" ht="9" customHeight="1"/>
    <row r="157" spans="6:8" ht="9" customHeight="1"/>
    <row r="158" spans="6:8" ht="9" customHeight="1"/>
    <row r="159" spans="6:8" ht="9" customHeight="1"/>
    <row r="160" spans="6: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sheetData>
  <mergeCells count="21">
    <mergeCell ref="E59:E62"/>
    <mergeCell ref="E37:E41"/>
    <mergeCell ref="G6:G8"/>
    <mergeCell ref="F77:H79"/>
    <mergeCell ref="F69:H69"/>
    <mergeCell ref="F68:H68"/>
    <mergeCell ref="F67:H67"/>
    <mergeCell ref="E63:E64"/>
    <mergeCell ref="H6:H8"/>
    <mergeCell ref="E20:E29"/>
    <mergeCell ref="E6:E8"/>
    <mergeCell ref="E52:E58"/>
    <mergeCell ref="E9:E19"/>
    <mergeCell ref="E49:E51"/>
    <mergeCell ref="E3:I3"/>
    <mergeCell ref="E4:I4"/>
    <mergeCell ref="F6:F8"/>
    <mergeCell ref="E34:E36"/>
    <mergeCell ref="E42:E48"/>
    <mergeCell ref="E30:E33"/>
    <mergeCell ref="I6:I8"/>
  </mergeCells>
  <printOptions horizontalCentered="1"/>
  <pageMargins left="0.51" right="0.43" top="0.52" bottom="0.94488188976377963" header="0.51181102362204722" footer="0.51181102362204722"/>
  <pageSetup scale="75" orientation="portrait" r:id="rId1"/>
  <headerFooter alignWithMargins="0">
    <oddFooter>&amp;F</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39F16-6EF3-430E-ABCF-E16978B27D7A}">
  <dimension ref="A1:AD381"/>
  <sheetViews>
    <sheetView view="pageBreakPreview" zoomScaleNormal="100" zoomScaleSheetLayoutView="100" workbookViewId="0">
      <selection activeCell="W15" sqref="W15:AE36"/>
    </sheetView>
  </sheetViews>
  <sheetFormatPr baseColWidth="10" defaultRowHeight="12.75"/>
  <cols>
    <col min="1" max="1" width="3" style="5" customWidth="1"/>
    <col min="2" max="2" width="7.42578125" style="1" customWidth="1"/>
    <col min="3" max="3" width="62.7109375" style="1" customWidth="1"/>
    <col min="4" max="6" width="4.85546875" style="16" customWidth="1"/>
    <col min="7" max="7" width="0.42578125" style="16" customWidth="1"/>
    <col min="8" max="10" width="4.85546875" style="16" customWidth="1"/>
    <col min="11" max="11" width="0.42578125" style="16" customWidth="1"/>
    <col min="12" max="14" width="4.85546875" style="16" customWidth="1"/>
    <col min="15" max="15" width="0.42578125" style="16" customWidth="1"/>
    <col min="16" max="17" width="5.42578125" style="16" customWidth="1"/>
    <col min="18" max="18" width="0.42578125" style="16" customWidth="1"/>
    <col min="19" max="19" width="5.42578125" style="16" customWidth="1"/>
    <col min="20" max="39" width="5.5703125" style="1" customWidth="1"/>
    <col min="40" max="16384" width="11.42578125" style="1"/>
  </cols>
  <sheetData>
    <row r="1" spans="1:27" ht="12" customHeight="1">
      <c r="B1" s="5"/>
      <c r="C1" s="5"/>
      <c r="D1" s="1"/>
      <c r="E1" s="1"/>
      <c r="F1" s="15"/>
      <c r="G1" s="15"/>
      <c r="H1" s="15"/>
      <c r="I1" s="15"/>
      <c r="J1" s="15"/>
      <c r="K1" s="15"/>
      <c r="L1" s="15"/>
      <c r="M1" s="15"/>
      <c r="N1" s="15"/>
      <c r="O1" s="15"/>
      <c r="P1" s="15"/>
      <c r="Q1" s="15"/>
      <c r="R1" s="15"/>
      <c r="S1" s="15"/>
      <c r="T1" s="15"/>
      <c r="U1" s="15"/>
      <c r="V1" s="389"/>
      <c r="W1" s="389"/>
    </row>
    <row r="2" spans="1:27" ht="3.75" customHeight="1">
      <c r="B2" s="5"/>
      <c r="C2" s="5"/>
      <c r="D2" s="1"/>
      <c r="E2" s="1"/>
      <c r="F2" s="15"/>
      <c r="G2" s="15"/>
      <c r="H2" s="15"/>
      <c r="I2" s="15"/>
      <c r="J2" s="15"/>
      <c r="K2" s="15"/>
      <c r="L2" s="15"/>
      <c r="M2" s="15"/>
      <c r="N2" s="15"/>
      <c r="O2" s="15"/>
      <c r="P2" s="15"/>
      <c r="Q2" s="15"/>
      <c r="R2" s="15"/>
      <c r="S2" s="15"/>
      <c r="T2" s="15"/>
      <c r="U2" s="15"/>
      <c r="V2" s="389"/>
      <c r="W2" s="389"/>
    </row>
    <row r="3" spans="1:27" s="4" customFormat="1" ht="15.75" customHeight="1">
      <c r="B3" s="1910" t="s">
        <v>258</v>
      </c>
      <c r="C3" s="1910"/>
      <c r="D3" s="1910"/>
      <c r="E3" s="1910"/>
      <c r="F3" s="1910"/>
      <c r="G3" s="1910"/>
      <c r="H3" s="1910"/>
      <c r="I3" s="1910"/>
      <c r="J3" s="1910"/>
      <c r="K3" s="1910"/>
      <c r="L3" s="1910"/>
      <c r="M3" s="1910"/>
      <c r="N3" s="1910"/>
      <c r="O3" s="1910"/>
      <c r="P3" s="1910"/>
      <c r="Q3" s="1910"/>
      <c r="R3" s="1910"/>
      <c r="S3" s="1910"/>
      <c r="T3" s="722"/>
      <c r="U3" s="722"/>
      <c r="V3" s="722"/>
      <c r="W3" s="721"/>
      <c r="X3" s="720"/>
      <c r="Y3" s="2157"/>
      <c r="Z3" s="2158"/>
      <c r="AA3" s="2158"/>
    </row>
    <row r="4" spans="1:27" s="4" customFormat="1" ht="15.75" customHeight="1">
      <c r="B4" s="1910" t="s">
        <v>68</v>
      </c>
      <c r="C4" s="1910"/>
      <c r="D4" s="1910"/>
      <c r="E4" s="1910"/>
      <c r="F4" s="1910"/>
      <c r="G4" s="1910"/>
      <c r="H4" s="1910"/>
      <c r="I4" s="1910"/>
      <c r="J4" s="1910"/>
      <c r="K4" s="1910"/>
      <c r="L4" s="1910"/>
      <c r="M4" s="1910"/>
      <c r="N4" s="1910"/>
      <c r="O4" s="1910"/>
      <c r="P4" s="1910"/>
      <c r="Q4" s="1910"/>
      <c r="R4" s="1910"/>
      <c r="S4" s="1910"/>
      <c r="T4" s="722"/>
      <c r="U4" s="722"/>
      <c r="V4" s="722"/>
      <c r="W4" s="721"/>
      <c r="X4" s="720"/>
      <c r="Y4" s="2157"/>
      <c r="Z4" s="2158"/>
      <c r="AA4" s="2158"/>
    </row>
    <row r="5" spans="1:27" ht="13.5" customHeight="1">
      <c r="A5" s="717"/>
      <c r="C5" s="4"/>
      <c r="D5" s="717"/>
      <c r="E5" s="717"/>
      <c r="F5" s="717"/>
      <c r="G5" s="739"/>
      <c r="H5" s="739"/>
      <c r="I5" s="739"/>
      <c r="J5" s="739"/>
      <c r="K5" s="739"/>
      <c r="L5" s="739"/>
      <c r="M5" s="739"/>
      <c r="N5" s="739"/>
      <c r="O5" s="739"/>
      <c r="P5" s="739"/>
      <c r="Q5" s="717"/>
      <c r="R5" s="717"/>
      <c r="S5" s="717"/>
      <c r="T5" s="389"/>
      <c r="W5" s="4"/>
    </row>
    <row r="6" spans="1:27" ht="15" customHeight="1">
      <c r="B6" s="1934" t="s">
        <v>221</v>
      </c>
      <c r="C6" s="1915" t="s">
        <v>67</v>
      </c>
      <c r="D6" s="1931" t="s">
        <v>257</v>
      </c>
      <c r="E6" s="1931"/>
      <c r="F6" s="1931"/>
      <c r="G6" s="602"/>
      <c r="H6" s="1931" t="s">
        <v>256</v>
      </c>
      <c r="I6" s="1931"/>
      <c r="J6" s="1931"/>
      <c r="K6" s="665"/>
      <c r="L6" s="1931" t="s">
        <v>255</v>
      </c>
      <c r="M6" s="1931"/>
      <c r="N6" s="1931"/>
      <c r="O6" s="665"/>
      <c r="P6" s="1931" t="s">
        <v>237</v>
      </c>
      <c r="Q6" s="1931"/>
      <c r="R6" s="63"/>
      <c r="S6" s="2159" t="s">
        <v>0</v>
      </c>
      <c r="T6" s="389"/>
      <c r="U6" s="717"/>
    </row>
    <row r="7" spans="1:27" ht="15" customHeight="1">
      <c r="B7" s="1952"/>
      <c r="C7" s="1917"/>
      <c r="D7" s="662" t="s">
        <v>72</v>
      </c>
      <c r="E7" s="662" t="s">
        <v>71</v>
      </c>
      <c r="F7" s="662" t="s">
        <v>0</v>
      </c>
      <c r="G7" s="662"/>
      <c r="H7" s="662" t="s">
        <v>72</v>
      </c>
      <c r="I7" s="662" t="s">
        <v>71</v>
      </c>
      <c r="J7" s="662" t="s">
        <v>0</v>
      </c>
      <c r="K7" s="662"/>
      <c r="L7" s="662" t="s">
        <v>72</v>
      </c>
      <c r="M7" s="662" t="s">
        <v>71</v>
      </c>
      <c r="N7" s="662" t="s">
        <v>0</v>
      </c>
      <c r="O7" s="662"/>
      <c r="P7" s="662" t="s">
        <v>72</v>
      </c>
      <c r="Q7" s="662" t="s">
        <v>71</v>
      </c>
      <c r="R7" s="716"/>
      <c r="S7" s="2160"/>
      <c r="T7" s="389"/>
    </row>
    <row r="8" spans="1:27" ht="12.75" customHeight="1">
      <c r="B8" s="1891">
        <v>1401</v>
      </c>
      <c r="C8" s="23" t="s">
        <v>1</v>
      </c>
      <c r="D8" s="41">
        <f>SUM(D9:D18)</f>
        <v>114</v>
      </c>
      <c r="E8" s="41">
        <f>SUM(E9:E18)</f>
        <v>50</v>
      </c>
      <c r="F8" s="41">
        <f t="shared" ref="F8:F39" si="0">SUM(D8:E8)</f>
        <v>164</v>
      </c>
      <c r="G8" s="41">
        <f>SUM(G9:G16)</f>
        <v>0</v>
      </c>
      <c r="H8" s="41">
        <f>SUM(H9:H18)</f>
        <v>55</v>
      </c>
      <c r="I8" s="41">
        <f>SUM(I9:I18)</f>
        <v>23</v>
      </c>
      <c r="J8" s="41">
        <f>SUM(G8:I8)</f>
        <v>78</v>
      </c>
      <c r="K8" s="41">
        <f>SUM(K9:K16)</f>
        <v>0</v>
      </c>
      <c r="L8" s="41">
        <f>SUM(L9:L18)</f>
        <v>10</v>
      </c>
      <c r="M8" s="41">
        <f>SUM(M9:M18)</f>
        <v>7</v>
      </c>
      <c r="N8" s="41">
        <f>SUM(K8:M8)</f>
        <v>17</v>
      </c>
      <c r="O8" s="41">
        <f>SUM(O9:O16)</f>
        <v>0</v>
      </c>
      <c r="P8" s="41">
        <f t="shared" ref="P8:P39" si="1">SUM(D8+H8+L8)</f>
        <v>179</v>
      </c>
      <c r="Q8" s="41">
        <f t="shared" ref="Q8:Q39" si="2">SUM(E8+I8+M8)</f>
        <v>80</v>
      </c>
      <c r="R8" s="41"/>
      <c r="S8" s="732">
        <f t="shared" ref="S8:S39" si="3">SUM(P8:Q8)</f>
        <v>259</v>
      </c>
      <c r="T8" s="389"/>
    </row>
    <row r="9" spans="1:27" ht="12" customHeight="1">
      <c r="B9" s="1892"/>
      <c r="C9" s="589" t="s">
        <v>33</v>
      </c>
      <c r="D9" s="623">
        <v>31</v>
      </c>
      <c r="E9" s="623">
        <v>15</v>
      </c>
      <c r="F9" s="623">
        <f t="shared" si="0"/>
        <v>46</v>
      </c>
      <c r="G9" s="623"/>
      <c r="H9" s="623">
        <v>7</v>
      </c>
      <c r="I9" s="623">
        <v>3</v>
      </c>
      <c r="J9" s="623">
        <f t="shared" ref="J9:J40" si="4">SUM(H9:I9)</f>
        <v>10</v>
      </c>
      <c r="K9" s="623"/>
      <c r="L9" s="623">
        <v>1</v>
      </c>
      <c r="M9" s="623">
        <v>0</v>
      </c>
      <c r="N9" s="706">
        <f t="shared" ref="N9:N40" si="5">SUM(L9:M9)</f>
        <v>1</v>
      </c>
      <c r="O9" s="737"/>
      <c r="P9" s="737">
        <f t="shared" si="1"/>
        <v>39</v>
      </c>
      <c r="Q9" s="737">
        <f t="shared" si="2"/>
        <v>18</v>
      </c>
      <c r="R9" s="737"/>
      <c r="S9" s="34">
        <f t="shared" si="3"/>
        <v>57</v>
      </c>
      <c r="T9" s="389"/>
      <c r="U9" s="389"/>
    </row>
    <row r="10" spans="1:27" ht="12" customHeight="1">
      <c r="B10" s="1892"/>
      <c r="C10" s="478" t="s">
        <v>66</v>
      </c>
      <c r="D10" s="623">
        <v>0</v>
      </c>
      <c r="E10" s="623">
        <v>0</v>
      </c>
      <c r="F10" s="623">
        <f t="shared" si="0"/>
        <v>0</v>
      </c>
      <c r="G10" s="623"/>
      <c r="H10" s="623">
        <v>3</v>
      </c>
      <c r="I10" s="623">
        <v>1</v>
      </c>
      <c r="J10" s="623">
        <f t="shared" si="4"/>
        <v>4</v>
      </c>
      <c r="K10" s="623"/>
      <c r="L10" s="623">
        <v>3</v>
      </c>
      <c r="M10" s="623">
        <v>0</v>
      </c>
      <c r="N10" s="706">
        <f t="shared" si="5"/>
        <v>3</v>
      </c>
      <c r="O10" s="634"/>
      <c r="P10" s="634">
        <f t="shared" si="1"/>
        <v>6</v>
      </c>
      <c r="Q10" s="634">
        <f t="shared" si="2"/>
        <v>1</v>
      </c>
      <c r="R10" s="634"/>
      <c r="S10" s="36">
        <f t="shared" si="3"/>
        <v>7</v>
      </c>
      <c r="T10" s="389"/>
      <c r="U10" s="389"/>
    </row>
    <row r="11" spans="1:27" ht="12" customHeight="1">
      <c r="B11" s="1892"/>
      <c r="C11" s="478" t="s">
        <v>34</v>
      </c>
      <c r="D11" s="623">
        <v>36</v>
      </c>
      <c r="E11" s="623">
        <v>15</v>
      </c>
      <c r="F11" s="623">
        <f t="shared" si="0"/>
        <v>51</v>
      </c>
      <c r="G11" s="623"/>
      <c r="H11" s="623">
        <v>9</v>
      </c>
      <c r="I11" s="623">
        <v>1</v>
      </c>
      <c r="J11" s="623">
        <f t="shared" si="4"/>
        <v>10</v>
      </c>
      <c r="K11" s="623"/>
      <c r="L11" s="623">
        <v>1</v>
      </c>
      <c r="M11" s="623">
        <v>1</v>
      </c>
      <c r="N11" s="706">
        <f t="shared" si="5"/>
        <v>2</v>
      </c>
      <c r="O11" s="634"/>
      <c r="P11" s="634">
        <f t="shared" si="1"/>
        <v>46</v>
      </c>
      <c r="Q11" s="634">
        <f t="shared" si="2"/>
        <v>17</v>
      </c>
      <c r="R11" s="634"/>
      <c r="S11" s="36">
        <f t="shared" si="3"/>
        <v>63</v>
      </c>
      <c r="T11" s="389"/>
      <c r="U11" s="389"/>
    </row>
    <row r="12" spans="1:27" ht="12" customHeight="1">
      <c r="B12" s="1892"/>
      <c r="C12" s="478" t="s">
        <v>35</v>
      </c>
      <c r="D12" s="738">
        <v>27</v>
      </c>
      <c r="E12" s="738">
        <v>13</v>
      </c>
      <c r="F12" s="634">
        <f t="shared" si="0"/>
        <v>40</v>
      </c>
      <c r="G12" s="738"/>
      <c r="H12" s="738">
        <v>7</v>
      </c>
      <c r="I12" s="738">
        <v>5</v>
      </c>
      <c r="J12" s="634">
        <f t="shared" si="4"/>
        <v>12</v>
      </c>
      <c r="K12" s="738"/>
      <c r="L12" s="738">
        <v>0</v>
      </c>
      <c r="M12" s="738">
        <v>0</v>
      </c>
      <c r="N12" s="634">
        <f t="shared" si="5"/>
        <v>0</v>
      </c>
      <c r="O12" s="634"/>
      <c r="P12" s="634">
        <f t="shared" si="1"/>
        <v>34</v>
      </c>
      <c r="Q12" s="634">
        <f t="shared" si="2"/>
        <v>18</v>
      </c>
      <c r="R12" s="634"/>
      <c r="S12" s="36">
        <f t="shared" si="3"/>
        <v>52</v>
      </c>
      <c r="T12" s="389"/>
      <c r="U12" s="389"/>
    </row>
    <row r="13" spans="1:27" ht="12" customHeight="1">
      <c r="B13" s="1892"/>
      <c r="C13" s="478" t="s">
        <v>27</v>
      </c>
      <c r="D13" s="738">
        <v>0</v>
      </c>
      <c r="E13" s="738">
        <v>0</v>
      </c>
      <c r="F13" s="634">
        <f t="shared" si="0"/>
        <v>0</v>
      </c>
      <c r="G13" s="738"/>
      <c r="H13" s="738">
        <v>12</v>
      </c>
      <c r="I13" s="738">
        <v>5</v>
      </c>
      <c r="J13" s="634">
        <f t="shared" si="4"/>
        <v>17</v>
      </c>
      <c r="K13" s="738"/>
      <c r="L13" s="738">
        <v>2</v>
      </c>
      <c r="M13" s="738">
        <v>4</v>
      </c>
      <c r="N13" s="634">
        <f t="shared" si="5"/>
        <v>6</v>
      </c>
      <c r="O13" s="634"/>
      <c r="P13" s="634">
        <f t="shared" si="1"/>
        <v>14</v>
      </c>
      <c r="Q13" s="634">
        <f t="shared" si="2"/>
        <v>9</v>
      </c>
      <c r="R13" s="634"/>
      <c r="S13" s="36">
        <f t="shared" si="3"/>
        <v>23</v>
      </c>
      <c r="T13" s="389"/>
      <c r="U13" s="389"/>
    </row>
    <row r="14" spans="1:27" ht="12" customHeight="1">
      <c r="B14" s="1892"/>
      <c r="C14" s="478" t="s">
        <v>10</v>
      </c>
      <c r="D14" s="634">
        <v>3</v>
      </c>
      <c r="E14" s="634">
        <v>3</v>
      </c>
      <c r="F14" s="634">
        <f t="shared" si="0"/>
        <v>6</v>
      </c>
      <c r="G14" s="634"/>
      <c r="H14" s="634">
        <v>10</v>
      </c>
      <c r="I14" s="634">
        <v>5</v>
      </c>
      <c r="J14" s="634">
        <f t="shared" si="4"/>
        <v>15</v>
      </c>
      <c r="K14" s="634"/>
      <c r="L14" s="634">
        <v>2</v>
      </c>
      <c r="M14" s="634">
        <v>0</v>
      </c>
      <c r="N14" s="634">
        <f t="shared" si="5"/>
        <v>2</v>
      </c>
      <c r="O14" s="634"/>
      <c r="P14" s="634">
        <f t="shared" si="1"/>
        <v>15</v>
      </c>
      <c r="Q14" s="634">
        <f t="shared" si="2"/>
        <v>8</v>
      </c>
      <c r="R14" s="634"/>
      <c r="S14" s="36">
        <f t="shared" si="3"/>
        <v>23</v>
      </c>
      <c r="T14" s="389"/>
      <c r="U14" s="389"/>
    </row>
    <row r="15" spans="1:27" ht="12" customHeight="1">
      <c r="B15" s="1892"/>
      <c r="C15" s="478" t="s">
        <v>36</v>
      </c>
      <c r="D15" s="634">
        <v>6</v>
      </c>
      <c r="E15" s="634">
        <v>4</v>
      </c>
      <c r="F15" s="634">
        <f t="shared" si="0"/>
        <v>10</v>
      </c>
      <c r="G15" s="634"/>
      <c r="H15" s="634">
        <v>1</v>
      </c>
      <c r="I15" s="634">
        <v>2</v>
      </c>
      <c r="J15" s="634">
        <f t="shared" si="4"/>
        <v>3</v>
      </c>
      <c r="K15" s="634"/>
      <c r="L15" s="634">
        <v>0</v>
      </c>
      <c r="M15" s="634">
        <v>0</v>
      </c>
      <c r="N15" s="634">
        <f t="shared" si="5"/>
        <v>0</v>
      </c>
      <c r="O15" s="634"/>
      <c r="P15" s="634">
        <f t="shared" si="1"/>
        <v>7</v>
      </c>
      <c r="Q15" s="634">
        <f t="shared" si="2"/>
        <v>6</v>
      </c>
      <c r="R15" s="634"/>
      <c r="S15" s="36">
        <f t="shared" si="3"/>
        <v>13</v>
      </c>
      <c r="T15" s="389"/>
      <c r="U15" s="389"/>
    </row>
    <row r="16" spans="1:27" ht="12" customHeight="1">
      <c r="B16" s="1892"/>
      <c r="C16" s="478" t="s">
        <v>31</v>
      </c>
      <c r="D16" s="634">
        <v>9</v>
      </c>
      <c r="E16" s="634">
        <v>0</v>
      </c>
      <c r="F16" s="634">
        <f t="shared" si="0"/>
        <v>9</v>
      </c>
      <c r="G16" s="634"/>
      <c r="H16" s="634">
        <v>2</v>
      </c>
      <c r="I16" s="634">
        <v>1</v>
      </c>
      <c r="J16" s="634">
        <f t="shared" si="4"/>
        <v>3</v>
      </c>
      <c r="K16" s="634"/>
      <c r="L16" s="634">
        <v>0</v>
      </c>
      <c r="M16" s="634">
        <v>1</v>
      </c>
      <c r="N16" s="634">
        <f t="shared" si="5"/>
        <v>1</v>
      </c>
      <c r="O16" s="634"/>
      <c r="P16" s="634">
        <f t="shared" si="1"/>
        <v>11</v>
      </c>
      <c r="Q16" s="634">
        <f t="shared" si="2"/>
        <v>2</v>
      </c>
      <c r="R16" s="634"/>
      <c r="S16" s="36">
        <f t="shared" si="3"/>
        <v>13</v>
      </c>
      <c r="T16" s="389"/>
      <c r="U16" s="389"/>
    </row>
    <row r="17" spans="2:30" ht="12" customHeight="1">
      <c r="B17" s="1892"/>
      <c r="C17" s="478" t="s">
        <v>24</v>
      </c>
      <c r="D17" s="634">
        <v>0</v>
      </c>
      <c r="E17" s="634">
        <v>0</v>
      </c>
      <c r="F17" s="634">
        <f t="shared" si="0"/>
        <v>0</v>
      </c>
      <c r="G17" s="634"/>
      <c r="H17" s="634">
        <v>1</v>
      </c>
      <c r="I17" s="634">
        <v>0</v>
      </c>
      <c r="J17" s="634">
        <f t="shared" si="4"/>
        <v>1</v>
      </c>
      <c r="K17" s="634"/>
      <c r="L17" s="634">
        <v>1</v>
      </c>
      <c r="M17" s="634">
        <v>0</v>
      </c>
      <c r="N17" s="634">
        <f t="shared" si="5"/>
        <v>1</v>
      </c>
      <c r="O17" s="634"/>
      <c r="P17" s="634">
        <f t="shared" si="1"/>
        <v>2</v>
      </c>
      <c r="Q17" s="634">
        <f t="shared" si="2"/>
        <v>0</v>
      </c>
      <c r="R17" s="634"/>
      <c r="S17" s="36">
        <f t="shared" si="3"/>
        <v>2</v>
      </c>
      <c r="T17" s="389"/>
      <c r="U17" s="389"/>
    </row>
    <row r="18" spans="2:30" ht="12" customHeight="1">
      <c r="B18" s="1893"/>
      <c r="C18" s="485" t="s">
        <v>32</v>
      </c>
      <c r="D18" s="634">
        <v>2</v>
      </c>
      <c r="E18" s="634">
        <v>0</v>
      </c>
      <c r="F18" s="634">
        <f t="shared" si="0"/>
        <v>2</v>
      </c>
      <c r="G18" s="634"/>
      <c r="H18" s="634">
        <v>3</v>
      </c>
      <c r="I18" s="634">
        <v>0</v>
      </c>
      <c r="J18" s="634">
        <f t="shared" si="4"/>
        <v>3</v>
      </c>
      <c r="K18" s="634"/>
      <c r="L18" s="634">
        <v>0</v>
      </c>
      <c r="M18" s="634">
        <v>1</v>
      </c>
      <c r="N18" s="634">
        <f t="shared" si="5"/>
        <v>1</v>
      </c>
      <c r="O18" s="634"/>
      <c r="P18" s="733">
        <f t="shared" si="1"/>
        <v>5</v>
      </c>
      <c r="Q18" s="733">
        <f t="shared" si="2"/>
        <v>1</v>
      </c>
      <c r="R18" s="733"/>
      <c r="S18" s="47">
        <f t="shared" si="3"/>
        <v>6</v>
      </c>
      <c r="T18" s="389"/>
      <c r="U18" s="389"/>
      <c r="X18" s="1910"/>
      <c r="Y18" s="1910"/>
      <c r="Z18" s="1910"/>
      <c r="AA18" s="1910"/>
      <c r="AB18" s="1910"/>
      <c r="AC18" s="1910"/>
      <c r="AD18" s="1910"/>
    </row>
    <row r="19" spans="2:30" ht="12.75" customHeight="1">
      <c r="B19" s="1891">
        <v>1402</v>
      </c>
      <c r="C19" s="23" t="s">
        <v>2</v>
      </c>
      <c r="D19" s="37">
        <f>SUM(D20:D28)</f>
        <v>103</v>
      </c>
      <c r="E19" s="37">
        <f>SUM(E20:E28)</f>
        <v>83</v>
      </c>
      <c r="F19" s="37">
        <f t="shared" si="0"/>
        <v>186</v>
      </c>
      <c r="G19" s="37">
        <f>SUM(G20:G28)</f>
        <v>0</v>
      </c>
      <c r="H19" s="37">
        <f>SUM(H20:H28)</f>
        <v>46</v>
      </c>
      <c r="I19" s="37">
        <f>SUM(I20:I28)</f>
        <v>54</v>
      </c>
      <c r="J19" s="37">
        <f t="shared" si="4"/>
        <v>100</v>
      </c>
      <c r="K19" s="37">
        <f>SUM(K20:K28)</f>
        <v>0</v>
      </c>
      <c r="L19" s="37">
        <f>SUM(L20:L28)</f>
        <v>3</v>
      </c>
      <c r="M19" s="37">
        <f>SUM(M20:M28)</f>
        <v>3</v>
      </c>
      <c r="N19" s="37">
        <f t="shared" si="5"/>
        <v>6</v>
      </c>
      <c r="O19" s="37">
        <f>SUM(O20:O28)</f>
        <v>0</v>
      </c>
      <c r="P19" s="37">
        <f t="shared" si="1"/>
        <v>152</v>
      </c>
      <c r="Q19" s="37">
        <f t="shared" si="2"/>
        <v>140</v>
      </c>
      <c r="R19" s="37"/>
      <c r="S19" s="38">
        <f t="shared" si="3"/>
        <v>292</v>
      </c>
      <c r="T19" s="389"/>
      <c r="U19" s="389"/>
      <c r="X19" s="1910"/>
      <c r="Y19" s="1910"/>
      <c r="Z19" s="1910"/>
      <c r="AA19" s="1910"/>
      <c r="AB19" s="1910"/>
      <c r="AC19" s="1910"/>
      <c r="AD19" s="1910"/>
    </row>
    <row r="20" spans="2:30" ht="12" customHeight="1">
      <c r="B20" s="1892"/>
      <c r="C20" s="478" t="s">
        <v>37</v>
      </c>
      <c r="D20" s="634">
        <v>37</v>
      </c>
      <c r="E20" s="634">
        <v>30</v>
      </c>
      <c r="F20" s="634">
        <f t="shared" si="0"/>
        <v>67</v>
      </c>
      <c r="G20" s="634"/>
      <c r="H20" s="634">
        <v>13</v>
      </c>
      <c r="I20" s="634">
        <v>16</v>
      </c>
      <c r="J20" s="634">
        <f t="shared" si="4"/>
        <v>29</v>
      </c>
      <c r="K20" s="634"/>
      <c r="L20" s="634">
        <v>1</v>
      </c>
      <c r="M20" s="634">
        <v>0</v>
      </c>
      <c r="N20" s="634">
        <f t="shared" si="5"/>
        <v>1</v>
      </c>
      <c r="O20" s="634"/>
      <c r="P20" s="737">
        <f t="shared" si="1"/>
        <v>51</v>
      </c>
      <c r="Q20" s="737">
        <f t="shared" si="2"/>
        <v>46</v>
      </c>
      <c r="R20" s="737"/>
      <c r="S20" s="34">
        <f t="shared" si="3"/>
        <v>97</v>
      </c>
      <c r="T20" s="389"/>
      <c r="U20" s="389"/>
      <c r="X20" s="1910"/>
      <c r="Y20" s="1910"/>
      <c r="Z20" s="1910"/>
      <c r="AA20" s="1910"/>
      <c r="AB20" s="1910"/>
      <c r="AC20" s="1910"/>
      <c r="AD20" s="1910"/>
    </row>
    <row r="21" spans="2:30" ht="12" customHeight="1">
      <c r="B21" s="1892"/>
      <c r="C21" s="478" t="s">
        <v>38</v>
      </c>
      <c r="D21" s="634">
        <v>22</v>
      </c>
      <c r="E21" s="634">
        <v>14</v>
      </c>
      <c r="F21" s="634">
        <f t="shared" si="0"/>
        <v>36</v>
      </c>
      <c r="G21" s="634"/>
      <c r="H21" s="634">
        <v>5</v>
      </c>
      <c r="I21" s="634">
        <v>2</v>
      </c>
      <c r="J21" s="634">
        <f t="shared" si="4"/>
        <v>7</v>
      </c>
      <c r="K21" s="634"/>
      <c r="L21" s="634">
        <v>0</v>
      </c>
      <c r="M21" s="634">
        <v>0</v>
      </c>
      <c r="N21" s="634">
        <f t="shared" si="5"/>
        <v>0</v>
      </c>
      <c r="O21" s="634"/>
      <c r="P21" s="634">
        <f t="shared" si="1"/>
        <v>27</v>
      </c>
      <c r="Q21" s="634">
        <f t="shared" si="2"/>
        <v>16</v>
      </c>
      <c r="R21" s="634"/>
      <c r="S21" s="36">
        <f t="shared" si="3"/>
        <v>43</v>
      </c>
      <c r="T21" s="389"/>
      <c r="U21" s="389"/>
      <c r="V21" s="20"/>
      <c r="X21" s="1910"/>
      <c r="Y21" s="1910"/>
      <c r="Z21" s="1910"/>
      <c r="AA21" s="1910"/>
      <c r="AB21" s="1910"/>
      <c r="AC21" s="1910"/>
      <c r="AD21" s="1910"/>
    </row>
    <row r="22" spans="2:30" ht="12" customHeight="1">
      <c r="B22" s="1892"/>
      <c r="C22" s="478" t="s">
        <v>39</v>
      </c>
      <c r="D22" s="634">
        <v>8</v>
      </c>
      <c r="E22" s="634">
        <v>8</v>
      </c>
      <c r="F22" s="634">
        <f t="shared" si="0"/>
        <v>16</v>
      </c>
      <c r="G22" s="634"/>
      <c r="H22" s="634">
        <v>5</v>
      </c>
      <c r="I22" s="634">
        <v>9</v>
      </c>
      <c r="J22" s="634">
        <f t="shared" si="4"/>
        <v>14</v>
      </c>
      <c r="K22" s="634"/>
      <c r="L22" s="634">
        <v>0</v>
      </c>
      <c r="M22" s="634">
        <v>0</v>
      </c>
      <c r="N22" s="634">
        <f t="shared" si="5"/>
        <v>0</v>
      </c>
      <c r="O22" s="634"/>
      <c r="P22" s="634">
        <f t="shared" si="1"/>
        <v>13</v>
      </c>
      <c r="Q22" s="634">
        <f t="shared" si="2"/>
        <v>17</v>
      </c>
      <c r="R22" s="634"/>
      <c r="S22" s="36">
        <f t="shared" si="3"/>
        <v>30</v>
      </c>
      <c r="T22" s="389"/>
      <c r="U22" s="389"/>
      <c r="X22" s="1910"/>
      <c r="Y22" s="1910"/>
      <c r="Z22" s="1910"/>
      <c r="AA22" s="1910"/>
      <c r="AB22" s="1910"/>
      <c r="AC22" s="1910"/>
      <c r="AD22" s="1910"/>
    </row>
    <row r="23" spans="2:30" ht="12" customHeight="1">
      <c r="B23" s="1892"/>
      <c r="C23" s="478" t="s">
        <v>40</v>
      </c>
      <c r="D23" s="634">
        <v>6</v>
      </c>
      <c r="E23" s="634">
        <v>9</v>
      </c>
      <c r="F23" s="634">
        <f t="shared" si="0"/>
        <v>15</v>
      </c>
      <c r="G23" s="634"/>
      <c r="H23" s="634">
        <v>6</v>
      </c>
      <c r="I23" s="634">
        <v>5</v>
      </c>
      <c r="J23" s="634">
        <f t="shared" si="4"/>
        <v>11</v>
      </c>
      <c r="K23" s="634"/>
      <c r="L23" s="634">
        <v>2</v>
      </c>
      <c r="M23" s="634">
        <v>0</v>
      </c>
      <c r="N23" s="634">
        <f t="shared" si="5"/>
        <v>2</v>
      </c>
      <c r="O23" s="634"/>
      <c r="P23" s="634">
        <f t="shared" si="1"/>
        <v>14</v>
      </c>
      <c r="Q23" s="634">
        <f t="shared" si="2"/>
        <v>14</v>
      </c>
      <c r="R23" s="634"/>
      <c r="S23" s="36">
        <f t="shared" si="3"/>
        <v>28</v>
      </c>
      <c r="T23" s="389"/>
      <c r="U23" s="389"/>
      <c r="X23" s="1910"/>
      <c r="Y23" s="1910"/>
      <c r="Z23" s="1910"/>
      <c r="AA23" s="1910"/>
      <c r="AB23" s="1910"/>
      <c r="AC23" s="1910"/>
      <c r="AD23" s="1910"/>
    </row>
    <row r="24" spans="2:30" ht="12" customHeight="1">
      <c r="B24" s="1892"/>
      <c r="C24" s="478" t="s">
        <v>41</v>
      </c>
      <c r="D24" s="634">
        <v>4</v>
      </c>
      <c r="E24" s="634">
        <v>4</v>
      </c>
      <c r="F24" s="634">
        <f t="shared" si="0"/>
        <v>8</v>
      </c>
      <c r="G24" s="634"/>
      <c r="H24" s="634">
        <v>7</v>
      </c>
      <c r="I24" s="634">
        <v>4</v>
      </c>
      <c r="J24" s="634">
        <f t="shared" si="4"/>
        <v>11</v>
      </c>
      <c r="K24" s="634"/>
      <c r="L24" s="634">
        <v>0</v>
      </c>
      <c r="M24" s="634">
        <v>0</v>
      </c>
      <c r="N24" s="634">
        <f t="shared" si="5"/>
        <v>0</v>
      </c>
      <c r="O24" s="634"/>
      <c r="P24" s="634">
        <f t="shared" si="1"/>
        <v>11</v>
      </c>
      <c r="Q24" s="634">
        <f t="shared" si="2"/>
        <v>8</v>
      </c>
      <c r="R24" s="634"/>
      <c r="S24" s="36">
        <f t="shared" si="3"/>
        <v>19</v>
      </c>
      <c r="T24" s="389"/>
      <c r="U24" s="389"/>
      <c r="X24" s="1910"/>
      <c r="Y24" s="1910"/>
      <c r="Z24" s="1910"/>
      <c r="AA24" s="1910"/>
      <c r="AB24" s="1910"/>
      <c r="AC24" s="1910"/>
      <c r="AD24" s="1910"/>
    </row>
    <row r="25" spans="2:30" ht="12" customHeight="1">
      <c r="B25" s="1892"/>
      <c r="C25" s="478" t="s">
        <v>42</v>
      </c>
      <c r="D25" s="634">
        <v>6</v>
      </c>
      <c r="E25" s="634">
        <v>4</v>
      </c>
      <c r="F25" s="634">
        <f t="shared" si="0"/>
        <v>10</v>
      </c>
      <c r="G25" s="634"/>
      <c r="H25" s="634">
        <v>1</v>
      </c>
      <c r="I25" s="634">
        <v>5</v>
      </c>
      <c r="J25" s="634">
        <f t="shared" si="4"/>
        <v>6</v>
      </c>
      <c r="K25" s="634"/>
      <c r="L25" s="634">
        <v>0</v>
      </c>
      <c r="M25" s="634">
        <v>0</v>
      </c>
      <c r="N25" s="634">
        <f t="shared" si="5"/>
        <v>0</v>
      </c>
      <c r="O25" s="634"/>
      <c r="P25" s="634">
        <f t="shared" si="1"/>
        <v>7</v>
      </c>
      <c r="Q25" s="634">
        <f t="shared" si="2"/>
        <v>9</v>
      </c>
      <c r="R25" s="634"/>
      <c r="S25" s="36">
        <f t="shared" si="3"/>
        <v>16</v>
      </c>
      <c r="T25" s="389"/>
      <c r="U25" s="389"/>
    </row>
    <row r="26" spans="2:30" ht="12" customHeight="1">
      <c r="B26" s="1892"/>
      <c r="C26" s="478" t="s">
        <v>43</v>
      </c>
      <c r="D26" s="634">
        <v>10</v>
      </c>
      <c r="E26" s="634">
        <v>9</v>
      </c>
      <c r="F26" s="634">
        <f t="shared" si="0"/>
        <v>19</v>
      </c>
      <c r="G26" s="634"/>
      <c r="H26" s="634">
        <v>2</v>
      </c>
      <c r="I26" s="634">
        <v>2</v>
      </c>
      <c r="J26" s="634">
        <f t="shared" si="4"/>
        <v>4</v>
      </c>
      <c r="K26" s="634"/>
      <c r="L26" s="634">
        <v>0</v>
      </c>
      <c r="M26" s="634">
        <v>0</v>
      </c>
      <c r="N26" s="634">
        <f t="shared" si="5"/>
        <v>0</v>
      </c>
      <c r="O26" s="634"/>
      <c r="P26" s="634">
        <f t="shared" si="1"/>
        <v>12</v>
      </c>
      <c r="Q26" s="634">
        <f t="shared" si="2"/>
        <v>11</v>
      </c>
      <c r="R26" s="634"/>
      <c r="S26" s="36">
        <f t="shared" si="3"/>
        <v>23</v>
      </c>
      <c r="T26" s="389"/>
      <c r="U26" s="389"/>
    </row>
    <row r="27" spans="2:30" ht="12" customHeight="1">
      <c r="B27" s="1892"/>
      <c r="C27" s="478" t="s">
        <v>44</v>
      </c>
      <c r="D27" s="634">
        <v>10</v>
      </c>
      <c r="E27" s="634">
        <v>4</v>
      </c>
      <c r="F27" s="634">
        <f t="shared" si="0"/>
        <v>14</v>
      </c>
      <c r="G27" s="634"/>
      <c r="H27" s="634">
        <v>7</v>
      </c>
      <c r="I27" s="634">
        <v>10</v>
      </c>
      <c r="J27" s="634">
        <f t="shared" si="4"/>
        <v>17</v>
      </c>
      <c r="K27" s="634"/>
      <c r="L27" s="634">
        <v>0</v>
      </c>
      <c r="M27" s="634">
        <v>3</v>
      </c>
      <c r="N27" s="634">
        <f t="shared" si="5"/>
        <v>3</v>
      </c>
      <c r="O27" s="634"/>
      <c r="P27" s="634">
        <f t="shared" si="1"/>
        <v>17</v>
      </c>
      <c r="Q27" s="634">
        <f t="shared" si="2"/>
        <v>17</v>
      </c>
      <c r="R27" s="634"/>
      <c r="S27" s="36">
        <f t="shared" si="3"/>
        <v>34</v>
      </c>
      <c r="T27" s="389"/>
      <c r="U27" s="389"/>
    </row>
    <row r="28" spans="2:30" ht="12" customHeight="1">
      <c r="B28" s="1892"/>
      <c r="C28" s="478" t="s">
        <v>193</v>
      </c>
      <c r="D28" s="634">
        <v>0</v>
      </c>
      <c r="E28" s="634">
        <v>1</v>
      </c>
      <c r="F28" s="634">
        <f t="shared" si="0"/>
        <v>1</v>
      </c>
      <c r="G28" s="634"/>
      <c r="H28" s="634">
        <v>0</v>
      </c>
      <c r="I28" s="634">
        <v>1</v>
      </c>
      <c r="J28" s="634">
        <f t="shared" si="4"/>
        <v>1</v>
      </c>
      <c r="K28" s="634"/>
      <c r="L28" s="634">
        <v>0</v>
      </c>
      <c r="M28" s="634">
        <v>0</v>
      </c>
      <c r="N28" s="634">
        <f t="shared" si="5"/>
        <v>0</v>
      </c>
      <c r="O28" s="634"/>
      <c r="P28" s="634">
        <f t="shared" si="1"/>
        <v>0</v>
      </c>
      <c r="Q28" s="634">
        <f t="shared" si="2"/>
        <v>2</v>
      </c>
      <c r="R28" s="634"/>
      <c r="S28" s="36">
        <f t="shared" si="3"/>
        <v>2</v>
      </c>
      <c r="T28" s="389"/>
      <c r="U28" s="389"/>
    </row>
    <row r="29" spans="2:30" ht="12.75" customHeight="1">
      <c r="B29" s="1891">
        <v>1403</v>
      </c>
      <c r="C29" s="23" t="s">
        <v>3</v>
      </c>
      <c r="D29" s="37">
        <f>SUM(D30:D32)</f>
        <v>35</v>
      </c>
      <c r="E29" s="37">
        <f>SUM(E30:E32)</f>
        <v>37</v>
      </c>
      <c r="F29" s="37">
        <f t="shared" si="0"/>
        <v>72</v>
      </c>
      <c r="G29" s="37">
        <f>SUM(G30:G32)</f>
        <v>0</v>
      </c>
      <c r="H29" s="37">
        <f>SUM(H30:H32)</f>
        <v>10</v>
      </c>
      <c r="I29" s="37">
        <f>SUM(I30:I32)</f>
        <v>9</v>
      </c>
      <c r="J29" s="37">
        <f t="shared" si="4"/>
        <v>19</v>
      </c>
      <c r="K29" s="37">
        <f>SUM(K30:K32)</f>
        <v>0</v>
      </c>
      <c r="L29" s="37">
        <f>SUM(L30:L32)</f>
        <v>0</v>
      </c>
      <c r="M29" s="37">
        <f>SUM(M30:M32)</f>
        <v>0</v>
      </c>
      <c r="N29" s="37">
        <f t="shared" si="5"/>
        <v>0</v>
      </c>
      <c r="O29" s="37">
        <f>SUM(O30:O32)</f>
        <v>0</v>
      </c>
      <c r="P29" s="37">
        <f t="shared" si="1"/>
        <v>45</v>
      </c>
      <c r="Q29" s="37">
        <f t="shared" si="2"/>
        <v>46</v>
      </c>
      <c r="R29" s="37"/>
      <c r="S29" s="38">
        <f t="shared" si="3"/>
        <v>91</v>
      </c>
      <c r="T29" s="389"/>
      <c r="U29" s="389"/>
    </row>
    <row r="30" spans="2:30" ht="12" customHeight="1">
      <c r="B30" s="1892"/>
      <c r="C30" s="478" t="s">
        <v>45</v>
      </c>
      <c r="D30" s="634">
        <v>18</v>
      </c>
      <c r="E30" s="634">
        <v>18</v>
      </c>
      <c r="F30" s="634">
        <f t="shared" si="0"/>
        <v>36</v>
      </c>
      <c r="G30" s="634"/>
      <c r="H30" s="634">
        <v>2</v>
      </c>
      <c r="I30" s="634">
        <v>3</v>
      </c>
      <c r="J30" s="634">
        <f t="shared" si="4"/>
        <v>5</v>
      </c>
      <c r="K30" s="634"/>
      <c r="L30" s="634">
        <v>0</v>
      </c>
      <c r="M30" s="634">
        <v>0</v>
      </c>
      <c r="N30" s="634">
        <f t="shared" si="5"/>
        <v>0</v>
      </c>
      <c r="O30" s="634"/>
      <c r="P30" s="737">
        <f t="shared" si="1"/>
        <v>20</v>
      </c>
      <c r="Q30" s="737">
        <f t="shared" si="2"/>
        <v>21</v>
      </c>
      <c r="R30" s="737"/>
      <c r="S30" s="34">
        <f t="shared" si="3"/>
        <v>41</v>
      </c>
      <c r="T30" s="389"/>
      <c r="U30" s="389"/>
    </row>
    <row r="31" spans="2:30" ht="12" customHeight="1">
      <c r="B31" s="1892"/>
      <c r="C31" s="478" t="s">
        <v>46</v>
      </c>
      <c r="D31" s="634">
        <v>11</v>
      </c>
      <c r="E31" s="634">
        <v>12</v>
      </c>
      <c r="F31" s="634">
        <f t="shared" si="0"/>
        <v>23</v>
      </c>
      <c r="G31" s="634"/>
      <c r="H31" s="634">
        <v>4</v>
      </c>
      <c r="I31" s="634">
        <v>3</v>
      </c>
      <c r="J31" s="634">
        <f t="shared" si="4"/>
        <v>7</v>
      </c>
      <c r="K31" s="634"/>
      <c r="L31" s="634">
        <v>0</v>
      </c>
      <c r="M31" s="634">
        <v>0</v>
      </c>
      <c r="N31" s="634">
        <f t="shared" si="5"/>
        <v>0</v>
      </c>
      <c r="O31" s="634"/>
      <c r="P31" s="634">
        <f t="shared" si="1"/>
        <v>15</v>
      </c>
      <c r="Q31" s="634">
        <f t="shared" si="2"/>
        <v>15</v>
      </c>
      <c r="R31" s="634"/>
      <c r="S31" s="36">
        <f t="shared" si="3"/>
        <v>30</v>
      </c>
      <c r="T31" s="389"/>
      <c r="U31" s="389"/>
    </row>
    <row r="32" spans="2:30" ht="12" customHeight="1">
      <c r="B32" s="1892"/>
      <c r="C32" s="478" t="s">
        <v>47</v>
      </c>
      <c r="D32" s="634">
        <v>6</v>
      </c>
      <c r="E32" s="634">
        <v>7</v>
      </c>
      <c r="F32" s="634">
        <f t="shared" si="0"/>
        <v>13</v>
      </c>
      <c r="G32" s="634"/>
      <c r="H32" s="634">
        <v>4</v>
      </c>
      <c r="I32" s="634">
        <v>3</v>
      </c>
      <c r="J32" s="634">
        <f t="shared" si="4"/>
        <v>7</v>
      </c>
      <c r="K32" s="634"/>
      <c r="L32" s="634">
        <v>0</v>
      </c>
      <c r="M32" s="634">
        <v>0</v>
      </c>
      <c r="N32" s="634">
        <f t="shared" si="5"/>
        <v>0</v>
      </c>
      <c r="O32" s="634"/>
      <c r="P32" s="733">
        <f t="shared" si="1"/>
        <v>10</v>
      </c>
      <c r="Q32" s="733">
        <f t="shared" si="2"/>
        <v>10</v>
      </c>
      <c r="R32" s="733"/>
      <c r="S32" s="47">
        <f t="shared" si="3"/>
        <v>20</v>
      </c>
      <c r="T32" s="389"/>
      <c r="U32" s="389"/>
    </row>
    <row r="33" spans="1:21" ht="12.75" customHeight="1">
      <c r="B33" s="1894">
        <v>1404</v>
      </c>
      <c r="C33" s="23" t="s">
        <v>28</v>
      </c>
      <c r="D33" s="37">
        <f>SUM(D34:D35)</f>
        <v>32</v>
      </c>
      <c r="E33" s="37">
        <f>SUM(E34:E35)</f>
        <v>34</v>
      </c>
      <c r="F33" s="37">
        <f t="shared" si="0"/>
        <v>66</v>
      </c>
      <c r="G33" s="37">
        <f>SUM(G34:G35)</f>
        <v>0</v>
      </c>
      <c r="H33" s="37">
        <f>SUM(H34:H35)</f>
        <v>17</v>
      </c>
      <c r="I33" s="37">
        <f>SUM(I34:I35)</f>
        <v>18</v>
      </c>
      <c r="J33" s="37">
        <f t="shared" si="4"/>
        <v>35</v>
      </c>
      <c r="K33" s="37">
        <f>SUM(K34:K35)</f>
        <v>0</v>
      </c>
      <c r="L33" s="37">
        <f>SUM(L34:L35)</f>
        <v>0</v>
      </c>
      <c r="M33" s="37">
        <f>SUM(M34:M35)</f>
        <v>1</v>
      </c>
      <c r="N33" s="37">
        <f t="shared" si="5"/>
        <v>1</v>
      </c>
      <c r="O33" s="37">
        <f>SUM(O34:O35)</f>
        <v>0</v>
      </c>
      <c r="P33" s="37">
        <f t="shared" si="1"/>
        <v>49</v>
      </c>
      <c r="Q33" s="37">
        <f t="shared" si="2"/>
        <v>53</v>
      </c>
      <c r="R33" s="37"/>
      <c r="S33" s="38">
        <f t="shared" si="3"/>
        <v>102</v>
      </c>
      <c r="T33" s="389"/>
      <c r="U33" s="389"/>
    </row>
    <row r="34" spans="1:21" ht="12" customHeight="1">
      <c r="B34" s="1895"/>
      <c r="C34" s="478" t="s">
        <v>48</v>
      </c>
      <c r="D34" s="634">
        <v>17</v>
      </c>
      <c r="E34" s="634">
        <v>13</v>
      </c>
      <c r="F34" s="634">
        <f t="shared" si="0"/>
        <v>30</v>
      </c>
      <c r="G34" s="634"/>
      <c r="H34" s="634">
        <v>11</v>
      </c>
      <c r="I34" s="634">
        <v>8</v>
      </c>
      <c r="J34" s="634">
        <f t="shared" si="4"/>
        <v>19</v>
      </c>
      <c r="K34" s="634"/>
      <c r="L34" s="634">
        <v>0</v>
      </c>
      <c r="M34" s="634">
        <v>1</v>
      </c>
      <c r="N34" s="634">
        <f t="shared" si="5"/>
        <v>1</v>
      </c>
      <c r="O34" s="634"/>
      <c r="P34" s="737">
        <f t="shared" si="1"/>
        <v>28</v>
      </c>
      <c r="Q34" s="737">
        <f t="shared" si="2"/>
        <v>22</v>
      </c>
      <c r="R34" s="737"/>
      <c r="S34" s="34">
        <f t="shared" si="3"/>
        <v>50</v>
      </c>
      <c r="T34" s="389"/>
    </row>
    <row r="35" spans="1:21" ht="12" customHeight="1">
      <c r="B35" s="1896"/>
      <c r="C35" s="478" t="s">
        <v>49</v>
      </c>
      <c r="D35" s="634">
        <v>15</v>
      </c>
      <c r="E35" s="634">
        <v>21</v>
      </c>
      <c r="F35" s="634">
        <f t="shared" si="0"/>
        <v>36</v>
      </c>
      <c r="G35" s="634"/>
      <c r="H35" s="634">
        <v>6</v>
      </c>
      <c r="I35" s="634">
        <v>10</v>
      </c>
      <c r="J35" s="634">
        <f t="shared" si="4"/>
        <v>16</v>
      </c>
      <c r="K35" s="634"/>
      <c r="L35" s="634">
        <v>0</v>
      </c>
      <c r="M35" s="634">
        <v>0</v>
      </c>
      <c r="N35" s="634">
        <f t="shared" si="5"/>
        <v>0</v>
      </c>
      <c r="O35" s="634"/>
      <c r="P35" s="733">
        <f t="shared" si="1"/>
        <v>21</v>
      </c>
      <c r="Q35" s="733">
        <f t="shared" si="2"/>
        <v>31</v>
      </c>
      <c r="R35" s="733"/>
      <c r="S35" s="47">
        <f t="shared" si="3"/>
        <v>52</v>
      </c>
      <c r="T35" s="389"/>
    </row>
    <row r="36" spans="1:21" ht="12.75" customHeight="1">
      <c r="B36" s="1891">
        <v>1405</v>
      </c>
      <c r="C36" s="23" t="s">
        <v>4</v>
      </c>
      <c r="D36" s="37">
        <f>SUM(D37:D40)</f>
        <v>60</v>
      </c>
      <c r="E36" s="37">
        <f>SUM(E37:E40)</f>
        <v>49</v>
      </c>
      <c r="F36" s="37">
        <f t="shared" si="0"/>
        <v>109</v>
      </c>
      <c r="G36" s="37">
        <f>SUM(G38:G40)</f>
        <v>0</v>
      </c>
      <c r="H36" s="37">
        <f>SUM(H37:H40)</f>
        <v>13</v>
      </c>
      <c r="I36" s="37">
        <f>SUM(I37:I40)</f>
        <v>15</v>
      </c>
      <c r="J36" s="37">
        <f t="shared" si="4"/>
        <v>28</v>
      </c>
      <c r="K36" s="37">
        <f>SUM(K38:K40)</f>
        <v>0</v>
      </c>
      <c r="L36" s="37">
        <f>SUM(L37:L40)</f>
        <v>2</v>
      </c>
      <c r="M36" s="37">
        <f>SUM(M37:M40)</f>
        <v>3</v>
      </c>
      <c r="N36" s="37">
        <f t="shared" si="5"/>
        <v>5</v>
      </c>
      <c r="O36" s="37">
        <f>SUM(O38:O40)</f>
        <v>0</v>
      </c>
      <c r="P36" s="41">
        <f t="shared" si="1"/>
        <v>75</v>
      </c>
      <c r="Q36" s="41">
        <f t="shared" si="2"/>
        <v>67</v>
      </c>
      <c r="R36" s="41"/>
      <c r="S36" s="732">
        <f t="shared" si="3"/>
        <v>142</v>
      </c>
      <c r="T36" s="389"/>
    </row>
    <row r="37" spans="1:21" ht="12.75" customHeight="1">
      <c r="B37" s="1892"/>
      <c r="C37" s="478" t="s">
        <v>50</v>
      </c>
      <c r="D37" s="634">
        <v>23</v>
      </c>
      <c r="E37" s="634">
        <v>10</v>
      </c>
      <c r="F37" s="634">
        <f t="shared" si="0"/>
        <v>33</v>
      </c>
      <c r="G37" s="634"/>
      <c r="H37" s="634">
        <v>7</v>
      </c>
      <c r="I37" s="634">
        <v>4</v>
      </c>
      <c r="J37" s="634">
        <f t="shared" si="4"/>
        <v>11</v>
      </c>
      <c r="K37" s="634"/>
      <c r="L37" s="634">
        <v>2</v>
      </c>
      <c r="M37" s="634">
        <v>1</v>
      </c>
      <c r="N37" s="634">
        <f t="shared" si="5"/>
        <v>3</v>
      </c>
      <c r="O37" s="634"/>
      <c r="P37" s="634">
        <f t="shared" si="1"/>
        <v>32</v>
      </c>
      <c r="Q37" s="634">
        <f t="shared" si="2"/>
        <v>15</v>
      </c>
      <c r="R37" s="634"/>
      <c r="S37" s="36">
        <f t="shared" si="3"/>
        <v>47</v>
      </c>
      <c r="T37" s="389"/>
    </row>
    <row r="38" spans="1:21" ht="12" customHeight="1">
      <c r="B38" s="1892"/>
      <c r="C38" s="478" t="s">
        <v>58</v>
      </c>
      <c r="D38" s="634">
        <v>32</v>
      </c>
      <c r="E38" s="634">
        <v>31</v>
      </c>
      <c r="F38" s="634">
        <f t="shared" si="0"/>
        <v>63</v>
      </c>
      <c r="G38" s="634"/>
      <c r="H38" s="634">
        <v>3</v>
      </c>
      <c r="I38" s="634">
        <v>6</v>
      </c>
      <c r="J38" s="634">
        <f t="shared" si="4"/>
        <v>9</v>
      </c>
      <c r="K38" s="634"/>
      <c r="L38" s="634">
        <v>0</v>
      </c>
      <c r="M38" s="634">
        <v>1</v>
      </c>
      <c r="N38" s="634">
        <f t="shared" si="5"/>
        <v>1</v>
      </c>
      <c r="O38" s="634"/>
      <c r="P38" s="634">
        <f t="shared" si="1"/>
        <v>35</v>
      </c>
      <c r="Q38" s="634">
        <f t="shared" si="2"/>
        <v>38</v>
      </c>
      <c r="R38" s="634"/>
      <c r="S38" s="36">
        <f t="shared" si="3"/>
        <v>73</v>
      </c>
    </row>
    <row r="39" spans="1:21" ht="12" customHeight="1">
      <c r="B39" s="1892"/>
      <c r="C39" s="478" t="s">
        <v>51</v>
      </c>
      <c r="D39" s="634">
        <v>1</v>
      </c>
      <c r="E39" s="634">
        <v>5</v>
      </c>
      <c r="F39" s="634">
        <f t="shared" si="0"/>
        <v>6</v>
      </c>
      <c r="G39" s="634"/>
      <c r="H39" s="634">
        <v>3</v>
      </c>
      <c r="I39" s="634">
        <v>3</v>
      </c>
      <c r="J39" s="634">
        <f t="shared" si="4"/>
        <v>6</v>
      </c>
      <c r="K39" s="634"/>
      <c r="L39" s="634">
        <v>0</v>
      </c>
      <c r="M39" s="634">
        <v>0</v>
      </c>
      <c r="N39" s="634">
        <f t="shared" si="5"/>
        <v>0</v>
      </c>
      <c r="O39" s="634"/>
      <c r="P39" s="634">
        <f t="shared" si="1"/>
        <v>4</v>
      </c>
      <c r="Q39" s="634">
        <f t="shared" si="2"/>
        <v>8</v>
      </c>
      <c r="R39" s="634"/>
      <c r="S39" s="36">
        <f t="shared" si="3"/>
        <v>12</v>
      </c>
    </row>
    <row r="40" spans="1:21" ht="12" customHeight="1">
      <c r="A40" s="717"/>
      <c r="B40" s="1892"/>
      <c r="C40" s="478" t="s">
        <v>52</v>
      </c>
      <c r="D40" s="634">
        <v>4</v>
      </c>
      <c r="E40" s="634">
        <v>3</v>
      </c>
      <c r="F40" s="634">
        <f t="shared" ref="F40:F71" si="6">SUM(D40:E40)</f>
        <v>7</v>
      </c>
      <c r="G40" s="634"/>
      <c r="H40" s="634">
        <v>0</v>
      </c>
      <c r="I40" s="634">
        <v>2</v>
      </c>
      <c r="J40" s="634">
        <f t="shared" si="4"/>
        <v>2</v>
      </c>
      <c r="K40" s="634"/>
      <c r="L40" s="634">
        <v>0</v>
      </c>
      <c r="M40" s="634">
        <v>1</v>
      </c>
      <c r="N40" s="634">
        <f t="shared" si="5"/>
        <v>1</v>
      </c>
      <c r="O40" s="634"/>
      <c r="P40" s="634">
        <f t="shared" ref="P40:P64" si="7">SUM(D40+H40+L40)</f>
        <v>4</v>
      </c>
      <c r="Q40" s="634">
        <f t="shared" ref="Q40:Q64" si="8">SUM(E40+I40+M40)</f>
        <v>6</v>
      </c>
      <c r="R40" s="634"/>
      <c r="S40" s="36">
        <f t="shared" ref="S40:S64" si="9">SUM(P40:Q40)</f>
        <v>10</v>
      </c>
    </row>
    <row r="41" spans="1:21" ht="12.75" customHeight="1">
      <c r="B41" s="1891">
        <v>1406</v>
      </c>
      <c r="C41" s="23" t="s">
        <v>5</v>
      </c>
      <c r="D41" s="37">
        <f>SUM(D42:D46)</f>
        <v>55</v>
      </c>
      <c r="E41" s="37">
        <f>SUM(E42:E46)</f>
        <v>55</v>
      </c>
      <c r="F41" s="37">
        <f t="shared" si="6"/>
        <v>110</v>
      </c>
      <c r="G41" s="37">
        <f>SUM(G42:G46)</f>
        <v>0</v>
      </c>
      <c r="H41" s="37">
        <f>SUM(H42:H46)</f>
        <v>22</v>
      </c>
      <c r="I41" s="37">
        <f>SUM(I42:I46)</f>
        <v>37</v>
      </c>
      <c r="J41" s="37">
        <f t="shared" ref="J41:J72" si="10">SUM(H41:I41)</f>
        <v>59</v>
      </c>
      <c r="K41" s="37">
        <f>SUM(K42:K46)</f>
        <v>0</v>
      </c>
      <c r="L41" s="37">
        <f>SUM(L42:L46)</f>
        <v>3</v>
      </c>
      <c r="M41" s="37">
        <f>SUM(M42:M46)</f>
        <v>7</v>
      </c>
      <c r="N41" s="37">
        <f t="shared" ref="N41:N72" si="11">SUM(L41:M41)</f>
        <v>10</v>
      </c>
      <c r="O41" s="37">
        <f>SUM(O42:O46)</f>
        <v>0</v>
      </c>
      <c r="P41" s="37">
        <f t="shared" si="7"/>
        <v>80</v>
      </c>
      <c r="Q41" s="37">
        <f t="shared" si="8"/>
        <v>99</v>
      </c>
      <c r="R41" s="37"/>
      <c r="S41" s="38">
        <f t="shared" si="9"/>
        <v>179</v>
      </c>
    </row>
    <row r="42" spans="1:21" ht="12" customHeight="1">
      <c r="B42" s="1892"/>
      <c r="C42" s="478" t="s">
        <v>53</v>
      </c>
      <c r="D42" s="634">
        <v>31</v>
      </c>
      <c r="E42" s="634">
        <v>35</v>
      </c>
      <c r="F42" s="634">
        <f t="shared" si="6"/>
        <v>66</v>
      </c>
      <c r="G42" s="634"/>
      <c r="H42" s="634">
        <v>8</v>
      </c>
      <c r="I42" s="634">
        <v>24</v>
      </c>
      <c r="J42" s="634">
        <f t="shared" si="10"/>
        <v>32</v>
      </c>
      <c r="K42" s="634"/>
      <c r="L42" s="634">
        <v>1</v>
      </c>
      <c r="M42" s="634">
        <v>3</v>
      </c>
      <c r="N42" s="634">
        <f t="shared" si="11"/>
        <v>4</v>
      </c>
      <c r="O42" s="634"/>
      <c r="P42" s="737">
        <f t="shared" si="7"/>
        <v>40</v>
      </c>
      <c r="Q42" s="737">
        <f t="shared" si="8"/>
        <v>62</v>
      </c>
      <c r="R42" s="737"/>
      <c r="S42" s="34">
        <f t="shared" si="9"/>
        <v>102</v>
      </c>
    </row>
    <row r="43" spans="1:21" ht="12" customHeight="1">
      <c r="B43" s="1892"/>
      <c r="C43" s="478" t="s">
        <v>226</v>
      </c>
      <c r="D43" s="634">
        <v>2</v>
      </c>
      <c r="E43" s="634">
        <v>5</v>
      </c>
      <c r="F43" s="634">
        <f t="shared" si="6"/>
        <v>7</v>
      </c>
      <c r="G43" s="634"/>
      <c r="H43" s="634">
        <v>4</v>
      </c>
      <c r="I43" s="634">
        <v>4</v>
      </c>
      <c r="J43" s="634">
        <f t="shared" si="10"/>
        <v>8</v>
      </c>
      <c r="K43" s="634"/>
      <c r="L43" s="634">
        <v>1</v>
      </c>
      <c r="M43" s="634">
        <v>0</v>
      </c>
      <c r="N43" s="634">
        <f t="shared" si="11"/>
        <v>1</v>
      </c>
      <c r="O43" s="634"/>
      <c r="P43" s="634">
        <f t="shared" si="7"/>
        <v>7</v>
      </c>
      <c r="Q43" s="634">
        <f t="shared" si="8"/>
        <v>9</v>
      </c>
      <c r="R43" s="634"/>
      <c r="S43" s="36">
        <f t="shared" si="9"/>
        <v>16</v>
      </c>
    </row>
    <row r="44" spans="1:21" ht="12" customHeight="1">
      <c r="B44" s="1892"/>
      <c r="C44" s="478" t="s">
        <v>55</v>
      </c>
      <c r="D44" s="634">
        <v>20</v>
      </c>
      <c r="E44" s="634">
        <v>9</v>
      </c>
      <c r="F44" s="634">
        <f t="shared" si="6"/>
        <v>29</v>
      </c>
      <c r="G44" s="634"/>
      <c r="H44" s="634">
        <v>1</v>
      </c>
      <c r="I44" s="634">
        <v>7</v>
      </c>
      <c r="J44" s="634">
        <f t="shared" si="10"/>
        <v>8</v>
      </c>
      <c r="K44" s="634"/>
      <c r="L44" s="634">
        <v>0</v>
      </c>
      <c r="M44" s="634">
        <v>0</v>
      </c>
      <c r="N44" s="634">
        <f t="shared" si="11"/>
        <v>0</v>
      </c>
      <c r="O44" s="634"/>
      <c r="P44" s="634">
        <f t="shared" si="7"/>
        <v>21</v>
      </c>
      <c r="Q44" s="634">
        <f t="shared" si="8"/>
        <v>16</v>
      </c>
      <c r="R44" s="634"/>
      <c r="S44" s="36">
        <f t="shared" si="9"/>
        <v>37</v>
      </c>
    </row>
    <row r="45" spans="1:21" ht="12" customHeight="1">
      <c r="B45" s="1892"/>
      <c r="C45" s="478" t="s">
        <v>26</v>
      </c>
      <c r="D45" s="634">
        <v>2</v>
      </c>
      <c r="E45" s="634">
        <v>6</v>
      </c>
      <c r="F45" s="634">
        <f t="shared" si="6"/>
        <v>8</v>
      </c>
      <c r="G45" s="634"/>
      <c r="H45" s="634">
        <v>4</v>
      </c>
      <c r="I45" s="634">
        <v>1</v>
      </c>
      <c r="J45" s="634">
        <f t="shared" si="10"/>
        <v>5</v>
      </c>
      <c r="K45" s="634"/>
      <c r="L45" s="634">
        <v>0</v>
      </c>
      <c r="M45" s="634">
        <v>2</v>
      </c>
      <c r="N45" s="634">
        <f t="shared" si="11"/>
        <v>2</v>
      </c>
      <c r="O45" s="634"/>
      <c r="P45" s="634">
        <f t="shared" si="7"/>
        <v>6</v>
      </c>
      <c r="Q45" s="634">
        <f t="shared" si="8"/>
        <v>9</v>
      </c>
      <c r="R45" s="634"/>
      <c r="S45" s="36">
        <f t="shared" si="9"/>
        <v>15</v>
      </c>
    </row>
    <row r="46" spans="1:21" ht="12" customHeight="1">
      <c r="B46" s="1892"/>
      <c r="C46" s="478" t="s">
        <v>15</v>
      </c>
      <c r="D46" s="634">
        <v>0</v>
      </c>
      <c r="E46" s="634">
        <v>0</v>
      </c>
      <c r="F46" s="634">
        <f t="shared" si="6"/>
        <v>0</v>
      </c>
      <c r="G46" s="634"/>
      <c r="H46" s="634">
        <v>5</v>
      </c>
      <c r="I46" s="634">
        <v>1</v>
      </c>
      <c r="J46" s="634">
        <f t="shared" si="10"/>
        <v>6</v>
      </c>
      <c r="K46" s="634"/>
      <c r="L46" s="634">
        <v>1</v>
      </c>
      <c r="M46" s="634">
        <v>2</v>
      </c>
      <c r="N46" s="634">
        <f t="shared" si="11"/>
        <v>3</v>
      </c>
      <c r="O46" s="634"/>
      <c r="P46" s="634">
        <f t="shared" si="7"/>
        <v>6</v>
      </c>
      <c r="Q46" s="634">
        <f t="shared" si="8"/>
        <v>3</v>
      </c>
      <c r="R46" s="634"/>
      <c r="S46" s="36">
        <f t="shared" si="9"/>
        <v>9</v>
      </c>
    </row>
    <row r="47" spans="1:21" ht="12.75" customHeight="1">
      <c r="B47" s="1894">
        <v>1407</v>
      </c>
      <c r="C47" s="23" t="s">
        <v>62</v>
      </c>
      <c r="D47" s="37">
        <f>SUM(D48:D49)</f>
        <v>0</v>
      </c>
      <c r="E47" s="37">
        <f>SUM(E48:E49)</f>
        <v>2</v>
      </c>
      <c r="F47" s="37">
        <f t="shared" si="6"/>
        <v>2</v>
      </c>
      <c r="G47" s="37">
        <f>SUM(G49:G49)</f>
        <v>0</v>
      </c>
      <c r="H47" s="37">
        <f>SUM(H48:H49)</f>
        <v>9</v>
      </c>
      <c r="I47" s="37">
        <f>SUM(I48:I49)</f>
        <v>10</v>
      </c>
      <c r="J47" s="37">
        <f t="shared" si="10"/>
        <v>19</v>
      </c>
      <c r="K47" s="37">
        <f>SUM(K49:K49)</f>
        <v>0</v>
      </c>
      <c r="L47" s="37">
        <f>SUM(L48:L49)</f>
        <v>2</v>
      </c>
      <c r="M47" s="37">
        <f>SUM(M48:M49)</f>
        <v>3</v>
      </c>
      <c r="N47" s="37">
        <f t="shared" si="11"/>
        <v>5</v>
      </c>
      <c r="O47" s="37">
        <f>SUM(O49:O49)</f>
        <v>6</v>
      </c>
      <c r="P47" s="37">
        <f t="shared" si="7"/>
        <v>11</v>
      </c>
      <c r="Q47" s="37">
        <f t="shared" si="8"/>
        <v>15</v>
      </c>
      <c r="R47" s="37"/>
      <c r="S47" s="38">
        <f t="shared" si="9"/>
        <v>26</v>
      </c>
    </row>
    <row r="48" spans="1:21" ht="12.75" customHeight="1">
      <c r="A48" s="717"/>
      <c r="B48" s="1895"/>
      <c r="C48" s="478" t="s">
        <v>56</v>
      </c>
      <c r="D48" s="736">
        <v>0</v>
      </c>
      <c r="E48" s="736">
        <v>2</v>
      </c>
      <c r="F48" s="634">
        <f t="shared" si="6"/>
        <v>2</v>
      </c>
      <c r="G48" s="736"/>
      <c r="H48" s="736">
        <v>2</v>
      </c>
      <c r="I48" s="736">
        <v>3</v>
      </c>
      <c r="J48" s="634">
        <f t="shared" si="10"/>
        <v>5</v>
      </c>
      <c r="K48" s="736"/>
      <c r="L48" s="736">
        <v>0</v>
      </c>
      <c r="M48" s="736">
        <v>2</v>
      </c>
      <c r="N48" s="634">
        <f t="shared" si="11"/>
        <v>2</v>
      </c>
      <c r="O48" s="736"/>
      <c r="P48" s="634">
        <f t="shared" si="7"/>
        <v>2</v>
      </c>
      <c r="Q48" s="634">
        <f t="shared" si="8"/>
        <v>7</v>
      </c>
      <c r="R48" s="634"/>
      <c r="S48" s="36">
        <f t="shared" si="9"/>
        <v>9</v>
      </c>
    </row>
    <row r="49" spans="1:19" ht="12" customHeight="1">
      <c r="B49" s="1895"/>
      <c r="C49" s="478" t="s">
        <v>25</v>
      </c>
      <c r="D49" s="736">
        <v>0</v>
      </c>
      <c r="E49" s="736">
        <v>0</v>
      </c>
      <c r="F49" s="634">
        <f t="shared" si="6"/>
        <v>0</v>
      </c>
      <c r="G49" s="736"/>
      <c r="H49" s="736">
        <v>7</v>
      </c>
      <c r="I49" s="736">
        <v>7</v>
      </c>
      <c r="J49" s="634">
        <f t="shared" si="10"/>
        <v>14</v>
      </c>
      <c r="K49" s="736"/>
      <c r="L49" s="736">
        <v>2</v>
      </c>
      <c r="M49" s="736">
        <v>1</v>
      </c>
      <c r="N49" s="634">
        <f t="shared" si="11"/>
        <v>3</v>
      </c>
      <c r="O49" s="736">
        <v>6</v>
      </c>
      <c r="P49" s="733">
        <f t="shared" si="7"/>
        <v>9</v>
      </c>
      <c r="Q49" s="733">
        <f t="shared" si="8"/>
        <v>8</v>
      </c>
      <c r="R49" s="733"/>
      <c r="S49" s="47">
        <f t="shared" si="9"/>
        <v>17</v>
      </c>
    </row>
    <row r="50" spans="1:19" ht="12.75" customHeight="1">
      <c r="B50" s="1894">
        <v>1408</v>
      </c>
      <c r="C50" s="23" t="s">
        <v>63</v>
      </c>
      <c r="D50" s="735">
        <f>SUM(D51:D56)</f>
        <v>24</v>
      </c>
      <c r="E50" s="735">
        <f>SUM(E51:E56)</f>
        <v>34</v>
      </c>
      <c r="F50" s="37">
        <f t="shared" si="6"/>
        <v>58</v>
      </c>
      <c r="G50" s="734">
        <f>SUM(G52:G56)</f>
        <v>0</v>
      </c>
      <c r="H50" s="735">
        <f>SUM(H51:H56)</f>
        <v>30</v>
      </c>
      <c r="I50" s="735">
        <f>SUM(I51:I56)</f>
        <v>19</v>
      </c>
      <c r="J50" s="37">
        <f t="shared" si="10"/>
        <v>49</v>
      </c>
      <c r="K50" s="734">
        <f>SUM(K52:K56)</f>
        <v>0</v>
      </c>
      <c r="L50" s="735">
        <f>SUM(L51:L56)</f>
        <v>5</v>
      </c>
      <c r="M50" s="735">
        <f>SUM(M51:M56)</f>
        <v>6</v>
      </c>
      <c r="N50" s="37">
        <f t="shared" si="11"/>
        <v>11</v>
      </c>
      <c r="O50" s="734">
        <f>SUM(O52:O56)</f>
        <v>0</v>
      </c>
      <c r="P50" s="41">
        <f t="shared" si="7"/>
        <v>59</v>
      </c>
      <c r="Q50" s="41">
        <f t="shared" si="8"/>
        <v>59</v>
      </c>
      <c r="R50" s="41"/>
      <c r="S50" s="732">
        <f t="shared" si="9"/>
        <v>118</v>
      </c>
    </row>
    <row r="51" spans="1:19" ht="12.75" customHeight="1">
      <c r="A51" s="717"/>
      <c r="B51" s="1895"/>
      <c r="C51" s="478" t="s">
        <v>16</v>
      </c>
      <c r="D51" s="634">
        <v>0</v>
      </c>
      <c r="E51" s="634">
        <v>1</v>
      </c>
      <c r="F51" s="634">
        <f t="shared" si="6"/>
        <v>1</v>
      </c>
      <c r="G51" s="634"/>
      <c r="H51" s="634">
        <v>6</v>
      </c>
      <c r="I51" s="634">
        <v>2</v>
      </c>
      <c r="J51" s="634">
        <f t="shared" si="10"/>
        <v>8</v>
      </c>
      <c r="K51" s="634"/>
      <c r="L51" s="634">
        <v>4</v>
      </c>
      <c r="M51" s="634">
        <v>4</v>
      </c>
      <c r="N51" s="634">
        <f t="shared" si="11"/>
        <v>8</v>
      </c>
      <c r="O51" s="634"/>
      <c r="P51" s="634">
        <f t="shared" si="7"/>
        <v>10</v>
      </c>
      <c r="Q51" s="634">
        <f t="shared" si="8"/>
        <v>7</v>
      </c>
      <c r="R51" s="634"/>
      <c r="S51" s="36">
        <f t="shared" si="9"/>
        <v>17</v>
      </c>
    </row>
    <row r="52" spans="1:19" ht="12" customHeight="1">
      <c r="B52" s="1895"/>
      <c r="C52" s="478" t="s">
        <v>57</v>
      </c>
      <c r="D52" s="623">
        <v>10</v>
      </c>
      <c r="E52" s="623">
        <v>16</v>
      </c>
      <c r="F52" s="634">
        <f t="shared" si="6"/>
        <v>26</v>
      </c>
      <c r="G52" s="705"/>
      <c r="H52" s="705">
        <v>8</v>
      </c>
      <c r="I52" s="705">
        <v>5</v>
      </c>
      <c r="J52" s="634">
        <f t="shared" si="10"/>
        <v>13</v>
      </c>
      <c r="K52" s="705"/>
      <c r="L52" s="705">
        <v>0</v>
      </c>
      <c r="M52" s="705">
        <v>1</v>
      </c>
      <c r="N52" s="634">
        <f t="shared" si="11"/>
        <v>1</v>
      </c>
      <c r="O52" s="705"/>
      <c r="P52" s="634">
        <f t="shared" si="7"/>
        <v>18</v>
      </c>
      <c r="Q52" s="634">
        <f t="shared" si="8"/>
        <v>22</v>
      </c>
      <c r="R52" s="634"/>
      <c r="S52" s="36">
        <f t="shared" si="9"/>
        <v>40</v>
      </c>
    </row>
    <row r="53" spans="1:19" ht="12" customHeight="1">
      <c r="B53" s="1895"/>
      <c r="C53" s="478" t="s">
        <v>65</v>
      </c>
      <c r="D53" s="623">
        <v>0</v>
      </c>
      <c r="E53" s="623">
        <v>0</v>
      </c>
      <c r="F53" s="634">
        <f t="shared" si="6"/>
        <v>0</v>
      </c>
      <c r="G53" s="705"/>
      <c r="H53" s="705">
        <v>1</v>
      </c>
      <c r="I53" s="705">
        <v>0</v>
      </c>
      <c r="J53" s="634">
        <f t="shared" si="10"/>
        <v>1</v>
      </c>
      <c r="K53" s="705"/>
      <c r="L53" s="705">
        <v>0</v>
      </c>
      <c r="M53" s="705">
        <v>0</v>
      </c>
      <c r="N53" s="634">
        <f t="shared" si="11"/>
        <v>0</v>
      </c>
      <c r="O53" s="705"/>
      <c r="P53" s="634">
        <f t="shared" si="7"/>
        <v>1</v>
      </c>
      <c r="Q53" s="634">
        <f t="shared" si="8"/>
        <v>0</v>
      </c>
      <c r="R53" s="634"/>
      <c r="S53" s="36">
        <f t="shared" si="9"/>
        <v>1</v>
      </c>
    </row>
    <row r="54" spans="1:19" ht="12" customHeight="1">
      <c r="B54" s="1895"/>
      <c r="C54" s="478" t="s">
        <v>64</v>
      </c>
      <c r="D54" s="623">
        <v>2</v>
      </c>
      <c r="E54" s="623">
        <v>0</v>
      </c>
      <c r="F54" s="634">
        <f t="shared" si="6"/>
        <v>2</v>
      </c>
      <c r="G54" s="705"/>
      <c r="H54" s="705">
        <v>3</v>
      </c>
      <c r="I54" s="705">
        <v>0</v>
      </c>
      <c r="J54" s="634">
        <f t="shared" si="10"/>
        <v>3</v>
      </c>
      <c r="K54" s="705"/>
      <c r="L54" s="705">
        <v>0</v>
      </c>
      <c r="M54" s="705">
        <v>0</v>
      </c>
      <c r="N54" s="634">
        <f t="shared" si="11"/>
        <v>0</v>
      </c>
      <c r="O54" s="705"/>
      <c r="P54" s="634">
        <f t="shared" si="7"/>
        <v>5</v>
      </c>
      <c r="Q54" s="634">
        <f t="shared" si="8"/>
        <v>0</v>
      </c>
      <c r="R54" s="634"/>
      <c r="S54" s="36">
        <f t="shared" si="9"/>
        <v>5</v>
      </c>
    </row>
    <row r="55" spans="1:19" ht="12" customHeight="1">
      <c r="B55" s="1895"/>
      <c r="C55" s="478" t="s">
        <v>18</v>
      </c>
      <c r="D55" s="634">
        <v>7</v>
      </c>
      <c r="E55" s="634">
        <v>6</v>
      </c>
      <c r="F55" s="634">
        <f t="shared" si="6"/>
        <v>13</v>
      </c>
      <c r="G55" s="634"/>
      <c r="H55" s="634">
        <v>8</v>
      </c>
      <c r="I55" s="634">
        <v>9</v>
      </c>
      <c r="J55" s="634">
        <f t="shared" si="10"/>
        <v>17</v>
      </c>
      <c r="K55" s="634"/>
      <c r="L55" s="634">
        <v>0</v>
      </c>
      <c r="M55" s="634">
        <v>1</v>
      </c>
      <c r="N55" s="634">
        <f t="shared" si="11"/>
        <v>1</v>
      </c>
      <c r="O55" s="634"/>
      <c r="P55" s="634">
        <f t="shared" si="7"/>
        <v>15</v>
      </c>
      <c r="Q55" s="634">
        <f t="shared" si="8"/>
        <v>16</v>
      </c>
      <c r="R55" s="634"/>
      <c r="S55" s="36">
        <f t="shared" si="9"/>
        <v>31</v>
      </c>
    </row>
    <row r="56" spans="1:19" ht="12" customHeight="1">
      <c r="B56" s="1896"/>
      <c r="C56" s="478" t="s">
        <v>59</v>
      </c>
      <c r="D56" s="733">
        <v>5</v>
      </c>
      <c r="E56" s="733">
        <v>11</v>
      </c>
      <c r="F56" s="733">
        <f t="shared" si="6"/>
        <v>16</v>
      </c>
      <c r="G56" s="733"/>
      <c r="H56" s="733">
        <v>4</v>
      </c>
      <c r="I56" s="733">
        <v>3</v>
      </c>
      <c r="J56" s="733">
        <f t="shared" si="10"/>
        <v>7</v>
      </c>
      <c r="K56" s="733"/>
      <c r="L56" s="733">
        <v>1</v>
      </c>
      <c r="M56" s="733">
        <v>0</v>
      </c>
      <c r="N56" s="733">
        <f t="shared" si="11"/>
        <v>1</v>
      </c>
      <c r="O56" s="733"/>
      <c r="P56" s="733">
        <f t="shared" si="7"/>
        <v>10</v>
      </c>
      <c r="Q56" s="733">
        <f t="shared" si="8"/>
        <v>14</v>
      </c>
      <c r="R56" s="733"/>
      <c r="S56" s="47">
        <f t="shared" si="9"/>
        <v>24</v>
      </c>
    </row>
    <row r="57" spans="1:19" ht="12.75" customHeight="1">
      <c r="B57" s="1895">
        <v>1624</v>
      </c>
      <c r="C57" s="23" t="s">
        <v>19</v>
      </c>
      <c r="D57" s="41">
        <f>SUM(D58:D60)</f>
        <v>11</v>
      </c>
      <c r="E57" s="41">
        <f>SUM(E58:E60)</f>
        <v>23</v>
      </c>
      <c r="F57" s="41">
        <f t="shared" si="6"/>
        <v>34</v>
      </c>
      <c r="G57" s="41">
        <f>SUM(G59:G60)</f>
        <v>0</v>
      </c>
      <c r="H57" s="41">
        <f>SUM(H58:H60)</f>
        <v>8</v>
      </c>
      <c r="I57" s="41">
        <f>SUM(I58:I60)</f>
        <v>8</v>
      </c>
      <c r="J57" s="41">
        <f t="shared" si="10"/>
        <v>16</v>
      </c>
      <c r="K57" s="41">
        <f>SUM(K59:K60)</f>
        <v>0</v>
      </c>
      <c r="L57" s="41">
        <f>SUM(L58:L60)</f>
        <v>3</v>
      </c>
      <c r="M57" s="41">
        <f>SUM(M58:M60)</f>
        <v>2</v>
      </c>
      <c r="N57" s="41">
        <f t="shared" si="11"/>
        <v>5</v>
      </c>
      <c r="O57" s="41">
        <f>SUM(O59:O60)</f>
        <v>0</v>
      </c>
      <c r="P57" s="41">
        <f t="shared" si="7"/>
        <v>22</v>
      </c>
      <c r="Q57" s="41">
        <f t="shared" si="8"/>
        <v>33</v>
      </c>
      <c r="R57" s="41"/>
      <c r="S57" s="732">
        <f t="shared" si="9"/>
        <v>55</v>
      </c>
    </row>
    <row r="58" spans="1:19" ht="12.75" customHeight="1">
      <c r="A58" s="717"/>
      <c r="B58" s="1895"/>
      <c r="C58" s="478" t="s">
        <v>21</v>
      </c>
      <c r="D58" s="634">
        <v>2</v>
      </c>
      <c r="E58" s="634">
        <v>8</v>
      </c>
      <c r="F58" s="634">
        <f t="shared" si="6"/>
        <v>10</v>
      </c>
      <c r="G58" s="634"/>
      <c r="H58" s="634">
        <v>3</v>
      </c>
      <c r="I58" s="634">
        <v>2</v>
      </c>
      <c r="J58" s="634">
        <f t="shared" si="10"/>
        <v>5</v>
      </c>
      <c r="K58" s="634"/>
      <c r="L58" s="634">
        <v>0</v>
      </c>
      <c r="M58" s="634">
        <v>1</v>
      </c>
      <c r="N58" s="634">
        <f t="shared" si="11"/>
        <v>1</v>
      </c>
      <c r="O58" s="634"/>
      <c r="P58" s="634">
        <f t="shared" si="7"/>
        <v>5</v>
      </c>
      <c r="Q58" s="634">
        <f t="shared" si="8"/>
        <v>11</v>
      </c>
      <c r="R58" s="634"/>
      <c r="S58" s="36">
        <f t="shared" si="9"/>
        <v>16</v>
      </c>
    </row>
    <row r="59" spans="1:19" s="556" customFormat="1" ht="12" customHeight="1">
      <c r="A59" s="717"/>
      <c r="B59" s="1895"/>
      <c r="C59" s="478" t="s">
        <v>149</v>
      </c>
      <c r="D59" s="497">
        <v>1</v>
      </c>
      <c r="E59" s="497">
        <v>3</v>
      </c>
      <c r="F59" s="497">
        <f t="shared" si="6"/>
        <v>4</v>
      </c>
      <c r="G59" s="497"/>
      <c r="H59" s="497">
        <v>3</v>
      </c>
      <c r="I59" s="497">
        <v>1</v>
      </c>
      <c r="J59" s="497">
        <f t="shared" si="10"/>
        <v>4</v>
      </c>
      <c r="K59" s="497"/>
      <c r="L59" s="497">
        <v>2</v>
      </c>
      <c r="M59" s="497">
        <v>1</v>
      </c>
      <c r="N59" s="497">
        <f t="shared" si="11"/>
        <v>3</v>
      </c>
      <c r="O59" s="497"/>
      <c r="P59" s="634">
        <f t="shared" si="7"/>
        <v>6</v>
      </c>
      <c r="Q59" s="634">
        <f t="shared" si="8"/>
        <v>5</v>
      </c>
      <c r="R59" s="634"/>
      <c r="S59" s="36">
        <f t="shared" si="9"/>
        <v>11</v>
      </c>
    </row>
    <row r="60" spans="1:19" s="726" customFormat="1" ht="12" customHeight="1">
      <c r="A60" s="728"/>
      <c r="B60" s="1923"/>
      <c r="C60" s="478" t="s">
        <v>22</v>
      </c>
      <c r="D60" s="634">
        <v>8</v>
      </c>
      <c r="E60" s="634">
        <v>12</v>
      </c>
      <c r="F60" s="634">
        <f t="shared" si="6"/>
        <v>20</v>
      </c>
      <c r="G60" s="634"/>
      <c r="H60" s="634">
        <v>2</v>
      </c>
      <c r="I60" s="634">
        <v>5</v>
      </c>
      <c r="J60" s="634">
        <f t="shared" si="10"/>
        <v>7</v>
      </c>
      <c r="K60" s="634"/>
      <c r="L60" s="634">
        <v>1</v>
      </c>
      <c r="M60" s="634">
        <v>0</v>
      </c>
      <c r="N60" s="634">
        <f t="shared" si="11"/>
        <v>1</v>
      </c>
      <c r="O60" s="634"/>
      <c r="P60" s="634">
        <f t="shared" si="7"/>
        <v>11</v>
      </c>
      <c r="Q60" s="634">
        <f t="shared" si="8"/>
        <v>17</v>
      </c>
      <c r="R60" s="634"/>
      <c r="S60" s="36">
        <f t="shared" si="9"/>
        <v>28</v>
      </c>
    </row>
    <row r="61" spans="1:19" s="726" customFormat="1" ht="12" customHeight="1">
      <c r="A61" s="728"/>
      <c r="B61" s="2006"/>
      <c r="C61" s="23" t="s">
        <v>259</v>
      </c>
      <c r="D61" s="37">
        <f>SUM(D62:D63)</f>
        <v>0</v>
      </c>
      <c r="E61" s="37">
        <f>SUM(E62:E63)</f>
        <v>0</v>
      </c>
      <c r="F61" s="37">
        <f t="shared" si="6"/>
        <v>0</v>
      </c>
      <c r="G61" s="37"/>
      <c r="H61" s="37">
        <f>SUM(H62:H63)</f>
        <v>2</v>
      </c>
      <c r="I61" s="37">
        <f>SUM(I62:I63)</f>
        <v>1</v>
      </c>
      <c r="J61" s="37">
        <f t="shared" si="10"/>
        <v>3</v>
      </c>
      <c r="K61" s="37"/>
      <c r="L61" s="37">
        <f>SUM(L62:L63)</f>
        <v>2</v>
      </c>
      <c r="M61" s="37">
        <f>SUM(M62:M63)</f>
        <v>2</v>
      </c>
      <c r="N61" s="731">
        <f t="shared" si="11"/>
        <v>4</v>
      </c>
      <c r="O61" s="731"/>
      <c r="P61" s="731">
        <f t="shared" si="7"/>
        <v>4</v>
      </c>
      <c r="Q61" s="731">
        <f t="shared" si="8"/>
        <v>3</v>
      </c>
      <c r="R61" s="731"/>
      <c r="S61" s="730">
        <f t="shared" si="9"/>
        <v>7</v>
      </c>
    </row>
    <row r="62" spans="1:19" s="726" customFormat="1" ht="12" customHeight="1">
      <c r="A62" s="728"/>
      <c r="B62" s="1895"/>
      <c r="C62" s="478" t="s">
        <v>205</v>
      </c>
      <c r="D62" s="634">
        <v>0</v>
      </c>
      <c r="E62" s="634">
        <v>0</v>
      </c>
      <c r="F62" s="634">
        <f t="shared" si="6"/>
        <v>0</v>
      </c>
      <c r="G62" s="634"/>
      <c r="H62" s="634">
        <v>0</v>
      </c>
      <c r="I62" s="634">
        <v>0</v>
      </c>
      <c r="J62" s="634">
        <f t="shared" si="10"/>
        <v>0</v>
      </c>
      <c r="K62" s="634"/>
      <c r="L62" s="634">
        <v>0</v>
      </c>
      <c r="M62" s="634">
        <v>0</v>
      </c>
      <c r="N62" s="590">
        <f t="shared" si="11"/>
        <v>0</v>
      </c>
      <c r="O62" s="590"/>
      <c r="P62" s="590">
        <f t="shared" si="7"/>
        <v>0</v>
      </c>
      <c r="Q62" s="590">
        <f t="shared" si="8"/>
        <v>0</v>
      </c>
      <c r="R62" s="590"/>
      <c r="S62" s="729">
        <f t="shared" si="9"/>
        <v>0</v>
      </c>
    </row>
    <row r="63" spans="1:19" s="726" customFormat="1" ht="12" customHeight="1">
      <c r="A63" s="728"/>
      <c r="B63" s="1923"/>
      <c r="C63" s="478" t="s">
        <v>187</v>
      </c>
      <c r="D63" s="634">
        <v>0</v>
      </c>
      <c r="E63" s="634">
        <v>0</v>
      </c>
      <c r="F63" s="634">
        <f t="shared" si="6"/>
        <v>0</v>
      </c>
      <c r="G63" s="634"/>
      <c r="H63" s="634">
        <v>2</v>
      </c>
      <c r="I63" s="634">
        <v>1</v>
      </c>
      <c r="J63" s="634">
        <f t="shared" si="10"/>
        <v>3</v>
      </c>
      <c r="K63" s="634"/>
      <c r="L63" s="634">
        <v>2</v>
      </c>
      <c r="M63" s="634">
        <v>2</v>
      </c>
      <c r="N63" s="586">
        <f t="shared" si="11"/>
        <v>4</v>
      </c>
      <c r="O63" s="586"/>
      <c r="P63" s="586">
        <f t="shared" si="7"/>
        <v>4</v>
      </c>
      <c r="Q63" s="586">
        <f t="shared" si="8"/>
        <v>3</v>
      </c>
      <c r="R63" s="586"/>
      <c r="S63" s="727">
        <f t="shared" si="9"/>
        <v>7</v>
      </c>
    </row>
    <row r="64" spans="1:19" ht="12.75" customHeight="1">
      <c r="A64" s="717"/>
      <c r="B64" s="725"/>
      <c r="C64" s="23" t="s">
        <v>11</v>
      </c>
      <c r="D64" s="37">
        <v>294</v>
      </c>
      <c r="E64" s="37">
        <v>282</v>
      </c>
      <c r="F64" s="37">
        <f t="shared" si="6"/>
        <v>576</v>
      </c>
      <c r="G64" s="37"/>
      <c r="H64" s="37">
        <v>296</v>
      </c>
      <c r="I64" s="37">
        <v>242</v>
      </c>
      <c r="J64" s="37">
        <f t="shared" si="10"/>
        <v>538</v>
      </c>
      <c r="K64" s="37"/>
      <c r="L64" s="37">
        <v>78</v>
      </c>
      <c r="M64" s="37">
        <v>93</v>
      </c>
      <c r="N64" s="41">
        <f t="shared" si="11"/>
        <v>171</v>
      </c>
      <c r="O64" s="724"/>
      <c r="P64" s="41">
        <f t="shared" si="7"/>
        <v>668</v>
      </c>
      <c r="Q64" s="41">
        <f t="shared" si="8"/>
        <v>617</v>
      </c>
      <c r="R64" s="41"/>
      <c r="S64" s="38">
        <f t="shared" si="9"/>
        <v>1285</v>
      </c>
    </row>
    <row r="65" spans="1:19" ht="15" customHeight="1">
      <c r="B65" s="29"/>
      <c r="C65" s="365" t="s">
        <v>0</v>
      </c>
      <c r="D65" s="723">
        <f t="shared" ref="D65:S65" si="12">SUM(D8+D19+D29+D33+D36+D41+D47+D50+D57+D64+D61)</f>
        <v>728</v>
      </c>
      <c r="E65" s="723">
        <f t="shared" si="12"/>
        <v>649</v>
      </c>
      <c r="F65" s="723">
        <f t="shared" si="12"/>
        <v>1377</v>
      </c>
      <c r="G65" s="723">
        <f t="shared" si="12"/>
        <v>0</v>
      </c>
      <c r="H65" s="723">
        <f t="shared" si="12"/>
        <v>508</v>
      </c>
      <c r="I65" s="723">
        <f t="shared" si="12"/>
        <v>436</v>
      </c>
      <c r="J65" s="723">
        <f t="shared" si="12"/>
        <v>944</v>
      </c>
      <c r="K65" s="723">
        <f t="shared" si="12"/>
        <v>0</v>
      </c>
      <c r="L65" s="723">
        <f t="shared" si="12"/>
        <v>108</v>
      </c>
      <c r="M65" s="723">
        <f t="shared" si="12"/>
        <v>127</v>
      </c>
      <c r="N65" s="723">
        <f t="shared" si="12"/>
        <v>235</v>
      </c>
      <c r="O65" s="723">
        <f t="shared" si="12"/>
        <v>6</v>
      </c>
      <c r="P65" s="723">
        <f t="shared" si="12"/>
        <v>1344</v>
      </c>
      <c r="Q65" s="723">
        <f t="shared" si="12"/>
        <v>1212</v>
      </c>
      <c r="R65" s="723">
        <f t="shared" si="12"/>
        <v>0</v>
      </c>
      <c r="S65" s="51">
        <f t="shared" si="12"/>
        <v>2556</v>
      </c>
    </row>
    <row r="66" spans="1:19" s="4" customFormat="1" ht="11.1" customHeight="1">
      <c r="A66" s="5"/>
      <c r="B66" s="11"/>
      <c r="C66" s="4" t="s">
        <v>185</v>
      </c>
      <c r="D66" s="5"/>
      <c r="E66" s="5"/>
      <c r="F66" s="5"/>
      <c r="G66" s="5"/>
      <c r="H66" s="5"/>
      <c r="I66" s="5"/>
      <c r="J66" s="5"/>
      <c r="K66" s="5"/>
      <c r="L66" s="5"/>
      <c r="M66" s="5"/>
      <c r="N66" s="5"/>
      <c r="O66" s="5"/>
      <c r="P66" s="5"/>
      <c r="Q66" s="5"/>
      <c r="R66" s="717"/>
      <c r="S66" s="5"/>
    </row>
    <row r="67" spans="1:19" ht="11.1" customHeight="1">
      <c r="C67" s="4"/>
    </row>
    <row r="68" spans="1:19" ht="9" customHeight="1"/>
    <row r="69" spans="1:19" ht="9" customHeight="1"/>
    <row r="70" spans="1:19" ht="9" customHeight="1"/>
    <row r="71" spans="1:19" ht="9" customHeight="1"/>
    <row r="72" spans="1:19" ht="9" customHeight="1"/>
    <row r="73" spans="1:19" ht="9" customHeight="1"/>
    <row r="74" spans="1:19" ht="9" customHeight="1"/>
    <row r="75" spans="1:19" ht="9" customHeight="1"/>
    <row r="76" spans="1:19" ht="9" customHeight="1"/>
    <row r="77" spans="1:19" ht="9" customHeight="1"/>
    <row r="78" spans="1:19" ht="9" customHeight="1"/>
    <row r="79" spans="1:19" ht="9" customHeight="1"/>
    <row r="80" spans="1:19"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spans="3:19" ht="9" customHeight="1"/>
    <row r="114" spans="3:19" ht="9" customHeight="1"/>
    <row r="115" spans="3:19" ht="9" customHeight="1"/>
    <row r="116" spans="3:19" ht="9" customHeight="1">
      <c r="C116" s="4"/>
      <c r="D116" s="17"/>
      <c r="E116" s="17"/>
      <c r="F116" s="17"/>
      <c r="G116" s="17"/>
      <c r="H116" s="17"/>
      <c r="I116" s="17"/>
      <c r="J116" s="17"/>
      <c r="K116" s="17"/>
      <c r="L116" s="17"/>
      <c r="M116" s="17"/>
      <c r="N116" s="17"/>
      <c r="O116" s="18"/>
      <c r="P116" s="18"/>
      <c r="Q116" s="17"/>
      <c r="R116" s="17"/>
      <c r="S116" s="17"/>
    </row>
    <row r="117" spans="3:19" ht="9" customHeight="1"/>
    <row r="118" spans="3:19" ht="9" customHeight="1"/>
    <row r="119" spans="3:19" ht="9" customHeight="1"/>
    <row r="120" spans="3:19" ht="9" customHeight="1"/>
    <row r="121" spans="3:19" ht="9" customHeight="1"/>
    <row r="122" spans="3:19" ht="9" customHeight="1"/>
    <row r="123" spans="3:19" ht="9" customHeight="1"/>
    <row r="124" spans="3:19" ht="9" customHeight="1"/>
    <row r="125" spans="3:19" ht="9" customHeight="1"/>
    <row r="126" spans="3:19" ht="9" customHeight="1"/>
    <row r="127" spans="3:19" ht="9" customHeight="1"/>
    <row r="128" spans="3:19"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sheetData>
  <mergeCells count="22">
    <mergeCell ref="Y3:Y4"/>
    <mergeCell ref="Z3:AA4"/>
    <mergeCell ref="B41:B46"/>
    <mergeCell ref="B50:B56"/>
    <mergeCell ref="C6:C7"/>
    <mergeCell ref="B3:S3"/>
    <mergeCell ref="B4:S4"/>
    <mergeCell ref="X18:AD24"/>
    <mergeCell ref="B47:B49"/>
    <mergeCell ref="S6:S7"/>
    <mergeCell ref="P6:Q6"/>
    <mergeCell ref="B19:B28"/>
    <mergeCell ref="B8:B18"/>
    <mergeCell ref="D6:F6"/>
    <mergeCell ref="L6:N6"/>
    <mergeCell ref="H6:J6"/>
    <mergeCell ref="B61:B63"/>
    <mergeCell ref="B57:B60"/>
    <mergeCell ref="B29:B32"/>
    <mergeCell ref="B36:B40"/>
    <mergeCell ref="B6:B7"/>
    <mergeCell ref="B33:B35"/>
  </mergeCells>
  <pageMargins left="0.7" right="0.7" top="0.75" bottom="0.75" header="0.3" footer="0.3"/>
  <pageSetup paperSize="9" scale="64" orientation="portrait" r:id="rId1"/>
  <colBreaks count="1" manualBreakCount="1">
    <brk id="19"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E660B-D1B9-4205-B529-8EE60B6B951C}">
  <dimension ref="A1:AE380"/>
  <sheetViews>
    <sheetView view="pageBreakPreview" zoomScaleNormal="100" zoomScaleSheetLayoutView="100" workbookViewId="0">
      <selection activeCell="X21" sqref="X21:AH35"/>
    </sheetView>
  </sheetViews>
  <sheetFormatPr baseColWidth="10" defaultRowHeight="12.75"/>
  <cols>
    <col min="1" max="1" width="3" style="640" customWidth="1"/>
    <col min="2" max="2" width="7.42578125" style="450" customWidth="1"/>
    <col min="3" max="3" width="62.7109375" style="450" customWidth="1"/>
    <col min="4" max="6" width="4.85546875" style="674" customWidth="1"/>
    <col min="7" max="7" width="0.42578125" style="674" customWidth="1"/>
    <col min="8" max="10" width="4.85546875" style="674" customWidth="1"/>
    <col min="11" max="11" width="0.42578125" style="674" customWidth="1"/>
    <col min="12" max="14" width="4.85546875" style="674" customWidth="1"/>
    <col min="15" max="15" width="0.42578125" style="674" customWidth="1"/>
    <col min="16" max="17" width="5.42578125" style="674" customWidth="1"/>
    <col min="18" max="18" width="0.42578125" style="674" customWidth="1"/>
    <col min="19" max="19" width="5.42578125" style="674" customWidth="1"/>
    <col min="20" max="39" width="5.5703125" style="450" customWidth="1"/>
    <col min="40" max="16384" width="11.42578125" style="450"/>
  </cols>
  <sheetData>
    <row r="1" spans="1:27" s="1" customFormat="1" ht="12" customHeight="1">
      <c r="A1" s="5"/>
      <c r="B1" s="5"/>
      <c r="C1" s="5"/>
      <c r="F1" s="15"/>
      <c r="G1" s="15"/>
      <c r="H1" s="15"/>
      <c r="I1" s="15"/>
      <c r="J1" s="15"/>
      <c r="K1" s="15"/>
      <c r="L1" s="15"/>
      <c r="M1" s="15"/>
      <c r="N1" s="15"/>
      <c r="O1" s="15"/>
      <c r="P1" s="15"/>
      <c r="Q1" s="15"/>
      <c r="R1" s="15"/>
      <c r="S1" s="15"/>
      <c r="T1" s="15"/>
      <c r="U1" s="15"/>
      <c r="V1" s="389"/>
      <c r="W1" s="389"/>
    </row>
    <row r="2" spans="1:27" s="1" customFormat="1" ht="3.75" customHeight="1">
      <c r="A2" s="5"/>
      <c r="B2" s="5"/>
      <c r="C2" s="5"/>
      <c r="F2" s="15"/>
      <c r="G2" s="15"/>
      <c r="H2" s="15"/>
      <c r="I2" s="15"/>
      <c r="J2" s="15"/>
      <c r="K2" s="15"/>
      <c r="L2" s="15"/>
      <c r="M2" s="15"/>
      <c r="N2" s="15"/>
      <c r="O2" s="15"/>
      <c r="P2" s="15"/>
      <c r="Q2" s="15"/>
      <c r="R2" s="15"/>
      <c r="S2" s="15"/>
      <c r="T2" s="15"/>
      <c r="U2" s="15"/>
      <c r="V2" s="389"/>
      <c r="W2" s="389"/>
    </row>
    <row r="3" spans="1:27" s="4" customFormat="1" ht="15.75" customHeight="1">
      <c r="B3" s="1910" t="s">
        <v>258</v>
      </c>
      <c r="C3" s="1910"/>
      <c r="D3" s="1910"/>
      <c r="E3" s="1910"/>
      <c r="F3" s="1910"/>
      <c r="G3" s="1910"/>
      <c r="H3" s="1910"/>
      <c r="I3" s="1910"/>
      <c r="J3" s="1910"/>
      <c r="K3" s="1910"/>
      <c r="L3" s="1910"/>
      <c r="M3" s="1910"/>
      <c r="N3" s="1910"/>
      <c r="O3" s="1910"/>
      <c r="P3" s="1910"/>
      <c r="Q3" s="1910"/>
      <c r="R3" s="1910"/>
      <c r="S3" s="1910"/>
      <c r="T3" s="722"/>
      <c r="U3" s="722"/>
      <c r="V3" s="722"/>
      <c r="W3" s="721"/>
      <c r="X3" s="720"/>
      <c r="Y3" s="2157"/>
      <c r="Z3" s="2158"/>
      <c r="AA3" s="2158"/>
    </row>
    <row r="4" spans="1:27" s="4" customFormat="1" ht="15.75" customHeight="1">
      <c r="B4" s="1910" t="s">
        <v>61</v>
      </c>
      <c r="C4" s="1910"/>
      <c r="D4" s="1910"/>
      <c r="E4" s="1910"/>
      <c r="F4" s="1910"/>
      <c r="G4" s="1910"/>
      <c r="H4" s="1910"/>
      <c r="I4" s="1910"/>
      <c r="J4" s="1910"/>
      <c r="K4" s="1910"/>
      <c r="L4" s="1910"/>
      <c r="M4" s="1910"/>
      <c r="N4" s="1910"/>
      <c r="O4" s="1910"/>
      <c r="P4" s="1910"/>
      <c r="Q4" s="1910"/>
      <c r="R4" s="1910"/>
      <c r="S4" s="1910"/>
      <c r="T4" s="722"/>
      <c r="U4" s="722"/>
      <c r="V4" s="722"/>
      <c r="W4" s="721"/>
      <c r="X4" s="720"/>
      <c r="Y4" s="2157"/>
      <c r="Z4" s="2158"/>
      <c r="AA4" s="2158"/>
    </row>
    <row r="5" spans="1:27" ht="13.5" customHeight="1">
      <c r="C5" s="451"/>
      <c r="D5" s="640"/>
      <c r="E5" s="640"/>
      <c r="F5" s="640"/>
      <c r="G5" s="718"/>
      <c r="H5" s="718"/>
      <c r="I5" s="718"/>
      <c r="J5" s="718"/>
      <c r="K5" s="718"/>
      <c r="L5" s="718"/>
      <c r="M5" s="718"/>
      <c r="N5" s="718"/>
      <c r="O5" s="718"/>
      <c r="P5" s="718"/>
      <c r="Q5" s="640"/>
      <c r="R5" s="640"/>
      <c r="S5" s="640"/>
      <c r="T5" s="657"/>
      <c r="W5" s="451"/>
    </row>
    <row r="6" spans="1:27" s="1" customFormat="1" ht="15" customHeight="1">
      <c r="A6" s="5"/>
      <c r="B6" s="1934" t="s">
        <v>221</v>
      </c>
      <c r="C6" s="1915" t="s">
        <v>67</v>
      </c>
      <c r="D6" s="1931" t="s">
        <v>257</v>
      </c>
      <c r="E6" s="1931"/>
      <c r="F6" s="1931"/>
      <c r="G6" s="602"/>
      <c r="H6" s="1931" t="s">
        <v>256</v>
      </c>
      <c r="I6" s="1931"/>
      <c r="J6" s="1931"/>
      <c r="K6" s="665"/>
      <c r="L6" s="1931" t="s">
        <v>255</v>
      </c>
      <c r="M6" s="1931"/>
      <c r="N6" s="1931"/>
      <c r="O6" s="665"/>
      <c r="P6" s="1931" t="s">
        <v>237</v>
      </c>
      <c r="Q6" s="1931"/>
      <c r="R6" s="63"/>
      <c r="S6" s="2159" t="s">
        <v>0</v>
      </c>
      <c r="T6" s="389"/>
      <c r="U6" s="717"/>
    </row>
    <row r="7" spans="1:27" s="1" customFormat="1" ht="15" customHeight="1">
      <c r="A7" s="5"/>
      <c r="B7" s="1935"/>
      <c r="C7" s="1917"/>
      <c r="D7" s="662" t="s">
        <v>72</v>
      </c>
      <c r="E7" s="662" t="s">
        <v>71</v>
      </c>
      <c r="F7" s="662" t="s">
        <v>0</v>
      </c>
      <c r="G7" s="662"/>
      <c r="H7" s="662" t="s">
        <v>72</v>
      </c>
      <c r="I7" s="662" t="s">
        <v>71</v>
      </c>
      <c r="J7" s="662" t="s">
        <v>0</v>
      </c>
      <c r="K7" s="662"/>
      <c r="L7" s="662" t="s">
        <v>72</v>
      </c>
      <c r="M7" s="662" t="s">
        <v>71</v>
      </c>
      <c r="N7" s="662" t="s">
        <v>0</v>
      </c>
      <c r="O7" s="662"/>
      <c r="P7" s="662" t="s">
        <v>72</v>
      </c>
      <c r="Q7" s="662" t="s">
        <v>71</v>
      </c>
      <c r="R7" s="716"/>
      <c r="S7" s="2160"/>
      <c r="T7" s="389"/>
    </row>
    <row r="8" spans="1:27" ht="12.75" customHeight="1">
      <c r="B8" s="1891">
        <v>1401</v>
      </c>
      <c r="C8" s="552" t="s">
        <v>1</v>
      </c>
      <c r="D8" s="708">
        <f>SUM(D9:D18)</f>
        <v>115</v>
      </c>
      <c r="E8" s="708">
        <f>SUM(E9:E18)</f>
        <v>50</v>
      </c>
      <c r="F8" s="708">
        <f t="shared" ref="F8:F39" si="0">SUM(D8:E8)</f>
        <v>165</v>
      </c>
      <c r="G8" s="708">
        <f>SUM(G16:G16)</f>
        <v>0</v>
      </c>
      <c r="H8" s="708">
        <f>SUM(H9:H18)</f>
        <v>53</v>
      </c>
      <c r="I8" s="708">
        <f>SUM(I9:I18)</f>
        <v>26</v>
      </c>
      <c r="J8" s="708">
        <f>SUM(G8:I8)</f>
        <v>79</v>
      </c>
      <c r="K8" s="708">
        <f>SUM(K16:K16)</f>
        <v>0</v>
      </c>
      <c r="L8" s="708">
        <f>SUM(L9:L18)</f>
        <v>6</v>
      </c>
      <c r="M8" s="708">
        <f>SUM(M9:M18)</f>
        <v>4</v>
      </c>
      <c r="N8" s="708">
        <f>SUM(K8:M8)</f>
        <v>10</v>
      </c>
      <c r="O8" s="708">
        <f>SUM(O16:O16)</f>
        <v>0</v>
      </c>
      <c r="P8" s="693">
        <f t="shared" ref="P8:P39" si="1">SUM(D8+H8+L8)</f>
        <v>174</v>
      </c>
      <c r="Q8" s="693">
        <f t="shared" ref="Q8:Q39" si="2">SUM(E8+I8+M8)</f>
        <v>80</v>
      </c>
      <c r="R8" s="693"/>
      <c r="S8" s="692">
        <f t="shared" ref="S8:S39" si="3">SUM(P8:Q8)</f>
        <v>254</v>
      </c>
      <c r="T8" s="657"/>
    </row>
    <row r="9" spans="1:27" ht="12" customHeight="1">
      <c r="B9" s="1892"/>
      <c r="C9" s="478" t="s">
        <v>33</v>
      </c>
      <c r="D9" s="478">
        <v>31</v>
      </c>
      <c r="E9" s="478">
        <v>15</v>
      </c>
      <c r="F9" s="609">
        <f t="shared" si="0"/>
        <v>46</v>
      </c>
      <c r="G9" s="609"/>
      <c r="H9" s="478">
        <v>7</v>
      </c>
      <c r="I9" s="478">
        <v>3</v>
      </c>
      <c r="J9" s="609">
        <f t="shared" ref="J9:J40" si="4">SUM(H9:I9)</f>
        <v>10</v>
      </c>
      <c r="K9" s="609"/>
      <c r="L9" s="478">
        <v>0</v>
      </c>
      <c r="M9" s="478">
        <v>0</v>
      </c>
      <c r="N9" s="609">
        <f t="shared" ref="N9:N40" si="5">SUM(L9:M9)</f>
        <v>0</v>
      </c>
      <c r="O9" s="609"/>
      <c r="P9" s="478">
        <f t="shared" si="1"/>
        <v>38</v>
      </c>
      <c r="Q9" s="478">
        <f t="shared" si="2"/>
        <v>18</v>
      </c>
      <c r="R9" s="609"/>
      <c r="S9" s="697">
        <f t="shared" si="3"/>
        <v>56</v>
      </c>
      <c r="T9" s="657"/>
      <c r="U9" s="657"/>
    </row>
    <row r="10" spans="1:27" ht="12" customHeight="1">
      <c r="B10" s="1892"/>
      <c r="C10" s="478" t="s">
        <v>66</v>
      </c>
      <c r="D10" s="478">
        <v>0</v>
      </c>
      <c r="E10" s="478">
        <v>0</v>
      </c>
      <c r="F10" s="609">
        <f t="shared" si="0"/>
        <v>0</v>
      </c>
      <c r="G10" s="609"/>
      <c r="H10" s="478">
        <v>3</v>
      </c>
      <c r="I10" s="478">
        <v>1</v>
      </c>
      <c r="J10" s="609">
        <f t="shared" si="4"/>
        <v>4</v>
      </c>
      <c r="K10" s="609"/>
      <c r="L10" s="478">
        <v>2</v>
      </c>
      <c r="M10" s="478">
        <v>0</v>
      </c>
      <c r="N10" s="609">
        <f t="shared" si="5"/>
        <v>2</v>
      </c>
      <c r="O10" s="609"/>
      <c r="P10" s="478">
        <f t="shared" si="1"/>
        <v>5</v>
      </c>
      <c r="Q10" s="478">
        <f t="shared" si="2"/>
        <v>1</v>
      </c>
      <c r="R10" s="609"/>
      <c r="S10" s="697">
        <f t="shared" si="3"/>
        <v>6</v>
      </c>
      <c r="T10" s="657"/>
      <c r="U10" s="657"/>
    </row>
    <row r="11" spans="1:27" ht="12" customHeight="1">
      <c r="B11" s="1892"/>
      <c r="C11" s="478" t="s">
        <v>34</v>
      </c>
      <c r="D11" s="478">
        <v>36</v>
      </c>
      <c r="E11" s="478">
        <v>15</v>
      </c>
      <c r="F11" s="609">
        <f t="shared" si="0"/>
        <v>51</v>
      </c>
      <c r="G11" s="609"/>
      <c r="H11" s="478">
        <v>8</v>
      </c>
      <c r="I11" s="478">
        <v>1</v>
      </c>
      <c r="J11" s="609">
        <f t="shared" si="4"/>
        <v>9</v>
      </c>
      <c r="K11" s="609"/>
      <c r="L11" s="478">
        <v>0</v>
      </c>
      <c r="M11" s="478">
        <v>0</v>
      </c>
      <c r="N11" s="609">
        <f t="shared" si="5"/>
        <v>0</v>
      </c>
      <c r="O11" s="609"/>
      <c r="P11" s="478">
        <f t="shared" si="1"/>
        <v>44</v>
      </c>
      <c r="Q11" s="478">
        <f t="shared" si="2"/>
        <v>16</v>
      </c>
      <c r="R11" s="609"/>
      <c r="S11" s="697">
        <f t="shared" si="3"/>
        <v>60</v>
      </c>
      <c r="T11" s="657"/>
      <c r="U11" s="647"/>
    </row>
    <row r="12" spans="1:27" ht="12" customHeight="1">
      <c r="B12" s="1892"/>
      <c r="C12" s="478" t="s">
        <v>35</v>
      </c>
      <c r="D12" s="478">
        <v>28</v>
      </c>
      <c r="E12" s="478">
        <v>13</v>
      </c>
      <c r="F12" s="609">
        <f t="shared" si="0"/>
        <v>41</v>
      </c>
      <c r="G12" s="609"/>
      <c r="H12" s="478">
        <v>6</v>
      </c>
      <c r="I12" s="478">
        <v>5</v>
      </c>
      <c r="J12" s="609">
        <f t="shared" si="4"/>
        <v>11</v>
      </c>
      <c r="K12" s="609"/>
      <c r="L12" s="478">
        <v>0</v>
      </c>
      <c r="M12" s="478">
        <v>0</v>
      </c>
      <c r="N12" s="609">
        <f t="shared" si="5"/>
        <v>0</v>
      </c>
      <c r="O12" s="609"/>
      <c r="P12" s="478">
        <f t="shared" si="1"/>
        <v>34</v>
      </c>
      <c r="Q12" s="478">
        <f t="shared" si="2"/>
        <v>18</v>
      </c>
      <c r="R12" s="609"/>
      <c r="S12" s="697">
        <f t="shared" si="3"/>
        <v>52</v>
      </c>
      <c r="T12" s="657"/>
      <c r="U12" s="657"/>
    </row>
    <row r="13" spans="1:27" ht="12" customHeight="1">
      <c r="B13" s="1892"/>
      <c r="C13" s="478" t="s">
        <v>27</v>
      </c>
      <c r="D13" s="478">
        <v>0</v>
      </c>
      <c r="E13" s="478">
        <v>0</v>
      </c>
      <c r="F13" s="609">
        <f t="shared" si="0"/>
        <v>0</v>
      </c>
      <c r="G13" s="609"/>
      <c r="H13" s="478">
        <v>13</v>
      </c>
      <c r="I13" s="478">
        <v>7</v>
      </c>
      <c r="J13" s="609">
        <f t="shared" si="4"/>
        <v>20</v>
      </c>
      <c r="K13" s="609"/>
      <c r="L13" s="478">
        <v>1</v>
      </c>
      <c r="M13" s="478">
        <v>2</v>
      </c>
      <c r="N13" s="609">
        <f t="shared" si="5"/>
        <v>3</v>
      </c>
      <c r="O13" s="609"/>
      <c r="P13" s="478">
        <f t="shared" si="1"/>
        <v>14</v>
      </c>
      <c r="Q13" s="478">
        <f t="shared" si="2"/>
        <v>9</v>
      </c>
      <c r="R13" s="609"/>
      <c r="S13" s="697">
        <f t="shared" si="3"/>
        <v>23</v>
      </c>
      <c r="T13" s="657"/>
      <c r="U13" s="657"/>
    </row>
    <row r="14" spans="1:27" ht="12" customHeight="1">
      <c r="B14" s="1892"/>
      <c r="C14" s="478" t="s">
        <v>10</v>
      </c>
      <c r="D14" s="478">
        <v>3</v>
      </c>
      <c r="E14" s="478">
        <v>3</v>
      </c>
      <c r="F14" s="609">
        <f t="shared" si="0"/>
        <v>6</v>
      </c>
      <c r="G14" s="714"/>
      <c r="H14" s="478">
        <v>10</v>
      </c>
      <c r="I14" s="478">
        <v>5</v>
      </c>
      <c r="J14" s="609">
        <f t="shared" si="4"/>
        <v>15</v>
      </c>
      <c r="K14" s="714"/>
      <c r="L14" s="478">
        <v>2</v>
      </c>
      <c r="M14" s="478">
        <v>0</v>
      </c>
      <c r="N14" s="609">
        <f t="shared" si="5"/>
        <v>2</v>
      </c>
      <c r="O14" s="609"/>
      <c r="P14" s="478">
        <f t="shared" si="1"/>
        <v>15</v>
      </c>
      <c r="Q14" s="478">
        <f t="shared" si="2"/>
        <v>8</v>
      </c>
      <c r="R14" s="609"/>
      <c r="S14" s="697">
        <f t="shared" si="3"/>
        <v>23</v>
      </c>
      <c r="T14" s="657"/>
      <c r="U14" s="657"/>
    </row>
    <row r="15" spans="1:27" ht="12" customHeight="1">
      <c r="B15" s="1892"/>
      <c r="C15" s="478" t="s">
        <v>36</v>
      </c>
      <c r="D15" s="478">
        <v>6</v>
      </c>
      <c r="E15" s="478">
        <v>4</v>
      </c>
      <c r="F15" s="609">
        <f t="shared" si="0"/>
        <v>10</v>
      </c>
      <c r="G15" s="714"/>
      <c r="H15" s="478">
        <v>0</v>
      </c>
      <c r="I15" s="478">
        <v>3</v>
      </c>
      <c r="J15" s="609">
        <f t="shared" si="4"/>
        <v>3</v>
      </c>
      <c r="K15" s="714"/>
      <c r="L15" s="478">
        <v>0</v>
      </c>
      <c r="M15" s="478">
        <v>0</v>
      </c>
      <c r="N15" s="609">
        <f t="shared" si="5"/>
        <v>0</v>
      </c>
      <c r="O15" s="609"/>
      <c r="P15" s="478">
        <f t="shared" si="1"/>
        <v>6</v>
      </c>
      <c r="Q15" s="478">
        <f t="shared" si="2"/>
        <v>7</v>
      </c>
      <c r="R15" s="609"/>
      <c r="S15" s="697">
        <f t="shared" si="3"/>
        <v>13</v>
      </c>
      <c r="T15" s="657"/>
      <c r="U15" s="657"/>
    </row>
    <row r="16" spans="1:27" ht="12" customHeight="1">
      <c r="B16" s="1892"/>
      <c r="C16" s="478" t="s">
        <v>254</v>
      </c>
      <c r="D16" s="478">
        <v>9</v>
      </c>
      <c r="E16" s="478">
        <v>0</v>
      </c>
      <c r="F16" s="609">
        <f t="shared" si="0"/>
        <v>9</v>
      </c>
      <c r="G16" s="594"/>
      <c r="H16" s="478">
        <v>2</v>
      </c>
      <c r="I16" s="478">
        <v>1</v>
      </c>
      <c r="J16" s="609">
        <f t="shared" si="4"/>
        <v>3</v>
      </c>
      <c r="K16" s="594"/>
      <c r="L16" s="478">
        <v>0</v>
      </c>
      <c r="M16" s="478">
        <v>1</v>
      </c>
      <c r="N16" s="609">
        <f t="shared" si="5"/>
        <v>1</v>
      </c>
      <c r="O16" s="609"/>
      <c r="P16" s="478">
        <f t="shared" si="1"/>
        <v>11</v>
      </c>
      <c r="Q16" s="478">
        <f t="shared" si="2"/>
        <v>2</v>
      </c>
      <c r="R16" s="609"/>
      <c r="S16" s="697">
        <f t="shared" si="3"/>
        <v>13</v>
      </c>
      <c r="T16" s="657"/>
      <c r="U16" s="657"/>
    </row>
    <row r="17" spans="2:31" ht="12" customHeight="1">
      <c r="B17" s="1892"/>
      <c r="C17" s="478" t="s">
        <v>24</v>
      </c>
      <c r="D17" s="478">
        <v>0</v>
      </c>
      <c r="E17" s="478">
        <v>0</v>
      </c>
      <c r="F17" s="609">
        <f t="shared" si="0"/>
        <v>0</v>
      </c>
      <c r="G17" s="714"/>
      <c r="H17" s="478">
        <v>1</v>
      </c>
      <c r="I17" s="478">
        <v>0</v>
      </c>
      <c r="J17" s="609">
        <f t="shared" si="4"/>
        <v>1</v>
      </c>
      <c r="K17" s="714"/>
      <c r="L17" s="478">
        <v>1</v>
      </c>
      <c r="M17" s="478">
        <v>0</v>
      </c>
      <c r="N17" s="609">
        <f t="shared" si="5"/>
        <v>1</v>
      </c>
      <c r="O17" s="609"/>
      <c r="P17" s="478">
        <f t="shared" si="1"/>
        <v>2</v>
      </c>
      <c r="Q17" s="478">
        <f t="shared" si="2"/>
        <v>0</v>
      </c>
      <c r="R17" s="609"/>
      <c r="S17" s="697">
        <f t="shared" si="3"/>
        <v>2</v>
      </c>
      <c r="T17" s="657"/>
      <c r="U17" s="657"/>
    </row>
    <row r="18" spans="2:31" ht="12" customHeight="1">
      <c r="B18" s="1893"/>
      <c r="C18" s="593" t="s">
        <v>32</v>
      </c>
      <c r="D18" s="478">
        <v>2</v>
      </c>
      <c r="E18" s="478">
        <v>0</v>
      </c>
      <c r="F18" s="473">
        <f t="shared" si="0"/>
        <v>2</v>
      </c>
      <c r="G18" s="473"/>
      <c r="H18" s="478">
        <v>3</v>
      </c>
      <c r="I18" s="478">
        <v>0</v>
      </c>
      <c r="J18" s="473">
        <f t="shared" si="4"/>
        <v>3</v>
      </c>
      <c r="K18" s="473"/>
      <c r="L18" s="478">
        <v>0</v>
      </c>
      <c r="M18" s="478">
        <v>1</v>
      </c>
      <c r="N18" s="473">
        <f t="shared" si="5"/>
        <v>1</v>
      </c>
      <c r="O18" s="712"/>
      <c r="P18" s="474">
        <f t="shared" si="1"/>
        <v>5</v>
      </c>
      <c r="Q18" s="474">
        <f t="shared" si="2"/>
        <v>1</v>
      </c>
      <c r="R18" s="699"/>
      <c r="S18" s="711">
        <f t="shared" si="3"/>
        <v>6</v>
      </c>
      <c r="T18" s="657"/>
      <c r="U18" s="657"/>
    </row>
    <row r="19" spans="2:31" ht="12.75" customHeight="1">
      <c r="B19" s="1891">
        <v>1402</v>
      </c>
      <c r="C19" s="23" t="s">
        <v>2</v>
      </c>
      <c r="D19" s="693">
        <f>SUM(D20:D28)</f>
        <v>104</v>
      </c>
      <c r="E19" s="693">
        <f>SUM(E20:E28)</f>
        <v>81</v>
      </c>
      <c r="F19" s="693">
        <f t="shared" si="0"/>
        <v>185</v>
      </c>
      <c r="G19" s="693">
        <f>SUM(G27:G28)</f>
        <v>0</v>
      </c>
      <c r="H19" s="693">
        <f>SUM(H20:H28)</f>
        <v>46</v>
      </c>
      <c r="I19" s="693">
        <f>SUM(I20:I28)</f>
        <v>54</v>
      </c>
      <c r="J19" s="693">
        <f t="shared" si="4"/>
        <v>100</v>
      </c>
      <c r="K19" s="693">
        <f>SUM(K27:K28)</f>
        <v>0</v>
      </c>
      <c r="L19" s="693">
        <f>SUM(L20:L28)</f>
        <v>1</v>
      </c>
      <c r="M19" s="693">
        <f>SUM(M20:M28)</f>
        <v>3</v>
      </c>
      <c r="N19" s="693">
        <f t="shared" si="5"/>
        <v>4</v>
      </c>
      <c r="O19" s="693">
        <f>SUM(O27:O28)</f>
        <v>0</v>
      </c>
      <c r="P19" s="693">
        <f t="shared" si="1"/>
        <v>151</v>
      </c>
      <c r="Q19" s="693">
        <f t="shared" si="2"/>
        <v>138</v>
      </c>
      <c r="R19" s="693"/>
      <c r="S19" s="692">
        <f t="shared" si="3"/>
        <v>289</v>
      </c>
      <c r="T19" s="657"/>
      <c r="U19" s="657"/>
    </row>
    <row r="20" spans="2:31" ht="12" customHeight="1">
      <c r="B20" s="1892"/>
      <c r="C20" s="478" t="s">
        <v>37</v>
      </c>
      <c r="D20" s="478">
        <v>37</v>
      </c>
      <c r="E20" s="478">
        <v>30</v>
      </c>
      <c r="F20" s="609">
        <f t="shared" si="0"/>
        <v>67</v>
      </c>
      <c r="G20" s="609"/>
      <c r="H20" s="478">
        <v>13</v>
      </c>
      <c r="I20" s="478">
        <v>16</v>
      </c>
      <c r="J20" s="609">
        <f t="shared" si="4"/>
        <v>29</v>
      </c>
      <c r="K20" s="609"/>
      <c r="L20" s="478">
        <v>1</v>
      </c>
      <c r="M20" s="478">
        <v>0</v>
      </c>
      <c r="N20" s="609">
        <f t="shared" si="5"/>
        <v>1</v>
      </c>
      <c r="O20" s="609"/>
      <c r="P20" s="478">
        <f t="shared" si="1"/>
        <v>51</v>
      </c>
      <c r="Q20" s="478">
        <f t="shared" si="2"/>
        <v>46</v>
      </c>
      <c r="R20" s="609"/>
      <c r="S20" s="697">
        <f t="shared" si="3"/>
        <v>97</v>
      </c>
      <c r="T20" s="657"/>
      <c r="U20" s="657"/>
    </row>
    <row r="21" spans="2:31" ht="12" customHeight="1">
      <c r="B21" s="1892"/>
      <c r="C21" s="478" t="s">
        <v>38</v>
      </c>
      <c r="D21" s="478">
        <v>22</v>
      </c>
      <c r="E21" s="478">
        <v>14</v>
      </c>
      <c r="F21" s="609">
        <f t="shared" si="0"/>
        <v>36</v>
      </c>
      <c r="G21" s="609"/>
      <c r="H21" s="478">
        <v>5</v>
      </c>
      <c r="I21" s="478">
        <v>2</v>
      </c>
      <c r="J21" s="609">
        <f t="shared" si="4"/>
        <v>7</v>
      </c>
      <c r="K21" s="609"/>
      <c r="L21" s="478">
        <v>0</v>
      </c>
      <c r="M21" s="478">
        <v>0</v>
      </c>
      <c r="N21" s="609">
        <f t="shared" si="5"/>
        <v>0</v>
      </c>
      <c r="O21" s="609"/>
      <c r="P21" s="478">
        <f t="shared" si="1"/>
        <v>27</v>
      </c>
      <c r="Q21" s="478">
        <f t="shared" si="2"/>
        <v>16</v>
      </c>
      <c r="R21" s="609"/>
      <c r="S21" s="697">
        <f t="shared" si="3"/>
        <v>43</v>
      </c>
      <c r="T21" s="657"/>
      <c r="U21" s="657"/>
      <c r="Y21" s="1910"/>
      <c r="Z21" s="1910"/>
      <c r="AA21" s="1910"/>
      <c r="AB21" s="1910"/>
      <c r="AC21" s="1910"/>
      <c r="AD21" s="1910"/>
      <c r="AE21" s="1910"/>
    </row>
    <row r="22" spans="2:31" ht="12" customHeight="1">
      <c r="B22" s="1892"/>
      <c r="C22" s="478" t="s">
        <v>39</v>
      </c>
      <c r="D22" s="478">
        <v>9</v>
      </c>
      <c r="E22" s="478">
        <v>8</v>
      </c>
      <c r="F22" s="609">
        <f t="shared" si="0"/>
        <v>17</v>
      </c>
      <c r="G22" s="609"/>
      <c r="H22" s="478">
        <v>5</v>
      </c>
      <c r="I22" s="478">
        <v>9</v>
      </c>
      <c r="J22" s="609">
        <f t="shared" si="4"/>
        <v>14</v>
      </c>
      <c r="K22" s="609"/>
      <c r="L22" s="478">
        <v>0</v>
      </c>
      <c r="M22" s="478">
        <v>0</v>
      </c>
      <c r="N22" s="609">
        <f t="shared" si="5"/>
        <v>0</v>
      </c>
      <c r="O22" s="609"/>
      <c r="P22" s="478">
        <f t="shared" si="1"/>
        <v>14</v>
      </c>
      <c r="Q22" s="478">
        <f t="shared" si="2"/>
        <v>17</v>
      </c>
      <c r="R22" s="609"/>
      <c r="S22" s="697">
        <f t="shared" si="3"/>
        <v>31</v>
      </c>
      <c r="T22" s="657"/>
      <c r="U22" s="657"/>
      <c r="Y22" s="1910"/>
      <c r="Z22" s="1910"/>
      <c r="AA22" s="1910"/>
      <c r="AB22" s="1910"/>
      <c r="AC22" s="1910"/>
      <c r="AD22" s="1910"/>
      <c r="AE22" s="1910"/>
    </row>
    <row r="23" spans="2:31" ht="12" customHeight="1">
      <c r="B23" s="1892"/>
      <c r="C23" s="478" t="s">
        <v>40</v>
      </c>
      <c r="D23" s="478">
        <v>6</v>
      </c>
      <c r="E23" s="478">
        <v>9</v>
      </c>
      <c r="F23" s="609">
        <f t="shared" si="0"/>
        <v>15</v>
      </c>
      <c r="G23" s="609"/>
      <c r="H23" s="478">
        <v>6</v>
      </c>
      <c r="I23" s="478">
        <v>5</v>
      </c>
      <c r="J23" s="609">
        <f t="shared" si="4"/>
        <v>11</v>
      </c>
      <c r="K23" s="609"/>
      <c r="L23" s="478">
        <v>0</v>
      </c>
      <c r="M23" s="478">
        <v>0</v>
      </c>
      <c r="N23" s="609">
        <f t="shared" si="5"/>
        <v>0</v>
      </c>
      <c r="O23" s="609"/>
      <c r="P23" s="478">
        <f t="shared" si="1"/>
        <v>12</v>
      </c>
      <c r="Q23" s="478">
        <f t="shared" si="2"/>
        <v>14</v>
      </c>
      <c r="R23" s="609"/>
      <c r="S23" s="697">
        <f t="shared" si="3"/>
        <v>26</v>
      </c>
      <c r="T23" s="657"/>
      <c r="U23" s="657"/>
      <c r="Y23" s="1910"/>
      <c r="Z23" s="1910"/>
      <c r="AA23" s="1910"/>
      <c r="AB23" s="1910"/>
      <c r="AC23" s="1910"/>
      <c r="AD23" s="1910"/>
      <c r="AE23" s="1910"/>
    </row>
    <row r="24" spans="2:31" ht="12" customHeight="1">
      <c r="B24" s="1892"/>
      <c r="C24" s="478" t="s">
        <v>41</v>
      </c>
      <c r="D24" s="478">
        <v>4</v>
      </c>
      <c r="E24" s="478">
        <v>4</v>
      </c>
      <c r="F24" s="609">
        <f t="shared" si="0"/>
        <v>8</v>
      </c>
      <c r="G24" s="609"/>
      <c r="H24" s="478">
        <v>7</v>
      </c>
      <c r="I24" s="478">
        <v>4</v>
      </c>
      <c r="J24" s="609">
        <f t="shared" si="4"/>
        <v>11</v>
      </c>
      <c r="K24" s="609"/>
      <c r="L24" s="478">
        <v>0</v>
      </c>
      <c r="M24" s="478">
        <v>0</v>
      </c>
      <c r="N24" s="609">
        <f t="shared" si="5"/>
        <v>0</v>
      </c>
      <c r="O24" s="609"/>
      <c r="P24" s="478">
        <f t="shared" si="1"/>
        <v>11</v>
      </c>
      <c r="Q24" s="478">
        <f t="shared" si="2"/>
        <v>8</v>
      </c>
      <c r="R24" s="609"/>
      <c r="S24" s="697">
        <f t="shared" si="3"/>
        <v>19</v>
      </c>
      <c r="T24" s="657"/>
      <c r="U24" s="657"/>
      <c r="Y24" s="1910"/>
      <c r="Z24" s="1910"/>
      <c r="AA24" s="1910"/>
      <c r="AB24" s="1910"/>
      <c r="AC24" s="1910"/>
      <c r="AD24" s="1910"/>
      <c r="AE24" s="1910"/>
    </row>
    <row r="25" spans="2:31" ht="12" customHeight="1">
      <c r="B25" s="1892"/>
      <c r="C25" s="478" t="s">
        <v>42</v>
      </c>
      <c r="D25" s="478">
        <v>6</v>
      </c>
      <c r="E25" s="478">
        <v>4</v>
      </c>
      <c r="F25" s="609">
        <f t="shared" si="0"/>
        <v>10</v>
      </c>
      <c r="G25" s="609"/>
      <c r="H25" s="478">
        <v>1</v>
      </c>
      <c r="I25" s="478">
        <v>5</v>
      </c>
      <c r="J25" s="609">
        <f t="shared" si="4"/>
        <v>6</v>
      </c>
      <c r="K25" s="609"/>
      <c r="L25" s="478">
        <v>0</v>
      </c>
      <c r="M25" s="478">
        <v>0</v>
      </c>
      <c r="N25" s="609">
        <f t="shared" si="5"/>
        <v>0</v>
      </c>
      <c r="O25" s="609"/>
      <c r="P25" s="478">
        <f t="shared" si="1"/>
        <v>7</v>
      </c>
      <c r="Q25" s="478">
        <f t="shared" si="2"/>
        <v>9</v>
      </c>
      <c r="R25" s="609"/>
      <c r="S25" s="697">
        <f t="shared" si="3"/>
        <v>16</v>
      </c>
      <c r="T25" s="657"/>
      <c r="U25" s="657"/>
      <c r="Y25" s="1910"/>
      <c r="Z25" s="1910"/>
      <c r="AA25" s="1910"/>
      <c r="AB25" s="1910"/>
      <c r="AC25" s="1910"/>
      <c r="AD25" s="1910"/>
      <c r="AE25" s="1910"/>
    </row>
    <row r="26" spans="2:31" ht="12" customHeight="1">
      <c r="B26" s="1892"/>
      <c r="C26" s="478" t="s">
        <v>43</v>
      </c>
      <c r="D26" s="478">
        <v>10</v>
      </c>
      <c r="E26" s="478">
        <v>8</v>
      </c>
      <c r="F26" s="609">
        <f t="shared" si="0"/>
        <v>18</v>
      </c>
      <c r="G26" s="609"/>
      <c r="H26" s="478">
        <v>2</v>
      </c>
      <c r="I26" s="478">
        <v>2</v>
      </c>
      <c r="J26" s="609">
        <f t="shared" si="4"/>
        <v>4</v>
      </c>
      <c r="K26" s="609"/>
      <c r="L26" s="478">
        <v>0</v>
      </c>
      <c r="M26" s="478">
        <v>0</v>
      </c>
      <c r="N26" s="609">
        <f t="shared" si="5"/>
        <v>0</v>
      </c>
      <c r="O26" s="609"/>
      <c r="P26" s="478">
        <f t="shared" si="1"/>
        <v>12</v>
      </c>
      <c r="Q26" s="478">
        <f t="shared" si="2"/>
        <v>10</v>
      </c>
      <c r="R26" s="609"/>
      <c r="S26" s="697">
        <f t="shared" si="3"/>
        <v>22</v>
      </c>
      <c r="T26" s="657"/>
      <c r="U26" s="657"/>
      <c r="Y26" s="1910"/>
      <c r="Z26" s="1910"/>
      <c r="AA26" s="1910"/>
      <c r="AB26" s="1910"/>
      <c r="AC26" s="1910"/>
      <c r="AD26" s="1910"/>
      <c r="AE26" s="1910"/>
    </row>
    <row r="27" spans="2:31" ht="12" customHeight="1">
      <c r="B27" s="1892"/>
      <c r="C27" s="478" t="s">
        <v>211</v>
      </c>
      <c r="D27" s="478">
        <v>10</v>
      </c>
      <c r="E27" s="478">
        <v>3</v>
      </c>
      <c r="F27" s="609">
        <f t="shared" si="0"/>
        <v>13</v>
      </c>
      <c r="G27" s="609"/>
      <c r="H27" s="478">
        <v>7</v>
      </c>
      <c r="I27" s="478">
        <v>11</v>
      </c>
      <c r="J27" s="609">
        <f t="shared" si="4"/>
        <v>18</v>
      </c>
      <c r="K27" s="609"/>
      <c r="L27" s="478">
        <v>0</v>
      </c>
      <c r="M27" s="478">
        <v>3</v>
      </c>
      <c r="N27" s="609">
        <f t="shared" si="5"/>
        <v>3</v>
      </c>
      <c r="O27" s="609"/>
      <c r="P27" s="478">
        <f t="shared" si="1"/>
        <v>17</v>
      </c>
      <c r="Q27" s="478">
        <f t="shared" si="2"/>
        <v>17</v>
      </c>
      <c r="R27" s="609"/>
      <c r="S27" s="697">
        <f t="shared" si="3"/>
        <v>34</v>
      </c>
      <c r="T27" s="657"/>
      <c r="U27" s="657"/>
      <c r="Y27" s="1910"/>
      <c r="Z27" s="1910"/>
      <c r="AA27" s="1910"/>
      <c r="AB27" s="1910"/>
      <c r="AC27" s="1910"/>
      <c r="AD27" s="1910"/>
      <c r="AE27" s="1910"/>
    </row>
    <row r="28" spans="2:31" ht="12" customHeight="1">
      <c r="B28" s="1892"/>
      <c r="C28" s="478" t="s">
        <v>253</v>
      </c>
      <c r="D28" s="478">
        <v>0</v>
      </c>
      <c r="E28" s="478">
        <v>1</v>
      </c>
      <c r="F28" s="609">
        <f t="shared" si="0"/>
        <v>1</v>
      </c>
      <c r="G28" s="609"/>
      <c r="H28" s="478">
        <v>0</v>
      </c>
      <c r="I28" s="478">
        <v>0</v>
      </c>
      <c r="J28" s="609">
        <f t="shared" si="4"/>
        <v>0</v>
      </c>
      <c r="K28" s="609"/>
      <c r="L28" s="478">
        <v>0</v>
      </c>
      <c r="M28" s="478">
        <v>0</v>
      </c>
      <c r="N28" s="609">
        <f t="shared" si="5"/>
        <v>0</v>
      </c>
      <c r="O28" s="609"/>
      <c r="P28" s="478">
        <f t="shared" si="1"/>
        <v>0</v>
      </c>
      <c r="Q28" s="478">
        <f t="shared" si="2"/>
        <v>1</v>
      </c>
      <c r="R28" s="609"/>
      <c r="S28" s="697">
        <f t="shared" si="3"/>
        <v>1</v>
      </c>
      <c r="T28" s="657"/>
      <c r="U28" s="657"/>
      <c r="Y28" s="54"/>
      <c r="Z28" s="54"/>
      <c r="AA28" s="54"/>
      <c r="AB28" s="54"/>
      <c r="AC28" s="54"/>
      <c r="AD28" s="54"/>
      <c r="AE28" s="54"/>
    </row>
    <row r="29" spans="2:31" ht="12.75" customHeight="1">
      <c r="B29" s="1894">
        <v>1403</v>
      </c>
      <c r="C29" s="23" t="s">
        <v>3</v>
      </c>
      <c r="D29" s="693">
        <f>SUM(D30:D32)</f>
        <v>34</v>
      </c>
      <c r="E29" s="693">
        <f>SUM(E30:E32)</f>
        <v>37</v>
      </c>
      <c r="F29" s="693">
        <f t="shared" si="0"/>
        <v>71</v>
      </c>
      <c r="G29" s="693">
        <f>SUM(G31:G32)</f>
        <v>0</v>
      </c>
      <c r="H29" s="693">
        <f>SUM(H30:H32)</f>
        <v>10</v>
      </c>
      <c r="I29" s="693">
        <f>SUM(I30:I32)</f>
        <v>10</v>
      </c>
      <c r="J29" s="693">
        <f t="shared" si="4"/>
        <v>20</v>
      </c>
      <c r="K29" s="693">
        <f>SUM(K31:K32)</f>
        <v>0</v>
      </c>
      <c r="L29" s="693">
        <f>SUM(L30:L32)</f>
        <v>0</v>
      </c>
      <c r="M29" s="693">
        <f>SUM(M30:M32)</f>
        <v>0</v>
      </c>
      <c r="N29" s="693">
        <f t="shared" si="5"/>
        <v>0</v>
      </c>
      <c r="O29" s="693">
        <f>SUM(O31:O32)</f>
        <v>0</v>
      </c>
      <c r="P29" s="543">
        <f t="shared" si="1"/>
        <v>44</v>
      </c>
      <c r="Q29" s="543">
        <f t="shared" si="2"/>
        <v>47</v>
      </c>
      <c r="R29" s="693"/>
      <c r="S29" s="692">
        <f t="shared" si="3"/>
        <v>91</v>
      </c>
      <c r="T29" s="657"/>
      <c r="U29" s="657"/>
    </row>
    <row r="30" spans="2:31" ht="12" customHeight="1">
      <c r="B30" s="1895"/>
      <c r="C30" s="478" t="s">
        <v>45</v>
      </c>
      <c r="D30" s="478">
        <v>18</v>
      </c>
      <c r="E30" s="478">
        <v>18</v>
      </c>
      <c r="F30" s="609">
        <f t="shared" si="0"/>
        <v>36</v>
      </c>
      <c r="G30" s="609"/>
      <c r="H30" s="478">
        <v>2</v>
      </c>
      <c r="I30" s="478">
        <v>3</v>
      </c>
      <c r="J30" s="609">
        <f t="shared" si="4"/>
        <v>5</v>
      </c>
      <c r="K30" s="609"/>
      <c r="L30" s="478">
        <v>0</v>
      </c>
      <c r="M30" s="478">
        <v>0</v>
      </c>
      <c r="N30" s="609">
        <f t="shared" si="5"/>
        <v>0</v>
      </c>
      <c r="O30" s="609"/>
      <c r="P30" s="478">
        <f t="shared" si="1"/>
        <v>20</v>
      </c>
      <c r="Q30" s="478">
        <f t="shared" si="2"/>
        <v>21</v>
      </c>
      <c r="R30" s="609"/>
      <c r="S30" s="697">
        <f t="shared" si="3"/>
        <v>41</v>
      </c>
      <c r="T30" s="657"/>
      <c r="U30" s="657"/>
    </row>
    <row r="31" spans="2:31" ht="12" customHeight="1">
      <c r="B31" s="1895"/>
      <c r="C31" s="478" t="s">
        <v>46</v>
      </c>
      <c r="D31" s="478">
        <v>10</v>
      </c>
      <c r="E31" s="478">
        <v>12</v>
      </c>
      <c r="F31" s="609">
        <f t="shared" si="0"/>
        <v>22</v>
      </c>
      <c r="G31" s="609"/>
      <c r="H31" s="478">
        <v>3</v>
      </c>
      <c r="I31" s="478">
        <v>4</v>
      </c>
      <c r="J31" s="609">
        <f t="shared" si="4"/>
        <v>7</v>
      </c>
      <c r="K31" s="609"/>
      <c r="L31" s="478">
        <v>0</v>
      </c>
      <c r="M31" s="478">
        <v>0</v>
      </c>
      <c r="N31" s="609">
        <f t="shared" si="5"/>
        <v>0</v>
      </c>
      <c r="O31" s="609"/>
      <c r="P31" s="478">
        <f t="shared" si="1"/>
        <v>13</v>
      </c>
      <c r="Q31" s="478">
        <f t="shared" si="2"/>
        <v>16</v>
      </c>
      <c r="R31" s="609"/>
      <c r="S31" s="697">
        <f t="shared" si="3"/>
        <v>29</v>
      </c>
      <c r="T31" s="657"/>
      <c r="U31" s="657"/>
    </row>
    <row r="32" spans="2:31" ht="12" customHeight="1">
      <c r="B32" s="1895"/>
      <c r="C32" s="478" t="s">
        <v>47</v>
      </c>
      <c r="D32" s="478">
        <v>6</v>
      </c>
      <c r="E32" s="478">
        <v>7</v>
      </c>
      <c r="F32" s="609">
        <f t="shared" si="0"/>
        <v>13</v>
      </c>
      <c r="G32" s="609"/>
      <c r="H32" s="478">
        <v>5</v>
      </c>
      <c r="I32" s="478">
        <v>3</v>
      </c>
      <c r="J32" s="609">
        <f t="shared" si="4"/>
        <v>8</v>
      </c>
      <c r="K32" s="609"/>
      <c r="L32" s="478">
        <v>0</v>
      </c>
      <c r="M32" s="478">
        <v>0</v>
      </c>
      <c r="N32" s="609">
        <f t="shared" si="5"/>
        <v>0</v>
      </c>
      <c r="O32" s="609"/>
      <c r="P32" s="478">
        <f t="shared" si="1"/>
        <v>11</v>
      </c>
      <c r="Q32" s="478">
        <f t="shared" si="2"/>
        <v>10</v>
      </c>
      <c r="R32" s="609"/>
      <c r="S32" s="697">
        <f t="shared" si="3"/>
        <v>21</v>
      </c>
      <c r="T32" s="657"/>
      <c r="U32" s="657"/>
    </row>
    <row r="33" spans="2:21" ht="12.75" customHeight="1">
      <c r="B33" s="1891">
        <v>1404</v>
      </c>
      <c r="C33" s="23" t="s">
        <v>28</v>
      </c>
      <c r="D33" s="693">
        <f>SUM(D34:D35)</f>
        <v>32</v>
      </c>
      <c r="E33" s="693">
        <f>SUM(E34:E35)</f>
        <v>34</v>
      </c>
      <c r="F33" s="693">
        <f t="shared" si="0"/>
        <v>66</v>
      </c>
      <c r="G33" s="693">
        <f>SUM(G35:G35)</f>
        <v>0</v>
      </c>
      <c r="H33" s="693">
        <f>SUM(H34:H35)</f>
        <v>17</v>
      </c>
      <c r="I33" s="693">
        <f>SUM(I34:I35)</f>
        <v>18</v>
      </c>
      <c r="J33" s="693">
        <f t="shared" si="4"/>
        <v>35</v>
      </c>
      <c r="K33" s="693">
        <f>SUM(K35:K35)</f>
        <v>0</v>
      </c>
      <c r="L33" s="693">
        <f>SUM(L34:L35)</f>
        <v>0</v>
      </c>
      <c r="M33" s="693">
        <f>SUM(M34:M35)</f>
        <v>1</v>
      </c>
      <c r="N33" s="693">
        <f t="shared" si="5"/>
        <v>1</v>
      </c>
      <c r="O33" s="693">
        <f>SUM(O35:O35)</f>
        <v>0</v>
      </c>
      <c r="P33" s="543">
        <f t="shared" si="1"/>
        <v>49</v>
      </c>
      <c r="Q33" s="543">
        <f t="shared" si="2"/>
        <v>53</v>
      </c>
      <c r="R33" s="693"/>
      <c r="S33" s="692">
        <f t="shared" si="3"/>
        <v>102</v>
      </c>
      <c r="T33" s="657"/>
      <c r="U33" s="657"/>
    </row>
    <row r="34" spans="2:21" ht="12" customHeight="1">
      <c r="B34" s="1892"/>
      <c r="C34" s="478" t="s">
        <v>48</v>
      </c>
      <c r="D34" s="478">
        <v>17</v>
      </c>
      <c r="E34" s="478">
        <v>13</v>
      </c>
      <c r="F34" s="609">
        <f t="shared" si="0"/>
        <v>30</v>
      </c>
      <c r="G34" s="609"/>
      <c r="H34" s="478">
        <v>11</v>
      </c>
      <c r="I34" s="478">
        <v>8</v>
      </c>
      <c r="J34" s="609">
        <f t="shared" si="4"/>
        <v>19</v>
      </c>
      <c r="K34" s="609"/>
      <c r="L34" s="478">
        <v>0</v>
      </c>
      <c r="M34" s="478">
        <v>1</v>
      </c>
      <c r="N34" s="609">
        <f t="shared" si="5"/>
        <v>1</v>
      </c>
      <c r="O34" s="609"/>
      <c r="P34" s="478">
        <f t="shared" si="1"/>
        <v>28</v>
      </c>
      <c r="Q34" s="478">
        <f t="shared" si="2"/>
        <v>22</v>
      </c>
      <c r="R34" s="609"/>
      <c r="S34" s="697">
        <f t="shared" si="3"/>
        <v>50</v>
      </c>
      <c r="T34" s="657"/>
    </row>
    <row r="35" spans="2:21" ht="12" customHeight="1">
      <c r="B35" s="1893"/>
      <c r="C35" s="478" t="s">
        <v>49</v>
      </c>
      <c r="D35" s="478">
        <v>15</v>
      </c>
      <c r="E35" s="478">
        <v>21</v>
      </c>
      <c r="F35" s="609">
        <f t="shared" si="0"/>
        <v>36</v>
      </c>
      <c r="G35" s="609"/>
      <c r="H35" s="478">
        <v>6</v>
      </c>
      <c r="I35" s="478">
        <v>10</v>
      </c>
      <c r="J35" s="609">
        <f t="shared" si="4"/>
        <v>16</v>
      </c>
      <c r="K35" s="609"/>
      <c r="L35" s="478">
        <v>0</v>
      </c>
      <c r="M35" s="478">
        <v>0</v>
      </c>
      <c r="N35" s="609">
        <f t="shared" si="5"/>
        <v>0</v>
      </c>
      <c r="O35" s="609"/>
      <c r="P35" s="478">
        <f t="shared" si="1"/>
        <v>21</v>
      </c>
      <c r="Q35" s="478">
        <f t="shared" si="2"/>
        <v>31</v>
      </c>
      <c r="R35" s="609"/>
      <c r="S35" s="697">
        <f t="shared" si="3"/>
        <v>52</v>
      </c>
      <c r="T35" s="657"/>
    </row>
    <row r="36" spans="2:21" ht="12.75" customHeight="1">
      <c r="B36" s="1891">
        <v>1405</v>
      </c>
      <c r="C36" s="23" t="s">
        <v>4</v>
      </c>
      <c r="D36" s="693">
        <f>SUM(D37:D40)</f>
        <v>62</v>
      </c>
      <c r="E36" s="693">
        <f>SUM(E37:E40)</f>
        <v>49</v>
      </c>
      <c r="F36" s="693">
        <f t="shared" si="0"/>
        <v>111</v>
      </c>
      <c r="G36" s="693">
        <f>SUM(G39:G40)</f>
        <v>0</v>
      </c>
      <c r="H36" s="693">
        <f>SUM(H37:H40)</f>
        <v>13</v>
      </c>
      <c r="I36" s="693">
        <f>SUM(I37:I40)</f>
        <v>16</v>
      </c>
      <c r="J36" s="693">
        <f t="shared" si="4"/>
        <v>29</v>
      </c>
      <c r="K36" s="693">
        <f>SUM(K39:K40)</f>
        <v>0</v>
      </c>
      <c r="L36" s="693">
        <f>SUM(L37:L40)</f>
        <v>1</v>
      </c>
      <c r="M36" s="693">
        <f>SUM(M37:M40)</f>
        <v>1</v>
      </c>
      <c r="N36" s="693">
        <f t="shared" si="5"/>
        <v>2</v>
      </c>
      <c r="O36" s="693">
        <f>SUM(O39:O40)</f>
        <v>0</v>
      </c>
      <c r="P36" s="543">
        <f t="shared" si="1"/>
        <v>76</v>
      </c>
      <c r="Q36" s="543">
        <f t="shared" si="2"/>
        <v>66</v>
      </c>
      <c r="R36" s="693"/>
      <c r="S36" s="692">
        <f t="shared" si="3"/>
        <v>142</v>
      </c>
      <c r="T36" s="657"/>
    </row>
    <row r="37" spans="2:21" ht="12" customHeight="1">
      <c r="B37" s="1892"/>
      <c r="C37" s="478" t="s">
        <v>50</v>
      </c>
      <c r="D37" s="478">
        <v>23</v>
      </c>
      <c r="E37" s="478">
        <v>10</v>
      </c>
      <c r="F37" s="609">
        <f t="shared" si="0"/>
        <v>33</v>
      </c>
      <c r="G37" s="609"/>
      <c r="H37" s="478">
        <v>7</v>
      </c>
      <c r="I37" s="478">
        <v>5</v>
      </c>
      <c r="J37" s="609">
        <f t="shared" si="4"/>
        <v>12</v>
      </c>
      <c r="K37" s="609"/>
      <c r="L37" s="478">
        <v>1</v>
      </c>
      <c r="M37" s="478">
        <v>0</v>
      </c>
      <c r="N37" s="609">
        <f t="shared" si="5"/>
        <v>1</v>
      </c>
      <c r="O37" s="609"/>
      <c r="P37" s="478">
        <f t="shared" si="1"/>
        <v>31</v>
      </c>
      <c r="Q37" s="478">
        <f t="shared" si="2"/>
        <v>15</v>
      </c>
      <c r="R37" s="609"/>
      <c r="S37" s="697">
        <f t="shared" si="3"/>
        <v>46</v>
      </c>
    </row>
    <row r="38" spans="2:21" ht="12" customHeight="1">
      <c r="B38" s="1892"/>
      <c r="C38" s="478" t="s">
        <v>58</v>
      </c>
      <c r="D38" s="478">
        <v>34</v>
      </c>
      <c r="E38" s="478">
        <v>31</v>
      </c>
      <c r="F38" s="609">
        <f t="shared" si="0"/>
        <v>65</v>
      </c>
      <c r="G38" s="609"/>
      <c r="H38" s="478">
        <v>3</v>
      </c>
      <c r="I38" s="478">
        <v>6</v>
      </c>
      <c r="J38" s="609">
        <f t="shared" si="4"/>
        <v>9</v>
      </c>
      <c r="K38" s="609"/>
      <c r="L38" s="478">
        <v>0</v>
      </c>
      <c r="M38" s="478">
        <v>0</v>
      </c>
      <c r="N38" s="609">
        <f t="shared" si="5"/>
        <v>0</v>
      </c>
      <c r="O38" s="609"/>
      <c r="P38" s="478">
        <f t="shared" si="1"/>
        <v>37</v>
      </c>
      <c r="Q38" s="478">
        <f t="shared" si="2"/>
        <v>37</v>
      </c>
      <c r="R38" s="609"/>
      <c r="S38" s="697">
        <f t="shared" si="3"/>
        <v>74</v>
      </c>
    </row>
    <row r="39" spans="2:21" ht="12" customHeight="1">
      <c r="B39" s="1892"/>
      <c r="C39" s="478" t="s">
        <v>51</v>
      </c>
      <c r="D39" s="478">
        <v>1</v>
      </c>
      <c r="E39" s="478">
        <v>5</v>
      </c>
      <c r="F39" s="609">
        <f t="shared" si="0"/>
        <v>6</v>
      </c>
      <c r="G39" s="609"/>
      <c r="H39" s="478">
        <v>3</v>
      </c>
      <c r="I39" s="478">
        <v>3</v>
      </c>
      <c r="J39" s="609">
        <f t="shared" si="4"/>
        <v>6</v>
      </c>
      <c r="K39" s="609"/>
      <c r="L39" s="478">
        <v>0</v>
      </c>
      <c r="M39" s="478">
        <v>0</v>
      </c>
      <c r="N39" s="609">
        <f t="shared" si="5"/>
        <v>0</v>
      </c>
      <c r="O39" s="609"/>
      <c r="P39" s="478">
        <f t="shared" si="1"/>
        <v>4</v>
      </c>
      <c r="Q39" s="478">
        <f t="shared" si="2"/>
        <v>8</v>
      </c>
      <c r="R39" s="609"/>
      <c r="S39" s="697">
        <f t="shared" si="3"/>
        <v>12</v>
      </c>
    </row>
    <row r="40" spans="2:21" ht="12" customHeight="1">
      <c r="B40" s="1892"/>
      <c r="C40" s="478" t="s">
        <v>52</v>
      </c>
      <c r="D40" s="478">
        <v>4</v>
      </c>
      <c r="E40" s="478">
        <v>3</v>
      </c>
      <c r="F40" s="609">
        <f t="shared" ref="F40:F71" si="6">SUM(D40:E40)</f>
        <v>7</v>
      </c>
      <c r="G40" s="609"/>
      <c r="H40" s="478">
        <v>0</v>
      </c>
      <c r="I40" s="478">
        <v>2</v>
      </c>
      <c r="J40" s="609">
        <f t="shared" si="4"/>
        <v>2</v>
      </c>
      <c r="K40" s="609"/>
      <c r="L40" s="478">
        <v>0</v>
      </c>
      <c r="M40" s="478">
        <v>1</v>
      </c>
      <c r="N40" s="609">
        <f t="shared" si="5"/>
        <v>1</v>
      </c>
      <c r="O40" s="609"/>
      <c r="P40" s="478">
        <f t="shared" ref="P40:P62" si="7">SUM(D40+H40+L40)</f>
        <v>4</v>
      </c>
      <c r="Q40" s="478">
        <f t="shared" ref="Q40:Q62" si="8">SUM(E40+I40+M40)</f>
        <v>6</v>
      </c>
      <c r="R40" s="609"/>
      <c r="S40" s="697">
        <f t="shared" ref="S40:S62" si="9">SUM(P40:Q40)</f>
        <v>10</v>
      </c>
    </row>
    <row r="41" spans="2:21" ht="12.75" customHeight="1">
      <c r="B41" s="1894">
        <v>1406</v>
      </c>
      <c r="C41" s="23" t="s">
        <v>5</v>
      </c>
      <c r="D41" s="693">
        <f>SUM(D42:D47)</f>
        <v>55</v>
      </c>
      <c r="E41" s="693">
        <f>SUM(E42:E47)</f>
        <v>55</v>
      </c>
      <c r="F41" s="693">
        <f t="shared" si="6"/>
        <v>110</v>
      </c>
      <c r="G41" s="693">
        <f>SUM(G46:G47)</f>
        <v>0</v>
      </c>
      <c r="H41" s="693">
        <f>SUM(H42:H47)</f>
        <v>22</v>
      </c>
      <c r="I41" s="693">
        <f>SUM(I42:I47)</f>
        <v>38</v>
      </c>
      <c r="J41" s="693">
        <f t="shared" ref="J41:J72" si="10">SUM(H41:I41)</f>
        <v>60</v>
      </c>
      <c r="K41" s="693">
        <f>SUM(K46:K47)</f>
        <v>0</v>
      </c>
      <c r="L41" s="693">
        <f>SUM(L42:L47)</f>
        <v>3</v>
      </c>
      <c r="M41" s="693">
        <f>SUM(M42:M47)</f>
        <v>6</v>
      </c>
      <c r="N41" s="693">
        <f t="shared" ref="N41:N72" si="11">SUM(L41:M41)</f>
        <v>9</v>
      </c>
      <c r="O41" s="693">
        <f>SUM(O46:O47)</f>
        <v>0</v>
      </c>
      <c r="P41" s="543">
        <f t="shared" si="7"/>
        <v>80</v>
      </c>
      <c r="Q41" s="543">
        <f t="shared" si="8"/>
        <v>99</v>
      </c>
      <c r="R41" s="693"/>
      <c r="S41" s="692">
        <f t="shared" si="9"/>
        <v>179</v>
      </c>
    </row>
    <row r="42" spans="2:21" ht="12" customHeight="1">
      <c r="B42" s="1895"/>
      <c r="C42" s="478" t="s">
        <v>53</v>
      </c>
      <c r="D42" s="478">
        <v>31</v>
      </c>
      <c r="E42" s="478">
        <v>35</v>
      </c>
      <c r="F42" s="609">
        <f t="shared" si="6"/>
        <v>66</v>
      </c>
      <c r="G42" s="609"/>
      <c r="H42" s="478">
        <v>8</v>
      </c>
      <c r="I42" s="478">
        <v>24</v>
      </c>
      <c r="J42" s="609">
        <f t="shared" si="10"/>
        <v>32</v>
      </c>
      <c r="K42" s="609"/>
      <c r="L42" s="478">
        <v>1</v>
      </c>
      <c r="M42" s="478">
        <v>3</v>
      </c>
      <c r="N42" s="609">
        <f t="shared" si="11"/>
        <v>4</v>
      </c>
      <c r="O42" s="609"/>
      <c r="P42" s="478">
        <f t="shared" si="7"/>
        <v>40</v>
      </c>
      <c r="Q42" s="478">
        <f t="shared" si="8"/>
        <v>62</v>
      </c>
      <c r="R42" s="609"/>
      <c r="S42" s="697">
        <f t="shared" si="9"/>
        <v>102</v>
      </c>
    </row>
    <row r="43" spans="2:21" ht="12" customHeight="1">
      <c r="B43" s="1895"/>
      <c r="C43" s="478" t="s">
        <v>54</v>
      </c>
      <c r="D43" s="478">
        <v>2</v>
      </c>
      <c r="E43" s="478">
        <v>5</v>
      </c>
      <c r="F43" s="609">
        <f t="shared" si="6"/>
        <v>7</v>
      </c>
      <c r="G43" s="609"/>
      <c r="H43" s="478">
        <v>4</v>
      </c>
      <c r="I43" s="478">
        <v>4</v>
      </c>
      <c r="J43" s="609">
        <f t="shared" si="10"/>
        <v>8</v>
      </c>
      <c r="K43" s="609"/>
      <c r="L43" s="478">
        <v>1</v>
      </c>
      <c r="M43" s="478">
        <v>0</v>
      </c>
      <c r="N43" s="609">
        <f t="shared" si="11"/>
        <v>1</v>
      </c>
      <c r="O43" s="609"/>
      <c r="P43" s="478">
        <f t="shared" si="7"/>
        <v>7</v>
      </c>
      <c r="Q43" s="478">
        <f t="shared" si="8"/>
        <v>9</v>
      </c>
      <c r="R43" s="609"/>
      <c r="S43" s="697">
        <f t="shared" si="9"/>
        <v>16</v>
      </c>
    </row>
    <row r="44" spans="2:21" ht="12" customHeight="1">
      <c r="B44" s="1895"/>
      <c r="C44" s="478" t="s">
        <v>252</v>
      </c>
      <c r="D44" s="478">
        <v>20</v>
      </c>
      <c r="E44" s="478">
        <v>9</v>
      </c>
      <c r="F44" s="609">
        <f t="shared" si="6"/>
        <v>29</v>
      </c>
      <c r="G44" s="609"/>
      <c r="H44" s="478">
        <v>1</v>
      </c>
      <c r="I44" s="478">
        <v>7</v>
      </c>
      <c r="J44" s="609">
        <f t="shared" si="10"/>
        <v>8</v>
      </c>
      <c r="K44" s="609"/>
      <c r="L44" s="478">
        <v>0</v>
      </c>
      <c r="M44" s="478">
        <v>0</v>
      </c>
      <c r="N44" s="609">
        <f t="shared" si="11"/>
        <v>0</v>
      </c>
      <c r="O44" s="609"/>
      <c r="P44" s="478">
        <f t="shared" si="7"/>
        <v>21</v>
      </c>
      <c r="Q44" s="478">
        <f t="shared" si="8"/>
        <v>16</v>
      </c>
      <c r="R44" s="609"/>
      <c r="S44" s="697">
        <f t="shared" si="9"/>
        <v>37</v>
      </c>
    </row>
    <row r="45" spans="2:21" ht="12" customHeight="1">
      <c r="B45" s="1895"/>
      <c r="C45" s="478" t="s">
        <v>26</v>
      </c>
      <c r="D45" s="478">
        <v>2</v>
      </c>
      <c r="E45" s="478">
        <v>6</v>
      </c>
      <c r="F45" s="609">
        <f t="shared" si="6"/>
        <v>8</v>
      </c>
      <c r="G45" s="609"/>
      <c r="H45" s="478">
        <v>4</v>
      </c>
      <c r="I45" s="478">
        <v>1</v>
      </c>
      <c r="J45" s="609">
        <f t="shared" si="10"/>
        <v>5</v>
      </c>
      <c r="K45" s="609"/>
      <c r="L45" s="478">
        <v>0</v>
      </c>
      <c r="M45" s="478">
        <v>2</v>
      </c>
      <c r="N45" s="609">
        <f t="shared" si="11"/>
        <v>2</v>
      </c>
      <c r="O45" s="609"/>
      <c r="P45" s="478">
        <f t="shared" si="7"/>
        <v>6</v>
      </c>
      <c r="Q45" s="478">
        <f t="shared" si="8"/>
        <v>9</v>
      </c>
      <c r="R45" s="609"/>
      <c r="S45" s="697">
        <f t="shared" si="9"/>
        <v>15</v>
      </c>
    </row>
    <row r="46" spans="2:21" ht="12" customHeight="1">
      <c r="B46" s="1895"/>
      <c r="C46" s="478" t="s">
        <v>15</v>
      </c>
      <c r="D46" s="478">
        <v>0</v>
      </c>
      <c r="E46" s="478">
        <v>0</v>
      </c>
      <c r="F46" s="609">
        <f t="shared" si="6"/>
        <v>0</v>
      </c>
      <c r="G46" s="609"/>
      <c r="H46" s="478">
        <v>5</v>
      </c>
      <c r="I46" s="478">
        <v>2</v>
      </c>
      <c r="J46" s="609">
        <f t="shared" si="10"/>
        <v>7</v>
      </c>
      <c r="K46" s="609"/>
      <c r="L46" s="478">
        <v>1</v>
      </c>
      <c r="M46" s="478">
        <v>1</v>
      </c>
      <c r="N46" s="609">
        <f t="shared" si="11"/>
        <v>2</v>
      </c>
      <c r="O46" s="609"/>
      <c r="P46" s="478">
        <f t="shared" si="7"/>
        <v>6</v>
      </c>
      <c r="Q46" s="478">
        <f t="shared" si="8"/>
        <v>3</v>
      </c>
      <c r="R46" s="609"/>
      <c r="S46" s="697">
        <f t="shared" si="9"/>
        <v>9</v>
      </c>
    </row>
    <row r="47" spans="2:21" ht="12" customHeight="1">
      <c r="B47" s="1896"/>
      <c r="C47" s="478" t="s">
        <v>188</v>
      </c>
      <c r="D47" s="478">
        <v>0</v>
      </c>
      <c r="E47" s="478">
        <v>0</v>
      </c>
      <c r="F47" s="609">
        <f t="shared" si="6"/>
        <v>0</v>
      </c>
      <c r="G47" s="609"/>
      <c r="H47" s="478">
        <v>0</v>
      </c>
      <c r="I47" s="478">
        <v>0</v>
      </c>
      <c r="J47" s="609">
        <f t="shared" si="10"/>
        <v>0</v>
      </c>
      <c r="K47" s="609"/>
      <c r="L47" s="478">
        <v>0</v>
      </c>
      <c r="M47" s="478">
        <v>0</v>
      </c>
      <c r="N47" s="609">
        <f t="shared" si="11"/>
        <v>0</v>
      </c>
      <c r="O47" s="609"/>
      <c r="P47" s="478">
        <f t="shared" si="7"/>
        <v>0</v>
      </c>
      <c r="Q47" s="478">
        <f t="shared" si="8"/>
        <v>0</v>
      </c>
      <c r="R47" s="609"/>
      <c r="S47" s="697">
        <f t="shared" si="9"/>
        <v>0</v>
      </c>
    </row>
    <row r="48" spans="2:21" ht="12.75" customHeight="1">
      <c r="B48" s="1895">
        <v>1407</v>
      </c>
      <c r="C48" s="23" t="s">
        <v>62</v>
      </c>
      <c r="D48" s="693">
        <f>SUM(D49:D51)</f>
        <v>0</v>
      </c>
      <c r="E48" s="693">
        <f>SUM(E49:E51)</f>
        <v>2</v>
      </c>
      <c r="F48" s="693">
        <f t="shared" si="6"/>
        <v>2</v>
      </c>
      <c r="G48" s="693">
        <f>SUM(G50:G50)</f>
        <v>0</v>
      </c>
      <c r="H48" s="693">
        <f>SUM(H49:H51)</f>
        <v>11</v>
      </c>
      <c r="I48" s="693">
        <f>SUM(I49:I51)</f>
        <v>11</v>
      </c>
      <c r="J48" s="693">
        <f t="shared" si="10"/>
        <v>22</v>
      </c>
      <c r="K48" s="693">
        <f>SUM(K50:K50)</f>
        <v>0</v>
      </c>
      <c r="L48" s="693">
        <f>SUM(L49:L51)</f>
        <v>8</v>
      </c>
      <c r="M48" s="693">
        <f>SUM(M49:M51)</f>
        <v>4</v>
      </c>
      <c r="N48" s="693">
        <f t="shared" si="11"/>
        <v>12</v>
      </c>
      <c r="O48" s="693">
        <f>SUM(O50:O50)</f>
        <v>6</v>
      </c>
      <c r="P48" s="543">
        <f t="shared" si="7"/>
        <v>19</v>
      </c>
      <c r="Q48" s="543">
        <f t="shared" si="8"/>
        <v>17</v>
      </c>
      <c r="R48" s="693"/>
      <c r="S48" s="692">
        <f t="shared" si="9"/>
        <v>36</v>
      </c>
    </row>
    <row r="49" spans="1:19" ht="12.75" customHeight="1">
      <c r="B49" s="1895"/>
      <c r="C49" s="478" t="s">
        <v>56</v>
      </c>
      <c r="D49" s="478">
        <v>0</v>
      </c>
      <c r="E49" s="478">
        <v>2</v>
      </c>
      <c r="F49" s="609">
        <f t="shared" si="6"/>
        <v>2</v>
      </c>
      <c r="G49" s="703"/>
      <c r="H49" s="478">
        <v>2</v>
      </c>
      <c r="I49" s="478">
        <v>3</v>
      </c>
      <c r="J49" s="609">
        <f t="shared" si="10"/>
        <v>5</v>
      </c>
      <c r="K49" s="703"/>
      <c r="L49" s="478">
        <v>0</v>
      </c>
      <c r="M49" s="478">
        <v>2</v>
      </c>
      <c r="N49" s="609">
        <f t="shared" si="11"/>
        <v>2</v>
      </c>
      <c r="O49" s="703"/>
      <c r="P49" s="478">
        <f t="shared" si="7"/>
        <v>2</v>
      </c>
      <c r="Q49" s="478">
        <f t="shared" si="8"/>
        <v>7</v>
      </c>
      <c r="R49" s="609"/>
      <c r="S49" s="697">
        <f t="shared" si="9"/>
        <v>9</v>
      </c>
    </row>
    <row r="50" spans="1:19" ht="12" customHeight="1">
      <c r="B50" s="1895"/>
      <c r="C50" s="478" t="s">
        <v>25</v>
      </c>
      <c r="D50" s="478">
        <v>0</v>
      </c>
      <c r="E50" s="478">
        <v>0</v>
      </c>
      <c r="F50" s="609">
        <f t="shared" si="6"/>
        <v>0</v>
      </c>
      <c r="G50" s="703"/>
      <c r="H50" s="478">
        <v>7</v>
      </c>
      <c r="I50" s="478">
        <v>7</v>
      </c>
      <c r="J50" s="609">
        <f t="shared" si="10"/>
        <v>14</v>
      </c>
      <c r="K50" s="703"/>
      <c r="L50" s="478">
        <v>0</v>
      </c>
      <c r="M50" s="478">
        <v>0</v>
      </c>
      <c r="N50" s="609">
        <f t="shared" si="11"/>
        <v>0</v>
      </c>
      <c r="O50" s="703">
        <v>6</v>
      </c>
      <c r="P50" s="478">
        <f t="shared" si="7"/>
        <v>7</v>
      </c>
      <c r="Q50" s="478">
        <f t="shared" si="8"/>
        <v>7</v>
      </c>
      <c r="R50" s="609"/>
      <c r="S50" s="697">
        <f t="shared" si="9"/>
        <v>14</v>
      </c>
    </row>
    <row r="51" spans="1:19" s="710" customFormat="1" ht="12" customHeight="1">
      <c r="A51" s="713"/>
      <c r="B51" s="1895"/>
      <c r="C51" s="593" t="s">
        <v>187</v>
      </c>
      <c r="D51" s="474">
        <v>0</v>
      </c>
      <c r="E51" s="474">
        <v>0</v>
      </c>
      <c r="F51" s="473">
        <f t="shared" si="6"/>
        <v>0</v>
      </c>
      <c r="G51" s="473"/>
      <c r="H51" s="474">
        <v>2</v>
      </c>
      <c r="I51" s="474">
        <v>1</v>
      </c>
      <c r="J51" s="473">
        <f t="shared" si="10"/>
        <v>3</v>
      </c>
      <c r="K51" s="473"/>
      <c r="L51" s="474">
        <v>8</v>
      </c>
      <c r="M51" s="474">
        <v>2</v>
      </c>
      <c r="N51" s="473">
        <f t="shared" si="11"/>
        <v>10</v>
      </c>
      <c r="O51" s="712"/>
      <c r="P51" s="474">
        <f t="shared" si="7"/>
        <v>10</v>
      </c>
      <c r="Q51" s="474">
        <f t="shared" si="8"/>
        <v>3</v>
      </c>
      <c r="R51" s="699"/>
      <c r="S51" s="711">
        <f t="shared" si="9"/>
        <v>13</v>
      </c>
    </row>
    <row r="52" spans="1:19" ht="12.75" customHeight="1">
      <c r="B52" s="1891">
        <v>1408</v>
      </c>
      <c r="C52" s="552" t="s">
        <v>63</v>
      </c>
      <c r="D52" s="709">
        <f>SUM(D53:D57)</f>
        <v>22</v>
      </c>
      <c r="E52" s="709">
        <f>SUM(E53:E57)</f>
        <v>33</v>
      </c>
      <c r="F52" s="708">
        <f t="shared" si="6"/>
        <v>55</v>
      </c>
      <c r="G52" s="709">
        <f>SUM(G56:G57)</f>
        <v>0</v>
      </c>
      <c r="H52" s="709">
        <f>SUM(H53:H57)</f>
        <v>27</v>
      </c>
      <c r="I52" s="709">
        <f>SUM(I53:I57)</f>
        <v>17</v>
      </c>
      <c r="J52" s="708">
        <f t="shared" si="10"/>
        <v>44</v>
      </c>
      <c r="K52" s="709">
        <f>SUM(K56:K57)</f>
        <v>0</v>
      </c>
      <c r="L52" s="709">
        <f>SUM(L53:L57)</f>
        <v>4</v>
      </c>
      <c r="M52" s="709">
        <f>SUM(M53:M57)</f>
        <v>6</v>
      </c>
      <c r="N52" s="708">
        <f t="shared" si="11"/>
        <v>10</v>
      </c>
      <c r="O52" s="709">
        <f>SUM(O56:O57)</f>
        <v>0</v>
      </c>
      <c r="P52" s="550">
        <f t="shared" si="7"/>
        <v>53</v>
      </c>
      <c r="Q52" s="550">
        <f t="shared" si="8"/>
        <v>56</v>
      </c>
      <c r="R52" s="708"/>
      <c r="S52" s="707">
        <f t="shared" si="9"/>
        <v>109</v>
      </c>
    </row>
    <row r="53" spans="1:19" ht="12.75" customHeight="1">
      <c r="B53" s="1892"/>
      <c r="C53" s="478" t="s">
        <v>16</v>
      </c>
      <c r="D53" s="478">
        <v>0</v>
      </c>
      <c r="E53" s="478">
        <v>1</v>
      </c>
      <c r="F53" s="609">
        <f t="shared" si="6"/>
        <v>1</v>
      </c>
      <c r="G53" s="609"/>
      <c r="H53" s="478">
        <v>6</v>
      </c>
      <c r="I53" s="478">
        <v>2</v>
      </c>
      <c r="J53" s="609">
        <f t="shared" si="10"/>
        <v>8</v>
      </c>
      <c r="K53" s="609"/>
      <c r="L53" s="478">
        <v>4</v>
      </c>
      <c r="M53" s="478">
        <v>4</v>
      </c>
      <c r="N53" s="609">
        <f t="shared" si="11"/>
        <v>8</v>
      </c>
      <c r="O53" s="609"/>
      <c r="P53" s="478">
        <f t="shared" si="7"/>
        <v>10</v>
      </c>
      <c r="Q53" s="478">
        <f t="shared" si="8"/>
        <v>7</v>
      </c>
      <c r="R53" s="609"/>
      <c r="S53" s="697">
        <f t="shared" si="9"/>
        <v>17</v>
      </c>
    </row>
    <row r="54" spans="1:19" ht="12" customHeight="1">
      <c r="B54" s="1892"/>
      <c r="C54" s="478" t="s">
        <v>57</v>
      </c>
      <c r="D54" s="478">
        <v>11</v>
      </c>
      <c r="E54" s="478">
        <v>15</v>
      </c>
      <c r="F54" s="609">
        <f t="shared" si="6"/>
        <v>26</v>
      </c>
      <c r="G54" s="609"/>
      <c r="H54" s="478">
        <v>8</v>
      </c>
      <c r="I54" s="478">
        <v>5</v>
      </c>
      <c r="J54" s="609">
        <f t="shared" si="10"/>
        <v>13</v>
      </c>
      <c r="K54" s="609"/>
      <c r="L54" s="478">
        <v>0</v>
      </c>
      <c r="M54" s="478">
        <v>1</v>
      </c>
      <c r="N54" s="609">
        <f t="shared" si="11"/>
        <v>1</v>
      </c>
      <c r="O54" s="609"/>
      <c r="P54" s="478">
        <f t="shared" si="7"/>
        <v>19</v>
      </c>
      <c r="Q54" s="478">
        <f t="shared" si="8"/>
        <v>21</v>
      </c>
      <c r="R54" s="609"/>
      <c r="S54" s="697">
        <f t="shared" si="9"/>
        <v>40</v>
      </c>
    </row>
    <row r="55" spans="1:19" ht="12" customHeight="1">
      <c r="B55" s="1892"/>
      <c r="C55" s="478" t="s">
        <v>65</v>
      </c>
      <c r="D55" s="706">
        <v>0</v>
      </c>
      <c r="E55" s="706">
        <v>0</v>
      </c>
      <c r="F55" s="609">
        <f t="shared" si="6"/>
        <v>0</v>
      </c>
      <c r="G55" s="609"/>
      <c r="H55" s="705">
        <v>1</v>
      </c>
      <c r="I55" s="705">
        <v>0</v>
      </c>
      <c r="J55" s="609">
        <f t="shared" si="10"/>
        <v>1</v>
      </c>
      <c r="K55" s="609"/>
      <c r="L55" s="705">
        <v>0</v>
      </c>
      <c r="M55" s="705">
        <v>0</v>
      </c>
      <c r="N55" s="609">
        <f t="shared" si="11"/>
        <v>0</v>
      </c>
      <c r="O55" s="609"/>
      <c r="P55" s="478">
        <f t="shared" si="7"/>
        <v>1</v>
      </c>
      <c r="Q55" s="478">
        <f t="shared" si="8"/>
        <v>0</v>
      </c>
      <c r="R55" s="609"/>
      <c r="S55" s="697">
        <f t="shared" si="9"/>
        <v>1</v>
      </c>
    </row>
    <row r="56" spans="1:19" ht="12" customHeight="1">
      <c r="B56" s="1892"/>
      <c r="C56" s="478" t="s">
        <v>18</v>
      </c>
      <c r="D56" s="478">
        <v>6</v>
      </c>
      <c r="E56" s="478">
        <v>6</v>
      </c>
      <c r="F56" s="609">
        <f t="shared" si="6"/>
        <v>12</v>
      </c>
      <c r="G56" s="704"/>
      <c r="H56" s="478">
        <v>8</v>
      </c>
      <c r="I56" s="478">
        <v>7</v>
      </c>
      <c r="J56" s="609">
        <f t="shared" si="10"/>
        <v>15</v>
      </c>
      <c r="K56" s="704"/>
      <c r="L56" s="478">
        <v>0</v>
      </c>
      <c r="M56" s="478">
        <v>1</v>
      </c>
      <c r="N56" s="609">
        <f t="shared" si="11"/>
        <v>1</v>
      </c>
      <c r="O56" s="704"/>
      <c r="P56" s="478">
        <f t="shared" si="7"/>
        <v>14</v>
      </c>
      <c r="Q56" s="478">
        <f t="shared" si="8"/>
        <v>14</v>
      </c>
      <c r="R56" s="609"/>
      <c r="S56" s="697">
        <f t="shared" si="9"/>
        <v>28</v>
      </c>
    </row>
    <row r="57" spans="1:19" ht="12" customHeight="1">
      <c r="B57" s="1893"/>
      <c r="C57" s="478" t="s">
        <v>59</v>
      </c>
      <c r="D57" s="478">
        <v>5</v>
      </c>
      <c r="E57" s="478">
        <v>11</v>
      </c>
      <c r="F57" s="609">
        <f t="shared" si="6"/>
        <v>16</v>
      </c>
      <c r="G57" s="609"/>
      <c r="H57" s="478">
        <v>4</v>
      </c>
      <c r="I57" s="478">
        <v>3</v>
      </c>
      <c r="J57" s="609">
        <f t="shared" si="10"/>
        <v>7</v>
      </c>
      <c r="K57" s="609"/>
      <c r="L57" s="478">
        <v>0</v>
      </c>
      <c r="M57" s="478">
        <v>0</v>
      </c>
      <c r="N57" s="609">
        <f t="shared" si="11"/>
        <v>0</v>
      </c>
      <c r="O57" s="609"/>
      <c r="P57" s="478">
        <f t="shared" si="7"/>
        <v>9</v>
      </c>
      <c r="Q57" s="478">
        <f t="shared" si="8"/>
        <v>14</v>
      </c>
      <c r="R57" s="609"/>
      <c r="S57" s="697">
        <f t="shared" si="9"/>
        <v>23</v>
      </c>
    </row>
    <row r="58" spans="1:19" ht="12.75" customHeight="1">
      <c r="B58" s="1891">
        <v>1624</v>
      </c>
      <c r="C58" s="23" t="s">
        <v>19</v>
      </c>
      <c r="D58" s="693">
        <f>SUM(D59:D61)</f>
        <v>11</v>
      </c>
      <c r="E58" s="693">
        <f>SUM(E59:E61)</f>
        <v>24</v>
      </c>
      <c r="F58" s="693">
        <f t="shared" si="6"/>
        <v>35</v>
      </c>
      <c r="G58" s="693">
        <f>SUM(G61:G61)</f>
        <v>0</v>
      </c>
      <c r="H58" s="693">
        <f>SUM(H59:H61)</f>
        <v>8</v>
      </c>
      <c r="I58" s="693">
        <f>SUM(I59:I61)</f>
        <v>8</v>
      </c>
      <c r="J58" s="693">
        <f t="shared" si="10"/>
        <v>16</v>
      </c>
      <c r="K58" s="693">
        <f>SUM(K61:K61)</f>
        <v>0</v>
      </c>
      <c r="L58" s="693">
        <f>SUM(L59:L61)</f>
        <v>5</v>
      </c>
      <c r="M58" s="693">
        <f>SUM(M59:M61)</f>
        <v>1</v>
      </c>
      <c r="N58" s="693">
        <f t="shared" si="11"/>
        <v>6</v>
      </c>
      <c r="O58" s="693">
        <f>SUM(O61:O61)</f>
        <v>6</v>
      </c>
      <c r="P58" s="543">
        <f t="shared" si="7"/>
        <v>24</v>
      </c>
      <c r="Q58" s="543">
        <f t="shared" si="8"/>
        <v>33</v>
      </c>
      <c r="R58" s="693"/>
      <c r="S58" s="692">
        <f t="shared" si="9"/>
        <v>57</v>
      </c>
    </row>
    <row r="59" spans="1:19" ht="12.75" customHeight="1">
      <c r="B59" s="1892"/>
      <c r="C59" s="478" t="s">
        <v>186</v>
      </c>
      <c r="D59" s="478">
        <v>2</v>
      </c>
      <c r="E59" s="478">
        <v>9</v>
      </c>
      <c r="F59" s="609">
        <f t="shared" si="6"/>
        <v>11</v>
      </c>
      <c r="G59" s="703"/>
      <c r="H59" s="478">
        <v>3</v>
      </c>
      <c r="I59" s="478">
        <v>2</v>
      </c>
      <c r="J59" s="609">
        <f t="shared" si="10"/>
        <v>5</v>
      </c>
      <c r="K59" s="703"/>
      <c r="L59" s="478">
        <v>1</v>
      </c>
      <c r="M59" s="478">
        <v>0</v>
      </c>
      <c r="N59" s="609">
        <f t="shared" si="11"/>
        <v>1</v>
      </c>
      <c r="O59" s="703"/>
      <c r="P59" s="478">
        <f t="shared" si="7"/>
        <v>6</v>
      </c>
      <c r="Q59" s="478">
        <f t="shared" si="8"/>
        <v>11</v>
      </c>
      <c r="R59" s="609"/>
      <c r="S59" s="697">
        <f t="shared" si="9"/>
        <v>17</v>
      </c>
    </row>
    <row r="60" spans="1:19" ht="12" customHeight="1">
      <c r="B60" s="1892"/>
      <c r="C60" s="489" t="s">
        <v>149</v>
      </c>
      <c r="D60" s="478">
        <v>1</v>
      </c>
      <c r="E60" s="478">
        <v>3</v>
      </c>
      <c r="F60" s="701">
        <f t="shared" si="6"/>
        <v>4</v>
      </c>
      <c r="G60" s="702"/>
      <c r="H60" s="478">
        <v>3</v>
      </c>
      <c r="I60" s="478">
        <v>1</v>
      </c>
      <c r="J60" s="701">
        <f t="shared" si="10"/>
        <v>4</v>
      </c>
      <c r="K60" s="702"/>
      <c r="L60" s="478">
        <v>3</v>
      </c>
      <c r="M60" s="478">
        <v>1</v>
      </c>
      <c r="N60" s="701">
        <f t="shared" si="11"/>
        <v>4</v>
      </c>
      <c r="O60" s="702">
        <v>6</v>
      </c>
      <c r="P60" s="489">
        <f t="shared" si="7"/>
        <v>7</v>
      </c>
      <c r="Q60" s="489">
        <f t="shared" si="8"/>
        <v>5</v>
      </c>
      <c r="R60" s="701"/>
      <c r="S60" s="700">
        <f t="shared" si="9"/>
        <v>12</v>
      </c>
    </row>
    <row r="61" spans="1:19" ht="12" customHeight="1">
      <c r="B61" s="1892"/>
      <c r="C61" s="474" t="s">
        <v>22</v>
      </c>
      <c r="D61" s="478">
        <v>8</v>
      </c>
      <c r="E61" s="478">
        <v>12</v>
      </c>
      <c r="F61" s="699">
        <f t="shared" si="6"/>
        <v>20</v>
      </c>
      <c r="G61" s="698"/>
      <c r="H61" s="478">
        <v>2</v>
      </c>
      <c r="I61" s="478">
        <v>5</v>
      </c>
      <c r="J61" s="699">
        <f t="shared" si="10"/>
        <v>7</v>
      </c>
      <c r="K61" s="698"/>
      <c r="L61" s="478">
        <v>1</v>
      </c>
      <c r="M61" s="478">
        <v>0</v>
      </c>
      <c r="N61" s="699">
        <f t="shared" si="11"/>
        <v>1</v>
      </c>
      <c r="O61" s="698">
        <v>6</v>
      </c>
      <c r="P61" s="478">
        <f t="shared" si="7"/>
        <v>11</v>
      </c>
      <c r="Q61" s="478">
        <f t="shared" si="8"/>
        <v>17</v>
      </c>
      <c r="R61" s="609"/>
      <c r="S61" s="697">
        <f t="shared" si="9"/>
        <v>28</v>
      </c>
    </row>
    <row r="62" spans="1:19" ht="12.75" customHeight="1">
      <c r="B62" s="696"/>
      <c r="C62" s="695" t="s">
        <v>11</v>
      </c>
      <c r="D62" s="543">
        <v>297</v>
      </c>
      <c r="E62" s="543">
        <v>285</v>
      </c>
      <c r="F62" s="694">
        <f t="shared" si="6"/>
        <v>582</v>
      </c>
      <c r="G62" s="694"/>
      <c r="H62" s="543">
        <v>301</v>
      </c>
      <c r="I62" s="543">
        <v>238</v>
      </c>
      <c r="J62" s="694">
        <f t="shared" si="10"/>
        <v>539</v>
      </c>
      <c r="K62" s="694"/>
      <c r="L62" s="543">
        <v>62</v>
      </c>
      <c r="M62" s="543">
        <v>79</v>
      </c>
      <c r="N62" s="694">
        <f t="shared" si="11"/>
        <v>141</v>
      </c>
      <c r="O62" s="694"/>
      <c r="P62" s="543">
        <f t="shared" si="7"/>
        <v>660</v>
      </c>
      <c r="Q62" s="543">
        <f t="shared" si="8"/>
        <v>602</v>
      </c>
      <c r="R62" s="693"/>
      <c r="S62" s="692">
        <f t="shared" si="9"/>
        <v>1262</v>
      </c>
    </row>
    <row r="63" spans="1:19" ht="15" customHeight="1">
      <c r="B63" s="461"/>
      <c r="C63" s="691" t="s">
        <v>0</v>
      </c>
      <c r="D63" s="690">
        <f>SUM(D8+D19+D29+D33+D36+D41+D48+D52+D58+D62)</f>
        <v>732</v>
      </c>
      <c r="E63" s="690">
        <f>SUM(E8+E19+E29+E33+E36+E41+E48+E52+E58+E62)</f>
        <v>650</v>
      </c>
      <c r="F63" s="690">
        <f>SUM(F8+F19+F29+F33+F36+F41+F48+F52+F58+F62)</f>
        <v>1382</v>
      </c>
      <c r="G63" s="690"/>
      <c r="H63" s="690">
        <f>SUM(H8+H19+H29+H33+H36+H41+H48+H52+H58+H62)</f>
        <v>508</v>
      </c>
      <c r="I63" s="690">
        <f>SUM(I8+I19+I29+I33+I36+I41+I48+I52+I58+I62)</f>
        <v>436</v>
      </c>
      <c r="J63" s="690">
        <f>SUM(J8+J19+J29+J33+J36+J41+J48+J52+J58+J62)</f>
        <v>944</v>
      </c>
      <c r="K63" s="690"/>
      <c r="L63" s="690">
        <f>SUM(L8+L19+L29+L33+L36+L41+L48+L52+L58+L62)</f>
        <v>90</v>
      </c>
      <c r="M63" s="690">
        <f>SUM(M8+M19+M29+M33+M36+M41+M48+M52+M58+M62)</f>
        <v>105</v>
      </c>
      <c r="N63" s="690">
        <f>SUM(N8+N19+N29+N33+N36+N41+N48+N52+N58+N62)</f>
        <v>195</v>
      </c>
      <c r="O63" s="690"/>
      <c r="P63" s="690">
        <f>SUM(P8+P19+P29+P33+P36+P41+P48+P52+P58+P62)</f>
        <v>1330</v>
      </c>
      <c r="Q63" s="690">
        <f>SUM(Q8+Q19+Q29+Q33+Q36+Q41+Q48+Q52+Q58+Q62)</f>
        <v>1191</v>
      </c>
      <c r="R63" s="690"/>
      <c r="S63" s="689">
        <f>SUM(S8+S19+S29+S33+S36+S41+S48+S52+S58+S62)</f>
        <v>2521</v>
      </c>
    </row>
    <row r="64" spans="1:19" s="451" customFormat="1" ht="11.1" customHeight="1">
      <c r="A64" s="640"/>
      <c r="B64" s="688"/>
      <c r="C64" s="510" t="s">
        <v>185</v>
      </c>
      <c r="D64" s="640"/>
      <c r="E64" s="640"/>
      <c r="F64" s="640"/>
      <c r="G64" s="640"/>
      <c r="H64" s="640"/>
      <c r="I64" s="640"/>
      <c r="J64" s="640"/>
      <c r="K64" s="640"/>
      <c r="L64" s="640"/>
      <c r="M64" s="640"/>
      <c r="N64" s="640"/>
      <c r="O64" s="640"/>
      <c r="P64" s="640"/>
      <c r="Q64" s="640"/>
      <c r="R64" s="640"/>
      <c r="S64" s="640"/>
    </row>
    <row r="65" spans="1:19" s="451" customFormat="1" ht="11.1" customHeight="1">
      <c r="A65" s="640"/>
      <c r="B65" s="688"/>
      <c r="C65" s="510"/>
      <c r="D65" s="640"/>
      <c r="E65" s="640"/>
      <c r="F65" s="640"/>
      <c r="G65" s="640"/>
      <c r="H65" s="640"/>
      <c r="I65" s="640"/>
      <c r="J65" s="640"/>
      <c r="K65" s="640"/>
      <c r="L65" s="640"/>
      <c r="M65" s="640"/>
      <c r="N65" s="640"/>
      <c r="O65" s="640"/>
      <c r="P65" s="640"/>
      <c r="Q65" s="640"/>
      <c r="R65" s="640"/>
      <c r="S65" s="640"/>
    </row>
    <row r="66" spans="1:19" ht="11.1" customHeight="1">
      <c r="C66" s="451"/>
    </row>
    <row r="67" spans="1:19" ht="9" customHeight="1"/>
    <row r="68" spans="1:19" ht="9" customHeight="1"/>
    <row r="69" spans="1:19" ht="9" customHeight="1"/>
    <row r="70" spans="1:19" ht="9" customHeight="1"/>
    <row r="71" spans="1:19" ht="9" customHeight="1"/>
    <row r="72" spans="1:19" ht="9" customHeight="1"/>
    <row r="73" spans="1:19" ht="9" customHeight="1"/>
    <row r="74" spans="1:19" ht="9" customHeight="1"/>
    <row r="75" spans="1:19" ht="9" customHeight="1"/>
    <row r="76" spans="1:19" ht="9" customHeight="1"/>
    <row r="77" spans="1:19" ht="9" customHeight="1"/>
    <row r="78" spans="1:19" ht="9" customHeight="1"/>
    <row r="79" spans="1:19" ht="9" customHeight="1"/>
    <row r="80" spans="1:19"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spans="3:19" ht="9" customHeight="1"/>
    <row r="114" spans="3:19" ht="9" customHeight="1"/>
    <row r="115" spans="3:19" ht="9" customHeight="1">
      <c r="C115" s="451"/>
      <c r="D115" s="686"/>
      <c r="E115" s="686"/>
      <c r="F115" s="686"/>
      <c r="G115" s="686"/>
      <c r="H115" s="686"/>
      <c r="I115" s="686"/>
      <c r="J115" s="686"/>
      <c r="K115" s="686"/>
      <c r="L115" s="686"/>
      <c r="M115" s="686"/>
      <c r="N115" s="686"/>
      <c r="O115" s="687"/>
      <c r="P115" s="687"/>
      <c r="Q115" s="686"/>
      <c r="R115" s="686"/>
      <c r="S115" s="686"/>
    </row>
    <row r="116" spans="3:19" ht="9" customHeight="1"/>
    <row r="117" spans="3:19" ht="9" customHeight="1"/>
    <row r="118" spans="3:19" ht="9" customHeight="1"/>
    <row r="119" spans="3:19" ht="9" customHeight="1"/>
    <row r="120" spans="3:19" ht="9" customHeight="1"/>
    <row r="121" spans="3:19" ht="9" customHeight="1"/>
    <row r="122" spans="3:19" ht="9" customHeight="1"/>
    <row r="123" spans="3:19" ht="9" customHeight="1"/>
    <row r="124" spans="3:19" ht="9" customHeight="1"/>
    <row r="125" spans="3:19" ht="9" customHeight="1"/>
    <row r="126" spans="3:19" ht="9" customHeight="1"/>
    <row r="127" spans="3:19" ht="9" customHeight="1"/>
    <row r="128" spans="3:19"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sheetData>
  <mergeCells count="21">
    <mergeCell ref="B58:B61"/>
    <mergeCell ref="B19:B28"/>
    <mergeCell ref="D6:F6"/>
    <mergeCell ref="B33:B35"/>
    <mergeCell ref="B41:B47"/>
    <mergeCell ref="B52:B57"/>
    <mergeCell ref="B48:B51"/>
    <mergeCell ref="C6:C7"/>
    <mergeCell ref="B36:B40"/>
    <mergeCell ref="B29:B32"/>
    <mergeCell ref="H6:J6"/>
    <mergeCell ref="B4:S4"/>
    <mergeCell ref="L6:N6"/>
    <mergeCell ref="B6:B7"/>
    <mergeCell ref="Y21:AE27"/>
    <mergeCell ref="S6:S7"/>
    <mergeCell ref="B3:S3"/>
    <mergeCell ref="B8:B18"/>
    <mergeCell ref="Z3:AA4"/>
    <mergeCell ref="Y3:Y4"/>
    <mergeCell ref="P6:Q6"/>
  </mergeCells>
  <pageMargins left="0.7" right="0.7" top="0.75" bottom="0.75" header="0.3" footer="0.3"/>
  <pageSetup paperSize="9" scale="64" orientation="portrait" r:id="rId1"/>
  <colBreaks count="1" manualBreakCount="1">
    <brk id="19"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9F456-F24E-48DB-9EB4-5E915A3698C9}">
  <dimension ref="A1:AP422"/>
  <sheetViews>
    <sheetView view="pageBreakPreview" topLeftCell="D13" zoomScale="108" zoomScaleNormal="115" zoomScaleSheetLayoutView="108" workbookViewId="0">
      <selection activeCell="Y24" sqref="Y24:AF37"/>
    </sheetView>
  </sheetViews>
  <sheetFormatPr baseColWidth="10" defaultRowHeight="12.75"/>
  <cols>
    <col min="1" max="1" width="2.140625" style="674" hidden="1" customWidth="1"/>
    <col min="2" max="3" width="2.7109375" style="674" hidden="1" customWidth="1"/>
    <col min="4" max="4" width="6.7109375" style="450" customWidth="1"/>
    <col min="5" max="5" width="1.5703125" style="450" customWidth="1"/>
    <col min="6" max="6" width="65.85546875" style="450" customWidth="1"/>
    <col min="7" max="9" width="5.7109375" style="450" customWidth="1"/>
    <col min="10" max="10" width="0.85546875" style="450" customWidth="1"/>
    <col min="11" max="13" width="5.7109375" style="450" customWidth="1"/>
    <col min="14" max="14" width="0.85546875" style="450" customWidth="1"/>
    <col min="15" max="17" width="5.7109375" style="450" customWidth="1"/>
    <col min="18" max="18" width="0.85546875" style="450" customWidth="1"/>
    <col min="19" max="20" width="5.7109375" style="450" customWidth="1"/>
    <col min="21" max="21" width="7.28515625" style="450" customWidth="1"/>
    <col min="22" max="23" width="11.42578125" style="450"/>
    <col min="24" max="24" width="4.7109375" style="450" customWidth="1"/>
    <col min="25" max="25" width="5" style="450" customWidth="1"/>
    <col min="26" max="26" width="2.28515625" style="450" customWidth="1"/>
    <col min="27" max="27" width="26" style="450" customWidth="1"/>
    <col min="28" max="28" width="8" style="450" customWidth="1"/>
    <col min="29" max="29" width="1" style="450" customWidth="1"/>
    <col min="30" max="30" width="6.7109375" style="450" customWidth="1"/>
    <col min="31" max="31" width="1" style="450" customWidth="1"/>
    <col min="32" max="32" width="6.7109375" style="450" customWidth="1"/>
    <col min="33" max="33" width="1" style="450" customWidth="1"/>
    <col min="34" max="34" width="6.7109375" style="450" customWidth="1"/>
    <col min="35" max="35" width="1" style="450" customWidth="1"/>
    <col min="36" max="36" width="6.7109375" style="450" customWidth="1"/>
    <col min="37" max="37" width="1" style="450" customWidth="1"/>
    <col min="38" max="38" width="6.7109375" style="450" customWidth="1"/>
    <col min="39" max="39" width="1" style="450" customWidth="1"/>
    <col min="40" max="41" width="6.7109375" style="450" customWidth="1"/>
    <col min="42" max="16384" width="11.42578125" style="450"/>
  </cols>
  <sheetData>
    <row r="1" spans="1:42" ht="12" customHeight="1">
      <c r="G1" s="657"/>
      <c r="H1" s="657"/>
      <c r="I1" s="657"/>
      <c r="J1" s="657"/>
      <c r="K1" s="657"/>
      <c r="L1" s="657"/>
      <c r="M1" s="657"/>
      <c r="N1" s="657"/>
      <c r="O1" s="657"/>
      <c r="P1" s="657"/>
      <c r="Q1" s="657"/>
      <c r="R1" s="657"/>
      <c r="S1" s="657"/>
      <c r="T1" s="657"/>
      <c r="U1" s="657"/>
      <c r="V1" s="657"/>
      <c r="W1" s="657"/>
    </row>
    <row r="2" spans="1:42" ht="3.75" customHeight="1">
      <c r="G2" s="657"/>
      <c r="H2" s="657"/>
      <c r="I2" s="657"/>
      <c r="J2" s="657"/>
      <c r="K2" s="657"/>
      <c r="L2" s="657"/>
      <c r="M2" s="657"/>
      <c r="N2" s="657"/>
      <c r="O2" s="657"/>
      <c r="P2" s="657"/>
      <c r="Q2" s="657"/>
      <c r="R2" s="657"/>
      <c r="S2" s="657"/>
      <c r="T2" s="657"/>
      <c r="U2" s="657"/>
      <c r="V2" s="657"/>
      <c r="W2" s="657"/>
    </row>
    <row r="3" spans="1:42" ht="16.5" customHeight="1">
      <c r="D3" s="1867" t="s">
        <v>251</v>
      </c>
      <c r="E3" s="1867"/>
      <c r="F3" s="1867"/>
      <c r="G3" s="1867"/>
      <c r="H3" s="1867"/>
      <c r="I3" s="1867"/>
      <c r="J3" s="1867"/>
      <c r="K3" s="1867"/>
      <c r="L3" s="1867"/>
      <c r="M3" s="1867"/>
      <c r="N3" s="1867"/>
      <c r="O3" s="1867"/>
      <c r="P3" s="1867"/>
      <c r="Q3" s="1867"/>
      <c r="R3" s="1867"/>
      <c r="S3" s="1867"/>
      <c r="T3" s="1867"/>
      <c r="U3" s="1867"/>
      <c r="V3" s="657"/>
      <c r="Y3" s="1861"/>
      <c r="Z3" s="1861"/>
      <c r="AA3" s="1861"/>
      <c r="AB3" s="1861"/>
      <c r="AC3" s="1861"/>
      <c r="AD3" s="1861"/>
      <c r="AE3" s="1861"/>
      <c r="AF3" s="1861"/>
      <c r="AG3" s="1861"/>
      <c r="AH3" s="1861"/>
      <c r="AI3" s="1861"/>
      <c r="AJ3" s="1861"/>
      <c r="AK3" s="1861"/>
      <c r="AL3" s="1861"/>
      <c r="AM3" s="1861"/>
    </row>
    <row r="4" spans="1:42" ht="15.75" customHeight="1">
      <c r="B4" s="685"/>
      <c r="C4" s="685"/>
      <c r="D4" s="1867" t="s">
        <v>68</v>
      </c>
      <c r="E4" s="1867"/>
      <c r="F4" s="1867"/>
      <c r="G4" s="1867"/>
      <c r="H4" s="1867"/>
      <c r="I4" s="1867"/>
      <c r="J4" s="1867"/>
      <c r="K4" s="1867"/>
      <c r="L4" s="1867"/>
      <c r="M4" s="1867"/>
      <c r="N4" s="1867"/>
      <c r="O4" s="1867"/>
      <c r="P4" s="1867"/>
      <c r="Q4" s="1867"/>
      <c r="R4" s="1867"/>
      <c r="S4" s="1867"/>
      <c r="T4" s="1867"/>
      <c r="U4" s="1867"/>
      <c r="V4" s="657"/>
      <c r="W4" s="671"/>
      <c r="X4" s="671"/>
      <c r="Y4" s="670"/>
      <c r="AO4" s="669"/>
      <c r="AP4" s="669"/>
    </row>
    <row r="5" spans="1:42" ht="13.5" customHeight="1">
      <c r="E5" s="668"/>
      <c r="F5" s="668"/>
      <c r="G5" s="668"/>
      <c r="H5" s="667"/>
      <c r="I5" s="667"/>
      <c r="J5" s="667"/>
      <c r="K5" s="668"/>
      <c r="L5" s="667"/>
      <c r="M5" s="667"/>
      <c r="N5" s="667"/>
      <c r="O5" s="668"/>
      <c r="P5" s="667"/>
      <c r="Q5" s="667"/>
      <c r="R5" s="684"/>
      <c r="S5" s="667"/>
      <c r="T5" s="667"/>
      <c r="U5" s="666"/>
      <c r="V5" s="657"/>
      <c r="Y5" s="451"/>
    </row>
    <row r="6" spans="1:42" ht="12" customHeight="1">
      <c r="A6" s="640"/>
      <c r="B6" s="640"/>
      <c r="C6" s="640"/>
      <c r="D6" s="1934" t="s">
        <v>6</v>
      </c>
      <c r="E6" s="1915" t="s">
        <v>60</v>
      </c>
      <c r="F6" s="1915"/>
      <c r="G6" s="1931" t="s">
        <v>248</v>
      </c>
      <c r="H6" s="1931"/>
      <c r="I6" s="1931"/>
      <c r="J6" s="1931"/>
      <c r="K6" s="1931"/>
      <c r="L6" s="1931"/>
      <c r="M6" s="1931"/>
      <c r="N6" s="1931"/>
      <c r="O6" s="1931"/>
      <c r="P6" s="1931"/>
      <c r="Q6" s="1931"/>
      <c r="R6" s="663"/>
      <c r="S6" s="664"/>
      <c r="T6" s="664"/>
      <c r="U6" s="2162" t="s">
        <v>0</v>
      </c>
      <c r="V6" s="657"/>
      <c r="Y6" s="451"/>
    </row>
    <row r="7" spans="1:42" ht="12" customHeight="1">
      <c r="A7" s="640" t="s">
        <v>12</v>
      </c>
      <c r="B7" s="640" t="s">
        <v>13</v>
      </c>
      <c r="C7" s="640" t="s">
        <v>14</v>
      </c>
      <c r="D7" s="1935"/>
      <c r="E7" s="1916"/>
      <c r="F7" s="1916"/>
      <c r="G7" s="1991" t="s">
        <v>247</v>
      </c>
      <c r="H7" s="1991"/>
      <c r="I7" s="1991"/>
      <c r="J7" s="663"/>
      <c r="K7" s="1991" t="s">
        <v>246</v>
      </c>
      <c r="L7" s="1991"/>
      <c r="M7" s="1991"/>
      <c r="N7" s="663"/>
      <c r="O7" s="1991" t="s">
        <v>199</v>
      </c>
      <c r="P7" s="1991"/>
      <c r="Q7" s="1991"/>
      <c r="R7" s="663"/>
      <c r="S7" s="1991" t="s">
        <v>237</v>
      </c>
      <c r="T7" s="1991"/>
      <c r="U7" s="1992"/>
      <c r="V7" s="657"/>
      <c r="W7" s="640"/>
    </row>
    <row r="8" spans="1:42" ht="12" customHeight="1">
      <c r="A8" s="640"/>
      <c r="B8" s="640"/>
      <c r="C8" s="640"/>
      <c r="D8" s="1935"/>
      <c r="E8" s="1917"/>
      <c r="F8" s="1917"/>
      <c r="G8" s="662" t="s">
        <v>72</v>
      </c>
      <c r="H8" s="662" t="s">
        <v>71</v>
      </c>
      <c r="I8" s="662" t="s">
        <v>0</v>
      </c>
      <c r="J8" s="662"/>
      <c r="K8" s="662" t="s">
        <v>72</v>
      </c>
      <c r="L8" s="662" t="s">
        <v>71</v>
      </c>
      <c r="M8" s="662" t="s">
        <v>0</v>
      </c>
      <c r="N8" s="662"/>
      <c r="O8" s="662" t="s">
        <v>72</v>
      </c>
      <c r="P8" s="662" t="s">
        <v>71</v>
      </c>
      <c r="Q8" s="662" t="s">
        <v>0</v>
      </c>
      <c r="R8" s="662"/>
      <c r="S8" s="662" t="s">
        <v>72</v>
      </c>
      <c r="T8" s="662" t="s">
        <v>71</v>
      </c>
      <c r="U8" s="1993"/>
      <c r="V8" s="657"/>
    </row>
    <row r="9" spans="1:42">
      <c r="A9" s="640"/>
      <c r="B9" s="640"/>
      <c r="C9" s="640"/>
      <c r="D9" s="1891">
        <v>1401</v>
      </c>
      <c r="E9" s="373" t="s">
        <v>1</v>
      </c>
      <c r="F9" s="491"/>
      <c r="G9" s="498">
        <f>SUM(G10:G19)</f>
        <v>97</v>
      </c>
      <c r="H9" s="498">
        <f>SUM(H10:H19)</f>
        <v>27</v>
      </c>
      <c r="I9" s="498">
        <f t="shared" ref="I9:I40" si="0">SUM(G9:H9)</f>
        <v>124</v>
      </c>
      <c r="J9" s="498"/>
      <c r="K9" s="498">
        <f>SUM(K10:K19)</f>
        <v>15</v>
      </c>
      <c r="L9" s="498">
        <f>SUM(L10:L19)</f>
        <v>4</v>
      </c>
      <c r="M9" s="513">
        <f t="shared" ref="M9:M40" si="1">SUM(K9:L9)</f>
        <v>19</v>
      </c>
      <c r="N9" s="513"/>
      <c r="O9" s="498">
        <f>SUM(O10:O19)</f>
        <v>95</v>
      </c>
      <c r="P9" s="498">
        <f>SUM(P10:P19)</f>
        <v>34</v>
      </c>
      <c r="Q9" s="513">
        <f t="shared" ref="Q9:Q40" si="2">SUM(O9:P9)</f>
        <v>129</v>
      </c>
      <c r="R9" s="513"/>
      <c r="S9" s="498">
        <f t="shared" ref="S9:S40" si="3">SUM(G9+K9+O9)</f>
        <v>207</v>
      </c>
      <c r="T9" s="498">
        <f t="shared" ref="T9:T40" si="4">SUM(H9+L9+P9)</f>
        <v>65</v>
      </c>
      <c r="U9" s="683">
        <f t="shared" ref="U9:U40" si="5">SUM(Q9,M9,I9)</f>
        <v>272</v>
      </c>
      <c r="V9" s="657"/>
      <c r="W9" s="449"/>
    </row>
    <row r="10" spans="1:42">
      <c r="A10" s="468">
        <v>1</v>
      </c>
      <c r="B10" s="468">
        <v>1</v>
      </c>
      <c r="C10" s="468">
        <v>11</v>
      </c>
      <c r="D10" s="1892"/>
      <c r="E10" s="478" t="s">
        <v>33</v>
      </c>
      <c r="F10" s="485"/>
      <c r="G10" s="485">
        <v>29</v>
      </c>
      <c r="H10" s="485">
        <v>11</v>
      </c>
      <c r="I10" s="477">
        <f t="shared" si="0"/>
        <v>40</v>
      </c>
      <c r="J10" s="477"/>
      <c r="K10" s="485">
        <v>0</v>
      </c>
      <c r="L10" s="485">
        <v>0</v>
      </c>
      <c r="M10" s="477">
        <f t="shared" si="1"/>
        <v>0</v>
      </c>
      <c r="N10" s="477"/>
      <c r="O10" s="485">
        <v>6</v>
      </c>
      <c r="P10" s="485">
        <v>1</v>
      </c>
      <c r="Q10" s="477">
        <f t="shared" si="2"/>
        <v>7</v>
      </c>
      <c r="R10" s="477"/>
      <c r="S10" s="477">
        <f t="shared" si="3"/>
        <v>35</v>
      </c>
      <c r="T10" s="477">
        <f t="shared" si="4"/>
        <v>12</v>
      </c>
      <c r="U10" s="476">
        <f t="shared" si="5"/>
        <v>47</v>
      </c>
      <c r="V10" s="657"/>
      <c r="W10" s="449"/>
    </row>
    <row r="11" spans="1:42">
      <c r="A11" s="468">
        <v>1</v>
      </c>
      <c r="B11" s="468">
        <v>1</v>
      </c>
      <c r="C11" s="468">
        <v>7</v>
      </c>
      <c r="D11" s="1892"/>
      <c r="E11" s="478" t="s">
        <v>66</v>
      </c>
      <c r="F11" s="485"/>
      <c r="G11" s="485">
        <v>0</v>
      </c>
      <c r="H11" s="485">
        <v>0</v>
      </c>
      <c r="I11" s="477">
        <f t="shared" si="0"/>
        <v>0</v>
      </c>
      <c r="J11" s="477"/>
      <c r="K11" s="485">
        <v>0</v>
      </c>
      <c r="L11" s="485">
        <v>0</v>
      </c>
      <c r="M11" s="477">
        <f t="shared" si="1"/>
        <v>0</v>
      </c>
      <c r="N11" s="477"/>
      <c r="O11" s="485">
        <v>11</v>
      </c>
      <c r="P11" s="485">
        <v>4</v>
      </c>
      <c r="Q11" s="477">
        <f t="shared" si="2"/>
        <v>15</v>
      </c>
      <c r="R11" s="477"/>
      <c r="S11" s="477">
        <f t="shared" si="3"/>
        <v>11</v>
      </c>
      <c r="T11" s="477">
        <f t="shared" si="4"/>
        <v>4</v>
      </c>
      <c r="U11" s="476">
        <f t="shared" si="5"/>
        <v>15</v>
      </c>
      <c r="V11" s="657"/>
      <c r="W11" s="449"/>
    </row>
    <row r="12" spans="1:42">
      <c r="A12" s="468">
        <v>1</v>
      </c>
      <c r="B12" s="468">
        <v>1</v>
      </c>
      <c r="C12" s="468">
        <v>5</v>
      </c>
      <c r="D12" s="1892"/>
      <c r="E12" s="478" t="s">
        <v>34</v>
      </c>
      <c r="F12" s="485"/>
      <c r="G12" s="485">
        <v>31</v>
      </c>
      <c r="H12" s="485">
        <v>5</v>
      </c>
      <c r="I12" s="477">
        <f t="shared" si="0"/>
        <v>36</v>
      </c>
      <c r="J12" s="477"/>
      <c r="K12" s="485">
        <v>9</v>
      </c>
      <c r="L12" s="485">
        <v>0</v>
      </c>
      <c r="M12" s="477">
        <f t="shared" si="1"/>
        <v>9</v>
      </c>
      <c r="N12" s="477"/>
      <c r="O12" s="485">
        <v>14</v>
      </c>
      <c r="P12" s="485">
        <v>3</v>
      </c>
      <c r="Q12" s="477">
        <f t="shared" si="2"/>
        <v>17</v>
      </c>
      <c r="R12" s="477"/>
      <c r="S12" s="477">
        <f t="shared" si="3"/>
        <v>54</v>
      </c>
      <c r="T12" s="477">
        <f t="shared" si="4"/>
        <v>8</v>
      </c>
      <c r="U12" s="476">
        <f t="shared" si="5"/>
        <v>62</v>
      </c>
      <c r="V12" s="657"/>
      <c r="W12" s="449"/>
    </row>
    <row r="13" spans="1:42">
      <c r="A13" s="468">
        <v>1</v>
      </c>
      <c r="B13" s="468">
        <v>1</v>
      </c>
      <c r="C13" s="468">
        <v>12</v>
      </c>
      <c r="D13" s="1892"/>
      <c r="E13" s="478" t="s">
        <v>35</v>
      </c>
      <c r="F13" s="485"/>
      <c r="G13" s="485">
        <v>23</v>
      </c>
      <c r="H13" s="485">
        <v>3</v>
      </c>
      <c r="I13" s="477">
        <f t="shared" si="0"/>
        <v>26</v>
      </c>
      <c r="J13" s="477"/>
      <c r="K13" s="485">
        <v>5</v>
      </c>
      <c r="L13" s="485">
        <v>2</v>
      </c>
      <c r="M13" s="477">
        <f t="shared" si="1"/>
        <v>7</v>
      </c>
      <c r="N13" s="477"/>
      <c r="O13" s="485">
        <v>16</v>
      </c>
      <c r="P13" s="485">
        <v>4</v>
      </c>
      <c r="Q13" s="477">
        <f t="shared" si="2"/>
        <v>20</v>
      </c>
      <c r="R13" s="477"/>
      <c r="S13" s="477">
        <f t="shared" si="3"/>
        <v>44</v>
      </c>
      <c r="T13" s="477">
        <f t="shared" si="4"/>
        <v>9</v>
      </c>
      <c r="U13" s="476">
        <f t="shared" si="5"/>
        <v>53</v>
      </c>
      <c r="V13" s="657"/>
      <c r="W13" s="449"/>
    </row>
    <row r="14" spans="1:42">
      <c r="A14" s="468">
        <v>1</v>
      </c>
      <c r="B14" s="468">
        <v>1</v>
      </c>
      <c r="C14" s="468">
        <v>2</v>
      </c>
      <c r="D14" s="1892"/>
      <c r="E14" s="478" t="s">
        <v>27</v>
      </c>
      <c r="F14" s="485"/>
      <c r="G14" s="485">
        <v>2</v>
      </c>
      <c r="H14" s="485">
        <v>3</v>
      </c>
      <c r="I14" s="477">
        <f t="shared" si="0"/>
        <v>5</v>
      </c>
      <c r="J14" s="477"/>
      <c r="K14" s="485">
        <v>0</v>
      </c>
      <c r="L14" s="485">
        <v>0</v>
      </c>
      <c r="M14" s="477">
        <f t="shared" si="1"/>
        <v>0</v>
      </c>
      <c r="N14" s="477"/>
      <c r="O14" s="485">
        <v>21</v>
      </c>
      <c r="P14" s="485">
        <v>13</v>
      </c>
      <c r="Q14" s="477">
        <f t="shared" si="2"/>
        <v>34</v>
      </c>
      <c r="R14" s="477"/>
      <c r="S14" s="477">
        <f t="shared" si="3"/>
        <v>23</v>
      </c>
      <c r="T14" s="477">
        <f t="shared" si="4"/>
        <v>16</v>
      </c>
      <c r="U14" s="476">
        <f t="shared" si="5"/>
        <v>39</v>
      </c>
      <c r="V14" s="657"/>
      <c r="W14" s="449"/>
    </row>
    <row r="15" spans="1:42">
      <c r="A15" s="468">
        <v>1</v>
      </c>
      <c r="B15" s="468">
        <v>1</v>
      </c>
      <c r="C15" s="468">
        <v>4</v>
      </c>
      <c r="D15" s="1892"/>
      <c r="E15" s="478" t="s">
        <v>10</v>
      </c>
      <c r="F15" s="485"/>
      <c r="G15" s="485">
        <v>2</v>
      </c>
      <c r="H15" s="485">
        <v>2</v>
      </c>
      <c r="I15" s="477">
        <f t="shared" si="0"/>
        <v>4</v>
      </c>
      <c r="J15" s="477"/>
      <c r="K15" s="485">
        <v>0</v>
      </c>
      <c r="L15" s="485">
        <v>0</v>
      </c>
      <c r="M15" s="477">
        <f t="shared" si="1"/>
        <v>0</v>
      </c>
      <c r="N15" s="477"/>
      <c r="O15" s="485">
        <v>11</v>
      </c>
      <c r="P15" s="485">
        <v>2</v>
      </c>
      <c r="Q15" s="477">
        <f t="shared" si="2"/>
        <v>13</v>
      </c>
      <c r="R15" s="477"/>
      <c r="S15" s="477">
        <f t="shared" si="3"/>
        <v>13</v>
      </c>
      <c r="T15" s="477">
        <f t="shared" si="4"/>
        <v>4</v>
      </c>
      <c r="U15" s="476">
        <f t="shared" si="5"/>
        <v>17</v>
      </c>
      <c r="V15" s="657"/>
      <c r="W15" s="449"/>
    </row>
    <row r="16" spans="1:42">
      <c r="A16" s="468">
        <v>1</v>
      </c>
      <c r="B16" s="468">
        <v>1</v>
      </c>
      <c r="C16" s="468">
        <v>1</v>
      </c>
      <c r="D16" s="1892"/>
      <c r="E16" s="478" t="s">
        <v>36</v>
      </c>
      <c r="F16" s="485"/>
      <c r="G16" s="485">
        <v>4</v>
      </c>
      <c r="H16" s="485">
        <v>3</v>
      </c>
      <c r="I16" s="477">
        <f t="shared" si="0"/>
        <v>7</v>
      </c>
      <c r="J16" s="477"/>
      <c r="K16" s="485">
        <v>1</v>
      </c>
      <c r="L16" s="485">
        <v>2</v>
      </c>
      <c r="M16" s="477">
        <f t="shared" si="1"/>
        <v>3</v>
      </c>
      <c r="N16" s="477"/>
      <c r="O16" s="485">
        <v>4</v>
      </c>
      <c r="P16" s="485">
        <v>2</v>
      </c>
      <c r="Q16" s="477">
        <f t="shared" si="2"/>
        <v>6</v>
      </c>
      <c r="R16" s="477"/>
      <c r="S16" s="477">
        <f t="shared" si="3"/>
        <v>9</v>
      </c>
      <c r="T16" s="477">
        <f t="shared" si="4"/>
        <v>7</v>
      </c>
      <c r="U16" s="476">
        <f t="shared" si="5"/>
        <v>16</v>
      </c>
      <c r="V16" s="657"/>
      <c r="W16" s="449"/>
    </row>
    <row r="17" spans="1:28">
      <c r="A17" s="468">
        <v>1</v>
      </c>
      <c r="B17" s="468">
        <v>1</v>
      </c>
      <c r="C17" s="468">
        <v>8</v>
      </c>
      <c r="D17" s="1892"/>
      <c r="E17" s="478" t="s">
        <v>31</v>
      </c>
      <c r="F17" s="485"/>
      <c r="G17" s="485">
        <v>3</v>
      </c>
      <c r="H17" s="485">
        <v>0</v>
      </c>
      <c r="I17" s="477">
        <f t="shared" si="0"/>
        <v>3</v>
      </c>
      <c r="J17" s="477"/>
      <c r="K17" s="485">
        <v>0</v>
      </c>
      <c r="L17" s="485">
        <v>0</v>
      </c>
      <c r="M17" s="477">
        <f t="shared" si="1"/>
        <v>0</v>
      </c>
      <c r="N17" s="477"/>
      <c r="O17" s="485">
        <v>0</v>
      </c>
      <c r="P17" s="485">
        <v>0</v>
      </c>
      <c r="Q17" s="477">
        <f t="shared" si="2"/>
        <v>0</v>
      </c>
      <c r="R17" s="477"/>
      <c r="S17" s="477">
        <f t="shared" si="3"/>
        <v>3</v>
      </c>
      <c r="T17" s="477">
        <f t="shared" si="4"/>
        <v>0</v>
      </c>
      <c r="U17" s="476">
        <f t="shared" si="5"/>
        <v>3</v>
      </c>
      <c r="V17" s="657"/>
      <c r="W17" s="449"/>
    </row>
    <row r="18" spans="1:28">
      <c r="A18" s="468">
        <v>1</v>
      </c>
      <c r="B18" s="468">
        <v>1</v>
      </c>
      <c r="C18" s="468">
        <v>14</v>
      </c>
      <c r="D18" s="1892"/>
      <c r="E18" s="478" t="s">
        <v>24</v>
      </c>
      <c r="F18" s="485"/>
      <c r="G18" s="485">
        <v>1</v>
      </c>
      <c r="H18" s="485">
        <v>0</v>
      </c>
      <c r="I18" s="477">
        <f t="shared" si="0"/>
        <v>1</v>
      </c>
      <c r="J18" s="477"/>
      <c r="K18" s="485">
        <v>0</v>
      </c>
      <c r="L18" s="485">
        <v>0</v>
      </c>
      <c r="M18" s="477">
        <f t="shared" si="1"/>
        <v>0</v>
      </c>
      <c r="N18" s="477"/>
      <c r="O18" s="485">
        <v>7</v>
      </c>
      <c r="P18" s="485">
        <v>1</v>
      </c>
      <c r="Q18" s="477">
        <f t="shared" si="2"/>
        <v>8</v>
      </c>
      <c r="R18" s="477"/>
      <c r="S18" s="477">
        <f t="shared" si="3"/>
        <v>8</v>
      </c>
      <c r="T18" s="477">
        <f t="shared" si="4"/>
        <v>1</v>
      </c>
      <c r="U18" s="476">
        <f t="shared" si="5"/>
        <v>9</v>
      </c>
      <c r="V18" s="657"/>
      <c r="W18" s="449"/>
    </row>
    <row r="19" spans="1:28">
      <c r="A19" s="468">
        <v>1</v>
      </c>
      <c r="B19" s="468">
        <v>6</v>
      </c>
      <c r="C19" s="468">
        <v>10</v>
      </c>
      <c r="D19" s="1893"/>
      <c r="E19" s="485" t="s">
        <v>32</v>
      </c>
      <c r="F19" s="485"/>
      <c r="G19" s="485">
        <v>2</v>
      </c>
      <c r="H19" s="485">
        <v>0</v>
      </c>
      <c r="I19" s="477">
        <f t="shared" si="0"/>
        <v>2</v>
      </c>
      <c r="J19" s="477"/>
      <c r="K19" s="485">
        <v>0</v>
      </c>
      <c r="L19" s="485">
        <v>0</v>
      </c>
      <c r="M19" s="477">
        <f t="shared" si="1"/>
        <v>0</v>
      </c>
      <c r="N19" s="477"/>
      <c r="O19" s="485">
        <v>5</v>
      </c>
      <c r="P19" s="485">
        <v>4</v>
      </c>
      <c r="Q19" s="477">
        <f t="shared" si="2"/>
        <v>9</v>
      </c>
      <c r="R19" s="477"/>
      <c r="S19" s="477">
        <f t="shared" si="3"/>
        <v>7</v>
      </c>
      <c r="T19" s="477">
        <f t="shared" si="4"/>
        <v>4</v>
      </c>
      <c r="U19" s="476">
        <f t="shared" si="5"/>
        <v>11</v>
      </c>
      <c r="V19" s="657"/>
      <c r="W19" s="449"/>
    </row>
    <row r="20" spans="1:28">
      <c r="A20" s="640"/>
      <c r="B20" s="640"/>
      <c r="C20" s="640"/>
      <c r="D20" s="1891">
        <v>1402</v>
      </c>
      <c r="E20" s="373" t="s">
        <v>2</v>
      </c>
      <c r="F20" s="372"/>
      <c r="G20" s="481">
        <f>SUM(G21:G29)</f>
        <v>114</v>
      </c>
      <c r="H20" s="481">
        <f>SUM(H21:H29)</f>
        <v>75</v>
      </c>
      <c r="I20" s="481">
        <f t="shared" si="0"/>
        <v>189</v>
      </c>
      <c r="J20" s="481"/>
      <c r="K20" s="481">
        <f>SUM(K21:K29)</f>
        <v>42</v>
      </c>
      <c r="L20" s="481">
        <f>SUM(L21:L29)</f>
        <v>18</v>
      </c>
      <c r="M20" s="481">
        <f t="shared" si="1"/>
        <v>60</v>
      </c>
      <c r="N20" s="481"/>
      <c r="O20" s="481">
        <f>SUM(O21:O29)</f>
        <v>135</v>
      </c>
      <c r="P20" s="481">
        <f>SUM(P21:P29)</f>
        <v>94</v>
      </c>
      <c r="Q20" s="481">
        <f t="shared" si="2"/>
        <v>229</v>
      </c>
      <c r="R20" s="481"/>
      <c r="S20" s="481">
        <f t="shared" si="3"/>
        <v>291</v>
      </c>
      <c r="T20" s="481">
        <f t="shared" si="4"/>
        <v>187</v>
      </c>
      <c r="U20" s="480">
        <f t="shared" si="5"/>
        <v>478</v>
      </c>
      <c r="V20" s="657"/>
      <c r="W20" s="449"/>
    </row>
    <row r="21" spans="1:28">
      <c r="A21" s="640">
        <v>2</v>
      </c>
      <c r="B21" s="640">
        <v>4</v>
      </c>
      <c r="C21" s="640">
        <v>11</v>
      </c>
      <c r="D21" s="1892"/>
      <c r="E21" s="478" t="s">
        <v>37</v>
      </c>
      <c r="F21" s="594"/>
      <c r="G21" s="485">
        <v>40</v>
      </c>
      <c r="H21" s="485">
        <v>16</v>
      </c>
      <c r="I21" s="477">
        <f t="shared" si="0"/>
        <v>56</v>
      </c>
      <c r="J21" s="477"/>
      <c r="K21" s="485">
        <v>16</v>
      </c>
      <c r="L21" s="485">
        <v>7</v>
      </c>
      <c r="M21" s="477">
        <f t="shared" si="1"/>
        <v>23</v>
      </c>
      <c r="N21" s="477"/>
      <c r="O21" s="485">
        <v>54</v>
      </c>
      <c r="P21" s="485">
        <v>36</v>
      </c>
      <c r="Q21" s="477">
        <f t="shared" si="2"/>
        <v>90</v>
      </c>
      <c r="R21" s="477"/>
      <c r="S21" s="477">
        <f t="shared" si="3"/>
        <v>110</v>
      </c>
      <c r="T21" s="477">
        <f t="shared" si="4"/>
        <v>59</v>
      </c>
      <c r="U21" s="476">
        <f t="shared" si="5"/>
        <v>169</v>
      </c>
      <c r="V21" s="657"/>
      <c r="W21" s="449"/>
    </row>
    <row r="22" spans="1:28">
      <c r="A22" s="640">
        <v>2</v>
      </c>
      <c r="B22" s="640">
        <v>4</v>
      </c>
      <c r="C22" s="640">
        <v>10</v>
      </c>
      <c r="D22" s="1892"/>
      <c r="E22" s="478" t="s">
        <v>38</v>
      </c>
      <c r="F22" s="594"/>
      <c r="G22" s="485">
        <v>19</v>
      </c>
      <c r="H22" s="485">
        <v>6</v>
      </c>
      <c r="I22" s="477">
        <f t="shared" si="0"/>
        <v>25</v>
      </c>
      <c r="J22" s="477"/>
      <c r="K22" s="485">
        <v>6</v>
      </c>
      <c r="L22" s="485">
        <v>2</v>
      </c>
      <c r="M22" s="477">
        <f t="shared" si="1"/>
        <v>8</v>
      </c>
      <c r="N22" s="477"/>
      <c r="O22" s="485">
        <v>27</v>
      </c>
      <c r="P22" s="485">
        <v>12</v>
      </c>
      <c r="Q22" s="477">
        <f t="shared" si="2"/>
        <v>39</v>
      </c>
      <c r="R22" s="477"/>
      <c r="S22" s="477">
        <f t="shared" si="3"/>
        <v>52</v>
      </c>
      <c r="T22" s="477">
        <f t="shared" si="4"/>
        <v>20</v>
      </c>
      <c r="U22" s="476">
        <f t="shared" si="5"/>
        <v>72</v>
      </c>
      <c r="V22" s="657"/>
      <c r="W22" s="449"/>
    </row>
    <row r="23" spans="1:28">
      <c r="A23" s="640">
        <v>2</v>
      </c>
      <c r="B23" s="640">
        <v>4</v>
      </c>
      <c r="C23" s="640">
        <v>10</v>
      </c>
      <c r="D23" s="1892"/>
      <c r="E23" s="478" t="s">
        <v>39</v>
      </c>
      <c r="F23" s="594"/>
      <c r="G23" s="485">
        <v>17</v>
      </c>
      <c r="H23" s="485">
        <v>22</v>
      </c>
      <c r="I23" s="477">
        <f t="shared" si="0"/>
        <v>39</v>
      </c>
      <c r="J23" s="477"/>
      <c r="K23" s="485">
        <v>6</v>
      </c>
      <c r="L23" s="485">
        <v>2</v>
      </c>
      <c r="M23" s="477">
        <f t="shared" si="1"/>
        <v>8</v>
      </c>
      <c r="N23" s="477"/>
      <c r="O23" s="485">
        <v>21</v>
      </c>
      <c r="P23" s="485">
        <v>16</v>
      </c>
      <c r="Q23" s="477">
        <f t="shared" si="2"/>
        <v>37</v>
      </c>
      <c r="R23" s="477"/>
      <c r="S23" s="477">
        <f t="shared" si="3"/>
        <v>44</v>
      </c>
      <c r="T23" s="477">
        <f t="shared" si="4"/>
        <v>40</v>
      </c>
      <c r="U23" s="476">
        <f t="shared" si="5"/>
        <v>84</v>
      </c>
      <c r="V23" s="657"/>
      <c r="W23" s="449"/>
    </row>
    <row r="24" spans="1:28">
      <c r="A24" s="640">
        <v>2</v>
      </c>
      <c r="B24" s="640">
        <v>4</v>
      </c>
      <c r="C24" s="640">
        <v>3</v>
      </c>
      <c r="D24" s="1892"/>
      <c r="E24" s="478" t="s">
        <v>40</v>
      </c>
      <c r="F24" s="594"/>
      <c r="G24" s="485">
        <v>10</v>
      </c>
      <c r="H24" s="485">
        <v>7</v>
      </c>
      <c r="I24" s="477">
        <f t="shared" si="0"/>
        <v>17</v>
      </c>
      <c r="J24" s="477"/>
      <c r="K24" s="485">
        <v>6</v>
      </c>
      <c r="L24" s="485">
        <v>4</v>
      </c>
      <c r="M24" s="477">
        <f t="shared" si="1"/>
        <v>10</v>
      </c>
      <c r="N24" s="477"/>
      <c r="O24" s="485">
        <v>13</v>
      </c>
      <c r="P24" s="485">
        <v>6</v>
      </c>
      <c r="Q24" s="477">
        <f t="shared" si="2"/>
        <v>19</v>
      </c>
      <c r="R24" s="477"/>
      <c r="S24" s="477">
        <f t="shared" si="3"/>
        <v>29</v>
      </c>
      <c r="T24" s="477">
        <f t="shared" si="4"/>
        <v>17</v>
      </c>
      <c r="U24" s="476">
        <f t="shared" si="5"/>
        <v>46</v>
      </c>
      <c r="V24" s="657"/>
      <c r="W24" s="449"/>
    </row>
    <row r="25" spans="1:28">
      <c r="A25" s="640">
        <v>2</v>
      </c>
      <c r="B25" s="640">
        <v>4</v>
      </c>
      <c r="C25" s="640">
        <v>7</v>
      </c>
      <c r="D25" s="1892"/>
      <c r="E25" s="478" t="s">
        <v>41</v>
      </c>
      <c r="F25" s="594"/>
      <c r="G25" s="485">
        <v>8</v>
      </c>
      <c r="H25" s="485">
        <v>2</v>
      </c>
      <c r="I25" s="477">
        <f t="shared" si="0"/>
        <v>10</v>
      </c>
      <c r="J25" s="477"/>
      <c r="K25" s="485">
        <v>4</v>
      </c>
      <c r="L25" s="485">
        <v>1</v>
      </c>
      <c r="M25" s="477">
        <f t="shared" si="1"/>
        <v>5</v>
      </c>
      <c r="N25" s="477"/>
      <c r="O25" s="485">
        <v>6</v>
      </c>
      <c r="P25" s="485">
        <v>8</v>
      </c>
      <c r="Q25" s="477">
        <f t="shared" si="2"/>
        <v>14</v>
      </c>
      <c r="R25" s="477"/>
      <c r="S25" s="477">
        <f t="shared" si="3"/>
        <v>18</v>
      </c>
      <c r="T25" s="477">
        <f t="shared" si="4"/>
        <v>11</v>
      </c>
      <c r="U25" s="476">
        <f t="shared" si="5"/>
        <v>29</v>
      </c>
      <c r="V25" s="657"/>
      <c r="W25" s="449"/>
    </row>
    <row r="26" spans="1:28">
      <c r="A26" s="640">
        <v>2</v>
      </c>
      <c r="B26" s="640">
        <v>4</v>
      </c>
      <c r="C26" s="640">
        <v>1</v>
      </c>
      <c r="D26" s="1892"/>
      <c r="E26" s="478" t="s">
        <v>42</v>
      </c>
      <c r="F26" s="594"/>
      <c r="G26" s="485">
        <v>3</v>
      </c>
      <c r="H26" s="485">
        <v>4</v>
      </c>
      <c r="I26" s="477">
        <f t="shared" si="0"/>
        <v>7</v>
      </c>
      <c r="J26" s="477"/>
      <c r="K26" s="485">
        <v>3</v>
      </c>
      <c r="L26" s="485">
        <v>0</v>
      </c>
      <c r="M26" s="477">
        <f t="shared" si="1"/>
        <v>3</v>
      </c>
      <c r="N26" s="477"/>
      <c r="O26" s="485">
        <v>2</v>
      </c>
      <c r="P26" s="485">
        <v>5</v>
      </c>
      <c r="Q26" s="477">
        <f t="shared" si="2"/>
        <v>7</v>
      </c>
      <c r="R26" s="477"/>
      <c r="S26" s="477">
        <f t="shared" si="3"/>
        <v>8</v>
      </c>
      <c r="T26" s="477">
        <f t="shared" si="4"/>
        <v>9</v>
      </c>
      <c r="U26" s="476">
        <f t="shared" si="5"/>
        <v>17</v>
      </c>
      <c r="V26" s="657"/>
      <c r="W26" s="449"/>
    </row>
    <row r="27" spans="1:28">
      <c r="A27" s="640">
        <v>2</v>
      </c>
      <c r="B27" s="640">
        <v>4</v>
      </c>
      <c r="C27" s="640">
        <v>9</v>
      </c>
      <c r="D27" s="1892"/>
      <c r="E27" s="478" t="s">
        <v>43</v>
      </c>
      <c r="F27" s="594"/>
      <c r="G27" s="485">
        <v>7</v>
      </c>
      <c r="H27" s="485">
        <v>5</v>
      </c>
      <c r="I27" s="477">
        <f t="shared" si="0"/>
        <v>12</v>
      </c>
      <c r="J27" s="477"/>
      <c r="K27" s="485">
        <v>1</v>
      </c>
      <c r="L27" s="485">
        <v>2</v>
      </c>
      <c r="M27" s="477">
        <f t="shared" si="1"/>
        <v>3</v>
      </c>
      <c r="N27" s="477"/>
      <c r="O27" s="485">
        <v>10</v>
      </c>
      <c r="P27" s="485">
        <v>6</v>
      </c>
      <c r="Q27" s="477">
        <f t="shared" si="2"/>
        <v>16</v>
      </c>
      <c r="R27" s="477"/>
      <c r="S27" s="477">
        <f t="shared" si="3"/>
        <v>18</v>
      </c>
      <c r="T27" s="477">
        <f t="shared" si="4"/>
        <v>13</v>
      </c>
      <c r="U27" s="476">
        <f t="shared" si="5"/>
        <v>31</v>
      </c>
      <c r="V27" s="657"/>
      <c r="W27" s="449"/>
      <c r="Z27" s="2163"/>
      <c r="AA27" s="2163"/>
      <c r="AB27" s="2163"/>
    </row>
    <row r="28" spans="1:28">
      <c r="A28" s="640">
        <v>2</v>
      </c>
      <c r="B28" s="640">
        <v>4</v>
      </c>
      <c r="C28" s="640">
        <v>11</v>
      </c>
      <c r="D28" s="1892"/>
      <c r="E28" s="478" t="s">
        <v>44</v>
      </c>
      <c r="F28" s="594"/>
      <c r="G28" s="485">
        <v>9</v>
      </c>
      <c r="H28" s="485">
        <v>12</v>
      </c>
      <c r="I28" s="477">
        <f t="shared" si="0"/>
        <v>21</v>
      </c>
      <c r="J28" s="477"/>
      <c r="K28" s="485">
        <v>0</v>
      </c>
      <c r="L28" s="485">
        <v>0</v>
      </c>
      <c r="M28" s="477">
        <f t="shared" si="1"/>
        <v>0</v>
      </c>
      <c r="N28" s="477"/>
      <c r="O28" s="485">
        <v>2</v>
      </c>
      <c r="P28" s="485">
        <v>5</v>
      </c>
      <c r="Q28" s="477">
        <f t="shared" si="2"/>
        <v>7</v>
      </c>
      <c r="R28" s="477"/>
      <c r="S28" s="477">
        <f t="shared" si="3"/>
        <v>11</v>
      </c>
      <c r="T28" s="477">
        <f t="shared" si="4"/>
        <v>17</v>
      </c>
      <c r="U28" s="476">
        <f t="shared" si="5"/>
        <v>28</v>
      </c>
      <c r="V28" s="657"/>
      <c r="W28" s="449"/>
      <c r="Z28" s="2163"/>
      <c r="AA28" s="2163"/>
      <c r="AB28" s="2163"/>
    </row>
    <row r="29" spans="1:28">
      <c r="A29" s="640">
        <v>2</v>
      </c>
      <c r="B29" s="640">
        <v>4</v>
      </c>
      <c r="C29" s="640">
        <v>10</v>
      </c>
      <c r="D29" s="1892"/>
      <c r="E29" s="478" t="s">
        <v>193</v>
      </c>
      <c r="F29" s="594"/>
      <c r="G29" s="485">
        <v>1</v>
      </c>
      <c r="H29" s="485">
        <v>1</v>
      </c>
      <c r="I29" s="477">
        <f t="shared" si="0"/>
        <v>2</v>
      </c>
      <c r="J29" s="477"/>
      <c r="K29" s="485">
        <v>0</v>
      </c>
      <c r="L29" s="485">
        <v>0</v>
      </c>
      <c r="M29" s="477">
        <f t="shared" si="1"/>
        <v>0</v>
      </c>
      <c r="N29" s="477"/>
      <c r="O29" s="485">
        <v>0</v>
      </c>
      <c r="P29" s="485">
        <v>0</v>
      </c>
      <c r="Q29" s="477">
        <f t="shared" si="2"/>
        <v>0</v>
      </c>
      <c r="R29" s="477"/>
      <c r="S29" s="477">
        <f t="shared" si="3"/>
        <v>1</v>
      </c>
      <c r="T29" s="477">
        <f t="shared" si="4"/>
        <v>1</v>
      </c>
      <c r="U29" s="476">
        <f t="shared" si="5"/>
        <v>2</v>
      </c>
      <c r="V29" s="657"/>
      <c r="W29" s="449"/>
      <c r="Z29" s="2163"/>
      <c r="AA29" s="2163"/>
      <c r="AB29" s="2163"/>
    </row>
    <row r="30" spans="1:28">
      <c r="A30" s="640"/>
      <c r="B30" s="640"/>
      <c r="C30" s="640"/>
      <c r="D30" s="1891">
        <v>1403</v>
      </c>
      <c r="E30" s="682" t="s">
        <v>3</v>
      </c>
      <c r="F30" s="372"/>
      <c r="G30" s="481">
        <f>SUM(G31:G33)</f>
        <v>12</v>
      </c>
      <c r="H30" s="481">
        <f>SUM(H31:H33)</f>
        <v>38</v>
      </c>
      <c r="I30" s="481">
        <f t="shared" si="0"/>
        <v>50</v>
      </c>
      <c r="J30" s="481"/>
      <c r="K30" s="481">
        <f>SUM(K31:K33)</f>
        <v>3</v>
      </c>
      <c r="L30" s="481">
        <f>SUM(L31:L33)</f>
        <v>6</v>
      </c>
      <c r="M30" s="481">
        <f t="shared" si="1"/>
        <v>9</v>
      </c>
      <c r="N30" s="481"/>
      <c r="O30" s="481">
        <f>SUM(O31:O33)</f>
        <v>77</v>
      </c>
      <c r="P30" s="481">
        <f>SUM(P31:P33)</f>
        <v>120</v>
      </c>
      <c r="Q30" s="481">
        <f t="shared" si="2"/>
        <v>197</v>
      </c>
      <c r="R30" s="481"/>
      <c r="S30" s="481">
        <f t="shared" si="3"/>
        <v>92</v>
      </c>
      <c r="T30" s="481">
        <f t="shared" si="4"/>
        <v>164</v>
      </c>
      <c r="U30" s="480">
        <f t="shared" si="5"/>
        <v>256</v>
      </c>
      <c r="V30" s="657"/>
      <c r="W30" s="449"/>
      <c r="Z30" s="2163"/>
      <c r="AA30" s="2163"/>
      <c r="AB30" s="2163"/>
    </row>
    <row r="31" spans="1:28">
      <c r="A31" s="640">
        <v>3</v>
      </c>
      <c r="B31" s="640">
        <v>5</v>
      </c>
      <c r="C31" s="640">
        <v>11</v>
      </c>
      <c r="D31" s="1892"/>
      <c r="E31" s="680" t="s">
        <v>45</v>
      </c>
      <c r="F31" s="594"/>
      <c r="G31" s="485">
        <v>7</v>
      </c>
      <c r="H31" s="485">
        <v>21</v>
      </c>
      <c r="I31" s="477">
        <f t="shared" si="0"/>
        <v>28</v>
      </c>
      <c r="J31" s="477"/>
      <c r="K31" s="485">
        <v>1</v>
      </c>
      <c r="L31" s="485">
        <v>1</v>
      </c>
      <c r="M31" s="477">
        <f t="shared" si="1"/>
        <v>2</v>
      </c>
      <c r="N31" s="477"/>
      <c r="O31" s="485">
        <v>49</v>
      </c>
      <c r="P31" s="485">
        <v>65</v>
      </c>
      <c r="Q31" s="477">
        <f t="shared" si="2"/>
        <v>114</v>
      </c>
      <c r="R31" s="477"/>
      <c r="S31" s="477">
        <f t="shared" si="3"/>
        <v>57</v>
      </c>
      <c r="T31" s="477">
        <f t="shared" si="4"/>
        <v>87</v>
      </c>
      <c r="U31" s="476">
        <f t="shared" si="5"/>
        <v>144</v>
      </c>
      <c r="V31" s="657"/>
      <c r="W31" s="449"/>
    </row>
    <row r="32" spans="1:28">
      <c r="A32" s="640">
        <v>3</v>
      </c>
      <c r="B32" s="640">
        <v>5</v>
      </c>
      <c r="C32" s="640">
        <v>8</v>
      </c>
      <c r="D32" s="1892"/>
      <c r="E32" s="680" t="s">
        <v>46</v>
      </c>
      <c r="F32" s="594"/>
      <c r="G32" s="485">
        <v>1</v>
      </c>
      <c r="H32" s="485">
        <v>6</v>
      </c>
      <c r="I32" s="477">
        <f t="shared" si="0"/>
        <v>7</v>
      </c>
      <c r="J32" s="477"/>
      <c r="K32" s="485">
        <v>1</v>
      </c>
      <c r="L32" s="485">
        <v>4</v>
      </c>
      <c r="M32" s="477">
        <f t="shared" si="1"/>
        <v>5</v>
      </c>
      <c r="N32" s="477"/>
      <c r="O32" s="485">
        <v>13</v>
      </c>
      <c r="P32" s="485">
        <v>23</v>
      </c>
      <c r="Q32" s="477">
        <f t="shared" si="2"/>
        <v>36</v>
      </c>
      <c r="R32" s="477"/>
      <c r="S32" s="477">
        <f t="shared" si="3"/>
        <v>15</v>
      </c>
      <c r="T32" s="477">
        <f t="shared" si="4"/>
        <v>33</v>
      </c>
      <c r="U32" s="476">
        <f t="shared" si="5"/>
        <v>48</v>
      </c>
      <c r="V32" s="657"/>
      <c r="W32" s="449"/>
    </row>
    <row r="33" spans="1:23">
      <c r="A33" s="640">
        <v>3</v>
      </c>
      <c r="B33" s="640">
        <v>5</v>
      </c>
      <c r="C33" s="640">
        <v>10</v>
      </c>
      <c r="D33" s="1892"/>
      <c r="E33" s="680" t="s">
        <v>47</v>
      </c>
      <c r="F33" s="594"/>
      <c r="G33" s="485">
        <v>4</v>
      </c>
      <c r="H33" s="485">
        <v>11</v>
      </c>
      <c r="I33" s="477">
        <f t="shared" si="0"/>
        <v>15</v>
      </c>
      <c r="J33" s="477"/>
      <c r="K33" s="485">
        <v>1</v>
      </c>
      <c r="L33" s="485">
        <v>1</v>
      </c>
      <c r="M33" s="477">
        <f t="shared" si="1"/>
        <v>2</v>
      </c>
      <c r="N33" s="477"/>
      <c r="O33" s="485">
        <v>15</v>
      </c>
      <c r="P33" s="485">
        <v>32</v>
      </c>
      <c r="Q33" s="477">
        <f t="shared" si="2"/>
        <v>47</v>
      </c>
      <c r="R33" s="477"/>
      <c r="S33" s="477">
        <f t="shared" si="3"/>
        <v>20</v>
      </c>
      <c r="T33" s="477">
        <f t="shared" si="4"/>
        <v>44</v>
      </c>
      <c r="U33" s="476">
        <f t="shared" si="5"/>
        <v>64</v>
      </c>
      <c r="V33" s="657"/>
      <c r="W33" s="449"/>
    </row>
    <row r="34" spans="1:23">
      <c r="A34" s="640"/>
      <c r="B34" s="640"/>
      <c r="C34" s="640"/>
      <c r="D34" s="1894">
        <v>1404</v>
      </c>
      <c r="E34" s="681" t="s">
        <v>28</v>
      </c>
      <c r="F34" s="372"/>
      <c r="G34" s="481">
        <f>SUM(G35:G36)</f>
        <v>72</v>
      </c>
      <c r="H34" s="481">
        <f>SUM(H35:H36)</f>
        <v>14</v>
      </c>
      <c r="I34" s="481">
        <f t="shared" si="0"/>
        <v>86</v>
      </c>
      <c r="J34" s="481"/>
      <c r="K34" s="481">
        <f>SUM(K35:K36)</f>
        <v>20</v>
      </c>
      <c r="L34" s="481">
        <f>SUM(L35:L36)</f>
        <v>2</v>
      </c>
      <c r="M34" s="481">
        <f t="shared" si="1"/>
        <v>22</v>
      </c>
      <c r="N34" s="481"/>
      <c r="O34" s="481">
        <f>SUM(O35:O36)</f>
        <v>90</v>
      </c>
      <c r="P34" s="481">
        <f>SUM(P35:P36)</f>
        <v>33</v>
      </c>
      <c r="Q34" s="481">
        <f t="shared" si="2"/>
        <v>123</v>
      </c>
      <c r="R34" s="481"/>
      <c r="S34" s="481">
        <f t="shared" si="3"/>
        <v>182</v>
      </c>
      <c r="T34" s="481">
        <f t="shared" si="4"/>
        <v>49</v>
      </c>
      <c r="U34" s="480">
        <f t="shared" si="5"/>
        <v>231</v>
      </c>
      <c r="V34" s="657"/>
      <c r="W34" s="449"/>
    </row>
    <row r="35" spans="1:23">
      <c r="A35" s="640">
        <v>4</v>
      </c>
      <c r="B35" s="640">
        <v>6</v>
      </c>
      <c r="C35" s="640">
        <v>11</v>
      </c>
      <c r="D35" s="1895"/>
      <c r="E35" s="680" t="s">
        <v>48</v>
      </c>
      <c r="F35" s="594"/>
      <c r="G35" s="485">
        <v>27</v>
      </c>
      <c r="H35" s="485">
        <v>8</v>
      </c>
      <c r="I35" s="477">
        <f t="shared" si="0"/>
        <v>35</v>
      </c>
      <c r="J35" s="477"/>
      <c r="K35" s="485">
        <v>10</v>
      </c>
      <c r="L35" s="485">
        <v>0</v>
      </c>
      <c r="M35" s="477">
        <f t="shared" si="1"/>
        <v>10</v>
      </c>
      <c r="N35" s="477"/>
      <c r="O35" s="485">
        <v>62</v>
      </c>
      <c r="P35" s="485">
        <v>28</v>
      </c>
      <c r="Q35" s="477">
        <f t="shared" si="2"/>
        <v>90</v>
      </c>
      <c r="R35" s="477"/>
      <c r="S35" s="477">
        <f t="shared" si="3"/>
        <v>99</v>
      </c>
      <c r="T35" s="477">
        <f t="shared" si="4"/>
        <v>36</v>
      </c>
      <c r="U35" s="476">
        <f t="shared" si="5"/>
        <v>135</v>
      </c>
      <c r="V35" s="657"/>
      <c r="W35" s="449"/>
    </row>
    <row r="36" spans="1:23">
      <c r="A36" s="640">
        <v>4</v>
      </c>
      <c r="B36" s="640">
        <v>6</v>
      </c>
      <c r="C36" s="640">
        <v>11</v>
      </c>
      <c r="D36" s="1896"/>
      <c r="E36" s="679" t="s">
        <v>49</v>
      </c>
      <c r="F36" s="594"/>
      <c r="G36" s="485">
        <v>45</v>
      </c>
      <c r="H36" s="485">
        <v>6</v>
      </c>
      <c r="I36" s="477">
        <f t="shared" si="0"/>
        <v>51</v>
      </c>
      <c r="J36" s="477"/>
      <c r="K36" s="485">
        <v>10</v>
      </c>
      <c r="L36" s="485">
        <v>2</v>
      </c>
      <c r="M36" s="477">
        <f t="shared" si="1"/>
        <v>12</v>
      </c>
      <c r="N36" s="477"/>
      <c r="O36" s="485">
        <v>28</v>
      </c>
      <c r="P36" s="485">
        <v>5</v>
      </c>
      <c r="Q36" s="477">
        <f t="shared" si="2"/>
        <v>33</v>
      </c>
      <c r="R36" s="477"/>
      <c r="S36" s="477">
        <f t="shared" si="3"/>
        <v>83</v>
      </c>
      <c r="T36" s="477">
        <f t="shared" si="4"/>
        <v>13</v>
      </c>
      <c r="U36" s="476">
        <f t="shared" si="5"/>
        <v>96</v>
      </c>
      <c r="V36" s="657"/>
      <c r="W36" s="449"/>
    </row>
    <row r="37" spans="1:23">
      <c r="A37" s="640"/>
      <c r="B37" s="640"/>
      <c r="C37" s="640"/>
      <c r="D37" s="1892">
        <v>1405</v>
      </c>
      <c r="E37" s="381" t="s">
        <v>4</v>
      </c>
      <c r="F37" s="491"/>
      <c r="G37" s="481">
        <f>SUM(G38:G41)</f>
        <v>63</v>
      </c>
      <c r="H37" s="481">
        <f>SUM(H38:H41)</f>
        <v>57</v>
      </c>
      <c r="I37" s="481">
        <f t="shared" si="0"/>
        <v>120</v>
      </c>
      <c r="J37" s="481"/>
      <c r="K37" s="481">
        <f>SUM(K38:K41)</f>
        <v>32</v>
      </c>
      <c r="L37" s="481">
        <f>SUM(L38:L41)</f>
        <v>18</v>
      </c>
      <c r="M37" s="481">
        <f t="shared" si="1"/>
        <v>50</v>
      </c>
      <c r="N37" s="481"/>
      <c r="O37" s="481">
        <f>SUM(O38:O41)</f>
        <v>89</v>
      </c>
      <c r="P37" s="481">
        <f>SUM(P38:P41)</f>
        <v>79</v>
      </c>
      <c r="Q37" s="481">
        <f t="shared" si="2"/>
        <v>168</v>
      </c>
      <c r="R37" s="481"/>
      <c r="S37" s="481">
        <f t="shared" si="3"/>
        <v>184</v>
      </c>
      <c r="T37" s="481">
        <f t="shared" si="4"/>
        <v>154</v>
      </c>
      <c r="U37" s="480">
        <f t="shared" si="5"/>
        <v>338</v>
      </c>
      <c r="V37" s="657"/>
      <c r="W37" s="449"/>
    </row>
    <row r="38" spans="1:23">
      <c r="A38" s="640">
        <v>5</v>
      </c>
      <c r="B38" s="640">
        <v>4</v>
      </c>
      <c r="C38" s="640">
        <v>8</v>
      </c>
      <c r="D38" s="1892"/>
      <c r="E38" s="478" t="s">
        <v>50</v>
      </c>
      <c r="F38" s="485"/>
      <c r="G38" s="485">
        <v>28</v>
      </c>
      <c r="H38" s="485">
        <v>20</v>
      </c>
      <c r="I38" s="655">
        <f t="shared" si="0"/>
        <v>48</v>
      </c>
      <c r="J38" s="655"/>
      <c r="K38" s="485">
        <v>12</v>
      </c>
      <c r="L38" s="485">
        <v>10</v>
      </c>
      <c r="M38" s="655">
        <f t="shared" si="1"/>
        <v>22</v>
      </c>
      <c r="N38" s="655"/>
      <c r="O38" s="485">
        <v>16</v>
      </c>
      <c r="P38" s="485">
        <v>15</v>
      </c>
      <c r="Q38" s="655">
        <f t="shared" si="2"/>
        <v>31</v>
      </c>
      <c r="R38" s="655"/>
      <c r="S38" s="477">
        <f t="shared" si="3"/>
        <v>56</v>
      </c>
      <c r="T38" s="477">
        <f t="shared" si="4"/>
        <v>45</v>
      </c>
      <c r="U38" s="677">
        <f t="shared" si="5"/>
        <v>101</v>
      </c>
      <c r="W38" s="449"/>
    </row>
    <row r="39" spans="1:23">
      <c r="A39" s="640">
        <v>5</v>
      </c>
      <c r="B39" s="640">
        <v>5</v>
      </c>
      <c r="C39" s="640">
        <v>11</v>
      </c>
      <c r="D39" s="1892"/>
      <c r="E39" s="478" t="s">
        <v>58</v>
      </c>
      <c r="F39" s="485"/>
      <c r="G39" s="485">
        <v>29</v>
      </c>
      <c r="H39" s="485">
        <v>31</v>
      </c>
      <c r="I39" s="477">
        <f t="shared" si="0"/>
        <v>60</v>
      </c>
      <c r="J39" s="477"/>
      <c r="K39" s="485">
        <v>16</v>
      </c>
      <c r="L39" s="485">
        <v>7</v>
      </c>
      <c r="M39" s="477">
        <f t="shared" si="1"/>
        <v>23</v>
      </c>
      <c r="N39" s="477"/>
      <c r="O39" s="485">
        <v>58</v>
      </c>
      <c r="P39" s="485">
        <v>45</v>
      </c>
      <c r="Q39" s="477">
        <f t="shared" si="2"/>
        <v>103</v>
      </c>
      <c r="R39" s="477"/>
      <c r="S39" s="477">
        <f t="shared" si="3"/>
        <v>103</v>
      </c>
      <c r="T39" s="477">
        <f t="shared" si="4"/>
        <v>83</v>
      </c>
      <c r="U39" s="476">
        <f t="shared" si="5"/>
        <v>186</v>
      </c>
      <c r="W39" s="449"/>
    </row>
    <row r="40" spans="1:23">
      <c r="A40" s="640">
        <v>5</v>
      </c>
      <c r="B40" s="640">
        <v>5</v>
      </c>
      <c r="C40" s="640">
        <v>10</v>
      </c>
      <c r="D40" s="1892"/>
      <c r="E40" s="478" t="s">
        <v>51</v>
      </c>
      <c r="F40" s="485"/>
      <c r="G40" s="485">
        <v>3</v>
      </c>
      <c r="H40" s="485">
        <v>6</v>
      </c>
      <c r="I40" s="477">
        <f t="shared" si="0"/>
        <v>9</v>
      </c>
      <c r="J40" s="477"/>
      <c r="K40" s="485">
        <v>2</v>
      </c>
      <c r="L40" s="485">
        <v>1</v>
      </c>
      <c r="M40" s="477">
        <f t="shared" si="1"/>
        <v>3</v>
      </c>
      <c r="N40" s="477"/>
      <c r="O40" s="485">
        <v>5</v>
      </c>
      <c r="P40" s="485">
        <v>13</v>
      </c>
      <c r="Q40" s="477">
        <f t="shared" si="2"/>
        <v>18</v>
      </c>
      <c r="R40" s="477"/>
      <c r="S40" s="477">
        <f t="shared" si="3"/>
        <v>10</v>
      </c>
      <c r="T40" s="477">
        <f t="shared" si="4"/>
        <v>20</v>
      </c>
      <c r="U40" s="476">
        <f t="shared" si="5"/>
        <v>30</v>
      </c>
      <c r="W40" s="449"/>
    </row>
    <row r="41" spans="1:23">
      <c r="A41" s="640">
        <v>5</v>
      </c>
      <c r="B41" s="640">
        <v>5</v>
      </c>
      <c r="C41" s="640">
        <v>13</v>
      </c>
      <c r="D41" s="1893"/>
      <c r="E41" s="478" t="s">
        <v>52</v>
      </c>
      <c r="F41" s="485"/>
      <c r="G41" s="485">
        <v>3</v>
      </c>
      <c r="H41" s="485">
        <v>0</v>
      </c>
      <c r="I41" s="485">
        <f t="shared" ref="I41:I72" si="6">SUM(G41:H41)</f>
        <v>3</v>
      </c>
      <c r="J41" s="485"/>
      <c r="K41" s="485">
        <v>2</v>
      </c>
      <c r="L41" s="485">
        <v>0</v>
      </c>
      <c r="M41" s="485">
        <f t="shared" ref="M41:M72" si="7">SUM(K41:L41)</f>
        <v>2</v>
      </c>
      <c r="N41" s="485"/>
      <c r="O41" s="485">
        <v>10</v>
      </c>
      <c r="P41" s="485">
        <v>6</v>
      </c>
      <c r="Q41" s="485">
        <f t="shared" ref="Q41:Q72" si="8">SUM(O41:P41)</f>
        <v>16</v>
      </c>
      <c r="R41" s="485"/>
      <c r="S41" s="477">
        <f t="shared" ref="S41:S66" si="9">SUM(G41+K41+O41)</f>
        <v>15</v>
      </c>
      <c r="T41" s="477">
        <f t="shared" ref="T41:T66" si="10">SUM(H41+L41+P41)</f>
        <v>6</v>
      </c>
      <c r="U41" s="678">
        <f t="shared" ref="U41:U66" si="11">SUM(Q41,M41,I41)</f>
        <v>21</v>
      </c>
      <c r="V41" s="657"/>
      <c r="W41" s="449"/>
    </row>
    <row r="42" spans="1:23">
      <c r="A42" s="640"/>
      <c r="B42" s="640"/>
      <c r="C42" s="640"/>
      <c r="D42" s="1891">
        <v>1406</v>
      </c>
      <c r="E42" s="373" t="s">
        <v>5</v>
      </c>
      <c r="F42" s="372"/>
      <c r="G42" s="652">
        <f>SUM(G43:G48)</f>
        <v>60</v>
      </c>
      <c r="H42" s="652">
        <f>SUM(H43:H48)</f>
        <v>38</v>
      </c>
      <c r="I42" s="652">
        <f t="shared" si="6"/>
        <v>98</v>
      </c>
      <c r="J42" s="652"/>
      <c r="K42" s="652">
        <f>SUM(K43:K48)</f>
        <v>15</v>
      </c>
      <c r="L42" s="652">
        <f>SUM(L43:L48)</f>
        <v>3</v>
      </c>
      <c r="M42" s="652">
        <f t="shared" si="7"/>
        <v>18</v>
      </c>
      <c r="N42" s="652"/>
      <c r="O42" s="652">
        <f>SUM(O43:O48)</f>
        <v>151</v>
      </c>
      <c r="P42" s="652">
        <f>SUM(P43:P48)</f>
        <v>74</v>
      </c>
      <c r="Q42" s="652">
        <f t="shared" si="8"/>
        <v>225</v>
      </c>
      <c r="R42" s="652"/>
      <c r="S42" s="481">
        <f t="shared" si="9"/>
        <v>226</v>
      </c>
      <c r="T42" s="481">
        <f t="shared" si="10"/>
        <v>115</v>
      </c>
      <c r="U42" s="675">
        <f t="shared" si="11"/>
        <v>341</v>
      </c>
      <c r="W42" s="449"/>
    </row>
    <row r="43" spans="1:23">
      <c r="A43" s="640">
        <v>6</v>
      </c>
      <c r="B43" s="640">
        <v>2</v>
      </c>
      <c r="C43" s="640">
        <v>11</v>
      </c>
      <c r="D43" s="1892"/>
      <c r="E43" s="478" t="s">
        <v>53</v>
      </c>
      <c r="F43" s="594"/>
      <c r="G43" s="485">
        <v>30</v>
      </c>
      <c r="H43" s="485">
        <v>18</v>
      </c>
      <c r="I43" s="655">
        <f t="shared" si="6"/>
        <v>48</v>
      </c>
      <c r="J43" s="655"/>
      <c r="K43" s="485">
        <v>11</v>
      </c>
      <c r="L43" s="485">
        <v>3</v>
      </c>
      <c r="M43" s="655">
        <f t="shared" si="7"/>
        <v>14</v>
      </c>
      <c r="N43" s="655"/>
      <c r="O43" s="485">
        <v>70</v>
      </c>
      <c r="P43" s="485">
        <v>40</v>
      </c>
      <c r="Q43" s="655">
        <f t="shared" si="8"/>
        <v>110</v>
      </c>
      <c r="R43" s="655"/>
      <c r="S43" s="477">
        <f t="shared" si="9"/>
        <v>111</v>
      </c>
      <c r="T43" s="477">
        <f t="shared" si="10"/>
        <v>61</v>
      </c>
      <c r="U43" s="677">
        <f t="shared" si="11"/>
        <v>172</v>
      </c>
      <c r="W43" s="449"/>
    </row>
    <row r="44" spans="1:23">
      <c r="A44" s="640">
        <v>6</v>
      </c>
      <c r="B44" s="640">
        <v>2</v>
      </c>
      <c r="C44" s="640">
        <v>10</v>
      </c>
      <c r="D44" s="1892"/>
      <c r="E44" s="478" t="s">
        <v>226</v>
      </c>
      <c r="F44" s="594"/>
      <c r="G44" s="485">
        <v>3</v>
      </c>
      <c r="H44" s="485">
        <v>3</v>
      </c>
      <c r="I44" s="655">
        <f t="shared" si="6"/>
        <v>6</v>
      </c>
      <c r="J44" s="655"/>
      <c r="K44" s="485">
        <v>0</v>
      </c>
      <c r="L44" s="485">
        <v>0</v>
      </c>
      <c r="M44" s="655">
        <f t="shared" si="7"/>
        <v>0</v>
      </c>
      <c r="N44" s="655"/>
      <c r="O44" s="485">
        <v>55</v>
      </c>
      <c r="P44" s="485">
        <v>15</v>
      </c>
      <c r="Q44" s="655">
        <f t="shared" si="8"/>
        <v>70</v>
      </c>
      <c r="R44" s="655"/>
      <c r="S44" s="477">
        <f t="shared" si="9"/>
        <v>58</v>
      </c>
      <c r="T44" s="477">
        <f t="shared" si="10"/>
        <v>18</v>
      </c>
      <c r="U44" s="677">
        <f t="shared" si="11"/>
        <v>76</v>
      </c>
      <c r="W44" s="449"/>
    </row>
    <row r="45" spans="1:23">
      <c r="A45" s="640">
        <v>6</v>
      </c>
      <c r="B45" s="640">
        <v>2</v>
      </c>
      <c r="C45" s="640">
        <v>10</v>
      </c>
      <c r="D45" s="1892"/>
      <c r="E45" s="478" t="s">
        <v>55</v>
      </c>
      <c r="F45" s="594"/>
      <c r="G45" s="485">
        <v>21</v>
      </c>
      <c r="H45" s="485">
        <v>13</v>
      </c>
      <c r="I45" s="655">
        <f t="shared" si="6"/>
        <v>34</v>
      </c>
      <c r="J45" s="655"/>
      <c r="K45" s="485">
        <v>3</v>
      </c>
      <c r="L45" s="485">
        <v>0</v>
      </c>
      <c r="M45" s="655">
        <f t="shared" si="7"/>
        <v>3</v>
      </c>
      <c r="N45" s="655"/>
      <c r="O45" s="485">
        <v>10</v>
      </c>
      <c r="P45" s="485">
        <v>8</v>
      </c>
      <c r="Q45" s="655">
        <f t="shared" si="8"/>
        <v>18</v>
      </c>
      <c r="R45" s="655"/>
      <c r="S45" s="477">
        <f t="shared" si="9"/>
        <v>34</v>
      </c>
      <c r="T45" s="477">
        <f t="shared" si="10"/>
        <v>21</v>
      </c>
      <c r="U45" s="677">
        <f t="shared" si="11"/>
        <v>55</v>
      </c>
      <c r="W45" s="449"/>
    </row>
    <row r="46" spans="1:23">
      <c r="A46" s="640">
        <v>6</v>
      </c>
      <c r="B46" s="640">
        <v>2</v>
      </c>
      <c r="C46" s="640">
        <v>6</v>
      </c>
      <c r="D46" s="1892"/>
      <c r="E46" s="478" t="s">
        <v>26</v>
      </c>
      <c r="F46" s="594"/>
      <c r="G46" s="485">
        <v>1</v>
      </c>
      <c r="H46" s="485">
        <v>1</v>
      </c>
      <c r="I46" s="655">
        <f t="shared" si="6"/>
        <v>2</v>
      </c>
      <c r="J46" s="655"/>
      <c r="K46" s="485">
        <v>0</v>
      </c>
      <c r="L46" s="485">
        <v>0</v>
      </c>
      <c r="M46" s="655">
        <f t="shared" si="7"/>
        <v>0</v>
      </c>
      <c r="N46" s="655"/>
      <c r="O46" s="485">
        <v>16</v>
      </c>
      <c r="P46" s="485">
        <v>11</v>
      </c>
      <c r="Q46" s="655">
        <f t="shared" si="8"/>
        <v>27</v>
      </c>
      <c r="R46" s="655"/>
      <c r="S46" s="477">
        <f t="shared" si="9"/>
        <v>17</v>
      </c>
      <c r="T46" s="477">
        <f t="shared" si="10"/>
        <v>12</v>
      </c>
      <c r="U46" s="677">
        <f t="shared" si="11"/>
        <v>29</v>
      </c>
      <c r="W46" s="449"/>
    </row>
    <row r="47" spans="1:23">
      <c r="A47" s="640">
        <v>6</v>
      </c>
      <c r="B47" s="640">
        <v>2</v>
      </c>
      <c r="C47" s="640">
        <v>11</v>
      </c>
      <c r="D47" s="1892"/>
      <c r="E47" s="478" t="s">
        <v>15</v>
      </c>
      <c r="F47" s="594"/>
      <c r="G47" s="485">
        <v>4</v>
      </c>
      <c r="H47" s="485">
        <v>3</v>
      </c>
      <c r="I47" s="655">
        <f t="shared" si="6"/>
        <v>7</v>
      </c>
      <c r="J47" s="655"/>
      <c r="K47" s="485">
        <v>1</v>
      </c>
      <c r="L47" s="485">
        <v>0</v>
      </c>
      <c r="M47" s="655">
        <f t="shared" si="7"/>
        <v>1</v>
      </c>
      <c r="N47" s="655"/>
      <c r="O47" s="485">
        <v>0</v>
      </c>
      <c r="P47" s="485">
        <v>0</v>
      </c>
      <c r="Q47" s="655">
        <f t="shared" si="8"/>
        <v>0</v>
      </c>
      <c r="R47" s="655"/>
      <c r="S47" s="477">
        <f t="shared" si="9"/>
        <v>5</v>
      </c>
      <c r="T47" s="477">
        <f t="shared" si="10"/>
        <v>3</v>
      </c>
      <c r="U47" s="677">
        <f t="shared" si="11"/>
        <v>8</v>
      </c>
      <c r="W47" s="449"/>
    </row>
    <row r="48" spans="1:23">
      <c r="A48" s="640">
        <v>6</v>
      </c>
      <c r="B48" s="640">
        <v>2</v>
      </c>
      <c r="C48" s="640">
        <v>10</v>
      </c>
      <c r="D48" s="1892"/>
      <c r="E48" s="478" t="s">
        <v>188</v>
      </c>
      <c r="F48" s="594"/>
      <c r="G48" s="485">
        <v>1</v>
      </c>
      <c r="H48" s="485">
        <v>0</v>
      </c>
      <c r="I48" s="655">
        <f t="shared" si="6"/>
        <v>1</v>
      </c>
      <c r="J48" s="655"/>
      <c r="K48" s="485">
        <v>0</v>
      </c>
      <c r="L48" s="485">
        <v>0</v>
      </c>
      <c r="M48" s="655">
        <f t="shared" si="7"/>
        <v>0</v>
      </c>
      <c r="N48" s="655"/>
      <c r="O48" s="485">
        <v>0</v>
      </c>
      <c r="P48" s="485">
        <v>0</v>
      </c>
      <c r="Q48" s="655">
        <f t="shared" si="8"/>
        <v>0</v>
      </c>
      <c r="R48" s="655"/>
      <c r="S48" s="477">
        <f t="shared" si="9"/>
        <v>1</v>
      </c>
      <c r="T48" s="477">
        <f t="shared" si="10"/>
        <v>0</v>
      </c>
      <c r="U48" s="677">
        <f t="shared" si="11"/>
        <v>1</v>
      </c>
      <c r="W48" s="449"/>
    </row>
    <row r="49" spans="1:23">
      <c r="A49" s="640"/>
      <c r="B49" s="640"/>
      <c r="C49" s="640"/>
      <c r="D49" s="1891">
        <v>1407</v>
      </c>
      <c r="E49" s="373" t="s">
        <v>62</v>
      </c>
      <c r="F49" s="372"/>
      <c r="G49" s="652">
        <f>SUM(G50:G51)</f>
        <v>29</v>
      </c>
      <c r="H49" s="652">
        <f>SUM(H50:H51)</f>
        <v>10</v>
      </c>
      <c r="I49" s="652">
        <f t="shared" si="6"/>
        <v>39</v>
      </c>
      <c r="J49" s="652"/>
      <c r="K49" s="652">
        <f>SUM(K50:K51)</f>
        <v>0</v>
      </c>
      <c r="L49" s="652">
        <f>SUM(L50:L51)</f>
        <v>0</v>
      </c>
      <c r="M49" s="652">
        <f t="shared" si="7"/>
        <v>0</v>
      </c>
      <c r="N49" s="652"/>
      <c r="O49" s="652">
        <f>SUM(O50:O51)</f>
        <v>11</v>
      </c>
      <c r="P49" s="652">
        <f>SUM(P50:P51)</f>
        <v>7</v>
      </c>
      <c r="Q49" s="652">
        <f t="shared" si="8"/>
        <v>18</v>
      </c>
      <c r="R49" s="652"/>
      <c r="S49" s="481">
        <f t="shared" si="9"/>
        <v>40</v>
      </c>
      <c r="T49" s="481">
        <f t="shared" si="10"/>
        <v>17</v>
      </c>
      <c r="U49" s="675">
        <f t="shared" si="11"/>
        <v>57</v>
      </c>
      <c r="W49" s="449"/>
    </row>
    <row r="50" spans="1:23">
      <c r="A50" s="640">
        <v>7</v>
      </c>
      <c r="B50" s="640">
        <v>6</v>
      </c>
      <c r="C50" s="640">
        <v>10</v>
      </c>
      <c r="D50" s="1892"/>
      <c r="E50" s="478" t="s">
        <v>56</v>
      </c>
      <c r="F50" s="485"/>
      <c r="G50" s="485">
        <v>9</v>
      </c>
      <c r="H50" s="485">
        <v>8</v>
      </c>
      <c r="I50" s="655">
        <f t="shared" si="6"/>
        <v>17</v>
      </c>
      <c r="J50" s="655"/>
      <c r="K50" s="485">
        <v>0</v>
      </c>
      <c r="L50" s="485">
        <v>0</v>
      </c>
      <c r="M50" s="655">
        <f t="shared" si="7"/>
        <v>0</v>
      </c>
      <c r="N50" s="655"/>
      <c r="O50" s="485">
        <v>7</v>
      </c>
      <c r="P50" s="485">
        <v>4</v>
      </c>
      <c r="Q50" s="655">
        <f t="shared" si="8"/>
        <v>11</v>
      </c>
      <c r="R50" s="655"/>
      <c r="S50" s="477">
        <f t="shared" si="9"/>
        <v>16</v>
      </c>
      <c r="T50" s="477">
        <f t="shared" si="10"/>
        <v>12</v>
      </c>
      <c r="U50" s="677">
        <f t="shared" si="11"/>
        <v>28</v>
      </c>
      <c r="W50" s="449"/>
    </row>
    <row r="51" spans="1:23">
      <c r="A51" s="640">
        <v>7</v>
      </c>
      <c r="B51" s="640">
        <v>3</v>
      </c>
      <c r="C51" s="640">
        <v>11</v>
      </c>
      <c r="D51" s="1892"/>
      <c r="E51" s="478" t="s">
        <v>25</v>
      </c>
      <c r="F51" s="485"/>
      <c r="G51" s="485">
        <v>20</v>
      </c>
      <c r="H51" s="485">
        <v>2</v>
      </c>
      <c r="I51" s="655">
        <f t="shared" si="6"/>
        <v>22</v>
      </c>
      <c r="J51" s="655"/>
      <c r="K51" s="485">
        <v>0</v>
      </c>
      <c r="L51" s="485">
        <v>0</v>
      </c>
      <c r="M51" s="655">
        <f t="shared" si="7"/>
        <v>0</v>
      </c>
      <c r="N51" s="655"/>
      <c r="O51" s="485">
        <v>4</v>
      </c>
      <c r="P51" s="485">
        <v>3</v>
      </c>
      <c r="Q51" s="655">
        <f t="shared" si="8"/>
        <v>7</v>
      </c>
      <c r="R51" s="655"/>
      <c r="S51" s="477">
        <f t="shared" si="9"/>
        <v>24</v>
      </c>
      <c r="T51" s="477">
        <f t="shared" si="10"/>
        <v>5</v>
      </c>
      <c r="U51" s="677">
        <f t="shared" si="11"/>
        <v>29</v>
      </c>
      <c r="W51" s="449"/>
    </row>
    <row r="52" spans="1:23">
      <c r="A52" s="640"/>
      <c r="B52" s="640"/>
      <c r="C52" s="640"/>
      <c r="D52" s="1894">
        <v>1408</v>
      </c>
      <c r="E52" s="373" t="s">
        <v>63</v>
      </c>
      <c r="F52" s="373"/>
      <c r="G52" s="652">
        <f>SUM(G53:G58)</f>
        <v>42</v>
      </c>
      <c r="H52" s="652">
        <f>SUM(H53:H58)</f>
        <v>22</v>
      </c>
      <c r="I52" s="652">
        <f t="shared" si="6"/>
        <v>64</v>
      </c>
      <c r="J52" s="652"/>
      <c r="K52" s="652">
        <f>SUM(K53:K58)</f>
        <v>5</v>
      </c>
      <c r="L52" s="652">
        <f>SUM(L53:L58)</f>
        <v>1</v>
      </c>
      <c r="M52" s="652">
        <f t="shared" si="7"/>
        <v>6</v>
      </c>
      <c r="N52" s="652"/>
      <c r="O52" s="652">
        <f>SUM(O53:O58)</f>
        <v>32</v>
      </c>
      <c r="P52" s="652">
        <f>SUM(P53:P58)</f>
        <v>24</v>
      </c>
      <c r="Q52" s="652">
        <f t="shared" si="8"/>
        <v>56</v>
      </c>
      <c r="R52" s="652"/>
      <c r="S52" s="481">
        <f t="shared" si="9"/>
        <v>79</v>
      </c>
      <c r="T52" s="481">
        <f t="shared" si="10"/>
        <v>47</v>
      </c>
      <c r="U52" s="675">
        <f t="shared" si="11"/>
        <v>126</v>
      </c>
      <c r="W52" s="449"/>
    </row>
    <row r="53" spans="1:23">
      <c r="A53" s="640">
        <v>8</v>
      </c>
      <c r="B53" s="640">
        <v>4</v>
      </c>
      <c r="C53" s="640">
        <v>6</v>
      </c>
      <c r="D53" s="1895"/>
      <c r="E53" s="478" t="s">
        <v>16</v>
      </c>
      <c r="F53" s="594"/>
      <c r="G53" s="485">
        <v>5</v>
      </c>
      <c r="H53" s="485">
        <v>4</v>
      </c>
      <c r="I53" s="477">
        <f t="shared" si="6"/>
        <v>9</v>
      </c>
      <c r="J53" s="477"/>
      <c r="K53" s="485">
        <v>0</v>
      </c>
      <c r="L53" s="485">
        <v>0</v>
      </c>
      <c r="M53" s="477">
        <f t="shared" si="7"/>
        <v>0</v>
      </c>
      <c r="N53" s="477"/>
      <c r="O53" s="485">
        <v>7</v>
      </c>
      <c r="P53" s="485">
        <v>4</v>
      </c>
      <c r="Q53" s="655">
        <f t="shared" si="8"/>
        <v>11</v>
      </c>
      <c r="R53" s="655"/>
      <c r="S53" s="477">
        <f t="shared" si="9"/>
        <v>12</v>
      </c>
      <c r="T53" s="477">
        <f t="shared" si="10"/>
        <v>8</v>
      </c>
      <c r="U53" s="677">
        <f t="shared" si="11"/>
        <v>20</v>
      </c>
      <c r="W53" s="449"/>
    </row>
    <row r="54" spans="1:23">
      <c r="A54" s="640">
        <v>8</v>
      </c>
      <c r="B54" s="640">
        <v>4</v>
      </c>
      <c r="C54" s="640">
        <v>8</v>
      </c>
      <c r="D54" s="1895"/>
      <c r="E54" s="478" t="s">
        <v>57</v>
      </c>
      <c r="F54" s="479"/>
      <c r="G54" s="485">
        <v>16</v>
      </c>
      <c r="H54" s="485">
        <v>8</v>
      </c>
      <c r="I54" s="655">
        <f t="shared" si="6"/>
        <v>24</v>
      </c>
      <c r="J54" s="655"/>
      <c r="K54" s="485">
        <v>4</v>
      </c>
      <c r="L54" s="485">
        <v>1</v>
      </c>
      <c r="M54" s="655">
        <f t="shared" si="7"/>
        <v>5</v>
      </c>
      <c r="N54" s="655"/>
      <c r="O54" s="485">
        <v>11</v>
      </c>
      <c r="P54" s="485">
        <v>7</v>
      </c>
      <c r="Q54" s="655">
        <f t="shared" si="8"/>
        <v>18</v>
      </c>
      <c r="R54" s="655"/>
      <c r="S54" s="477">
        <f t="shared" si="9"/>
        <v>31</v>
      </c>
      <c r="T54" s="477">
        <f t="shared" si="10"/>
        <v>16</v>
      </c>
      <c r="U54" s="677">
        <f t="shared" si="11"/>
        <v>47</v>
      </c>
      <c r="W54" s="449"/>
    </row>
    <row r="55" spans="1:23">
      <c r="A55" s="640">
        <v>8</v>
      </c>
      <c r="B55" s="640">
        <v>4</v>
      </c>
      <c r="C55" s="640">
        <v>15</v>
      </c>
      <c r="D55" s="1895"/>
      <c r="E55" s="478" t="s">
        <v>65</v>
      </c>
      <c r="F55" s="479"/>
      <c r="G55" s="485">
        <v>0</v>
      </c>
      <c r="H55" s="485">
        <v>0</v>
      </c>
      <c r="I55" s="655">
        <f t="shared" si="6"/>
        <v>0</v>
      </c>
      <c r="J55" s="655"/>
      <c r="K55" s="485">
        <v>0</v>
      </c>
      <c r="L55" s="485">
        <v>0</v>
      </c>
      <c r="M55" s="655">
        <f t="shared" si="7"/>
        <v>0</v>
      </c>
      <c r="N55" s="655"/>
      <c r="O55" s="485">
        <v>0</v>
      </c>
      <c r="P55" s="485">
        <v>0</v>
      </c>
      <c r="Q55" s="655">
        <f t="shared" si="8"/>
        <v>0</v>
      </c>
      <c r="R55" s="655"/>
      <c r="S55" s="477">
        <f t="shared" si="9"/>
        <v>0</v>
      </c>
      <c r="T55" s="477">
        <f t="shared" si="10"/>
        <v>0</v>
      </c>
      <c r="U55" s="677">
        <f t="shared" si="11"/>
        <v>0</v>
      </c>
      <c r="W55" s="449"/>
    </row>
    <row r="56" spans="1:23">
      <c r="A56" s="640">
        <v>8</v>
      </c>
      <c r="B56" s="640">
        <v>4</v>
      </c>
      <c r="C56" s="640">
        <v>10</v>
      </c>
      <c r="D56" s="1895"/>
      <c r="E56" s="478" t="s">
        <v>64</v>
      </c>
      <c r="F56" s="479"/>
      <c r="G56" s="485">
        <v>0</v>
      </c>
      <c r="H56" s="485">
        <v>0</v>
      </c>
      <c r="I56" s="655">
        <f t="shared" si="6"/>
        <v>0</v>
      </c>
      <c r="J56" s="655"/>
      <c r="K56" s="485">
        <v>0</v>
      </c>
      <c r="L56" s="485">
        <v>0</v>
      </c>
      <c r="M56" s="655">
        <f t="shared" si="7"/>
        <v>0</v>
      </c>
      <c r="N56" s="655"/>
      <c r="O56" s="485">
        <v>0</v>
      </c>
      <c r="P56" s="485">
        <v>0</v>
      </c>
      <c r="Q56" s="655">
        <f t="shared" si="8"/>
        <v>0</v>
      </c>
      <c r="R56" s="655"/>
      <c r="S56" s="477">
        <f t="shared" si="9"/>
        <v>0</v>
      </c>
      <c r="T56" s="477">
        <f t="shared" si="10"/>
        <v>0</v>
      </c>
      <c r="U56" s="677">
        <f t="shared" si="11"/>
        <v>0</v>
      </c>
      <c r="W56" s="449"/>
    </row>
    <row r="57" spans="1:23">
      <c r="A57" s="640">
        <v>8</v>
      </c>
      <c r="B57" s="640">
        <v>4</v>
      </c>
      <c r="C57" s="640">
        <v>11</v>
      </c>
      <c r="D57" s="1895"/>
      <c r="E57" s="478" t="s">
        <v>18</v>
      </c>
      <c r="F57" s="594"/>
      <c r="G57" s="485">
        <v>12</v>
      </c>
      <c r="H57" s="485">
        <v>8</v>
      </c>
      <c r="I57" s="655">
        <f t="shared" si="6"/>
        <v>20</v>
      </c>
      <c r="J57" s="655"/>
      <c r="K57" s="485">
        <v>0</v>
      </c>
      <c r="L57" s="485">
        <v>0</v>
      </c>
      <c r="M57" s="655">
        <f t="shared" si="7"/>
        <v>0</v>
      </c>
      <c r="N57" s="655"/>
      <c r="O57" s="485">
        <v>12</v>
      </c>
      <c r="P57" s="485">
        <v>9</v>
      </c>
      <c r="Q57" s="655">
        <f t="shared" si="8"/>
        <v>21</v>
      </c>
      <c r="R57" s="655"/>
      <c r="S57" s="477">
        <f t="shared" si="9"/>
        <v>24</v>
      </c>
      <c r="T57" s="477">
        <f t="shared" si="10"/>
        <v>17</v>
      </c>
      <c r="U57" s="677">
        <f t="shared" si="11"/>
        <v>41</v>
      </c>
      <c r="W57" s="449"/>
    </row>
    <row r="58" spans="1:23">
      <c r="A58" s="640">
        <v>8</v>
      </c>
      <c r="B58" s="640">
        <v>4</v>
      </c>
      <c r="C58" s="640">
        <v>11</v>
      </c>
      <c r="D58" s="1896"/>
      <c r="E58" s="478" t="s">
        <v>59</v>
      </c>
      <c r="F58" s="479"/>
      <c r="G58" s="485">
        <v>9</v>
      </c>
      <c r="H58" s="485">
        <v>2</v>
      </c>
      <c r="I58" s="655">
        <f t="shared" si="6"/>
        <v>11</v>
      </c>
      <c r="J58" s="655"/>
      <c r="K58" s="485">
        <v>1</v>
      </c>
      <c r="L58" s="485">
        <v>0</v>
      </c>
      <c r="M58" s="655">
        <f t="shared" si="7"/>
        <v>1</v>
      </c>
      <c r="N58" s="655"/>
      <c r="O58" s="485">
        <v>2</v>
      </c>
      <c r="P58" s="485">
        <v>4</v>
      </c>
      <c r="Q58" s="655">
        <f t="shared" si="8"/>
        <v>6</v>
      </c>
      <c r="R58" s="655"/>
      <c r="S58" s="477">
        <f t="shared" si="9"/>
        <v>12</v>
      </c>
      <c r="T58" s="477">
        <f t="shared" si="10"/>
        <v>6</v>
      </c>
      <c r="U58" s="677">
        <f t="shared" si="11"/>
        <v>18</v>
      </c>
      <c r="W58" s="449"/>
    </row>
    <row r="59" spans="1:23">
      <c r="A59" s="640"/>
      <c r="B59" s="640"/>
      <c r="C59" s="640"/>
      <c r="D59" s="1894">
        <v>1624</v>
      </c>
      <c r="E59" s="373" t="s">
        <v>19</v>
      </c>
      <c r="F59" s="372"/>
      <c r="G59" s="652">
        <f>SUM(G60:G62)</f>
        <v>7</v>
      </c>
      <c r="H59" s="652">
        <f>SUM(H60:H62)</f>
        <v>12</v>
      </c>
      <c r="I59" s="652">
        <f t="shared" si="6"/>
        <v>19</v>
      </c>
      <c r="J59" s="652"/>
      <c r="K59" s="652">
        <f>SUM(K60:K62)</f>
        <v>0</v>
      </c>
      <c r="L59" s="652">
        <f>SUM(L60:L62)</f>
        <v>0</v>
      </c>
      <c r="M59" s="652">
        <f t="shared" si="7"/>
        <v>0</v>
      </c>
      <c r="N59" s="652"/>
      <c r="O59" s="652">
        <f>SUM(O60:O62)</f>
        <v>8</v>
      </c>
      <c r="P59" s="652">
        <f>SUM(P60:P62)</f>
        <v>6</v>
      </c>
      <c r="Q59" s="652">
        <f t="shared" si="8"/>
        <v>14</v>
      </c>
      <c r="R59" s="652"/>
      <c r="S59" s="481">
        <f t="shared" si="9"/>
        <v>15</v>
      </c>
      <c r="T59" s="481">
        <f t="shared" si="10"/>
        <v>18</v>
      </c>
      <c r="U59" s="675">
        <f t="shared" si="11"/>
        <v>33</v>
      </c>
      <c r="W59" s="449"/>
    </row>
    <row r="60" spans="1:23">
      <c r="A60" s="640">
        <v>9</v>
      </c>
      <c r="B60" s="640">
        <v>4</v>
      </c>
      <c r="C60" s="640">
        <v>8</v>
      </c>
      <c r="D60" s="1895"/>
      <c r="E60" s="478" t="s">
        <v>21</v>
      </c>
      <c r="F60" s="485"/>
      <c r="G60" s="485">
        <v>6</v>
      </c>
      <c r="H60" s="485">
        <v>7</v>
      </c>
      <c r="I60" s="655">
        <f t="shared" si="6"/>
        <v>13</v>
      </c>
      <c r="J60" s="655"/>
      <c r="K60" s="485">
        <v>0</v>
      </c>
      <c r="L60" s="485">
        <v>0</v>
      </c>
      <c r="M60" s="655">
        <f t="shared" si="7"/>
        <v>0</v>
      </c>
      <c r="N60" s="655"/>
      <c r="O60" s="485">
        <v>0</v>
      </c>
      <c r="P60" s="485">
        <v>0</v>
      </c>
      <c r="Q60" s="655">
        <f t="shared" si="8"/>
        <v>0</v>
      </c>
      <c r="R60" s="655"/>
      <c r="S60" s="477">
        <f t="shared" si="9"/>
        <v>6</v>
      </c>
      <c r="T60" s="477">
        <f t="shared" si="10"/>
        <v>7</v>
      </c>
      <c r="U60" s="677">
        <f t="shared" si="11"/>
        <v>13</v>
      </c>
      <c r="W60" s="449"/>
    </row>
    <row r="61" spans="1:23">
      <c r="A61" s="640">
        <v>9</v>
      </c>
      <c r="B61" s="640">
        <v>4</v>
      </c>
      <c r="C61" s="640">
        <v>8</v>
      </c>
      <c r="D61" s="1895"/>
      <c r="E61" s="478" t="s">
        <v>149</v>
      </c>
      <c r="F61" s="485"/>
      <c r="G61" s="485">
        <v>0</v>
      </c>
      <c r="H61" s="485">
        <v>3</v>
      </c>
      <c r="I61" s="655">
        <f t="shared" si="6"/>
        <v>3</v>
      </c>
      <c r="J61" s="655"/>
      <c r="K61" s="485">
        <v>0</v>
      </c>
      <c r="L61" s="485">
        <v>0</v>
      </c>
      <c r="M61" s="655">
        <f t="shared" si="7"/>
        <v>0</v>
      </c>
      <c r="N61" s="655"/>
      <c r="O61" s="485">
        <v>4</v>
      </c>
      <c r="P61" s="485">
        <v>0</v>
      </c>
      <c r="Q61" s="655">
        <f t="shared" si="8"/>
        <v>4</v>
      </c>
      <c r="R61" s="655"/>
      <c r="S61" s="477">
        <f t="shared" si="9"/>
        <v>4</v>
      </c>
      <c r="T61" s="477">
        <f t="shared" si="10"/>
        <v>3</v>
      </c>
      <c r="U61" s="677">
        <f t="shared" si="11"/>
        <v>7</v>
      </c>
      <c r="W61" s="449"/>
    </row>
    <row r="62" spans="1:23">
      <c r="A62" s="640">
        <v>9</v>
      </c>
      <c r="B62" s="640">
        <v>5</v>
      </c>
      <c r="C62" s="640">
        <v>11</v>
      </c>
      <c r="D62" s="1896"/>
      <c r="E62" s="478" t="s">
        <v>22</v>
      </c>
      <c r="F62" s="485"/>
      <c r="G62" s="485">
        <v>1</v>
      </c>
      <c r="H62" s="485">
        <v>2</v>
      </c>
      <c r="I62" s="655">
        <f t="shared" si="6"/>
        <v>3</v>
      </c>
      <c r="J62" s="655"/>
      <c r="K62" s="485">
        <v>0</v>
      </c>
      <c r="L62" s="485">
        <v>0</v>
      </c>
      <c r="M62" s="655">
        <f t="shared" si="7"/>
        <v>0</v>
      </c>
      <c r="N62" s="655"/>
      <c r="O62" s="485">
        <v>4</v>
      </c>
      <c r="P62" s="485">
        <v>6</v>
      </c>
      <c r="Q62" s="655">
        <f t="shared" si="8"/>
        <v>10</v>
      </c>
      <c r="R62" s="655"/>
      <c r="S62" s="477">
        <f t="shared" si="9"/>
        <v>5</v>
      </c>
      <c r="T62" s="477">
        <f t="shared" si="10"/>
        <v>8</v>
      </c>
      <c r="U62" s="677">
        <f t="shared" si="11"/>
        <v>13</v>
      </c>
      <c r="W62" s="449"/>
    </row>
    <row r="63" spans="1:23">
      <c r="A63" s="640"/>
      <c r="B63" s="640"/>
      <c r="C63" s="640"/>
      <c r="D63" s="1895"/>
      <c r="E63" s="2161" t="s">
        <v>223</v>
      </c>
      <c r="F63" s="2161"/>
      <c r="G63" s="481">
        <f>SUM(G64:G65)</f>
        <v>1</v>
      </c>
      <c r="H63" s="481">
        <f>SUM(H64:H65)</f>
        <v>1</v>
      </c>
      <c r="I63" s="652">
        <f t="shared" si="6"/>
        <v>2</v>
      </c>
      <c r="J63" s="652"/>
      <c r="K63" s="481">
        <f>SUM(K64:K65)</f>
        <v>0</v>
      </c>
      <c r="L63" s="481">
        <f>SUM(L64:L65)</f>
        <v>0</v>
      </c>
      <c r="M63" s="652">
        <f t="shared" si="7"/>
        <v>0</v>
      </c>
      <c r="N63" s="652"/>
      <c r="O63" s="481">
        <f>SUM(O64:O65)</f>
        <v>0</v>
      </c>
      <c r="P63" s="481">
        <f>SUM(P64:P65)</f>
        <v>0</v>
      </c>
      <c r="Q63" s="652">
        <f t="shared" si="8"/>
        <v>0</v>
      </c>
      <c r="R63" s="652"/>
      <c r="S63" s="481">
        <f t="shared" si="9"/>
        <v>1</v>
      </c>
      <c r="T63" s="481">
        <f t="shared" si="10"/>
        <v>1</v>
      </c>
      <c r="U63" s="675">
        <f t="shared" si="11"/>
        <v>2</v>
      </c>
      <c r="W63" s="449"/>
    </row>
    <row r="64" spans="1:23">
      <c r="A64" s="468">
        <v>7</v>
      </c>
      <c r="B64" s="468">
        <v>3</v>
      </c>
      <c r="C64" s="468">
        <v>11</v>
      </c>
      <c r="D64" s="1895"/>
      <c r="E64" s="478" t="s">
        <v>205</v>
      </c>
      <c r="F64" s="479"/>
      <c r="G64" s="485">
        <v>0</v>
      </c>
      <c r="H64" s="485">
        <v>0</v>
      </c>
      <c r="I64" s="655">
        <f t="shared" si="6"/>
        <v>0</v>
      </c>
      <c r="J64" s="655"/>
      <c r="K64" s="485">
        <v>0</v>
      </c>
      <c r="L64" s="485">
        <v>0</v>
      </c>
      <c r="M64" s="655">
        <f t="shared" si="7"/>
        <v>0</v>
      </c>
      <c r="N64" s="655"/>
      <c r="O64" s="485">
        <v>0</v>
      </c>
      <c r="P64" s="485">
        <v>0</v>
      </c>
      <c r="Q64" s="655">
        <f t="shared" si="8"/>
        <v>0</v>
      </c>
      <c r="R64" s="655"/>
      <c r="S64" s="477">
        <f t="shared" si="9"/>
        <v>0</v>
      </c>
      <c r="T64" s="477">
        <f t="shared" si="10"/>
        <v>0</v>
      </c>
      <c r="U64" s="677">
        <f t="shared" si="11"/>
        <v>0</v>
      </c>
      <c r="W64" s="449"/>
    </row>
    <row r="65" spans="1:23">
      <c r="A65" s="468">
        <v>7</v>
      </c>
      <c r="B65" s="468">
        <v>3</v>
      </c>
      <c r="C65" s="468">
        <v>11</v>
      </c>
      <c r="D65" s="1895"/>
      <c r="E65" s="478" t="s">
        <v>187</v>
      </c>
      <c r="F65" s="479"/>
      <c r="G65" s="485">
        <v>1</v>
      </c>
      <c r="H65" s="485">
        <v>1</v>
      </c>
      <c r="I65" s="655">
        <f t="shared" si="6"/>
        <v>2</v>
      </c>
      <c r="J65" s="655"/>
      <c r="K65" s="485">
        <v>0</v>
      </c>
      <c r="L65" s="485">
        <v>0</v>
      </c>
      <c r="M65" s="655">
        <f t="shared" si="7"/>
        <v>0</v>
      </c>
      <c r="N65" s="655"/>
      <c r="O65" s="485">
        <v>0</v>
      </c>
      <c r="P65" s="485">
        <v>0</v>
      </c>
      <c r="Q65" s="655">
        <f t="shared" si="8"/>
        <v>0</v>
      </c>
      <c r="R65" s="655"/>
      <c r="S65" s="477">
        <f t="shared" si="9"/>
        <v>1</v>
      </c>
      <c r="T65" s="477">
        <f t="shared" si="10"/>
        <v>1</v>
      </c>
      <c r="U65" s="677">
        <f t="shared" si="11"/>
        <v>2</v>
      </c>
      <c r="W65" s="449"/>
    </row>
    <row r="66" spans="1:23">
      <c r="A66" s="640"/>
      <c r="B66" s="640" t="s">
        <v>17</v>
      </c>
      <c r="C66" s="640" t="s">
        <v>17</v>
      </c>
      <c r="D66" s="653"/>
      <c r="E66" s="373" t="s">
        <v>11</v>
      </c>
      <c r="F66" s="514"/>
      <c r="G66" s="482">
        <v>79</v>
      </c>
      <c r="H66" s="482">
        <v>72</v>
      </c>
      <c r="I66" s="652">
        <f t="shared" si="6"/>
        <v>151</v>
      </c>
      <c r="J66" s="652"/>
      <c r="K66" s="482">
        <v>3</v>
      </c>
      <c r="L66" s="482">
        <v>0</v>
      </c>
      <c r="M66" s="652">
        <f t="shared" si="7"/>
        <v>3</v>
      </c>
      <c r="N66" s="652"/>
      <c r="O66" s="482">
        <v>1</v>
      </c>
      <c r="P66" s="482">
        <v>0</v>
      </c>
      <c r="Q66" s="652">
        <f t="shared" si="8"/>
        <v>1</v>
      </c>
      <c r="R66" s="652"/>
      <c r="S66" s="676">
        <f t="shared" si="9"/>
        <v>83</v>
      </c>
      <c r="T66" s="676">
        <f t="shared" si="10"/>
        <v>72</v>
      </c>
      <c r="U66" s="675">
        <f t="shared" si="11"/>
        <v>155</v>
      </c>
      <c r="W66" s="449"/>
    </row>
    <row r="67" spans="1:23" ht="15.75" customHeight="1">
      <c r="A67" s="470"/>
      <c r="B67" s="470"/>
      <c r="C67" s="470"/>
      <c r="D67" s="579"/>
      <c r="E67" s="1885" t="s">
        <v>0</v>
      </c>
      <c r="F67" s="1886"/>
      <c r="G67" s="649">
        <f t="shared" ref="G67:U67" si="12">SUM(G9+G20+G30+G34+G37+G42+G49+G52+G59+G66+G63)</f>
        <v>576</v>
      </c>
      <c r="H67" s="649">
        <f t="shared" si="12"/>
        <v>366</v>
      </c>
      <c r="I67" s="649">
        <f t="shared" si="12"/>
        <v>942</v>
      </c>
      <c r="J67" s="649">
        <f t="shared" si="12"/>
        <v>0</v>
      </c>
      <c r="K67" s="649">
        <f t="shared" si="12"/>
        <v>135</v>
      </c>
      <c r="L67" s="649">
        <f t="shared" si="12"/>
        <v>52</v>
      </c>
      <c r="M67" s="649">
        <f t="shared" si="12"/>
        <v>187</v>
      </c>
      <c r="N67" s="649">
        <f t="shared" si="12"/>
        <v>0</v>
      </c>
      <c r="O67" s="649">
        <f t="shared" si="12"/>
        <v>689</v>
      </c>
      <c r="P67" s="649">
        <f t="shared" si="12"/>
        <v>471</v>
      </c>
      <c r="Q67" s="649">
        <f t="shared" si="12"/>
        <v>1160</v>
      </c>
      <c r="R67" s="649">
        <f t="shared" si="12"/>
        <v>0</v>
      </c>
      <c r="S67" s="649">
        <f t="shared" si="12"/>
        <v>1400</v>
      </c>
      <c r="T67" s="649">
        <f t="shared" si="12"/>
        <v>889</v>
      </c>
      <c r="U67" s="649">
        <f t="shared" si="12"/>
        <v>2289</v>
      </c>
      <c r="W67" s="449"/>
    </row>
    <row r="68" spans="1:23" ht="12" customHeight="1">
      <c r="D68" s="646"/>
      <c r="E68" s="510" t="s">
        <v>185</v>
      </c>
      <c r="F68" s="451"/>
    </row>
    <row r="69" spans="1:23" ht="12" customHeight="1">
      <c r="D69" s="646"/>
      <c r="E69" s="451"/>
      <c r="W69" s="449"/>
    </row>
    <row r="70" spans="1:23" ht="12" customHeight="1">
      <c r="E70" s="451"/>
    </row>
    <row r="71" spans="1:23" ht="9" customHeight="1">
      <c r="D71" s="646"/>
    </row>
    <row r="72" spans="1:23" ht="9" customHeight="1">
      <c r="D72" s="646"/>
    </row>
    <row r="73" spans="1:23" ht="9" customHeight="1"/>
    <row r="74" spans="1:23" ht="9" customHeight="1"/>
    <row r="75" spans="1:23" ht="9" customHeight="1"/>
    <row r="76" spans="1:23" ht="9" customHeight="1"/>
    <row r="77" spans="1:23" ht="9" customHeight="1"/>
    <row r="78" spans="1:23" ht="9" customHeight="1"/>
    <row r="79" spans="1:23" ht="9" customHeight="1"/>
    <row r="80" spans="1:23"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21" ht="9" customHeight="1"/>
    <row r="146" spans="5:21" ht="9" customHeight="1"/>
    <row r="147" spans="5:21" ht="9" customHeight="1"/>
    <row r="148" spans="5:21" ht="9" customHeight="1"/>
    <row r="149" spans="5:21" ht="9" customHeight="1"/>
    <row r="150" spans="5:21" ht="9" customHeight="1"/>
    <row r="151" spans="5:21" ht="9" customHeight="1"/>
    <row r="152" spans="5:21" ht="9" customHeight="1"/>
    <row r="153" spans="5:21" ht="9" customHeight="1"/>
    <row r="154" spans="5:21" ht="9" customHeight="1"/>
    <row r="155" spans="5:21" ht="9" customHeight="1"/>
    <row r="156" spans="5:21" ht="9" customHeight="1"/>
    <row r="157" spans="5:21" ht="9" customHeight="1">
      <c r="E157" s="451"/>
      <c r="F157" s="451"/>
      <c r="G157" s="644"/>
      <c r="H157" s="644"/>
      <c r="I157" s="645"/>
      <c r="J157" s="645"/>
      <c r="K157" s="644"/>
      <c r="L157" s="644"/>
      <c r="M157" s="645"/>
      <c r="N157" s="645"/>
      <c r="O157" s="644"/>
      <c r="P157" s="644"/>
      <c r="Q157" s="645"/>
      <c r="R157" s="645"/>
      <c r="S157" s="645"/>
      <c r="T157" s="645"/>
      <c r="U157" s="644"/>
    </row>
    <row r="158" spans="5:21" ht="9" customHeight="1"/>
    <row r="159" spans="5:21" ht="9" customHeight="1"/>
    <row r="160" spans="5:2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sheetData>
  <mergeCells count="24">
    <mergeCell ref="Z27:AB30"/>
    <mergeCell ref="D30:D33"/>
    <mergeCell ref="D34:D36"/>
    <mergeCell ref="D37:D41"/>
    <mergeCell ref="D42:D48"/>
    <mergeCell ref="Y3:AM3"/>
    <mergeCell ref="K7:M7"/>
    <mergeCell ref="D3:U3"/>
    <mergeCell ref="U6:U8"/>
    <mergeCell ref="D9:D19"/>
    <mergeCell ref="D4:U4"/>
    <mergeCell ref="S7:T7"/>
    <mergeCell ref="O7:Q7"/>
    <mergeCell ref="G6:Q6"/>
    <mergeCell ref="G7:I7"/>
    <mergeCell ref="D6:D8"/>
    <mergeCell ref="E6:F8"/>
    <mergeCell ref="E67:F67"/>
    <mergeCell ref="D20:D29"/>
    <mergeCell ref="D52:D58"/>
    <mergeCell ref="D59:D62"/>
    <mergeCell ref="D63:D65"/>
    <mergeCell ref="E63:F63"/>
    <mergeCell ref="D49:D51"/>
  </mergeCells>
  <printOptions horizontalCentered="1"/>
  <pageMargins left="0.51" right="0.43" top="0.52" bottom="0.94488188976377963" header="0.51181102362204722" footer="0.51181102362204722"/>
  <pageSetup scale="63" orientation="portrait" r:id="rId1"/>
  <headerFooter alignWithMargins="0">
    <oddFooter>&amp;F</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D5736-DFB1-4FD6-B528-654792CEF7FD}">
  <dimension ref="A1:AP419"/>
  <sheetViews>
    <sheetView view="pageBreakPreview" topLeftCell="D1" zoomScaleNormal="115" zoomScaleSheetLayoutView="100" workbookViewId="0">
      <selection activeCell="X25" sqref="X25:AA38"/>
    </sheetView>
  </sheetViews>
  <sheetFormatPr baseColWidth="10" defaultRowHeight="12.75"/>
  <cols>
    <col min="1" max="1" width="2" style="450" hidden="1" customWidth="1"/>
    <col min="2" max="2" width="1.5703125" style="450" hidden="1" customWidth="1"/>
    <col min="3" max="3" width="2.7109375" style="643" hidden="1" customWidth="1"/>
    <col min="4" max="4" width="6.7109375" style="450" customWidth="1"/>
    <col min="5" max="5" width="1.5703125" style="450" customWidth="1"/>
    <col min="6" max="6" width="61.140625" style="450" customWidth="1"/>
    <col min="7" max="9" width="5.7109375" style="450" customWidth="1"/>
    <col min="10" max="10" width="0.85546875" style="450" customWidth="1"/>
    <col min="11" max="13" width="5.7109375" style="450" customWidth="1"/>
    <col min="14" max="14" width="0.85546875" style="450" customWidth="1"/>
    <col min="15" max="17" width="5.7109375" style="450" customWidth="1"/>
    <col min="18" max="18" width="0.85546875" style="450" customWidth="1"/>
    <col min="19" max="20" width="5.7109375" style="450" customWidth="1"/>
    <col min="21" max="21" width="7.28515625" style="450" customWidth="1"/>
    <col min="22" max="23" width="11.42578125" style="450"/>
    <col min="24" max="24" width="4.7109375" style="450" customWidth="1"/>
    <col min="25" max="25" width="6.5703125" style="450" customWidth="1"/>
    <col min="26" max="26" width="2.28515625" style="450" customWidth="1"/>
    <col min="27" max="27" width="26" style="450" customWidth="1"/>
    <col min="28" max="28" width="8" style="450" customWidth="1"/>
    <col min="29" max="29" width="1" style="450" customWidth="1"/>
    <col min="30" max="30" width="6.7109375" style="450" customWidth="1"/>
    <col min="31" max="31" width="1" style="450" customWidth="1"/>
    <col min="32" max="32" width="6.7109375" style="450" customWidth="1"/>
    <col min="33" max="33" width="1" style="450" customWidth="1"/>
    <col min="34" max="34" width="6.7109375" style="450" customWidth="1"/>
    <col min="35" max="35" width="1" style="450" customWidth="1"/>
    <col min="36" max="36" width="6.7109375" style="450" customWidth="1"/>
    <col min="37" max="37" width="1" style="450" customWidth="1"/>
    <col min="38" max="38" width="6.7109375" style="450" customWidth="1"/>
    <col min="39" max="39" width="1" style="450" customWidth="1"/>
    <col min="40" max="41" width="6.7109375" style="450" customWidth="1"/>
    <col min="42" max="16384" width="11.42578125" style="450"/>
  </cols>
  <sheetData>
    <row r="1" spans="1:42" ht="12" customHeight="1">
      <c r="G1" s="657"/>
      <c r="H1" s="657"/>
      <c r="I1" s="657"/>
      <c r="J1" s="657"/>
      <c r="K1" s="657"/>
      <c r="L1" s="657"/>
      <c r="M1" s="657"/>
      <c r="N1" s="657"/>
      <c r="O1" s="657"/>
      <c r="P1" s="657"/>
      <c r="Q1" s="657"/>
      <c r="R1" s="657"/>
      <c r="S1" s="657"/>
      <c r="T1" s="657"/>
      <c r="U1" s="657"/>
      <c r="V1" s="657"/>
      <c r="W1" s="657"/>
    </row>
    <row r="2" spans="1:42" ht="3.75" customHeight="1">
      <c r="G2" s="657"/>
      <c r="H2" s="657"/>
      <c r="I2" s="657"/>
      <c r="J2" s="657"/>
      <c r="K2" s="657"/>
      <c r="L2" s="657"/>
      <c r="M2" s="657"/>
      <c r="N2" s="657"/>
      <c r="O2" s="657"/>
      <c r="P2" s="657"/>
      <c r="Q2" s="657"/>
      <c r="R2" s="657"/>
      <c r="S2" s="657"/>
      <c r="T2" s="657"/>
      <c r="U2" s="657"/>
      <c r="V2" s="657"/>
      <c r="W2" s="657"/>
    </row>
    <row r="3" spans="1:42" ht="15.75" customHeight="1">
      <c r="D3" s="1867" t="s">
        <v>250</v>
      </c>
      <c r="E3" s="1867"/>
      <c r="F3" s="1867"/>
      <c r="G3" s="1867"/>
      <c r="H3" s="1867"/>
      <c r="I3" s="1867"/>
      <c r="J3" s="1867"/>
      <c r="K3" s="1867"/>
      <c r="L3" s="1867"/>
      <c r="M3" s="1867"/>
      <c r="N3" s="1867"/>
      <c r="O3" s="1867"/>
      <c r="P3" s="1867"/>
      <c r="Q3" s="1867"/>
      <c r="R3" s="1867"/>
      <c r="S3" s="1867"/>
      <c r="T3" s="1867"/>
      <c r="U3" s="1867"/>
      <c r="V3" s="657"/>
      <c r="Y3" s="1861"/>
      <c r="Z3" s="1861"/>
      <c r="AA3" s="1861"/>
      <c r="AB3" s="1861"/>
      <c r="AC3" s="1861"/>
      <c r="AD3" s="1861"/>
      <c r="AE3" s="1861"/>
      <c r="AF3" s="1861"/>
      <c r="AG3" s="1861"/>
      <c r="AH3" s="1861"/>
      <c r="AI3" s="1861"/>
      <c r="AJ3" s="1861"/>
      <c r="AK3" s="1861"/>
      <c r="AL3" s="1861"/>
      <c r="AM3" s="1861"/>
    </row>
    <row r="4" spans="1:42" ht="15.75" customHeight="1">
      <c r="B4" s="671"/>
      <c r="C4" s="672"/>
      <c r="D4" s="1867" t="s">
        <v>61</v>
      </c>
      <c r="E4" s="1867"/>
      <c r="F4" s="1867"/>
      <c r="G4" s="1867"/>
      <c r="H4" s="1867"/>
      <c r="I4" s="1867"/>
      <c r="J4" s="1867"/>
      <c r="K4" s="1867"/>
      <c r="L4" s="1867"/>
      <c r="M4" s="1867"/>
      <c r="N4" s="1867"/>
      <c r="O4" s="1867"/>
      <c r="P4" s="1867"/>
      <c r="Q4" s="1867"/>
      <c r="R4" s="1867"/>
      <c r="S4" s="1867"/>
      <c r="T4" s="1867"/>
      <c r="U4" s="1867"/>
      <c r="V4" s="657"/>
      <c r="W4" s="671"/>
      <c r="X4" s="671"/>
      <c r="Y4" s="670"/>
      <c r="AO4" s="669"/>
      <c r="AP4" s="669"/>
    </row>
    <row r="5" spans="1:42" ht="13.5" customHeight="1">
      <c r="E5" s="668"/>
      <c r="F5" s="668"/>
      <c r="G5" s="668"/>
      <c r="H5" s="667"/>
      <c r="I5" s="667"/>
      <c r="J5" s="667"/>
      <c r="K5" s="668"/>
      <c r="L5" s="667"/>
      <c r="M5" s="667"/>
      <c r="N5" s="667"/>
      <c r="O5" s="668"/>
      <c r="P5" s="667"/>
      <c r="Q5" s="667"/>
      <c r="R5" s="667"/>
      <c r="S5" s="667"/>
      <c r="T5" s="667"/>
      <c r="U5" s="666"/>
      <c r="V5" s="657"/>
      <c r="Y5" s="451"/>
    </row>
    <row r="6" spans="1:42" ht="12" customHeight="1">
      <c r="A6" s="468"/>
      <c r="B6" s="468"/>
      <c r="C6" s="468"/>
      <c r="D6" s="1934" t="s">
        <v>6</v>
      </c>
      <c r="E6" s="1915" t="s">
        <v>249</v>
      </c>
      <c r="F6" s="1915"/>
      <c r="G6" s="1931" t="s">
        <v>248</v>
      </c>
      <c r="H6" s="1931"/>
      <c r="I6" s="1931"/>
      <c r="J6" s="1931"/>
      <c r="K6" s="1931"/>
      <c r="L6" s="1931"/>
      <c r="M6" s="1931"/>
      <c r="N6" s="1931"/>
      <c r="O6" s="1931"/>
      <c r="P6" s="1931"/>
      <c r="Q6" s="1931"/>
      <c r="R6" s="665"/>
      <c r="S6" s="664"/>
      <c r="T6" s="664"/>
      <c r="U6" s="2164" t="s">
        <v>0</v>
      </c>
      <c r="V6" s="657"/>
      <c r="Y6" s="451"/>
    </row>
    <row r="7" spans="1:42" ht="12" customHeight="1">
      <c r="A7" s="468" t="s">
        <v>12</v>
      </c>
      <c r="B7" s="468" t="s">
        <v>13</v>
      </c>
      <c r="C7" s="468" t="s">
        <v>14</v>
      </c>
      <c r="D7" s="1935"/>
      <c r="E7" s="1916"/>
      <c r="F7" s="1916"/>
      <c r="G7" s="1991" t="s">
        <v>247</v>
      </c>
      <c r="H7" s="1991"/>
      <c r="I7" s="1991"/>
      <c r="J7" s="663"/>
      <c r="K7" s="1991" t="s">
        <v>246</v>
      </c>
      <c r="L7" s="1991"/>
      <c r="M7" s="1991"/>
      <c r="N7" s="663"/>
      <c r="O7" s="1991" t="s">
        <v>199</v>
      </c>
      <c r="P7" s="1991"/>
      <c r="Q7" s="1991"/>
      <c r="R7" s="663"/>
      <c r="S7" s="1991" t="s">
        <v>237</v>
      </c>
      <c r="T7" s="1991"/>
      <c r="U7" s="2165"/>
      <c r="V7" s="657"/>
      <c r="W7" s="640"/>
    </row>
    <row r="8" spans="1:42" ht="12" customHeight="1">
      <c r="A8" s="468"/>
      <c r="B8" s="468"/>
      <c r="C8" s="468"/>
      <c r="D8" s="1935"/>
      <c r="E8" s="1917"/>
      <c r="F8" s="1917"/>
      <c r="G8" s="662" t="s">
        <v>72</v>
      </c>
      <c r="H8" s="662" t="s">
        <v>71</v>
      </c>
      <c r="I8" s="662" t="s">
        <v>0</v>
      </c>
      <c r="J8" s="662"/>
      <c r="K8" s="662" t="s">
        <v>72</v>
      </c>
      <c r="L8" s="662" t="s">
        <v>71</v>
      </c>
      <c r="M8" s="662" t="s">
        <v>0</v>
      </c>
      <c r="N8" s="662"/>
      <c r="O8" s="662" t="s">
        <v>72</v>
      </c>
      <c r="P8" s="662" t="s">
        <v>71</v>
      </c>
      <c r="Q8" s="662" t="s">
        <v>0</v>
      </c>
      <c r="R8" s="662"/>
      <c r="S8" s="662" t="s">
        <v>72</v>
      </c>
      <c r="T8" s="662" t="s">
        <v>71</v>
      </c>
      <c r="U8" s="2166"/>
      <c r="V8" s="657"/>
    </row>
    <row r="9" spans="1:42">
      <c r="A9" s="468"/>
      <c r="B9" s="468"/>
      <c r="C9" s="468"/>
      <c r="D9" s="1891">
        <v>1401</v>
      </c>
      <c r="E9" s="373" t="s">
        <v>1</v>
      </c>
      <c r="F9" s="491"/>
      <c r="G9" s="498">
        <f>SUM(G10:G19)</f>
        <v>105</v>
      </c>
      <c r="H9" s="498">
        <f>SUM(H10:H19)</f>
        <v>29</v>
      </c>
      <c r="I9" s="498">
        <f t="shared" ref="I9:I40" si="0">SUM(G9:H9)</f>
        <v>134</v>
      </c>
      <c r="J9" s="498"/>
      <c r="K9" s="498">
        <f>SUM(K10:K19)</f>
        <v>16</v>
      </c>
      <c r="L9" s="498">
        <f>SUM(L10:L19)</f>
        <v>4</v>
      </c>
      <c r="M9" s="513">
        <f t="shared" ref="M9:M40" si="1">SUM(K9:L9)</f>
        <v>20</v>
      </c>
      <c r="N9" s="513"/>
      <c r="O9" s="498">
        <f>SUM(O10:O19)</f>
        <v>109</v>
      </c>
      <c r="P9" s="498">
        <f>SUM(P10:P19)</f>
        <v>37</v>
      </c>
      <c r="Q9" s="513">
        <f t="shared" ref="Q9:Q40" si="2">SUM(O9:P9)</f>
        <v>146</v>
      </c>
      <c r="R9" s="513"/>
      <c r="S9" s="498">
        <f t="shared" ref="S9:S40" si="3">SUM(G9+K9+O9)</f>
        <v>230</v>
      </c>
      <c r="T9" s="498">
        <f t="shared" ref="T9:T40" si="4">SUM(H9+L9+P9)</f>
        <v>70</v>
      </c>
      <c r="U9" s="661">
        <f t="shared" ref="U9:U40" si="5">SUM(Q9,M9,I9)</f>
        <v>300</v>
      </c>
      <c r="V9" s="657"/>
      <c r="W9" s="449"/>
    </row>
    <row r="10" spans="1:42">
      <c r="A10" s="468">
        <v>1</v>
      </c>
      <c r="B10" s="468">
        <v>1</v>
      </c>
      <c r="C10" s="468">
        <v>11</v>
      </c>
      <c r="D10" s="1892"/>
      <c r="E10" s="478" t="s">
        <v>33</v>
      </c>
      <c r="F10" s="485"/>
      <c r="G10" s="478">
        <v>31</v>
      </c>
      <c r="H10" s="478">
        <v>13</v>
      </c>
      <c r="I10" s="477">
        <f t="shared" si="0"/>
        <v>44</v>
      </c>
      <c r="J10" s="477"/>
      <c r="K10" s="478">
        <v>0</v>
      </c>
      <c r="L10" s="478">
        <v>0</v>
      </c>
      <c r="M10" s="477">
        <f t="shared" si="1"/>
        <v>0</v>
      </c>
      <c r="N10" s="477"/>
      <c r="O10" s="478">
        <v>12</v>
      </c>
      <c r="P10" s="478">
        <v>1</v>
      </c>
      <c r="Q10" s="477">
        <f t="shared" si="2"/>
        <v>13</v>
      </c>
      <c r="R10" s="477"/>
      <c r="S10" s="477">
        <f t="shared" si="3"/>
        <v>43</v>
      </c>
      <c r="T10" s="477">
        <f t="shared" si="4"/>
        <v>14</v>
      </c>
      <c r="U10" s="659">
        <f t="shared" si="5"/>
        <v>57</v>
      </c>
      <c r="V10" s="657"/>
      <c r="W10" s="449"/>
    </row>
    <row r="11" spans="1:42">
      <c r="A11" s="468">
        <v>1</v>
      </c>
      <c r="B11" s="468">
        <v>1</v>
      </c>
      <c r="C11" s="468">
        <v>7</v>
      </c>
      <c r="D11" s="1892"/>
      <c r="E11" s="478" t="s">
        <v>66</v>
      </c>
      <c r="F11" s="485"/>
      <c r="G11" s="478">
        <v>0</v>
      </c>
      <c r="H11" s="478">
        <v>0</v>
      </c>
      <c r="I11" s="477">
        <f t="shared" si="0"/>
        <v>0</v>
      </c>
      <c r="J11" s="477"/>
      <c r="K11" s="478">
        <v>0</v>
      </c>
      <c r="L11" s="478">
        <v>0</v>
      </c>
      <c r="M11" s="477">
        <f t="shared" si="1"/>
        <v>0</v>
      </c>
      <c r="N11" s="477"/>
      <c r="O11" s="478">
        <v>11</v>
      </c>
      <c r="P11" s="478">
        <v>5</v>
      </c>
      <c r="Q11" s="477">
        <f t="shared" si="2"/>
        <v>16</v>
      </c>
      <c r="R11" s="477"/>
      <c r="S11" s="477">
        <f t="shared" si="3"/>
        <v>11</v>
      </c>
      <c r="T11" s="477">
        <f t="shared" si="4"/>
        <v>5</v>
      </c>
      <c r="U11" s="659">
        <f t="shared" si="5"/>
        <v>16</v>
      </c>
      <c r="V11" s="657"/>
      <c r="W11" s="449"/>
    </row>
    <row r="12" spans="1:42">
      <c r="A12" s="468">
        <v>1</v>
      </c>
      <c r="B12" s="468">
        <v>1</v>
      </c>
      <c r="C12" s="468">
        <v>5</v>
      </c>
      <c r="D12" s="1892"/>
      <c r="E12" s="478" t="s">
        <v>34</v>
      </c>
      <c r="F12" s="485"/>
      <c r="G12" s="478">
        <v>33</v>
      </c>
      <c r="H12" s="478">
        <v>5</v>
      </c>
      <c r="I12" s="477">
        <f t="shared" si="0"/>
        <v>38</v>
      </c>
      <c r="J12" s="477"/>
      <c r="K12" s="478">
        <v>9</v>
      </c>
      <c r="L12" s="478">
        <v>0</v>
      </c>
      <c r="M12" s="477">
        <f t="shared" si="1"/>
        <v>9</v>
      </c>
      <c r="N12" s="477"/>
      <c r="O12" s="478">
        <v>19</v>
      </c>
      <c r="P12" s="478">
        <v>3</v>
      </c>
      <c r="Q12" s="477">
        <f t="shared" si="2"/>
        <v>22</v>
      </c>
      <c r="R12" s="477"/>
      <c r="S12" s="477">
        <f t="shared" si="3"/>
        <v>61</v>
      </c>
      <c r="T12" s="477">
        <f t="shared" si="4"/>
        <v>8</v>
      </c>
      <c r="U12" s="659">
        <f t="shared" si="5"/>
        <v>69</v>
      </c>
      <c r="V12" s="657"/>
      <c r="W12" s="449"/>
    </row>
    <row r="13" spans="1:42">
      <c r="A13" s="468">
        <v>1</v>
      </c>
      <c r="B13" s="468">
        <v>1</v>
      </c>
      <c r="C13" s="468">
        <v>12</v>
      </c>
      <c r="D13" s="1892"/>
      <c r="E13" s="478" t="s">
        <v>35</v>
      </c>
      <c r="F13" s="485"/>
      <c r="G13" s="478">
        <v>26</v>
      </c>
      <c r="H13" s="478">
        <v>4</v>
      </c>
      <c r="I13" s="477">
        <f t="shared" si="0"/>
        <v>30</v>
      </c>
      <c r="J13" s="477"/>
      <c r="K13" s="478">
        <v>6</v>
      </c>
      <c r="L13" s="478">
        <v>2</v>
      </c>
      <c r="M13" s="477">
        <f t="shared" si="1"/>
        <v>8</v>
      </c>
      <c r="N13" s="477"/>
      <c r="O13" s="478">
        <v>17</v>
      </c>
      <c r="P13" s="478">
        <v>5</v>
      </c>
      <c r="Q13" s="477">
        <f t="shared" si="2"/>
        <v>22</v>
      </c>
      <c r="R13" s="477"/>
      <c r="S13" s="477">
        <f t="shared" si="3"/>
        <v>49</v>
      </c>
      <c r="T13" s="477">
        <f t="shared" si="4"/>
        <v>11</v>
      </c>
      <c r="U13" s="659">
        <f t="shared" si="5"/>
        <v>60</v>
      </c>
      <c r="V13" s="657"/>
      <c r="W13" s="449"/>
    </row>
    <row r="14" spans="1:42">
      <c r="A14" s="468">
        <v>1</v>
      </c>
      <c r="B14" s="468">
        <v>1</v>
      </c>
      <c r="C14" s="468">
        <v>2</v>
      </c>
      <c r="D14" s="1892"/>
      <c r="E14" s="478" t="s">
        <v>27</v>
      </c>
      <c r="F14" s="485"/>
      <c r="G14" s="478">
        <v>2</v>
      </c>
      <c r="H14" s="478">
        <v>3</v>
      </c>
      <c r="I14" s="477">
        <f t="shared" si="0"/>
        <v>5</v>
      </c>
      <c r="J14" s="477"/>
      <c r="K14" s="478">
        <v>0</v>
      </c>
      <c r="L14" s="478">
        <v>0</v>
      </c>
      <c r="M14" s="477">
        <f t="shared" si="1"/>
        <v>0</v>
      </c>
      <c r="N14" s="477"/>
      <c r="O14" s="478">
        <v>23</v>
      </c>
      <c r="P14" s="478">
        <v>13</v>
      </c>
      <c r="Q14" s="477">
        <f t="shared" si="2"/>
        <v>36</v>
      </c>
      <c r="R14" s="477"/>
      <c r="S14" s="477">
        <f t="shared" si="3"/>
        <v>25</v>
      </c>
      <c r="T14" s="477">
        <f t="shared" si="4"/>
        <v>16</v>
      </c>
      <c r="U14" s="659">
        <f t="shared" si="5"/>
        <v>41</v>
      </c>
      <c r="V14" s="657"/>
      <c r="W14" s="449"/>
    </row>
    <row r="15" spans="1:42">
      <c r="A15" s="468">
        <v>1</v>
      </c>
      <c r="B15" s="468">
        <v>1</v>
      </c>
      <c r="C15" s="468">
        <v>4</v>
      </c>
      <c r="D15" s="1892"/>
      <c r="E15" s="478" t="s">
        <v>10</v>
      </c>
      <c r="F15" s="485"/>
      <c r="G15" s="478">
        <v>2</v>
      </c>
      <c r="H15" s="478">
        <v>2</v>
      </c>
      <c r="I15" s="477">
        <f t="shared" si="0"/>
        <v>4</v>
      </c>
      <c r="J15" s="477"/>
      <c r="K15" s="478">
        <v>0</v>
      </c>
      <c r="L15" s="478">
        <v>0</v>
      </c>
      <c r="M15" s="477">
        <f t="shared" si="1"/>
        <v>0</v>
      </c>
      <c r="N15" s="477"/>
      <c r="O15" s="478">
        <v>11</v>
      </c>
      <c r="P15" s="478">
        <v>2</v>
      </c>
      <c r="Q15" s="477">
        <f t="shared" si="2"/>
        <v>13</v>
      </c>
      <c r="R15" s="477"/>
      <c r="S15" s="477">
        <f t="shared" si="3"/>
        <v>13</v>
      </c>
      <c r="T15" s="477">
        <f t="shared" si="4"/>
        <v>4</v>
      </c>
      <c r="U15" s="659">
        <f t="shared" si="5"/>
        <v>17</v>
      </c>
      <c r="V15" s="657"/>
      <c r="W15" s="449"/>
    </row>
    <row r="16" spans="1:42">
      <c r="A16" s="468">
        <v>1</v>
      </c>
      <c r="B16" s="468">
        <v>1</v>
      </c>
      <c r="C16" s="468">
        <v>1</v>
      </c>
      <c r="D16" s="1892"/>
      <c r="E16" s="478" t="s">
        <v>36</v>
      </c>
      <c r="F16" s="485"/>
      <c r="G16" s="478">
        <v>5</v>
      </c>
      <c r="H16" s="478">
        <v>2</v>
      </c>
      <c r="I16" s="477">
        <f t="shared" si="0"/>
        <v>7</v>
      </c>
      <c r="J16" s="477"/>
      <c r="K16" s="478">
        <v>1</v>
      </c>
      <c r="L16" s="478">
        <v>2</v>
      </c>
      <c r="M16" s="477">
        <f t="shared" si="1"/>
        <v>3</v>
      </c>
      <c r="N16" s="477"/>
      <c r="O16" s="478">
        <v>4</v>
      </c>
      <c r="P16" s="478">
        <v>3</v>
      </c>
      <c r="Q16" s="477">
        <f t="shared" si="2"/>
        <v>7</v>
      </c>
      <c r="R16" s="477"/>
      <c r="S16" s="477">
        <f t="shared" si="3"/>
        <v>10</v>
      </c>
      <c r="T16" s="477">
        <f t="shared" si="4"/>
        <v>7</v>
      </c>
      <c r="U16" s="659">
        <f t="shared" si="5"/>
        <v>17</v>
      </c>
      <c r="V16" s="657"/>
      <c r="W16" s="449"/>
    </row>
    <row r="17" spans="1:27">
      <c r="A17" s="468">
        <v>1</v>
      </c>
      <c r="B17" s="468">
        <v>1</v>
      </c>
      <c r="C17" s="468">
        <v>8</v>
      </c>
      <c r="D17" s="1892"/>
      <c r="E17" s="478" t="s">
        <v>31</v>
      </c>
      <c r="F17" s="485"/>
      <c r="G17" s="478">
        <v>3</v>
      </c>
      <c r="H17" s="478">
        <v>0</v>
      </c>
      <c r="I17" s="477">
        <f t="shared" si="0"/>
        <v>3</v>
      </c>
      <c r="J17" s="477"/>
      <c r="K17" s="478">
        <v>0</v>
      </c>
      <c r="L17" s="478">
        <v>0</v>
      </c>
      <c r="M17" s="477">
        <f t="shared" si="1"/>
        <v>0</v>
      </c>
      <c r="N17" s="477"/>
      <c r="O17" s="478">
        <v>0</v>
      </c>
      <c r="P17" s="478">
        <v>0</v>
      </c>
      <c r="Q17" s="477">
        <f t="shared" si="2"/>
        <v>0</v>
      </c>
      <c r="R17" s="477"/>
      <c r="S17" s="477">
        <f t="shared" si="3"/>
        <v>3</v>
      </c>
      <c r="T17" s="477">
        <f t="shared" si="4"/>
        <v>0</v>
      </c>
      <c r="U17" s="659">
        <f t="shared" si="5"/>
        <v>3</v>
      </c>
      <c r="V17" s="657"/>
      <c r="W17" s="449"/>
    </row>
    <row r="18" spans="1:27">
      <c r="A18" s="468">
        <v>1</v>
      </c>
      <c r="B18" s="468">
        <v>1</v>
      </c>
      <c r="C18" s="468">
        <v>14</v>
      </c>
      <c r="D18" s="1892"/>
      <c r="E18" s="478" t="s">
        <v>24</v>
      </c>
      <c r="F18" s="485"/>
      <c r="G18" s="478">
        <v>1</v>
      </c>
      <c r="H18" s="478">
        <v>0</v>
      </c>
      <c r="I18" s="477">
        <f t="shared" si="0"/>
        <v>1</v>
      </c>
      <c r="J18" s="477"/>
      <c r="K18" s="478">
        <v>0</v>
      </c>
      <c r="L18" s="478">
        <v>0</v>
      </c>
      <c r="M18" s="477">
        <f t="shared" si="1"/>
        <v>0</v>
      </c>
      <c r="N18" s="477"/>
      <c r="O18" s="478">
        <v>7</v>
      </c>
      <c r="P18" s="478">
        <v>1</v>
      </c>
      <c r="Q18" s="477">
        <f t="shared" si="2"/>
        <v>8</v>
      </c>
      <c r="R18" s="477"/>
      <c r="S18" s="477">
        <f t="shared" si="3"/>
        <v>8</v>
      </c>
      <c r="T18" s="477">
        <f t="shared" si="4"/>
        <v>1</v>
      </c>
      <c r="U18" s="659">
        <f t="shared" si="5"/>
        <v>9</v>
      </c>
      <c r="V18" s="657"/>
      <c r="W18" s="449"/>
    </row>
    <row r="19" spans="1:27">
      <c r="A19" s="468">
        <v>1</v>
      </c>
      <c r="B19" s="468">
        <v>6</v>
      </c>
      <c r="C19" s="468">
        <v>10</v>
      </c>
      <c r="D19" s="1893"/>
      <c r="E19" s="478" t="s">
        <v>32</v>
      </c>
      <c r="F19" s="479"/>
      <c r="G19" s="478">
        <v>2</v>
      </c>
      <c r="H19" s="478">
        <v>0</v>
      </c>
      <c r="I19" s="655">
        <f t="shared" si="0"/>
        <v>2</v>
      </c>
      <c r="J19" s="655"/>
      <c r="K19" s="478">
        <v>0</v>
      </c>
      <c r="L19" s="478">
        <v>0</v>
      </c>
      <c r="M19" s="655">
        <f t="shared" si="1"/>
        <v>0</v>
      </c>
      <c r="N19" s="655"/>
      <c r="O19" s="478">
        <v>5</v>
      </c>
      <c r="P19" s="478">
        <v>4</v>
      </c>
      <c r="Q19" s="655">
        <f t="shared" si="2"/>
        <v>9</v>
      </c>
      <c r="R19" s="655"/>
      <c r="S19" s="477">
        <f t="shared" si="3"/>
        <v>7</v>
      </c>
      <c r="T19" s="477">
        <f t="shared" si="4"/>
        <v>4</v>
      </c>
      <c r="U19" s="654">
        <f t="shared" si="5"/>
        <v>11</v>
      </c>
      <c r="V19" s="657"/>
      <c r="W19" s="449"/>
    </row>
    <row r="20" spans="1:27">
      <c r="A20" s="468"/>
      <c r="B20" s="468"/>
      <c r="C20" s="468"/>
      <c r="D20" s="1891">
        <v>1402</v>
      </c>
      <c r="E20" s="373" t="s">
        <v>2</v>
      </c>
      <c r="F20" s="372"/>
      <c r="G20" s="481">
        <f>SUM(G21:G30)</f>
        <v>128</v>
      </c>
      <c r="H20" s="481">
        <f>SUM(H21:H30)</f>
        <v>77</v>
      </c>
      <c r="I20" s="481">
        <f t="shared" si="0"/>
        <v>205</v>
      </c>
      <c r="J20" s="481"/>
      <c r="K20" s="481">
        <f>SUM(K21:K30)</f>
        <v>43</v>
      </c>
      <c r="L20" s="481">
        <f>SUM(L21:L30)</f>
        <v>18</v>
      </c>
      <c r="M20" s="481">
        <f t="shared" si="1"/>
        <v>61</v>
      </c>
      <c r="N20" s="481"/>
      <c r="O20" s="481">
        <f>SUM(O21:O30)</f>
        <v>140</v>
      </c>
      <c r="P20" s="481">
        <f>SUM(P21:P30)</f>
        <v>94</v>
      </c>
      <c r="Q20" s="481">
        <f t="shared" si="2"/>
        <v>234</v>
      </c>
      <c r="R20" s="481"/>
      <c r="S20" s="481">
        <f t="shared" si="3"/>
        <v>311</v>
      </c>
      <c r="T20" s="481">
        <f t="shared" si="4"/>
        <v>189</v>
      </c>
      <c r="U20" s="660">
        <f t="shared" si="5"/>
        <v>500</v>
      </c>
      <c r="V20" s="657"/>
      <c r="W20" s="647"/>
    </row>
    <row r="21" spans="1:27">
      <c r="A21" s="468">
        <v>2</v>
      </c>
      <c r="B21" s="468">
        <v>4</v>
      </c>
      <c r="C21" s="468">
        <v>11</v>
      </c>
      <c r="D21" s="1892"/>
      <c r="E21" s="478" t="s">
        <v>37</v>
      </c>
      <c r="F21" s="594"/>
      <c r="G21" s="478">
        <v>44</v>
      </c>
      <c r="H21" s="478">
        <v>16</v>
      </c>
      <c r="I21" s="477">
        <f t="shared" si="0"/>
        <v>60</v>
      </c>
      <c r="J21" s="477"/>
      <c r="K21" s="478">
        <v>16</v>
      </c>
      <c r="L21" s="478">
        <v>7</v>
      </c>
      <c r="M21" s="477">
        <f t="shared" si="1"/>
        <v>23</v>
      </c>
      <c r="N21" s="477"/>
      <c r="O21" s="478">
        <v>58</v>
      </c>
      <c r="P21" s="478">
        <v>38</v>
      </c>
      <c r="Q21" s="477">
        <f t="shared" si="2"/>
        <v>96</v>
      </c>
      <c r="R21" s="477"/>
      <c r="S21" s="477">
        <f t="shared" si="3"/>
        <v>118</v>
      </c>
      <c r="T21" s="477">
        <f t="shared" si="4"/>
        <v>61</v>
      </c>
      <c r="U21" s="659">
        <f t="shared" si="5"/>
        <v>179</v>
      </c>
      <c r="V21" s="657"/>
      <c r="W21" s="647"/>
    </row>
    <row r="22" spans="1:27">
      <c r="A22" s="468">
        <v>2</v>
      </c>
      <c r="B22" s="468">
        <v>4</v>
      </c>
      <c r="C22" s="468">
        <v>10</v>
      </c>
      <c r="D22" s="1892"/>
      <c r="E22" s="478" t="s">
        <v>38</v>
      </c>
      <c r="F22" s="594"/>
      <c r="G22" s="478">
        <v>23</v>
      </c>
      <c r="H22" s="478">
        <v>7</v>
      </c>
      <c r="I22" s="477">
        <f t="shared" si="0"/>
        <v>30</v>
      </c>
      <c r="J22" s="477"/>
      <c r="K22" s="478">
        <v>6</v>
      </c>
      <c r="L22" s="478">
        <v>2</v>
      </c>
      <c r="M22" s="477">
        <f t="shared" si="1"/>
        <v>8</v>
      </c>
      <c r="N22" s="477"/>
      <c r="O22" s="478">
        <v>27</v>
      </c>
      <c r="P22" s="478">
        <v>12</v>
      </c>
      <c r="Q22" s="477">
        <f t="shared" si="2"/>
        <v>39</v>
      </c>
      <c r="R22" s="477"/>
      <c r="S22" s="477">
        <f t="shared" si="3"/>
        <v>56</v>
      </c>
      <c r="T22" s="477">
        <f t="shared" si="4"/>
        <v>21</v>
      </c>
      <c r="U22" s="659">
        <f t="shared" si="5"/>
        <v>77</v>
      </c>
      <c r="V22" s="657"/>
      <c r="W22" s="647"/>
    </row>
    <row r="23" spans="1:27">
      <c r="A23" s="468">
        <v>2</v>
      </c>
      <c r="B23" s="468">
        <v>4</v>
      </c>
      <c r="C23" s="468">
        <v>10</v>
      </c>
      <c r="D23" s="1892"/>
      <c r="E23" s="478" t="s">
        <v>39</v>
      </c>
      <c r="F23" s="594"/>
      <c r="G23" s="478">
        <v>22</v>
      </c>
      <c r="H23" s="478">
        <v>22</v>
      </c>
      <c r="I23" s="477">
        <f t="shared" si="0"/>
        <v>44</v>
      </c>
      <c r="J23" s="477"/>
      <c r="K23" s="478">
        <v>6</v>
      </c>
      <c r="L23" s="478">
        <v>2</v>
      </c>
      <c r="M23" s="477">
        <f t="shared" si="1"/>
        <v>8</v>
      </c>
      <c r="N23" s="477"/>
      <c r="O23" s="478">
        <v>20</v>
      </c>
      <c r="P23" s="478">
        <v>16</v>
      </c>
      <c r="Q23" s="477">
        <f t="shared" si="2"/>
        <v>36</v>
      </c>
      <c r="R23" s="477"/>
      <c r="S23" s="477">
        <f t="shared" si="3"/>
        <v>48</v>
      </c>
      <c r="T23" s="477">
        <f t="shared" si="4"/>
        <v>40</v>
      </c>
      <c r="U23" s="659">
        <f t="shared" si="5"/>
        <v>88</v>
      </c>
      <c r="V23" s="657"/>
      <c r="W23" s="647"/>
    </row>
    <row r="24" spans="1:27">
      <c r="A24" s="468">
        <v>2</v>
      </c>
      <c r="B24" s="468">
        <v>4</v>
      </c>
      <c r="C24" s="468">
        <v>3</v>
      </c>
      <c r="D24" s="1892"/>
      <c r="E24" s="478" t="s">
        <v>40</v>
      </c>
      <c r="F24" s="594"/>
      <c r="G24" s="478">
        <v>10</v>
      </c>
      <c r="H24" s="478">
        <v>7</v>
      </c>
      <c r="I24" s="477">
        <f t="shared" si="0"/>
        <v>17</v>
      </c>
      <c r="J24" s="477"/>
      <c r="K24" s="478">
        <v>7</v>
      </c>
      <c r="L24" s="478">
        <v>4</v>
      </c>
      <c r="M24" s="477">
        <f t="shared" si="1"/>
        <v>11</v>
      </c>
      <c r="N24" s="477"/>
      <c r="O24" s="478">
        <v>14</v>
      </c>
      <c r="P24" s="478">
        <v>6</v>
      </c>
      <c r="Q24" s="477">
        <f t="shared" si="2"/>
        <v>20</v>
      </c>
      <c r="R24" s="477"/>
      <c r="S24" s="477">
        <f t="shared" si="3"/>
        <v>31</v>
      </c>
      <c r="T24" s="477">
        <f t="shared" si="4"/>
        <v>17</v>
      </c>
      <c r="U24" s="659">
        <f t="shared" si="5"/>
        <v>48</v>
      </c>
      <c r="V24" s="657"/>
      <c r="W24" s="647"/>
    </row>
    <row r="25" spans="1:27">
      <c r="A25" s="468">
        <v>2</v>
      </c>
      <c r="B25" s="468">
        <v>4</v>
      </c>
      <c r="C25" s="468">
        <v>7</v>
      </c>
      <c r="D25" s="1892"/>
      <c r="E25" s="478" t="s">
        <v>41</v>
      </c>
      <c r="F25" s="594"/>
      <c r="G25" s="478">
        <v>8</v>
      </c>
      <c r="H25" s="478">
        <v>2</v>
      </c>
      <c r="I25" s="477">
        <f t="shared" si="0"/>
        <v>10</v>
      </c>
      <c r="J25" s="477"/>
      <c r="K25" s="478">
        <v>4</v>
      </c>
      <c r="L25" s="478">
        <v>1</v>
      </c>
      <c r="M25" s="477">
        <f t="shared" si="1"/>
        <v>5</v>
      </c>
      <c r="N25" s="477"/>
      <c r="O25" s="478">
        <v>7</v>
      </c>
      <c r="P25" s="478">
        <v>7</v>
      </c>
      <c r="Q25" s="477">
        <f t="shared" si="2"/>
        <v>14</v>
      </c>
      <c r="R25" s="477"/>
      <c r="S25" s="477">
        <f t="shared" si="3"/>
        <v>19</v>
      </c>
      <c r="T25" s="477">
        <f t="shared" si="4"/>
        <v>10</v>
      </c>
      <c r="U25" s="659">
        <f t="shared" si="5"/>
        <v>29</v>
      </c>
      <c r="V25" s="657"/>
      <c r="W25" s="647"/>
    </row>
    <row r="26" spans="1:27">
      <c r="A26" s="468">
        <v>2</v>
      </c>
      <c r="B26" s="468">
        <v>4</v>
      </c>
      <c r="C26" s="468">
        <v>1</v>
      </c>
      <c r="D26" s="1892"/>
      <c r="E26" s="478" t="s">
        <v>42</v>
      </c>
      <c r="F26" s="594"/>
      <c r="G26" s="478">
        <v>4</v>
      </c>
      <c r="H26" s="478">
        <v>4</v>
      </c>
      <c r="I26" s="477">
        <f t="shared" si="0"/>
        <v>8</v>
      </c>
      <c r="J26" s="477"/>
      <c r="K26" s="478">
        <v>3</v>
      </c>
      <c r="L26" s="478">
        <v>0</v>
      </c>
      <c r="M26" s="477">
        <f t="shared" si="1"/>
        <v>3</v>
      </c>
      <c r="N26" s="477"/>
      <c r="O26" s="478">
        <v>2</v>
      </c>
      <c r="P26" s="478">
        <v>4</v>
      </c>
      <c r="Q26" s="477">
        <f t="shared" si="2"/>
        <v>6</v>
      </c>
      <c r="R26" s="477"/>
      <c r="S26" s="477">
        <f t="shared" si="3"/>
        <v>9</v>
      </c>
      <c r="T26" s="477">
        <f t="shared" si="4"/>
        <v>8</v>
      </c>
      <c r="U26" s="659">
        <f t="shared" si="5"/>
        <v>17</v>
      </c>
      <c r="V26" s="657"/>
      <c r="W26" s="647"/>
    </row>
    <row r="27" spans="1:27">
      <c r="A27" s="468">
        <v>2</v>
      </c>
      <c r="B27" s="468">
        <v>4</v>
      </c>
      <c r="C27" s="468">
        <v>9</v>
      </c>
      <c r="D27" s="1892"/>
      <c r="E27" s="478" t="s">
        <v>43</v>
      </c>
      <c r="F27" s="594"/>
      <c r="G27" s="478">
        <v>7</v>
      </c>
      <c r="H27" s="478">
        <v>5</v>
      </c>
      <c r="I27" s="477">
        <f t="shared" si="0"/>
        <v>12</v>
      </c>
      <c r="J27" s="477"/>
      <c r="K27" s="478">
        <v>1</v>
      </c>
      <c r="L27" s="478">
        <v>2</v>
      </c>
      <c r="M27" s="477">
        <f t="shared" si="1"/>
        <v>3</v>
      </c>
      <c r="N27" s="477"/>
      <c r="O27" s="478">
        <v>10</v>
      </c>
      <c r="P27" s="478">
        <v>6</v>
      </c>
      <c r="Q27" s="477">
        <f t="shared" si="2"/>
        <v>16</v>
      </c>
      <c r="R27" s="477"/>
      <c r="S27" s="477">
        <f t="shared" si="3"/>
        <v>18</v>
      </c>
      <c r="T27" s="477">
        <f t="shared" si="4"/>
        <v>13</v>
      </c>
      <c r="U27" s="659">
        <f t="shared" si="5"/>
        <v>31</v>
      </c>
      <c r="V27" s="657"/>
      <c r="W27" s="647"/>
      <c r="Y27" s="2163"/>
      <c r="Z27" s="2163"/>
      <c r="AA27" s="2163"/>
    </row>
    <row r="28" spans="1:27">
      <c r="A28" s="468">
        <v>2</v>
      </c>
      <c r="B28" s="468">
        <v>4</v>
      </c>
      <c r="C28" s="468">
        <v>11</v>
      </c>
      <c r="D28" s="1892"/>
      <c r="E28" s="478" t="s">
        <v>44</v>
      </c>
      <c r="F28" s="594"/>
      <c r="G28" s="478">
        <v>9</v>
      </c>
      <c r="H28" s="478">
        <v>13</v>
      </c>
      <c r="I28" s="477">
        <f t="shared" si="0"/>
        <v>22</v>
      </c>
      <c r="J28" s="477"/>
      <c r="K28" s="478">
        <v>0</v>
      </c>
      <c r="L28" s="478">
        <v>0</v>
      </c>
      <c r="M28" s="477">
        <f t="shared" si="1"/>
        <v>0</v>
      </c>
      <c r="N28" s="477"/>
      <c r="O28" s="478">
        <v>2</v>
      </c>
      <c r="P28" s="478">
        <v>5</v>
      </c>
      <c r="Q28" s="477">
        <f t="shared" si="2"/>
        <v>7</v>
      </c>
      <c r="R28" s="477"/>
      <c r="S28" s="477">
        <f t="shared" si="3"/>
        <v>11</v>
      </c>
      <c r="T28" s="477">
        <f t="shared" si="4"/>
        <v>18</v>
      </c>
      <c r="U28" s="659">
        <f t="shared" si="5"/>
        <v>29</v>
      </c>
      <c r="V28" s="657"/>
      <c r="W28" s="647"/>
      <c r="Y28" s="2163"/>
      <c r="Z28" s="2163"/>
      <c r="AA28" s="2163"/>
    </row>
    <row r="29" spans="1:27">
      <c r="A29" s="468">
        <v>2</v>
      </c>
      <c r="B29" s="468">
        <v>4</v>
      </c>
      <c r="C29" s="468">
        <v>10</v>
      </c>
      <c r="D29" s="1892"/>
      <c r="E29" s="478" t="s">
        <v>193</v>
      </c>
      <c r="F29" s="594"/>
      <c r="G29" s="478">
        <v>1</v>
      </c>
      <c r="H29" s="478">
        <v>1</v>
      </c>
      <c r="I29" s="477">
        <f t="shared" si="0"/>
        <v>2</v>
      </c>
      <c r="J29" s="477"/>
      <c r="K29" s="478">
        <v>0</v>
      </c>
      <c r="L29" s="478">
        <v>0</v>
      </c>
      <c r="M29" s="477">
        <f t="shared" si="1"/>
        <v>0</v>
      </c>
      <c r="N29" s="477"/>
      <c r="O29" s="478">
        <v>0</v>
      </c>
      <c r="P29" s="478">
        <v>0</v>
      </c>
      <c r="Q29" s="477">
        <f t="shared" si="2"/>
        <v>0</v>
      </c>
      <c r="R29" s="477"/>
      <c r="S29" s="477">
        <f t="shared" si="3"/>
        <v>1</v>
      </c>
      <c r="T29" s="477">
        <f t="shared" si="4"/>
        <v>1</v>
      </c>
      <c r="U29" s="659">
        <f t="shared" si="5"/>
        <v>2</v>
      </c>
      <c r="V29" s="657"/>
      <c r="W29" s="647"/>
      <c r="Y29" s="2163"/>
      <c r="Z29" s="2163"/>
      <c r="AA29" s="2163"/>
    </row>
    <row r="30" spans="1:27">
      <c r="A30" s="468">
        <v>2</v>
      </c>
      <c r="B30" s="468">
        <v>4</v>
      </c>
      <c r="C30" s="468">
        <v>11</v>
      </c>
      <c r="D30" s="1893"/>
      <c r="E30" s="478" t="s">
        <v>192</v>
      </c>
      <c r="F30" s="594"/>
      <c r="G30" s="478">
        <v>0</v>
      </c>
      <c r="H30" s="478">
        <v>0</v>
      </c>
      <c r="I30" s="477">
        <f t="shared" si="0"/>
        <v>0</v>
      </c>
      <c r="J30" s="477"/>
      <c r="K30" s="478">
        <v>0</v>
      </c>
      <c r="L30" s="478">
        <v>0</v>
      </c>
      <c r="M30" s="477">
        <f t="shared" si="1"/>
        <v>0</v>
      </c>
      <c r="N30" s="477"/>
      <c r="O30" s="478">
        <v>0</v>
      </c>
      <c r="P30" s="478">
        <v>0</v>
      </c>
      <c r="Q30" s="477">
        <f t="shared" si="2"/>
        <v>0</v>
      </c>
      <c r="R30" s="477"/>
      <c r="S30" s="477">
        <f t="shared" si="3"/>
        <v>0</v>
      </c>
      <c r="T30" s="477">
        <f t="shared" si="4"/>
        <v>0</v>
      </c>
      <c r="U30" s="659">
        <f t="shared" si="5"/>
        <v>0</v>
      </c>
      <c r="V30" s="657"/>
      <c r="W30" s="647"/>
      <c r="Y30" s="2163"/>
      <c r="Z30" s="2163"/>
      <c r="AA30" s="2163"/>
    </row>
    <row r="31" spans="1:27">
      <c r="A31" s="468"/>
      <c r="B31" s="468"/>
      <c r="C31" s="468"/>
      <c r="D31" s="1892">
        <v>1403</v>
      </c>
      <c r="E31" s="373" t="s">
        <v>3</v>
      </c>
      <c r="F31" s="372"/>
      <c r="G31" s="481">
        <f>SUM(G32:G34)</f>
        <v>13</v>
      </c>
      <c r="H31" s="481">
        <f>SUM(H32:H34)</f>
        <v>39</v>
      </c>
      <c r="I31" s="481">
        <f t="shared" si="0"/>
        <v>52</v>
      </c>
      <c r="J31" s="481"/>
      <c r="K31" s="481">
        <f>SUM(K32:K34)</f>
        <v>3</v>
      </c>
      <c r="L31" s="481">
        <f>SUM(L32:L34)</f>
        <v>6</v>
      </c>
      <c r="M31" s="481">
        <f t="shared" si="1"/>
        <v>9</v>
      </c>
      <c r="N31" s="481"/>
      <c r="O31" s="481">
        <f>SUM(O32:O34)</f>
        <v>80</v>
      </c>
      <c r="P31" s="481">
        <f>SUM(P32:P34)</f>
        <v>122</v>
      </c>
      <c r="Q31" s="481">
        <f t="shared" si="2"/>
        <v>202</v>
      </c>
      <c r="R31" s="481"/>
      <c r="S31" s="481">
        <f t="shared" si="3"/>
        <v>96</v>
      </c>
      <c r="T31" s="481">
        <f t="shared" si="4"/>
        <v>167</v>
      </c>
      <c r="U31" s="660">
        <f t="shared" si="5"/>
        <v>263</v>
      </c>
      <c r="V31" s="657"/>
      <c r="W31" s="647"/>
      <c r="Y31" s="2163"/>
      <c r="Z31" s="2163"/>
      <c r="AA31" s="2163"/>
    </row>
    <row r="32" spans="1:27">
      <c r="A32" s="468">
        <v>3</v>
      </c>
      <c r="B32" s="468">
        <v>5</v>
      </c>
      <c r="C32" s="468">
        <v>11</v>
      </c>
      <c r="D32" s="1892"/>
      <c r="E32" s="478" t="s">
        <v>45</v>
      </c>
      <c r="F32" s="594"/>
      <c r="G32" s="478">
        <v>7</v>
      </c>
      <c r="H32" s="478">
        <v>21</v>
      </c>
      <c r="I32" s="477">
        <f t="shared" si="0"/>
        <v>28</v>
      </c>
      <c r="J32" s="477"/>
      <c r="K32" s="478">
        <v>1</v>
      </c>
      <c r="L32" s="478">
        <v>2</v>
      </c>
      <c r="M32" s="477">
        <f t="shared" si="1"/>
        <v>3</v>
      </c>
      <c r="N32" s="477"/>
      <c r="O32" s="478">
        <v>50</v>
      </c>
      <c r="P32" s="478">
        <v>65</v>
      </c>
      <c r="Q32" s="477">
        <f t="shared" si="2"/>
        <v>115</v>
      </c>
      <c r="R32" s="477"/>
      <c r="S32" s="477">
        <f t="shared" si="3"/>
        <v>58</v>
      </c>
      <c r="T32" s="477">
        <f t="shared" si="4"/>
        <v>88</v>
      </c>
      <c r="U32" s="659">
        <f t="shared" si="5"/>
        <v>146</v>
      </c>
      <c r="V32" s="657"/>
      <c r="W32" s="647"/>
    </row>
    <row r="33" spans="1:23">
      <c r="A33" s="468">
        <v>3</v>
      </c>
      <c r="B33" s="468">
        <v>5</v>
      </c>
      <c r="C33" s="468">
        <v>8</v>
      </c>
      <c r="D33" s="1892"/>
      <c r="E33" s="478" t="s">
        <v>46</v>
      </c>
      <c r="F33" s="594"/>
      <c r="G33" s="478">
        <v>2</v>
      </c>
      <c r="H33" s="478">
        <v>7</v>
      </c>
      <c r="I33" s="477">
        <f t="shared" si="0"/>
        <v>9</v>
      </c>
      <c r="J33" s="477"/>
      <c r="K33" s="478">
        <v>1</v>
      </c>
      <c r="L33" s="478">
        <v>3</v>
      </c>
      <c r="M33" s="477">
        <f t="shared" si="1"/>
        <v>4</v>
      </c>
      <c r="N33" s="477"/>
      <c r="O33" s="478">
        <v>13</v>
      </c>
      <c r="P33" s="478">
        <v>24</v>
      </c>
      <c r="Q33" s="477">
        <f t="shared" si="2"/>
        <v>37</v>
      </c>
      <c r="R33" s="477"/>
      <c r="S33" s="477">
        <f t="shared" si="3"/>
        <v>16</v>
      </c>
      <c r="T33" s="477">
        <f t="shared" si="4"/>
        <v>34</v>
      </c>
      <c r="U33" s="659">
        <f t="shared" si="5"/>
        <v>50</v>
      </c>
      <c r="V33" s="657"/>
      <c r="W33" s="647"/>
    </row>
    <row r="34" spans="1:23">
      <c r="A34" s="468">
        <v>3</v>
      </c>
      <c r="B34" s="468">
        <v>5</v>
      </c>
      <c r="C34" s="468">
        <v>10</v>
      </c>
      <c r="D34" s="1892"/>
      <c r="E34" s="478" t="s">
        <v>47</v>
      </c>
      <c r="F34" s="594"/>
      <c r="G34" s="478">
        <v>4</v>
      </c>
      <c r="H34" s="478">
        <v>11</v>
      </c>
      <c r="I34" s="477">
        <f t="shared" si="0"/>
        <v>15</v>
      </c>
      <c r="J34" s="477"/>
      <c r="K34" s="478">
        <v>1</v>
      </c>
      <c r="L34" s="478">
        <v>1</v>
      </c>
      <c r="M34" s="477">
        <f t="shared" si="1"/>
        <v>2</v>
      </c>
      <c r="N34" s="477"/>
      <c r="O34" s="478">
        <v>17</v>
      </c>
      <c r="P34" s="478">
        <v>33</v>
      </c>
      <c r="Q34" s="477">
        <f t="shared" si="2"/>
        <v>50</v>
      </c>
      <c r="R34" s="477"/>
      <c r="S34" s="477">
        <f t="shared" si="3"/>
        <v>22</v>
      </c>
      <c r="T34" s="477">
        <f t="shared" si="4"/>
        <v>45</v>
      </c>
      <c r="U34" s="659">
        <f t="shared" si="5"/>
        <v>67</v>
      </c>
      <c r="V34" s="657"/>
      <c r="W34" s="647"/>
    </row>
    <row r="35" spans="1:23">
      <c r="A35" s="468"/>
      <c r="B35" s="468"/>
      <c r="C35" s="468"/>
      <c r="D35" s="1894">
        <v>1404</v>
      </c>
      <c r="E35" s="373" t="s">
        <v>28</v>
      </c>
      <c r="F35" s="372"/>
      <c r="G35" s="481">
        <f>SUM(G36:G37)</f>
        <v>75</v>
      </c>
      <c r="H35" s="481">
        <f>SUM(H36:H37)</f>
        <v>16</v>
      </c>
      <c r="I35" s="481">
        <f t="shared" si="0"/>
        <v>91</v>
      </c>
      <c r="J35" s="481"/>
      <c r="K35" s="481">
        <f>SUM(K36:K37)</f>
        <v>20</v>
      </c>
      <c r="L35" s="481">
        <f>SUM(L36:L37)</f>
        <v>2</v>
      </c>
      <c r="M35" s="481">
        <f t="shared" si="1"/>
        <v>22</v>
      </c>
      <c r="N35" s="481"/>
      <c r="O35" s="481">
        <f>SUM(O36:O37)</f>
        <v>90</v>
      </c>
      <c r="P35" s="481">
        <f>SUM(P36:P37)</f>
        <v>31</v>
      </c>
      <c r="Q35" s="481">
        <f t="shared" si="2"/>
        <v>121</v>
      </c>
      <c r="R35" s="481"/>
      <c r="S35" s="481">
        <f t="shared" si="3"/>
        <v>185</v>
      </c>
      <c r="T35" s="481">
        <f t="shared" si="4"/>
        <v>49</v>
      </c>
      <c r="U35" s="660">
        <f t="shared" si="5"/>
        <v>234</v>
      </c>
      <c r="V35" s="657"/>
      <c r="W35" s="647"/>
    </row>
    <row r="36" spans="1:23">
      <c r="A36" s="468">
        <v>4</v>
      </c>
      <c r="B36" s="468">
        <v>6</v>
      </c>
      <c r="C36" s="468">
        <v>11</v>
      </c>
      <c r="D36" s="1895"/>
      <c r="E36" s="478" t="s">
        <v>48</v>
      </c>
      <c r="F36" s="594"/>
      <c r="G36" s="478">
        <v>29</v>
      </c>
      <c r="H36" s="478">
        <v>9</v>
      </c>
      <c r="I36" s="477">
        <f t="shared" si="0"/>
        <v>38</v>
      </c>
      <c r="J36" s="477"/>
      <c r="K36" s="478">
        <v>10</v>
      </c>
      <c r="L36" s="478">
        <v>0</v>
      </c>
      <c r="M36" s="477">
        <f t="shared" si="1"/>
        <v>10</v>
      </c>
      <c r="N36" s="477"/>
      <c r="O36" s="478">
        <v>61</v>
      </c>
      <c r="P36" s="478">
        <v>26</v>
      </c>
      <c r="Q36" s="477">
        <f t="shared" si="2"/>
        <v>87</v>
      </c>
      <c r="R36" s="477"/>
      <c r="S36" s="477">
        <f t="shared" si="3"/>
        <v>100</v>
      </c>
      <c r="T36" s="477">
        <f t="shared" si="4"/>
        <v>35</v>
      </c>
      <c r="U36" s="659">
        <f t="shared" si="5"/>
        <v>135</v>
      </c>
      <c r="V36" s="657"/>
      <c r="W36" s="647"/>
    </row>
    <row r="37" spans="1:23">
      <c r="A37" s="468">
        <v>4</v>
      </c>
      <c r="B37" s="468">
        <v>6</v>
      </c>
      <c r="C37" s="468">
        <v>11</v>
      </c>
      <c r="D37" s="1895"/>
      <c r="E37" s="478" t="s">
        <v>49</v>
      </c>
      <c r="F37" s="594"/>
      <c r="G37" s="478">
        <v>46</v>
      </c>
      <c r="H37" s="478">
        <v>7</v>
      </c>
      <c r="I37" s="477">
        <f t="shared" si="0"/>
        <v>53</v>
      </c>
      <c r="J37" s="477"/>
      <c r="K37" s="478">
        <v>10</v>
      </c>
      <c r="L37" s="478">
        <v>2</v>
      </c>
      <c r="M37" s="477">
        <f t="shared" si="1"/>
        <v>12</v>
      </c>
      <c r="N37" s="477"/>
      <c r="O37" s="478">
        <v>29</v>
      </c>
      <c r="P37" s="478">
        <v>5</v>
      </c>
      <c r="Q37" s="477">
        <f t="shared" si="2"/>
        <v>34</v>
      </c>
      <c r="R37" s="477"/>
      <c r="S37" s="477">
        <f t="shared" si="3"/>
        <v>85</v>
      </c>
      <c r="T37" s="477">
        <f t="shared" si="4"/>
        <v>14</v>
      </c>
      <c r="U37" s="659">
        <f t="shared" si="5"/>
        <v>99</v>
      </c>
      <c r="V37" s="657"/>
      <c r="W37" s="647"/>
    </row>
    <row r="38" spans="1:23">
      <c r="A38" s="468"/>
      <c r="B38" s="468"/>
      <c r="C38" s="468"/>
      <c r="D38" s="1891">
        <v>1405</v>
      </c>
      <c r="E38" s="373" t="s">
        <v>4</v>
      </c>
      <c r="F38" s="491"/>
      <c r="G38" s="481">
        <f>SUM(G39:G42)</f>
        <v>65</v>
      </c>
      <c r="H38" s="481">
        <f>SUM(H39:H42)</f>
        <v>56</v>
      </c>
      <c r="I38" s="481">
        <f t="shared" si="0"/>
        <v>121</v>
      </c>
      <c r="J38" s="481"/>
      <c r="K38" s="481">
        <f>SUM(K39:K42)</f>
        <v>32</v>
      </c>
      <c r="L38" s="481">
        <f>SUM(L39:L42)</f>
        <v>17</v>
      </c>
      <c r="M38" s="481">
        <f t="shared" si="1"/>
        <v>49</v>
      </c>
      <c r="N38" s="481"/>
      <c r="O38" s="481">
        <f>SUM(O39:O42)</f>
        <v>96</v>
      </c>
      <c r="P38" s="481">
        <f>SUM(P39:P42)</f>
        <v>85</v>
      </c>
      <c r="Q38" s="481">
        <f t="shared" si="2"/>
        <v>181</v>
      </c>
      <c r="R38" s="481"/>
      <c r="S38" s="481">
        <f t="shared" si="3"/>
        <v>193</v>
      </c>
      <c r="T38" s="481">
        <f t="shared" si="4"/>
        <v>158</v>
      </c>
      <c r="U38" s="660">
        <f t="shared" si="5"/>
        <v>351</v>
      </c>
      <c r="V38" s="657"/>
      <c r="W38" s="647"/>
    </row>
    <row r="39" spans="1:23">
      <c r="A39" s="468">
        <v>5</v>
      </c>
      <c r="B39" s="468">
        <v>4</v>
      </c>
      <c r="C39" s="468">
        <v>8</v>
      </c>
      <c r="D39" s="1892"/>
      <c r="E39" s="478" t="s">
        <v>50</v>
      </c>
      <c r="F39" s="485"/>
      <c r="G39" s="478">
        <v>29</v>
      </c>
      <c r="H39" s="478">
        <v>20</v>
      </c>
      <c r="I39" s="655">
        <f t="shared" si="0"/>
        <v>49</v>
      </c>
      <c r="J39" s="655"/>
      <c r="K39" s="478">
        <v>12</v>
      </c>
      <c r="L39" s="478">
        <v>9</v>
      </c>
      <c r="M39" s="655">
        <f t="shared" si="1"/>
        <v>21</v>
      </c>
      <c r="N39" s="655"/>
      <c r="O39" s="478">
        <v>21</v>
      </c>
      <c r="P39" s="478">
        <v>21</v>
      </c>
      <c r="Q39" s="655">
        <f t="shared" si="2"/>
        <v>42</v>
      </c>
      <c r="R39" s="655"/>
      <c r="S39" s="477">
        <f t="shared" si="3"/>
        <v>62</v>
      </c>
      <c r="T39" s="477">
        <f t="shared" si="4"/>
        <v>50</v>
      </c>
      <c r="U39" s="654">
        <f t="shared" si="5"/>
        <v>112</v>
      </c>
      <c r="W39" s="647"/>
    </row>
    <row r="40" spans="1:23">
      <c r="A40" s="468">
        <v>5</v>
      </c>
      <c r="B40" s="468">
        <v>5</v>
      </c>
      <c r="C40" s="468">
        <v>11</v>
      </c>
      <c r="D40" s="1892"/>
      <c r="E40" s="478" t="s">
        <v>58</v>
      </c>
      <c r="F40" s="485"/>
      <c r="G40" s="478">
        <v>31</v>
      </c>
      <c r="H40" s="478">
        <v>30</v>
      </c>
      <c r="I40" s="477">
        <f t="shared" si="0"/>
        <v>61</v>
      </c>
      <c r="J40" s="477"/>
      <c r="K40" s="478">
        <v>16</v>
      </c>
      <c r="L40" s="478">
        <v>7</v>
      </c>
      <c r="M40" s="477">
        <f t="shared" si="1"/>
        <v>23</v>
      </c>
      <c r="N40" s="477"/>
      <c r="O40" s="478">
        <v>60</v>
      </c>
      <c r="P40" s="478">
        <v>45</v>
      </c>
      <c r="Q40" s="477">
        <f t="shared" si="2"/>
        <v>105</v>
      </c>
      <c r="R40" s="477"/>
      <c r="S40" s="477">
        <f t="shared" si="3"/>
        <v>107</v>
      </c>
      <c r="T40" s="477">
        <f t="shared" si="4"/>
        <v>82</v>
      </c>
      <c r="U40" s="659">
        <f t="shared" si="5"/>
        <v>189</v>
      </c>
      <c r="W40" s="647"/>
    </row>
    <row r="41" spans="1:23">
      <c r="A41" s="468">
        <v>5</v>
      </c>
      <c r="B41" s="468">
        <v>5</v>
      </c>
      <c r="C41" s="468">
        <v>10</v>
      </c>
      <c r="D41" s="1892"/>
      <c r="E41" s="478" t="s">
        <v>51</v>
      </c>
      <c r="F41" s="485"/>
      <c r="G41" s="478">
        <v>3</v>
      </c>
      <c r="H41" s="478">
        <v>6</v>
      </c>
      <c r="I41" s="477">
        <f t="shared" ref="I41:I72" si="6">SUM(G41:H41)</f>
        <v>9</v>
      </c>
      <c r="J41" s="477"/>
      <c r="K41" s="478">
        <v>2</v>
      </c>
      <c r="L41" s="478">
        <v>1</v>
      </c>
      <c r="M41" s="477">
        <f t="shared" ref="M41:M72" si="7">SUM(K41:L41)</f>
        <v>3</v>
      </c>
      <c r="N41" s="477"/>
      <c r="O41" s="478">
        <v>5</v>
      </c>
      <c r="P41" s="478">
        <v>13</v>
      </c>
      <c r="Q41" s="477">
        <f t="shared" ref="Q41:Q72" si="8">SUM(O41:P41)</f>
        <v>18</v>
      </c>
      <c r="R41" s="477"/>
      <c r="S41" s="477">
        <f t="shared" ref="S41:S63" si="9">SUM(G41+K41+O41)</f>
        <v>10</v>
      </c>
      <c r="T41" s="477">
        <f t="shared" ref="T41:T63" si="10">SUM(H41+L41+P41)</f>
        <v>20</v>
      </c>
      <c r="U41" s="659">
        <f t="shared" ref="U41:U63" si="11">SUM(Q41,M41,I41)</f>
        <v>30</v>
      </c>
      <c r="W41" s="647"/>
    </row>
    <row r="42" spans="1:23">
      <c r="A42" s="468">
        <v>5</v>
      </c>
      <c r="B42" s="468">
        <v>5</v>
      </c>
      <c r="C42" s="468">
        <v>13</v>
      </c>
      <c r="D42" s="1893"/>
      <c r="E42" s="478" t="s">
        <v>52</v>
      </c>
      <c r="F42" s="485"/>
      <c r="G42" s="478">
        <v>2</v>
      </c>
      <c r="H42" s="478">
        <v>0</v>
      </c>
      <c r="I42" s="485">
        <f t="shared" si="6"/>
        <v>2</v>
      </c>
      <c r="J42" s="485"/>
      <c r="K42" s="478">
        <v>2</v>
      </c>
      <c r="L42" s="478">
        <v>0</v>
      </c>
      <c r="M42" s="485">
        <f t="shared" si="7"/>
        <v>2</v>
      </c>
      <c r="N42" s="485"/>
      <c r="O42" s="478">
        <v>10</v>
      </c>
      <c r="P42" s="478">
        <v>6</v>
      </c>
      <c r="Q42" s="485">
        <f t="shared" si="8"/>
        <v>16</v>
      </c>
      <c r="R42" s="485"/>
      <c r="S42" s="477">
        <f t="shared" si="9"/>
        <v>14</v>
      </c>
      <c r="T42" s="477">
        <f t="shared" si="10"/>
        <v>6</v>
      </c>
      <c r="U42" s="658">
        <f t="shared" si="11"/>
        <v>20</v>
      </c>
      <c r="V42" s="657"/>
      <c r="W42" s="647"/>
    </row>
    <row r="43" spans="1:23">
      <c r="A43" s="468"/>
      <c r="B43" s="468"/>
      <c r="C43" s="468"/>
      <c r="D43" s="1892">
        <v>1406</v>
      </c>
      <c r="E43" s="373" t="s">
        <v>5</v>
      </c>
      <c r="F43" s="372"/>
      <c r="G43" s="652">
        <f>SUM(G44:G49)</f>
        <v>65</v>
      </c>
      <c r="H43" s="652">
        <f>SUM(H44:H49)</f>
        <v>37</v>
      </c>
      <c r="I43" s="652">
        <f t="shared" si="6"/>
        <v>102</v>
      </c>
      <c r="J43" s="652"/>
      <c r="K43" s="652">
        <f>SUM(K44:K49)</f>
        <v>15</v>
      </c>
      <c r="L43" s="652">
        <f>SUM(L44:L49)</f>
        <v>3</v>
      </c>
      <c r="M43" s="652">
        <f t="shared" si="7"/>
        <v>18</v>
      </c>
      <c r="N43" s="652"/>
      <c r="O43" s="652">
        <f>SUM(O44:O49)</f>
        <v>158</v>
      </c>
      <c r="P43" s="652">
        <f>SUM(P44:P49)</f>
        <v>76</v>
      </c>
      <c r="Q43" s="652">
        <f t="shared" si="8"/>
        <v>234</v>
      </c>
      <c r="R43" s="652"/>
      <c r="S43" s="481">
        <f t="shared" si="9"/>
        <v>238</v>
      </c>
      <c r="T43" s="481">
        <f t="shared" si="10"/>
        <v>116</v>
      </c>
      <c r="U43" s="651">
        <f t="shared" si="11"/>
        <v>354</v>
      </c>
      <c r="W43" s="647"/>
    </row>
    <row r="44" spans="1:23">
      <c r="A44" s="468">
        <v>6</v>
      </c>
      <c r="B44" s="468">
        <v>2</v>
      </c>
      <c r="C44" s="468">
        <v>11</v>
      </c>
      <c r="D44" s="1892"/>
      <c r="E44" s="478" t="s">
        <v>53</v>
      </c>
      <c r="F44" s="594"/>
      <c r="G44" s="478">
        <v>35</v>
      </c>
      <c r="H44" s="478">
        <v>18</v>
      </c>
      <c r="I44" s="655">
        <f t="shared" si="6"/>
        <v>53</v>
      </c>
      <c r="J44" s="655"/>
      <c r="K44" s="478">
        <v>11</v>
      </c>
      <c r="L44" s="478">
        <v>3</v>
      </c>
      <c r="M44" s="655">
        <f t="shared" si="7"/>
        <v>14</v>
      </c>
      <c r="N44" s="655"/>
      <c r="O44" s="478">
        <v>71</v>
      </c>
      <c r="P44" s="478">
        <v>42</v>
      </c>
      <c r="Q44" s="655">
        <f t="shared" si="8"/>
        <v>113</v>
      </c>
      <c r="R44" s="655"/>
      <c r="S44" s="477">
        <f t="shared" si="9"/>
        <v>117</v>
      </c>
      <c r="T44" s="477">
        <f t="shared" si="10"/>
        <v>63</v>
      </c>
      <c r="U44" s="654">
        <f t="shared" si="11"/>
        <v>180</v>
      </c>
      <c r="W44" s="647"/>
    </row>
    <row r="45" spans="1:23">
      <c r="A45" s="468">
        <v>6</v>
      </c>
      <c r="B45" s="468">
        <v>2</v>
      </c>
      <c r="C45" s="468">
        <v>10</v>
      </c>
      <c r="D45" s="1892"/>
      <c r="E45" s="478" t="s">
        <v>245</v>
      </c>
      <c r="F45" s="594"/>
      <c r="G45" s="478">
        <v>3</v>
      </c>
      <c r="H45" s="478">
        <v>3</v>
      </c>
      <c r="I45" s="655">
        <f t="shared" si="6"/>
        <v>6</v>
      </c>
      <c r="J45" s="655"/>
      <c r="K45" s="478">
        <v>0</v>
      </c>
      <c r="L45" s="478">
        <v>0</v>
      </c>
      <c r="M45" s="655">
        <f t="shared" si="7"/>
        <v>0</v>
      </c>
      <c r="N45" s="655"/>
      <c r="O45" s="478">
        <v>61</v>
      </c>
      <c r="P45" s="478">
        <v>17</v>
      </c>
      <c r="Q45" s="655">
        <f t="shared" si="8"/>
        <v>78</v>
      </c>
      <c r="R45" s="655"/>
      <c r="S45" s="477">
        <f t="shared" si="9"/>
        <v>64</v>
      </c>
      <c r="T45" s="477">
        <f t="shared" si="10"/>
        <v>20</v>
      </c>
      <c r="U45" s="654">
        <f t="shared" si="11"/>
        <v>84</v>
      </c>
      <c r="W45" s="647"/>
    </row>
    <row r="46" spans="1:23">
      <c r="A46" s="468">
        <v>6</v>
      </c>
      <c r="B46" s="468">
        <v>2</v>
      </c>
      <c r="C46" s="468">
        <v>10</v>
      </c>
      <c r="D46" s="1892"/>
      <c r="E46" s="478" t="s">
        <v>55</v>
      </c>
      <c r="F46" s="594"/>
      <c r="G46" s="478">
        <v>21</v>
      </c>
      <c r="H46" s="478">
        <v>13</v>
      </c>
      <c r="I46" s="655">
        <f t="shared" si="6"/>
        <v>34</v>
      </c>
      <c r="J46" s="655"/>
      <c r="K46" s="478">
        <v>3</v>
      </c>
      <c r="L46" s="478">
        <v>0</v>
      </c>
      <c r="M46" s="655">
        <f t="shared" si="7"/>
        <v>3</v>
      </c>
      <c r="N46" s="655"/>
      <c r="O46" s="478">
        <v>10</v>
      </c>
      <c r="P46" s="478">
        <v>8</v>
      </c>
      <c r="Q46" s="655">
        <f t="shared" si="8"/>
        <v>18</v>
      </c>
      <c r="R46" s="655"/>
      <c r="S46" s="477">
        <f t="shared" si="9"/>
        <v>34</v>
      </c>
      <c r="T46" s="477">
        <f t="shared" si="10"/>
        <v>21</v>
      </c>
      <c r="U46" s="654">
        <f t="shared" si="11"/>
        <v>55</v>
      </c>
      <c r="W46" s="647"/>
    </row>
    <row r="47" spans="1:23">
      <c r="A47" s="468">
        <v>6</v>
      </c>
      <c r="B47" s="468">
        <v>2</v>
      </c>
      <c r="C47" s="468">
        <v>6</v>
      </c>
      <c r="D47" s="1892"/>
      <c r="E47" s="478" t="s">
        <v>70</v>
      </c>
      <c r="F47" s="594"/>
      <c r="G47" s="478">
        <v>1</v>
      </c>
      <c r="H47" s="478">
        <v>1</v>
      </c>
      <c r="I47" s="655">
        <f t="shared" si="6"/>
        <v>2</v>
      </c>
      <c r="J47" s="655"/>
      <c r="K47" s="478">
        <v>0</v>
      </c>
      <c r="L47" s="478">
        <v>0</v>
      </c>
      <c r="M47" s="655">
        <f t="shared" si="7"/>
        <v>0</v>
      </c>
      <c r="N47" s="655"/>
      <c r="O47" s="478">
        <v>16</v>
      </c>
      <c r="P47" s="478">
        <v>9</v>
      </c>
      <c r="Q47" s="655">
        <f t="shared" si="8"/>
        <v>25</v>
      </c>
      <c r="R47" s="655"/>
      <c r="S47" s="477">
        <f t="shared" si="9"/>
        <v>17</v>
      </c>
      <c r="T47" s="477">
        <f t="shared" si="10"/>
        <v>10</v>
      </c>
      <c r="U47" s="654">
        <f t="shared" si="11"/>
        <v>27</v>
      </c>
      <c r="W47" s="647"/>
    </row>
    <row r="48" spans="1:23">
      <c r="A48" s="468">
        <v>6</v>
      </c>
      <c r="B48" s="468">
        <v>2</v>
      </c>
      <c r="C48" s="468">
        <v>11</v>
      </c>
      <c r="D48" s="1892"/>
      <c r="E48" s="478" t="s">
        <v>15</v>
      </c>
      <c r="F48" s="594"/>
      <c r="G48" s="478">
        <v>4</v>
      </c>
      <c r="H48" s="478">
        <v>2</v>
      </c>
      <c r="I48" s="655">
        <f t="shared" si="6"/>
        <v>6</v>
      </c>
      <c r="J48" s="655"/>
      <c r="K48" s="478">
        <v>1</v>
      </c>
      <c r="L48" s="478">
        <v>0</v>
      </c>
      <c r="M48" s="655">
        <f t="shared" si="7"/>
        <v>1</v>
      </c>
      <c r="N48" s="655"/>
      <c r="O48" s="478">
        <v>0</v>
      </c>
      <c r="P48" s="478">
        <v>0</v>
      </c>
      <c r="Q48" s="655">
        <f t="shared" si="8"/>
        <v>0</v>
      </c>
      <c r="R48" s="655"/>
      <c r="S48" s="477">
        <f t="shared" si="9"/>
        <v>5</v>
      </c>
      <c r="T48" s="477">
        <f t="shared" si="10"/>
        <v>2</v>
      </c>
      <c r="U48" s="654">
        <f t="shared" si="11"/>
        <v>7</v>
      </c>
      <c r="W48" s="647"/>
    </row>
    <row r="49" spans="1:25">
      <c r="A49" s="468">
        <v>6</v>
      </c>
      <c r="B49" s="468">
        <v>2</v>
      </c>
      <c r="C49" s="468">
        <v>10</v>
      </c>
      <c r="D49" s="1892"/>
      <c r="E49" s="478" t="s">
        <v>188</v>
      </c>
      <c r="F49" s="594"/>
      <c r="G49" s="478">
        <v>1</v>
      </c>
      <c r="H49" s="478">
        <v>0</v>
      </c>
      <c r="I49" s="655">
        <f t="shared" si="6"/>
        <v>1</v>
      </c>
      <c r="J49" s="655"/>
      <c r="K49" s="478">
        <v>0</v>
      </c>
      <c r="L49" s="478">
        <v>0</v>
      </c>
      <c r="M49" s="655">
        <f t="shared" si="7"/>
        <v>0</v>
      </c>
      <c r="N49" s="655"/>
      <c r="O49" s="478">
        <v>0</v>
      </c>
      <c r="P49" s="478">
        <v>0</v>
      </c>
      <c r="Q49" s="655">
        <f t="shared" si="8"/>
        <v>0</v>
      </c>
      <c r="R49" s="655"/>
      <c r="S49" s="477">
        <f t="shared" si="9"/>
        <v>1</v>
      </c>
      <c r="T49" s="477">
        <f t="shared" si="10"/>
        <v>0</v>
      </c>
      <c r="U49" s="654">
        <f t="shared" si="11"/>
        <v>1</v>
      </c>
      <c r="W49" s="647"/>
    </row>
    <row r="50" spans="1:25">
      <c r="A50" s="468"/>
      <c r="B50" s="468"/>
      <c r="C50" s="468"/>
      <c r="D50" s="1894">
        <v>1407</v>
      </c>
      <c r="E50" s="373" t="s">
        <v>62</v>
      </c>
      <c r="F50" s="372"/>
      <c r="G50" s="652">
        <f>SUM(G51:G53)</f>
        <v>32</v>
      </c>
      <c r="H50" s="652">
        <f>SUM(H51:H53)</f>
        <v>11</v>
      </c>
      <c r="I50" s="652">
        <f t="shared" si="6"/>
        <v>43</v>
      </c>
      <c r="J50" s="652"/>
      <c r="K50" s="652">
        <f>SUM(K51:K53)</f>
        <v>0</v>
      </c>
      <c r="L50" s="652">
        <f>SUM(L51:L53)</f>
        <v>0</v>
      </c>
      <c r="M50" s="652">
        <f t="shared" si="7"/>
        <v>0</v>
      </c>
      <c r="N50" s="652"/>
      <c r="O50" s="652">
        <f>SUM(O51:O53)</f>
        <v>16</v>
      </c>
      <c r="P50" s="652">
        <f>SUM(P51:P53)</f>
        <v>10</v>
      </c>
      <c r="Q50" s="652">
        <f t="shared" si="8"/>
        <v>26</v>
      </c>
      <c r="R50" s="652"/>
      <c r="S50" s="481">
        <f t="shared" si="9"/>
        <v>48</v>
      </c>
      <c r="T50" s="481">
        <f t="shared" si="10"/>
        <v>21</v>
      </c>
      <c r="U50" s="651">
        <f t="shared" si="11"/>
        <v>69</v>
      </c>
      <c r="W50" s="647"/>
    </row>
    <row r="51" spans="1:25">
      <c r="A51" s="468">
        <v>7</v>
      </c>
      <c r="B51" s="468">
        <v>6</v>
      </c>
      <c r="C51" s="468">
        <v>10</v>
      </c>
      <c r="D51" s="1895"/>
      <c r="E51" s="478" t="s">
        <v>56</v>
      </c>
      <c r="F51" s="485"/>
      <c r="G51" s="478">
        <v>8</v>
      </c>
      <c r="H51" s="478">
        <v>8</v>
      </c>
      <c r="I51" s="655">
        <f t="shared" si="6"/>
        <v>16</v>
      </c>
      <c r="J51" s="655"/>
      <c r="K51" s="478">
        <v>0</v>
      </c>
      <c r="L51" s="478">
        <v>0</v>
      </c>
      <c r="M51" s="655">
        <f t="shared" si="7"/>
        <v>0</v>
      </c>
      <c r="N51" s="655"/>
      <c r="O51" s="478">
        <v>9</v>
      </c>
      <c r="P51" s="478">
        <v>6</v>
      </c>
      <c r="Q51" s="655">
        <f t="shared" si="8"/>
        <v>15</v>
      </c>
      <c r="R51" s="655"/>
      <c r="S51" s="477">
        <f t="shared" si="9"/>
        <v>17</v>
      </c>
      <c r="T51" s="477">
        <f t="shared" si="10"/>
        <v>14</v>
      </c>
      <c r="U51" s="654">
        <f t="shared" si="11"/>
        <v>31</v>
      </c>
      <c r="W51" s="647"/>
    </row>
    <row r="52" spans="1:25">
      <c r="A52" s="468">
        <v>7</v>
      </c>
      <c r="B52" s="468">
        <v>3</v>
      </c>
      <c r="C52" s="468">
        <v>11</v>
      </c>
      <c r="D52" s="1895"/>
      <c r="E52" s="478" t="s">
        <v>25</v>
      </c>
      <c r="F52" s="485"/>
      <c r="G52" s="478">
        <v>22</v>
      </c>
      <c r="H52" s="478">
        <v>2</v>
      </c>
      <c r="I52" s="655">
        <f t="shared" si="6"/>
        <v>24</v>
      </c>
      <c r="J52" s="655"/>
      <c r="K52" s="478">
        <v>0</v>
      </c>
      <c r="L52" s="478">
        <v>0</v>
      </c>
      <c r="M52" s="655">
        <f t="shared" si="7"/>
        <v>0</v>
      </c>
      <c r="N52" s="655"/>
      <c r="O52" s="478">
        <v>7</v>
      </c>
      <c r="P52" s="478">
        <v>4</v>
      </c>
      <c r="Q52" s="655">
        <f t="shared" si="8"/>
        <v>11</v>
      </c>
      <c r="R52" s="655"/>
      <c r="S52" s="477">
        <f t="shared" si="9"/>
        <v>29</v>
      </c>
      <c r="T52" s="477">
        <f t="shared" si="10"/>
        <v>6</v>
      </c>
      <c r="U52" s="654">
        <f t="shared" si="11"/>
        <v>35</v>
      </c>
      <c r="W52" s="647"/>
    </row>
    <row r="53" spans="1:25">
      <c r="A53" s="468">
        <v>7</v>
      </c>
      <c r="B53" s="468">
        <v>3</v>
      </c>
      <c r="C53" s="468">
        <v>11</v>
      </c>
      <c r="D53" s="1895"/>
      <c r="E53" s="478" t="s">
        <v>187</v>
      </c>
      <c r="F53" s="457"/>
      <c r="G53" s="478">
        <v>2</v>
      </c>
      <c r="H53" s="478">
        <v>1</v>
      </c>
      <c r="I53" s="655">
        <f t="shared" si="6"/>
        <v>3</v>
      </c>
      <c r="J53" s="655"/>
      <c r="K53" s="478">
        <v>0</v>
      </c>
      <c r="L53" s="478">
        <v>0</v>
      </c>
      <c r="M53" s="655">
        <f t="shared" si="7"/>
        <v>0</v>
      </c>
      <c r="N53" s="655"/>
      <c r="O53" s="478">
        <v>0</v>
      </c>
      <c r="P53" s="478">
        <v>0</v>
      </c>
      <c r="Q53" s="655">
        <f t="shared" si="8"/>
        <v>0</v>
      </c>
      <c r="R53" s="655"/>
      <c r="S53" s="477">
        <f t="shared" si="9"/>
        <v>2</v>
      </c>
      <c r="T53" s="477">
        <f t="shared" si="10"/>
        <v>1</v>
      </c>
      <c r="U53" s="654">
        <f t="shared" si="11"/>
        <v>3</v>
      </c>
      <c r="W53" s="647"/>
    </row>
    <row r="54" spans="1:25">
      <c r="A54" s="468"/>
      <c r="B54" s="468"/>
      <c r="C54" s="468"/>
      <c r="D54" s="1894">
        <v>1408</v>
      </c>
      <c r="E54" s="373" t="s">
        <v>63</v>
      </c>
      <c r="F54" s="373"/>
      <c r="G54" s="652">
        <f>SUM(G55:G58)</f>
        <v>49</v>
      </c>
      <c r="H54" s="652">
        <f>SUM(H55:H58)</f>
        <v>20</v>
      </c>
      <c r="I54" s="652">
        <f t="shared" si="6"/>
        <v>69</v>
      </c>
      <c r="J54" s="652"/>
      <c r="K54" s="652">
        <f>SUM(K55:K58)</f>
        <v>6</v>
      </c>
      <c r="L54" s="652">
        <f>SUM(L55:L58)</f>
        <v>1</v>
      </c>
      <c r="M54" s="652">
        <f t="shared" si="7"/>
        <v>7</v>
      </c>
      <c r="N54" s="652"/>
      <c r="O54" s="652">
        <f>SUM(O55:O58)</f>
        <v>38</v>
      </c>
      <c r="P54" s="652">
        <f>SUM(P55:P58)</f>
        <v>24</v>
      </c>
      <c r="Q54" s="652">
        <f t="shared" si="8"/>
        <v>62</v>
      </c>
      <c r="R54" s="652"/>
      <c r="S54" s="481">
        <f t="shared" si="9"/>
        <v>93</v>
      </c>
      <c r="T54" s="481">
        <f t="shared" si="10"/>
        <v>45</v>
      </c>
      <c r="U54" s="651">
        <f t="shared" si="11"/>
        <v>138</v>
      </c>
      <c r="W54" s="647"/>
    </row>
    <row r="55" spans="1:25">
      <c r="A55" s="468">
        <v>8</v>
      </c>
      <c r="B55" s="468">
        <v>4</v>
      </c>
      <c r="C55" s="468">
        <v>6</v>
      </c>
      <c r="D55" s="1895"/>
      <c r="E55" s="478" t="s">
        <v>16</v>
      </c>
      <c r="F55" s="594"/>
      <c r="G55" s="478">
        <v>5</v>
      </c>
      <c r="H55" s="478">
        <v>4</v>
      </c>
      <c r="I55" s="477">
        <f t="shared" si="6"/>
        <v>9</v>
      </c>
      <c r="J55" s="477"/>
      <c r="K55" s="478">
        <v>0</v>
      </c>
      <c r="L55" s="478">
        <v>0</v>
      </c>
      <c r="M55" s="477">
        <f t="shared" si="7"/>
        <v>0</v>
      </c>
      <c r="N55" s="477"/>
      <c r="O55" s="478">
        <v>8</v>
      </c>
      <c r="P55" s="478">
        <v>4</v>
      </c>
      <c r="Q55" s="655">
        <f t="shared" si="8"/>
        <v>12</v>
      </c>
      <c r="R55" s="655"/>
      <c r="S55" s="477">
        <f t="shared" si="9"/>
        <v>13</v>
      </c>
      <c r="T55" s="477">
        <f t="shared" si="10"/>
        <v>8</v>
      </c>
      <c r="U55" s="654">
        <f t="shared" si="11"/>
        <v>21</v>
      </c>
      <c r="W55" s="647"/>
    </row>
    <row r="56" spans="1:25">
      <c r="A56" s="468">
        <v>8</v>
      </c>
      <c r="B56" s="468">
        <v>4</v>
      </c>
      <c r="C56" s="468">
        <v>8</v>
      </c>
      <c r="D56" s="1895"/>
      <c r="E56" s="478" t="s">
        <v>57</v>
      </c>
      <c r="F56" s="479"/>
      <c r="G56" s="478">
        <v>21</v>
      </c>
      <c r="H56" s="478">
        <v>8</v>
      </c>
      <c r="I56" s="655">
        <f t="shared" si="6"/>
        <v>29</v>
      </c>
      <c r="J56" s="655"/>
      <c r="K56" s="478">
        <v>5</v>
      </c>
      <c r="L56" s="478">
        <v>1</v>
      </c>
      <c r="M56" s="655">
        <f t="shared" si="7"/>
        <v>6</v>
      </c>
      <c r="N56" s="655"/>
      <c r="O56" s="478">
        <v>10</v>
      </c>
      <c r="P56" s="478">
        <v>6</v>
      </c>
      <c r="Q56" s="655">
        <f t="shared" si="8"/>
        <v>16</v>
      </c>
      <c r="R56" s="655"/>
      <c r="S56" s="477">
        <f t="shared" si="9"/>
        <v>36</v>
      </c>
      <c r="T56" s="477">
        <f t="shared" si="10"/>
        <v>15</v>
      </c>
      <c r="U56" s="654">
        <f t="shared" si="11"/>
        <v>51</v>
      </c>
      <c r="W56" s="647"/>
    </row>
    <row r="57" spans="1:25">
      <c r="A57" s="468">
        <v>8</v>
      </c>
      <c r="B57" s="468">
        <v>4</v>
      </c>
      <c r="C57" s="468">
        <v>11</v>
      </c>
      <c r="D57" s="1895"/>
      <c r="E57" s="478" t="s">
        <v>18</v>
      </c>
      <c r="F57" s="594"/>
      <c r="G57" s="478">
        <v>12</v>
      </c>
      <c r="H57" s="478">
        <v>6</v>
      </c>
      <c r="I57" s="655">
        <f t="shared" si="6"/>
        <v>18</v>
      </c>
      <c r="J57" s="655"/>
      <c r="K57" s="478">
        <v>0</v>
      </c>
      <c r="L57" s="478">
        <v>0</v>
      </c>
      <c r="M57" s="655">
        <f t="shared" si="7"/>
        <v>0</v>
      </c>
      <c r="N57" s="655"/>
      <c r="O57" s="478">
        <v>13</v>
      </c>
      <c r="P57" s="478">
        <v>9</v>
      </c>
      <c r="Q57" s="655">
        <f t="shared" si="8"/>
        <v>22</v>
      </c>
      <c r="R57" s="655"/>
      <c r="S57" s="477">
        <f t="shared" si="9"/>
        <v>25</v>
      </c>
      <c r="T57" s="477">
        <f t="shared" si="10"/>
        <v>15</v>
      </c>
      <c r="U57" s="654">
        <f t="shared" si="11"/>
        <v>40</v>
      </c>
      <c r="W57" s="647"/>
    </row>
    <row r="58" spans="1:25">
      <c r="A58" s="468">
        <v>8</v>
      </c>
      <c r="B58" s="468">
        <v>4</v>
      </c>
      <c r="C58" s="468">
        <v>11</v>
      </c>
      <c r="D58" s="1895"/>
      <c r="E58" s="478" t="s">
        <v>59</v>
      </c>
      <c r="F58" s="479"/>
      <c r="G58" s="478">
        <v>11</v>
      </c>
      <c r="H58" s="478">
        <v>2</v>
      </c>
      <c r="I58" s="655">
        <f t="shared" si="6"/>
        <v>13</v>
      </c>
      <c r="J58" s="655"/>
      <c r="K58" s="478">
        <v>1</v>
      </c>
      <c r="L58" s="478">
        <v>0</v>
      </c>
      <c r="M58" s="655">
        <f t="shared" si="7"/>
        <v>1</v>
      </c>
      <c r="N58" s="655"/>
      <c r="O58" s="478">
        <v>7</v>
      </c>
      <c r="P58" s="478">
        <v>5</v>
      </c>
      <c r="Q58" s="655">
        <f t="shared" si="8"/>
        <v>12</v>
      </c>
      <c r="R58" s="655"/>
      <c r="S58" s="477">
        <f t="shared" si="9"/>
        <v>19</v>
      </c>
      <c r="T58" s="477">
        <f t="shared" si="10"/>
        <v>7</v>
      </c>
      <c r="U58" s="654">
        <f t="shared" si="11"/>
        <v>26</v>
      </c>
      <c r="W58" s="647"/>
    </row>
    <row r="59" spans="1:25">
      <c r="A59" s="468"/>
      <c r="B59" s="468"/>
      <c r="C59" s="468"/>
      <c r="D59" s="1894">
        <v>1624</v>
      </c>
      <c r="E59" s="373" t="s">
        <v>19</v>
      </c>
      <c r="F59" s="372"/>
      <c r="G59" s="652">
        <f>SUM(G60:G62)</f>
        <v>7</v>
      </c>
      <c r="H59" s="652">
        <f>SUM(H60:H62)</f>
        <v>12</v>
      </c>
      <c r="I59" s="652">
        <f t="shared" si="6"/>
        <v>19</v>
      </c>
      <c r="J59" s="652"/>
      <c r="K59" s="656">
        <f>SUM(K60:K62)</f>
        <v>0</v>
      </c>
      <c r="L59" s="656">
        <f>SUM(L60:L62)</f>
        <v>0</v>
      </c>
      <c r="M59" s="652">
        <f t="shared" si="7"/>
        <v>0</v>
      </c>
      <c r="N59" s="652"/>
      <c r="O59" s="652">
        <f>SUM(O60:O62)</f>
        <v>7</v>
      </c>
      <c r="P59" s="652">
        <f>SUM(P60:P62)</f>
        <v>6</v>
      </c>
      <c r="Q59" s="652">
        <f t="shared" si="8"/>
        <v>13</v>
      </c>
      <c r="R59" s="652"/>
      <c r="S59" s="481">
        <f t="shared" si="9"/>
        <v>14</v>
      </c>
      <c r="T59" s="481">
        <f t="shared" si="10"/>
        <v>18</v>
      </c>
      <c r="U59" s="651">
        <f t="shared" si="11"/>
        <v>32</v>
      </c>
      <c r="W59" s="647"/>
    </row>
    <row r="60" spans="1:25">
      <c r="A60" s="468">
        <v>9</v>
      </c>
      <c r="B60" s="468">
        <v>4</v>
      </c>
      <c r="C60" s="468">
        <v>8</v>
      </c>
      <c r="D60" s="1895"/>
      <c r="E60" s="478" t="s">
        <v>186</v>
      </c>
      <c r="F60" s="485"/>
      <c r="G60" s="478">
        <v>6</v>
      </c>
      <c r="H60" s="478">
        <v>7</v>
      </c>
      <c r="I60" s="655">
        <f t="shared" si="6"/>
        <v>13</v>
      </c>
      <c r="J60" s="655"/>
      <c r="K60" s="478">
        <v>0</v>
      </c>
      <c r="L60" s="478">
        <v>0</v>
      </c>
      <c r="M60" s="655">
        <f t="shared" si="7"/>
        <v>0</v>
      </c>
      <c r="N60" s="655"/>
      <c r="O60" s="478">
        <v>0</v>
      </c>
      <c r="P60" s="478">
        <v>0</v>
      </c>
      <c r="Q60" s="655">
        <f t="shared" si="8"/>
        <v>0</v>
      </c>
      <c r="R60" s="655"/>
      <c r="S60" s="477">
        <f t="shared" si="9"/>
        <v>6</v>
      </c>
      <c r="T60" s="477">
        <f t="shared" si="10"/>
        <v>7</v>
      </c>
      <c r="U60" s="654">
        <f t="shared" si="11"/>
        <v>13</v>
      </c>
      <c r="W60" s="647"/>
    </row>
    <row r="61" spans="1:25">
      <c r="A61" s="468">
        <v>9</v>
      </c>
      <c r="B61" s="468">
        <v>4</v>
      </c>
      <c r="C61" s="468">
        <v>8</v>
      </c>
      <c r="D61" s="1895"/>
      <c r="E61" s="478" t="s">
        <v>149</v>
      </c>
      <c r="F61" s="485"/>
      <c r="G61" s="478">
        <v>0</v>
      </c>
      <c r="H61" s="478">
        <v>3</v>
      </c>
      <c r="I61" s="655">
        <f t="shared" si="6"/>
        <v>3</v>
      </c>
      <c r="J61" s="655"/>
      <c r="K61" s="478">
        <v>0</v>
      </c>
      <c r="L61" s="478">
        <v>0</v>
      </c>
      <c r="M61" s="655">
        <f t="shared" si="7"/>
        <v>0</v>
      </c>
      <c r="N61" s="655"/>
      <c r="O61" s="478">
        <v>4</v>
      </c>
      <c r="P61" s="478">
        <v>0</v>
      </c>
      <c r="Q61" s="655">
        <f t="shared" si="8"/>
        <v>4</v>
      </c>
      <c r="R61" s="655"/>
      <c r="S61" s="477">
        <f t="shared" si="9"/>
        <v>4</v>
      </c>
      <c r="T61" s="477">
        <f t="shared" si="10"/>
        <v>3</v>
      </c>
      <c r="U61" s="654">
        <f t="shared" si="11"/>
        <v>7</v>
      </c>
      <c r="W61" s="647"/>
      <c r="Y61" s="449"/>
    </row>
    <row r="62" spans="1:25">
      <c r="A62" s="468">
        <v>9</v>
      </c>
      <c r="B62" s="468">
        <v>5</v>
      </c>
      <c r="C62" s="468">
        <v>11</v>
      </c>
      <c r="D62" s="1896"/>
      <c r="E62" s="478" t="s">
        <v>22</v>
      </c>
      <c r="F62" s="485"/>
      <c r="G62" s="478">
        <v>1</v>
      </c>
      <c r="H62" s="478">
        <v>2</v>
      </c>
      <c r="I62" s="655">
        <f t="shared" si="6"/>
        <v>3</v>
      </c>
      <c r="J62" s="655"/>
      <c r="K62" s="478">
        <v>0</v>
      </c>
      <c r="L62" s="478">
        <v>0</v>
      </c>
      <c r="M62" s="655">
        <f t="shared" si="7"/>
        <v>0</v>
      </c>
      <c r="N62" s="655"/>
      <c r="O62" s="478">
        <v>3</v>
      </c>
      <c r="P62" s="478">
        <v>6</v>
      </c>
      <c r="Q62" s="655">
        <f t="shared" si="8"/>
        <v>9</v>
      </c>
      <c r="R62" s="655"/>
      <c r="S62" s="477">
        <f t="shared" si="9"/>
        <v>4</v>
      </c>
      <c r="T62" s="477">
        <f t="shared" si="10"/>
        <v>8</v>
      </c>
      <c r="U62" s="654">
        <f t="shared" si="11"/>
        <v>12</v>
      </c>
      <c r="W62" s="647"/>
    </row>
    <row r="63" spans="1:25">
      <c r="A63" s="468"/>
      <c r="B63" s="468" t="s">
        <v>17</v>
      </c>
      <c r="C63" s="468" t="s">
        <v>17</v>
      </c>
      <c r="D63" s="653"/>
      <c r="E63" s="373" t="s">
        <v>11</v>
      </c>
      <c r="F63" s="514"/>
      <c r="G63" s="482">
        <v>76</v>
      </c>
      <c r="H63" s="482">
        <v>74</v>
      </c>
      <c r="I63" s="652">
        <f t="shared" si="6"/>
        <v>150</v>
      </c>
      <c r="J63" s="652"/>
      <c r="K63" s="482">
        <v>3</v>
      </c>
      <c r="L63" s="482">
        <v>0</v>
      </c>
      <c r="M63" s="652">
        <f t="shared" si="7"/>
        <v>3</v>
      </c>
      <c r="N63" s="652"/>
      <c r="O63" s="482">
        <v>1</v>
      </c>
      <c r="P63" s="482">
        <v>0</v>
      </c>
      <c r="Q63" s="652">
        <f t="shared" si="8"/>
        <v>1</v>
      </c>
      <c r="R63" s="652"/>
      <c r="S63" s="481">
        <f t="shared" si="9"/>
        <v>80</v>
      </c>
      <c r="T63" s="481">
        <f t="shared" si="10"/>
        <v>74</v>
      </c>
      <c r="U63" s="651">
        <f t="shared" si="11"/>
        <v>154</v>
      </c>
      <c r="W63" s="647"/>
    </row>
    <row r="64" spans="1:25" ht="15" customHeight="1">
      <c r="A64" s="449"/>
      <c r="B64" s="449"/>
      <c r="C64" s="449"/>
      <c r="D64" s="606"/>
      <c r="E64" s="1885" t="s">
        <v>0</v>
      </c>
      <c r="F64" s="1886"/>
      <c r="G64" s="649">
        <f>SUM(G9+G20+G31+G35+G38+G43+G50+G54+G59+G63)</f>
        <v>615</v>
      </c>
      <c r="H64" s="649">
        <f>SUM(H9+H20+H31+H35+H38+H43+H50+H54+H59+H63)</f>
        <v>371</v>
      </c>
      <c r="I64" s="649">
        <f>SUM(I9+I20+I31+I35+I38+I43+I50+I54+I59+I63)</f>
        <v>986</v>
      </c>
      <c r="J64" s="649"/>
      <c r="K64" s="649">
        <f>SUM(K9+K20+K31+K35+K38+K43+K50+K54+K59+K63)</f>
        <v>138</v>
      </c>
      <c r="L64" s="649">
        <f>SUM(L9+L20+L31+L35+L38+L43+L50+L54+L59+L63)</f>
        <v>51</v>
      </c>
      <c r="M64" s="649">
        <f>SUM(M9+M20+M31+M35+M38+M43+M50+M54+M59+M63)</f>
        <v>189</v>
      </c>
      <c r="N64" s="649"/>
      <c r="O64" s="649">
        <f>SUM(O9+O20+O31+O35+O38+O43+O50+O54+O59+O63)</f>
        <v>735</v>
      </c>
      <c r="P64" s="649">
        <f>SUM(P9+P20+P31+P35+P38+P43+P50+P54+P59+P63)</f>
        <v>485</v>
      </c>
      <c r="Q64" s="649">
        <f>SUM(Q9+Q20+Q31+Q35+Q38+Q43+Q50+Q54+Q59+Q63)</f>
        <v>1220</v>
      </c>
      <c r="R64" s="649"/>
      <c r="S64" s="649">
        <f>SUM(S9+S20+S31+S35+S38+S43+S50+S54+S59+S63)</f>
        <v>1488</v>
      </c>
      <c r="T64" s="649">
        <f>SUM(T9+T20+T31+T35+T38+T43+T50+T54+T59+T63)</f>
        <v>907</v>
      </c>
      <c r="U64" s="648">
        <f>SUM(U9+U20+U31+U35+U38+U43+U50+U54+U59+U63)</f>
        <v>2395</v>
      </c>
      <c r="W64" s="647"/>
    </row>
    <row r="65" spans="4:6" ht="12" customHeight="1">
      <c r="D65" s="646"/>
      <c r="E65" s="451" t="s">
        <v>185</v>
      </c>
      <c r="F65" s="451"/>
    </row>
    <row r="66" spans="4:6" ht="12" customHeight="1">
      <c r="D66" s="646"/>
      <c r="E66" s="451"/>
    </row>
    <row r="67" spans="4:6" ht="12" customHeight="1">
      <c r="E67" s="451"/>
    </row>
    <row r="68" spans="4:6" ht="9" customHeight="1">
      <c r="D68" s="646"/>
    </row>
    <row r="69" spans="4:6" ht="9" customHeight="1">
      <c r="D69" s="646"/>
    </row>
    <row r="70" spans="4:6" ht="9" customHeight="1"/>
    <row r="71" spans="4:6" ht="9" customHeight="1"/>
    <row r="72" spans="4:6" ht="9" customHeight="1"/>
    <row r="73" spans="4:6" ht="9" customHeight="1"/>
    <row r="74" spans="4:6" ht="9" customHeight="1"/>
    <row r="75" spans="4:6" ht="9" customHeight="1"/>
    <row r="76" spans="4:6" ht="9" customHeight="1"/>
    <row r="77" spans="4:6" ht="9" customHeight="1"/>
    <row r="78" spans="4:6" ht="9" customHeight="1"/>
    <row r="79" spans="4:6" ht="9" customHeight="1"/>
    <row r="80" spans="4:6"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21" ht="9" customHeight="1"/>
    <row r="146" spans="5:21" ht="9" customHeight="1"/>
    <row r="147" spans="5:21" ht="9" customHeight="1"/>
    <row r="148" spans="5:21" ht="9" customHeight="1"/>
    <row r="149" spans="5:21" ht="9" customHeight="1"/>
    <row r="150" spans="5:21" ht="9" customHeight="1"/>
    <row r="151" spans="5:21" ht="9" customHeight="1"/>
    <row r="152" spans="5:21" ht="9" customHeight="1"/>
    <row r="153" spans="5:21" ht="9" customHeight="1"/>
    <row r="154" spans="5:21" ht="9" customHeight="1">
      <c r="E154" s="451"/>
      <c r="F154" s="451"/>
      <c r="G154" s="644"/>
      <c r="H154" s="644"/>
      <c r="I154" s="645"/>
      <c r="J154" s="645"/>
      <c r="K154" s="644"/>
      <c r="L154" s="644"/>
      <c r="M154" s="645"/>
      <c r="N154" s="645"/>
      <c r="O154" s="644"/>
      <c r="P154" s="644"/>
      <c r="Q154" s="645"/>
      <c r="R154" s="645"/>
      <c r="S154" s="645"/>
      <c r="T154" s="645"/>
      <c r="U154" s="644"/>
    </row>
    <row r="155" spans="5:21" ht="9" customHeight="1"/>
    <row r="156" spans="5:21" ht="9" customHeight="1"/>
    <row r="157" spans="5:21" ht="9" customHeight="1"/>
    <row r="158" spans="5:21" ht="9" customHeight="1"/>
    <row r="159" spans="5:21" ht="9" customHeight="1"/>
    <row r="160" spans="5:2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sheetData>
  <mergeCells count="22">
    <mergeCell ref="D6:D8"/>
    <mergeCell ref="E6:F8"/>
    <mergeCell ref="D3:U3"/>
    <mergeCell ref="U6:U8"/>
    <mergeCell ref="D54:D58"/>
    <mergeCell ref="D4:U4"/>
    <mergeCell ref="D43:D49"/>
    <mergeCell ref="D31:D34"/>
    <mergeCell ref="K7:M7"/>
    <mergeCell ref="D38:D42"/>
    <mergeCell ref="S7:T7"/>
    <mergeCell ref="E64:F64"/>
    <mergeCell ref="Y3:AM3"/>
    <mergeCell ref="O7:Q7"/>
    <mergeCell ref="G6:Q6"/>
    <mergeCell ref="G7:I7"/>
    <mergeCell ref="Y27:AA31"/>
    <mergeCell ref="D35:D37"/>
    <mergeCell ref="D20:D30"/>
    <mergeCell ref="D9:D19"/>
    <mergeCell ref="D59:D62"/>
    <mergeCell ref="D50:D53"/>
  </mergeCells>
  <printOptions horizontalCentered="1"/>
  <pageMargins left="0.51" right="0.43" top="0.52" bottom="0.94488188976377963" header="0.51181102362204722" footer="0.51181102362204722"/>
  <pageSetup scale="66" orientation="portrait" r:id="rId1"/>
  <headerFooter alignWithMargins="0">
    <oddFooter>&amp;F</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4C17E-DBF1-454A-96C4-FD0478CE4C9B}">
  <dimension ref="A1:BB73"/>
  <sheetViews>
    <sheetView view="pageBreakPreview" topLeftCell="D1" zoomScaleNormal="100" zoomScaleSheetLayoutView="100" workbookViewId="0">
      <selection activeCell="AG1" sqref="AG1:BD1048576"/>
    </sheetView>
  </sheetViews>
  <sheetFormatPr baseColWidth="10" defaultColWidth="11.42578125" defaultRowHeight="12.75"/>
  <cols>
    <col min="1" max="1" width="1.5703125" style="629" hidden="1" customWidth="1"/>
    <col min="2" max="2" width="1.85546875" style="629" hidden="1" customWidth="1"/>
    <col min="3" max="3" width="2.7109375" style="629" hidden="1" customWidth="1"/>
    <col min="4" max="4" width="6" style="1" customWidth="1"/>
    <col min="5" max="5" width="4.7109375" style="1" customWidth="1"/>
    <col min="6" max="6" width="57.85546875" style="1" customWidth="1"/>
    <col min="7" max="7" width="4" style="449" bestFit="1" customWidth="1"/>
    <col min="8" max="8" width="3.28515625" style="541" customWidth="1"/>
    <col min="9" max="9" width="5.42578125" style="541" customWidth="1"/>
    <col min="10" max="10" width="0.85546875" style="541" customWidth="1"/>
    <col min="11" max="11" width="3.5703125" style="541" bestFit="1" customWidth="1"/>
    <col min="12" max="12" width="3.28515625" style="541" customWidth="1"/>
    <col min="13" max="13" width="5.42578125" style="541" customWidth="1"/>
    <col min="14" max="14" width="0.85546875" style="541" customWidth="1"/>
    <col min="15" max="15" width="3.28515625" style="541" customWidth="1"/>
    <col min="16" max="16" width="3.42578125" style="541" customWidth="1"/>
    <col min="17" max="17" width="5.42578125" style="541" customWidth="1"/>
    <col min="18" max="18" width="0.85546875" style="541" customWidth="1"/>
    <col min="19" max="19" width="3.5703125" style="541" bestFit="1" customWidth="1"/>
    <col min="20" max="20" width="3.28515625" style="541" customWidth="1"/>
    <col min="21" max="21" width="5.42578125" style="541" customWidth="1"/>
    <col min="22" max="22" width="0.85546875" style="541" customWidth="1"/>
    <col min="23" max="24" width="3.28515625" style="541" customWidth="1"/>
    <col min="25" max="25" width="5.42578125" style="541" customWidth="1"/>
    <col min="26" max="26" width="0.85546875" style="541" customWidth="1"/>
    <col min="27" max="27" width="4.5703125" style="541" customWidth="1"/>
    <col min="28" max="28" width="4" style="541" customWidth="1"/>
    <col min="29" max="29" width="5.7109375" style="618" customWidth="1"/>
    <col min="30" max="30" width="4.5703125" style="618" customWidth="1"/>
    <col min="31" max="31" width="5.5703125" style="618" customWidth="1"/>
    <col min="32" max="43" width="4.5703125" style="618" customWidth="1"/>
    <col min="44" max="49" width="5.42578125" style="618" customWidth="1"/>
    <col min="50" max="50" width="6" style="618" customWidth="1"/>
    <col min="51" max="51" width="12.28515625" style="618" bestFit="1" customWidth="1"/>
    <col min="52" max="16384" width="11.42578125" style="618"/>
  </cols>
  <sheetData>
    <row r="1" spans="1:54" ht="12" customHeight="1"/>
    <row r="2" spans="1:54" ht="3.75" customHeight="1"/>
    <row r="3" spans="1:54" ht="15.75" customHeight="1">
      <c r="D3" s="2173" t="s">
        <v>244</v>
      </c>
      <c r="E3" s="2173"/>
      <c r="F3" s="2173"/>
      <c r="G3" s="2173"/>
      <c r="H3" s="2173"/>
      <c r="I3" s="2173"/>
      <c r="J3" s="2173"/>
      <c r="K3" s="2173"/>
      <c r="L3" s="2173"/>
      <c r="M3" s="2173"/>
      <c r="N3" s="2173"/>
      <c r="O3" s="2173"/>
      <c r="P3" s="2173"/>
      <c r="Q3" s="2173"/>
      <c r="R3" s="2173"/>
      <c r="S3" s="2173"/>
      <c r="T3" s="2173"/>
      <c r="U3" s="2173"/>
      <c r="V3" s="2173"/>
      <c r="W3" s="2173"/>
      <c r="X3" s="2173"/>
      <c r="Y3" s="2173"/>
      <c r="Z3" s="2173"/>
      <c r="AA3" s="2173"/>
      <c r="AB3" s="2173"/>
      <c r="AC3" s="2173"/>
      <c r="AD3" s="639"/>
      <c r="AE3" s="639"/>
      <c r="AF3" s="639"/>
      <c r="AG3" s="639"/>
      <c r="AH3" s="639"/>
      <c r="AI3" s="639"/>
      <c r="AJ3" s="639"/>
      <c r="AK3" s="639"/>
      <c r="AL3" s="639"/>
      <c r="AM3" s="639"/>
      <c r="AN3" s="639"/>
      <c r="AO3" s="639"/>
      <c r="AP3" s="639"/>
      <c r="AQ3" s="639"/>
      <c r="AR3" s="639"/>
      <c r="AS3" s="639"/>
      <c r="AT3" s="639"/>
      <c r="AU3" s="639"/>
      <c r="AV3" s="639"/>
      <c r="AW3" s="639"/>
    </row>
    <row r="4" spans="1:54" ht="15.75" customHeight="1">
      <c r="D4" s="2174" t="s">
        <v>68</v>
      </c>
      <c r="E4" s="2174"/>
      <c r="F4" s="2174"/>
      <c r="G4" s="2174"/>
      <c r="H4" s="2174"/>
      <c r="I4" s="2174"/>
      <c r="J4" s="2174"/>
      <c r="K4" s="2174"/>
      <c r="L4" s="2174"/>
      <c r="M4" s="2174"/>
      <c r="N4" s="2174"/>
      <c r="O4" s="2174"/>
      <c r="P4" s="2174"/>
      <c r="Q4" s="2174"/>
      <c r="R4" s="2174"/>
      <c r="S4" s="2174"/>
      <c r="T4" s="2174"/>
      <c r="U4" s="2174"/>
      <c r="V4" s="2174"/>
      <c r="W4" s="2174"/>
      <c r="X4" s="2174"/>
      <c r="Y4" s="2174"/>
      <c r="Z4" s="2174"/>
      <c r="AA4" s="2174"/>
      <c r="AB4" s="2174"/>
      <c r="AC4" s="2174"/>
      <c r="AD4" s="639"/>
      <c r="AE4" s="639"/>
      <c r="AF4" s="639"/>
      <c r="AG4" s="639"/>
      <c r="AH4" s="639"/>
      <c r="AI4" s="639"/>
      <c r="AJ4" s="639"/>
      <c r="AK4" s="639"/>
      <c r="AL4" s="639"/>
      <c r="AM4" s="639"/>
      <c r="AN4" s="639"/>
      <c r="AO4" s="639"/>
      <c r="AP4" s="639"/>
      <c r="AQ4" s="639"/>
      <c r="AR4" s="639"/>
      <c r="AS4" s="639"/>
      <c r="AT4" s="639"/>
      <c r="AU4" s="639"/>
      <c r="AV4" s="639"/>
      <c r="AW4" s="639"/>
    </row>
    <row r="5" spans="1:54" ht="13.5" customHeight="1">
      <c r="D5" s="2175"/>
      <c r="E5" s="2175"/>
      <c r="F5" s="2175"/>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row>
    <row r="6" spans="1:54" ht="12.75" customHeight="1">
      <c r="A6" s="5"/>
      <c r="B6" s="5"/>
      <c r="C6" s="5"/>
      <c r="D6" s="1935" t="s">
        <v>6</v>
      </c>
      <c r="E6" s="2171" t="s">
        <v>67</v>
      </c>
      <c r="F6" s="1915"/>
      <c r="G6" s="1930" t="s">
        <v>243</v>
      </c>
      <c r="H6" s="1930"/>
      <c r="I6" s="1930"/>
      <c r="J6" s="1930"/>
      <c r="K6" s="1930"/>
      <c r="L6" s="1930"/>
      <c r="M6" s="1930"/>
      <c r="N6" s="1930"/>
      <c r="O6" s="1930"/>
      <c r="P6" s="1930"/>
      <c r="Q6" s="1930"/>
      <c r="R6" s="1930"/>
      <c r="S6" s="1930"/>
      <c r="T6" s="1930"/>
      <c r="U6" s="1930"/>
      <c r="V6" s="1930"/>
      <c r="W6" s="1930"/>
      <c r="X6" s="1930"/>
      <c r="Y6" s="1930"/>
      <c r="Z6" s="642"/>
      <c r="AA6" s="638"/>
      <c r="AB6" s="638"/>
      <c r="AC6" s="2167" t="s">
        <v>0</v>
      </c>
    </row>
    <row r="7" spans="1:54">
      <c r="A7" s="5" t="s">
        <v>12</v>
      </c>
      <c r="B7" s="5" t="s">
        <v>13</v>
      </c>
      <c r="C7" s="5" t="s">
        <v>14</v>
      </c>
      <c r="D7" s="1935"/>
      <c r="E7" s="1916"/>
      <c r="F7" s="1916"/>
      <c r="G7" s="2047" t="s">
        <v>242</v>
      </c>
      <c r="H7" s="2047"/>
      <c r="I7" s="2047"/>
      <c r="J7" s="601"/>
      <c r="K7" s="2170" t="s">
        <v>241</v>
      </c>
      <c r="L7" s="2170"/>
      <c r="M7" s="2170"/>
      <c r="N7" s="601"/>
      <c r="O7" s="2170" t="s">
        <v>240</v>
      </c>
      <c r="P7" s="2170"/>
      <c r="Q7" s="2170"/>
      <c r="R7" s="601"/>
      <c r="S7" s="2170" t="s">
        <v>239</v>
      </c>
      <c r="T7" s="2170"/>
      <c r="U7" s="2170"/>
      <c r="V7" s="637"/>
      <c r="W7" s="2170" t="s">
        <v>238</v>
      </c>
      <c r="X7" s="2170"/>
      <c r="Y7" s="2170"/>
      <c r="Z7" s="637"/>
      <c r="AA7" s="2170" t="s">
        <v>237</v>
      </c>
      <c r="AB7" s="2170"/>
      <c r="AC7" s="2168"/>
    </row>
    <row r="8" spans="1:54" ht="11.25" customHeight="1">
      <c r="A8" s="5"/>
      <c r="B8" s="5"/>
      <c r="C8" s="5"/>
      <c r="D8" s="1935"/>
      <c r="E8" s="1917"/>
      <c r="F8" s="1917"/>
      <c r="G8" s="635" t="s">
        <v>72</v>
      </c>
      <c r="H8" s="635" t="s">
        <v>71</v>
      </c>
      <c r="I8" s="635" t="s">
        <v>0</v>
      </c>
      <c r="J8" s="635"/>
      <c r="K8" s="635" t="s">
        <v>72</v>
      </c>
      <c r="L8" s="635" t="s">
        <v>71</v>
      </c>
      <c r="M8" s="635" t="s">
        <v>0</v>
      </c>
      <c r="N8" s="635"/>
      <c r="O8" s="635" t="s">
        <v>72</v>
      </c>
      <c r="P8" s="635" t="s">
        <v>71</v>
      </c>
      <c r="Q8" s="635" t="s">
        <v>0</v>
      </c>
      <c r="R8" s="635"/>
      <c r="S8" s="635" t="s">
        <v>72</v>
      </c>
      <c r="T8" s="635" t="s">
        <v>71</v>
      </c>
      <c r="U8" s="635" t="s">
        <v>0</v>
      </c>
      <c r="V8" s="635"/>
      <c r="W8" s="635" t="s">
        <v>72</v>
      </c>
      <c r="X8" s="635" t="s">
        <v>71</v>
      </c>
      <c r="Y8" s="635" t="s">
        <v>0</v>
      </c>
      <c r="Z8" s="635"/>
      <c r="AA8" s="635" t="s">
        <v>72</v>
      </c>
      <c r="AB8" s="635" t="s">
        <v>71</v>
      </c>
      <c r="AC8" s="2169"/>
    </row>
    <row r="9" spans="1:54" ht="13.5" customHeight="1">
      <c r="A9" s="5"/>
      <c r="B9" s="5"/>
      <c r="D9" s="1891">
        <v>1401</v>
      </c>
      <c r="E9" s="373" t="s">
        <v>1</v>
      </c>
      <c r="F9" s="491"/>
      <c r="G9" s="498">
        <f>SUM(G10:G19)</f>
        <v>67</v>
      </c>
      <c r="H9" s="498">
        <f>SUM(H10:H19)</f>
        <v>28</v>
      </c>
      <c r="I9" s="498">
        <f t="shared" ref="I9:I40" si="0">SUM(G9:H9)</f>
        <v>95</v>
      </c>
      <c r="J9" s="498"/>
      <c r="K9" s="498">
        <f>SUM(K10:K19)</f>
        <v>35</v>
      </c>
      <c r="L9" s="498">
        <f>SUM(L10:L19)</f>
        <v>14</v>
      </c>
      <c r="M9" s="498">
        <f t="shared" ref="M9:M40" si="1">SUM(K9:L9)</f>
        <v>49</v>
      </c>
      <c r="N9" s="498"/>
      <c r="O9" s="498">
        <f>SUM(O10:O19)</f>
        <v>11</v>
      </c>
      <c r="P9" s="498">
        <f>SUM(P10:P19)</f>
        <v>1</v>
      </c>
      <c r="Q9" s="498">
        <f t="shared" ref="Q9:Q40" si="2">SUM(O9:P9)</f>
        <v>12</v>
      </c>
      <c r="R9" s="498"/>
      <c r="S9" s="498">
        <f>SUM(S10:S19)</f>
        <v>13</v>
      </c>
      <c r="T9" s="498">
        <f>SUM(T10:T19)</f>
        <v>6</v>
      </c>
      <c r="U9" s="498">
        <f t="shared" ref="U9:U40" si="3">SUM(S9:T9)</f>
        <v>19</v>
      </c>
      <c r="V9" s="498"/>
      <c r="W9" s="498">
        <f>SUM(W10:W19)</f>
        <v>81</v>
      </c>
      <c r="X9" s="498">
        <f>SUM(X10:X19)</f>
        <v>16</v>
      </c>
      <c r="Y9" s="498">
        <f t="shared" ref="Y9:Y40" si="4">SUM(W9:X9)</f>
        <v>97</v>
      </c>
      <c r="Z9" s="498"/>
      <c r="AA9" s="498">
        <f t="shared" ref="AA9:AA40" si="5">SUM(G9+K9+O9+S9+W9)</f>
        <v>207</v>
      </c>
      <c r="AB9" s="498">
        <f t="shared" ref="AB9:AB40" si="6">SUM(H9+L9+P9+T9+X9)</f>
        <v>65</v>
      </c>
      <c r="AC9" s="480">
        <f t="shared" ref="AC9:AC40" si="7">SUM(Y9,U9,Q9,M9,I9)</f>
        <v>272</v>
      </c>
    </row>
    <row r="10" spans="1:54" ht="13.5" customHeight="1">
      <c r="A10" s="468">
        <v>1</v>
      </c>
      <c r="B10" s="468">
        <v>1</v>
      </c>
      <c r="C10" s="468">
        <v>11</v>
      </c>
      <c r="D10" s="1892"/>
      <c r="E10" s="478" t="s">
        <v>33</v>
      </c>
      <c r="F10" s="4"/>
      <c r="G10" s="478">
        <v>6</v>
      </c>
      <c r="H10" s="478">
        <v>1</v>
      </c>
      <c r="I10" s="367">
        <f t="shared" si="0"/>
        <v>7</v>
      </c>
      <c r="J10" s="367"/>
      <c r="K10" s="478">
        <v>6</v>
      </c>
      <c r="L10" s="478">
        <v>0</v>
      </c>
      <c r="M10" s="367">
        <f t="shared" si="1"/>
        <v>6</v>
      </c>
      <c r="N10" s="367"/>
      <c r="O10" s="478">
        <v>1</v>
      </c>
      <c r="P10" s="478">
        <v>0</v>
      </c>
      <c r="Q10" s="367">
        <f t="shared" si="2"/>
        <v>1</v>
      </c>
      <c r="R10" s="367"/>
      <c r="S10" s="478">
        <v>4</v>
      </c>
      <c r="T10" s="478">
        <v>3</v>
      </c>
      <c r="U10" s="367">
        <f t="shared" si="3"/>
        <v>7</v>
      </c>
      <c r="V10" s="367"/>
      <c r="W10" s="478">
        <v>18</v>
      </c>
      <c r="X10" s="478">
        <v>8</v>
      </c>
      <c r="Y10" s="367">
        <f t="shared" si="4"/>
        <v>26</v>
      </c>
      <c r="Z10" s="367"/>
      <c r="AA10" s="641">
        <f t="shared" si="5"/>
        <v>35</v>
      </c>
      <c r="AB10" s="641">
        <f t="shared" si="6"/>
        <v>12</v>
      </c>
      <c r="AC10" s="632">
        <f t="shared" si="7"/>
        <v>47</v>
      </c>
      <c r="AZ10" s="629"/>
      <c r="BA10" s="628"/>
      <c r="BB10" s="628"/>
    </row>
    <row r="11" spans="1:54" ht="13.5" customHeight="1">
      <c r="A11" s="468">
        <v>1</v>
      </c>
      <c r="B11" s="468">
        <v>1</v>
      </c>
      <c r="C11" s="468">
        <v>7</v>
      </c>
      <c r="D11" s="1892"/>
      <c r="E11" s="478" t="s">
        <v>66</v>
      </c>
      <c r="F11" s="4"/>
      <c r="G11" s="478">
        <v>11</v>
      </c>
      <c r="H11" s="478">
        <v>4</v>
      </c>
      <c r="I11" s="367">
        <f t="shared" si="0"/>
        <v>15</v>
      </c>
      <c r="J11" s="367"/>
      <c r="K11" s="478">
        <v>0</v>
      </c>
      <c r="L11" s="478">
        <v>0</v>
      </c>
      <c r="M11" s="367">
        <f t="shared" si="1"/>
        <v>0</v>
      </c>
      <c r="N11" s="367"/>
      <c r="O11" s="478">
        <v>0</v>
      </c>
      <c r="P11" s="478">
        <v>0</v>
      </c>
      <c r="Q11" s="367">
        <f t="shared" si="2"/>
        <v>0</v>
      </c>
      <c r="R11" s="367"/>
      <c r="S11" s="478">
        <v>0</v>
      </c>
      <c r="T11" s="478">
        <v>0</v>
      </c>
      <c r="U11" s="367">
        <f t="shared" si="3"/>
        <v>0</v>
      </c>
      <c r="V11" s="367"/>
      <c r="W11" s="478">
        <v>0</v>
      </c>
      <c r="X11" s="478">
        <v>0</v>
      </c>
      <c r="Y11" s="367">
        <f t="shared" si="4"/>
        <v>0</v>
      </c>
      <c r="Z11" s="367"/>
      <c r="AA11" s="367">
        <f t="shared" si="5"/>
        <v>11</v>
      </c>
      <c r="AB11" s="367">
        <f t="shared" si="6"/>
        <v>4</v>
      </c>
      <c r="AC11" s="632">
        <f t="shared" si="7"/>
        <v>15</v>
      </c>
      <c r="AZ11" s="629"/>
      <c r="BA11" s="628"/>
      <c r="BB11" s="628"/>
    </row>
    <row r="12" spans="1:54" ht="13.5" customHeight="1">
      <c r="A12" s="468">
        <v>1</v>
      </c>
      <c r="B12" s="468">
        <v>1</v>
      </c>
      <c r="C12" s="468">
        <v>5</v>
      </c>
      <c r="D12" s="1892"/>
      <c r="E12" s="478" t="s">
        <v>34</v>
      </c>
      <c r="F12" s="4"/>
      <c r="G12" s="478">
        <v>9</v>
      </c>
      <c r="H12" s="478">
        <v>3</v>
      </c>
      <c r="I12" s="367">
        <f t="shared" si="0"/>
        <v>12</v>
      </c>
      <c r="J12" s="367"/>
      <c r="K12" s="478">
        <v>4</v>
      </c>
      <c r="L12" s="478">
        <v>0</v>
      </c>
      <c r="M12" s="367">
        <f t="shared" si="1"/>
        <v>4</v>
      </c>
      <c r="N12" s="367"/>
      <c r="O12" s="478">
        <v>6</v>
      </c>
      <c r="P12" s="478">
        <v>0</v>
      </c>
      <c r="Q12" s="367">
        <f t="shared" si="2"/>
        <v>6</v>
      </c>
      <c r="R12" s="367"/>
      <c r="S12" s="478">
        <v>2</v>
      </c>
      <c r="T12" s="478">
        <v>0</v>
      </c>
      <c r="U12" s="367">
        <f t="shared" si="3"/>
        <v>2</v>
      </c>
      <c r="V12" s="367"/>
      <c r="W12" s="478">
        <v>33</v>
      </c>
      <c r="X12" s="478">
        <v>5</v>
      </c>
      <c r="Y12" s="367">
        <f t="shared" si="4"/>
        <v>38</v>
      </c>
      <c r="Z12" s="367"/>
      <c r="AA12" s="367">
        <f t="shared" si="5"/>
        <v>54</v>
      </c>
      <c r="AB12" s="367">
        <f t="shared" si="6"/>
        <v>8</v>
      </c>
      <c r="AC12" s="632">
        <f t="shared" si="7"/>
        <v>62</v>
      </c>
      <c r="AZ12" s="629"/>
      <c r="BA12" s="628"/>
      <c r="BB12" s="628"/>
    </row>
    <row r="13" spans="1:54" ht="13.5" customHeight="1">
      <c r="A13" s="468">
        <v>1</v>
      </c>
      <c r="B13" s="468">
        <v>1</v>
      </c>
      <c r="C13" s="468">
        <v>12</v>
      </c>
      <c r="D13" s="1892"/>
      <c r="E13" s="478" t="s">
        <v>35</v>
      </c>
      <c r="F13" s="4"/>
      <c r="G13" s="478">
        <v>6</v>
      </c>
      <c r="H13" s="478">
        <v>2</v>
      </c>
      <c r="I13" s="367">
        <f t="shared" si="0"/>
        <v>8</v>
      </c>
      <c r="J13" s="367"/>
      <c r="K13" s="478">
        <v>2</v>
      </c>
      <c r="L13" s="478">
        <v>1</v>
      </c>
      <c r="M13" s="367">
        <f t="shared" si="1"/>
        <v>3</v>
      </c>
      <c r="N13" s="367"/>
      <c r="O13" s="478">
        <v>2</v>
      </c>
      <c r="P13" s="478">
        <v>0</v>
      </c>
      <c r="Q13" s="367">
        <f t="shared" si="2"/>
        <v>2</v>
      </c>
      <c r="R13" s="367"/>
      <c r="S13" s="478">
        <v>7</v>
      </c>
      <c r="T13" s="478">
        <v>3</v>
      </c>
      <c r="U13" s="367">
        <f t="shared" si="3"/>
        <v>10</v>
      </c>
      <c r="V13" s="367"/>
      <c r="W13" s="478">
        <v>27</v>
      </c>
      <c r="X13" s="478">
        <v>3</v>
      </c>
      <c r="Y13" s="367">
        <f t="shared" si="4"/>
        <v>30</v>
      </c>
      <c r="Z13" s="367"/>
      <c r="AA13" s="367">
        <f t="shared" si="5"/>
        <v>44</v>
      </c>
      <c r="AB13" s="367">
        <f t="shared" si="6"/>
        <v>9</v>
      </c>
      <c r="AC13" s="632">
        <f t="shared" si="7"/>
        <v>53</v>
      </c>
      <c r="AZ13" s="629"/>
      <c r="BA13" s="628"/>
      <c r="BB13" s="628"/>
    </row>
    <row r="14" spans="1:54" ht="13.5" customHeight="1">
      <c r="A14" s="468">
        <v>1</v>
      </c>
      <c r="B14" s="468">
        <v>1</v>
      </c>
      <c r="C14" s="468">
        <v>2</v>
      </c>
      <c r="D14" s="1892"/>
      <c r="E14" s="478" t="s">
        <v>27</v>
      </c>
      <c r="F14" s="4"/>
      <c r="G14" s="478">
        <v>14</v>
      </c>
      <c r="H14" s="478">
        <v>9</v>
      </c>
      <c r="I14" s="367">
        <f t="shared" si="0"/>
        <v>23</v>
      </c>
      <c r="J14" s="367"/>
      <c r="K14" s="478">
        <v>9</v>
      </c>
      <c r="L14" s="478">
        <v>6</v>
      </c>
      <c r="M14" s="367">
        <f t="shared" si="1"/>
        <v>15</v>
      </c>
      <c r="N14" s="367"/>
      <c r="O14" s="478">
        <v>0</v>
      </c>
      <c r="P14" s="478">
        <v>1</v>
      </c>
      <c r="Q14" s="367">
        <f t="shared" si="2"/>
        <v>1</v>
      </c>
      <c r="R14" s="367"/>
      <c r="S14" s="478">
        <v>0</v>
      </c>
      <c r="T14" s="478">
        <v>0</v>
      </c>
      <c r="U14" s="367">
        <f t="shared" si="3"/>
        <v>0</v>
      </c>
      <c r="V14" s="367"/>
      <c r="W14" s="478">
        <v>0</v>
      </c>
      <c r="X14" s="478">
        <v>0</v>
      </c>
      <c r="Y14" s="367">
        <f t="shared" si="4"/>
        <v>0</v>
      </c>
      <c r="Z14" s="367"/>
      <c r="AA14" s="367">
        <f t="shared" si="5"/>
        <v>23</v>
      </c>
      <c r="AB14" s="367">
        <f t="shared" si="6"/>
        <v>16</v>
      </c>
      <c r="AC14" s="632">
        <f t="shared" si="7"/>
        <v>39</v>
      </c>
      <c r="AZ14" s="629"/>
      <c r="BA14" s="628"/>
      <c r="BB14" s="628"/>
    </row>
    <row r="15" spans="1:54" ht="13.5" customHeight="1">
      <c r="A15" s="468">
        <v>1</v>
      </c>
      <c r="B15" s="468">
        <v>1</v>
      </c>
      <c r="C15" s="468">
        <v>4</v>
      </c>
      <c r="D15" s="1892"/>
      <c r="E15" s="478" t="s">
        <v>10</v>
      </c>
      <c r="F15" s="4"/>
      <c r="G15" s="478">
        <v>8</v>
      </c>
      <c r="H15" s="478">
        <v>2</v>
      </c>
      <c r="I15" s="367">
        <f t="shared" si="0"/>
        <v>10</v>
      </c>
      <c r="J15" s="367"/>
      <c r="K15" s="478">
        <v>4</v>
      </c>
      <c r="L15" s="478">
        <v>2</v>
      </c>
      <c r="M15" s="367">
        <f t="shared" si="1"/>
        <v>6</v>
      </c>
      <c r="N15" s="367"/>
      <c r="O15" s="478">
        <v>0</v>
      </c>
      <c r="P15" s="478">
        <v>0</v>
      </c>
      <c r="Q15" s="367">
        <f t="shared" si="2"/>
        <v>0</v>
      </c>
      <c r="R15" s="367"/>
      <c r="S15" s="478">
        <v>0</v>
      </c>
      <c r="T15" s="478">
        <v>0</v>
      </c>
      <c r="U15" s="367">
        <f t="shared" si="3"/>
        <v>0</v>
      </c>
      <c r="V15" s="367"/>
      <c r="W15" s="478">
        <v>1</v>
      </c>
      <c r="X15" s="478">
        <v>0</v>
      </c>
      <c r="Y15" s="367">
        <f t="shared" si="4"/>
        <v>1</v>
      </c>
      <c r="Z15" s="367"/>
      <c r="AA15" s="367">
        <f t="shared" si="5"/>
        <v>13</v>
      </c>
      <c r="AB15" s="367">
        <f t="shared" si="6"/>
        <v>4</v>
      </c>
      <c r="AC15" s="632">
        <f t="shared" si="7"/>
        <v>17</v>
      </c>
      <c r="AZ15" s="629"/>
      <c r="BA15" s="628"/>
      <c r="BB15" s="628"/>
    </row>
    <row r="16" spans="1:54" ht="13.5" customHeight="1">
      <c r="A16" s="468">
        <v>1</v>
      </c>
      <c r="B16" s="468">
        <v>1</v>
      </c>
      <c r="C16" s="468">
        <v>1</v>
      </c>
      <c r="D16" s="1892"/>
      <c r="E16" s="478" t="s">
        <v>36</v>
      </c>
      <c r="F16" s="633"/>
      <c r="G16" s="478">
        <v>1</v>
      </c>
      <c r="H16" s="478">
        <v>2</v>
      </c>
      <c r="I16" s="367">
        <f t="shared" si="0"/>
        <v>3</v>
      </c>
      <c r="J16" s="367"/>
      <c r="K16" s="478">
        <v>8</v>
      </c>
      <c r="L16" s="478">
        <v>5</v>
      </c>
      <c r="M16" s="367">
        <f t="shared" si="1"/>
        <v>13</v>
      </c>
      <c r="N16" s="367"/>
      <c r="O16" s="478">
        <v>0</v>
      </c>
      <c r="P16" s="478">
        <v>0</v>
      </c>
      <c r="Q16" s="367">
        <f t="shared" si="2"/>
        <v>0</v>
      </c>
      <c r="R16" s="367"/>
      <c r="S16" s="478">
        <v>0</v>
      </c>
      <c r="T16" s="478">
        <v>0</v>
      </c>
      <c r="U16" s="367">
        <f t="shared" si="3"/>
        <v>0</v>
      </c>
      <c r="V16" s="367"/>
      <c r="W16" s="478">
        <v>0</v>
      </c>
      <c r="X16" s="478">
        <v>0</v>
      </c>
      <c r="Y16" s="367">
        <f t="shared" si="4"/>
        <v>0</v>
      </c>
      <c r="Z16" s="367"/>
      <c r="AA16" s="367">
        <f t="shared" si="5"/>
        <v>9</v>
      </c>
      <c r="AB16" s="367">
        <f t="shared" si="6"/>
        <v>7</v>
      </c>
      <c r="AC16" s="632">
        <f t="shared" si="7"/>
        <v>16</v>
      </c>
      <c r="AZ16" s="629"/>
      <c r="BA16" s="628"/>
    </row>
    <row r="17" spans="1:54" ht="13.5" customHeight="1">
      <c r="A17" s="468">
        <v>1</v>
      </c>
      <c r="B17" s="468">
        <v>1</v>
      </c>
      <c r="C17" s="468">
        <v>8</v>
      </c>
      <c r="D17" s="1892"/>
      <c r="E17" s="478" t="s">
        <v>31</v>
      </c>
      <c r="F17" s="633"/>
      <c r="G17" s="478">
        <v>0</v>
      </c>
      <c r="H17" s="478">
        <v>0</v>
      </c>
      <c r="I17" s="367">
        <f t="shared" si="0"/>
        <v>0</v>
      </c>
      <c r="J17" s="367"/>
      <c r="K17" s="478">
        <v>1</v>
      </c>
      <c r="L17" s="478">
        <v>0</v>
      </c>
      <c r="M17" s="367">
        <f t="shared" si="1"/>
        <v>1</v>
      </c>
      <c r="N17" s="367"/>
      <c r="O17" s="478">
        <v>0</v>
      </c>
      <c r="P17" s="478">
        <v>0</v>
      </c>
      <c r="Q17" s="367">
        <f t="shared" si="2"/>
        <v>0</v>
      </c>
      <c r="R17" s="367"/>
      <c r="S17" s="478">
        <v>0</v>
      </c>
      <c r="T17" s="478">
        <v>0</v>
      </c>
      <c r="U17" s="367">
        <f t="shared" si="3"/>
        <v>0</v>
      </c>
      <c r="V17" s="367"/>
      <c r="W17" s="478">
        <v>2</v>
      </c>
      <c r="X17" s="478">
        <v>0</v>
      </c>
      <c r="Y17" s="367">
        <f t="shared" si="4"/>
        <v>2</v>
      </c>
      <c r="Z17" s="367"/>
      <c r="AA17" s="367">
        <f t="shared" si="5"/>
        <v>3</v>
      </c>
      <c r="AB17" s="367">
        <f t="shared" si="6"/>
        <v>0</v>
      </c>
      <c r="AC17" s="632">
        <f t="shared" si="7"/>
        <v>3</v>
      </c>
      <c r="AZ17" s="629"/>
      <c r="BA17" s="628"/>
    </row>
    <row r="18" spans="1:54" ht="13.5" customHeight="1">
      <c r="A18" s="468">
        <v>1</v>
      </c>
      <c r="B18" s="468">
        <v>1</v>
      </c>
      <c r="C18" s="468">
        <v>14</v>
      </c>
      <c r="D18" s="1892"/>
      <c r="E18" s="478" t="s">
        <v>24</v>
      </c>
      <c r="F18" s="633"/>
      <c r="G18" s="478">
        <v>7</v>
      </c>
      <c r="H18" s="478">
        <v>1</v>
      </c>
      <c r="I18" s="367">
        <f t="shared" si="0"/>
        <v>8</v>
      </c>
      <c r="J18" s="367"/>
      <c r="K18" s="478">
        <v>0</v>
      </c>
      <c r="L18" s="478">
        <v>0</v>
      </c>
      <c r="M18" s="367">
        <f t="shared" si="1"/>
        <v>0</v>
      </c>
      <c r="N18" s="367"/>
      <c r="O18" s="478">
        <v>1</v>
      </c>
      <c r="P18" s="478">
        <v>0</v>
      </c>
      <c r="Q18" s="367">
        <f t="shared" si="2"/>
        <v>1</v>
      </c>
      <c r="R18" s="367"/>
      <c r="S18" s="478">
        <v>0</v>
      </c>
      <c r="T18" s="478">
        <v>0</v>
      </c>
      <c r="U18" s="367">
        <f t="shared" si="3"/>
        <v>0</v>
      </c>
      <c r="V18" s="367"/>
      <c r="W18" s="478">
        <v>0</v>
      </c>
      <c r="X18" s="478">
        <v>0</v>
      </c>
      <c r="Y18" s="367">
        <f t="shared" si="4"/>
        <v>0</v>
      </c>
      <c r="Z18" s="367"/>
      <c r="AA18" s="367">
        <f t="shared" si="5"/>
        <v>8</v>
      </c>
      <c r="AB18" s="367">
        <f t="shared" si="6"/>
        <v>1</v>
      </c>
      <c r="AC18" s="632">
        <f t="shared" si="7"/>
        <v>9</v>
      </c>
      <c r="AZ18" s="629"/>
      <c r="BA18" s="628"/>
    </row>
    <row r="19" spans="1:54" s="631" customFormat="1" ht="13.5" customHeight="1">
      <c r="A19" s="468">
        <v>1</v>
      </c>
      <c r="B19" s="468">
        <v>6</v>
      </c>
      <c r="C19" s="468">
        <v>10</v>
      </c>
      <c r="D19" s="1893"/>
      <c r="E19" s="485" t="s">
        <v>32</v>
      </c>
      <c r="F19" s="4"/>
      <c r="G19" s="478">
        <v>5</v>
      </c>
      <c r="H19" s="478">
        <v>4</v>
      </c>
      <c r="I19" s="367">
        <f t="shared" si="0"/>
        <v>9</v>
      </c>
      <c r="J19" s="367"/>
      <c r="K19" s="478">
        <v>1</v>
      </c>
      <c r="L19" s="478">
        <v>0</v>
      </c>
      <c r="M19" s="367">
        <f t="shared" si="1"/>
        <v>1</v>
      </c>
      <c r="N19" s="367"/>
      <c r="O19" s="478">
        <v>1</v>
      </c>
      <c r="P19" s="478">
        <v>0</v>
      </c>
      <c r="Q19" s="367">
        <f t="shared" si="2"/>
        <v>1</v>
      </c>
      <c r="R19" s="367"/>
      <c r="S19" s="478">
        <v>0</v>
      </c>
      <c r="T19" s="478">
        <v>0</v>
      </c>
      <c r="U19" s="367">
        <f t="shared" si="3"/>
        <v>0</v>
      </c>
      <c r="V19" s="367"/>
      <c r="W19" s="478">
        <v>0</v>
      </c>
      <c r="X19" s="478">
        <v>0</v>
      </c>
      <c r="Y19" s="367">
        <f t="shared" si="4"/>
        <v>0</v>
      </c>
      <c r="Z19" s="367"/>
      <c r="AA19" s="367">
        <f t="shared" si="5"/>
        <v>7</v>
      </c>
      <c r="AB19" s="367">
        <f t="shared" si="6"/>
        <v>4</v>
      </c>
      <c r="AC19" s="632">
        <f t="shared" si="7"/>
        <v>11</v>
      </c>
      <c r="AE19" s="618"/>
    </row>
    <row r="20" spans="1:54" ht="13.5" customHeight="1">
      <c r="A20" s="5"/>
      <c r="B20" s="5"/>
      <c r="C20" s="5"/>
      <c r="D20" s="1891">
        <v>1402</v>
      </c>
      <c r="E20" s="373" t="s">
        <v>2</v>
      </c>
      <c r="F20" s="372"/>
      <c r="G20" s="498">
        <f>SUM(G21:G29)</f>
        <v>86</v>
      </c>
      <c r="H20" s="498">
        <f>SUM(H21:H29)</f>
        <v>68</v>
      </c>
      <c r="I20" s="498">
        <f t="shared" si="0"/>
        <v>154</v>
      </c>
      <c r="J20" s="498"/>
      <c r="K20" s="498">
        <f>SUM(K21:K29)</f>
        <v>23</v>
      </c>
      <c r="L20" s="498">
        <f>SUM(L21:L29)</f>
        <v>26</v>
      </c>
      <c r="M20" s="498">
        <f t="shared" si="1"/>
        <v>49</v>
      </c>
      <c r="N20" s="498"/>
      <c r="O20" s="498">
        <f>SUM(O21:O29)</f>
        <v>11</v>
      </c>
      <c r="P20" s="498">
        <f>SUM(P21:P29)</f>
        <v>7</v>
      </c>
      <c r="Q20" s="498">
        <f t="shared" si="2"/>
        <v>18</v>
      </c>
      <c r="R20" s="498"/>
      <c r="S20" s="498">
        <f>SUM(S21:S29)</f>
        <v>32</v>
      </c>
      <c r="T20" s="498">
        <f>SUM(T21:T29)</f>
        <v>19</v>
      </c>
      <c r="U20" s="498">
        <f t="shared" si="3"/>
        <v>51</v>
      </c>
      <c r="V20" s="498"/>
      <c r="W20" s="498">
        <f>SUM(W21:W29)</f>
        <v>139</v>
      </c>
      <c r="X20" s="498">
        <f>SUM(X21:X29)</f>
        <v>67</v>
      </c>
      <c r="Y20" s="498">
        <f t="shared" si="4"/>
        <v>206</v>
      </c>
      <c r="Z20" s="498"/>
      <c r="AA20" s="498">
        <f t="shared" si="5"/>
        <v>291</v>
      </c>
      <c r="AB20" s="498">
        <f t="shared" si="6"/>
        <v>187</v>
      </c>
      <c r="AC20" s="480">
        <f t="shared" si="7"/>
        <v>478</v>
      </c>
      <c r="AZ20" s="629"/>
      <c r="BA20" s="628"/>
      <c r="BB20" s="628"/>
    </row>
    <row r="21" spans="1:54" ht="13.5" customHeight="1">
      <c r="A21" s="5">
        <v>2</v>
      </c>
      <c r="B21" s="5">
        <v>4</v>
      </c>
      <c r="C21" s="5">
        <v>11</v>
      </c>
      <c r="D21" s="1892"/>
      <c r="E21" s="478" t="s">
        <v>37</v>
      </c>
      <c r="F21" s="4"/>
      <c r="G21" s="478">
        <v>38</v>
      </c>
      <c r="H21" s="478">
        <v>28</v>
      </c>
      <c r="I21" s="367">
        <f t="shared" si="0"/>
        <v>66</v>
      </c>
      <c r="J21" s="367"/>
      <c r="K21" s="478">
        <v>4</v>
      </c>
      <c r="L21" s="478">
        <v>4</v>
      </c>
      <c r="M21" s="367">
        <f t="shared" si="1"/>
        <v>8</v>
      </c>
      <c r="N21" s="367"/>
      <c r="O21" s="478">
        <v>2</v>
      </c>
      <c r="P21" s="478">
        <v>2</v>
      </c>
      <c r="Q21" s="367">
        <f t="shared" si="2"/>
        <v>4</v>
      </c>
      <c r="R21" s="367"/>
      <c r="S21" s="478">
        <v>7</v>
      </c>
      <c r="T21" s="478">
        <v>2</v>
      </c>
      <c r="U21" s="367">
        <f t="shared" si="3"/>
        <v>9</v>
      </c>
      <c r="V21" s="367"/>
      <c r="W21" s="478">
        <v>59</v>
      </c>
      <c r="X21" s="478">
        <v>23</v>
      </c>
      <c r="Y21" s="367">
        <f t="shared" si="4"/>
        <v>82</v>
      </c>
      <c r="Z21" s="367"/>
      <c r="AA21" s="367">
        <f t="shared" si="5"/>
        <v>110</v>
      </c>
      <c r="AB21" s="367">
        <f t="shared" si="6"/>
        <v>59</v>
      </c>
      <c r="AC21" s="595">
        <f t="shared" si="7"/>
        <v>169</v>
      </c>
      <c r="AD21" s="630"/>
      <c r="AF21" s="630"/>
      <c r="AG21" s="630"/>
      <c r="AH21" s="630"/>
      <c r="AI21" s="630"/>
      <c r="AJ21" s="630"/>
      <c r="AK21" s="630"/>
      <c r="AL21" s="630"/>
      <c r="AM21" s="630"/>
      <c r="AN21" s="630"/>
      <c r="AO21" s="630"/>
      <c r="AP21" s="630"/>
      <c r="AQ21" s="630"/>
      <c r="AR21" s="630"/>
      <c r="AS21" s="630"/>
      <c r="AT21" s="630"/>
      <c r="AU21" s="630"/>
      <c r="AV21" s="630"/>
      <c r="AW21" s="630"/>
      <c r="AZ21" s="629"/>
      <c r="BA21" s="628"/>
      <c r="BB21" s="628"/>
    </row>
    <row r="22" spans="1:54" ht="12.75" customHeight="1">
      <c r="A22" s="5">
        <v>2</v>
      </c>
      <c r="B22" s="5">
        <v>4</v>
      </c>
      <c r="C22" s="5">
        <v>10</v>
      </c>
      <c r="D22" s="1892"/>
      <c r="E22" s="478" t="s">
        <v>38</v>
      </c>
      <c r="F22" s="4"/>
      <c r="G22" s="478">
        <v>13</v>
      </c>
      <c r="H22" s="478">
        <v>8</v>
      </c>
      <c r="I22" s="367">
        <f t="shared" si="0"/>
        <v>21</v>
      </c>
      <c r="J22" s="367"/>
      <c r="K22" s="478">
        <v>5</v>
      </c>
      <c r="L22" s="478">
        <v>5</v>
      </c>
      <c r="M22" s="367">
        <f t="shared" si="1"/>
        <v>10</v>
      </c>
      <c r="N22" s="367"/>
      <c r="O22" s="478">
        <v>0</v>
      </c>
      <c r="P22" s="478">
        <v>0</v>
      </c>
      <c r="Q22" s="367">
        <f t="shared" si="2"/>
        <v>0</v>
      </c>
      <c r="R22" s="367"/>
      <c r="S22" s="478">
        <v>6</v>
      </c>
      <c r="T22" s="478">
        <v>2</v>
      </c>
      <c r="U22" s="367">
        <f t="shared" si="3"/>
        <v>8</v>
      </c>
      <c r="V22" s="367"/>
      <c r="W22" s="478">
        <v>28</v>
      </c>
      <c r="X22" s="478">
        <v>5</v>
      </c>
      <c r="Y22" s="367">
        <f t="shared" si="4"/>
        <v>33</v>
      </c>
      <c r="Z22" s="367"/>
      <c r="AA22" s="367">
        <f t="shared" si="5"/>
        <v>52</v>
      </c>
      <c r="AB22" s="367">
        <f t="shared" si="6"/>
        <v>20</v>
      </c>
      <c r="AC22" s="595">
        <f t="shared" si="7"/>
        <v>72</v>
      </c>
    </row>
    <row r="23" spans="1:54" ht="13.5" customHeight="1">
      <c r="A23" s="5">
        <v>2</v>
      </c>
      <c r="B23" s="5">
        <v>4</v>
      </c>
      <c r="C23" s="5">
        <v>10</v>
      </c>
      <c r="D23" s="1892"/>
      <c r="E23" s="478" t="s">
        <v>39</v>
      </c>
      <c r="F23" s="4"/>
      <c r="G23" s="478">
        <v>11</v>
      </c>
      <c r="H23" s="478">
        <v>6</v>
      </c>
      <c r="I23" s="367">
        <f t="shared" si="0"/>
        <v>17</v>
      </c>
      <c r="J23" s="367"/>
      <c r="K23" s="478">
        <v>5</v>
      </c>
      <c r="L23" s="478">
        <v>6</v>
      </c>
      <c r="M23" s="367">
        <f t="shared" si="1"/>
        <v>11</v>
      </c>
      <c r="N23" s="367"/>
      <c r="O23" s="478">
        <v>2</v>
      </c>
      <c r="P23" s="478">
        <v>1</v>
      </c>
      <c r="Q23" s="367">
        <f t="shared" si="2"/>
        <v>3</v>
      </c>
      <c r="R23" s="367"/>
      <c r="S23" s="478">
        <v>4</v>
      </c>
      <c r="T23" s="478">
        <v>5</v>
      </c>
      <c r="U23" s="367">
        <f t="shared" si="3"/>
        <v>9</v>
      </c>
      <c r="V23" s="367"/>
      <c r="W23" s="478">
        <v>22</v>
      </c>
      <c r="X23" s="478">
        <v>22</v>
      </c>
      <c r="Y23" s="367">
        <f t="shared" si="4"/>
        <v>44</v>
      </c>
      <c r="Z23" s="367"/>
      <c r="AA23" s="367">
        <f t="shared" si="5"/>
        <v>44</v>
      </c>
      <c r="AB23" s="367">
        <f t="shared" si="6"/>
        <v>40</v>
      </c>
      <c r="AC23" s="595">
        <f t="shared" si="7"/>
        <v>84</v>
      </c>
      <c r="AD23" s="630"/>
      <c r="AF23" s="630"/>
      <c r="AG23" s="630"/>
      <c r="AH23" s="630"/>
      <c r="AI23" s="630"/>
      <c r="AJ23" s="630"/>
      <c r="AK23" s="630"/>
      <c r="AL23" s="630"/>
      <c r="AM23" s="630"/>
      <c r="AN23" s="630"/>
      <c r="AO23" s="630"/>
      <c r="AP23" s="630"/>
      <c r="AQ23" s="630"/>
      <c r="AR23" s="630"/>
      <c r="AS23" s="630"/>
      <c r="AT23" s="630"/>
      <c r="AU23" s="630"/>
      <c r="AV23" s="630"/>
      <c r="AW23" s="630"/>
      <c r="AZ23" s="629"/>
      <c r="BA23" s="628"/>
      <c r="BB23" s="628"/>
    </row>
    <row r="24" spans="1:54" ht="12.75" customHeight="1">
      <c r="A24" s="5">
        <v>2</v>
      </c>
      <c r="B24" s="5">
        <v>4</v>
      </c>
      <c r="C24" s="5">
        <v>3</v>
      </c>
      <c r="D24" s="1892"/>
      <c r="E24" s="478" t="s">
        <v>40</v>
      </c>
      <c r="F24" s="4"/>
      <c r="G24" s="478">
        <v>10</v>
      </c>
      <c r="H24" s="478">
        <v>5</v>
      </c>
      <c r="I24" s="367">
        <f t="shared" si="0"/>
        <v>15</v>
      </c>
      <c r="J24" s="367"/>
      <c r="K24" s="478">
        <v>0</v>
      </c>
      <c r="L24" s="478">
        <v>1</v>
      </c>
      <c r="M24" s="367">
        <f t="shared" si="1"/>
        <v>1</v>
      </c>
      <c r="N24" s="367"/>
      <c r="O24" s="478">
        <v>3</v>
      </c>
      <c r="P24" s="478">
        <v>1</v>
      </c>
      <c r="Q24" s="367">
        <f t="shared" si="2"/>
        <v>4</v>
      </c>
      <c r="R24" s="367"/>
      <c r="S24" s="478">
        <v>4</v>
      </c>
      <c r="T24" s="478">
        <v>4</v>
      </c>
      <c r="U24" s="367">
        <f t="shared" si="3"/>
        <v>8</v>
      </c>
      <c r="V24" s="367"/>
      <c r="W24" s="478">
        <v>12</v>
      </c>
      <c r="X24" s="478">
        <v>6</v>
      </c>
      <c r="Y24" s="367">
        <f t="shared" si="4"/>
        <v>18</v>
      </c>
      <c r="Z24" s="367"/>
      <c r="AA24" s="367">
        <f t="shared" si="5"/>
        <v>29</v>
      </c>
      <c r="AB24" s="367">
        <f t="shared" si="6"/>
        <v>17</v>
      </c>
      <c r="AC24" s="595">
        <f t="shared" si="7"/>
        <v>46</v>
      </c>
    </row>
    <row r="25" spans="1:54" ht="13.5" customHeight="1">
      <c r="A25" s="5">
        <v>2</v>
      </c>
      <c r="B25" s="5">
        <v>4</v>
      </c>
      <c r="C25" s="5">
        <v>7</v>
      </c>
      <c r="D25" s="1892"/>
      <c r="E25" s="478" t="s">
        <v>41</v>
      </c>
      <c r="F25" s="4"/>
      <c r="G25" s="478">
        <v>5</v>
      </c>
      <c r="H25" s="478">
        <v>8</v>
      </c>
      <c r="I25" s="367">
        <f t="shared" si="0"/>
        <v>13</v>
      </c>
      <c r="J25" s="367"/>
      <c r="K25" s="478">
        <v>0</v>
      </c>
      <c r="L25" s="478">
        <v>0</v>
      </c>
      <c r="M25" s="367">
        <f t="shared" si="1"/>
        <v>0</v>
      </c>
      <c r="N25" s="367"/>
      <c r="O25" s="478">
        <v>1</v>
      </c>
      <c r="P25" s="478">
        <v>1</v>
      </c>
      <c r="Q25" s="367">
        <f t="shared" si="2"/>
        <v>2</v>
      </c>
      <c r="R25" s="367"/>
      <c r="S25" s="478">
        <v>5</v>
      </c>
      <c r="T25" s="478">
        <v>1</v>
      </c>
      <c r="U25" s="367">
        <f t="shared" si="3"/>
        <v>6</v>
      </c>
      <c r="V25" s="367"/>
      <c r="W25" s="478">
        <v>7</v>
      </c>
      <c r="X25" s="478">
        <v>1</v>
      </c>
      <c r="Y25" s="367">
        <f t="shared" si="4"/>
        <v>8</v>
      </c>
      <c r="Z25" s="367"/>
      <c r="AA25" s="367">
        <f t="shared" si="5"/>
        <v>18</v>
      </c>
      <c r="AB25" s="367">
        <f t="shared" si="6"/>
        <v>11</v>
      </c>
      <c r="AC25" s="595">
        <f t="shared" si="7"/>
        <v>29</v>
      </c>
      <c r="AD25" s="630"/>
      <c r="AF25" s="630"/>
      <c r="AG25" s="630"/>
      <c r="AH25" s="630"/>
      <c r="AI25" s="630"/>
      <c r="AJ25" s="630"/>
      <c r="AK25" s="630"/>
      <c r="AL25" s="630"/>
      <c r="AM25" s="630"/>
      <c r="AN25" s="630"/>
      <c r="AO25" s="630"/>
      <c r="AP25" s="630"/>
      <c r="AQ25" s="630"/>
      <c r="AR25" s="630"/>
      <c r="AS25" s="630"/>
      <c r="AT25" s="630"/>
      <c r="AU25" s="630"/>
      <c r="AV25" s="630"/>
      <c r="AW25" s="630"/>
      <c r="AZ25" s="629"/>
      <c r="BA25" s="628"/>
      <c r="BB25" s="628"/>
    </row>
    <row r="26" spans="1:54" ht="13.5" customHeight="1">
      <c r="A26" s="5">
        <v>2</v>
      </c>
      <c r="B26" s="5">
        <v>4</v>
      </c>
      <c r="C26" s="5">
        <v>1</v>
      </c>
      <c r="D26" s="1892"/>
      <c r="E26" s="478" t="s">
        <v>42</v>
      </c>
      <c r="F26" s="4"/>
      <c r="G26" s="478">
        <v>1</v>
      </c>
      <c r="H26" s="478">
        <v>3</v>
      </c>
      <c r="I26" s="367">
        <f t="shared" si="0"/>
        <v>4</v>
      </c>
      <c r="J26" s="367"/>
      <c r="K26" s="478">
        <v>2</v>
      </c>
      <c r="L26" s="478">
        <v>1</v>
      </c>
      <c r="M26" s="367">
        <f t="shared" si="1"/>
        <v>3</v>
      </c>
      <c r="N26" s="367"/>
      <c r="O26" s="478">
        <v>0</v>
      </c>
      <c r="P26" s="478">
        <v>0</v>
      </c>
      <c r="Q26" s="367">
        <f t="shared" si="2"/>
        <v>0</v>
      </c>
      <c r="R26" s="367"/>
      <c r="S26" s="478">
        <v>5</v>
      </c>
      <c r="T26" s="478">
        <v>2</v>
      </c>
      <c r="U26" s="367">
        <f t="shared" si="3"/>
        <v>7</v>
      </c>
      <c r="V26" s="367"/>
      <c r="W26" s="478">
        <v>0</v>
      </c>
      <c r="X26" s="478">
        <v>3</v>
      </c>
      <c r="Y26" s="367">
        <f t="shared" si="4"/>
        <v>3</v>
      </c>
      <c r="Z26" s="367"/>
      <c r="AA26" s="367">
        <f t="shared" si="5"/>
        <v>8</v>
      </c>
      <c r="AB26" s="367">
        <f t="shared" si="6"/>
        <v>9</v>
      </c>
      <c r="AC26" s="595">
        <f t="shared" si="7"/>
        <v>17</v>
      </c>
      <c r="AD26" s="630"/>
      <c r="AF26" s="630"/>
      <c r="AG26" s="630"/>
      <c r="AH26" s="630"/>
      <c r="AI26" s="630"/>
      <c r="AJ26" s="630"/>
      <c r="AK26" s="630"/>
      <c r="AL26" s="630"/>
      <c r="AM26" s="630"/>
      <c r="AN26" s="630"/>
      <c r="AO26" s="630"/>
      <c r="AP26" s="630"/>
      <c r="AQ26" s="630"/>
      <c r="AR26" s="630"/>
      <c r="AS26" s="630"/>
      <c r="AT26" s="630"/>
      <c r="AU26" s="630"/>
      <c r="AV26" s="630"/>
      <c r="AW26" s="630"/>
      <c r="AZ26" s="629"/>
      <c r="BA26" s="628"/>
      <c r="BB26" s="628"/>
    </row>
    <row r="27" spans="1:54" ht="13.5" customHeight="1">
      <c r="A27" s="5">
        <v>2</v>
      </c>
      <c r="B27" s="5">
        <v>4</v>
      </c>
      <c r="C27" s="5">
        <v>9</v>
      </c>
      <c r="D27" s="1892"/>
      <c r="E27" s="478" t="s">
        <v>43</v>
      </c>
      <c r="F27" s="4"/>
      <c r="G27" s="478">
        <v>6</v>
      </c>
      <c r="H27" s="478">
        <v>5</v>
      </c>
      <c r="I27" s="367">
        <f t="shared" si="0"/>
        <v>11</v>
      </c>
      <c r="J27" s="367"/>
      <c r="K27" s="478">
        <v>3</v>
      </c>
      <c r="L27" s="478">
        <v>0</v>
      </c>
      <c r="M27" s="367">
        <f t="shared" si="1"/>
        <v>3</v>
      </c>
      <c r="N27" s="367"/>
      <c r="O27" s="478">
        <v>1</v>
      </c>
      <c r="P27" s="478">
        <v>2</v>
      </c>
      <c r="Q27" s="367">
        <f t="shared" si="2"/>
        <v>3</v>
      </c>
      <c r="R27" s="367"/>
      <c r="S27" s="478">
        <v>1</v>
      </c>
      <c r="T27" s="478">
        <v>2</v>
      </c>
      <c r="U27" s="367">
        <f t="shared" si="3"/>
        <v>3</v>
      </c>
      <c r="V27" s="367"/>
      <c r="W27" s="478">
        <v>7</v>
      </c>
      <c r="X27" s="478">
        <v>4</v>
      </c>
      <c r="Y27" s="367">
        <f t="shared" si="4"/>
        <v>11</v>
      </c>
      <c r="Z27" s="367"/>
      <c r="AA27" s="367">
        <f t="shared" si="5"/>
        <v>18</v>
      </c>
      <c r="AB27" s="367">
        <f t="shared" si="6"/>
        <v>13</v>
      </c>
      <c r="AC27" s="595">
        <f t="shared" si="7"/>
        <v>31</v>
      </c>
      <c r="AD27" s="630"/>
      <c r="AF27" s="630"/>
      <c r="AG27" s="630"/>
      <c r="AH27" s="630"/>
      <c r="AI27" s="630"/>
      <c r="AJ27" s="630"/>
      <c r="AK27" s="630"/>
      <c r="AL27" s="630"/>
      <c r="AM27" s="630"/>
      <c r="AN27" s="630"/>
      <c r="AO27" s="630"/>
      <c r="AP27" s="630"/>
      <c r="AQ27" s="630"/>
      <c r="AR27" s="630"/>
      <c r="AS27" s="630"/>
      <c r="AT27" s="630"/>
      <c r="AU27" s="630"/>
      <c r="AV27" s="630"/>
      <c r="AW27" s="630"/>
      <c r="AZ27" s="629"/>
      <c r="BA27" s="628"/>
      <c r="BB27" s="628"/>
    </row>
    <row r="28" spans="1:54" ht="13.5" customHeight="1">
      <c r="A28" s="5">
        <v>2</v>
      </c>
      <c r="B28" s="5">
        <v>4</v>
      </c>
      <c r="C28" s="5">
        <v>11</v>
      </c>
      <c r="D28" s="1892"/>
      <c r="E28" s="478" t="s">
        <v>44</v>
      </c>
      <c r="F28" s="4"/>
      <c r="G28" s="478">
        <v>2</v>
      </c>
      <c r="H28" s="478">
        <v>5</v>
      </c>
      <c r="I28" s="367">
        <f t="shared" si="0"/>
        <v>7</v>
      </c>
      <c r="J28" s="367"/>
      <c r="K28" s="478">
        <v>3</v>
      </c>
      <c r="L28" s="478">
        <v>8</v>
      </c>
      <c r="M28" s="367">
        <f t="shared" si="1"/>
        <v>11</v>
      </c>
      <c r="N28" s="367"/>
      <c r="O28" s="478">
        <v>2</v>
      </c>
      <c r="P28" s="478">
        <v>0</v>
      </c>
      <c r="Q28" s="367">
        <f t="shared" si="2"/>
        <v>2</v>
      </c>
      <c r="R28" s="367"/>
      <c r="S28" s="478">
        <v>0</v>
      </c>
      <c r="T28" s="478">
        <v>1</v>
      </c>
      <c r="U28" s="367">
        <f t="shared" si="3"/>
        <v>1</v>
      </c>
      <c r="V28" s="367"/>
      <c r="W28" s="478">
        <v>4</v>
      </c>
      <c r="X28" s="478">
        <v>3</v>
      </c>
      <c r="Y28" s="367">
        <f t="shared" si="4"/>
        <v>7</v>
      </c>
      <c r="Z28" s="367"/>
      <c r="AA28" s="367">
        <f t="shared" si="5"/>
        <v>11</v>
      </c>
      <c r="AB28" s="367">
        <f t="shared" si="6"/>
        <v>17</v>
      </c>
      <c r="AC28" s="595">
        <f t="shared" si="7"/>
        <v>28</v>
      </c>
      <c r="AD28" s="630"/>
      <c r="AF28" s="630"/>
      <c r="AG28" s="630"/>
      <c r="AH28" s="630"/>
      <c r="AI28" s="630"/>
      <c r="AJ28" s="630"/>
      <c r="AK28" s="630"/>
      <c r="AL28" s="630"/>
      <c r="AM28" s="630"/>
      <c r="AN28" s="630"/>
      <c r="AO28" s="630"/>
      <c r="AP28" s="630"/>
      <c r="AQ28" s="630"/>
      <c r="AR28" s="630"/>
      <c r="AS28" s="630"/>
      <c r="AT28" s="630"/>
      <c r="AU28" s="630"/>
      <c r="AV28" s="630"/>
      <c r="AW28" s="630"/>
      <c r="AZ28" s="629"/>
      <c r="BA28" s="628"/>
      <c r="BB28" s="628"/>
    </row>
    <row r="29" spans="1:54" ht="13.5" customHeight="1">
      <c r="A29" s="5">
        <v>2</v>
      </c>
      <c r="B29" s="5">
        <v>4</v>
      </c>
      <c r="C29" s="5">
        <v>10</v>
      </c>
      <c r="D29" s="1892"/>
      <c r="E29" s="478" t="s">
        <v>193</v>
      </c>
      <c r="F29" s="4"/>
      <c r="G29" s="478">
        <v>0</v>
      </c>
      <c r="H29" s="478">
        <v>0</v>
      </c>
      <c r="I29" s="367">
        <f t="shared" si="0"/>
        <v>0</v>
      </c>
      <c r="J29" s="367"/>
      <c r="K29" s="478">
        <v>1</v>
      </c>
      <c r="L29" s="478">
        <v>1</v>
      </c>
      <c r="M29" s="367">
        <f t="shared" si="1"/>
        <v>2</v>
      </c>
      <c r="N29" s="367"/>
      <c r="O29" s="478">
        <v>0</v>
      </c>
      <c r="P29" s="478">
        <v>0</v>
      </c>
      <c r="Q29" s="367">
        <f t="shared" si="2"/>
        <v>0</v>
      </c>
      <c r="R29" s="367"/>
      <c r="S29" s="478">
        <v>0</v>
      </c>
      <c r="T29" s="478">
        <v>0</v>
      </c>
      <c r="U29" s="367">
        <f t="shared" si="3"/>
        <v>0</v>
      </c>
      <c r="V29" s="367"/>
      <c r="W29" s="478">
        <v>0</v>
      </c>
      <c r="X29" s="478">
        <v>0</v>
      </c>
      <c r="Y29" s="367">
        <f t="shared" si="4"/>
        <v>0</v>
      </c>
      <c r="Z29" s="367"/>
      <c r="AA29" s="367">
        <f t="shared" si="5"/>
        <v>1</v>
      </c>
      <c r="AB29" s="367">
        <f t="shared" si="6"/>
        <v>1</v>
      </c>
      <c r="AC29" s="595">
        <f t="shared" si="7"/>
        <v>2</v>
      </c>
      <c r="AZ29" s="629"/>
      <c r="BA29" s="628"/>
      <c r="BB29" s="628"/>
    </row>
    <row r="30" spans="1:54" ht="15" customHeight="1">
      <c r="A30" s="5"/>
      <c r="B30" s="5"/>
      <c r="C30" s="5"/>
      <c r="D30" s="1891">
        <v>1403</v>
      </c>
      <c r="E30" s="373" t="s">
        <v>3</v>
      </c>
      <c r="F30" s="372"/>
      <c r="G30" s="481">
        <f>SUM(G31:G33)</f>
        <v>51</v>
      </c>
      <c r="H30" s="481">
        <f>SUM(H31:H33)</f>
        <v>90</v>
      </c>
      <c r="I30" s="481">
        <f t="shared" si="0"/>
        <v>141</v>
      </c>
      <c r="J30" s="627"/>
      <c r="K30" s="481">
        <f>SUM(K31:K33)</f>
        <v>9</v>
      </c>
      <c r="L30" s="481">
        <f>SUM(L31:L33)</f>
        <v>11</v>
      </c>
      <c r="M30" s="481">
        <f t="shared" si="1"/>
        <v>20</v>
      </c>
      <c r="N30" s="627"/>
      <c r="O30" s="481">
        <f>SUM(O31:O33)</f>
        <v>4</v>
      </c>
      <c r="P30" s="481">
        <f>SUM(P31:P33)</f>
        <v>8</v>
      </c>
      <c r="Q30" s="481">
        <f t="shared" si="2"/>
        <v>12</v>
      </c>
      <c r="R30" s="627"/>
      <c r="S30" s="481">
        <f>SUM(S31:S33)</f>
        <v>14</v>
      </c>
      <c r="T30" s="481">
        <f>SUM(T31:T33)</f>
        <v>19</v>
      </c>
      <c r="U30" s="481">
        <f t="shared" si="3"/>
        <v>33</v>
      </c>
      <c r="V30" s="627"/>
      <c r="W30" s="481">
        <f>SUM(W31:W33)</f>
        <v>14</v>
      </c>
      <c r="X30" s="481">
        <f>SUM(X31:X33)</f>
        <v>36</v>
      </c>
      <c r="Y30" s="481">
        <f t="shared" si="4"/>
        <v>50</v>
      </c>
      <c r="Z30" s="481"/>
      <c r="AA30" s="498">
        <f t="shared" si="5"/>
        <v>92</v>
      </c>
      <c r="AB30" s="498">
        <f t="shared" si="6"/>
        <v>164</v>
      </c>
      <c r="AC30" s="480">
        <f t="shared" si="7"/>
        <v>256</v>
      </c>
    </row>
    <row r="31" spans="1:54" s="449" customFormat="1">
      <c r="A31" s="640">
        <v>3</v>
      </c>
      <c r="B31" s="640">
        <v>5</v>
      </c>
      <c r="C31" s="640">
        <v>11</v>
      </c>
      <c r="D31" s="1892"/>
      <c r="E31" s="478" t="s">
        <v>45</v>
      </c>
      <c r="F31" s="594"/>
      <c r="G31" s="478">
        <v>38</v>
      </c>
      <c r="H31" s="478">
        <v>54</v>
      </c>
      <c r="I31" s="497">
        <f t="shared" si="0"/>
        <v>92</v>
      </c>
      <c r="J31" s="497"/>
      <c r="K31" s="478">
        <v>2</v>
      </c>
      <c r="L31" s="478">
        <v>2</v>
      </c>
      <c r="M31" s="497">
        <f t="shared" si="1"/>
        <v>4</v>
      </c>
      <c r="N31" s="497"/>
      <c r="O31" s="478">
        <v>2</v>
      </c>
      <c r="P31" s="478">
        <v>3</v>
      </c>
      <c r="Q31" s="497">
        <f t="shared" si="2"/>
        <v>5</v>
      </c>
      <c r="R31" s="497"/>
      <c r="S31" s="478">
        <v>5</v>
      </c>
      <c r="T31" s="478">
        <v>7</v>
      </c>
      <c r="U31" s="497">
        <f t="shared" si="3"/>
        <v>12</v>
      </c>
      <c r="V31" s="497"/>
      <c r="W31" s="478">
        <v>10</v>
      </c>
      <c r="X31" s="478">
        <v>21</v>
      </c>
      <c r="Y31" s="497">
        <f t="shared" si="4"/>
        <v>31</v>
      </c>
      <c r="Z31" s="497"/>
      <c r="AA31" s="367">
        <f t="shared" si="5"/>
        <v>57</v>
      </c>
      <c r="AB31" s="367">
        <f t="shared" si="6"/>
        <v>87</v>
      </c>
      <c r="AC31" s="516">
        <f t="shared" si="7"/>
        <v>144</v>
      </c>
      <c r="AE31" s="618"/>
    </row>
    <row r="32" spans="1:54" s="449" customFormat="1" ht="14.1" customHeight="1">
      <c r="A32" s="640">
        <v>3</v>
      </c>
      <c r="B32" s="640">
        <v>5</v>
      </c>
      <c r="C32" s="640">
        <v>8</v>
      </c>
      <c r="D32" s="1892"/>
      <c r="E32" s="478" t="s">
        <v>46</v>
      </c>
      <c r="F32" s="594"/>
      <c r="G32" s="478">
        <v>4</v>
      </c>
      <c r="H32" s="478">
        <v>11</v>
      </c>
      <c r="I32" s="497">
        <f t="shared" si="0"/>
        <v>15</v>
      </c>
      <c r="J32" s="497"/>
      <c r="K32" s="478">
        <v>4</v>
      </c>
      <c r="L32" s="478">
        <v>7</v>
      </c>
      <c r="M32" s="497">
        <f t="shared" si="1"/>
        <v>11</v>
      </c>
      <c r="N32" s="497"/>
      <c r="O32" s="478">
        <v>1</v>
      </c>
      <c r="P32" s="478">
        <v>4</v>
      </c>
      <c r="Q32" s="497">
        <f t="shared" si="2"/>
        <v>5</v>
      </c>
      <c r="R32" s="497"/>
      <c r="S32" s="478">
        <v>5</v>
      </c>
      <c r="T32" s="478">
        <v>6</v>
      </c>
      <c r="U32" s="497">
        <f t="shared" si="3"/>
        <v>11</v>
      </c>
      <c r="V32" s="497"/>
      <c r="W32" s="478">
        <v>1</v>
      </c>
      <c r="X32" s="478">
        <v>5</v>
      </c>
      <c r="Y32" s="497">
        <f t="shared" si="4"/>
        <v>6</v>
      </c>
      <c r="Z32" s="497"/>
      <c r="AA32" s="367">
        <f t="shared" si="5"/>
        <v>15</v>
      </c>
      <c r="AB32" s="367">
        <f t="shared" si="6"/>
        <v>33</v>
      </c>
      <c r="AC32" s="516">
        <f t="shared" si="7"/>
        <v>48</v>
      </c>
      <c r="AE32" s="618"/>
    </row>
    <row r="33" spans="1:41" s="449" customFormat="1">
      <c r="A33" s="640">
        <v>3</v>
      </c>
      <c r="B33" s="640">
        <v>5</v>
      </c>
      <c r="C33" s="640">
        <v>10</v>
      </c>
      <c r="D33" s="1892"/>
      <c r="E33" s="478" t="s">
        <v>47</v>
      </c>
      <c r="F33" s="594"/>
      <c r="G33" s="478">
        <v>9</v>
      </c>
      <c r="H33" s="478">
        <v>25</v>
      </c>
      <c r="I33" s="497">
        <f t="shared" si="0"/>
        <v>34</v>
      </c>
      <c r="J33" s="497"/>
      <c r="K33" s="478">
        <v>3</v>
      </c>
      <c r="L33" s="478">
        <v>2</v>
      </c>
      <c r="M33" s="497">
        <f t="shared" si="1"/>
        <v>5</v>
      </c>
      <c r="N33" s="497"/>
      <c r="O33" s="478">
        <v>1</v>
      </c>
      <c r="P33" s="478">
        <v>1</v>
      </c>
      <c r="Q33" s="497">
        <f t="shared" si="2"/>
        <v>2</v>
      </c>
      <c r="R33" s="497"/>
      <c r="S33" s="478">
        <v>4</v>
      </c>
      <c r="T33" s="478">
        <v>6</v>
      </c>
      <c r="U33" s="497">
        <f t="shared" si="3"/>
        <v>10</v>
      </c>
      <c r="V33" s="497"/>
      <c r="W33" s="478">
        <v>3</v>
      </c>
      <c r="X33" s="478">
        <v>10</v>
      </c>
      <c r="Y33" s="497">
        <f t="shared" si="4"/>
        <v>13</v>
      </c>
      <c r="Z33" s="497"/>
      <c r="AA33" s="367">
        <f t="shared" si="5"/>
        <v>20</v>
      </c>
      <c r="AB33" s="367">
        <f t="shared" si="6"/>
        <v>44</v>
      </c>
      <c r="AC33" s="516">
        <f t="shared" si="7"/>
        <v>64</v>
      </c>
      <c r="AE33" s="618"/>
    </row>
    <row r="34" spans="1:41">
      <c r="A34" s="5"/>
      <c r="B34" s="5"/>
      <c r="C34" s="5"/>
      <c r="D34" s="1894">
        <v>1404</v>
      </c>
      <c r="E34" s="373" t="s">
        <v>28</v>
      </c>
      <c r="F34" s="372"/>
      <c r="G34" s="481">
        <f>SUM(G35:G36)</f>
        <v>54</v>
      </c>
      <c r="H34" s="481">
        <f>SUM(H35:H36)</f>
        <v>22</v>
      </c>
      <c r="I34" s="481">
        <f t="shared" si="0"/>
        <v>76</v>
      </c>
      <c r="J34" s="481"/>
      <c r="K34" s="481">
        <f>SUM(K35:K36)</f>
        <v>12</v>
      </c>
      <c r="L34" s="481">
        <f>SUM(L35:L36)</f>
        <v>3</v>
      </c>
      <c r="M34" s="481">
        <f t="shared" si="1"/>
        <v>15</v>
      </c>
      <c r="N34" s="481"/>
      <c r="O34" s="481">
        <f>SUM(O35:O36)</f>
        <v>10</v>
      </c>
      <c r="P34" s="481">
        <f>SUM(P35:P36)</f>
        <v>2</v>
      </c>
      <c r="Q34" s="481">
        <f t="shared" si="2"/>
        <v>12</v>
      </c>
      <c r="R34" s="481"/>
      <c r="S34" s="481">
        <f>SUM(S35:S36)</f>
        <v>24</v>
      </c>
      <c r="T34" s="481">
        <f>SUM(T35:T36)</f>
        <v>12</v>
      </c>
      <c r="U34" s="481">
        <f t="shared" si="3"/>
        <v>36</v>
      </c>
      <c r="V34" s="481"/>
      <c r="W34" s="481">
        <f>SUM(W35:W36)</f>
        <v>82</v>
      </c>
      <c r="X34" s="481">
        <f>SUM(X35:X36)</f>
        <v>10</v>
      </c>
      <c r="Y34" s="481">
        <f t="shared" si="4"/>
        <v>92</v>
      </c>
      <c r="Z34" s="481"/>
      <c r="AA34" s="498">
        <f t="shared" si="5"/>
        <v>182</v>
      </c>
      <c r="AB34" s="498">
        <f t="shared" si="6"/>
        <v>49</v>
      </c>
      <c r="AC34" s="480">
        <f t="shared" si="7"/>
        <v>231</v>
      </c>
    </row>
    <row r="35" spans="1:41">
      <c r="A35" s="5">
        <v>4</v>
      </c>
      <c r="B35" s="5">
        <v>6</v>
      </c>
      <c r="C35" s="5">
        <v>11</v>
      </c>
      <c r="D35" s="1895"/>
      <c r="E35" s="478" t="s">
        <v>48</v>
      </c>
      <c r="F35" s="4"/>
      <c r="G35" s="478">
        <v>41</v>
      </c>
      <c r="H35" s="478">
        <v>20</v>
      </c>
      <c r="I35" s="367">
        <f t="shared" si="0"/>
        <v>61</v>
      </c>
      <c r="J35" s="367"/>
      <c r="K35" s="478">
        <v>6</v>
      </c>
      <c r="L35" s="478">
        <v>2</v>
      </c>
      <c r="M35" s="367">
        <f t="shared" si="1"/>
        <v>8</v>
      </c>
      <c r="N35" s="367"/>
      <c r="O35" s="478">
        <v>4</v>
      </c>
      <c r="P35" s="478">
        <v>1</v>
      </c>
      <c r="Q35" s="367">
        <f t="shared" si="2"/>
        <v>5</v>
      </c>
      <c r="R35" s="367"/>
      <c r="S35" s="478">
        <v>7</v>
      </c>
      <c r="T35" s="478">
        <v>6</v>
      </c>
      <c r="U35" s="367">
        <f t="shared" si="3"/>
        <v>13</v>
      </c>
      <c r="V35" s="367"/>
      <c r="W35" s="478">
        <v>41</v>
      </c>
      <c r="X35" s="478">
        <v>7</v>
      </c>
      <c r="Y35" s="367">
        <f t="shared" si="4"/>
        <v>48</v>
      </c>
      <c r="Z35" s="367"/>
      <c r="AA35" s="367">
        <f t="shared" si="5"/>
        <v>99</v>
      </c>
      <c r="AB35" s="367">
        <f t="shared" si="6"/>
        <v>36</v>
      </c>
      <c r="AC35" s="595">
        <f t="shared" si="7"/>
        <v>135</v>
      </c>
    </row>
    <row r="36" spans="1:41">
      <c r="A36" s="5">
        <v>4</v>
      </c>
      <c r="B36" s="5">
        <v>6</v>
      </c>
      <c r="C36" s="5">
        <v>11</v>
      </c>
      <c r="D36" s="1896"/>
      <c r="E36" s="478" t="s">
        <v>49</v>
      </c>
      <c r="F36" s="4"/>
      <c r="G36" s="478">
        <v>13</v>
      </c>
      <c r="H36" s="478">
        <v>2</v>
      </c>
      <c r="I36" s="367">
        <f t="shared" si="0"/>
        <v>15</v>
      </c>
      <c r="J36" s="367"/>
      <c r="K36" s="478">
        <v>6</v>
      </c>
      <c r="L36" s="478">
        <v>1</v>
      </c>
      <c r="M36" s="367">
        <f t="shared" si="1"/>
        <v>7</v>
      </c>
      <c r="N36" s="367"/>
      <c r="O36" s="478">
        <v>6</v>
      </c>
      <c r="P36" s="478">
        <v>1</v>
      </c>
      <c r="Q36" s="367">
        <f t="shared" si="2"/>
        <v>7</v>
      </c>
      <c r="R36" s="367"/>
      <c r="S36" s="478">
        <v>17</v>
      </c>
      <c r="T36" s="478">
        <v>6</v>
      </c>
      <c r="U36" s="367">
        <f t="shared" si="3"/>
        <v>23</v>
      </c>
      <c r="V36" s="367"/>
      <c r="W36" s="478">
        <v>41</v>
      </c>
      <c r="X36" s="478">
        <v>3</v>
      </c>
      <c r="Y36" s="367">
        <f t="shared" si="4"/>
        <v>44</v>
      </c>
      <c r="Z36" s="367"/>
      <c r="AA36" s="367">
        <f t="shared" si="5"/>
        <v>83</v>
      </c>
      <c r="AB36" s="367">
        <f t="shared" si="6"/>
        <v>13</v>
      </c>
      <c r="AC36" s="595">
        <f t="shared" si="7"/>
        <v>96</v>
      </c>
    </row>
    <row r="37" spans="1:41">
      <c r="A37" s="5"/>
      <c r="B37" s="5"/>
      <c r="C37" s="5"/>
      <c r="D37" s="1892">
        <v>1405</v>
      </c>
      <c r="E37" s="373" t="s">
        <v>4</v>
      </c>
      <c r="F37" s="491"/>
      <c r="G37" s="481">
        <f>SUM(G38:G41)</f>
        <v>45</v>
      </c>
      <c r="H37" s="481">
        <f>SUM(H38:H41)</f>
        <v>46</v>
      </c>
      <c r="I37" s="481">
        <f t="shared" si="0"/>
        <v>91</v>
      </c>
      <c r="J37" s="481"/>
      <c r="K37" s="481">
        <f>SUM(K38:K41)</f>
        <v>16</v>
      </c>
      <c r="L37" s="481">
        <f>SUM(L38:L41)</f>
        <v>17</v>
      </c>
      <c r="M37" s="481">
        <f t="shared" si="1"/>
        <v>33</v>
      </c>
      <c r="N37" s="481"/>
      <c r="O37" s="481">
        <f>SUM(O38:O41)</f>
        <v>11</v>
      </c>
      <c r="P37" s="481">
        <f>SUM(P38:P41)</f>
        <v>7</v>
      </c>
      <c r="Q37" s="481">
        <f t="shared" si="2"/>
        <v>18</v>
      </c>
      <c r="R37" s="481"/>
      <c r="S37" s="481">
        <f>SUM(S38:S41)</f>
        <v>33</v>
      </c>
      <c r="T37" s="481">
        <f>SUM(T38:T41)</f>
        <v>32</v>
      </c>
      <c r="U37" s="481">
        <f t="shared" si="3"/>
        <v>65</v>
      </c>
      <c r="V37" s="481"/>
      <c r="W37" s="481">
        <f>SUM(W38:W41)</f>
        <v>79</v>
      </c>
      <c r="X37" s="481">
        <f>SUM(X38:X41)</f>
        <v>52</v>
      </c>
      <c r="Y37" s="481">
        <f t="shared" si="4"/>
        <v>131</v>
      </c>
      <c r="Z37" s="481"/>
      <c r="AA37" s="498">
        <f t="shared" si="5"/>
        <v>184</v>
      </c>
      <c r="AB37" s="498">
        <f t="shared" si="6"/>
        <v>154</v>
      </c>
      <c r="AC37" s="480">
        <f t="shared" si="7"/>
        <v>338</v>
      </c>
    </row>
    <row r="38" spans="1:41">
      <c r="A38" s="5">
        <v>5</v>
      </c>
      <c r="B38" s="5">
        <v>4</v>
      </c>
      <c r="C38" s="5">
        <v>8</v>
      </c>
      <c r="D38" s="1892"/>
      <c r="E38" s="478" t="s">
        <v>50</v>
      </c>
      <c r="F38" s="4"/>
      <c r="G38" s="478">
        <v>2</v>
      </c>
      <c r="H38" s="478">
        <v>1</v>
      </c>
      <c r="I38" s="367">
        <f t="shared" si="0"/>
        <v>3</v>
      </c>
      <c r="J38" s="367"/>
      <c r="K38" s="478">
        <v>8</v>
      </c>
      <c r="L38" s="478">
        <v>13</v>
      </c>
      <c r="M38" s="367">
        <f t="shared" si="1"/>
        <v>21</v>
      </c>
      <c r="N38" s="367"/>
      <c r="O38" s="478">
        <v>4</v>
      </c>
      <c r="P38" s="478">
        <v>3</v>
      </c>
      <c r="Q38" s="367">
        <f t="shared" si="2"/>
        <v>7</v>
      </c>
      <c r="R38" s="367"/>
      <c r="S38" s="478">
        <v>16</v>
      </c>
      <c r="T38" s="478">
        <v>14</v>
      </c>
      <c r="U38" s="367">
        <f t="shared" si="3"/>
        <v>30</v>
      </c>
      <c r="V38" s="367"/>
      <c r="W38" s="478">
        <v>26</v>
      </c>
      <c r="X38" s="478">
        <v>14</v>
      </c>
      <c r="Y38" s="367">
        <f t="shared" si="4"/>
        <v>40</v>
      </c>
      <c r="Z38" s="367"/>
      <c r="AA38" s="367">
        <f t="shared" si="5"/>
        <v>56</v>
      </c>
      <c r="AB38" s="367">
        <f t="shared" si="6"/>
        <v>45</v>
      </c>
      <c r="AC38" s="595">
        <f t="shared" si="7"/>
        <v>101</v>
      </c>
    </row>
    <row r="39" spans="1:41">
      <c r="A39" s="5">
        <v>5</v>
      </c>
      <c r="B39" s="5">
        <v>5</v>
      </c>
      <c r="C39" s="5">
        <v>11</v>
      </c>
      <c r="D39" s="1892"/>
      <c r="E39" s="478" t="s">
        <v>58</v>
      </c>
      <c r="F39" s="4"/>
      <c r="G39" s="478">
        <v>31</v>
      </c>
      <c r="H39" s="478">
        <v>30</v>
      </c>
      <c r="I39" s="367">
        <f t="shared" si="0"/>
        <v>61</v>
      </c>
      <c r="J39" s="367"/>
      <c r="K39" s="478">
        <v>7</v>
      </c>
      <c r="L39" s="478">
        <v>4</v>
      </c>
      <c r="M39" s="367">
        <f t="shared" si="1"/>
        <v>11</v>
      </c>
      <c r="N39" s="367"/>
      <c r="O39" s="478">
        <v>1</v>
      </c>
      <c r="P39" s="478">
        <v>4</v>
      </c>
      <c r="Q39" s="367">
        <f t="shared" si="2"/>
        <v>5</v>
      </c>
      <c r="R39" s="367"/>
      <c r="S39" s="478">
        <v>13</v>
      </c>
      <c r="T39" s="478">
        <v>10</v>
      </c>
      <c r="U39" s="367">
        <f t="shared" si="3"/>
        <v>23</v>
      </c>
      <c r="V39" s="367"/>
      <c r="W39" s="478">
        <v>51</v>
      </c>
      <c r="X39" s="478">
        <v>35</v>
      </c>
      <c r="Y39" s="367">
        <f t="shared" si="4"/>
        <v>86</v>
      </c>
      <c r="Z39" s="367"/>
      <c r="AA39" s="367">
        <f t="shared" si="5"/>
        <v>103</v>
      </c>
      <c r="AB39" s="367">
        <f t="shared" si="6"/>
        <v>83</v>
      </c>
      <c r="AC39" s="595">
        <f t="shared" si="7"/>
        <v>186</v>
      </c>
      <c r="AI39" s="2172"/>
      <c r="AJ39" s="2172"/>
      <c r="AK39" s="2172"/>
      <c r="AL39" s="2172"/>
      <c r="AM39" s="2172"/>
      <c r="AN39" s="2172"/>
      <c r="AO39" s="2172"/>
    </row>
    <row r="40" spans="1:41">
      <c r="A40" s="5">
        <v>5</v>
      </c>
      <c r="B40" s="5">
        <v>5</v>
      </c>
      <c r="C40" s="5">
        <v>10</v>
      </c>
      <c r="D40" s="1892"/>
      <c r="E40" s="478" t="s">
        <v>51</v>
      </c>
      <c r="F40" s="4"/>
      <c r="G40" s="478">
        <v>3</v>
      </c>
      <c r="H40" s="478">
        <v>9</v>
      </c>
      <c r="I40" s="367">
        <f t="shared" si="0"/>
        <v>12</v>
      </c>
      <c r="J40" s="367"/>
      <c r="K40" s="478">
        <v>0</v>
      </c>
      <c r="L40" s="478">
        <v>0</v>
      </c>
      <c r="M40" s="367">
        <f t="shared" si="1"/>
        <v>0</v>
      </c>
      <c r="N40" s="367"/>
      <c r="O40" s="478">
        <v>1</v>
      </c>
      <c r="P40" s="478">
        <v>0</v>
      </c>
      <c r="Q40" s="367">
        <f t="shared" si="2"/>
        <v>1</v>
      </c>
      <c r="R40" s="367"/>
      <c r="S40" s="478">
        <v>4</v>
      </c>
      <c r="T40" s="478">
        <v>8</v>
      </c>
      <c r="U40" s="367">
        <f t="shared" si="3"/>
        <v>12</v>
      </c>
      <c r="V40" s="367"/>
      <c r="W40" s="478">
        <v>2</v>
      </c>
      <c r="X40" s="478">
        <v>3</v>
      </c>
      <c r="Y40" s="367">
        <f t="shared" si="4"/>
        <v>5</v>
      </c>
      <c r="Z40" s="367"/>
      <c r="AA40" s="367">
        <f t="shared" si="5"/>
        <v>10</v>
      </c>
      <c r="AB40" s="367">
        <f t="shared" si="6"/>
        <v>20</v>
      </c>
      <c r="AC40" s="595">
        <f t="shared" si="7"/>
        <v>30</v>
      </c>
      <c r="AI40" s="2172"/>
      <c r="AJ40" s="2172"/>
      <c r="AK40" s="2172"/>
      <c r="AL40" s="2172"/>
      <c r="AM40" s="2172"/>
      <c r="AN40" s="2172"/>
      <c r="AO40" s="2172"/>
    </row>
    <row r="41" spans="1:41">
      <c r="A41" s="5">
        <v>5</v>
      </c>
      <c r="B41" s="5">
        <v>5</v>
      </c>
      <c r="C41" s="5">
        <v>13</v>
      </c>
      <c r="D41" s="1892"/>
      <c r="E41" s="478" t="s">
        <v>52</v>
      </c>
      <c r="F41" s="4"/>
      <c r="G41" s="478">
        <v>9</v>
      </c>
      <c r="H41" s="478">
        <v>6</v>
      </c>
      <c r="I41" s="367">
        <f t="shared" ref="I41:I72" si="8">SUM(G41:H41)</f>
        <v>15</v>
      </c>
      <c r="J41" s="367"/>
      <c r="K41" s="478">
        <v>1</v>
      </c>
      <c r="L41" s="478">
        <v>0</v>
      </c>
      <c r="M41" s="367">
        <f t="shared" ref="M41:M72" si="9">SUM(K41:L41)</f>
        <v>1</v>
      </c>
      <c r="N41" s="367"/>
      <c r="O41" s="478">
        <v>5</v>
      </c>
      <c r="P41" s="478">
        <v>0</v>
      </c>
      <c r="Q41" s="367">
        <f t="shared" ref="Q41:Q72" si="10">SUM(O41:P41)</f>
        <v>5</v>
      </c>
      <c r="R41" s="367"/>
      <c r="S41" s="478">
        <v>0</v>
      </c>
      <c r="T41" s="478">
        <v>0</v>
      </c>
      <c r="U41" s="367">
        <f t="shared" ref="U41:U72" si="11">SUM(S41:T41)</f>
        <v>0</v>
      </c>
      <c r="V41" s="367"/>
      <c r="W41" s="478">
        <v>0</v>
      </c>
      <c r="X41" s="478">
        <v>0</v>
      </c>
      <c r="Y41" s="367">
        <f t="shared" ref="Y41:Y72" si="12">SUM(W41:X41)</f>
        <v>0</v>
      </c>
      <c r="Z41" s="367"/>
      <c r="AA41" s="367">
        <f t="shared" ref="AA41:AA66" si="13">SUM(G41+K41+O41+S41+W41)</f>
        <v>15</v>
      </c>
      <c r="AB41" s="367">
        <f t="shared" ref="AB41:AB66" si="14">SUM(H41+L41+P41+T41+X41)</f>
        <v>6</v>
      </c>
      <c r="AC41" s="595">
        <f t="shared" ref="AC41:AC66" si="15">SUM(Y41,U41,Q41,M41,I41)</f>
        <v>21</v>
      </c>
      <c r="AI41" s="2172"/>
      <c r="AJ41" s="2172"/>
      <c r="AK41" s="2172"/>
      <c r="AL41" s="2172"/>
      <c r="AM41" s="2172"/>
      <c r="AN41" s="2172"/>
      <c r="AO41" s="2172"/>
    </row>
    <row r="42" spans="1:41">
      <c r="A42" s="5"/>
      <c r="B42" s="5"/>
      <c r="C42" s="5"/>
      <c r="D42" s="1891">
        <v>1406</v>
      </c>
      <c r="E42" s="373" t="s">
        <v>5</v>
      </c>
      <c r="F42" s="372"/>
      <c r="G42" s="481">
        <f>SUM(G43:G48)</f>
        <v>118</v>
      </c>
      <c r="H42" s="481">
        <f>SUM(H43:H48)</f>
        <v>60</v>
      </c>
      <c r="I42" s="481">
        <f t="shared" si="8"/>
        <v>178</v>
      </c>
      <c r="J42" s="481"/>
      <c r="K42" s="481">
        <f>SUM(K43:K48)</f>
        <v>15</v>
      </c>
      <c r="L42" s="481">
        <f>SUM(L43:L48)</f>
        <v>11</v>
      </c>
      <c r="M42" s="481">
        <f t="shared" si="9"/>
        <v>26</v>
      </c>
      <c r="N42" s="481"/>
      <c r="O42" s="481">
        <f>SUM(O43:O48)</f>
        <v>9</v>
      </c>
      <c r="P42" s="481">
        <f>SUM(P43:P48)</f>
        <v>6</v>
      </c>
      <c r="Q42" s="481">
        <f t="shared" si="10"/>
        <v>15</v>
      </c>
      <c r="R42" s="481"/>
      <c r="S42" s="481">
        <f>SUM(S43:S48)</f>
        <v>19</v>
      </c>
      <c r="T42" s="481">
        <f>SUM(T43:T48)</f>
        <v>10</v>
      </c>
      <c r="U42" s="481">
        <f t="shared" si="11"/>
        <v>29</v>
      </c>
      <c r="V42" s="481"/>
      <c r="W42" s="481">
        <f>SUM(W43:W48)</f>
        <v>65</v>
      </c>
      <c r="X42" s="481">
        <f>SUM(X43:X48)</f>
        <v>28</v>
      </c>
      <c r="Y42" s="481">
        <f t="shared" si="12"/>
        <v>93</v>
      </c>
      <c r="Z42" s="481"/>
      <c r="AA42" s="498">
        <f t="shared" si="13"/>
        <v>226</v>
      </c>
      <c r="AB42" s="498">
        <f t="shared" si="14"/>
        <v>115</v>
      </c>
      <c r="AC42" s="480">
        <f t="shared" si="15"/>
        <v>341</v>
      </c>
      <c r="AI42" s="2172"/>
      <c r="AJ42" s="2172"/>
      <c r="AK42" s="2172"/>
      <c r="AL42" s="2172"/>
      <c r="AM42" s="2172"/>
      <c r="AN42" s="2172"/>
      <c r="AO42" s="2172"/>
    </row>
    <row r="43" spans="1:41">
      <c r="A43" s="5">
        <v>6</v>
      </c>
      <c r="B43" s="5">
        <v>2</v>
      </c>
      <c r="C43" s="5">
        <v>11</v>
      </c>
      <c r="D43" s="1892"/>
      <c r="E43" s="478" t="s">
        <v>53</v>
      </c>
      <c r="F43" s="4"/>
      <c r="G43" s="478">
        <v>48</v>
      </c>
      <c r="H43" s="478">
        <v>30</v>
      </c>
      <c r="I43" s="367">
        <f t="shared" si="8"/>
        <v>78</v>
      </c>
      <c r="J43" s="367"/>
      <c r="K43" s="478">
        <v>1</v>
      </c>
      <c r="L43" s="478">
        <v>3</v>
      </c>
      <c r="M43" s="367">
        <f t="shared" si="9"/>
        <v>4</v>
      </c>
      <c r="N43" s="367"/>
      <c r="O43" s="478">
        <v>2</v>
      </c>
      <c r="P43" s="478">
        <v>1</v>
      </c>
      <c r="Q43" s="367">
        <f t="shared" si="10"/>
        <v>3</v>
      </c>
      <c r="R43" s="367"/>
      <c r="S43" s="478">
        <v>16</v>
      </c>
      <c r="T43" s="478">
        <v>8</v>
      </c>
      <c r="U43" s="367">
        <f t="shared" si="11"/>
        <v>24</v>
      </c>
      <c r="V43" s="367"/>
      <c r="W43" s="478">
        <v>44</v>
      </c>
      <c r="X43" s="478">
        <v>19</v>
      </c>
      <c r="Y43" s="367">
        <f t="shared" si="12"/>
        <v>63</v>
      </c>
      <c r="Z43" s="367"/>
      <c r="AA43" s="367">
        <f t="shared" si="13"/>
        <v>111</v>
      </c>
      <c r="AB43" s="367">
        <f t="shared" si="14"/>
        <v>61</v>
      </c>
      <c r="AC43" s="595">
        <f t="shared" si="15"/>
        <v>172</v>
      </c>
      <c r="AI43" s="2172"/>
      <c r="AJ43" s="2172"/>
      <c r="AK43" s="2172"/>
      <c r="AL43" s="2172"/>
      <c r="AM43" s="2172"/>
      <c r="AN43" s="2172"/>
      <c r="AO43" s="2172"/>
    </row>
    <row r="44" spans="1:41">
      <c r="A44" s="5">
        <v>6</v>
      </c>
      <c r="B44" s="5">
        <v>2</v>
      </c>
      <c r="C44" s="5">
        <v>10</v>
      </c>
      <c r="D44" s="1892"/>
      <c r="E44" s="478" t="s">
        <v>226</v>
      </c>
      <c r="F44" s="4"/>
      <c r="G44" s="478">
        <v>47</v>
      </c>
      <c r="H44" s="478">
        <v>13</v>
      </c>
      <c r="I44" s="367">
        <f t="shared" si="8"/>
        <v>60</v>
      </c>
      <c r="J44" s="367"/>
      <c r="K44" s="478">
        <v>10</v>
      </c>
      <c r="L44" s="478">
        <v>4</v>
      </c>
      <c r="M44" s="367">
        <f t="shared" si="9"/>
        <v>14</v>
      </c>
      <c r="N44" s="367"/>
      <c r="O44" s="478">
        <v>1</v>
      </c>
      <c r="P44" s="478">
        <v>1</v>
      </c>
      <c r="Q44" s="367">
        <f t="shared" si="10"/>
        <v>2</v>
      </c>
      <c r="R44" s="367"/>
      <c r="S44" s="478">
        <v>0</v>
      </c>
      <c r="T44" s="478">
        <v>0</v>
      </c>
      <c r="U44" s="367">
        <f t="shared" si="11"/>
        <v>0</v>
      </c>
      <c r="V44" s="367"/>
      <c r="W44" s="478">
        <v>0</v>
      </c>
      <c r="X44" s="478">
        <v>0</v>
      </c>
      <c r="Y44" s="367">
        <f t="shared" si="12"/>
        <v>0</v>
      </c>
      <c r="Z44" s="367"/>
      <c r="AA44" s="367">
        <f t="shared" si="13"/>
        <v>58</v>
      </c>
      <c r="AB44" s="367">
        <f t="shared" si="14"/>
        <v>18</v>
      </c>
      <c r="AC44" s="595">
        <f t="shared" si="15"/>
        <v>76</v>
      </c>
      <c r="AI44" s="625"/>
      <c r="AJ44" s="625"/>
      <c r="AK44" s="625"/>
      <c r="AL44" s="625"/>
      <c r="AM44" s="625"/>
      <c r="AN44" s="625"/>
      <c r="AO44" s="625"/>
    </row>
    <row r="45" spans="1:41">
      <c r="A45" s="5">
        <v>6</v>
      </c>
      <c r="B45" s="5">
        <v>2</v>
      </c>
      <c r="C45" s="5">
        <v>10</v>
      </c>
      <c r="D45" s="1892"/>
      <c r="E45" s="478" t="s">
        <v>55</v>
      </c>
      <c r="F45" s="4"/>
      <c r="G45" s="478">
        <v>6</v>
      </c>
      <c r="H45" s="478">
        <v>6</v>
      </c>
      <c r="I45" s="367">
        <f t="shared" si="8"/>
        <v>12</v>
      </c>
      <c r="J45" s="367"/>
      <c r="K45" s="478">
        <v>3</v>
      </c>
      <c r="L45" s="478">
        <v>2</v>
      </c>
      <c r="M45" s="367">
        <f t="shared" si="9"/>
        <v>5</v>
      </c>
      <c r="N45" s="367"/>
      <c r="O45" s="478">
        <v>3</v>
      </c>
      <c r="P45" s="478">
        <v>2</v>
      </c>
      <c r="Q45" s="367">
        <f t="shared" si="10"/>
        <v>5</v>
      </c>
      <c r="R45" s="367"/>
      <c r="S45" s="478">
        <v>3</v>
      </c>
      <c r="T45" s="478">
        <v>2</v>
      </c>
      <c r="U45" s="367">
        <f t="shared" si="11"/>
        <v>5</v>
      </c>
      <c r="V45" s="367"/>
      <c r="W45" s="478">
        <v>19</v>
      </c>
      <c r="X45" s="478">
        <v>9</v>
      </c>
      <c r="Y45" s="367">
        <f t="shared" si="12"/>
        <v>28</v>
      </c>
      <c r="Z45" s="367"/>
      <c r="AA45" s="367">
        <f t="shared" si="13"/>
        <v>34</v>
      </c>
      <c r="AB45" s="367">
        <f t="shared" si="14"/>
        <v>21</v>
      </c>
      <c r="AC45" s="595">
        <f t="shared" si="15"/>
        <v>55</v>
      </c>
    </row>
    <row r="46" spans="1:41">
      <c r="A46" s="5">
        <v>6</v>
      </c>
      <c r="B46" s="5">
        <v>2</v>
      </c>
      <c r="C46" s="5">
        <v>6</v>
      </c>
      <c r="D46" s="1892"/>
      <c r="E46" s="478" t="s">
        <v>26</v>
      </c>
      <c r="F46" s="4"/>
      <c r="G46" s="478">
        <v>16</v>
      </c>
      <c r="H46" s="478">
        <v>11</v>
      </c>
      <c r="I46" s="367">
        <f t="shared" si="8"/>
        <v>27</v>
      </c>
      <c r="J46" s="367"/>
      <c r="K46" s="478">
        <v>1</v>
      </c>
      <c r="L46" s="478">
        <v>1</v>
      </c>
      <c r="M46" s="367">
        <f t="shared" si="9"/>
        <v>2</v>
      </c>
      <c r="N46" s="367"/>
      <c r="O46" s="478">
        <v>0</v>
      </c>
      <c r="P46" s="478">
        <v>0</v>
      </c>
      <c r="Q46" s="367">
        <f t="shared" si="10"/>
        <v>0</v>
      </c>
      <c r="R46" s="367"/>
      <c r="S46" s="478">
        <v>0</v>
      </c>
      <c r="T46" s="478">
        <v>0</v>
      </c>
      <c r="U46" s="367">
        <f t="shared" si="11"/>
        <v>0</v>
      </c>
      <c r="V46" s="367"/>
      <c r="W46" s="478">
        <v>0</v>
      </c>
      <c r="X46" s="478">
        <v>0</v>
      </c>
      <c r="Y46" s="367">
        <f t="shared" si="12"/>
        <v>0</v>
      </c>
      <c r="Z46" s="367"/>
      <c r="AA46" s="367">
        <f t="shared" si="13"/>
        <v>17</v>
      </c>
      <c r="AB46" s="367">
        <f t="shared" si="14"/>
        <v>12</v>
      </c>
      <c r="AC46" s="595">
        <f t="shared" si="15"/>
        <v>29</v>
      </c>
    </row>
    <row r="47" spans="1:41">
      <c r="A47" s="5">
        <v>6</v>
      </c>
      <c r="B47" s="5">
        <v>2</v>
      </c>
      <c r="C47" s="5">
        <v>11</v>
      </c>
      <c r="D47" s="1892"/>
      <c r="E47" s="478" t="s">
        <v>15</v>
      </c>
      <c r="F47" s="4"/>
      <c r="G47" s="478">
        <v>1</v>
      </c>
      <c r="H47" s="478">
        <v>0</v>
      </c>
      <c r="I47" s="367">
        <f t="shared" si="8"/>
        <v>1</v>
      </c>
      <c r="J47" s="367"/>
      <c r="K47" s="478">
        <v>0</v>
      </c>
      <c r="L47" s="478">
        <v>1</v>
      </c>
      <c r="M47" s="367">
        <f t="shared" si="9"/>
        <v>1</v>
      </c>
      <c r="N47" s="367"/>
      <c r="O47" s="478">
        <v>3</v>
      </c>
      <c r="P47" s="478">
        <v>2</v>
      </c>
      <c r="Q47" s="367">
        <f t="shared" si="10"/>
        <v>5</v>
      </c>
      <c r="R47" s="367"/>
      <c r="S47" s="478">
        <v>0</v>
      </c>
      <c r="T47" s="478">
        <v>0</v>
      </c>
      <c r="U47" s="367">
        <f t="shared" si="11"/>
        <v>0</v>
      </c>
      <c r="V47" s="367"/>
      <c r="W47" s="478">
        <v>1</v>
      </c>
      <c r="X47" s="478">
        <v>0</v>
      </c>
      <c r="Y47" s="367">
        <f t="shared" si="12"/>
        <v>1</v>
      </c>
      <c r="Z47" s="367"/>
      <c r="AA47" s="367">
        <f t="shared" si="13"/>
        <v>5</v>
      </c>
      <c r="AB47" s="367">
        <f t="shared" si="14"/>
        <v>3</v>
      </c>
      <c r="AC47" s="595">
        <f t="shared" si="15"/>
        <v>8</v>
      </c>
    </row>
    <row r="48" spans="1:41">
      <c r="A48" s="5">
        <v>6</v>
      </c>
      <c r="B48" s="5">
        <v>2</v>
      </c>
      <c r="C48" s="5">
        <v>10</v>
      </c>
      <c r="D48" s="1892"/>
      <c r="E48" s="478" t="s">
        <v>188</v>
      </c>
      <c r="F48" s="4"/>
      <c r="G48" s="478">
        <v>0</v>
      </c>
      <c r="H48" s="478">
        <v>0</v>
      </c>
      <c r="I48" s="367">
        <f t="shared" si="8"/>
        <v>0</v>
      </c>
      <c r="J48" s="367"/>
      <c r="K48" s="478">
        <v>0</v>
      </c>
      <c r="L48" s="478">
        <v>0</v>
      </c>
      <c r="M48" s="367">
        <f t="shared" si="9"/>
        <v>0</v>
      </c>
      <c r="N48" s="367"/>
      <c r="O48" s="478">
        <v>0</v>
      </c>
      <c r="P48" s="478">
        <v>0</v>
      </c>
      <c r="Q48" s="367">
        <f t="shared" si="10"/>
        <v>0</v>
      </c>
      <c r="R48" s="367"/>
      <c r="S48" s="478">
        <v>0</v>
      </c>
      <c r="T48" s="478">
        <v>0</v>
      </c>
      <c r="U48" s="367">
        <f t="shared" si="11"/>
        <v>0</v>
      </c>
      <c r="V48" s="367"/>
      <c r="W48" s="478">
        <v>1</v>
      </c>
      <c r="X48" s="478">
        <v>0</v>
      </c>
      <c r="Y48" s="367">
        <f t="shared" si="12"/>
        <v>1</v>
      </c>
      <c r="Z48" s="367"/>
      <c r="AA48" s="367">
        <f t="shared" si="13"/>
        <v>1</v>
      </c>
      <c r="AB48" s="367">
        <f t="shared" si="14"/>
        <v>0</v>
      </c>
      <c r="AC48" s="595">
        <f t="shared" si="15"/>
        <v>1</v>
      </c>
    </row>
    <row r="49" spans="1:29">
      <c r="A49" s="5"/>
      <c r="B49" s="5"/>
      <c r="C49" s="5"/>
      <c r="D49" s="1894">
        <v>1407</v>
      </c>
      <c r="E49" s="373" t="s">
        <v>62</v>
      </c>
      <c r="F49" s="372"/>
      <c r="G49" s="481">
        <f>SUM(G50:G51)</f>
        <v>17</v>
      </c>
      <c r="H49" s="481">
        <f>SUM(H50:H51)</f>
        <v>9</v>
      </c>
      <c r="I49" s="481">
        <f t="shared" si="8"/>
        <v>26</v>
      </c>
      <c r="J49" s="481"/>
      <c r="K49" s="481">
        <f>SUM(K50:K51)</f>
        <v>10</v>
      </c>
      <c r="L49" s="481">
        <f>SUM(L50:L51)</f>
        <v>2</v>
      </c>
      <c r="M49" s="481">
        <f t="shared" si="9"/>
        <v>12</v>
      </c>
      <c r="N49" s="481"/>
      <c r="O49" s="481">
        <f>SUM(O50:O51)</f>
        <v>8</v>
      </c>
      <c r="P49" s="481">
        <f>SUM(P50:P51)</f>
        <v>1</v>
      </c>
      <c r="Q49" s="481">
        <f t="shared" si="10"/>
        <v>9</v>
      </c>
      <c r="R49" s="481"/>
      <c r="S49" s="481">
        <f>SUM(S50:S51)</f>
        <v>2</v>
      </c>
      <c r="T49" s="481">
        <f>SUM(T50:T51)</f>
        <v>2</v>
      </c>
      <c r="U49" s="481">
        <f t="shared" si="11"/>
        <v>4</v>
      </c>
      <c r="V49" s="481"/>
      <c r="W49" s="481">
        <f>SUM(W50:W51)</f>
        <v>3</v>
      </c>
      <c r="X49" s="481">
        <f>SUM(X50:X51)</f>
        <v>3</v>
      </c>
      <c r="Y49" s="481">
        <f t="shared" si="12"/>
        <v>6</v>
      </c>
      <c r="Z49" s="481"/>
      <c r="AA49" s="498">
        <f t="shared" si="13"/>
        <v>40</v>
      </c>
      <c r="AB49" s="498">
        <f t="shared" si="14"/>
        <v>17</v>
      </c>
      <c r="AC49" s="480">
        <f t="shared" si="15"/>
        <v>57</v>
      </c>
    </row>
    <row r="50" spans="1:29">
      <c r="A50" s="5">
        <v>7</v>
      </c>
      <c r="B50" s="5">
        <v>6</v>
      </c>
      <c r="C50" s="5">
        <v>10</v>
      </c>
      <c r="D50" s="1895"/>
      <c r="E50" s="478" t="s">
        <v>56</v>
      </c>
      <c r="F50" s="622"/>
      <c r="G50" s="478">
        <v>7</v>
      </c>
      <c r="H50" s="478">
        <v>5</v>
      </c>
      <c r="I50" s="367">
        <f t="shared" si="8"/>
        <v>12</v>
      </c>
      <c r="J50" s="367"/>
      <c r="K50" s="478">
        <v>3</v>
      </c>
      <c r="L50" s="478">
        <v>2</v>
      </c>
      <c r="M50" s="367">
        <f t="shared" si="9"/>
        <v>5</v>
      </c>
      <c r="N50" s="367"/>
      <c r="O50" s="478">
        <v>1</v>
      </c>
      <c r="P50" s="478">
        <v>0</v>
      </c>
      <c r="Q50" s="367">
        <f t="shared" si="10"/>
        <v>1</v>
      </c>
      <c r="R50" s="367"/>
      <c r="S50" s="478">
        <v>2</v>
      </c>
      <c r="T50" s="478">
        <v>2</v>
      </c>
      <c r="U50" s="367">
        <f t="shared" si="11"/>
        <v>4</v>
      </c>
      <c r="V50" s="367"/>
      <c r="W50" s="478">
        <v>3</v>
      </c>
      <c r="X50" s="478">
        <v>3</v>
      </c>
      <c r="Y50" s="367">
        <f t="shared" si="12"/>
        <v>6</v>
      </c>
      <c r="Z50" s="367"/>
      <c r="AA50" s="367">
        <f t="shared" si="13"/>
        <v>16</v>
      </c>
      <c r="AB50" s="367">
        <f t="shared" si="14"/>
        <v>12</v>
      </c>
      <c r="AC50" s="595">
        <f t="shared" si="15"/>
        <v>28</v>
      </c>
    </row>
    <row r="51" spans="1:29">
      <c r="A51" s="5">
        <v>7</v>
      </c>
      <c r="B51" s="5">
        <v>3</v>
      </c>
      <c r="C51" s="5">
        <v>11</v>
      </c>
      <c r="D51" s="1895"/>
      <c r="E51" s="478" t="s">
        <v>25</v>
      </c>
      <c r="F51" s="4"/>
      <c r="G51" s="478">
        <v>10</v>
      </c>
      <c r="H51" s="478">
        <v>4</v>
      </c>
      <c r="I51" s="367">
        <f t="shared" si="8"/>
        <v>14</v>
      </c>
      <c r="J51" s="367"/>
      <c r="K51" s="478">
        <v>7</v>
      </c>
      <c r="L51" s="478">
        <v>0</v>
      </c>
      <c r="M51" s="367">
        <f t="shared" si="9"/>
        <v>7</v>
      </c>
      <c r="N51" s="367"/>
      <c r="O51" s="478">
        <v>7</v>
      </c>
      <c r="P51" s="478">
        <v>1</v>
      </c>
      <c r="Q51" s="367">
        <f t="shared" si="10"/>
        <v>8</v>
      </c>
      <c r="R51" s="367"/>
      <c r="S51" s="478">
        <v>0</v>
      </c>
      <c r="T51" s="478">
        <v>0</v>
      </c>
      <c r="U51" s="367">
        <f t="shared" si="11"/>
        <v>0</v>
      </c>
      <c r="V51" s="367"/>
      <c r="W51" s="478">
        <v>0</v>
      </c>
      <c r="X51" s="478">
        <v>0</v>
      </c>
      <c r="Y51" s="367">
        <f t="shared" si="12"/>
        <v>0</v>
      </c>
      <c r="Z51" s="367"/>
      <c r="AA51" s="367">
        <f t="shared" si="13"/>
        <v>24</v>
      </c>
      <c r="AB51" s="367">
        <f t="shared" si="14"/>
        <v>5</v>
      </c>
      <c r="AC51" s="595">
        <f t="shared" si="15"/>
        <v>29</v>
      </c>
    </row>
    <row r="52" spans="1:29">
      <c r="A52" s="5"/>
      <c r="B52" s="5"/>
      <c r="C52" s="5"/>
      <c r="D52" s="1894">
        <v>1408</v>
      </c>
      <c r="E52" s="373" t="s">
        <v>63</v>
      </c>
      <c r="F52" s="373"/>
      <c r="G52" s="481">
        <f>SUM(G53:G58)</f>
        <v>27</v>
      </c>
      <c r="H52" s="481">
        <f>SUM(H53:H58)</f>
        <v>23</v>
      </c>
      <c r="I52" s="481">
        <f t="shared" si="8"/>
        <v>50</v>
      </c>
      <c r="J52" s="481"/>
      <c r="K52" s="481">
        <f>SUM(K53:K58)</f>
        <v>17</v>
      </c>
      <c r="L52" s="481">
        <f>SUM(L53:L58)</f>
        <v>9</v>
      </c>
      <c r="M52" s="481">
        <f t="shared" si="9"/>
        <v>26</v>
      </c>
      <c r="N52" s="481"/>
      <c r="O52" s="481">
        <f>SUM(O53:O58)</f>
        <v>8</v>
      </c>
      <c r="P52" s="481">
        <f>SUM(P53:P58)</f>
        <v>5</v>
      </c>
      <c r="Q52" s="481">
        <f t="shared" si="10"/>
        <v>13</v>
      </c>
      <c r="R52" s="481"/>
      <c r="S52" s="481">
        <f>SUM(S53:S58)</f>
        <v>7</v>
      </c>
      <c r="T52" s="481">
        <f>SUM(T53:T58)</f>
        <v>3</v>
      </c>
      <c r="U52" s="481">
        <f t="shared" si="11"/>
        <v>10</v>
      </c>
      <c r="V52" s="481"/>
      <c r="W52" s="481">
        <f>SUM(W53:W58)</f>
        <v>20</v>
      </c>
      <c r="X52" s="481">
        <f>SUM(X53:X58)</f>
        <v>7</v>
      </c>
      <c r="Y52" s="481">
        <f t="shared" si="12"/>
        <v>27</v>
      </c>
      <c r="Z52" s="481"/>
      <c r="AA52" s="498">
        <f t="shared" si="13"/>
        <v>79</v>
      </c>
      <c r="AB52" s="498">
        <f t="shared" si="14"/>
        <v>47</v>
      </c>
      <c r="AC52" s="480">
        <f t="shared" si="15"/>
        <v>126</v>
      </c>
    </row>
    <row r="53" spans="1:29">
      <c r="A53" s="5">
        <v>8</v>
      </c>
      <c r="B53" s="5">
        <v>4</v>
      </c>
      <c r="C53" s="5">
        <v>6</v>
      </c>
      <c r="D53" s="1895"/>
      <c r="E53" s="478" t="s">
        <v>16</v>
      </c>
      <c r="F53" s="4"/>
      <c r="G53" s="478">
        <v>9</v>
      </c>
      <c r="H53" s="478">
        <v>6</v>
      </c>
      <c r="I53" s="367">
        <f t="shared" si="8"/>
        <v>15</v>
      </c>
      <c r="J53" s="367"/>
      <c r="K53" s="478">
        <v>3</v>
      </c>
      <c r="L53" s="478">
        <v>2</v>
      </c>
      <c r="M53" s="367">
        <f t="shared" si="9"/>
        <v>5</v>
      </c>
      <c r="N53" s="367"/>
      <c r="O53" s="478">
        <v>0</v>
      </c>
      <c r="P53" s="478">
        <v>0</v>
      </c>
      <c r="Q53" s="367">
        <f t="shared" si="10"/>
        <v>0</v>
      </c>
      <c r="R53" s="367"/>
      <c r="S53" s="478">
        <v>0</v>
      </c>
      <c r="T53" s="478">
        <v>0</v>
      </c>
      <c r="U53" s="367">
        <f t="shared" si="11"/>
        <v>0</v>
      </c>
      <c r="V53" s="367"/>
      <c r="W53" s="478">
        <v>0</v>
      </c>
      <c r="X53" s="478">
        <v>0</v>
      </c>
      <c r="Y53" s="367">
        <f t="shared" si="12"/>
        <v>0</v>
      </c>
      <c r="Z53" s="367"/>
      <c r="AA53" s="367">
        <f t="shared" si="13"/>
        <v>12</v>
      </c>
      <c r="AB53" s="367">
        <f t="shared" si="14"/>
        <v>8</v>
      </c>
      <c r="AC53" s="595">
        <f t="shared" si="15"/>
        <v>20</v>
      </c>
    </row>
    <row r="54" spans="1:29">
      <c r="A54" s="5">
        <v>8</v>
      </c>
      <c r="B54" s="5">
        <v>4</v>
      </c>
      <c r="C54" s="5">
        <v>8</v>
      </c>
      <c r="D54" s="1895"/>
      <c r="E54" s="478" t="s">
        <v>57</v>
      </c>
      <c r="F54" s="622"/>
      <c r="G54" s="478">
        <v>6</v>
      </c>
      <c r="H54" s="478">
        <v>7</v>
      </c>
      <c r="I54" s="367">
        <f t="shared" si="8"/>
        <v>13</v>
      </c>
      <c r="J54" s="367"/>
      <c r="K54" s="478">
        <v>6</v>
      </c>
      <c r="L54" s="478">
        <v>1</v>
      </c>
      <c r="M54" s="367">
        <f t="shared" si="9"/>
        <v>7</v>
      </c>
      <c r="N54" s="367"/>
      <c r="O54" s="478">
        <v>5</v>
      </c>
      <c r="P54" s="478">
        <v>2</v>
      </c>
      <c r="Q54" s="367">
        <f t="shared" si="10"/>
        <v>7</v>
      </c>
      <c r="R54" s="367"/>
      <c r="S54" s="478">
        <v>2</v>
      </c>
      <c r="T54" s="478">
        <v>1</v>
      </c>
      <c r="U54" s="367">
        <f t="shared" si="11"/>
        <v>3</v>
      </c>
      <c r="V54" s="367"/>
      <c r="W54" s="478">
        <v>12</v>
      </c>
      <c r="X54" s="478">
        <v>5</v>
      </c>
      <c r="Y54" s="367">
        <f t="shared" si="12"/>
        <v>17</v>
      </c>
      <c r="Z54" s="367"/>
      <c r="AA54" s="367">
        <f t="shared" si="13"/>
        <v>31</v>
      </c>
      <c r="AB54" s="367">
        <f t="shared" si="14"/>
        <v>16</v>
      </c>
      <c r="AC54" s="595">
        <f t="shared" si="15"/>
        <v>47</v>
      </c>
    </row>
    <row r="55" spans="1:29">
      <c r="A55" s="5">
        <v>8</v>
      </c>
      <c r="B55" s="5">
        <v>4</v>
      </c>
      <c r="C55" s="5">
        <v>15</v>
      </c>
      <c r="D55" s="1895"/>
      <c r="E55" s="478" t="s">
        <v>65</v>
      </c>
      <c r="F55" s="622"/>
      <c r="G55" s="478">
        <v>0</v>
      </c>
      <c r="H55" s="478">
        <v>0</v>
      </c>
      <c r="I55" s="367">
        <f t="shared" si="8"/>
        <v>0</v>
      </c>
      <c r="J55" s="367"/>
      <c r="K55" s="478">
        <v>0</v>
      </c>
      <c r="L55" s="478">
        <v>0</v>
      </c>
      <c r="M55" s="367">
        <f t="shared" si="9"/>
        <v>0</v>
      </c>
      <c r="N55" s="367"/>
      <c r="O55" s="478">
        <v>0</v>
      </c>
      <c r="P55" s="478">
        <v>0</v>
      </c>
      <c r="Q55" s="367">
        <f t="shared" si="10"/>
        <v>0</v>
      </c>
      <c r="R55" s="367"/>
      <c r="S55" s="478">
        <v>0</v>
      </c>
      <c r="T55" s="478">
        <v>0</v>
      </c>
      <c r="U55" s="367">
        <f t="shared" si="11"/>
        <v>0</v>
      </c>
      <c r="V55" s="367"/>
      <c r="W55" s="478">
        <v>0</v>
      </c>
      <c r="X55" s="478">
        <v>0</v>
      </c>
      <c r="Y55" s="367">
        <f t="shared" si="12"/>
        <v>0</v>
      </c>
      <c r="Z55" s="367"/>
      <c r="AA55" s="367">
        <f t="shared" si="13"/>
        <v>0</v>
      </c>
      <c r="AB55" s="367">
        <f t="shared" si="14"/>
        <v>0</v>
      </c>
      <c r="AC55" s="595">
        <f t="shared" si="15"/>
        <v>0</v>
      </c>
    </row>
    <row r="56" spans="1:29">
      <c r="A56" s="5">
        <v>8</v>
      </c>
      <c r="B56" s="5">
        <v>4</v>
      </c>
      <c r="C56" s="5">
        <v>10</v>
      </c>
      <c r="D56" s="1895"/>
      <c r="E56" s="478" t="s">
        <v>64</v>
      </c>
      <c r="F56" s="622"/>
      <c r="G56" s="478">
        <v>0</v>
      </c>
      <c r="H56" s="478">
        <v>0</v>
      </c>
      <c r="I56" s="367">
        <f t="shared" si="8"/>
        <v>0</v>
      </c>
      <c r="J56" s="367"/>
      <c r="K56" s="478">
        <v>0</v>
      </c>
      <c r="L56" s="478">
        <v>0</v>
      </c>
      <c r="M56" s="367">
        <f t="shared" si="9"/>
        <v>0</v>
      </c>
      <c r="N56" s="367"/>
      <c r="O56" s="478">
        <v>0</v>
      </c>
      <c r="P56" s="478">
        <v>0</v>
      </c>
      <c r="Q56" s="367">
        <f t="shared" si="10"/>
        <v>0</v>
      </c>
      <c r="R56" s="367"/>
      <c r="S56" s="478">
        <v>0</v>
      </c>
      <c r="T56" s="478">
        <v>0</v>
      </c>
      <c r="U56" s="367">
        <f t="shared" si="11"/>
        <v>0</v>
      </c>
      <c r="V56" s="367"/>
      <c r="W56" s="478">
        <v>0</v>
      </c>
      <c r="X56" s="478">
        <v>0</v>
      </c>
      <c r="Y56" s="367">
        <f t="shared" si="12"/>
        <v>0</v>
      </c>
      <c r="Z56" s="367"/>
      <c r="AA56" s="367">
        <f t="shared" si="13"/>
        <v>0</v>
      </c>
      <c r="AB56" s="367">
        <f t="shared" si="14"/>
        <v>0</v>
      </c>
      <c r="AC56" s="595">
        <f t="shared" si="15"/>
        <v>0</v>
      </c>
    </row>
    <row r="57" spans="1:29">
      <c r="A57" s="5">
        <v>8</v>
      </c>
      <c r="B57" s="5">
        <v>4</v>
      </c>
      <c r="C57" s="5">
        <v>11</v>
      </c>
      <c r="D57" s="1895"/>
      <c r="E57" s="478" t="s">
        <v>18</v>
      </c>
      <c r="F57" s="4"/>
      <c r="G57" s="478">
        <v>10</v>
      </c>
      <c r="H57" s="478">
        <v>6</v>
      </c>
      <c r="I57" s="367">
        <f t="shared" si="8"/>
        <v>16</v>
      </c>
      <c r="J57" s="367"/>
      <c r="K57" s="478">
        <v>3</v>
      </c>
      <c r="L57" s="478">
        <v>5</v>
      </c>
      <c r="M57" s="367">
        <f t="shared" si="9"/>
        <v>8</v>
      </c>
      <c r="N57" s="367"/>
      <c r="O57" s="478">
        <v>1</v>
      </c>
      <c r="P57" s="478">
        <v>3</v>
      </c>
      <c r="Q57" s="367">
        <f t="shared" si="10"/>
        <v>4</v>
      </c>
      <c r="R57" s="367"/>
      <c r="S57" s="478">
        <v>2</v>
      </c>
      <c r="T57" s="478">
        <v>1</v>
      </c>
      <c r="U57" s="367">
        <f t="shared" si="11"/>
        <v>3</v>
      </c>
      <c r="V57" s="367"/>
      <c r="W57" s="478">
        <v>8</v>
      </c>
      <c r="X57" s="478">
        <v>2</v>
      </c>
      <c r="Y57" s="367">
        <f t="shared" si="12"/>
        <v>10</v>
      </c>
      <c r="Z57" s="367"/>
      <c r="AA57" s="367">
        <f t="shared" si="13"/>
        <v>24</v>
      </c>
      <c r="AB57" s="367">
        <f t="shared" si="14"/>
        <v>17</v>
      </c>
      <c r="AC57" s="595">
        <f t="shared" si="15"/>
        <v>41</v>
      </c>
    </row>
    <row r="58" spans="1:29">
      <c r="A58" s="5">
        <v>8</v>
      </c>
      <c r="B58" s="5">
        <v>4</v>
      </c>
      <c r="C58" s="5">
        <v>11</v>
      </c>
      <c r="D58" s="1895"/>
      <c r="E58" s="478" t="s">
        <v>59</v>
      </c>
      <c r="F58" s="622"/>
      <c r="G58" s="478">
        <v>2</v>
      </c>
      <c r="H58" s="478">
        <v>4</v>
      </c>
      <c r="I58" s="367">
        <f t="shared" si="8"/>
        <v>6</v>
      </c>
      <c r="J58" s="367"/>
      <c r="K58" s="478">
        <v>5</v>
      </c>
      <c r="L58" s="478">
        <v>1</v>
      </c>
      <c r="M58" s="367">
        <f t="shared" si="9"/>
        <v>6</v>
      </c>
      <c r="N58" s="367"/>
      <c r="O58" s="478">
        <v>2</v>
      </c>
      <c r="P58" s="478">
        <v>0</v>
      </c>
      <c r="Q58" s="367">
        <f t="shared" si="10"/>
        <v>2</v>
      </c>
      <c r="R58" s="367"/>
      <c r="S58" s="478">
        <v>3</v>
      </c>
      <c r="T58" s="478">
        <v>1</v>
      </c>
      <c r="U58" s="367">
        <f t="shared" si="11"/>
        <v>4</v>
      </c>
      <c r="V58" s="367"/>
      <c r="W58" s="478">
        <v>0</v>
      </c>
      <c r="X58" s="478">
        <v>0</v>
      </c>
      <c r="Y58" s="367">
        <f t="shared" si="12"/>
        <v>0</v>
      </c>
      <c r="Z58" s="367"/>
      <c r="AA58" s="367">
        <f t="shared" si="13"/>
        <v>12</v>
      </c>
      <c r="AB58" s="367">
        <f t="shared" si="14"/>
        <v>6</v>
      </c>
      <c r="AC58" s="595">
        <f t="shared" si="15"/>
        <v>18</v>
      </c>
    </row>
    <row r="59" spans="1:29">
      <c r="A59" s="5"/>
      <c r="B59" s="5"/>
      <c r="C59" s="5"/>
      <c r="D59" s="1894">
        <v>1624</v>
      </c>
      <c r="E59" s="373" t="s">
        <v>19</v>
      </c>
      <c r="F59" s="372"/>
      <c r="G59" s="481">
        <f>SUM(G60:G62)</f>
        <v>8</v>
      </c>
      <c r="H59" s="481">
        <f>SUM(H60:H62)</f>
        <v>7</v>
      </c>
      <c r="I59" s="481">
        <f t="shared" si="8"/>
        <v>15</v>
      </c>
      <c r="J59" s="481"/>
      <c r="K59" s="481">
        <f>SUM(K60:K62)</f>
        <v>1</v>
      </c>
      <c r="L59" s="481">
        <f>SUM(L60:L62)</f>
        <v>0</v>
      </c>
      <c r="M59" s="481">
        <f t="shared" si="9"/>
        <v>1</v>
      </c>
      <c r="N59" s="481"/>
      <c r="O59" s="481">
        <f>SUM(O60:O62)</f>
        <v>0</v>
      </c>
      <c r="P59" s="481">
        <f>SUM(P60:P62)</f>
        <v>2</v>
      </c>
      <c r="Q59" s="481">
        <f t="shared" si="10"/>
        <v>2</v>
      </c>
      <c r="R59" s="481"/>
      <c r="S59" s="481">
        <f>SUM(S60:S62)</f>
        <v>0</v>
      </c>
      <c r="T59" s="481">
        <f>SUM(T60:T62)</f>
        <v>0</v>
      </c>
      <c r="U59" s="481">
        <f t="shared" si="11"/>
        <v>0</v>
      </c>
      <c r="V59" s="481"/>
      <c r="W59" s="481">
        <f>SUM(W60:W62)</f>
        <v>6</v>
      </c>
      <c r="X59" s="481">
        <f>SUM(X60:X62)</f>
        <v>9</v>
      </c>
      <c r="Y59" s="481">
        <f t="shared" si="12"/>
        <v>15</v>
      </c>
      <c r="Z59" s="481"/>
      <c r="AA59" s="498">
        <f t="shared" si="13"/>
        <v>15</v>
      </c>
      <c r="AB59" s="498">
        <f t="shared" si="14"/>
        <v>18</v>
      </c>
      <c r="AC59" s="480">
        <f t="shared" si="15"/>
        <v>33</v>
      </c>
    </row>
    <row r="60" spans="1:29">
      <c r="A60" s="5">
        <v>9</v>
      </c>
      <c r="B60" s="5">
        <v>4</v>
      </c>
      <c r="C60" s="5">
        <v>8</v>
      </c>
      <c r="D60" s="1895"/>
      <c r="E60" s="478" t="s">
        <v>21</v>
      </c>
      <c r="F60" s="622"/>
      <c r="G60" s="478">
        <v>0</v>
      </c>
      <c r="H60" s="478">
        <v>1</v>
      </c>
      <c r="I60" s="367">
        <f t="shared" si="8"/>
        <v>1</v>
      </c>
      <c r="J60" s="367"/>
      <c r="K60" s="478">
        <v>0</v>
      </c>
      <c r="L60" s="478">
        <v>0</v>
      </c>
      <c r="M60" s="367">
        <f t="shared" si="9"/>
        <v>0</v>
      </c>
      <c r="N60" s="367"/>
      <c r="O60" s="478">
        <v>0</v>
      </c>
      <c r="P60" s="478">
        <v>0</v>
      </c>
      <c r="Q60" s="367">
        <f t="shared" si="10"/>
        <v>0</v>
      </c>
      <c r="R60" s="367"/>
      <c r="S60" s="478">
        <v>0</v>
      </c>
      <c r="T60" s="478">
        <v>0</v>
      </c>
      <c r="U60" s="367">
        <f t="shared" si="11"/>
        <v>0</v>
      </c>
      <c r="V60" s="367"/>
      <c r="W60" s="478">
        <v>6</v>
      </c>
      <c r="X60" s="478">
        <v>6</v>
      </c>
      <c r="Y60" s="367">
        <f t="shared" si="12"/>
        <v>12</v>
      </c>
      <c r="Z60" s="367"/>
      <c r="AA60" s="367">
        <f t="shared" si="13"/>
        <v>6</v>
      </c>
      <c r="AB60" s="367">
        <f t="shared" si="14"/>
        <v>7</v>
      </c>
      <c r="AC60" s="595">
        <f t="shared" si="15"/>
        <v>13</v>
      </c>
    </row>
    <row r="61" spans="1:29">
      <c r="A61" s="5">
        <v>9</v>
      </c>
      <c r="B61" s="5">
        <v>4</v>
      </c>
      <c r="C61" s="5">
        <v>8</v>
      </c>
      <c r="D61" s="1895"/>
      <c r="E61" s="478" t="s">
        <v>149</v>
      </c>
      <c r="F61" s="4"/>
      <c r="G61" s="478">
        <v>4</v>
      </c>
      <c r="H61" s="478">
        <v>0</v>
      </c>
      <c r="I61" s="367">
        <f t="shared" si="8"/>
        <v>4</v>
      </c>
      <c r="J61" s="367"/>
      <c r="K61" s="478">
        <v>0</v>
      </c>
      <c r="L61" s="478">
        <v>0</v>
      </c>
      <c r="M61" s="367">
        <f t="shared" si="9"/>
        <v>0</v>
      </c>
      <c r="N61" s="367"/>
      <c r="O61" s="478">
        <v>0</v>
      </c>
      <c r="P61" s="478">
        <v>2</v>
      </c>
      <c r="Q61" s="367">
        <f t="shared" si="10"/>
        <v>2</v>
      </c>
      <c r="R61" s="367"/>
      <c r="S61" s="478">
        <v>0</v>
      </c>
      <c r="T61" s="478">
        <v>0</v>
      </c>
      <c r="U61" s="367">
        <f t="shared" si="11"/>
        <v>0</v>
      </c>
      <c r="V61" s="367"/>
      <c r="W61" s="478">
        <v>0</v>
      </c>
      <c r="X61" s="478">
        <v>1</v>
      </c>
      <c r="Y61" s="367">
        <f t="shared" si="12"/>
        <v>1</v>
      </c>
      <c r="Z61" s="367"/>
      <c r="AA61" s="367">
        <f t="shared" si="13"/>
        <v>4</v>
      </c>
      <c r="AB61" s="367">
        <f t="shared" si="14"/>
        <v>3</v>
      </c>
      <c r="AC61" s="595">
        <f t="shared" si="15"/>
        <v>7</v>
      </c>
    </row>
    <row r="62" spans="1:29">
      <c r="A62" s="5">
        <v>9</v>
      </c>
      <c r="B62" s="5">
        <v>5</v>
      </c>
      <c r="C62" s="5">
        <v>11</v>
      </c>
      <c r="D62" s="1896"/>
      <c r="E62" s="478" t="s">
        <v>22</v>
      </c>
      <c r="F62" s="4"/>
      <c r="G62" s="478">
        <v>4</v>
      </c>
      <c r="H62" s="478">
        <v>6</v>
      </c>
      <c r="I62" s="367">
        <f t="shared" si="8"/>
        <v>10</v>
      </c>
      <c r="J62" s="367"/>
      <c r="K62" s="478">
        <v>1</v>
      </c>
      <c r="L62" s="478">
        <v>0</v>
      </c>
      <c r="M62" s="367">
        <f t="shared" si="9"/>
        <v>1</v>
      </c>
      <c r="N62" s="367"/>
      <c r="O62" s="478">
        <v>0</v>
      </c>
      <c r="P62" s="478">
        <v>0</v>
      </c>
      <c r="Q62" s="367">
        <f t="shared" si="10"/>
        <v>0</v>
      </c>
      <c r="R62" s="367"/>
      <c r="S62" s="478">
        <v>0</v>
      </c>
      <c r="T62" s="478">
        <v>0</v>
      </c>
      <c r="U62" s="367">
        <f t="shared" si="11"/>
        <v>0</v>
      </c>
      <c r="V62" s="367"/>
      <c r="W62" s="478">
        <v>0</v>
      </c>
      <c r="X62" s="478">
        <v>2</v>
      </c>
      <c r="Y62" s="367">
        <f t="shared" si="12"/>
        <v>2</v>
      </c>
      <c r="Z62" s="367"/>
      <c r="AA62" s="367">
        <f t="shared" si="13"/>
        <v>5</v>
      </c>
      <c r="AB62" s="367">
        <f t="shared" si="14"/>
        <v>8</v>
      </c>
      <c r="AC62" s="595">
        <f t="shared" si="15"/>
        <v>13</v>
      </c>
    </row>
    <row r="63" spans="1:29">
      <c r="A63" s="5"/>
      <c r="B63" s="5"/>
      <c r="C63" s="5"/>
      <c r="D63" s="1894"/>
      <c r="E63" s="2161" t="s">
        <v>223</v>
      </c>
      <c r="F63" s="2161"/>
      <c r="G63" s="482">
        <f>SUM(G64:G65)</f>
        <v>0</v>
      </c>
      <c r="H63" s="482">
        <f>SUM(H64:H65)</f>
        <v>0</v>
      </c>
      <c r="I63" s="498">
        <f t="shared" si="8"/>
        <v>0</v>
      </c>
      <c r="J63" s="498"/>
      <c r="K63" s="482">
        <f>SUM(K64:K65)</f>
        <v>0</v>
      </c>
      <c r="L63" s="482">
        <f>SUM(L64:L65)</f>
        <v>0</v>
      </c>
      <c r="M63" s="498">
        <f t="shared" si="9"/>
        <v>0</v>
      </c>
      <c r="N63" s="498"/>
      <c r="O63" s="482">
        <f>SUM(O64:O65)</f>
        <v>0</v>
      </c>
      <c r="P63" s="482">
        <f>SUM(P64:P65)</f>
        <v>1</v>
      </c>
      <c r="Q63" s="498">
        <f t="shared" si="10"/>
        <v>1</v>
      </c>
      <c r="R63" s="498"/>
      <c r="S63" s="482">
        <f>SUM(S64:S65)</f>
        <v>1</v>
      </c>
      <c r="T63" s="482">
        <f>SUM(T64:T65)</f>
        <v>0</v>
      </c>
      <c r="U63" s="498">
        <f t="shared" si="11"/>
        <v>1</v>
      </c>
      <c r="V63" s="498"/>
      <c r="W63" s="482">
        <f>SUM(W64:W65)</f>
        <v>0</v>
      </c>
      <c r="X63" s="482">
        <f>SUM(X64:X65)</f>
        <v>0</v>
      </c>
      <c r="Y63" s="498">
        <f t="shared" si="12"/>
        <v>0</v>
      </c>
      <c r="Z63" s="498"/>
      <c r="AA63" s="498">
        <f t="shared" si="13"/>
        <v>1</v>
      </c>
      <c r="AB63" s="498">
        <f t="shared" si="14"/>
        <v>1</v>
      </c>
      <c r="AC63" s="49">
        <f t="shared" si="15"/>
        <v>2</v>
      </c>
    </row>
    <row r="64" spans="1:29">
      <c r="A64" s="468">
        <v>7</v>
      </c>
      <c r="B64" s="468">
        <v>2</v>
      </c>
      <c r="C64" s="468">
        <v>11</v>
      </c>
      <c r="D64" s="1895"/>
      <c r="E64" s="478" t="s">
        <v>205</v>
      </c>
      <c r="F64" s="479"/>
      <c r="G64" s="478">
        <v>0</v>
      </c>
      <c r="H64" s="478">
        <v>0</v>
      </c>
      <c r="I64" s="367">
        <f t="shared" si="8"/>
        <v>0</v>
      </c>
      <c r="J64" s="367"/>
      <c r="K64" s="478">
        <v>0</v>
      </c>
      <c r="L64" s="478">
        <v>0</v>
      </c>
      <c r="M64" s="367">
        <f t="shared" si="9"/>
        <v>0</v>
      </c>
      <c r="N64" s="367"/>
      <c r="O64" s="478">
        <v>0</v>
      </c>
      <c r="P64" s="478">
        <v>0</v>
      </c>
      <c r="Q64" s="367">
        <f t="shared" si="10"/>
        <v>0</v>
      </c>
      <c r="R64" s="367"/>
      <c r="S64" s="478">
        <v>0</v>
      </c>
      <c r="T64" s="478">
        <v>0</v>
      </c>
      <c r="U64" s="367">
        <f t="shared" si="11"/>
        <v>0</v>
      </c>
      <c r="V64" s="367"/>
      <c r="W64" s="478">
        <v>0</v>
      </c>
      <c r="X64" s="478">
        <v>0</v>
      </c>
      <c r="Y64" s="367">
        <f t="shared" si="12"/>
        <v>0</v>
      </c>
      <c r="Z64" s="367"/>
      <c r="AA64" s="367">
        <f t="shared" si="13"/>
        <v>0</v>
      </c>
      <c r="AB64" s="367">
        <f t="shared" si="14"/>
        <v>0</v>
      </c>
      <c r="AC64" s="595">
        <f t="shared" si="15"/>
        <v>0</v>
      </c>
    </row>
    <row r="65" spans="1:37">
      <c r="A65" s="468">
        <v>7</v>
      </c>
      <c r="B65" s="468">
        <v>3</v>
      </c>
      <c r="C65" s="468">
        <v>11</v>
      </c>
      <c r="D65" s="1896"/>
      <c r="E65" s="478" t="s">
        <v>187</v>
      </c>
      <c r="F65" s="479"/>
      <c r="G65" s="478">
        <v>0</v>
      </c>
      <c r="H65" s="478">
        <v>0</v>
      </c>
      <c r="I65" s="367">
        <f t="shared" si="8"/>
        <v>0</v>
      </c>
      <c r="J65" s="367"/>
      <c r="K65" s="478">
        <v>0</v>
      </c>
      <c r="L65" s="478">
        <v>0</v>
      </c>
      <c r="M65" s="367">
        <f t="shared" si="9"/>
        <v>0</v>
      </c>
      <c r="N65" s="367"/>
      <c r="O65" s="478">
        <v>0</v>
      </c>
      <c r="P65" s="478">
        <v>1</v>
      </c>
      <c r="Q65" s="367">
        <f t="shared" si="10"/>
        <v>1</v>
      </c>
      <c r="R65" s="367"/>
      <c r="S65" s="478">
        <v>1</v>
      </c>
      <c r="T65" s="478">
        <v>0</v>
      </c>
      <c r="U65" s="367">
        <f t="shared" si="11"/>
        <v>1</v>
      </c>
      <c r="V65" s="367"/>
      <c r="W65" s="478">
        <v>0</v>
      </c>
      <c r="X65" s="478">
        <v>0</v>
      </c>
      <c r="Y65" s="367">
        <f t="shared" si="12"/>
        <v>0</v>
      </c>
      <c r="Z65" s="367"/>
      <c r="AA65" s="367">
        <f t="shared" si="13"/>
        <v>1</v>
      </c>
      <c r="AB65" s="367">
        <f t="shared" si="14"/>
        <v>1</v>
      </c>
      <c r="AC65" s="595">
        <f t="shared" si="15"/>
        <v>2</v>
      </c>
    </row>
    <row r="66" spans="1:37">
      <c r="A66" s="5"/>
      <c r="B66" s="5" t="s">
        <v>17</v>
      </c>
      <c r="C66" s="5" t="s">
        <v>17</v>
      </c>
      <c r="D66" s="515"/>
      <c r="E66" s="373" t="s">
        <v>11</v>
      </c>
      <c r="F66" s="373"/>
      <c r="G66" s="482">
        <v>7</v>
      </c>
      <c r="H66" s="482">
        <v>8</v>
      </c>
      <c r="I66" s="481">
        <f t="shared" si="8"/>
        <v>15</v>
      </c>
      <c r="J66" s="481"/>
      <c r="K66" s="482">
        <v>32</v>
      </c>
      <c r="L66" s="482">
        <v>20</v>
      </c>
      <c r="M66" s="481">
        <f t="shared" si="9"/>
        <v>52</v>
      </c>
      <c r="N66" s="481"/>
      <c r="O66" s="482">
        <v>11</v>
      </c>
      <c r="P66" s="482">
        <v>8</v>
      </c>
      <c r="Q66" s="481">
        <f t="shared" si="10"/>
        <v>19</v>
      </c>
      <c r="R66" s="481"/>
      <c r="S66" s="482">
        <v>5</v>
      </c>
      <c r="T66" s="482">
        <v>7</v>
      </c>
      <c r="U66" s="481">
        <f t="shared" si="11"/>
        <v>12</v>
      </c>
      <c r="V66" s="481"/>
      <c r="W66" s="482">
        <v>28</v>
      </c>
      <c r="X66" s="482">
        <v>29</v>
      </c>
      <c r="Y66" s="481">
        <f t="shared" si="12"/>
        <v>57</v>
      </c>
      <c r="Z66" s="481"/>
      <c r="AA66" s="498">
        <f t="shared" si="13"/>
        <v>83</v>
      </c>
      <c r="AB66" s="498">
        <f t="shared" si="14"/>
        <v>72</v>
      </c>
      <c r="AC66" s="480">
        <f t="shared" si="15"/>
        <v>155</v>
      </c>
    </row>
    <row r="67" spans="1:37" ht="15" customHeight="1">
      <c r="D67" s="29"/>
      <c r="E67" s="2045" t="s">
        <v>0</v>
      </c>
      <c r="F67" s="2046"/>
      <c r="G67" s="620">
        <f t="shared" ref="G67:AC67" si="16">SUM(G9+G20+G30+G34+G37+G42+G49+G52+G59+G66+G63)</f>
        <v>480</v>
      </c>
      <c r="H67" s="620">
        <f t="shared" si="16"/>
        <v>361</v>
      </c>
      <c r="I67" s="620">
        <f t="shared" si="16"/>
        <v>841</v>
      </c>
      <c r="J67" s="620">
        <f t="shared" si="16"/>
        <v>0</v>
      </c>
      <c r="K67" s="620">
        <f t="shared" si="16"/>
        <v>170</v>
      </c>
      <c r="L67" s="620">
        <f t="shared" si="16"/>
        <v>113</v>
      </c>
      <c r="M67" s="620">
        <f t="shared" si="16"/>
        <v>283</v>
      </c>
      <c r="N67" s="620">
        <f t="shared" si="16"/>
        <v>0</v>
      </c>
      <c r="O67" s="620">
        <f t="shared" si="16"/>
        <v>83</v>
      </c>
      <c r="P67" s="620">
        <f t="shared" si="16"/>
        <v>48</v>
      </c>
      <c r="Q67" s="620">
        <f t="shared" si="16"/>
        <v>131</v>
      </c>
      <c r="R67" s="620">
        <f t="shared" si="16"/>
        <v>0</v>
      </c>
      <c r="S67" s="620">
        <f t="shared" si="16"/>
        <v>150</v>
      </c>
      <c r="T67" s="620">
        <f t="shared" si="16"/>
        <v>110</v>
      </c>
      <c r="U67" s="620">
        <f t="shared" si="16"/>
        <v>260</v>
      </c>
      <c r="V67" s="620">
        <f t="shared" si="16"/>
        <v>0</v>
      </c>
      <c r="W67" s="620">
        <f t="shared" si="16"/>
        <v>517</v>
      </c>
      <c r="X67" s="620">
        <f t="shared" si="16"/>
        <v>257</v>
      </c>
      <c r="Y67" s="620">
        <f t="shared" si="16"/>
        <v>774</v>
      </c>
      <c r="Z67" s="620">
        <f t="shared" si="16"/>
        <v>0</v>
      </c>
      <c r="AA67" s="620">
        <f t="shared" si="16"/>
        <v>1400</v>
      </c>
      <c r="AB67" s="620">
        <f t="shared" si="16"/>
        <v>889</v>
      </c>
      <c r="AC67" s="620">
        <f t="shared" si="16"/>
        <v>2289</v>
      </c>
    </row>
    <row r="68" spans="1:37" ht="11.25" customHeight="1">
      <c r="E68" s="10" t="s">
        <v>185</v>
      </c>
    </row>
    <row r="69" spans="1:37" ht="11.25" customHeight="1">
      <c r="E69" s="4"/>
    </row>
    <row r="70" spans="1:37" ht="11.25" customHeight="1">
      <c r="E70" s="4"/>
    </row>
    <row r="73" spans="1:37">
      <c r="AK73" s="449"/>
    </row>
  </sheetData>
  <mergeCells count="25">
    <mergeCell ref="D3:AC3"/>
    <mergeCell ref="D4:AC5"/>
    <mergeCell ref="D6:D8"/>
    <mergeCell ref="K7:M7"/>
    <mergeCell ref="G6:Y6"/>
    <mergeCell ref="S7:U7"/>
    <mergeCell ref="W7:Y7"/>
    <mergeCell ref="G7:I7"/>
    <mergeCell ref="E67:F67"/>
    <mergeCell ref="E6:F8"/>
    <mergeCell ref="E63:F63"/>
    <mergeCell ref="D63:D65"/>
    <mergeCell ref="AI39:AO43"/>
    <mergeCell ref="D49:D51"/>
    <mergeCell ref="AC6:AC8"/>
    <mergeCell ref="D59:D62"/>
    <mergeCell ref="D37:D41"/>
    <mergeCell ref="D42:D48"/>
    <mergeCell ref="D52:D58"/>
    <mergeCell ref="D9:D19"/>
    <mergeCell ref="D20:D29"/>
    <mergeCell ref="O7:Q7"/>
    <mergeCell ref="AA7:AB7"/>
    <mergeCell ref="D30:D33"/>
    <mergeCell ref="D34:D36"/>
  </mergeCells>
  <printOptions horizontalCentered="1"/>
  <pageMargins left="0.86614173228346458" right="0.78740157480314965" top="0.86614173228346458" bottom="0.94488188976377963" header="0.51181102362204722" footer="0.51181102362204722"/>
  <pageSetup scale="5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1318-DEDB-4197-9902-077741991F43}">
  <dimension ref="A1:AN56"/>
  <sheetViews>
    <sheetView view="pageBreakPreview" zoomScaleNormal="115" zoomScaleSheetLayoutView="100" workbookViewId="0">
      <selection activeCell="AL15" sqref="AL15:AN26"/>
    </sheetView>
  </sheetViews>
  <sheetFormatPr baseColWidth="10" defaultRowHeight="12.75"/>
  <cols>
    <col min="1" max="1" width="0.85546875" style="5" customWidth="1"/>
    <col min="2" max="2" width="6.85546875" style="1" customWidth="1"/>
    <col min="3" max="3" width="1.5703125" style="1" customWidth="1"/>
    <col min="4" max="4" width="67.7109375" style="1" customWidth="1"/>
    <col min="5" max="7" width="4.5703125" style="16" customWidth="1"/>
    <col min="8" max="8" width="0.42578125" style="16" customWidth="1"/>
    <col min="9" max="11" width="4.5703125" style="16" customWidth="1"/>
    <col min="12" max="12" width="0.42578125" style="16" customWidth="1"/>
    <col min="13" max="15" width="4.5703125" style="16" customWidth="1"/>
    <col min="16" max="16" width="0.42578125" style="16" customWidth="1"/>
    <col min="17" max="19" width="4.5703125" style="16" customWidth="1"/>
    <col min="20" max="20" width="0.42578125" style="16" customWidth="1"/>
    <col min="21" max="22" width="4.5703125" style="16" customWidth="1"/>
    <col min="23" max="23" width="5.42578125" style="16" customWidth="1"/>
    <col min="24" max="24" width="0.42578125" style="16" customWidth="1"/>
    <col min="25" max="27" width="4.5703125" style="16" customWidth="1"/>
    <col min="28" max="28" width="0.42578125" style="16" customWidth="1"/>
    <col min="29" max="31" width="4.5703125" style="16" customWidth="1"/>
    <col min="32" max="32" width="0.42578125" style="16" customWidth="1"/>
    <col min="33" max="34" width="4.5703125" style="16" customWidth="1"/>
    <col min="35" max="35" width="0.42578125" style="16" customWidth="1"/>
    <col min="36" max="36" width="5.42578125" style="16" customWidth="1"/>
    <col min="37" max="16384" width="11.42578125" style="1"/>
  </cols>
  <sheetData>
    <row r="1" spans="1:40" ht="3.75" customHeight="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row>
    <row r="2" spans="1:40" ht="12.75" customHeight="1">
      <c r="B2" s="1911" t="s">
        <v>937</v>
      </c>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c r="AD2" s="1888"/>
      <c r="AE2" s="1888"/>
      <c r="AF2" s="1888"/>
      <c r="AG2" s="1888"/>
      <c r="AH2" s="1888"/>
      <c r="AI2" s="1888"/>
      <c r="AJ2" s="1888"/>
    </row>
    <row r="3" spans="1:40" ht="12.75" customHeight="1">
      <c r="A3" s="719"/>
      <c r="B3" s="1888" t="s">
        <v>68</v>
      </c>
      <c r="C3" s="1888"/>
      <c r="D3" s="1888"/>
      <c r="E3" s="1888"/>
      <c r="F3" s="1888"/>
      <c r="G3" s="1888"/>
      <c r="H3" s="1888"/>
      <c r="I3" s="1888"/>
      <c r="J3" s="1888"/>
      <c r="K3" s="1888"/>
      <c r="L3" s="1888"/>
      <c r="M3" s="1888"/>
      <c r="N3" s="1888"/>
      <c r="O3" s="1888"/>
      <c r="P3" s="1888"/>
      <c r="Q3" s="1888"/>
      <c r="R3" s="1888"/>
      <c r="S3" s="1888"/>
      <c r="T3" s="1888"/>
      <c r="U3" s="1888"/>
      <c r="V3" s="1888"/>
      <c r="W3" s="1888"/>
      <c r="X3" s="1888"/>
      <c r="Y3" s="1888"/>
      <c r="Z3" s="1888"/>
      <c r="AA3" s="1888"/>
      <c r="AB3" s="1888"/>
      <c r="AC3" s="1888"/>
      <c r="AD3" s="1888"/>
      <c r="AE3" s="1888"/>
      <c r="AF3" s="1888"/>
      <c r="AG3" s="1888"/>
      <c r="AH3" s="1888"/>
      <c r="AI3" s="1888"/>
      <c r="AJ3" s="1888"/>
    </row>
    <row r="4" spans="1:40" ht="6" customHeight="1">
      <c r="A4" s="719"/>
      <c r="B4" s="447"/>
      <c r="C4" s="447"/>
      <c r="D4" s="447"/>
      <c r="E4" s="447"/>
      <c r="F4" s="447"/>
      <c r="G4" s="447"/>
      <c r="H4" s="447"/>
      <c r="I4" s="447"/>
      <c r="J4" s="447"/>
      <c r="K4" s="447"/>
      <c r="L4" s="447"/>
      <c r="M4" s="447"/>
      <c r="N4" s="447"/>
      <c r="O4" s="447"/>
      <c r="P4" s="447"/>
      <c r="Q4" s="447"/>
      <c r="R4" s="447"/>
      <c r="S4" s="447"/>
      <c r="T4" s="447"/>
      <c r="U4" s="447"/>
      <c r="V4" s="447"/>
      <c r="W4" s="447"/>
      <c r="X4" s="447"/>
      <c r="Y4" s="447"/>
      <c r="Z4" s="447"/>
      <c r="AA4" s="447"/>
      <c r="AB4" s="447"/>
      <c r="AC4" s="447"/>
      <c r="AD4" s="447"/>
      <c r="AE4" s="447"/>
      <c r="AF4" s="447"/>
      <c r="AG4" s="447"/>
      <c r="AH4" s="447"/>
      <c r="AI4" s="447"/>
      <c r="AJ4" s="447"/>
    </row>
    <row r="5" spans="1:40" ht="12" customHeight="1">
      <c r="B5" s="2586" t="s">
        <v>221</v>
      </c>
      <c r="C5" s="2184" t="s">
        <v>153</v>
      </c>
      <c r="D5" s="2184"/>
      <c r="E5" s="2585" t="s">
        <v>935</v>
      </c>
      <c r="F5" s="2585"/>
      <c r="G5" s="2585"/>
      <c r="H5" s="2585"/>
      <c r="I5" s="2585"/>
      <c r="J5" s="2585"/>
      <c r="K5" s="2585"/>
      <c r="L5" s="2585"/>
      <c r="M5" s="2585"/>
      <c r="N5" s="2585"/>
      <c r="O5" s="2585"/>
      <c r="P5" s="2585"/>
      <c r="Q5" s="2585"/>
      <c r="R5" s="2585"/>
      <c r="S5" s="2585"/>
      <c r="T5" s="2585"/>
      <c r="U5" s="2585"/>
      <c r="V5" s="2585"/>
      <c r="W5" s="2585"/>
      <c r="X5" s="2585"/>
      <c r="Y5" s="2585"/>
      <c r="Z5" s="2585"/>
      <c r="AA5" s="2585"/>
      <c r="AB5" s="2585"/>
      <c r="AC5" s="2585"/>
      <c r="AD5" s="2585"/>
      <c r="AE5" s="2585"/>
      <c r="AF5" s="2585"/>
      <c r="AG5" s="2585"/>
      <c r="AH5" s="2585"/>
      <c r="AI5" s="2585"/>
      <c r="AJ5" s="2585"/>
    </row>
    <row r="6" spans="1:40" ht="18.75" customHeight="1">
      <c r="B6" s="2581"/>
      <c r="C6" s="1943"/>
      <c r="D6" s="1943"/>
      <c r="E6" s="2584" t="s">
        <v>934</v>
      </c>
      <c r="F6" s="2584"/>
      <c r="G6" s="2584"/>
      <c r="H6" s="2583"/>
      <c r="I6" s="2584" t="s">
        <v>933</v>
      </c>
      <c r="J6" s="2584"/>
      <c r="K6" s="2584"/>
      <c r="L6" s="2583"/>
      <c r="M6" s="2584" t="s">
        <v>932</v>
      </c>
      <c r="N6" s="2584"/>
      <c r="O6" s="2584"/>
      <c r="P6" s="2583"/>
      <c r="Q6" s="2584" t="s">
        <v>931</v>
      </c>
      <c r="R6" s="2584"/>
      <c r="S6" s="2584"/>
      <c r="T6" s="2583"/>
      <c r="U6" s="2584" t="s">
        <v>930</v>
      </c>
      <c r="V6" s="2584"/>
      <c r="W6" s="2584"/>
      <c r="X6" s="2583"/>
      <c r="Y6" s="2584" t="s">
        <v>929</v>
      </c>
      <c r="Z6" s="2584"/>
      <c r="AA6" s="2584"/>
      <c r="AB6" s="2583"/>
      <c r="AC6" s="2584" t="s">
        <v>928</v>
      </c>
      <c r="AD6" s="2584"/>
      <c r="AE6" s="2584"/>
      <c r="AF6" s="2583"/>
      <c r="AG6" s="2584" t="s">
        <v>237</v>
      </c>
      <c r="AH6" s="2584"/>
      <c r="AI6" s="2583"/>
      <c r="AJ6" s="2582" t="s">
        <v>0</v>
      </c>
    </row>
    <row r="7" spans="1:40" ht="12.75" customHeight="1">
      <c r="B7" s="2588"/>
      <c r="C7" s="1944"/>
      <c r="D7" s="1944"/>
      <c r="E7" s="2580" t="s">
        <v>72</v>
      </c>
      <c r="F7" s="2580" t="s">
        <v>71</v>
      </c>
      <c r="G7" s="2580" t="s">
        <v>0</v>
      </c>
      <c r="H7" s="2580"/>
      <c r="I7" s="2580" t="s">
        <v>72</v>
      </c>
      <c r="J7" s="2580" t="s">
        <v>71</v>
      </c>
      <c r="K7" s="2580" t="s">
        <v>0</v>
      </c>
      <c r="L7" s="2580"/>
      <c r="M7" s="2580" t="s">
        <v>72</v>
      </c>
      <c r="N7" s="2580" t="s">
        <v>71</v>
      </c>
      <c r="O7" s="2580" t="s">
        <v>0</v>
      </c>
      <c r="P7" s="2580"/>
      <c r="Q7" s="2580" t="s">
        <v>72</v>
      </c>
      <c r="R7" s="2580" t="s">
        <v>71</v>
      </c>
      <c r="S7" s="2580" t="s">
        <v>0</v>
      </c>
      <c r="T7" s="2580"/>
      <c r="U7" s="2580" t="s">
        <v>72</v>
      </c>
      <c r="V7" s="2580" t="s">
        <v>71</v>
      </c>
      <c r="W7" s="2580" t="s">
        <v>0</v>
      </c>
      <c r="X7" s="2580"/>
      <c r="Y7" s="2580" t="s">
        <v>72</v>
      </c>
      <c r="Z7" s="2580" t="s">
        <v>71</v>
      </c>
      <c r="AA7" s="2580" t="s">
        <v>0</v>
      </c>
      <c r="AB7" s="2580"/>
      <c r="AC7" s="2580" t="s">
        <v>72</v>
      </c>
      <c r="AD7" s="2580" t="s">
        <v>71</v>
      </c>
      <c r="AE7" s="2580" t="s">
        <v>0</v>
      </c>
      <c r="AF7" s="2580"/>
      <c r="AG7" s="2580" t="s">
        <v>72</v>
      </c>
      <c r="AH7" s="2580" t="s">
        <v>71</v>
      </c>
      <c r="AI7" s="2580"/>
      <c r="AJ7" s="2579"/>
    </row>
    <row r="8" spans="1:40" ht="12" customHeight="1">
      <c r="B8" s="1946">
        <v>1401</v>
      </c>
      <c r="C8" s="392" t="s">
        <v>1</v>
      </c>
      <c r="D8" s="396"/>
      <c r="E8" s="2578">
        <f>SUM(E9:E16)</f>
        <v>0</v>
      </c>
      <c r="F8" s="2578">
        <f>SUM(F9:F16)</f>
        <v>0</v>
      </c>
      <c r="G8" s="2578">
        <f>SUM(E8:F8)</f>
        <v>0</v>
      </c>
      <c r="H8" s="2578"/>
      <c r="I8" s="2578">
        <f>SUM(I9:I16)</f>
        <v>0</v>
      </c>
      <c r="J8" s="2578">
        <f>SUM(J9:J16)</f>
        <v>0</v>
      </c>
      <c r="K8" s="2578">
        <f>SUM(I8:J8)</f>
        <v>0</v>
      </c>
      <c r="L8" s="2578"/>
      <c r="M8" s="2578">
        <f>SUM(M9:M16)</f>
        <v>0</v>
      </c>
      <c r="N8" s="2578">
        <f>SUM(N9:N16)</f>
        <v>0</v>
      </c>
      <c r="O8" s="2578">
        <f>SUM(M8:N8)</f>
        <v>0</v>
      </c>
      <c r="P8" s="2578"/>
      <c r="Q8" s="2578">
        <f>SUM(Q9:Q16)</f>
        <v>0</v>
      </c>
      <c r="R8" s="2578">
        <f>SUM(R9:R16)</f>
        <v>0</v>
      </c>
      <c r="S8" s="2578">
        <f>SUM(Q8:R8)</f>
        <v>0</v>
      </c>
      <c r="T8" s="2578"/>
      <c r="U8" s="2578">
        <f>SUM(U9:U16)</f>
        <v>0</v>
      </c>
      <c r="V8" s="2578">
        <f>SUM(V9:V16)</f>
        <v>0</v>
      </c>
      <c r="W8" s="2578">
        <f>SUM(U8:V8)</f>
        <v>0</v>
      </c>
      <c r="X8" s="2578"/>
      <c r="Y8" s="2578">
        <f>SUM(Y9:Y16)</f>
        <v>0</v>
      </c>
      <c r="Z8" s="2578">
        <f>SUM(Z9:Z16)</f>
        <v>0</v>
      </c>
      <c r="AA8" s="2578">
        <f>SUM(Y8:Z8)</f>
        <v>0</v>
      </c>
      <c r="AB8" s="2578"/>
      <c r="AC8" s="2578">
        <f>SUM(AC9:AC16)</f>
        <v>0</v>
      </c>
      <c r="AD8" s="2578">
        <f>SUM(AD9:AD16)</f>
        <v>0</v>
      </c>
      <c r="AE8" s="2578">
        <f>SUM(AC8:AD8)</f>
        <v>0</v>
      </c>
      <c r="AF8" s="2578"/>
      <c r="AG8" s="2578">
        <f>SUM(E8+I8+M8+Q8+U8+Y8+AC8)</f>
        <v>0</v>
      </c>
      <c r="AH8" s="2578">
        <f>SUM(F8+J8+N8+R8+V8+Z8+AD8)</f>
        <v>0</v>
      </c>
      <c r="AI8" s="2578"/>
      <c r="AJ8" s="2576">
        <f>SUM(AG8:AH8)</f>
        <v>0</v>
      </c>
    </row>
    <row r="9" spans="1:40" ht="11.85" customHeight="1">
      <c r="B9" s="1946"/>
      <c r="C9" s="388" t="s">
        <v>33</v>
      </c>
      <c r="D9" s="388"/>
      <c r="E9" s="2577">
        <v>0</v>
      </c>
      <c r="F9" s="2577">
        <v>0</v>
      </c>
      <c r="G9" s="2577">
        <f>SUM(E9:F9)</f>
        <v>0</v>
      </c>
      <c r="H9" s="2577"/>
      <c r="I9" s="2577">
        <v>0</v>
      </c>
      <c r="J9" s="2577">
        <v>0</v>
      </c>
      <c r="K9" s="2577">
        <f>SUM(I9:J9)</f>
        <v>0</v>
      </c>
      <c r="L9" s="2577"/>
      <c r="M9" s="2577">
        <v>0</v>
      </c>
      <c r="N9" s="2577">
        <v>0</v>
      </c>
      <c r="O9" s="2577">
        <f>SUM(M9:N9)</f>
        <v>0</v>
      </c>
      <c r="P9" s="2577"/>
      <c r="Q9" s="2577">
        <v>0</v>
      </c>
      <c r="R9" s="2577">
        <v>0</v>
      </c>
      <c r="S9" s="2577">
        <f>SUM(Q9:R9)</f>
        <v>0</v>
      </c>
      <c r="T9" s="2577"/>
      <c r="U9" s="2577">
        <v>0</v>
      </c>
      <c r="V9" s="2577">
        <v>0</v>
      </c>
      <c r="W9" s="2577">
        <f>SUM(U9:V9)</f>
        <v>0</v>
      </c>
      <c r="X9" s="2577"/>
      <c r="Y9" s="2577">
        <v>0</v>
      </c>
      <c r="Z9" s="2577">
        <v>0</v>
      </c>
      <c r="AA9" s="1260">
        <f>SUM(Y9:Z9)</f>
        <v>0</v>
      </c>
      <c r="AB9" s="1260"/>
      <c r="AC9" s="2577">
        <v>0</v>
      </c>
      <c r="AD9" s="2577">
        <v>0</v>
      </c>
      <c r="AE9" s="1260">
        <f>SUM(AC9:AD9)</f>
        <v>0</v>
      </c>
      <c r="AF9" s="1260"/>
      <c r="AG9" s="1260">
        <f>SUM(E9+I9+M9+Q9+U9+Y9+AC9)</f>
        <v>0</v>
      </c>
      <c r="AH9" s="1260">
        <f>SUM(F9+J9+N9+R9+V9+Z9+AD9)</f>
        <v>0</v>
      </c>
      <c r="AI9" s="1260"/>
      <c r="AJ9" s="2574">
        <f>SUM(AG9:AH9)</f>
        <v>0</v>
      </c>
    </row>
    <row r="10" spans="1:40" ht="11.85" customHeight="1">
      <c r="B10" s="1946"/>
      <c r="C10" s="369" t="s">
        <v>34</v>
      </c>
      <c r="D10" s="369"/>
      <c r="E10" s="1260">
        <v>0</v>
      </c>
      <c r="F10" s="1260">
        <v>0</v>
      </c>
      <c r="G10" s="1260">
        <f>SUM(E10:F10)</f>
        <v>0</v>
      </c>
      <c r="H10" s="1260"/>
      <c r="I10" s="1260">
        <v>0</v>
      </c>
      <c r="J10" s="1260">
        <v>0</v>
      </c>
      <c r="K10" s="1260">
        <f>SUM(I10:J10)</f>
        <v>0</v>
      </c>
      <c r="L10" s="1260"/>
      <c r="M10" s="1260">
        <v>0</v>
      </c>
      <c r="N10" s="1260">
        <v>0</v>
      </c>
      <c r="O10" s="1260">
        <f>SUM(M10:N10)</f>
        <v>0</v>
      </c>
      <c r="P10" s="1260"/>
      <c r="Q10" s="1260">
        <v>0</v>
      </c>
      <c r="R10" s="1260">
        <v>0</v>
      </c>
      <c r="S10" s="1260">
        <f>SUM(Q10:R10)</f>
        <v>0</v>
      </c>
      <c r="T10" s="1260"/>
      <c r="U10" s="1260">
        <v>0</v>
      </c>
      <c r="V10" s="1260">
        <v>0</v>
      </c>
      <c r="W10" s="1260">
        <f>SUM(U10:V10)</f>
        <v>0</v>
      </c>
      <c r="X10" s="1260"/>
      <c r="Y10" s="1260">
        <v>0</v>
      </c>
      <c r="Z10" s="1260">
        <v>0</v>
      </c>
      <c r="AA10" s="1260">
        <f>SUM(Y10:Z10)</f>
        <v>0</v>
      </c>
      <c r="AB10" s="1260"/>
      <c r="AC10" s="1260">
        <v>0</v>
      </c>
      <c r="AD10" s="1260">
        <v>0</v>
      </c>
      <c r="AE10" s="1260">
        <f>SUM(AC10:AD10)</f>
        <v>0</v>
      </c>
      <c r="AF10" s="1260"/>
      <c r="AG10" s="1260">
        <f>SUM(E10+I10+M10+Q10+U10+Y10+AC10)</f>
        <v>0</v>
      </c>
      <c r="AH10" s="1260">
        <f>SUM(F10+J10+N10+R10+V10+Z10+AD10)</f>
        <v>0</v>
      </c>
      <c r="AI10" s="1260"/>
      <c r="AJ10" s="2574">
        <f>SUM(AG10:AH10)</f>
        <v>0</v>
      </c>
    </row>
    <row r="11" spans="1:40" ht="11.85" customHeight="1">
      <c r="B11" s="1946"/>
      <c r="C11" s="369" t="s">
        <v>35</v>
      </c>
      <c r="D11" s="369"/>
      <c r="E11" s="1260">
        <v>0</v>
      </c>
      <c r="F11" s="1260">
        <v>0</v>
      </c>
      <c r="G11" s="1260">
        <f>SUM(E11:F11)</f>
        <v>0</v>
      </c>
      <c r="H11" s="1260"/>
      <c r="I11" s="1260">
        <v>0</v>
      </c>
      <c r="J11" s="1260">
        <v>0</v>
      </c>
      <c r="K11" s="1260">
        <f>SUM(I11:J11)</f>
        <v>0</v>
      </c>
      <c r="L11" s="1260"/>
      <c r="M11" s="1260">
        <v>0</v>
      </c>
      <c r="N11" s="1260">
        <v>0</v>
      </c>
      <c r="O11" s="1260">
        <f>SUM(M11:N11)</f>
        <v>0</v>
      </c>
      <c r="P11" s="1260"/>
      <c r="Q11" s="1260">
        <v>0</v>
      </c>
      <c r="R11" s="1260">
        <v>0</v>
      </c>
      <c r="S11" s="1260">
        <f>SUM(Q11:R11)</f>
        <v>0</v>
      </c>
      <c r="T11" s="1260"/>
      <c r="U11" s="1260">
        <v>0</v>
      </c>
      <c r="V11" s="1260">
        <v>0</v>
      </c>
      <c r="W11" s="1260">
        <f>SUM(U11:V11)</f>
        <v>0</v>
      </c>
      <c r="X11" s="1260"/>
      <c r="Y11" s="1260">
        <v>0</v>
      </c>
      <c r="Z11" s="1260">
        <v>0</v>
      </c>
      <c r="AA11" s="1260">
        <f>SUM(Y11:Z11)</f>
        <v>0</v>
      </c>
      <c r="AB11" s="1260"/>
      <c r="AC11" s="1260">
        <v>0</v>
      </c>
      <c r="AD11" s="1260">
        <v>0</v>
      </c>
      <c r="AE11" s="1260">
        <f>SUM(AC11:AD11)</f>
        <v>0</v>
      </c>
      <c r="AF11" s="1260"/>
      <c r="AG11" s="1260">
        <f>SUM(E11+I11+M11+Q11+U11+Y11+AC11)</f>
        <v>0</v>
      </c>
      <c r="AH11" s="1260">
        <f>SUM(F11+J11+N11+R11+V11+Z11+AD11)</f>
        <v>0</v>
      </c>
      <c r="AI11" s="1260"/>
      <c r="AJ11" s="2574">
        <f>SUM(AG11:AH11)</f>
        <v>0</v>
      </c>
    </row>
    <row r="12" spans="1:40" ht="11.85" customHeight="1">
      <c r="B12" s="1946"/>
      <c r="C12" s="369" t="s">
        <v>27</v>
      </c>
      <c r="D12" s="369"/>
      <c r="E12" s="1260">
        <v>0</v>
      </c>
      <c r="F12" s="1260">
        <v>0</v>
      </c>
      <c r="G12" s="1260">
        <f>SUM(E12:F12)</f>
        <v>0</v>
      </c>
      <c r="H12" s="1260"/>
      <c r="I12" s="1260">
        <v>0</v>
      </c>
      <c r="J12" s="1260">
        <v>0</v>
      </c>
      <c r="K12" s="1260">
        <f>SUM(I12:J12)</f>
        <v>0</v>
      </c>
      <c r="L12" s="1260"/>
      <c r="M12" s="1260">
        <v>0</v>
      </c>
      <c r="N12" s="1260">
        <v>0</v>
      </c>
      <c r="O12" s="1260">
        <f>SUM(M12:N12)</f>
        <v>0</v>
      </c>
      <c r="P12" s="1260"/>
      <c r="Q12" s="1260">
        <v>0</v>
      </c>
      <c r="R12" s="1260">
        <v>0</v>
      </c>
      <c r="S12" s="1260">
        <f>SUM(Q12:R12)</f>
        <v>0</v>
      </c>
      <c r="T12" s="1260"/>
      <c r="U12" s="1260">
        <v>0</v>
      </c>
      <c r="V12" s="1260">
        <v>0</v>
      </c>
      <c r="W12" s="1260">
        <f>SUM(U12:V12)</f>
        <v>0</v>
      </c>
      <c r="X12" s="1260"/>
      <c r="Y12" s="1260">
        <v>0</v>
      </c>
      <c r="Z12" s="1260">
        <v>0</v>
      </c>
      <c r="AA12" s="1260">
        <f>SUM(Y12:Z12)</f>
        <v>0</v>
      </c>
      <c r="AB12" s="1260"/>
      <c r="AC12" s="1260">
        <v>0</v>
      </c>
      <c r="AD12" s="1260">
        <v>0</v>
      </c>
      <c r="AE12" s="1260">
        <f>SUM(AC12:AD12)</f>
        <v>0</v>
      </c>
      <c r="AF12" s="1260"/>
      <c r="AG12" s="1260">
        <f>SUM(E12+I12+M12+Q12+U12+Y12+AC12)</f>
        <v>0</v>
      </c>
      <c r="AH12" s="1260">
        <f>SUM(F12+J12+N12+R12+V12+Z12+AD12)</f>
        <v>0</v>
      </c>
      <c r="AI12" s="1260"/>
      <c r="AJ12" s="2574">
        <f>SUM(AG12:AH12)</f>
        <v>0</v>
      </c>
    </row>
    <row r="13" spans="1:40" ht="11.85" customHeight="1">
      <c r="B13" s="1946"/>
      <c r="C13" s="369" t="s">
        <v>10</v>
      </c>
      <c r="D13" s="369"/>
      <c r="E13" s="1260">
        <v>0</v>
      </c>
      <c r="F13" s="1260">
        <v>0</v>
      </c>
      <c r="G13" s="1260">
        <f>SUM(E13:F13)</f>
        <v>0</v>
      </c>
      <c r="H13" s="1260"/>
      <c r="I13" s="1260">
        <v>0</v>
      </c>
      <c r="J13" s="1260">
        <v>0</v>
      </c>
      <c r="K13" s="1260">
        <f>SUM(I13:J13)</f>
        <v>0</v>
      </c>
      <c r="L13" s="1260"/>
      <c r="M13" s="1260">
        <v>0</v>
      </c>
      <c r="N13" s="1260">
        <v>0</v>
      </c>
      <c r="O13" s="1260">
        <f>SUM(M13:N13)</f>
        <v>0</v>
      </c>
      <c r="P13" s="1260"/>
      <c r="Q13" s="1260">
        <v>0</v>
      </c>
      <c r="R13" s="1260">
        <v>0</v>
      </c>
      <c r="S13" s="1260">
        <f>SUM(Q13:R13)</f>
        <v>0</v>
      </c>
      <c r="T13" s="1260"/>
      <c r="U13" s="1260">
        <v>0</v>
      </c>
      <c r="V13" s="1260">
        <v>0</v>
      </c>
      <c r="W13" s="1260">
        <f>SUM(U13:V13)</f>
        <v>0</v>
      </c>
      <c r="X13" s="1260"/>
      <c r="Y13" s="1260">
        <v>0</v>
      </c>
      <c r="Z13" s="1260">
        <v>0</v>
      </c>
      <c r="AA13" s="1260">
        <f>SUM(Y13:Z13)</f>
        <v>0</v>
      </c>
      <c r="AB13" s="1260"/>
      <c r="AC13" s="1260">
        <v>0</v>
      </c>
      <c r="AD13" s="1260">
        <v>0</v>
      </c>
      <c r="AE13" s="1260">
        <f>SUM(AC13:AD13)</f>
        <v>0</v>
      </c>
      <c r="AF13" s="1260"/>
      <c r="AG13" s="1260">
        <f>SUM(E13+I13+M13+Q13+U13+Y13+AC13)</f>
        <v>0</v>
      </c>
      <c r="AH13" s="1260">
        <f>SUM(F13+J13+N13+R13+V13+Z13+AD13)</f>
        <v>0</v>
      </c>
      <c r="AI13" s="1260"/>
      <c r="AJ13" s="2574">
        <f>SUM(AG13:AH13)</f>
        <v>0</v>
      </c>
    </row>
    <row r="14" spans="1:40" ht="11.85" customHeight="1">
      <c r="B14" s="1946"/>
      <c r="C14" s="369" t="s">
        <v>36</v>
      </c>
      <c r="D14" s="369"/>
      <c r="E14" s="1260">
        <v>0</v>
      </c>
      <c r="F14" s="1260">
        <v>0</v>
      </c>
      <c r="G14" s="1260">
        <f>SUM(E14:F14)</f>
        <v>0</v>
      </c>
      <c r="H14" s="1260"/>
      <c r="I14" s="1260">
        <v>0</v>
      </c>
      <c r="J14" s="1260">
        <v>0</v>
      </c>
      <c r="K14" s="1260">
        <f>SUM(I14:J14)</f>
        <v>0</v>
      </c>
      <c r="L14" s="1260"/>
      <c r="M14" s="1260">
        <v>0</v>
      </c>
      <c r="N14" s="1260">
        <v>0</v>
      </c>
      <c r="O14" s="1260">
        <f>SUM(M14:N14)</f>
        <v>0</v>
      </c>
      <c r="P14" s="1260"/>
      <c r="Q14" s="1260">
        <v>0</v>
      </c>
      <c r="R14" s="1260">
        <v>0</v>
      </c>
      <c r="S14" s="1260">
        <f>SUM(Q14:R14)</f>
        <v>0</v>
      </c>
      <c r="T14" s="1260"/>
      <c r="U14" s="1260">
        <v>0</v>
      </c>
      <c r="V14" s="1260">
        <v>0</v>
      </c>
      <c r="W14" s="1260">
        <f>SUM(U14:V14)</f>
        <v>0</v>
      </c>
      <c r="X14" s="1260"/>
      <c r="Y14" s="1260">
        <v>0</v>
      </c>
      <c r="Z14" s="1260">
        <v>0</v>
      </c>
      <c r="AA14" s="1260">
        <f>SUM(Y14:Z14)</f>
        <v>0</v>
      </c>
      <c r="AB14" s="1260"/>
      <c r="AC14" s="1260">
        <v>0</v>
      </c>
      <c r="AD14" s="1260">
        <v>0</v>
      </c>
      <c r="AE14" s="1260">
        <f>SUM(AC14:AD14)</f>
        <v>0</v>
      </c>
      <c r="AF14" s="1260"/>
      <c r="AG14" s="1260">
        <f>SUM(E14+I14+M14+Q14+U14+Y14+AC14)</f>
        <v>0</v>
      </c>
      <c r="AH14" s="1260">
        <f>SUM(F14+J14+N14+R14+V14+Z14+AD14)</f>
        <v>0</v>
      </c>
      <c r="AI14" s="1260"/>
      <c r="AJ14" s="2574">
        <f>SUM(AG14:AH14)</f>
        <v>0</v>
      </c>
    </row>
    <row r="15" spans="1:40" ht="11.85" customHeight="1">
      <c r="B15" s="1946"/>
      <c r="C15" s="369" t="s">
        <v>24</v>
      </c>
      <c r="D15" s="369"/>
      <c r="E15" s="1260">
        <v>0</v>
      </c>
      <c r="F15" s="1260">
        <v>0</v>
      </c>
      <c r="G15" s="1260">
        <f>SUM(E15:F15)</f>
        <v>0</v>
      </c>
      <c r="H15" s="1260"/>
      <c r="I15" s="1260">
        <v>0</v>
      </c>
      <c r="J15" s="1260">
        <v>0</v>
      </c>
      <c r="K15" s="1260">
        <f>SUM(I15:J15)</f>
        <v>0</v>
      </c>
      <c r="L15" s="1260"/>
      <c r="M15" s="1260">
        <v>0</v>
      </c>
      <c r="N15" s="1260">
        <v>0</v>
      </c>
      <c r="O15" s="1260">
        <f>SUM(M15:N15)</f>
        <v>0</v>
      </c>
      <c r="P15" s="1260"/>
      <c r="Q15" s="1260">
        <v>0</v>
      </c>
      <c r="R15" s="1260">
        <v>0</v>
      </c>
      <c r="S15" s="1260">
        <f>SUM(Q15:R15)</f>
        <v>0</v>
      </c>
      <c r="T15" s="1260"/>
      <c r="U15" s="1260">
        <v>0</v>
      </c>
      <c r="V15" s="1260">
        <v>0</v>
      </c>
      <c r="W15" s="1260">
        <f>SUM(U15:V15)</f>
        <v>0</v>
      </c>
      <c r="X15" s="1260"/>
      <c r="Y15" s="1260">
        <v>0</v>
      </c>
      <c r="Z15" s="1260">
        <v>0</v>
      </c>
      <c r="AA15" s="1260">
        <f>SUM(Y15:Z15)</f>
        <v>0</v>
      </c>
      <c r="AB15" s="1260"/>
      <c r="AC15" s="1260">
        <v>0</v>
      </c>
      <c r="AD15" s="1260">
        <v>0</v>
      </c>
      <c r="AE15" s="1260">
        <f>SUM(AC15:AD15)</f>
        <v>0</v>
      </c>
      <c r="AF15" s="1260"/>
      <c r="AG15" s="1260">
        <f>SUM(E15+I15+M15+Q15+U15+Y15+AC15)</f>
        <v>0</v>
      </c>
      <c r="AH15" s="1260">
        <f>SUM(F15+J15+N15+R15+V15+Z15+AD15)</f>
        <v>0</v>
      </c>
      <c r="AI15" s="1260"/>
      <c r="AJ15" s="2574">
        <f>SUM(AG15:AH15)</f>
        <v>0</v>
      </c>
    </row>
    <row r="16" spans="1:40" ht="11.85" customHeight="1">
      <c r="B16" s="1957"/>
      <c r="C16" s="369" t="s">
        <v>32</v>
      </c>
      <c r="D16" s="369"/>
      <c r="E16" s="1260">
        <v>0</v>
      </c>
      <c r="F16" s="1260">
        <v>0</v>
      </c>
      <c r="G16" s="1260">
        <f>SUM(E16:F16)</f>
        <v>0</v>
      </c>
      <c r="H16" s="1260"/>
      <c r="I16" s="1260">
        <v>0</v>
      </c>
      <c r="J16" s="1260">
        <v>0</v>
      </c>
      <c r="K16" s="1260">
        <f>SUM(I16:J16)</f>
        <v>0</v>
      </c>
      <c r="L16" s="1260"/>
      <c r="M16" s="1260">
        <v>0</v>
      </c>
      <c r="N16" s="1260">
        <v>0</v>
      </c>
      <c r="O16" s="1260">
        <f>SUM(M16:N16)</f>
        <v>0</v>
      </c>
      <c r="P16" s="1260"/>
      <c r="Q16" s="1260">
        <v>0</v>
      </c>
      <c r="R16" s="1260">
        <v>0</v>
      </c>
      <c r="S16" s="1260">
        <f>SUM(Q16:R16)</f>
        <v>0</v>
      </c>
      <c r="T16" s="1260"/>
      <c r="U16" s="1260">
        <v>0</v>
      </c>
      <c r="V16" s="1260">
        <v>0</v>
      </c>
      <c r="W16" s="1260">
        <f>SUM(U16:V16)</f>
        <v>0</v>
      </c>
      <c r="X16" s="1260"/>
      <c r="Y16" s="1260">
        <v>0</v>
      </c>
      <c r="Z16" s="1260">
        <v>0</v>
      </c>
      <c r="AA16" s="1260">
        <f>SUM(Y16:Z16)</f>
        <v>0</v>
      </c>
      <c r="AB16" s="1260"/>
      <c r="AC16" s="1260">
        <v>0</v>
      </c>
      <c r="AD16" s="1260">
        <v>0</v>
      </c>
      <c r="AE16" s="1260">
        <f>SUM(AC16:AD16)</f>
        <v>0</v>
      </c>
      <c r="AF16" s="1260"/>
      <c r="AG16" s="1260">
        <f>SUM(E16+I16+M16+Q16+U16+Y16+AC16)</f>
        <v>0</v>
      </c>
      <c r="AH16" s="1260">
        <f>SUM(F16+J16+N16+R16+V16+Z16+AD16)</f>
        <v>0</v>
      </c>
      <c r="AI16" s="1260"/>
      <c r="AJ16" s="2574">
        <f>SUM(AG16:AH16)</f>
        <v>0</v>
      </c>
      <c r="AL16" s="2232"/>
      <c r="AM16" s="2232"/>
      <c r="AN16" s="2232"/>
    </row>
    <row r="17" spans="1:40" ht="12" customHeight="1">
      <c r="B17" s="1959">
        <v>1402</v>
      </c>
      <c r="C17" s="373" t="s">
        <v>2</v>
      </c>
      <c r="D17" s="372"/>
      <c r="E17" s="1264">
        <f>SUM(E18:E25)</f>
        <v>0</v>
      </c>
      <c r="F17" s="1264">
        <f>SUM(F18:F25)</f>
        <v>0</v>
      </c>
      <c r="G17" s="1264">
        <f>SUM(E17:F17)</f>
        <v>0</v>
      </c>
      <c r="H17" s="1264"/>
      <c r="I17" s="1264">
        <f>SUM(I18:I25)</f>
        <v>0</v>
      </c>
      <c r="J17" s="1264">
        <f>SUM(J18:J25)</f>
        <v>0</v>
      </c>
      <c r="K17" s="1264">
        <f>SUM(I17:J17)</f>
        <v>0</v>
      </c>
      <c r="L17" s="1264"/>
      <c r="M17" s="1264">
        <f>SUM(M18:M25)</f>
        <v>0</v>
      </c>
      <c r="N17" s="1264">
        <f>SUM(N18:N25)</f>
        <v>0</v>
      </c>
      <c r="O17" s="1264">
        <f>SUM(M17:N17)</f>
        <v>0</v>
      </c>
      <c r="P17" s="1264"/>
      <c r="Q17" s="1264">
        <f>SUM(Q18:Q25)</f>
        <v>0</v>
      </c>
      <c r="R17" s="1264">
        <f>SUM(R18:R25)</f>
        <v>0</v>
      </c>
      <c r="S17" s="1264">
        <f>SUM(Q17:R17)</f>
        <v>0</v>
      </c>
      <c r="T17" s="1264"/>
      <c r="U17" s="1264">
        <f>SUM(U18:U25)</f>
        <v>0</v>
      </c>
      <c r="V17" s="1264">
        <f>SUM(V18:V25)</f>
        <v>0</v>
      </c>
      <c r="W17" s="1264">
        <f>SUM(U17:V17)</f>
        <v>0</v>
      </c>
      <c r="X17" s="1264"/>
      <c r="Y17" s="1264">
        <f>SUM(Y18:Y25)</f>
        <v>0</v>
      </c>
      <c r="Z17" s="1264">
        <f>SUM(Z18:Z25)</f>
        <v>0</v>
      </c>
      <c r="AA17" s="1264">
        <f>SUM(Y17:Z17)</f>
        <v>0</v>
      </c>
      <c r="AB17" s="1264"/>
      <c r="AC17" s="1264">
        <f>SUM(AC18:AC25)</f>
        <v>100</v>
      </c>
      <c r="AD17" s="1264">
        <f>SUM(AD18:AD25)</f>
        <v>100</v>
      </c>
      <c r="AE17" s="1264">
        <f>SUM(AC17:AD17)</f>
        <v>200</v>
      </c>
      <c r="AF17" s="1264"/>
      <c r="AG17" s="1264">
        <f>SUM(E17+I17+M17+Q17+U17+Y17+AC17)</f>
        <v>100</v>
      </c>
      <c r="AH17" s="1264">
        <f>SUM(F17+J17+N17+R17+V17+Z17+AD17)</f>
        <v>100</v>
      </c>
      <c r="AI17" s="1264"/>
      <c r="AJ17" s="2575">
        <f>SUM(AG17:AH17)</f>
        <v>200</v>
      </c>
      <c r="AL17" s="2232"/>
      <c r="AM17" s="2232"/>
      <c r="AN17" s="2232"/>
    </row>
    <row r="18" spans="1:40" ht="11.85" customHeight="1">
      <c r="B18" s="1946"/>
      <c r="C18" s="369" t="s">
        <v>37</v>
      </c>
      <c r="D18" s="369"/>
      <c r="E18" s="2577">
        <v>0</v>
      </c>
      <c r="F18" s="2577">
        <v>0</v>
      </c>
      <c r="G18" s="1260">
        <f>SUM(E18:F18)</f>
        <v>0</v>
      </c>
      <c r="H18" s="1260"/>
      <c r="I18" s="2577">
        <v>0</v>
      </c>
      <c r="J18" s="2577">
        <v>0</v>
      </c>
      <c r="K18" s="1260">
        <f>SUM(I18:J18)</f>
        <v>0</v>
      </c>
      <c r="L18" s="1260"/>
      <c r="M18" s="2577">
        <v>0</v>
      </c>
      <c r="N18" s="2577">
        <v>0</v>
      </c>
      <c r="O18" s="1260">
        <f>SUM(M18:N18)</f>
        <v>0</v>
      </c>
      <c r="P18" s="1260"/>
      <c r="Q18" s="2577">
        <v>0</v>
      </c>
      <c r="R18" s="2577">
        <v>0</v>
      </c>
      <c r="S18" s="1260">
        <f>SUM(Q18:R18)</f>
        <v>0</v>
      </c>
      <c r="T18" s="1260"/>
      <c r="U18" s="2577">
        <v>0</v>
      </c>
      <c r="V18" s="2577">
        <v>0</v>
      </c>
      <c r="W18" s="1260">
        <f>SUM(U18:V18)</f>
        <v>0</v>
      </c>
      <c r="X18" s="1260"/>
      <c r="Y18" s="2577">
        <v>0</v>
      </c>
      <c r="Z18" s="2577">
        <v>0</v>
      </c>
      <c r="AA18" s="1260">
        <f>SUM(Y18:Z18)</f>
        <v>0</v>
      </c>
      <c r="AB18" s="1260"/>
      <c r="AC18" s="1260">
        <v>100</v>
      </c>
      <c r="AD18" s="1260">
        <v>100</v>
      </c>
      <c r="AE18" s="1260">
        <f>SUM(AC18:AD18)</f>
        <v>200</v>
      </c>
      <c r="AF18" s="1260"/>
      <c r="AG18" s="1260">
        <f>SUM(E18+I18+M18+Q18+U18+Y18+AC18)</f>
        <v>100</v>
      </c>
      <c r="AH18" s="1260">
        <f>SUM(F18+J18+N18+R18+V18+Z18+AD18)</f>
        <v>100</v>
      </c>
      <c r="AI18" s="1260"/>
      <c r="AJ18" s="2574">
        <f>SUM(AG18:AH18)</f>
        <v>200</v>
      </c>
      <c r="AL18" s="2232"/>
      <c r="AM18" s="2232"/>
      <c r="AN18" s="2232"/>
    </row>
    <row r="19" spans="1:40" ht="11.85" customHeight="1">
      <c r="B19" s="1946"/>
      <c r="C19" s="369" t="s">
        <v>38</v>
      </c>
      <c r="D19" s="369"/>
      <c r="E19" s="1260">
        <v>0</v>
      </c>
      <c r="F19" s="1260">
        <v>0</v>
      </c>
      <c r="G19" s="1260">
        <f>SUM(E19:F19)</f>
        <v>0</v>
      </c>
      <c r="H19" s="1260"/>
      <c r="I19" s="1260">
        <v>0</v>
      </c>
      <c r="J19" s="1260">
        <v>0</v>
      </c>
      <c r="K19" s="1260">
        <f>SUM(I19:J19)</f>
        <v>0</v>
      </c>
      <c r="L19" s="1260"/>
      <c r="M19" s="1260">
        <v>0</v>
      </c>
      <c r="N19" s="1260">
        <v>0</v>
      </c>
      <c r="O19" s="1260">
        <f>SUM(M19:N19)</f>
        <v>0</v>
      </c>
      <c r="P19" s="1260"/>
      <c r="Q19" s="1260">
        <v>0</v>
      </c>
      <c r="R19" s="1260">
        <v>0</v>
      </c>
      <c r="S19" s="1260">
        <f>SUM(Q19:R19)</f>
        <v>0</v>
      </c>
      <c r="T19" s="1260"/>
      <c r="U19" s="1260">
        <v>0</v>
      </c>
      <c r="V19" s="1260">
        <v>0</v>
      </c>
      <c r="W19" s="1260">
        <f>SUM(U19:V19)</f>
        <v>0</v>
      </c>
      <c r="X19" s="1260"/>
      <c r="Y19" s="1260">
        <v>0</v>
      </c>
      <c r="Z19" s="1260">
        <v>0</v>
      </c>
      <c r="AA19" s="1260">
        <f>SUM(Y19:Z19)</f>
        <v>0</v>
      </c>
      <c r="AB19" s="1260"/>
      <c r="AC19" s="1260">
        <v>0</v>
      </c>
      <c r="AD19" s="1260">
        <v>0</v>
      </c>
      <c r="AE19" s="1260">
        <f>SUM(AC19:AD19)</f>
        <v>0</v>
      </c>
      <c r="AF19" s="1260"/>
      <c r="AG19" s="1260">
        <f>SUM(E19+I19+M19+Q19+U19+Y19+AC19)</f>
        <v>0</v>
      </c>
      <c r="AH19" s="1260">
        <f>SUM(F19+J19+N19+R19+V19+Z19+AD19)</f>
        <v>0</v>
      </c>
      <c r="AI19" s="1260"/>
      <c r="AJ19" s="2574">
        <f>SUM(AG19:AH19)</f>
        <v>0</v>
      </c>
      <c r="AL19" s="2232"/>
      <c r="AM19" s="2232"/>
      <c r="AN19" s="2232"/>
    </row>
    <row r="20" spans="1:40" ht="11.85" customHeight="1">
      <c r="B20" s="1946"/>
      <c r="C20" s="369" t="s">
        <v>39</v>
      </c>
      <c r="D20" s="369"/>
      <c r="E20" s="1260">
        <v>0</v>
      </c>
      <c r="F20" s="1260">
        <v>0</v>
      </c>
      <c r="G20" s="1260">
        <f>SUM(E20:F20)</f>
        <v>0</v>
      </c>
      <c r="H20" s="1260"/>
      <c r="I20" s="1260">
        <v>0</v>
      </c>
      <c r="J20" s="1260">
        <v>0</v>
      </c>
      <c r="K20" s="1260">
        <f>SUM(I20:J20)</f>
        <v>0</v>
      </c>
      <c r="L20" s="1260"/>
      <c r="M20" s="1260">
        <v>0</v>
      </c>
      <c r="N20" s="1260">
        <v>0</v>
      </c>
      <c r="O20" s="1260">
        <f>SUM(M20:N20)</f>
        <v>0</v>
      </c>
      <c r="P20" s="1260"/>
      <c r="Q20" s="1260">
        <v>0</v>
      </c>
      <c r="R20" s="1260">
        <v>0</v>
      </c>
      <c r="S20" s="1260">
        <f>SUM(Q20:R20)</f>
        <v>0</v>
      </c>
      <c r="T20" s="1260"/>
      <c r="U20" s="1260">
        <v>0</v>
      </c>
      <c r="V20" s="1260">
        <v>0</v>
      </c>
      <c r="W20" s="1260">
        <f>SUM(U20:V20)</f>
        <v>0</v>
      </c>
      <c r="X20" s="1260"/>
      <c r="Y20" s="1260">
        <v>0</v>
      </c>
      <c r="Z20" s="1260">
        <v>0</v>
      </c>
      <c r="AA20" s="1260">
        <f>SUM(Y20:Z20)</f>
        <v>0</v>
      </c>
      <c r="AB20" s="1260"/>
      <c r="AC20" s="1260">
        <v>0</v>
      </c>
      <c r="AD20" s="1260">
        <v>0</v>
      </c>
      <c r="AE20" s="1260">
        <f>SUM(AC20:AD20)</f>
        <v>0</v>
      </c>
      <c r="AF20" s="1260"/>
      <c r="AG20" s="1260">
        <f>SUM(E20+I20+M20+Q20+U20+Y20+AC20)</f>
        <v>0</v>
      </c>
      <c r="AH20" s="1260">
        <f>SUM(F20+J20+N20+R20+V20+Z20+AD20)</f>
        <v>0</v>
      </c>
      <c r="AI20" s="1260"/>
      <c r="AJ20" s="2574">
        <f>SUM(AG20:AH20)</f>
        <v>0</v>
      </c>
      <c r="AL20" s="2232"/>
      <c r="AM20" s="2232"/>
      <c r="AN20" s="2232"/>
    </row>
    <row r="21" spans="1:40" ht="11.85" customHeight="1">
      <c r="B21" s="1946"/>
      <c r="C21" s="369" t="s">
        <v>40</v>
      </c>
      <c r="D21" s="369"/>
      <c r="E21" s="1260">
        <v>0</v>
      </c>
      <c r="F21" s="1260">
        <v>0</v>
      </c>
      <c r="G21" s="1260">
        <f>SUM(E21:F21)</f>
        <v>0</v>
      </c>
      <c r="H21" s="1260"/>
      <c r="I21" s="1260">
        <v>0</v>
      </c>
      <c r="J21" s="1260">
        <v>0</v>
      </c>
      <c r="K21" s="1260">
        <f>SUM(I21:J21)</f>
        <v>0</v>
      </c>
      <c r="L21" s="1260"/>
      <c r="M21" s="1260">
        <v>0</v>
      </c>
      <c r="N21" s="1260">
        <v>0</v>
      </c>
      <c r="O21" s="1260">
        <f>SUM(M21:N21)</f>
        <v>0</v>
      </c>
      <c r="P21" s="1260"/>
      <c r="Q21" s="1260">
        <v>0</v>
      </c>
      <c r="R21" s="1260">
        <v>0</v>
      </c>
      <c r="S21" s="1260">
        <f>SUM(Q21:R21)</f>
        <v>0</v>
      </c>
      <c r="T21" s="1260"/>
      <c r="U21" s="1260">
        <v>0</v>
      </c>
      <c r="V21" s="1260">
        <v>0</v>
      </c>
      <c r="W21" s="1260">
        <f>SUM(U21:V21)</f>
        <v>0</v>
      </c>
      <c r="X21" s="1260"/>
      <c r="Y21" s="1260">
        <v>0</v>
      </c>
      <c r="Z21" s="1260">
        <v>0</v>
      </c>
      <c r="AA21" s="1260">
        <f>SUM(Y21:Z21)</f>
        <v>0</v>
      </c>
      <c r="AB21" s="1260"/>
      <c r="AC21" s="1260">
        <v>0</v>
      </c>
      <c r="AD21" s="1260">
        <v>0</v>
      </c>
      <c r="AE21" s="1260">
        <f>SUM(AC21:AD21)</f>
        <v>0</v>
      </c>
      <c r="AF21" s="1260"/>
      <c r="AG21" s="1260">
        <f>SUM(E21+I21+M21+Q21+U21+Y21+AC21)</f>
        <v>0</v>
      </c>
      <c r="AH21" s="1260">
        <f>SUM(F21+J21+N21+R21+V21+Z21+AD21)</f>
        <v>0</v>
      </c>
      <c r="AI21" s="1260"/>
      <c r="AJ21" s="2574">
        <f>SUM(AG21:AH21)</f>
        <v>0</v>
      </c>
      <c r="AL21" s="2232"/>
      <c r="AM21" s="2232"/>
      <c r="AN21" s="2232"/>
    </row>
    <row r="22" spans="1:40" ht="11.85" customHeight="1">
      <c r="B22" s="1946"/>
      <c r="C22" s="369" t="s">
        <v>41</v>
      </c>
      <c r="D22" s="369"/>
      <c r="E22" s="1260">
        <v>0</v>
      </c>
      <c r="F22" s="1260">
        <v>0</v>
      </c>
      <c r="G22" s="1260">
        <f>SUM(E22:F22)</f>
        <v>0</v>
      </c>
      <c r="H22" s="1260"/>
      <c r="I22" s="1260">
        <v>0</v>
      </c>
      <c r="J22" s="1260">
        <v>0</v>
      </c>
      <c r="K22" s="1260">
        <f>SUM(I22:J22)</f>
        <v>0</v>
      </c>
      <c r="L22" s="1260"/>
      <c r="M22" s="1260">
        <v>0</v>
      </c>
      <c r="N22" s="1260">
        <v>0</v>
      </c>
      <c r="O22" s="1260">
        <f>SUM(M22:N22)</f>
        <v>0</v>
      </c>
      <c r="P22" s="1260"/>
      <c r="Q22" s="1260">
        <v>0</v>
      </c>
      <c r="R22" s="1260">
        <v>0</v>
      </c>
      <c r="S22" s="1260">
        <f>SUM(Q22:R22)</f>
        <v>0</v>
      </c>
      <c r="T22" s="1260"/>
      <c r="U22" s="1260">
        <v>0</v>
      </c>
      <c r="V22" s="1260">
        <v>0</v>
      </c>
      <c r="W22" s="1260">
        <f>SUM(U22:V22)</f>
        <v>0</v>
      </c>
      <c r="X22" s="1260"/>
      <c r="Y22" s="1260">
        <v>0</v>
      </c>
      <c r="Z22" s="1260">
        <v>0</v>
      </c>
      <c r="AA22" s="1260">
        <f>SUM(Y22:Z22)</f>
        <v>0</v>
      </c>
      <c r="AB22" s="1260"/>
      <c r="AC22" s="1260">
        <v>0</v>
      </c>
      <c r="AD22" s="1260">
        <v>0</v>
      </c>
      <c r="AE22" s="1260">
        <f>SUM(AC22:AD22)</f>
        <v>0</v>
      </c>
      <c r="AF22" s="1260"/>
      <c r="AG22" s="1260">
        <f>SUM(E22+I22+M22+Q22+U22+Y22+AC22)</f>
        <v>0</v>
      </c>
      <c r="AH22" s="1260">
        <f>SUM(F22+J22+N22+R22+V22+Z22+AD22)</f>
        <v>0</v>
      </c>
      <c r="AI22" s="1260"/>
      <c r="AJ22" s="2574">
        <f>SUM(AG22:AH22)</f>
        <v>0</v>
      </c>
      <c r="AL22" s="2232"/>
      <c r="AM22" s="2232"/>
      <c r="AN22" s="2232"/>
    </row>
    <row r="23" spans="1:40" ht="11.85" customHeight="1">
      <c r="B23" s="1946"/>
      <c r="C23" s="369" t="s">
        <v>42</v>
      </c>
      <c r="D23" s="369"/>
      <c r="E23" s="1260">
        <v>0</v>
      </c>
      <c r="F23" s="1260">
        <v>0</v>
      </c>
      <c r="G23" s="1260">
        <f>SUM(E23:F23)</f>
        <v>0</v>
      </c>
      <c r="H23" s="1260"/>
      <c r="I23" s="1260">
        <v>0</v>
      </c>
      <c r="J23" s="1260">
        <v>0</v>
      </c>
      <c r="K23" s="1260">
        <f>SUM(I23:J23)</f>
        <v>0</v>
      </c>
      <c r="L23" s="1260"/>
      <c r="M23" s="1260">
        <v>0</v>
      </c>
      <c r="N23" s="1260">
        <v>0</v>
      </c>
      <c r="O23" s="1260">
        <f>SUM(M23:N23)</f>
        <v>0</v>
      </c>
      <c r="P23" s="1260"/>
      <c r="Q23" s="1260">
        <v>0</v>
      </c>
      <c r="R23" s="1260">
        <v>0</v>
      </c>
      <c r="S23" s="1260">
        <f>SUM(Q23:R23)</f>
        <v>0</v>
      </c>
      <c r="T23" s="1260"/>
      <c r="U23" s="1260">
        <v>0</v>
      </c>
      <c r="V23" s="1260">
        <v>0</v>
      </c>
      <c r="W23" s="1260">
        <f>SUM(U23:V23)</f>
        <v>0</v>
      </c>
      <c r="X23" s="1260"/>
      <c r="Y23" s="1260">
        <v>0</v>
      </c>
      <c r="Z23" s="1260">
        <v>0</v>
      </c>
      <c r="AA23" s="1260">
        <f>SUM(Y23:Z23)</f>
        <v>0</v>
      </c>
      <c r="AB23" s="1260"/>
      <c r="AC23" s="1260">
        <v>0</v>
      </c>
      <c r="AD23" s="1260">
        <v>0</v>
      </c>
      <c r="AE23" s="1260">
        <f>SUM(AC23:AD23)</f>
        <v>0</v>
      </c>
      <c r="AF23" s="1260"/>
      <c r="AG23" s="1260">
        <f>SUM(E23+I23+M23+Q23+U23+Y23+AC23)</f>
        <v>0</v>
      </c>
      <c r="AH23" s="1260">
        <f>SUM(F23+J23+N23+R23+V23+Z23+AD23)</f>
        <v>0</v>
      </c>
      <c r="AI23" s="1260"/>
      <c r="AJ23" s="2574">
        <f>SUM(AG23:AH23)</f>
        <v>0</v>
      </c>
      <c r="AL23" s="2232"/>
      <c r="AM23" s="2232"/>
      <c r="AN23" s="2232"/>
    </row>
    <row r="24" spans="1:40" ht="11.85" customHeight="1">
      <c r="B24" s="1946"/>
      <c r="C24" s="369" t="s">
        <v>43</v>
      </c>
      <c r="D24" s="369"/>
      <c r="E24" s="1260">
        <v>0</v>
      </c>
      <c r="F24" s="1260">
        <v>0</v>
      </c>
      <c r="G24" s="1260">
        <f>SUM(E24:F24)</f>
        <v>0</v>
      </c>
      <c r="H24" s="1260"/>
      <c r="I24" s="1260">
        <v>0</v>
      </c>
      <c r="J24" s="1260">
        <v>0</v>
      </c>
      <c r="K24" s="1260">
        <f>SUM(I24:J24)</f>
        <v>0</v>
      </c>
      <c r="L24" s="1260"/>
      <c r="M24" s="1260">
        <v>0</v>
      </c>
      <c r="N24" s="1260">
        <v>0</v>
      </c>
      <c r="O24" s="1260">
        <f>SUM(M24:N24)</f>
        <v>0</v>
      </c>
      <c r="P24" s="1260"/>
      <c r="Q24" s="1260">
        <v>0</v>
      </c>
      <c r="R24" s="1260">
        <v>0</v>
      </c>
      <c r="S24" s="1260">
        <f>SUM(Q24:R24)</f>
        <v>0</v>
      </c>
      <c r="T24" s="1260"/>
      <c r="U24" s="1260">
        <v>0</v>
      </c>
      <c r="V24" s="1260">
        <v>0</v>
      </c>
      <c r="W24" s="1260">
        <f>SUM(U24:V24)</f>
        <v>0</v>
      </c>
      <c r="X24" s="1260"/>
      <c r="Y24" s="1260">
        <v>0</v>
      </c>
      <c r="Z24" s="1260">
        <v>0</v>
      </c>
      <c r="AA24" s="1260">
        <f>SUM(Y24:Z24)</f>
        <v>0</v>
      </c>
      <c r="AB24" s="1260"/>
      <c r="AC24" s="1260">
        <v>0</v>
      </c>
      <c r="AD24" s="1260">
        <v>0</v>
      </c>
      <c r="AE24" s="1260">
        <f>SUM(AC24:AD24)</f>
        <v>0</v>
      </c>
      <c r="AF24" s="1260"/>
      <c r="AG24" s="1260">
        <f>SUM(E24+I24+M24+Q24+U24+Y24+AC24)</f>
        <v>0</v>
      </c>
      <c r="AH24" s="1260">
        <f>SUM(F24+J24+N24+R24+V24+Z24+AD24)</f>
        <v>0</v>
      </c>
      <c r="AI24" s="1260"/>
      <c r="AJ24" s="2574">
        <f>SUM(AG24:AH24)</f>
        <v>0</v>
      </c>
      <c r="AL24" s="2232"/>
      <c r="AM24" s="2232"/>
      <c r="AN24" s="2232"/>
    </row>
    <row r="25" spans="1:40" ht="11.85" customHeight="1">
      <c r="B25" s="1946"/>
      <c r="C25" s="369" t="s">
        <v>44</v>
      </c>
      <c r="D25" s="369"/>
      <c r="E25" s="1260">
        <v>0</v>
      </c>
      <c r="F25" s="1260">
        <v>0</v>
      </c>
      <c r="G25" s="1260">
        <f>SUM(E25:F25)</f>
        <v>0</v>
      </c>
      <c r="H25" s="1260"/>
      <c r="I25" s="1260">
        <v>0</v>
      </c>
      <c r="J25" s="1260">
        <v>0</v>
      </c>
      <c r="K25" s="1260">
        <f>SUM(I25:J25)</f>
        <v>0</v>
      </c>
      <c r="L25" s="1260"/>
      <c r="M25" s="1260">
        <v>0</v>
      </c>
      <c r="N25" s="1260">
        <v>0</v>
      </c>
      <c r="O25" s="1260">
        <f>SUM(M25:N25)</f>
        <v>0</v>
      </c>
      <c r="P25" s="1260"/>
      <c r="Q25" s="1260">
        <v>0</v>
      </c>
      <c r="R25" s="1260">
        <v>0</v>
      </c>
      <c r="S25" s="1260">
        <f>SUM(Q25:R25)</f>
        <v>0</v>
      </c>
      <c r="T25" s="1260"/>
      <c r="U25" s="1260">
        <v>0</v>
      </c>
      <c r="V25" s="1260">
        <v>0</v>
      </c>
      <c r="W25" s="1260">
        <f>SUM(U25:V25)</f>
        <v>0</v>
      </c>
      <c r="X25" s="1260"/>
      <c r="Y25" s="1260">
        <v>0</v>
      </c>
      <c r="Z25" s="1260">
        <v>0</v>
      </c>
      <c r="AA25" s="1260">
        <f>SUM(Y25:Z25)</f>
        <v>0</v>
      </c>
      <c r="AB25" s="1260"/>
      <c r="AC25" s="1260">
        <v>0</v>
      </c>
      <c r="AD25" s="1260">
        <v>0</v>
      </c>
      <c r="AE25" s="1260">
        <f>SUM(AC25:AD25)</f>
        <v>0</v>
      </c>
      <c r="AF25" s="1260"/>
      <c r="AG25" s="1260">
        <f>SUM(E25+I25+M25+Q25+U25+Y25+AC25)</f>
        <v>0</v>
      </c>
      <c r="AH25" s="1260">
        <f>SUM(F25+J25+N25+R25+V25+Z25+AD25)</f>
        <v>0</v>
      </c>
      <c r="AI25" s="1260"/>
      <c r="AJ25" s="2574">
        <f>SUM(AG25:AH25)</f>
        <v>0</v>
      </c>
    </row>
    <row r="26" spans="1:40" s="925" customFormat="1" ht="12" customHeight="1">
      <c r="A26" s="931"/>
      <c r="B26" s="1959">
        <v>1403</v>
      </c>
      <c r="C26" s="373" t="s">
        <v>3</v>
      </c>
      <c r="D26" s="482"/>
      <c r="E26" s="1264">
        <f>SUM(E27:E29)</f>
        <v>0</v>
      </c>
      <c r="F26" s="1264">
        <f>SUM(F27:F29)</f>
        <v>0</v>
      </c>
      <c r="G26" s="1264">
        <f>SUM(E26:F26)</f>
        <v>0</v>
      </c>
      <c r="H26" s="1264"/>
      <c r="I26" s="1264">
        <f>SUM(I27:I29)</f>
        <v>0</v>
      </c>
      <c r="J26" s="1264">
        <f>SUM(J27:J29)</f>
        <v>0</v>
      </c>
      <c r="K26" s="1264">
        <f>SUM(I26:J26)</f>
        <v>0</v>
      </c>
      <c r="L26" s="1264"/>
      <c r="M26" s="1264">
        <f>SUM(M27:M29)</f>
        <v>0</v>
      </c>
      <c r="N26" s="1264">
        <f>SUM(N27:N29)</f>
        <v>0</v>
      </c>
      <c r="O26" s="1264">
        <f>SUM(M26:N26)</f>
        <v>0</v>
      </c>
      <c r="P26" s="1264"/>
      <c r="Q26" s="1264">
        <f>SUM(Q27:Q29)</f>
        <v>0</v>
      </c>
      <c r="R26" s="1264">
        <f>SUM(R27:R29)</f>
        <v>0</v>
      </c>
      <c r="S26" s="1264">
        <f>SUM(Q26:R26)</f>
        <v>0</v>
      </c>
      <c r="T26" s="1264"/>
      <c r="U26" s="1264">
        <f>SUM(U27:U29)</f>
        <v>0</v>
      </c>
      <c r="V26" s="1264">
        <f>SUM(V27:V29)</f>
        <v>0</v>
      </c>
      <c r="W26" s="1264">
        <f>SUM(U26:V26)</f>
        <v>0</v>
      </c>
      <c r="X26" s="1264"/>
      <c r="Y26" s="1264">
        <f>SUM(Y27:Y29)</f>
        <v>0</v>
      </c>
      <c r="Z26" s="1264">
        <f>SUM(Z27:Z29)</f>
        <v>0</v>
      </c>
      <c r="AA26" s="1264">
        <f>SUM(Y26:Z26)</f>
        <v>0</v>
      </c>
      <c r="AB26" s="1264"/>
      <c r="AC26" s="1264">
        <f>SUM(AC27:AC29)</f>
        <v>0</v>
      </c>
      <c r="AD26" s="1264">
        <f>SUM(AD27:AD29)</f>
        <v>0</v>
      </c>
      <c r="AE26" s="1264">
        <f>SUM(AC26:AD26)</f>
        <v>0</v>
      </c>
      <c r="AF26" s="1264"/>
      <c r="AG26" s="1264">
        <f>SUM(E26+I26+M26+Q26+U26+Y26+AC26)</f>
        <v>0</v>
      </c>
      <c r="AH26" s="1264">
        <f>SUM(F26+J26+N26+R26+V26+Z26+AD26)</f>
        <v>0</v>
      </c>
      <c r="AI26" s="1264"/>
      <c r="AJ26" s="2575">
        <f>SUM(AG26:AH26)</f>
        <v>0</v>
      </c>
    </row>
    <row r="27" spans="1:40" ht="11.85" customHeight="1">
      <c r="B27" s="1946"/>
      <c r="C27" s="369" t="s">
        <v>45</v>
      </c>
      <c r="D27" s="369"/>
      <c r="E27" s="2577">
        <v>0</v>
      </c>
      <c r="F27" s="2577">
        <v>0</v>
      </c>
      <c r="G27" s="1260">
        <f>SUM(E27:F27)</f>
        <v>0</v>
      </c>
      <c r="H27" s="1260"/>
      <c r="I27" s="2577">
        <v>0</v>
      </c>
      <c r="J27" s="2577">
        <v>0</v>
      </c>
      <c r="K27" s="1260">
        <f>SUM(I27:J27)</f>
        <v>0</v>
      </c>
      <c r="L27" s="1260"/>
      <c r="M27" s="2577">
        <v>0</v>
      </c>
      <c r="N27" s="2577">
        <v>0</v>
      </c>
      <c r="O27" s="1260">
        <f>SUM(M27:N27)</f>
        <v>0</v>
      </c>
      <c r="P27" s="1260"/>
      <c r="Q27" s="2577">
        <v>0</v>
      </c>
      <c r="R27" s="2577">
        <v>0</v>
      </c>
      <c r="S27" s="1260">
        <f>SUM(Q27:R27)</f>
        <v>0</v>
      </c>
      <c r="T27" s="1260"/>
      <c r="U27" s="2577">
        <v>0</v>
      </c>
      <c r="V27" s="2577">
        <v>0</v>
      </c>
      <c r="W27" s="1260">
        <f>SUM(U27:V27)</f>
        <v>0</v>
      </c>
      <c r="X27" s="1260"/>
      <c r="Y27" s="2577">
        <v>0</v>
      </c>
      <c r="Z27" s="2577">
        <v>0</v>
      </c>
      <c r="AA27" s="1260">
        <f>SUM(Y27:Z27)</f>
        <v>0</v>
      </c>
      <c r="AB27" s="1260"/>
      <c r="AC27" s="2577">
        <v>0</v>
      </c>
      <c r="AD27" s="2577">
        <v>0</v>
      </c>
      <c r="AE27" s="1260">
        <f>SUM(AC27:AD27)</f>
        <v>0</v>
      </c>
      <c r="AF27" s="1260"/>
      <c r="AG27" s="1260">
        <f>SUM(E27+I27+M27+Q27+U27+Y27+AC27)</f>
        <v>0</v>
      </c>
      <c r="AH27" s="1260">
        <f>SUM(F27+J27+N27+R27+V27+Z27+AD27)</f>
        <v>0</v>
      </c>
      <c r="AI27" s="1260"/>
      <c r="AJ27" s="2574">
        <f>SUM(AG27:AH27)</f>
        <v>0</v>
      </c>
    </row>
    <row r="28" spans="1:40" ht="11.85" customHeight="1">
      <c r="B28" s="1946"/>
      <c r="C28" s="369" t="s">
        <v>46</v>
      </c>
      <c r="D28" s="369"/>
      <c r="E28" s="1260">
        <v>0</v>
      </c>
      <c r="F28" s="1260">
        <v>0</v>
      </c>
      <c r="G28" s="1260">
        <f>SUM(E28:F28)</f>
        <v>0</v>
      </c>
      <c r="H28" s="1260"/>
      <c r="I28" s="1260">
        <v>0</v>
      </c>
      <c r="J28" s="1260">
        <v>0</v>
      </c>
      <c r="K28" s="1260">
        <f>SUM(I28:J28)</f>
        <v>0</v>
      </c>
      <c r="L28" s="1260"/>
      <c r="M28" s="1260">
        <v>0</v>
      </c>
      <c r="N28" s="1260">
        <v>0</v>
      </c>
      <c r="O28" s="1260">
        <f>SUM(M28:N28)</f>
        <v>0</v>
      </c>
      <c r="P28" s="1260"/>
      <c r="Q28" s="1260">
        <v>0</v>
      </c>
      <c r="R28" s="1260">
        <v>0</v>
      </c>
      <c r="S28" s="1260">
        <f>SUM(Q28:R28)</f>
        <v>0</v>
      </c>
      <c r="T28" s="1260"/>
      <c r="U28" s="1260">
        <v>0</v>
      </c>
      <c r="V28" s="1260">
        <v>0</v>
      </c>
      <c r="W28" s="1260">
        <f>SUM(U28:V28)</f>
        <v>0</v>
      </c>
      <c r="X28" s="1260"/>
      <c r="Y28" s="1260">
        <v>0</v>
      </c>
      <c r="Z28" s="1260">
        <v>0</v>
      </c>
      <c r="AA28" s="1260">
        <f>SUM(Y28:Z28)</f>
        <v>0</v>
      </c>
      <c r="AB28" s="1260"/>
      <c r="AC28" s="1260">
        <v>0</v>
      </c>
      <c r="AD28" s="1260">
        <v>0</v>
      </c>
      <c r="AE28" s="1260">
        <f>SUM(AC28:AD28)</f>
        <v>0</v>
      </c>
      <c r="AF28" s="1260"/>
      <c r="AG28" s="1260">
        <f>SUM(E28+I28+M28+Q28+U28+Y28+AC28)</f>
        <v>0</v>
      </c>
      <c r="AH28" s="1260">
        <f>SUM(F28+J28+N28+R28+V28+Z28+AD28)</f>
        <v>0</v>
      </c>
      <c r="AI28" s="1260"/>
      <c r="AJ28" s="2574">
        <f>SUM(AG28:AH28)</f>
        <v>0</v>
      </c>
    </row>
    <row r="29" spans="1:40" ht="11.85" customHeight="1">
      <c r="B29" s="1946"/>
      <c r="C29" s="369" t="s">
        <v>47</v>
      </c>
      <c r="D29" s="369"/>
      <c r="E29" s="1260">
        <v>0</v>
      </c>
      <c r="F29" s="1260">
        <v>0</v>
      </c>
      <c r="G29" s="1260">
        <f>SUM(E29:F29)</f>
        <v>0</v>
      </c>
      <c r="H29" s="1260"/>
      <c r="I29" s="1260">
        <v>0</v>
      </c>
      <c r="J29" s="1260">
        <v>0</v>
      </c>
      <c r="K29" s="1260">
        <f>SUM(I29:J29)</f>
        <v>0</v>
      </c>
      <c r="L29" s="1260"/>
      <c r="M29" s="1260">
        <v>0</v>
      </c>
      <c r="N29" s="1260">
        <v>0</v>
      </c>
      <c r="O29" s="1260">
        <f>SUM(M29:N29)</f>
        <v>0</v>
      </c>
      <c r="P29" s="1260"/>
      <c r="Q29" s="1260">
        <v>0</v>
      </c>
      <c r="R29" s="1260">
        <v>0</v>
      </c>
      <c r="S29" s="1260">
        <f>SUM(Q29:R29)</f>
        <v>0</v>
      </c>
      <c r="T29" s="1260"/>
      <c r="U29" s="1260">
        <v>0</v>
      </c>
      <c r="V29" s="1260">
        <v>0</v>
      </c>
      <c r="W29" s="1260">
        <f>SUM(U29:V29)</f>
        <v>0</v>
      </c>
      <c r="X29" s="1260"/>
      <c r="Y29" s="1260">
        <v>0</v>
      </c>
      <c r="Z29" s="1260">
        <v>0</v>
      </c>
      <c r="AA29" s="1260">
        <f>SUM(Y29:Z29)</f>
        <v>0</v>
      </c>
      <c r="AB29" s="1260"/>
      <c r="AC29" s="1260">
        <v>0</v>
      </c>
      <c r="AD29" s="1260">
        <v>0</v>
      </c>
      <c r="AE29" s="1260">
        <f>SUM(AC29:AD29)</f>
        <v>0</v>
      </c>
      <c r="AF29" s="1260"/>
      <c r="AG29" s="1260">
        <f>SUM(E29+I29+M29+Q29+U29+Y29+AC29)</f>
        <v>0</v>
      </c>
      <c r="AH29" s="1260">
        <f>SUM(F29+J29+N29+R29+V29+Z29+AD29)</f>
        <v>0</v>
      </c>
      <c r="AI29" s="1260"/>
      <c r="AJ29" s="2573">
        <f>SUM(AG29:AH29)</f>
        <v>0</v>
      </c>
    </row>
    <row r="30" spans="1:40" s="925" customFormat="1" ht="12" customHeight="1">
      <c r="A30" s="931"/>
      <c r="B30" s="1961">
        <v>1404</v>
      </c>
      <c r="C30" s="373" t="s">
        <v>28</v>
      </c>
      <c r="D30" s="482"/>
      <c r="E30" s="1264">
        <f>SUM(E32,E31)</f>
        <v>0</v>
      </c>
      <c r="F30" s="1264">
        <f>SUM(F32,F31)</f>
        <v>0</v>
      </c>
      <c r="G30" s="1264">
        <f>SUM(E30:F30)</f>
        <v>0</v>
      </c>
      <c r="H30" s="1264"/>
      <c r="I30" s="1264">
        <f>SUM(I32:I32)</f>
        <v>0</v>
      </c>
      <c r="J30" s="1264">
        <f>SUM(J32:J32)</f>
        <v>0</v>
      </c>
      <c r="K30" s="1264">
        <f>SUM(I30:J30)</f>
        <v>0</v>
      </c>
      <c r="L30" s="1264"/>
      <c r="M30" s="1264">
        <f>SUM(M32:M32)</f>
        <v>0</v>
      </c>
      <c r="N30" s="1264">
        <f>SUM(N32:N32)</f>
        <v>0</v>
      </c>
      <c r="O30" s="1264">
        <f>SUM(M30:N30)</f>
        <v>0</v>
      </c>
      <c r="P30" s="1264"/>
      <c r="Q30" s="1264">
        <f>SUM(Q32:Q32)</f>
        <v>0</v>
      </c>
      <c r="R30" s="1264">
        <f>SUM(R32:R32)</f>
        <v>0</v>
      </c>
      <c r="S30" s="1264">
        <f>SUM(Q30:R30)</f>
        <v>0</v>
      </c>
      <c r="T30" s="1264"/>
      <c r="U30" s="1264">
        <f>SUM(U32:U32)</f>
        <v>0</v>
      </c>
      <c r="V30" s="1264">
        <f>SUM(V32:V32)</f>
        <v>0</v>
      </c>
      <c r="W30" s="1264">
        <f>SUM(U30:V30)</f>
        <v>0</v>
      </c>
      <c r="X30" s="1264"/>
      <c r="Y30" s="1264">
        <f>SUM(Y32:Y32)</f>
        <v>0</v>
      </c>
      <c r="Z30" s="1264">
        <f>SUM(Z32:Z32)</f>
        <v>0</v>
      </c>
      <c r="AA30" s="1264">
        <f>SUM(Y30:Z30)</f>
        <v>0</v>
      </c>
      <c r="AB30" s="1264"/>
      <c r="AC30" s="1264">
        <f>SUM(AC32:AC32)</f>
        <v>0</v>
      </c>
      <c r="AD30" s="1264">
        <f>SUM(AD32:AD32)</f>
        <v>0</v>
      </c>
      <c r="AE30" s="1264">
        <f>SUM(AC30:AD30)</f>
        <v>0</v>
      </c>
      <c r="AF30" s="1264"/>
      <c r="AG30" s="1264">
        <f>SUM(E30+I30+M30+Q30+U30+Y30+AC30)</f>
        <v>0</v>
      </c>
      <c r="AH30" s="1264">
        <f>SUM(F30+J30+N30+R30+V30+Z30+AD30)</f>
        <v>0</v>
      </c>
      <c r="AI30" s="1264"/>
      <c r="AJ30" s="2575">
        <f>SUM(AG30:AH30)</f>
        <v>0</v>
      </c>
    </row>
    <row r="31" spans="1:40" ht="11.85" customHeight="1">
      <c r="B31" s="1950"/>
      <c r="C31" s="369" t="s">
        <v>48</v>
      </c>
      <c r="D31" s="369"/>
      <c r="E31" s="2577">
        <v>0</v>
      </c>
      <c r="F31" s="2577">
        <v>0</v>
      </c>
      <c r="G31" s="1260">
        <f>SUM(E31:F31)</f>
        <v>0</v>
      </c>
      <c r="H31" s="1260"/>
      <c r="I31" s="2577">
        <v>0</v>
      </c>
      <c r="J31" s="2577">
        <v>0</v>
      </c>
      <c r="K31" s="1260">
        <f>SUM(I31:J31)</f>
        <v>0</v>
      </c>
      <c r="L31" s="1260"/>
      <c r="M31" s="2577">
        <v>0</v>
      </c>
      <c r="N31" s="2577">
        <v>0</v>
      </c>
      <c r="O31" s="1260">
        <f>SUM(M31:N31)</f>
        <v>0</v>
      </c>
      <c r="P31" s="1260"/>
      <c r="Q31" s="2577">
        <v>0</v>
      </c>
      <c r="R31" s="2577">
        <v>0</v>
      </c>
      <c r="S31" s="1260">
        <f>SUM(Q31:R31)</f>
        <v>0</v>
      </c>
      <c r="T31" s="1260"/>
      <c r="U31" s="2577">
        <v>0</v>
      </c>
      <c r="V31" s="2577">
        <v>0</v>
      </c>
      <c r="W31" s="1260">
        <f>SUM(U31:V31)</f>
        <v>0</v>
      </c>
      <c r="X31" s="1260"/>
      <c r="Y31" s="2577">
        <v>0</v>
      </c>
      <c r="Z31" s="2577">
        <v>0</v>
      </c>
      <c r="AA31" s="1260">
        <f>SUM(Y31:Z31)</f>
        <v>0</v>
      </c>
      <c r="AB31" s="1260"/>
      <c r="AC31" s="2577">
        <v>0</v>
      </c>
      <c r="AD31" s="2577">
        <v>0</v>
      </c>
      <c r="AE31" s="1260">
        <f>SUM(AC31:AD31)</f>
        <v>0</v>
      </c>
      <c r="AF31" s="1260"/>
      <c r="AG31" s="1260">
        <f>SUM(E31+I31+M31+Q31+U31+Y31+AC31)</f>
        <v>0</v>
      </c>
      <c r="AH31" s="1260">
        <f>SUM(F31+J31+N31+R31+V31+Z31+AD31)</f>
        <v>0</v>
      </c>
      <c r="AI31" s="1260"/>
      <c r="AJ31" s="2574">
        <f>SUM(AG31:AH31)</f>
        <v>0</v>
      </c>
    </row>
    <row r="32" spans="1:40" ht="11.85" customHeight="1">
      <c r="B32" s="2102"/>
      <c r="C32" s="369" t="s">
        <v>49</v>
      </c>
      <c r="D32" s="369"/>
      <c r="E32" s="1260">
        <v>0</v>
      </c>
      <c r="F32" s="1260">
        <v>0</v>
      </c>
      <c r="G32" s="1260">
        <f>SUM(E32:F32)</f>
        <v>0</v>
      </c>
      <c r="H32" s="1260"/>
      <c r="I32" s="1260">
        <v>0</v>
      </c>
      <c r="J32" s="1260">
        <v>0</v>
      </c>
      <c r="K32" s="1260">
        <f>SUM(I32:J32)</f>
        <v>0</v>
      </c>
      <c r="L32" s="1260"/>
      <c r="M32" s="1260">
        <v>0</v>
      </c>
      <c r="N32" s="1260">
        <v>0</v>
      </c>
      <c r="O32" s="1260">
        <f>SUM(M32:N32)</f>
        <v>0</v>
      </c>
      <c r="P32" s="1260"/>
      <c r="Q32" s="1260">
        <v>0</v>
      </c>
      <c r="R32" s="1260">
        <v>0</v>
      </c>
      <c r="S32" s="1260">
        <f>SUM(Q32:R32)</f>
        <v>0</v>
      </c>
      <c r="T32" s="1260"/>
      <c r="U32" s="1260">
        <v>0</v>
      </c>
      <c r="V32" s="1260">
        <v>0</v>
      </c>
      <c r="W32" s="1260">
        <f>SUM(U32:V32)</f>
        <v>0</v>
      </c>
      <c r="X32" s="1260"/>
      <c r="Y32" s="1260">
        <v>0</v>
      </c>
      <c r="Z32" s="1260">
        <v>0</v>
      </c>
      <c r="AA32" s="1260">
        <f>SUM(Y32:Z32)</f>
        <v>0</v>
      </c>
      <c r="AB32" s="1260"/>
      <c r="AC32" s="1260">
        <v>0</v>
      </c>
      <c r="AD32" s="1260">
        <v>0</v>
      </c>
      <c r="AE32" s="1260">
        <f>SUM(AC32:AD32)</f>
        <v>0</v>
      </c>
      <c r="AF32" s="1260"/>
      <c r="AG32" s="1260">
        <f>SUM(E32+I32+M32+Q32+U32+Y32+AC32)</f>
        <v>0</v>
      </c>
      <c r="AH32" s="1260">
        <f>SUM(F32+J32+N32+R32+V32+Z32+AD32)</f>
        <v>0</v>
      </c>
      <c r="AI32" s="1260"/>
      <c r="AJ32" s="2573">
        <f>SUM(AG32:AH32)</f>
        <v>0</v>
      </c>
    </row>
    <row r="33" spans="1:36" s="925" customFormat="1" ht="12" customHeight="1">
      <c r="A33" s="931"/>
      <c r="B33" s="1959">
        <v>1405</v>
      </c>
      <c r="C33" s="373" t="s">
        <v>4</v>
      </c>
      <c r="D33" s="491"/>
      <c r="E33" s="1264">
        <f>SUM(,E34,E35,E37)</f>
        <v>0</v>
      </c>
      <c r="F33" s="1264">
        <f>SUM(,F34,F35,F37)</f>
        <v>0</v>
      </c>
      <c r="G33" s="1264">
        <f>SUM(E33:F33)</f>
        <v>0</v>
      </c>
      <c r="H33" s="1264"/>
      <c r="I33" s="1264">
        <f>SUM(I34:I37)</f>
        <v>0</v>
      </c>
      <c r="J33" s="1264">
        <f>SUM(J34:J37)</f>
        <v>0</v>
      </c>
      <c r="K33" s="1264">
        <f>SUM(I33:J33)</f>
        <v>0</v>
      </c>
      <c r="L33" s="1264"/>
      <c r="M33" s="1264">
        <f>SUM(M34:M37)</f>
        <v>0</v>
      </c>
      <c r="N33" s="1264">
        <f>SUM(N34:N37)</f>
        <v>0</v>
      </c>
      <c r="O33" s="1264">
        <f>SUM(M33:N33)</f>
        <v>0</v>
      </c>
      <c r="P33" s="1264"/>
      <c r="Q33" s="1264">
        <f>SUM(Q34:Q37)</f>
        <v>0</v>
      </c>
      <c r="R33" s="1264">
        <f>SUM(R34:R37)</f>
        <v>0</v>
      </c>
      <c r="S33" s="1264">
        <f>SUM(Q33:R33)</f>
        <v>0</v>
      </c>
      <c r="T33" s="1264"/>
      <c r="U33" s="1264">
        <f>SUM(U34:U37)</f>
        <v>0</v>
      </c>
      <c r="V33" s="1264">
        <f>SUM(V34:V37)</f>
        <v>0</v>
      </c>
      <c r="W33" s="1264">
        <f>SUM(U33:V33)</f>
        <v>0</v>
      </c>
      <c r="X33" s="1264"/>
      <c r="Y33" s="1264">
        <f>SUM(Y34:Y37)</f>
        <v>0</v>
      </c>
      <c r="Z33" s="1264">
        <f>SUM(Z34:Z37)</f>
        <v>0</v>
      </c>
      <c r="AA33" s="1264">
        <f>SUM(Y33:Z33)</f>
        <v>0</v>
      </c>
      <c r="AB33" s="1264"/>
      <c r="AC33" s="1264">
        <f>SUM(AC34:AC37)</f>
        <v>0</v>
      </c>
      <c r="AD33" s="1264">
        <f>SUM(AD34:AD37)</f>
        <v>0</v>
      </c>
      <c r="AE33" s="1264">
        <f>SUM(AC33:AD33)</f>
        <v>0</v>
      </c>
      <c r="AF33" s="1264"/>
      <c r="AG33" s="1264">
        <f>SUM(E33+I33+M33+Q33+U33+Y33+AC33)</f>
        <v>0</v>
      </c>
      <c r="AH33" s="1264">
        <f>SUM(F33+J33+N33+R33+V33+Z33+AD33)</f>
        <v>0</v>
      </c>
      <c r="AI33" s="1264"/>
      <c r="AJ33" s="2576">
        <f>SUM(AG33:AH33)</f>
        <v>0</v>
      </c>
    </row>
    <row r="34" spans="1:36" ht="11.85" customHeight="1">
      <c r="B34" s="1946"/>
      <c r="C34" s="369" t="s">
        <v>50</v>
      </c>
      <c r="D34" s="369"/>
      <c r="E34" s="2577">
        <v>0</v>
      </c>
      <c r="F34" s="2577">
        <v>0</v>
      </c>
      <c r="G34" s="1260">
        <f>SUM(E34:F34)</f>
        <v>0</v>
      </c>
      <c r="H34" s="1260"/>
      <c r="I34" s="2577">
        <v>0</v>
      </c>
      <c r="J34" s="2577">
        <v>0</v>
      </c>
      <c r="K34" s="1260">
        <f>SUM(I34:J34)</f>
        <v>0</v>
      </c>
      <c r="L34" s="1260"/>
      <c r="M34" s="2577">
        <v>0</v>
      </c>
      <c r="N34" s="2577">
        <v>0</v>
      </c>
      <c r="O34" s="1260">
        <f>SUM(M34:N34)</f>
        <v>0</v>
      </c>
      <c r="P34" s="1260"/>
      <c r="Q34" s="2577">
        <v>0</v>
      </c>
      <c r="R34" s="2577">
        <v>0</v>
      </c>
      <c r="S34" s="1260">
        <f>SUM(Q34:R34)</f>
        <v>0</v>
      </c>
      <c r="T34" s="1260"/>
      <c r="U34" s="2577">
        <v>0</v>
      </c>
      <c r="V34" s="2577">
        <v>0</v>
      </c>
      <c r="W34" s="1260">
        <f>SUM(U34:V34)</f>
        <v>0</v>
      </c>
      <c r="X34" s="1260"/>
      <c r="Y34" s="2577">
        <v>0</v>
      </c>
      <c r="Z34" s="2577">
        <v>0</v>
      </c>
      <c r="AA34" s="1260">
        <f>SUM(Y34:Z34)</f>
        <v>0</v>
      </c>
      <c r="AB34" s="1260"/>
      <c r="AC34" s="2577">
        <v>0</v>
      </c>
      <c r="AD34" s="2577">
        <v>0</v>
      </c>
      <c r="AE34" s="1260">
        <f>SUM(AC34:AD34)</f>
        <v>0</v>
      </c>
      <c r="AF34" s="1260"/>
      <c r="AG34" s="1260">
        <f>SUM(E34+I34+M34+Q34+U34+Y34+AC34)</f>
        <v>0</v>
      </c>
      <c r="AH34" s="1260">
        <f>SUM(F34+J34+N34+R34+V34+Z34+AD34)</f>
        <v>0</v>
      </c>
      <c r="AI34" s="1260"/>
      <c r="AJ34" s="2574">
        <f>SUM(AG34:AH34)</f>
        <v>0</v>
      </c>
    </row>
    <row r="35" spans="1:36" ht="11.85" customHeight="1">
      <c r="B35" s="1946"/>
      <c r="C35" s="369" t="s">
        <v>58</v>
      </c>
      <c r="D35" s="369"/>
      <c r="E35" s="1260">
        <v>0</v>
      </c>
      <c r="F35" s="1260">
        <v>0</v>
      </c>
      <c r="G35" s="1260">
        <f>SUM(E35:F35)</f>
        <v>0</v>
      </c>
      <c r="H35" s="1260"/>
      <c r="I35" s="1260">
        <v>0</v>
      </c>
      <c r="J35" s="1260">
        <v>0</v>
      </c>
      <c r="K35" s="1260">
        <f>SUM(I35:J35)</f>
        <v>0</v>
      </c>
      <c r="L35" s="1260"/>
      <c r="M35" s="1260">
        <v>0</v>
      </c>
      <c r="N35" s="1260">
        <v>0</v>
      </c>
      <c r="O35" s="1260">
        <f>SUM(M35:N35)</f>
        <v>0</v>
      </c>
      <c r="P35" s="1260"/>
      <c r="Q35" s="1260">
        <v>0</v>
      </c>
      <c r="R35" s="1260">
        <v>0</v>
      </c>
      <c r="S35" s="1260">
        <f>SUM(Q35:R35)</f>
        <v>0</v>
      </c>
      <c r="T35" s="1260"/>
      <c r="U35" s="1260">
        <v>0</v>
      </c>
      <c r="V35" s="1260">
        <v>0</v>
      </c>
      <c r="W35" s="1260">
        <f>SUM(U35:V35)</f>
        <v>0</v>
      </c>
      <c r="X35" s="1260"/>
      <c r="Y35" s="1260">
        <v>0</v>
      </c>
      <c r="Z35" s="1260">
        <v>0</v>
      </c>
      <c r="AA35" s="1260">
        <f>SUM(Y35:Z35)</f>
        <v>0</v>
      </c>
      <c r="AB35" s="1260"/>
      <c r="AC35" s="1260">
        <v>0</v>
      </c>
      <c r="AD35" s="1260">
        <v>0</v>
      </c>
      <c r="AE35" s="1260">
        <f>SUM(AC35:AD35)</f>
        <v>0</v>
      </c>
      <c r="AF35" s="1260"/>
      <c r="AG35" s="1260">
        <f>SUM(E35+I35+M35+Q35+U35+Y35+AC35)</f>
        <v>0</v>
      </c>
      <c r="AH35" s="1260">
        <f>SUM(F35+J35+N35+R35+V35+Z35+AD35)</f>
        <v>0</v>
      </c>
      <c r="AI35" s="1260"/>
      <c r="AJ35" s="2574">
        <f>SUM(AG35:AH35)</f>
        <v>0</v>
      </c>
    </row>
    <row r="36" spans="1:36" ht="11.85" customHeight="1">
      <c r="B36" s="1946"/>
      <c r="C36" s="485" t="s">
        <v>51</v>
      </c>
      <c r="D36" s="369"/>
      <c r="E36" s="1260">
        <v>0</v>
      </c>
      <c r="F36" s="1260">
        <v>0</v>
      </c>
      <c r="G36" s="1260">
        <f>SUM(E36:F36)</f>
        <v>0</v>
      </c>
      <c r="H36" s="1260"/>
      <c r="I36" s="1260">
        <v>0</v>
      </c>
      <c r="J36" s="1260">
        <v>0</v>
      </c>
      <c r="K36" s="1260">
        <f>SUM(I36:J36)</f>
        <v>0</v>
      </c>
      <c r="L36" s="1260"/>
      <c r="M36" s="1260">
        <v>0</v>
      </c>
      <c r="N36" s="1260">
        <v>0</v>
      </c>
      <c r="O36" s="1260">
        <f>SUM(M36:N36)</f>
        <v>0</v>
      </c>
      <c r="P36" s="1260"/>
      <c r="Q36" s="1260">
        <v>0</v>
      </c>
      <c r="R36" s="1260">
        <v>0</v>
      </c>
      <c r="S36" s="1260">
        <f>SUM(Q36:R36)</f>
        <v>0</v>
      </c>
      <c r="T36" s="1260"/>
      <c r="U36" s="1260">
        <v>0</v>
      </c>
      <c r="V36" s="1260">
        <v>0</v>
      </c>
      <c r="W36" s="1260">
        <f>SUM(U36:V36)</f>
        <v>0</v>
      </c>
      <c r="X36" s="1260"/>
      <c r="Y36" s="1260">
        <v>0</v>
      </c>
      <c r="Z36" s="1260">
        <v>0</v>
      </c>
      <c r="AA36" s="1260">
        <f>SUM(Y36:Z36)</f>
        <v>0</v>
      </c>
      <c r="AB36" s="1260"/>
      <c r="AC36" s="1260">
        <v>0</v>
      </c>
      <c r="AD36" s="1260">
        <v>0</v>
      </c>
      <c r="AE36" s="1260">
        <f>SUM(AC36:AD36)</f>
        <v>0</v>
      </c>
      <c r="AF36" s="1260"/>
      <c r="AG36" s="1260">
        <f>SUM(E36+I36+M36+Q36+U36+Y36+AC36)</f>
        <v>0</v>
      </c>
      <c r="AH36" s="1260">
        <f>SUM(F36+J36+N36+R36+V36+Z36+AD36)</f>
        <v>0</v>
      </c>
      <c r="AI36" s="1260"/>
      <c r="AJ36" s="2574">
        <f>SUM(AG36:AH36)</f>
        <v>0</v>
      </c>
    </row>
    <row r="37" spans="1:36" ht="11.85" customHeight="1">
      <c r="B37" s="1957"/>
      <c r="C37" s="369" t="s">
        <v>927</v>
      </c>
      <c r="D37" s="485"/>
      <c r="E37" s="1260">
        <v>0</v>
      </c>
      <c r="F37" s="1260">
        <v>0</v>
      </c>
      <c r="G37" s="1260">
        <f>SUM(E37:F37)</f>
        <v>0</v>
      </c>
      <c r="H37" s="1260"/>
      <c r="I37" s="1260">
        <v>0</v>
      </c>
      <c r="J37" s="1260">
        <v>0</v>
      </c>
      <c r="K37" s="1260">
        <f>SUM(I37:J37)</f>
        <v>0</v>
      </c>
      <c r="L37" s="1260"/>
      <c r="M37" s="1260">
        <v>0</v>
      </c>
      <c r="N37" s="1260">
        <v>0</v>
      </c>
      <c r="O37" s="1260">
        <f>SUM(M37:N37)</f>
        <v>0</v>
      </c>
      <c r="P37" s="1260"/>
      <c r="Q37" s="1260">
        <v>0</v>
      </c>
      <c r="R37" s="1260">
        <v>0</v>
      </c>
      <c r="S37" s="1260">
        <f>SUM(Q37:R37)</f>
        <v>0</v>
      </c>
      <c r="T37" s="1260"/>
      <c r="U37" s="1260">
        <v>0</v>
      </c>
      <c r="V37" s="1260">
        <v>0</v>
      </c>
      <c r="W37" s="1260">
        <f>SUM(U37:V37)</f>
        <v>0</v>
      </c>
      <c r="X37" s="1260"/>
      <c r="Y37" s="1260">
        <v>0</v>
      </c>
      <c r="Z37" s="1260">
        <v>0</v>
      </c>
      <c r="AA37" s="1260">
        <f>SUM(Y37:Z37)</f>
        <v>0</v>
      </c>
      <c r="AB37" s="1260"/>
      <c r="AC37" s="1260">
        <v>0</v>
      </c>
      <c r="AD37" s="1260">
        <v>0</v>
      </c>
      <c r="AE37" s="1260">
        <f>SUM(AC37:AD37)</f>
        <v>0</v>
      </c>
      <c r="AF37" s="1260"/>
      <c r="AG37" s="1260">
        <f>SUM(E37+I37+M37+Q37+U37+Y37+AC37)</f>
        <v>0</v>
      </c>
      <c r="AH37" s="1260">
        <f>SUM(F37+J37+N37+R37+V37+Z37+AD37)</f>
        <v>0</v>
      </c>
      <c r="AI37" s="1260"/>
      <c r="AJ37" s="2573">
        <f>SUM(AG37:AH37)</f>
        <v>0</v>
      </c>
    </row>
    <row r="38" spans="1:36" s="925" customFormat="1" ht="12" customHeight="1">
      <c r="A38" s="931"/>
      <c r="B38" s="1959">
        <v>1406</v>
      </c>
      <c r="C38" s="373" t="s">
        <v>5</v>
      </c>
      <c r="D38" s="482"/>
      <c r="E38" s="1264">
        <f>SUM(E39:E42)</f>
        <v>0</v>
      </c>
      <c r="F38" s="1264">
        <f>SUM(F39:F42)</f>
        <v>0</v>
      </c>
      <c r="G38" s="1264">
        <f>SUM(E38:F38)</f>
        <v>0</v>
      </c>
      <c r="H38" s="1264"/>
      <c r="I38" s="1264">
        <f>SUM(I39:I42)</f>
        <v>0</v>
      </c>
      <c r="J38" s="1264">
        <f>SUM(J39:J42)</f>
        <v>0</v>
      </c>
      <c r="K38" s="1264">
        <f>SUM(I38:J38)</f>
        <v>0</v>
      </c>
      <c r="L38" s="1264"/>
      <c r="M38" s="1264">
        <f>SUM(M39:M42)</f>
        <v>0</v>
      </c>
      <c r="N38" s="1264">
        <f>SUM(N39:N42)</f>
        <v>0</v>
      </c>
      <c r="O38" s="1264">
        <f>SUM(M38:N38)</f>
        <v>0</v>
      </c>
      <c r="P38" s="1264"/>
      <c r="Q38" s="1264">
        <f>SUM(Q39:Q42)</f>
        <v>0</v>
      </c>
      <c r="R38" s="1264">
        <f>SUM(R39:R42)</f>
        <v>0</v>
      </c>
      <c r="S38" s="1264">
        <f>SUM(Q38:R38)</f>
        <v>0</v>
      </c>
      <c r="T38" s="1264"/>
      <c r="U38" s="1264">
        <f>SUM(U39:U42)</f>
        <v>0</v>
      </c>
      <c r="V38" s="1264">
        <f>SUM(V39:V42)</f>
        <v>0</v>
      </c>
      <c r="W38" s="1264">
        <f>SUM(U38:V38)</f>
        <v>0</v>
      </c>
      <c r="X38" s="1264"/>
      <c r="Y38" s="1264">
        <f>SUM(Y39:Y42)</f>
        <v>0</v>
      </c>
      <c r="Z38" s="1264">
        <f>SUM(Z39:Z42)</f>
        <v>0</v>
      </c>
      <c r="AA38" s="1264">
        <f>SUM(Y38:Z38)</f>
        <v>0</v>
      </c>
      <c r="AB38" s="1264"/>
      <c r="AC38" s="1264">
        <f>SUM(AC39:AC42)</f>
        <v>0</v>
      </c>
      <c r="AD38" s="1264">
        <f>SUM(AD39:AD42)</f>
        <v>0</v>
      </c>
      <c r="AE38" s="1264">
        <f>SUM(AC38:AD38)</f>
        <v>0</v>
      </c>
      <c r="AF38" s="1264"/>
      <c r="AG38" s="1264">
        <f>SUM(E38+I38+M38+Q38+U38+Y38+AC38)</f>
        <v>0</v>
      </c>
      <c r="AH38" s="1264">
        <f>SUM(F38+J38+N38+R38+V38+Z38+AD38)</f>
        <v>0</v>
      </c>
      <c r="AI38" s="1264"/>
      <c r="AJ38" s="2575">
        <f>SUM(AG38:AH38)</f>
        <v>0</v>
      </c>
    </row>
    <row r="39" spans="1:36" ht="11.85" customHeight="1">
      <c r="B39" s="1946"/>
      <c r="C39" s="369" t="s">
        <v>53</v>
      </c>
      <c r="D39" s="369"/>
      <c r="E39" s="2577">
        <v>0</v>
      </c>
      <c r="F39" s="2577">
        <v>0</v>
      </c>
      <c r="G39" s="1260">
        <f>SUM(E39:F39)</f>
        <v>0</v>
      </c>
      <c r="H39" s="1260"/>
      <c r="I39" s="2577">
        <v>0</v>
      </c>
      <c r="J39" s="2577">
        <v>0</v>
      </c>
      <c r="K39" s="1260">
        <f>SUM(I39:J39)</f>
        <v>0</v>
      </c>
      <c r="L39" s="1260"/>
      <c r="M39" s="2577">
        <v>0</v>
      </c>
      <c r="N39" s="2577">
        <v>0</v>
      </c>
      <c r="O39" s="1260">
        <f>SUM(M39:N39)</f>
        <v>0</v>
      </c>
      <c r="P39" s="1260"/>
      <c r="Q39" s="2577">
        <v>0</v>
      </c>
      <c r="R39" s="2577">
        <v>0</v>
      </c>
      <c r="S39" s="1260">
        <f>SUM(Q39:R39)</f>
        <v>0</v>
      </c>
      <c r="T39" s="1260"/>
      <c r="U39" s="2577">
        <v>0</v>
      </c>
      <c r="V39" s="2577">
        <v>0</v>
      </c>
      <c r="W39" s="1260">
        <f>SUM(U39:V39)</f>
        <v>0</v>
      </c>
      <c r="X39" s="1260"/>
      <c r="Y39" s="2577">
        <v>0</v>
      </c>
      <c r="Z39" s="2577">
        <v>0</v>
      </c>
      <c r="AA39" s="1260">
        <f>SUM(Y39:Z39)</f>
        <v>0</v>
      </c>
      <c r="AB39" s="1260"/>
      <c r="AC39" s="2577">
        <v>0</v>
      </c>
      <c r="AD39" s="2577">
        <v>0</v>
      </c>
      <c r="AE39" s="1260">
        <f>SUM(AC39:AD39)</f>
        <v>0</v>
      </c>
      <c r="AF39" s="1260"/>
      <c r="AG39" s="1260">
        <f>SUM(E39+I39+M39+Q39+U39+Y39+AC39)</f>
        <v>0</v>
      </c>
      <c r="AH39" s="1260">
        <f>SUM(F39+J39+N39+R39+V39+Z39+AD39)</f>
        <v>0</v>
      </c>
      <c r="AI39" s="1260"/>
      <c r="AJ39" s="2574">
        <f>SUM(AG39:AH39)</f>
        <v>0</v>
      </c>
    </row>
    <row r="40" spans="1:36" ht="11.85" customHeight="1">
      <c r="B40" s="1946"/>
      <c r="C40" s="369" t="s">
        <v>54</v>
      </c>
      <c r="D40" s="369"/>
      <c r="E40" s="1260">
        <v>0</v>
      </c>
      <c r="F40" s="1260">
        <v>0</v>
      </c>
      <c r="G40" s="1260">
        <f>SUM(E40:F40)</f>
        <v>0</v>
      </c>
      <c r="H40" s="1260"/>
      <c r="I40" s="1260">
        <v>0</v>
      </c>
      <c r="J40" s="1260">
        <v>0</v>
      </c>
      <c r="K40" s="1260">
        <f>SUM(I40:J40)</f>
        <v>0</v>
      </c>
      <c r="L40" s="1260"/>
      <c r="M40" s="1260">
        <v>0</v>
      </c>
      <c r="N40" s="1260">
        <v>0</v>
      </c>
      <c r="O40" s="1260">
        <f>SUM(M40:N40)</f>
        <v>0</v>
      </c>
      <c r="P40" s="1260"/>
      <c r="Q40" s="1260">
        <v>0</v>
      </c>
      <c r="R40" s="1260">
        <v>0</v>
      </c>
      <c r="S40" s="1260">
        <f>SUM(Q40:R40)</f>
        <v>0</v>
      </c>
      <c r="T40" s="1260"/>
      <c r="U40" s="1260">
        <v>0</v>
      </c>
      <c r="V40" s="1260">
        <v>0</v>
      </c>
      <c r="W40" s="1260">
        <f>SUM(U40:V40)</f>
        <v>0</v>
      </c>
      <c r="X40" s="1260"/>
      <c r="Y40" s="1260">
        <v>0</v>
      </c>
      <c r="Z40" s="1260">
        <v>0</v>
      </c>
      <c r="AA40" s="1260">
        <f>SUM(Y40:Z40)</f>
        <v>0</v>
      </c>
      <c r="AB40" s="1260"/>
      <c r="AC40" s="1260">
        <v>0</v>
      </c>
      <c r="AD40" s="1260">
        <v>0</v>
      </c>
      <c r="AE40" s="1260">
        <f>SUM(AC40:AD40)</f>
        <v>0</v>
      </c>
      <c r="AF40" s="1260"/>
      <c r="AG40" s="1260">
        <f>SUM(E40+I40+M40+Q40+U40+Y40+AC40)</f>
        <v>0</v>
      </c>
      <c r="AH40" s="1260">
        <f>SUM(F40+J40+N40+R40+V40+Z40+AD40)</f>
        <v>0</v>
      </c>
      <c r="AI40" s="1260"/>
      <c r="AJ40" s="2574">
        <f>SUM(AG40:AH40)</f>
        <v>0</v>
      </c>
    </row>
    <row r="41" spans="1:36" ht="11.85" customHeight="1">
      <c r="B41" s="1946"/>
      <c r="C41" s="369" t="s">
        <v>55</v>
      </c>
      <c r="D41" s="369"/>
      <c r="E41" s="1260">
        <v>0</v>
      </c>
      <c r="F41" s="1260">
        <v>0</v>
      </c>
      <c r="G41" s="1260">
        <f>SUM(E41:F41)</f>
        <v>0</v>
      </c>
      <c r="H41" s="1260"/>
      <c r="I41" s="1260">
        <v>0</v>
      </c>
      <c r="J41" s="1260">
        <v>0</v>
      </c>
      <c r="K41" s="1260">
        <f>SUM(I41:J41)</f>
        <v>0</v>
      </c>
      <c r="L41" s="1260"/>
      <c r="M41" s="1260">
        <v>0</v>
      </c>
      <c r="N41" s="1260">
        <v>0</v>
      </c>
      <c r="O41" s="1260">
        <f>SUM(M41:N41)</f>
        <v>0</v>
      </c>
      <c r="P41" s="1260"/>
      <c r="Q41" s="1260">
        <v>0</v>
      </c>
      <c r="R41" s="1260">
        <v>0</v>
      </c>
      <c r="S41" s="1260">
        <f>SUM(Q41:R41)</f>
        <v>0</v>
      </c>
      <c r="T41" s="1260"/>
      <c r="U41" s="1260">
        <v>0</v>
      </c>
      <c r="V41" s="1260">
        <v>0</v>
      </c>
      <c r="W41" s="1260">
        <f>SUM(U41:V41)</f>
        <v>0</v>
      </c>
      <c r="X41" s="1260"/>
      <c r="Y41" s="1260">
        <v>0</v>
      </c>
      <c r="Z41" s="1260">
        <v>0</v>
      </c>
      <c r="AA41" s="1260">
        <f>SUM(Y41:Z41)</f>
        <v>0</v>
      </c>
      <c r="AB41" s="1260"/>
      <c r="AC41" s="1260">
        <v>0</v>
      </c>
      <c r="AD41" s="1260">
        <v>0</v>
      </c>
      <c r="AE41" s="1260">
        <f>SUM(AC41:AD41)</f>
        <v>0</v>
      </c>
      <c r="AF41" s="1260"/>
      <c r="AG41" s="1260">
        <f>SUM(E41+I41+M41+Q41+U41+Y41+AC41)</f>
        <v>0</v>
      </c>
      <c r="AH41" s="1260">
        <f>SUM(F41+J41+N41+R41+V41+Z41+AD41)</f>
        <v>0</v>
      </c>
      <c r="AI41" s="1260"/>
      <c r="AJ41" s="2574">
        <f>SUM(AG41:AH41)</f>
        <v>0</v>
      </c>
    </row>
    <row r="42" spans="1:36" ht="11.85" customHeight="1">
      <c r="B42" s="1946"/>
      <c r="C42" s="369" t="s">
        <v>70</v>
      </c>
      <c r="D42" s="369"/>
      <c r="E42" s="1260">
        <v>0</v>
      </c>
      <c r="F42" s="1260">
        <v>0</v>
      </c>
      <c r="G42" s="1260">
        <f>SUM(E42:F42)</f>
        <v>0</v>
      </c>
      <c r="H42" s="1260"/>
      <c r="I42" s="1260">
        <v>0</v>
      </c>
      <c r="J42" s="1260">
        <v>0</v>
      </c>
      <c r="K42" s="1260">
        <f>SUM(I42:J42)</f>
        <v>0</v>
      </c>
      <c r="L42" s="1260"/>
      <c r="M42" s="1260">
        <v>0</v>
      </c>
      <c r="N42" s="1260">
        <v>0</v>
      </c>
      <c r="O42" s="1260">
        <f>SUM(M42:N42)</f>
        <v>0</v>
      </c>
      <c r="P42" s="1260"/>
      <c r="Q42" s="1260">
        <v>0</v>
      </c>
      <c r="R42" s="1260">
        <v>0</v>
      </c>
      <c r="S42" s="1260">
        <f>SUM(Q42:R42)</f>
        <v>0</v>
      </c>
      <c r="T42" s="1260"/>
      <c r="U42" s="1260">
        <v>0</v>
      </c>
      <c r="V42" s="1260">
        <v>0</v>
      </c>
      <c r="W42" s="1260">
        <f>SUM(U42:V42)</f>
        <v>0</v>
      </c>
      <c r="X42" s="1260"/>
      <c r="Y42" s="1260">
        <v>0</v>
      </c>
      <c r="Z42" s="1260">
        <v>0</v>
      </c>
      <c r="AA42" s="1260">
        <f>SUM(Y42:Z42)</f>
        <v>0</v>
      </c>
      <c r="AB42" s="1260"/>
      <c r="AC42" s="1260">
        <v>0</v>
      </c>
      <c r="AD42" s="1260">
        <v>0</v>
      </c>
      <c r="AE42" s="1260">
        <f>SUM(AC42:AD42)</f>
        <v>0</v>
      </c>
      <c r="AF42" s="1260"/>
      <c r="AG42" s="1260">
        <f>SUM(E42+I42+M42+Q42+U42+Y42+AC42)</f>
        <v>0</v>
      </c>
      <c r="AH42" s="1260">
        <f>SUM(F42+J42+N42+R42+V42+Z42+AD42)</f>
        <v>0</v>
      </c>
      <c r="AI42" s="1260"/>
      <c r="AJ42" s="2574">
        <f>SUM(AG42:AH42)</f>
        <v>0</v>
      </c>
    </row>
    <row r="43" spans="1:36" s="925" customFormat="1" ht="12" customHeight="1">
      <c r="A43" s="931"/>
      <c r="B43" s="1961">
        <v>1407</v>
      </c>
      <c r="C43" s="373" t="s">
        <v>62</v>
      </c>
      <c r="D43" s="482"/>
      <c r="E43" s="1264">
        <f>SUM(E44:E45)</f>
        <v>0</v>
      </c>
      <c r="F43" s="1264">
        <f>SUM(F44:F45)</f>
        <v>0</v>
      </c>
      <c r="G43" s="1264">
        <f>SUM(E43:F43)</f>
        <v>0</v>
      </c>
      <c r="H43" s="1264"/>
      <c r="I43" s="1264">
        <f>SUM(I44:I45)</f>
        <v>0</v>
      </c>
      <c r="J43" s="1264">
        <f>SUM(J44:J45)</f>
        <v>0</v>
      </c>
      <c r="K43" s="1264">
        <f>SUM(I43:J43)</f>
        <v>0</v>
      </c>
      <c r="L43" s="1264"/>
      <c r="M43" s="1264">
        <f>SUM(M44:M45)</f>
        <v>0</v>
      </c>
      <c r="N43" s="1264">
        <f>SUM(N44:N45)</f>
        <v>0</v>
      </c>
      <c r="O43" s="1264">
        <f>SUM(M43:N43)</f>
        <v>0</v>
      </c>
      <c r="P43" s="1264"/>
      <c r="Q43" s="1264">
        <f>SUM(Q44:Q45)</f>
        <v>0</v>
      </c>
      <c r="R43" s="1264">
        <f>SUM(R44:R45)</f>
        <v>0</v>
      </c>
      <c r="S43" s="1264">
        <f>SUM(Q43:R43)</f>
        <v>0</v>
      </c>
      <c r="T43" s="1264"/>
      <c r="U43" s="1264">
        <f>SUM(U44:U45)</f>
        <v>0</v>
      </c>
      <c r="V43" s="1264">
        <f>SUM(V44:V45)</f>
        <v>0</v>
      </c>
      <c r="W43" s="1264">
        <f>SUM(U43:V43)</f>
        <v>0</v>
      </c>
      <c r="X43" s="1264"/>
      <c r="Y43" s="1264">
        <f>SUM(Y44:Y45)</f>
        <v>0</v>
      </c>
      <c r="Z43" s="1264">
        <f>SUM(Z44:Z45)</f>
        <v>0</v>
      </c>
      <c r="AA43" s="1264">
        <f>SUM(Y43:Z43)</f>
        <v>0</v>
      </c>
      <c r="AB43" s="1264"/>
      <c r="AC43" s="1264">
        <f>SUM(AC44:AC45)</f>
        <v>0</v>
      </c>
      <c r="AD43" s="1264">
        <f>SUM(AD44:AD45)</f>
        <v>0</v>
      </c>
      <c r="AE43" s="1264">
        <f>SUM(AC43:AD43)</f>
        <v>0</v>
      </c>
      <c r="AF43" s="1264"/>
      <c r="AG43" s="1264">
        <f>SUM(E43+I43+M43+Q43+U43+Y43+AC43)</f>
        <v>0</v>
      </c>
      <c r="AH43" s="1264">
        <f>SUM(F43+J43+N43+R43+V43+Z43+AD43)</f>
        <v>0</v>
      </c>
      <c r="AI43" s="1264"/>
      <c r="AJ43" s="2575">
        <f>SUM(AG43:AH43)</f>
        <v>0</v>
      </c>
    </row>
    <row r="44" spans="1:36" ht="11.85" customHeight="1">
      <c r="B44" s="1950"/>
      <c r="C44" s="369" t="s">
        <v>56</v>
      </c>
      <c r="D44" s="369"/>
      <c r="E44" s="2577">
        <v>0</v>
      </c>
      <c r="F44" s="2577">
        <v>0</v>
      </c>
      <c r="G44" s="1260">
        <f>SUM(E44:F44)</f>
        <v>0</v>
      </c>
      <c r="H44" s="1260"/>
      <c r="I44" s="2577">
        <v>0</v>
      </c>
      <c r="J44" s="2577">
        <v>0</v>
      </c>
      <c r="K44" s="1260">
        <f>SUM(I44:J44)</f>
        <v>0</v>
      </c>
      <c r="L44" s="1260"/>
      <c r="M44" s="2577">
        <v>0</v>
      </c>
      <c r="N44" s="2577">
        <v>0</v>
      </c>
      <c r="O44" s="1260">
        <f>SUM(M44:N44)</f>
        <v>0</v>
      </c>
      <c r="P44" s="1260"/>
      <c r="Q44" s="2577">
        <v>0</v>
      </c>
      <c r="R44" s="2577">
        <v>0</v>
      </c>
      <c r="S44" s="1260">
        <f>SUM(Q44:R44)</f>
        <v>0</v>
      </c>
      <c r="T44" s="1260"/>
      <c r="U44" s="2577">
        <v>0</v>
      </c>
      <c r="V44" s="2577">
        <v>0</v>
      </c>
      <c r="W44" s="1260">
        <f>SUM(U44:V44)</f>
        <v>0</v>
      </c>
      <c r="X44" s="1260"/>
      <c r="Y44" s="2577">
        <v>0</v>
      </c>
      <c r="Z44" s="2577">
        <v>0</v>
      </c>
      <c r="AA44" s="1260">
        <f>SUM(Y44:Z44)</f>
        <v>0</v>
      </c>
      <c r="AB44" s="1260"/>
      <c r="AC44" s="2577">
        <v>0</v>
      </c>
      <c r="AD44" s="2577">
        <v>0</v>
      </c>
      <c r="AE44" s="1260">
        <f>SUM(AC44:AD44)</f>
        <v>0</v>
      </c>
      <c r="AF44" s="1260"/>
      <c r="AG44" s="1260">
        <f>SUM(E44+I44+M44+Q44+U44+Y44+AC44)</f>
        <v>0</v>
      </c>
      <c r="AH44" s="1260">
        <f>SUM(F44+J44+N44+R44+V44+Z44+AD44)</f>
        <v>0</v>
      </c>
      <c r="AI44" s="1260"/>
      <c r="AJ44" s="2574">
        <f>SUM(AG44:AH44)</f>
        <v>0</v>
      </c>
    </row>
    <row r="45" spans="1:36" ht="11.85" customHeight="1">
      <c r="B45" s="1950"/>
      <c r="C45" s="369" t="s">
        <v>25</v>
      </c>
      <c r="D45" s="369"/>
      <c r="E45" s="1260">
        <v>0</v>
      </c>
      <c r="F45" s="1260">
        <v>0</v>
      </c>
      <c r="G45" s="1260">
        <f>SUM(E45:F45)</f>
        <v>0</v>
      </c>
      <c r="H45" s="1260"/>
      <c r="I45" s="1260">
        <v>0</v>
      </c>
      <c r="J45" s="1260">
        <v>0</v>
      </c>
      <c r="K45" s="1260">
        <f>SUM(I45:J45)</f>
        <v>0</v>
      </c>
      <c r="L45" s="1260"/>
      <c r="M45" s="1260">
        <v>0</v>
      </c>
      <c r="N45" s="1260">
        <v>0</v>
      </c>
      <c r="O45" s="1260">
        <f>SUM(M45:N45)</f>
        <v>0</v>
      </c>
      <c r="P45" s="1260"/>
      <c r="Q45" s="1260">
        <v>0</v>
      </c>
      <c r="R45" s="1260">
        <v>0</v>
      </c>
      <c r="S45" s="1260">
        <f>SUM(Q45:R45)</f>
        <v>0</v>
      </c>
      <c r="T45" s="1260"/>
      <c r="U45" s="1260">
        <v>0</v>
      </c>
      <c r="V45" s="1260">
        <v>0</v>
      </c>
      <c r="W45" s="1260">
        <f>SUM(U45:V45)</f>
        <v>0</v>
      </c>
      <c r="X45" s="1260"/>
      <c r="Y45" s="1260">
        <v>0</v>
      </c>
      <c r="Z45" s="1260">
        <v>0</v>
      </c>
      <c r="AA45" s="1260">
        <f>SUM(Y45:Z45)</f>
        <v>0</v>
      </c>
      <c r="AB45" s="1260"/>
      <c r="AC45" s="1260">
        <v>0</v>
      </c>
      <c r="AD45" s="1260">
        <v>0</v>
      </c>
      <c r="AE45" s="1260">
        <f>SUM(AC45:AD45)</f>
        <v>0</v>
      </c>
      <c r="AF45" s="1260"/>
      <c r="AG45" s="1260">
        <f>SUM(E45+I45+M45+Q45+U45+Y45+AC45)</f>
        <v>0</v>
      </c>
      <c r="AH45" s="1260">
        <f>SUM(F45+J45+N45+R45+V45+Z45+AD45)</f>
        <v>0</v>
      </c>
      <c r="AI45" s="1260"/>
      <c r="AJ45" s="2574">
        <f>SUM(AG45:AH45)</f>
        <v>0</v>
      </c>
    </row>
    <row r="46" spans="1:36" ht="12" customHeight="1">
      <c r="B46" s="1961">
        <v>1408</v>
      </c>
      <c r="C46" s="373" t="s">
        <v>63</v>
      </c>
      <c r="D46" s="373"/>
      <c r="E46" s="1264">
        <f>SUM(E47,E48,E49,E50)</f>
        <v>0</v>
      </c>
      <c r="F46" s="1264">
        <f>SUM(F47,F48,F49,F50)</f>
        <v>0</v>
      </c>
      <c r="G46" s="1264">
        <f>SUM(E46:F46)</f>
        <v>0</v>
      </c>
      <c r="H46" s="1264"/>
      <c r="I46" s="1264">
        <f>SUM(I47:I50)</f>
        <v>0</v>
      </c>
      <c r="J46" s="1264">
        <f>SUM(J47:J50)</f>
        <v>0</v>
      </c>
      <c r="K46" s="1264">
        <f>SUM(I46:J46)</f>
        <v>0</v>
      </c>
      <c r="L46" s="1264"/>
      <c r="M46" s="1264">
        <f>SUM(M47:M50)</f>
        <v>0</v>
      </c>
      <c r="N46" s="1264">
        <f>SUM(N47:N50)</f>
        <v>0</v>
      </c>
      <c r="O46" s="1264">
        <f>SUM(M46:N46)</f>
        <v>0</v>
      </c>
      <c r="P46" s="1264"/>
      <c r="Q46" s="1264">
        <f>SUM(Q47:Q50)</f>
        <v>0</v>
      </c>
      <c r="R46" s="1264">
        <f>SUM(R47:R50)</f>
        <v>0</v>
      </c>
      <c r="S46" s="1264">
        <f>SUM(Q46:R46)</f>
        <v>0</v>
      </c>
      <c r="T46" s="1264"/>
      <c r="U46" s="1264">
        <f>SUM(U47:U50)</f>
        <v>0</v>
      </c>
      <c r="V46" s="1264">
        <f>SUM(V47:V50)</f>
        <v>0</v>
      </c>
      <c r="W46" s="1264">
        <f>SUM(U46:V46)</f>
        <v>0</v>
      </c>
      <c r="X46" s="1264"/>
      <c r="Y46" s="1264">
        <f>SUM(Y47:Y50)</f>
        <v>0</v>
      </c>
      <c r="Z46" s="1264">
        <f>SUM(Z47:Z50)</f>
        <v>0</v>
      </c>
      <c r="AA46" s="1264">
        <f>SUM(Y46:Z46)</f>
        <v>0</v>
      </c>
      <c r="AB46" s="1264"/>
      <c r="AC46" s="1264">
        <f>SUM(AC47:AC50)</f>
        <v>0</v>
      </c>
      <c r="AD46" s="1264">
        <f>SUM(AD47:AD50)</f>
        <v>0</v>
      </c>
      <c r="AE46" s="1264">
        <f>SUM(AC46:AD46)</f>
        <v>0</v>
      </c>
      <c r="AF46" s="1264"/>
      <c r="AG46" s="1264">
        <f>SUM(E46+I46+M46+Q46+U46+Y46+AC46)</f>
        <v>0</v>
      </c>
      <c r="AH46" s="1264">
        <f>SUM(F46+J46+N46+R46+V46+Z46+AD46)</f>
        <v>0</v>
      </c>
      <c r="AI46" s="1264"/>
      <c r="AJ46" s="2575">
        <f>SUM(AG46:AH46)</f>
        <v>0</v>
      </c>
    </row>
    <row r="47" spans="1:36" ht="12" customHeight="1">
      <c r="B47" s="1950"/>
      <c r="C47" s="923" t="s">
        <v>473</v>
      </c>
      <c r="D47" s="925"/>
      <c r="E47" s="2577">
        <v>0</v>
      </c>
      <c r="F47" s="2577">
        <v>0</v>
      </c>
      <c r="G47" s="1260">
        <f>SUM(E47:F47)</f>
        <v>0</v>
      </c>
      <c r="H47" s="1260"/>
      <c r="I47" s="2577">
        <v>0</v>
      </c>
      <c r="J47" s="2577">
        <v>0</v>
      </c>
      <c r="K47" s="1260">
        <f>SUM(I47:J47)</f>
        <v>0</v>
      </c>
      <c r="L47" s="1260"/>
      <c r="M47" s="2577">
        <v>0</v>
      </c>
      <c r="N47" s="2577">
        <v>0</v>
      </c>
      <c r="O47" s="1260">
        <f>SUM(M47:N47)</f>
        <v>0</v>
      </c>
      <c r="P47" s="1260"/>
      <c r="Q47" s="2577">
        <v>0</v>
      </c>
      <c r="R47" s="2577">
        <v>0</v>
      </c>
      <c r="S47" s="1260">
        <f>SUM(Q47:R47)</f>
        <v>0</v>
      </c>
      <c r="T47" s="1260"/>
      <c r="U47" s="2577">
        <v>0</v>
      </c>
      <c r="V47" s="2577">
        <v>0</v>
      </c>
      <c r="W47" s="1260">
        <f>SUM(U47:V47)</f>
        <v>0</v>
      </c>
      <c r="X47" s="1260"/>
      <c r="Y47" s="2577">
        <v>0</v>
      </c>
      <c r="Z47" s="2577">
        <v>0</v>
      </c>
      <c r="AA47" s="1260">
        <f>SUM(Y47:Z47)</f>
        <v>0</v>
      </c>
      <c r="AB47" s="1260"/>
      <c r="AC47" s="2577">
        <v>0</v>
      </c>
      <c r="AD47" s="2577">
        <v>0</v>
      </c>
      <c r="AE47" s="1260">
        <f>SUM(AC47:AD47)</f>
        <v>0</v>
      </c>
      <c r="AF47" s="1260"/>
      <c r="AG47" s="1260">
        <f>SUM(E47+I47+M47+Q47+U47+Y47+AC47)</f>
        <v>0</v>
      </c>
      <c r="AH47" s="1260">
        <f>SUM(F47+J47+N47+R47+V47+Z47+AD47)</f>
        <v>0</v>
      </c>
      <c r="AI47" s="1260"/>
      <c r="AJ47" s="2574">
        <f>SUM(AG47:AH47)</f>
        <v>0</v>
      </c>
    </row>
    <row r="48" spans="1:36" ht="12" customHeight="1">
      <c r="B48" s="1950"/>
      <c r="C48" s="923" t="s">
        <v>57</v>
      </c>
      <c r="D48" s="925"/>
      <c r="E48" s="1260">
        <v>0</v>
      </c>
      <c r="F48" s="1260">
        <v>0</v>
      </c>
      <c r="G48" s="1260">
        <f>SUM(E48:F48)</f>
        <v>0</v>
      </c>
      <c r="H48" s="1260"/>
      <c r="I48" s="1260">
        <v>0</v>
      </c>
      <c r="J48" s="1260">
        <v>0</v>
      </c>
      <c r="K48" s="1260">
        <f>SUM(I48:J48)</f>
        <v>0</v>
      </c>
      <c r="L48" s="1260"/>
      <c r="M48" s="1260">
        <v>0</v>
      </c>
      <c r="N48" s="1260">
        <v>0</v>
      </c>
      <c r="O48" s="1260">
        <f>SUM(M48:N48)</f>
        <v>0</v>
      </c>
      <c r="P48" s="1260"/>
      <c r="Q48" s="1260">
        <v>0</v>
      </c>
      <c r="R48" s="1260">
        <v>0</v>
      </c>
      <c r="S48" s="1260">
        <f>SUM(Q48:R48)</f>
        <v>0</v>
      </c>
      <c r="T48" s="1260"/>
      <c r="U48" s="1260">
        <v>0</v>
      </c>
      <c r="V48" s="1260">
        <v>0</v>
      </c>
      <c r="W48" s="1260">
        <f>SUM(U48:V48)</f>
        <v>0</v>
      </c>
      <c r="X48" s="1260"/>
      <c r="Y48" s="1260">
        <v>0</v>
      </c>
      <c r="Z48" s="1260">
        <v>0</v>
      </c>
      <c r="AA48" s="1260">
        <f>SUM(Y48:Z48)</f>
        <v>0</v>
      </c>
      <c r="AB48" s="1260"/>
      <c r="AC48" s="1260">
        <v>0</v>
      </c>
      <c r="AD48" s="1260">
        <v>0</v>
      </c>
      <c r="AE48" s="1260">
        <f>SUM(AC48:AD48)</f>
        <v>0</v>
      </c>
      <c r="AF48" s="1260"/>
      <c r="AG48" s="1260">
        <f>SUM(E48+I48+M48+Q48+U48+Y48+AC48)</f>
        <v>0</v>
      </c>
      <c r="AH48" s="1260">
        <f>SUM(F48+J48+N48+R48+V48+Z48+AD48)</f>
        <v>0</v>
      </c>
      <c r="AI48" s="1260"/>
      <c r="AJ48" s="2574">
        <f>SUM(AG48:AH48)</f>
        <v>0</v>
      </c>
    </row>
    <row r="49" spans="1:36" ht="11.85" customHeight="1">
      <c r="B49" s="1950"/>
      <c r="C49" s="369" t="s">
        <v>18</v>
      </c>
      <c r="D49" s="369"/>
      <c r="E49" s="1260">
        <v>0</v>
      </c>
      <c r="F49" s="1260">
        <v>0</v>
      </c>
      <c r="G49" s="1260">
        <f>SUM(E49:F49)</f>
        <v>0</v>
      </c>
      <c r="H49" s="1260"/>
      <c r="I49" s="1260">
        <v>0</v>
      </c>
      <c r="J49" s="1260">
        <v>0</v>
      </c>
      <c r="K49" s="1260">
        <f>SUM(I49:J49)</f>
        <v>0</v>
      </c>
      <c r="L49" s="1260"/>
      <c r="M49" s="1260">
        <v>0</v>
      </c>
      <c r="N49" s="1260">
        <v>0</v>
      </c>
      <c r="O49" s="1260">
        <f>SUM(M49:N49)</f>
        <v>0</v>
      </c>
      <c r="P49" s="1260"/>
      <c r="Q49" s="1260">
        <v>0</v>
      </c>
      <c r="R49" s="1260">
        <v>0</v>
      </c>
      <c r="S49" s="1260">
        <f>SUM(Q49:R49)</f>
        <v>0</v>
      </c>
      <c r="T49" s="1260"/>
      <c r="U49" s="1260">
        <v>0</v>
      </c>
      <c r="V49" s="1260">
        <v>0</v>
      </c>
      <c r="W49" s="1260">
        <f>SUM(U49:V49)</f>
        <v>0</v>
      </c>
      <c r="X49" s="1260"/>
      <c r="Y49" s="1260">
        <v>0</v>
      </c>
      <c r="Z49" s="1260">
        <v>0</v>
      </c>
      <c r="AA49" s="1260">
        <f>SUM(Y49:Z49)</f>
        <v>0</v>
      </c>
      <c r="AB49" s="1260"/>
      <c r="AC49" s="1260">
        <v>0</v>
      </c>
      <c r="AD49" s="1260">
        <v>0</v>
      </c>
      <c r="AE49" s="1260">
        <f>SUM(AC49:AD49)</f>
        <v>0</v>
      </c>
      <c r="AF49" s="1260"/>
      <c r="AG49" s="1260">
        <f>SUM(E49+I49+M49+Q49+U49+Y49+AC49)</f>
        <v>0</v>
      </c>
      <c r="AH49" s="1260">
        <f>SUM(F49+J49+N49+R49+V49+Z49+AD49)</f>
        <v>0</v>
      </c>
      <c r="AI49" s="1260"/>
      <c r="AJ49" s="2574">
        <f>SUM(AG49:AH49)</f>
        <v>0</v>
      </c>
    </row>
    <row r="50" spans="1:36" ht="11.85" customHeight="1">
      <c r="B50" s="2102"/>
      <c r="C50" s="369" t="s">
        <v>59</v>
      </c>
      <c r="D50" s="369"/>
      <c r="E50" s="1260">
        <v>0</v>
      </c>
      <c r="F50" s="1260">
        <v>0</v>
      </c>
      <c r="G50" s="1260">
        <f>SUM(E50:F50)</f>
        <v>0</v>
      </c>
      <c r="H50" s="1260"/>
      <c r="I50" s="1260">
        <v>0</v>
      </c>
      <c r="J50" s="1260">
        <v>0</v>
      </c>
      <c r="K50" s="1260">
        <f>SUM(I50:J50)</f>
        <v>0</v>
      </c>
      <c r="L50" s="1260"/>
      <c r="M50" s="1260">
        <v>0</v>
      </c>
      <c r="N50" s="1260">
        <v>0</v>
      </c>
      <c r="O50" s="1260">
        <f>SUM(M50:N50)</f>
        <v>0</v>
      </c>
      <c r="P50" s="1260"/>
      <c r="Q50" s="1260">
        <v>0</v>
      </c>
      <c r="R50" s="1260">
        <v>0</v>
      </c>
      <c r="S50" s="1260">
        <f>SUM(Q50:R50)</f>
        <v>0</v>
      </c>
      <c r="T50" s="1260"/>
      <c r="U50" s="1260">
        <v>0</v>
      </c>
      <c r="V50" s="1260">
        <v>0</v>
      </c>
      <c r="W50" s="1260">
        <f>SUM(U50:V50)</f>
        <v>0</v>
      </c>
      <c r="X50" s="1260"/>
      <c r="Y50" s="1260">
        <v>0</v>
      </c>
      <c r="Z50" s="1260">
        <v>0</v>
      </c>
      <c r="AA50" s="1260">
        <f>SUM(Y50:Z50)</f>
        <v>0</v>
      </c>
      <c r="AB50" s="1260"/>
      <c r="AC50" s="1260">
        <v>0</v>
      </c>
      <c r="AD50" s="1260">
        <v>0</v>
      </c>
      <c r="AE50" s="1260">
        <f>SUM(AC50:AD50)</f>
        <v>0</v>
      </c>
      <c r="AF50" s="1260"/>
      <c r="AG50" s="1260">
        <f>SUM(E50+I50+M50+Q50+U50+Y50+AC50)</f>
        <v>0</v>
      </c>
      <c r="AH50" s="1260">
        <f>SUM(F50+J50+N50+R50+V50+Z50+AD50)</f>
        <v>0</v>
      </c>
      <c r="AI50" s="1260"/>
      <c r="AJ50" s="2573">
        <f>SUM(AG50:AH50)</f>
        <v>0</v>
      </c>
    </row>
    <row r="51" spans="1:36" s="925" customFormat="1" ht="12" customHeight="1">
      <c r="A51" s="931"/>
      <c r="B51" s="1961">
        <v>1624</v>
      </c>
      <c r="C51" s="392" t="s">
        <v>458</v>
      </c>
      <c r="D51" s="482"/>
      <c r="E51" s="1264">
        <f>SUM(E52:E54)</f>
        <v>0</v>
      </c>
      <c r="F51" s="1264">
        <f>SUM(F52:F54)</f>
        <v>0</v>
      </c>
      <c r="G51" s="1264">
        <f>SUM(E51:F51)</f>
        <v>0</v>
      </c>
      <c r="H51" s="1264"/>
      <c r="I51" s="1264">
        <f>SUM(I52:I54)</f>
        <v>0</v>
      </c>
      <c r="J51" s="1264">
        <f>SUM(J52:J54)</f>
        <v>0</v>
      </c>
      <c r="K51" s="1264">
        <f>SUM(I51:J51)</f>
        <v>0</v>
      </c>
      <c r="L51" s="1264"/>
      <c r="M51" s="1264">
        <f>SUM(M52:M54)</f>
        <v>0</v>
      </c>
      <c r="N51" s="1264">
        <f>SUM(N52:N54)</f>
        <v>0</v>
      </c>
      <c r="O51" s="1264">
        <f>SUM(M51:N51)</f>
        <v>0</v>
      </c>
      <c r="P51" s="1264"/>
      <c r="Q51" s="1264">
        <f>SUM(Q52:Q54)</f>
        <v>0</v>
      </c>
      <c r="R51" s="1264">
        <f>SUM(R52:R54)</f>
        <v>0</v>
      </c>
      <c r="S51" s="1264">
        <f>SUM(Q51:R51)</f>
        <v>0</v>
      </c>
      <c r="T51" s="1264"/>
      <c r="U51" s="1264">
        <f>SUM(U52:U54)</f>
        <v>0</v>
      </c>
      <c r="V51" s="1264">
        <f>SUM(V52:V54)</f>
        <v>0</v>
      </c>
      <c r="W51" s="1264">
        <f>SUM(U51:V51)</f>
        <v>0</v>
      </c>
      <c r="X51" s="1264"/>
      <c r="Y51" s="1264">
        <f>SUM(Y52:Y54)</f>
        <v>0</v>
      </c>
      <c r="Z51" s="1264">
        <f>SUM(Z52:Z54)</f>
        <v>0</v>
      </c>
      <c r="AA51" s="1264">
        <f>SUM(Y51:Z51)</f>
        <v>0</v>
      </c>
      <c r="AB51" s="1264"/>
      <c r="AC51" s="1264">
        <f>SUM(AC52:AC54)</f>
        <v>0</v>
      </c>
      <c r="AD51" s="1264">
        <f>SUM(AD52:AD54)</f>
        <v>0</v>
      </c>
      <c r="AE51" s="1264">
        <f>SUM(AC51:AD51)</f>
        <v>0</v>
      </c>
      <c r="AF51" s="1264"/>
      <c r="AG51" s="1264">
        <f>SUM(E51+I51+M51+Q51+U51+Y51+AC51)</f>
        <v>0</v>
      </c>
      <c r="AH51" s="1264">
        <f>SUM(F51+J51+N51+R51+V51+Z51+AD51)</f>
        <v>0</v>
      </c>
      <c r="AI51" s="1264"/>
      <c r="AJ51" s="2575">
        <f>SUM(AG51:AH51)</f>
        <v>0</v>
      </c>
    </row>
    <row r="52" spans="1:36" ht="12" customHeight="1">
      <c r="B52" s="1950"/>
      <c r="C52" s="2587" t="s">
        <v>21</v>
      </c>
      <c r="D52" s="4"/>
      <c r="E52" s="2577">
        <v>0</v>
      </c>
      <c r="F52" s="2577">
        <v>0</v>
      </c>
      <c r="G52" s="1260">
        <f>SUM(E52:F52)</f>
        <v>0</v>
      </c>
      <c r="H52" s="1260"/>
      <c r="I52" s="2577">
        <v>0</v>
      </c>
      <c r="J52" s="2577">
        <v>0</v>
      </c>
      <c r="K52" s="1260">
        <f>SUM(I52:J52)</f>
        <v>0</v>
      </c>
      <c r="L52" s="1260"/>
      <c r="M52" s="2577">
        <v>0</v>
      </c>
      <c r="N52" s="2577">
        <v>0</v>
      </c>
      <c r="O52" s="1260">
        <f>SUM(M52:N52)</f>
        <v>0</v>
      </c>
      <c r="P52" s="1260"/>
      <c r="Q52" s="2577">
        <v>0</v>
      </c>
      <c r="R52" s="2577">
        <v>0</v>
      </c>
      <c r="S52" s="1260">
        <f>SUM(Q52:R52)</f>
        <v>0</v>
      </c>
      <c r="T52" s="1260"/>
      <c r="U52" s="2577">
        <v>0</v>
      </c>
      <c r="V52" s="2577">
        <v>0</v>
      </c>
      <c r="W52" s="1260">
        <f>SUM(U52:V52)</f>
        <v>0</v>
      </c>
      <c r="X52" s="1260"/>
      <c r="Y52" s="2577">
        <v>0</v>
      </c>
      <c r="Z52" s="2577">
        <v>0</v>
      </c>
      <c r="AA52" s="1260">
        <f>SUM(Y52:Z52)</f>
        <v>0</v>
      </c>
      <c r="AB52" s="1260"/>
      <c r="AC52" s="2577">
        <v>0</v>
      </c>
      <c r="AD52" s="2577">
        <v>0</v>
      </c>
      <c r="AE52" s="1260">
        <f>SUM(AC52:AD52)</f>
        <v>0</v>
      </c>
      <c r="AF52" s="1260"/>
      <c r="AG52" s="1260">
        <f>SUM(E52+I52+M52+Q52+U52+Y52+AC52)</f>
        <v>0</v>
      </c>
      <c r="AH52" s="1260">
        <f>SUM(F52+J52+N52+R52+V52+Z52+AD52)</f>
        <v>0</v>
      </c>
      <c r="AI52" s="1260"/>
      <c r="AJ52" s="2574">
        <f>SUM(AG52:AH52)</f>
        <v>0</v>
      </c>
    </row>
    <row r="53" spans="1:36" ht="11.85" customHeight="1">
      <c r="B53" s="1950"/>
      <c r="C53" s="485" t="s">
        <v>149</v>
      </c>
      <c r="D53" s="484"/>
      <c r="E53" s="1260">
        <v>0</v>
      </c>
      <c r="F53" s="1260">
        <v>0</v>
      </c>
      <c r="G53" s="1260">
        <f>SUM(E53:F53)</f>
        <v>0</v>
      </c>
      <c r="H53" s="1260"/>
      <c r="I53" s="1260">
        <v>0</v>
      </c>
      <c r="J53" s="1260">
        <v>0</v>
      </c>
      <c r="K53" s="1260">
        <f>SUM(I53:J53)</f>
        <v>0</v>
      </c>
      <c r="L53" s="1260"/>
      <c r="M53" s="1260">
        <v>0</v>
      </c>
      <c r="N53" s="1260">
        <v>0</v>
      </c>
      <c r="O53" s="1260">
        <f>SUM(M53:N53)</f>
        <v>0</v>
      </c>
      <c r="P53" s="1260"/>
      <c r="Q53" s="1260">
        <v>0</v>
      </c>
      <c r="R53" s="1260">
        <v>0</v>
      </c>
      <c r="S53" s="1260">
        <f>SUM(Q53:R53)</f>
        <v>0</v>
      </c>
      <c r="T53" s="1260"/>
      <c r="U53" s="1260">
        <v>0</v>
      </c>
      <c r="V53" s="1260">
        <v>0</v>
      </c>
      <c r="W53" s="1260">
        <f>SUM(U53:V53)</f>
        <v>0</v>
      </c>
      <c r="X53" s="1260"/>
      <c r="Y53" s="1260">
        <v>0</v>
      </c>
      <c r="Z53" s="1260">
        <v>0</v>
      </c>
      <c r="AA53" s="1260">
        <f>SUM(Y53:Z53)</f>
        <v>0</v>
      </c>
      <c r="AB53" s="1260"/>
      <c r="AC53" s="1260">
        <v>0</v>
      </c>
      <c r="AD53" s="1260">
        <v>0</v>
      </c>
      <c r="AE53" s="1260">
        <f>SUM(AC53:AD53)</f>
        <v>0</v>
      </c>
      <c r="AF53" s="1260"/>
      <c r="AG53" s="1260">
        <f>SUM(E53+I53+M53+Q53+U53+Y53+AC53)</f>
        <v>0</v>
      </c>
      <c r="AH53" s="1260">
        <f>SUM(F53+J53+N53+R53+V53+Z53+AD53)</f>
        <v>0</v>
      </c>
      <c r="AI53" s="1260"/>
      <c r="AJ53" s="2574">
        <f>SUM(AG53:AH53)</f>
        <v>0</v>
      </c>
    </row>
    <row r="54" spans="1:36" ht="11.85" customHeight="1">
      <c r="B54" s="1955"/>
      <c r="C54" s="375" t="s">
        <v>22</v>
      </c>
      <c r="D54" s="369"/>
      <c r="E54" s="1260">
        <v>0</v>
      </c>
      <c r="F54" s="1260">
        <v>0</v>
      </c>
      <c r="G54" s="1260">
        <f>SUM(E54:F54)</f>
        <v>0</v>
      </c>
      <c r="H54" s="1260"/>
      <c r="I54" s="1260">
        <v>0</v>
      </c>
      <c r="J54" s="1260">
        <v>0</v>
      </c>
      <c r="K54" s="1260">
        <f>SUM(I54:J54)</f>
        <v>0</v>
      </c>
      <c r="L54" s="1260"/>
      <c r="M54" s="1260">
        <v>0</v>
      </c>
      <c r="N54" s="1260">
        <v>0</v>
      </c>
      <c r="O54" s="1260">
        <f>SUM(M54:N54)</f>
        <v>0</v>
      </c>
      <c r="P54" s="1260"/>
      <c r="Q54" s="1260">
        <v>0</v>
      </c>
      <c r="R54" s="1260">
        <v>0</v>
      </c>
      <c r="S54" s="1260">
        <f>SUM(Q54:R54)</f>
        <v>0</v>
      </c>
      <c r="T54" s="1260"/>
      <c r="U54" s="1260">
        <v>0</v>
      </c>
      <c r="V54" s="1260">
        <v>0</v>
      </c>
      <c r="W54" s="1260">
        <f>SUM(U54:V54)</f>
        <v>0</v>
      </c>
      <c r="X54" s="1260"/>
      <c r="Y54" s="1260">
        <v>0</v>
      </c>
      <c r="Z54" s="1260">
        <v>0</v>
      </c>
      <c r="AA54" s="1260">
        <f>SUM(Y54:Z54)</f>
        <v>0</v>
      </c>
      <c r="AB54" s="1260"/>
      <c r="AC54" s="1260">
        <v>0</v>
      </c>
      <c r="AD54" s="1260">
        <v>0</v>
      </c>
      <c r="AE54" s="1260">
        <f>SUM(AC54:AD54)</f>
        <v>0</v>
      </c>
      <c r="AF54" s="1260"/>
      <c r="AG54" s="1260">
        <f>SUM(E54+I54+M54+Q54+U54+Y54+AC54)</f>
        <v>0</v>
      </c>
      <c r="AH54" s="1260">
        <f>SUM(F54+J54+N54+R54+V54+Z54+AD54)</f>
        <v>0</v>
      </c>
      <c r="AI54" s="1260"/>
      <c r="AJ54" s="2573">
        <f>SUM(AG54:AH54)</f>
        <v>0</v>
      </c>
    </row>
    <row r="55" spans="1:36" s="925" customFormat="1" ht="12.75" customHeight="1">
      <c r="A55" s="931"/>
      <c r="B55" s="2572"/>
      <c r="C55" s="2571" t="s">
        <v>0</v>
      </c>
      <c r="D55" s="2571"/>
      <c r="E55" s="2570">
        <f>SUM(E8+E17+E26+E30+E33+E38+E43+E46+E51)</f>
        <v>0</v>
      </c>
      <c r="F55" s="2570">
        <f>SUM(F8+F17+F26+F30+F33+F38+F43+F46+F51)</f>
        <v>0</v>
      </c>
      <c r="G55" s="2570">
        <f>SUM(G8+G17+G26+G30+G33+G38+G43+G46+G51)</f>
        <v>0</v>
      </c>
      <c r="H55" s="2570"/>
      <c r="I55" s="2570">
        <f>SUM(I8+I17+I26+I30+I33+I38+I43+I46+I51)</f>
        <v>0</v>
      </c>
      <c r="J55" s="2570">
        <f>SUM(J8+J17+J26+J30+J33+J38+J43+J46+J51)</f>
        <v>0</v>
      </c>
      <c r="K55" s="2570">
        <f>SUM(K8+K17+K26+K30+K33+K38+K43+K46+K51)</f>
        <v>0</v>
      </c>
      <c r="L55" s="2570"/>
      <c r="M55" s="2570">
        <f>SUM(M8+M17+M26+M30+M33+M38+M43+M46+M51)</f>
        <v>0</v>
      </c>
      <c r="N55" s="2570">
        <f>SUM(N8+N17+N26+N30+N33+N38+N43+N46+N51)</f>
        <v>0</v>
      </c>
      <c r="O55" s="2570">
        <f>SUM(O8+O17+O26+O30+O33+O38+O43+O46+O51)</f>
        <v>0</v>
      </c>
      <c r="P55" s="2570"/>
      <c r="Q55" s="2570">
        <f>SUM(Q8+Q17+Q26+Q30+Q33+Q38+Q43+Q46+Q51)</f>
        <v>0</v>
      </c>
      <c r="R55" s="2570">
        <f>SUM(R8+R17+R26+R30+R33+R38+R43+R46+R51)</f>
        <v>0</v>
      </c>
      <c r="S55" s="2570">
        <f>SUM(S8+S17+S26+S30+S33+S38+S43+S46+S51)</f>
        <v>0</v>
      </c>
      <c r="T55" s="2570"/>
      <c r="U55" s="2570">
        <f>SUM(U8+U17+U26+U30+U33+U38+U43+U46+U51)</f>
        <v>0</v>
      </c>
      <c r="V55" s="2570">
        <f>SUM(V8+V17+V26+V30+V33+V38+V43+V46+V51)</f>
        <v>0</v>
      </c>
      <c r="W55" s="2570">
        <f>SUM(W8+W17+W26+W30+W33+W38+W43+W46+W51)</f>
        <v>0</v>
      </c>
      <c r="X55" s="2570"/>
      <c r="Y55" s="2570">
        <f>SUM(Y8+Y17+Y26+Y30+Y33+Y38+Y43+Y46+Y51)</f>
        <v>0</v>
      </c>
      <c r="Z55" s="2570">
        <f>SUM(Z8+Z17+Z26+Z30+Z33+Z38+Z43+Z46+Z51)</f>
        <v>0</v>
      </c>
      <c r="AA55" s="2570">
        <f>SUM(AA8+AA17+AA26+AA30+AA33+AA38+AA43+AA46+AA51)</f>
        <v>0</v>
      </c>
      <c r="AB55" s="2570"/>
      <c r="AC55" s="2570">
        <f>SUM(AC8+AC17+AC26+AC30+AC33+AC38+AC43+AC46+AC51)</f>
        <v>100</v>
      </c>
      <c r="AD55" s="2570">
        <f>SUM(AD8+AD17+AD26+AD30+AD33+AD38+AD43+AD46+AD51)</f>
        <v>100</v>
      </c>
      <c r="AE55" s="2570">
        <f>SUM(AE8+AE17+AE26+AE30+AE33+AE38+AE43+AE46+AE51)</f>
        <v>200</v>
      </c>
      <c r="AF55" s="2570"/>
      <c r="AG55" s="2570">
        <f>SUM(AG8+AG17+AG26+AG30+AG33+AG38+AG43+AG46+AG51)</f>
        <v>100</v>
      </c>
      <c r="AH55" s="2570">
        <f>SUM(AH8+AH17+AH26+AH30+AH33+AH38+AH43+AH46+AH51)</f>
        <v>100</v>
      </c>
      <c r="AI55" s="2570"/>
      <c r="AJ55" s="2569">
        <f>SUM(AJ8+AJ17+AJ26+AJ30+AJ33+AJ38+AJ43+AJ46+AJ51)</f>
        <v>200</v>
      </c>
    </row>
    <row r="56" spans="1:36" ht="10.5" customHeight="1">
      <c r="B56" s="6"/>
      <c r="C56" s="2058" t="s">
        <v>148</v>
      </c>
      <c r="D56" s="2058"/>
      <c r="E56" s="2058"/>
      <c r="F56" s="2058"/>
      <c r="G56" s="2058"/>
      <c r="H56" s="2058"/>
      <c r="I56" s="2058"/>
      <c r="J56" s="2058"/>
      <c r="K56" s="2058"/>
      <c r="L56" s="2058"/>
      <c r="M56" s="2058"/>
      <c r="N56" s="2058"/>
      <c r="O56" s="2058"/>
      <c r="P56" s="2058"/>
      <c r="Q56" s="2058"/>
      <c r="R56" s="2058"/>
      <c r="S56" s="2058"/>
      <c r="T56" s="2058"/>
      <c r="U56" s="2058"/>
      <c r="V56" s="2058"/>
      <c r="W56" s="2058"/>
      <c r="X56" s="2058"/>
      <c r="Y56" s="2058"/>
      <c r="Z56" s="2058"/>
      <c r="AA56" s="2058"/>
      <c r="AB56" s="2058"/>
      <c r="AC56" s="2058"/>
      <c r="AD56" s="2058"/>
      <c r="AE56" s="2058"/>
      <c r="AF56" s="2058"/>
      <c r="AG56" s="2058"/>
      <c r="AH56" s="2058"/>
      <c r="AI56" s="2058"/>
      <c r="AJ56" s="2058"/>
    </row>
  </sheetData>
  <mergeCells count="26">
    <mergeCell ref="AL16:AN24"/>
    <mergeCell ref="B33:B37"/>
    <mergeCell ref="B43:B45"/>
    <mergeCell ref="B46:B50"/>
    <mergeCell ref="B51:B54"/>
    <mergeCell ref="C55:D55"/>
    <mergeCell ref="C56:AJ56"/>
    <mergeCell ref="C5:D7"/>
    <mergeCell ref="E6:G6"/>
    <mergeCell ref="B8:B16"/>
    <mergeCell ref="B17:B25"/>
    <mergeCell ref="E5:AJ5"/>
    <mergeCell ref="I6:K6"/>
    <mergeCell ref="M6:O6"/>
    <mergeCell ref="U6:W6"/>
    <mergeCell ref="AJ6:AJ7"/>
    <mergeCell ref="B2:AJ2"/>
    <mergeCell ref="B38:B42"/>
    <mergeCell ref="B26:B29"/>
    <mergeCell ref="AC6:AE6"/>
    <mergeCell ref="B3:AJ3"/>
    <mergeCell ref="B5:B7"/>
    <mergeCell ref="Y6:AA6"/>
    <mergeCell ref="Q6:S6"/>
    <mergeCell ref="AG6:AH6"/>
    <mergeCell ref="B30:B32"/>
  </mergeCells>
  <printOptions horizontalCentered="1"/>
  <pageMargins left="0.51181102362204722" right="0.43307086614173229" top="0.51181102362204722" bottom="0.94488188976377963" header="0.51181102362204722" footer="0.51181102362204722"/>
  <pageSetup scale="60" orientation="landscape" r:id="rId1"/>
  <headerFooter alignWithMargins="0">
    <oddFooter>&amp;F</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0ACD1-76DA-433D-A72F-24D2BC879F3F}">
  <dimension ref="A1:BB66"/>
  <sheetViews>
    <sheetView view="pageBreakPreview" topLeftCell="D1" zoomScaleNormal="115" zoomScaleSheetLayoutView="100" workbookViewId="0">
      <selection activeCell="AR1" sqref="AR1:BD1048576"/>
    </sheetView>
  </sheetViews>
  <sheetFormatPr baseColWidth="10" defaultColWidth="11.42578125" defaultRowHeight="12.75"/>
  <cols>
    <col min="1" max="1" width="1.7109375" style="618" hidden="1" customWidth="1"/>
    <col min="2" max="2" width="2.42578125" style="618" hidden="1" customWidth="1"/>
    <col min="3" max="3" width="2.7109375" style="618" hidden="1" customWidth="1"/>
    <col min="4" max="4" width="6" style="1" customWidth="1"/>
    <col min="5" max="5" width="4.7109375" style="1" customWidth="1"/>
    <col min="6" max="6" width="57.85546875" style="1" customWidth="1"/>
    <col min="7" max="7" width="4" style="449" bestFit="1" customWidth="1"/>
    <col min="8" max="8" width="3.28515625" style="541" customWidth="1"/>
    <col min="9" max="9" width="5.42578125" style="541" customWidth="1"/>
    <col min="10" max="10" width="0.85546875" style="541" customWidth="1"/>
    <col min="11" max="11" width="3.5703125" style="541" bestFit="1" customWidth="1"/>
    <col min="12" max="12" width="3.28515625" style="541" customWidth="1"/>
    <col min="13" max="13" width="5.42578125" style="541" customWidth="1"/>
    <col min="14" max="14" width="0.85546875" style="541" customWidth="1"/>
    <col min="15" max="15" width="3.28515625" style="541" customWidth="1"/>
    <col min="16" max="16" width="3.42578125" style="541" customWidth="1"/>
    <col min="17" max="17" width="5.42578125" style="541" customWidth="1"/>
    <col min="18" max="18" width="0.85546875" style="541" customWidth="1"/>
    <col min="19" max="19" width="3.5703125" style="541" bestFit="1" customWidth="1"/>
    <col min="20" max="20" width="3.28515625" style="541" customWidth="1"/>
    <col min="21" max="21" width="5.42578125" style="541" customWidth="1"/>
    <col min="22" max="22" width="0.85546875" style="541" customWidth="1"/>
    <col min="23" max="24" width="3.28515625" style="541" customWidth="1"/>
    <col min="25" max="25" width="5.42578125" style="541" customWidth="1"/>
    <col min="26" max="26" width="0.85546875" style="618" customWidth="1"/>
    <col min="27" max="27" width="4.5703125" style="618" customWidth="1"/>
    <col min="28" max="28" width="4" style="618" customWidth="1"/>
    <col min="29" max="29" width="5.28515625" style="618" customWidth="1"/>
    <col min="30" max="31" width="4.5703125" style="618" customWidth="1"/>
    <col min="32" max="32" width="6" style="618" customWidth="1"/>
    <col min="33" max="43" width="4.5703125" style="618" customWidth="1"/>
    <col min="44" max="49" width="5.42578125" style="618" customWidth="1"/>
    <col min="50" max="50" width="6" style="618" customWidth="1"/>
    <col min="51" max="51" width="12.28515625" style="618" bestFit="1" customWidth="1"/>
    <col min="52" max="16384" width="11.42578125" style="618"/>
  </cols>
  <sheetData>
    <row r="1" spans="1:54" ht="12" customHeight="1"/>
    <row r="2" spans="1:54" ht="3.75" customHeight="1"/>
    <row r="3" spans="1:54" ht="15.75" customHeight="1">
      <c r="D3" s="2173" t="s">
        <v>244</v>
      </c>
      <c r="E3" s="2173"/>
      <c r="F3" s="2173"/>
      <c r="G3" s="2173"/>
      <c r="H3" s="2173"/>
      <c r="I3" s="2173"/>
      <c r="J3" s="2173"/>
      <c r="K3" s="2173"/>
      <c r="L3" s="2173"/>
      <c r="M3" s="2173"/>
      <c r="N3" s="2173"/>
      <c r="O3" s="2173"/>
      <c r="P3" s="2173"/>
      <c r="Q3" s="2173"/>
      <c r="R3" s="2173"/>
      <c r="S3" s="2173"/>
      <c r="T3" s="2173"/>
      <c r="U3" s="2173"/>
      <c r="V3" s="2173"/>
      <c r="W3" s="2173"/>
      <c r="X3" s="2173"/>
      <c r="Y3" s="2173"/>
      <c r="Z3" s="2173"/>
      <c r="AA3" s="2173"/>
      <c r="AB3" s="2173"/>
      <c r="AC3" s="2173"/>
      <c r="AD3" s="639"/>
      <c r="AE3" s="639"/>
      <c r="AF3" s="639"/>
      <c r="AG3" s="639"/>
      <c r="AH3" s="639"/>
      <c r="AI3" s="639"/>
      <c r="AJ3" s="639"/>
      <c r="AK3" s="639"/>
      <c r="AL3" s="639"/>
      <c r="AM3" s="639"/>
      <c r="AN3" s="639"/>
      <c r="AO3" s="639"/>
      <c r="AP3" s="639"/>
      <c r="AQ3" s="639"/>
      <c r="AR3" s="639"/>
      <c r="AS3" s="639"/>
      <c r="AT3" s="639"/>
      <c r="AU3" s="639"/>
      <c r="AV3" s="639"/>
      <c r="AW3" s="639"/>
    </row>
    <row r="4" spans="1:54" ht="15.75" customHeight="1">
      <c r="D4" s="2174" t="s">
        <v>61</v>
      </c>
      <c r="E4" s="2174"/>
      <c r="F4" s="2174"/>
      <c r="G4" s="2174"/>
      <c r="H4" s="2174"/>
      <c r="I4" s="2174"/>
      <c r="J4" s="2174"/>
      <c r="K4" s="2174"/>
      <c r="L4" s="2174"/>
      <c r="M4" s="2174"/>
      <c r="N4" s="2174"/>
      <c r="O4" s="2174"/>
      <c r="P4" s="2174"/>
      <c r="Q4" s="2174"/>
      <c r="R4" s="2174"/>
      <c r="S4" s="2174"/>
      <c r="T4" s="2174"/>
      <c r="U4" s="2174"/>
      <c r="V4" s="2174"/>
      <c r="W4" s="2174"/>
      <c r="X4" s="2174"/>
      <c r="Y4" s="2174"/>
      <c r="Z4" s="2174"/>
      <c r="AA4" s="2174"/>
      <c r="AB4" s="2174"/>
      <c r="AC4" s="2174"/>
      <c r="AD4" s="639"/>
      <c r="AE4" s="639"/>
      <c r="AF4" s="639"/>
      <c r="AG4" s="639"/>
      <c r="AH4" s="639"/>
      <c r="AI4" s="639"/>
      <c r="AJ4" s="639"/>
      <c r="AK4" s="639"/>
      <c r="AL4" s="639"/>
      <c r="AM4" s="639"/>
      <c r="AN4" s="639"/>
      <c r="AO4" s="639"/>
      <c r="AP4" s="639"/>
      <c r="AQ4" s="639"/>
      <c r="AR4" s="639"/>
      <c r="AS4" s="639"/>
      <c r="AT4" s="639"/>
      <c r="AU4" s="639"/>
      <c r="AV4" s="639"/>
      <c r="AW4" s="639"/>
    </row>
    <row r="5" spans="1:54" ht="13.5" customHeight="1">
      <c r="D5" s="2175"/>
      <c r="E5" s="2175"/>
      <c r="F5" s="2175"/>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row>
    <row r="6" spans="1:54" ht="12.75" customHeight="1">
      <c r="A6" s="359"/>
      <c r="B6" s="359"/>
      <c r="C6" s="359"/>
      <c r="D6" s="1935" t="s">
        <v>6</v>
      </c>
      <c r="E6" s="1915" t="s">
        <v>67</v>
      </c>
      <c r="F6" s="1915"/>
      <c r="G6" s="1930" t="s">
        <v>243</v>
      </c>
      <c r="H6" s="1930"/>
      <c r="I6" s="1930"/>
      <c r="J6" s="1930"/>
      <c r="K6" s="1930"/>
      <c r="L6" s="1930"/>
      <c r="M6" s="1930"/>
      <c r="N6" s="1930"/>
      <c r="O6" s="1930"/>
      <c r="P6" s="1930"/>
      <c r="Q6" s="1930"/>
      <c r="R6" s="1930"/>
      <c r="S6" s="1930"/>
      <c r="T6" s="1930"/>
      <c r="U6" s="1930"/>
      <c r="V6" s="1930"/>
      <c r="W6" s="1930"/>
      <c r="X6" s="1930"/>
      <c r="Y6" s="1930"/>
      <c r="Z6" s="601"/>
      <c r="AA6" s="601"/>
      <c r="AB6" s="601"/>
      <c r="AC6" s="2167" t="s">
        <v>0</v>
      </c>
    </row>
    <row r="7" spans="1:54">
      <c r="A7" s="359" t="s">
        <v>12</v>
      </c>
      <c r="B7" s="359" t="s">
        <v>13</v>
      </c>
      <c r="C7" s="359" t="s">
        <v>14</v>
      </c>
      <c r="D7" s="1935"/>
      <c r="E7" s="1916"/>
      <c r="F7" s="1916"/>
      <c r="G7" s="2177" t="s">
        <v>242</v>
      </c>
      <c r="H7" s="2177"/>
      <c r="I7" s="2177"/>
      <c r="J7" s="601"/>
      <c r="K7" s="2176" t="s">
        <v>241</v>
      </c>
      <c r="L7" s="2176"/>
      <c r="M7" s="2176"/>
      <c r="N7" s="601"/>
      <c r="O7" s="2176" t="s">
        <v>240</v>
      </c>
      <c r="P7" s="2176"/>
      <c r="Q7" s="2176"/>
      <c r="R7" s="601"/>
      <c r="S7" s="2176" t="s">
        <v>239</v>
      </c>
      <c r="T7" s="2176"/>
      <c r="U7" s="2176"/>
      <c r="V7" s="637"/>
      <c r="W7" s="2176" t="s">
        <v>238</v>
      </c>
      <c r="X7" s="2176"/>
      <c r="Y7" s="2176"/>
      <c r="Z7" s="637"/>
      <c r="AA7" s="2176" t="s">
        <v>237</v>
      </c>
      <c r="AB7" s="2176"/>
      <c r="AC7" s="2168"/>
    </row>
    <row r="8" spans="1:54" ht="11.25" customHeight="1">
      <c r="A8" s="359"/>
      <c r="B8" s="359"/>
      <c r="C8" s="359"/>
      <c r="D8" s="1935"/>
      <c r="E8" s="1917"/>
      <c r="F8" s="1917"/>
      <c r="G8" s="635" t="s">
        <v>72</v>
      </c>
      <c r="H8" s="635" t="s">
        <v>71</v>
      </c>
      <c r="I8" s="635" t="s">
        <v>0</v>
      </c>
      <c r="J8" s="635"/>
      <c r="K8" s="635" t="s">
        <v>72</v>
      </c>
      <c r="L8" s="635" t="s">
        <v>71</v>
      </c>
      <c r="M8" s="635" t="s">
        <v>0</v>
      </c>
      <c r="N8" s="635"/>
      <c r="O8" s="635" t="s">
        <v>72</v>
      </c>
      <c r="P8" s="635" t="s">
        <v>71</v>
      </c>
      <c r="Q8" s="635" t="s">
        <v>0</v>
      </c>
      <c r="R8" s="635"/>
      <c r="S8" s="635" t="s">
        <v>72</v>
      </c>
      <c r="T8" s="635" t="s">
        <v>71</v>
      </c>
      <c r="U8" s="635" t="s">
        <v>0</v>
      </c>
      <c r="V8" s="635"/>
      <c r="W8" s="635" t="s">
        <v>72</v>
      </c>
      <c r="X8" s="635" t="s">
        <v>71</v>
      </c>
      <c r="Y8" s="635" t="s">
        <v>0</v>
      </c>
      <c r="Z8" s="636"/>
      <c r="AA8" s="635" t="s">
        <v>72</v>
      </c>
      <c r="AB8" s="635" t="s">
        <v>71</v>
      </c>
      <c r="AC8" s="2169"/>
    </row>
    <row r="9" spans="1:54" ht="13.5" customHeight="1">
      <c r="A9" s="359"/>
      <c r="B9" s="359"/>
      <c r="D9" s="1891">
        <v>1401</v>
      </c>
      <c r="E9" s="373" t="s">
        <v>1</v>
      </c>
      <c r="F9" s="491"/>
      <c r="G9" s="498">
        <f>SUM(G10:G19)</f>
        <v>79</v>
      </c>
      <c r="H9" s="498">
        <f>SUM(H10:H19)</f>
        <v>31</v>
      </c>
      <c r="I9" s="498">
        <f t="shared" ref="I9:I40" si="0">SUM(G9:H9)</f>
        <v>110</v>
      </c>
      <c r="J9" s="498"/>
      <c r="K9" s="498">
        <f>SUM(K10:K19)</f>
        <v>36</v>
      </c>
      <c r="L9" s="498">
        <f>SUM(L10:L19)</f>
        <v>14</v>
      </c>
      <c r="M9" s="498">
        <f t="shared" ref="M9:M40" si="1">SUM(K9:L9)</f>
        <v>50</v>
      </c>
      <c r="N9" s="498"/>
      <c r="O9" s="498">
        <f>SUM(O10:O19)</f>
        <v>12</v>
      </c>
      <c r="P9" s="498">
        <f>SUM(P10:P19)</f>
        <v>1</v>
      </c>
      <c r="Q9" s="498">
        <f t="shared" ref="Q9:Q40" si="2">SUM(O9:P9)</f>
        <v>13</v>
      </c>
      <c r="R9" s="498"/>
      <c r="S9" s="498">
        <f>SUM(S10:S19)</f>
        <v>13</v>
      </c>
      <c r="T9" s="498">
        <f>SUM(T10:T19)</f>
        <v>6</v>
      </c>
      <c r="U9" s="498">
        <f t="shared" ref="U9:U40" si="3">SUM(S9:T9)</f>
        <v>19</v>
      </c>
      <c r="V9" s="498"/>
      <c r="W9" s="498">
        <f>SUM(W10:W19)</f>
        <v>90</v>
      </c>
      <c r="X9" s="498">
        <f>SUM(X10:X19)</f>
        <v>18</v>
      </c>
      <c r="Y9" s="498">
        <f>SUM(Y10:Y19)</f>
        <v>108</v>
      </c>
      <c r="Z9" s="498"/>
      <c r="AA9" s="498">
        <f t="shared" ref="AA9:AA40" si="4">SUM(G9+K9+O9+S9+W9)</f>
        <v>230</v>
      </c>
      <c r="AB9" s="498">
        <f t="shared" ref="AB9:AB40" si="5">SUM(H9+L9+P9+T9+X9)</f>
        <v>70</v>
      </c>
      <c r="AC9" s="480">
        <f t="shared" ref="AC9:AC40" si="6">SUM(Y9,U9,Q9,M9,I9)</f>
        <v>300</v>
      </c>
    </row>
    <row r="10" spans="1:54" ht="13.5" customHeight="1">
      <c r="A10" s="359">
        <v>1</v>
      </c>
      <c r="B10" s="359">
        <v>1</v>
      </c>
      <c r="C10" s="359">
        <v>11</v>
      </c>
      <c r="D10" s="1892"/>
      <c r="E10" s="478" t="s">
        <v>236</v>
      </c>
      <c r="F10" s="4"/>
      <c r="G10" s="478">
        <v>11</v>
      </c>
      <c r="H10" s="478">
        <v>1</v>
      </c>
      <c r="I10" s="367">
        <f t="shared" si="0"/>
        <v>12</v>
      </c>
      <c r="J10" s="367"/>
      <c r="K10" s="478">
        <v>6</v>
      </c>
      <c r="L10" s="478">
        <v>1</v>
      </c>
      <c r="M10" s="367">
        <f t="shared" si="1"/>
        <v>7</v>
      </c>
      <c r="N10" s="367"/>
      <c r="O10" s="478">
        <v>2</v>
      </c>
      <c r="P10" s="478">
        <v>0</v>
      </c>
      <c r="Q10" s="367">
        <f t="shared" si="2"/>
        <v>2</v>
      </c>
      <c r="R10" s="367"/>
      <c r="S10" s="478">
        <v>4</v>
      </c>
      <c r="T10" s="478">
        <v>3</v>
      </c>
      <c r="U10" s="367">
        <f t="shared" si="3"/>
        <v>7</v>
      </c>
      <c r="V10" s="367"/>
      <c r="W10" s="478">
        <v>20</v>
      </c>
      <c r="X10" s="478">
        <v>9</v>
      </c>
      <c r="Y10" s="367">
        <f t="shared" ref="Y10:Y41" si="7">SUM(W10:X10)</f>
        <v>29</v>
      </c>
      <c r="Z10" s="621"/>
      <c r="AA10" s="621">
        <f t="shared" si="4"/>
        <v>43</v>
      </c>
      <c r="AB10" s="621">
        <f t="shared" si="5"/>
        <v>14</v>
      </c>
      <c r="AC10" s="632">
        <f t="shared" si="6"/>
        <v>57</v>
      </c>
      <c r="AZ10" s="629"/>
      <c r="BA10" s="628"/>
      <c r="BB10" s="628"/>
    </row>
    <row r="11" spans="1:54" ht="13.5" customHeight="1">
      <c r="A11" s="359">
        <v>1</v>
      </c>
      <c r="B11" s="359">
        <v>1</v>
      </c>
      <c r="C11" s="359">
        <v>7</v>
      </c>
      <c r="D11" s="1892"/>
      <c r="E11" s="478" t="s">
        <v>66</v>
      </c>
      <c r="F11" s="4"/>
      <c r="G11" s="478">
        <v>11</v>
      </c>
      <c r="H11" s="478">
        <v>5</v>
      </c>
      <c r="I11" s="367">
        <f t="shared" si="0"/>
        <v>16</v>
      </c>
      <c r="J11" s="367"/>
      <c r="K11" s="478">
        <v>0</v>
      </c>
      <c r="L11" s="478">
        <v>0</v>
      </c>
      <c r="M11" s="367">
        <f t="shared" si="1"/>
        <v>0</v>
      </c>
      <c r="N11" s="367"/>
      <c r="O11" s="478">
        <v>0</v>
      </c>
      <c r="P11" s="478">
        <v>0</v>
      </c>
      <c r="Q11" s="367">
        <f t="shared" si="2"/>
        <v>0</v>
      </c>
      <c r="R11" s="367"/>
      <c r="S11" s="478">
        <v>0</v>
      </c>
      <c r="T11" s="478">
        <v>0</v>
      </c>
      <c r="U11" s="367">
        <f t="shared" si="3"/>
        <v>0</v>
      </c>
      <c r="V11" s="367"/>
      <c r="W11" s="478">
        <v>0</v>
      </c>
      <c r="X11" s="478">
        <v>0</v>
      </c>
      <c r="Y11" s="367">
        <f t="shared" si="7"/>
        <v>0</v>
      </c>
      <c r="Z11" s="621"/>
      <c r="AA11" s="621">
        <f t="shared" si="4"/>
        <v>11</v>
      </c>
      <c r="AB11" s="621">
        <f t="shared" si="5"/>
        <v>5</v>
      </c>
      <c r="AC11" s="632">
        <f t="shared" si="6"/>
        <v>16</v>
      </c>
      <c r="AZ11" s="629"/>
      <c r="BA11" s="628"/>
      <c r="BB11" s="628"/>
    </row>
    <row r="12" spans="1:54" ht="13.5" customHeight="1">
      <c r="A12" s="359">
        <v>1</v>
      </c>
      <c r="B12" s="359">
        <v>1</v>
      </c>
      <c r="C12" s="359">
        <v>5</v>
      </c>
      <c r="D12" s="1892"/>
      <c r="E12" s="478" t="s">
        <v>34</v>
      </c>
      <c r="F12" s="4"/>
      <c r="G12" s="478">
        <v>13</v>
      </c>
      <c r="H12" s="478">
        <v>3</v>
      </c>
      <c r="I12" s="367">
        <f t="shared" si="0"/>
        <v>16</v>
      </c>
      <c r="J12" s="367"/>
      <c r="K12" s="478">
        <v>4</v>
      </c>
      <c r="L12" s="478">
        <v>0</v>
      </c>
      <c r="M12" s="367">
        <f t="shared" si="1"/>
        <v>4</v>
      </c>
      <c r="N12" s="367"/>
      <c r="O12" s="478">
        <v>6</v>
      </c>
      <c r="P12" s="478">
        <v>0</v>
      </c>
      <c r="Q12" s="367">
        <f t="shared" si="2"/>
        <v>6</v>
      </c>
      <c r="R12" s="367"/>
      <c r="S12" s="478">
        <v>2</v>
      </c>
      <c r="T12" s="478">
        <v>0</v>
      </c>
      <c r="U12" s="367">
        <f t="shared" si="3"/>
        <v>2</v>
      </c>
      <c r="V12" s="367"/>
      <c r="W12" s="478">
        <v>36</v>
      </c>
      <c r="X12" s="478">
        <v>5</v>
      </c>
      <c r="Y12" s="367">
        <f t="shared" si="7"/>
        <v>41</v>
      </c>
      <c r="Z12" s="621"/>
      <c r="AA12" s="621">
        <f t="shared" si="4"/>
        <v>61</v>
      </c>
      <c r="AB12" s="621">
        <f t="shared" si="5"/>
        <v>8</v>
      </c>
      <c r="AC12" s="632">
        <f t="shared" si="6"/>
        <v>69</v>
      </c>
      <c r="AZ12" s="629"/>
      <c r="BA12" s="628"/>
      <c r="BB12" s="628"/>
    </row>
    <row r="13" spans="1:54" ht="13.5" customHeight="1">
      <c r="A13" s="359">
        <v>1</v>
      </c>
      <c r="B13" s="359">
        <v>1</v>
      </c>
      <c r="C13" s="359">
        <v>12</v>
      </c>
      <c r="D13" s="1892"/>
      <c r="E13" s="478" t="s">
        <v>35</v>
      </c>
      <c r="F13" s="4"/>
      <c r="G13" s="478">
        <v>7</v>
      </c>
      <c r="H13" s="478">
        <v>3</v>
      </c>
      <c r="I13" s="367">
        <f t="shared" si="0"/>
        <v>10</v>
      </c>
      <c r="J13" s="367"/>
      <c r="K13" s="478">
        <v>2</v>
      </c>
      <c r="L13" s="478">
        <v>1</v>
      </c>
      <c r="M13" s="367">
        <f t="shared" si="1"/>
        <v>3</v>
      </c>
      <c r="N13" s="367"/>
      <c r="O13" s="478">
        <v>2</v>
      </c>
      <c r="P13" s="478">
        <v>0</v>
      </c>
      <c r="Q13" s="367">
        <f t="shared" si="2"/>
        <v>2</v>
      </c>
      <c r="R13" s="367"/>
      <c r="S13" s="478">
        <v>7</v>
      </c>
      <c r="T13" s="478">
        <v>3</v>
      </c>
      <c r="U13" s="367">
        <f t="shared" si="3"/>
        <v>10</v>
      </c>
      <c r="V13" s="367"/>
      <c r="W13" s="478">
        <v>31</v>
      </c>
      <c r="X13" s="478">
        <v>4</v>
      </c>
      <c r="Y13" s="367">
        <f t="shared" si="7"/>
        <v>35</v>
      </c>
      <c r="Z13" s="621"/>
      <c r="AA13" s="621">
        <f t="shared" si="4"/>
        <v>49</v>
      </c>
      <c r="AB13" s="621">
        <f t="shared" si="5"/>
        <v>11</v>
      </c>
      <c r="AC13" s="632">
        <f t="shared" si="6"/>
        <v>60</v>
      </c>
      <c r="AZ13" s="629"/>
      <c r="BA13" s="628"/>
      <c r="BB13" s="628"/>
    </row>
    <row r="14" spans="1:54" ht="13.5" customHeight="1">
      <c r="A14" s="359">
        <v>1</v>
      </c>
      <c r="B14" s="359">
        <v>1</v>
      </c>
      <c r="C14" s="359">
        <v>2</v>
      </c>
      <c r="D14" s="1892"/>
      <c r="E14" s="478" t="s">
        <v>27</v>
      </c>
      <c r="F14" s="4"/>
      <c r="G14" s="478">
        <v>16</v>
      </c>
      <c r="H14" s="478">
        <v>9</v>
      </c>
      <c r="I14" s="367">
        <f t="shared" si="0"/>
        <v>25</v>
      </c>
      <c r="J14" s="367"/>
      <c r="K14" s="478">
        <v>9</v>
      </c>
      <c r="L14" s="478">
        <v>6</v>
      </c>
      <c r="M14" s="367">
        <f t="shared" si="1"/>
        <v>15</v>
      </c>
      <c r="N14" s="367"/>
      <c r="O14" s="478">
        <v>0</v>
      </c>
      <c r="P14" s="478">
        <v>1</v>
      </c>
      <c r="Q14" s="367">
        <f t="shared" si="2"/>
        <v>1</v>
      </c>
      <c r="R14" s="367"/>
      <c r="S14" s="478">
        <v>0</v>
      </c>
      <c r="T14" s="478">
        <v>0</v>
      </c>
      <c r="U14" s="367">
        <f t="shared" si="3"/>
        <v>0</v>
      </c>
      <c r="V14" s="367"/>
      <c r="W14" s="478">
        <v>0</v>
      </c>
      <c r="X14" s="478">
        <v>0</v>
      </c>
      <c r="Y14" s="367">
        <f t="shared" si="7"/>
        <v>0</v>
      </c>
      <c r="Z14" s="621"/>
      <c r="AA14" s="621">
        <f t="shared" si="4"/>
        <v>25</v>
      </c>
      <c r="AB14" s="621">
        <f t="shared" si="5"/>
        <v>16</v>
      </c>
      <c r="AC14" s="632">
        <f t="shared" si="6"/>
        <v>41</v>
      </c>
      <c r="AZ14" s="629"/>
      <c r="BA14" s="628"/>
      <c r="BB14" s="628"/>
    </row>
    <row r="15" spans="1:54" ht="13.5" customHeight="1">
      <c r="A15" s="359">
        <v>1</v>
      </c>
      <c r="B15" s="359">
        <v>1</v>
      </c>
      <c r="C15" s="359">
        <v>4</v>
      </c>
      <c r="D15" s="1892"/>
      <c r="E15" s="478" t="s">
        <v>10</v>
      </c>
      <c r="F15" s="4"/>
      <c r="G15" s="478">
        <v>8</v>
      </c>
      <c r="H15" s="478">
        <v>2</v>
      </c>
      <c r="I15" s="367">
        <f t="shared" si="0"/>
        <v>10</v>
      </c>
      <c r="J15" s="367"/>
      <c r="K15" s="478">
        <v>4</v>
      </c>
      <c r="L15" s="478">
        <v>2</v>
      </c>
      <c r="M15" s="367">
        <f t="shared" si="1"/>
        <v>6</v>
      </c>
      <c r="N15" s="367"/>
      <c r="O15" s="478">
        <v>0</v>
      </c>
      <c r="P15" s="478">
        <v>0</v>
      </c>
      <c r="Q15" s="367">
        <f t="shared" si="2"/>
        <v>0</v>
      </c>
      <c r="R15" s="367"/>
      <c r="S15" s="478">
        <v>0</v>
      </c>
      <c r="T15" s="478">
        <v>0</v>
      </c>
      <c r="U15" s="367">
        <f t="shared" si="3"/>
        <v>0</v>
      </c>
      <c r="V15" s="367"/>
      <c r="W15" s="478">
        <v>1</v>
      </c>
      <c r="X15" s="478">
        <v>0</v>
      </c>
      <c r="Y15" s="367">
        <f t="shared" si="7"/>
        <v>1</v>
      </c>
      <c r="Z15" s="621"/>
      <c r="AA15" s="621">
        <f t="shared" si="4"/>
        <v>13</v>
      </c>
      <c r="AB15" s="621">
        <f t="shared" si="5"/>
        <v>4</v>
      </c>
      <c r="AC15" s="632">
        <f t="shared" si="6"/>
        <v>17</v>
      </c>
      <c r="AZ15" s="629"/>
      <c r="BA15" s="628"/>
      <c r="BB15" s="628"/>
    </row>
    <row r="16" spans="1:54" ht="13.5" customHeight="1">
      <c r="A16" s="359">
        <v>1</v>
      </c>
      <c r="B16" s="359">
        <v>1</v>
      </c>
      <c r="C16" s="359">
        <v>1</v>
      </c>
      <c r="D16" s="1892"/>
      <c r="E16" s="478" t="s">
        <v>36</v>
      </c>
      <c r="F16" s="633"/>
      <c r="G16" s="478">
        <v>1</v>
      </c>
      <c r="H16" s="478">
        <v>3</v>
      </c>
      <c r="I16" s="367">
        <f t="shared" si="0"/>
        <v>4</v>
      </c>
      <c r="J16" s="367"/>
      <c r="K16" s="478">
        <v>9</v>
      </c>
      <c r="L16" s="478">
        <v>4</v>
      </c>
      <c r="M16" s="367">
        <f t="shared" si="1"/>
        <v>13</v>
      </c>
      <c r="N16" s="367"/>
      <c r="O16" s="478">
        <v>0</v>
      </c>
      <c r="P16" s="478">
        <v>0</v>
      </c>
      <c r="Q16" s="367">
        <f t="shared" si="2"/>
        <v>0</v>
      </c>
      <c r="R16" s="367"/>
      <c r="S16" s="478">
        <v>0</v>
      </c>
      <c r="T16" s="478">
        <v>0</v>
      </c>
      <c r="U16" s="367">
        <f t="shared" si="3"/>
        <v>0</v>
      </c>
      <c r="V16" s="367"/>
      <c r="W16" s="478">
        <v>0</v>
      </c>
      <c r="X16" s="478">
        <v>0</v>
      </c>
      <c r="Y16" s="367">
        <f t="shared" si="7"/>
        <v>0</v>
      </c>
      <c r="Z16" s="621"/>
      <c r="AA16" s="621">
        <f t="shared" si="4"/>
        <v>10</v>
      </c>
      <c r="AB16" s="621">
        <f t="shared" si="5"/>
        <v>7</v>
      </c>
      <c r="AC16" s="632">
        <f t="shared" si="6"/>
        <v>17</v>
      </c>
      <c r="AZ16" s="629"/>
      <c r="BA16" s="628"/>
    </row>
    <row r="17" spans="1:54" ht="13.5" customHeight="1">
      <c r="A17" s="359">
        <v>1</v>
      </c>
      <c r="B17" s="359">
        <v>1</v>
      </c>
      <c r="C17" s="359">
        <v>8</v>
      </c>
      <c r="D17" s="1892"/>
      <c r="E17" s="478" t="s">
        <v>31</v>
      </c>
      <c r="F17" s="4"/>
      <c r="G17" s="478">
        <v>0</v>
      </c>
      <c r="H17" s="478">
        <v>0</v>
      </c>
      <c r="I17" s="367">
        <f t="shared" si="0"/>
        <v>0</v>
      </c>
      <c r="J17" s="367"/>
      <c r="K17" s="478">
        <v>1</v>
      </c>
      <c r="L17" s="478">
        <v>0</v>
      </c>
      <c r="M17" s="367">
        <f t="shared" si="1"/>
        <v>1</v>
      </c>
      <c r="N17" s="367"/>
      <c r="O17" s="478">
        <v>0</v>
      </c>
      <c r="P17" s="478">
        <v>0</v>
      </c>
      <c r="Q17" s="367">
        <f t="shared" si="2"/>
        <v>0</v>
      </c>
      <c r="R17" s="367"/>
      <c r="S17" s="478">
        <v>0</v>
      </c>
      <c r="T17" s="478">
        <v>0</v>
      </c>
      <c r="U17" s="367">
        <f t="shared" si="3"/>
        <v>0</v>
      </c>
      <c r="V17" s="367"/>
      <c r="W17" s="478">
        <v>2</v>
      </c>
      <c r="X17" s="478">
        <v>0</v>
      </c>
      <c r="Y17" s="367">
        <f t="shared" si="7"/>
        <v>2</v>
      </c>
      <c r="Z17" s="634"/>
      <c r="AA17" s="621">
        <f t="shared" si="4"/>
        <v>3</v>
      </c>
      <c r="AB17" s="621">
        <f t="shared" si="5"/>
        <v>0</v>
      </c>
      <c r="AC17" s="632">
        <f t="shared" si="6"/>
        <v>3</v>
      </c>
      <c r="AZ17" s="629"/>
      <c r="BA17" s="628"/>
    </row>
    <row r="18" spans="1:54" ht="13.5" customHeight="1">
      <c r="A18" s="359">
        <v>1</v>
      </c>
      <c r="B18" s="359">
        <v>1</v>
      </c>
      <c r="C18" s="359">
        <v>14</v>
      </c>
      <c r="D18" s="1892"/>
      <c r="E18" s="478" t="s">
        <v>24</v>
      </c>
      <c r="F18" s="633"/>
      <c r="G18" s="478">
        <v>7</v>
      </c>
      <c r="H18" s="478">
        <v>1</v>
      </c>
      <c r="I18" s="367">
        <f t="shared" si="0"/>
        <v>8</v>
      </c>
      <c r="J18" s="367"/>
      <c r="K18" s="478">
        <v>0</v>
      </c>
      <c r="L18" s="478">
        <v>0</v>
      </c>
      <c r="M18" s="367">
        <f t="shared" si="1"/>
        <v>0</v>
      </c>
      <c r="N18" s="367"/>
      <c r="O18" s="478">
        <v>1</v>
      </c>
      <c r="P18" s="478">
        <v>0</v>
      </c>
      <c r="Q18" s="367">
        <f t="shared" si="2"/>
        <v>1</v>
      </c>
      <c r="R18" s="367"/>
      <c r="S18" s="478">
        <v>0</v>
      </c>
      <c r="T18" s="478">
        <v>0</v>
      </c>
      <c r="U18" s="367">
        <f t="shared" si="3"/>
        <v>0</v>
      </c>
      <c r="V18" s="367"/>
      <c r="W18" s="478">
        <v>0</v>
      </c>
      <c r="X18" s="478">
        <v>0</v>
      </c>
      <c r="Y18" s="367">
        <f t="shared" si="7"/>
        <v>0</v>
      </c>
      <c r="Z18" s="621"/>
      <c r="AA18" s="621">
        <f t="shared" si="4"/>
        <v>8</v>
      </c>
      <c r="AB18" s="621">
        <f t="shared" si="5"/>
        <v>1</v>
      </c>
      <c r="AC18" s="632">
        <f t="shared" si="6"/>
        <v>9</v>
      </c>
      <c r="AZ18" s="629"/>
      <c r="BA18" s="628"/>
    </row>
    <row r="19" spans="1:54" s="631" customFormat="1" ht="13.5" customHeight="1">
      <c r="A19" s="359">
        <v>1</v>
      </c>
      <c r="B19" s="359">
        <v>6</v>
      </c>
      <c r="C19" s="359">
        <v>10</v>
      </c>
      <c r="D19" s="1893"/>
      <c r="E19" s="478" t="s">
        <v>32</v>
      </c>
      <c r="F19" s="478"/>
      <c r="G19" s="624">
        <v>5</v>
      </c>
      <c r="H19" s="623">
        <v>4</v>
      </c>
      <c r="I19" s="367">
        <f t="shared" si="0"/>
        <v>9</v>
      </c>
      <c r="J19" s="367"/>
      <c r="K19" s="623">
        <v>1</v>
      </c>
      <c r="L19" s="623">
        <v>0</v>
      </c>
      <c r="M19" s="367">
        <f t="shared" si="1"/>
        <v>1</v>
      </c>
      <c r="N19" s="367"/>
      <c r="O19" s="623">
        <v>1</v>
      </c>
      <c r="P19" s="623">
        <v>0</v>
      </c>
      <c r="Q19" s="367">
        <f t="shared" si="2"/>
        <v>1</v>
      </c>
      <c r="R19" s="367"/>
      <c r="S19" s="623">
        <v>0</v>
      </c>
      <c r="T19" s="623">
        <v>0</v>
      </c>
      <c r="U19" s="367">
        <f t="shared" si="3"/>
        <v>0</v>
      </c>
      <c r="V19" s="367"/>
      <c r="W19" s="623">
        <v>0</v>
      </c>
      <c r="X19" s="623">
        <v>0</v>
      </c>
      <c r="Y19" s="367">
        <f t="shared" si="7"/>
        <v>0</v>
      </c>
      <c r="Z19" s="367"/>
      <c r="AA19" s="621">
        <f t="shared" si="4"/>
        <v>7</v>
      </c>
      <c r="AB19" s="621">
        <f t="shared" si="5"/>
        <v>4</v>
      </c>
      <c r="AC19" s="595">
        <f t="shared" si="6"/>
        <v>11</v>
      </c>
    </row>
    <row r="20" spans="1:54" ht="13.5" customHeight="1">
      <c r="A20" s="359"/>
      <c r="B20" s="359"/>
      <c r="C20" s="359"/>
      <c r="D20" s="1892">
        <v>1402</v>
      </c>
      <c r="E20" s="373" t="s">
        <v>2</v>
      </c>
      <c r="F20" s="372"/>
      <c r="G20" s="498">
        <f>SUM(G21:G30)</f>
        <v>91</v>
      </c>
      <c r="H20" s="498">
        <f>SUM(H21:H30)</f>
        <v>68</v>
      </c>
      <c r="I20" s="498">
        <f t="shared" si="0"/>
        <v>159</v>
      </c>
      <c r="J20" s="498"/>
      <c r="K20" s="498">
        <f>SUM(K21:K30)</f>
        <v>23</v>
      </c>
      <c r="L20" s="498">
        <f>SUM(L21:L30)</f>
        <v>27</v>
      </c>
      <c r="M20" s="498">
        <f t="shared" si="1"/>
        <v>50</v>
      </c>
      <c r="N20" s="498"/>
      <c r="O20" s="498">
        <f>SUM(O21:O30)</f>
        <v>11</v>
      </c>
      <c r="P20" s="498">
        <f>SUM(P21:P30)</f>
        <v>7</v>
      </c>
      <c r="Q20" s="498">
        <f t="shared" si="2"/>
        <v>18</v>
      </c>
      <c r="R20" s="498"/>
      <c r="S20" s="498">
        <f>SUM(S21:S30)</f>
        <v>32</v>
      </c>
      <c r="T20" s="498">
        <f>SUM(T21:T30)</f>
        <v>18</v>
      </c>
      <c r="U20" s="498">
        <f t="shared" si="3"/>
        <v>50</v>
      </c>
      <c r="V20" s="498"/>
      <c r="W20" s="498">
        <f>SUM(W21:W30)</f>
        <v>154</v>
      </c>
      <c r="X20" s="498">
        <f>SUM(X21:X30)</f>
        <v>69</v>
      </c>
      <c r="Y20" s="498">
        <f t="shared" si="7"/>
        <v>223</v>
      </c>
      <c r="Z20" s="627"/>
      <c r="AA20" s="481">
        <f t="shared" si="4"/>
        <v>311</v>
      </c>
      <c r="AB20" s="481">
        <f t="shared" si="5"/>
        <v>189</v>
      </c>
      <c r="AC20" s="480">
        <f t="shared" si="6"/>
        <v>500</v>
      </c>
      <c r="AZ20" s="629"/>
      <c r="BA20" s="628"/>
      <c r="BB20" s="628"/>
    </row>
    <row r="21" spans="1:54" ht="13.5" customHeight="1">
      <c r="A21" s="359">
        <v>2</v>
      </c>
      <c r="B21" s="359">
        <v>4</v>
      </c>
      <c r="C21" s="359">
        <v>11</v>
      </c>
      <c r="D21" s="1892"/>
      <c r="E21" s="478" t="s">
        <v>37</v>
      </c>
      <c r="F21" s="4"/>
      <c r="G21" s="478">
        <v>42</v>
      </c>
      <c r="H21" s="478">
        <v>30</v>
      </c>
      <c r="I21" s="367">
        <f t="shared" si="0"/>
        <v>72</v>
      </c>
      <c r="J21" s="367"/>
      <c r="K21" s="478">
        <v>4</v>
      </c>
      <c r="L21" s="478">
        <v>4</v>
      </c>
      <c r="M21" s="367">
        <f t="shared" si="1"/>
        <v>8</v>
      </c>
      <c r="N21" s="367"/>
      <c r="O21" s="478">
        <v>2</v>
      </c>
      <c r="P21" s="478">
        <v>2</v>
      </c>
      <c r="Q21" s="367">
        <f t="shared" si="2"/>
        <v>4</v>
      </c>
      <c r="R21" s="367"/>
      <c r="S21" s="478">
        <v>7</v>
      </c>
      <c r="T21" s="478">
        <v>2</v>
      </c>
      <c r="U21" s="367">
        <f t="shared" si="3"/>
        <v>9</v>
      </c>
      <c r="V21" s="367"/>
      <c r="W21" s="478">
        <v>63</v>
      </c>
      <c r="X21" s="478">
        <v>23</v>
      </c>
      <c r="Y21" s="367">
        <f t="shared" si="7"/>
        <v>86</v>
      </c>
      <c r="Z21" s="367"/>
      <c r="AA21" s="626">
        <f t="shared" si="4"/>
        <v>118</v>
      </c>
      <c r="AB21" s="626">
        <f t="shared" si="5"/>
        <v>61</v>
      </c>
      <c r="AC21" s="595">
        <f t="shared" si="6"/>
        <v>179</v>
      </c>
      <c r="AD21" s="630"/>
      <c r="AF21" s="630"/>
      <c r="AG21" s="630"/>
      <c r="AH21" s="630"/>
      <c r="AI21" s="630"/>
      <c r="AJ21" s="630"/>
      <c r="AK21" s="630"/>
      <c r="AL21" s="630"/>
      <c r="AM21" s="630"/>
      <c r="AN21" s="630"/>
      <c r="AO21" s="630"/>
      <c r="AP21" s="630"/>
      <c r="AQ21" s="630"/>
      <c r="AR21" s="630"/>
      <c r="AS21" s="630"/>
      <c r="AT21" s="630"/>
      <c r="AU21" s="630"/>
      <c r="AV21" s="630"/>
      <c r="AW21" s="630"/>
      <c r="AZ21" s="629"/>
      <c r="BA21" s="628"/>
      <c r="BB21" s="628"/>
    </row>
    <row r="22" spans="1:54" ht="12.75" customHeight="1">
      <c r="A22" s="359">
        <v>2</v>
      </c>
      <c r="B22" s="359">
        <v>4</v>
      </c>
      <c r="C22" s="359">
        <v>10</v>
      </c>
      <c r="D22" s="1892"/>
      <c r="E22" s="478" t="s">
        <v>38</v>
      </c>
      <c r="F22" s="4"/>
      <c r="G22" s="478">
        <v>13</v>
      </c>
      <c r="H22" s="478">
        <v>8</v>
      </c>
      <c r="I22" s="367">
        <f t="shared" si="0"/>
        <v>21</v>
      </c>
      <c r="J22" s="367"/>
      <c r="K22" s="478">
        <v>5</v>
      </c>
      <c r="L22" s="478">
        <v>5</v>
      </c>
      <c r="M22" s="367">
        <f t="shared" si="1"/>
        <v>10</v>
      </c>
      <c r="N22" s="367"/>
      <c r="O22" s="478">
        <v>0</v>
      </c>
      <c r="P22" s="478">
        <v>0</v>
      </c>
      <c r="Q22" s="367">
        <f t="shared" si="2"/>
        <v>0</v>
      </c>
      <c r="R22" s="367"/>
      <c r="S22" s="478">
        <v>6</v>
      </c>
      <c r="T22" s="478">
        <v>2</v>
      </c>
      <c r="U22" s="367">
        <f t="shared" si="3"/>
        <v>8</v>
      </c>
      <c r="V22" s="367"/>
      <c r="W22" s="478">
        <v>32</v>
      </c>
      <c r="X22" s="478">
        <v>6</v>
      </c>
      <c r="Y22" s="367">
        <f t="shared" si="7"/>
        <v>38</v>
      </c>
      <c r="Z22" s="367"/>
      <c r="AA22" s="621">
        <f t="shared" si="4"/>
        <v>56</v>
      </c>
      <c r="AB22" s="621">
        <f t="shared" si="5"/>
        <v>21</v>
      </c>
      <c r="AC22" s="595">
        <f t="shared" si="6"/>
        <v>77</v>
      </c>
    </row>
    <row r="23" spans="1:54" ht="13.5" customHeight="1">
      <c r="A23" s="359">
        <v>2</v>
      </c>
      <c r="B23" s="359">
        <v>4</v>
      </c>
      <c r="C23" s="359">
        <v>10</v>
      </c>
      <c r="D23" s="1892"/>
      <c r="E23" s="478" t="s">
        <v>39</v>
      </c>
      <c r="F23" s="4"/>
      <c r="G23" s="478">
        <v>10</v>
      </c>
      <c r="H23" s="478">
        <v>6</v>
      </c>
      <c r="I23" s="367">
        <f t="shared" si="0"/>
        <v>16</v>
      </c>
      <c r="J23" s="367"/>
      <c r="K23" s="478">
        <v>5</v>
      </c>
      <c r="L23" s="478">
        <v>6</v>
      </c>
      <c r="M23" s="367">
        <f t="shared" si="1"/>
        <v>11</v>
      </c>
      <c r="N23" s="367"/>
      <c r="O23" s="478">
        <v>2</v>
      </c>
      <c r="P23" s="478">
        <v>1</v>
      </c>
      <c r="Q23" s="367">
        <f t="shared" si="2"/>
        <v>3</v>
      </c>
      <c r="R23" s="367"/>
      <c r="S23" s="478">
        <v>4</v>
      </c>
      <c r="T23" s="478">
        <v>5</v>
      </c>
      <c r="U23" s="367">
        <f t="shared" si="3"/>
        <v>9</v>
      </c>
      <c r="V23" s="367"/>
      <c r="W23" s="478">
        <v>27</v>
      </c>
      <c r="X23" s="478">
        <v>22</v>
      </c>
      <c r="Y23" s="367">
        <f t="shared" si="7"/>
        <v>49</v>
      </c>
      <c r="Z23" s="367"/>
      <c r="AA23" s="621">
        <f t="shared" si="4"/>
        <v>48</v>
      </c>
      <c r="AB23" s="621">
        <f t="shared" si="5"/>
        <v>40</v>
      </c>
      <c r="AC23" s="595">
        <f t="shared" si="6"/>
        <v>88</v>
      </c>
      <c r="AD23" s="630"/>
      <c r="AF23" s="630"/>
      <c r="AG23" s="630"/>
      <c r="AH23" s="630"/>
      <c r="AI23" s="630"/>
      <c r="AJ23" s="630"/>
      <c r="AK23" s="630"/>
      <c r="AL23" s="630"/>
      <c r="AM23" s="630"/>
      <c r="AN23" s="630"/>
      <c r="AO23" s="630"/>
      <c r="AP23" s="630"/>
      <c r="AQ23" s="630"/>
      <c r="AR23" s="630"/>
      <c r="AS23" s="630"/>
      <c r="AT23" s="630"/>
      <c r="AU23" s="630"/>
      <c r="AV23" s="630"/>
      <c r="AW23" s="630"/>
      <c r="AZ23" s="629"/>
      <c r="BA23" s="628"/>
      <c r="BB23" s="628"/>
    </row>
    <row r="24" spans="1:54" ht="12.75" customHeight="1">
      <c r="A24" s="359">
        <v>2</v>
      </c>
      <c r="B24" s="359">
        <v>4</v>
      </c>
      <c r="C24" s="359">
        <v>3</v>
      </c>
      <c r="D24" s="1892"/>
      <c r="E24" s="478" t="s">
        <v>40</v>
      </c>
      <c r="F24" s="4"/>
      <c r="G24" s="478">
        <v>11</v>
      </c>
      <c r="H24" s="478">
        <v>5</v>
      </c>
      <c r="I24" s="367">
        <f t="shared" si="0"/>
        <v>16</v>
      </c>
      <c r="J24" s="367"/>
      <c r="K24" s="478">
        <v>0</v>
      </c>
      <c r="L24" s="478">
        <v>1</v>
      </c>
      <c r="M24" s="367">
        <f t="shared" si="1"/>
        <v>1</v>
      </c>
      <c r="N24" s="367"/>
      <c r="O24" s="478">
        <v>3</v>
      </c>
      <c r="P24" s="478">
        <v>1</v>
      </c>
      <c r="Q24" s="367">
        <f t="shared" si="2"/>
        <v>4</v>
      </c>
      <c r="R24" s="367"/>
      <c r="S24" s="478">
        <v>4</v>
      </c>
      <c r="T24" s="478">
        <v>4</v>
      </c>
      <c r="U24" s="367">
        <f t="shared" si="3"/>
        <v>8</v>
      </c>
      <c r="V24" s="367"/>
      <c r="W24" s="478">
        <v>13</v>
      </c>
      <c r="X24" s="478">
        <v>6</v>
      </c>
      <c r="Y24" s="367">
        <f t="shared" si="7"/>
        <v>19</v>
      </c>
      <c r="Z24" s="367"/>
      <c r="AA24" s="621">
        <f t="shared" si="4"/>
        <v>31</v>
      </c>
      <c r="AB24" s="621">
        <f t="shared" si="5"/>
        <v>17</v>
      </c>
      <c r="AC24" s="595">
        <f t="shared" si="6"/>
        <v>48</v>
      </c>
    </row>
    <row r="25" spans="1:54" ht="13.5" customHeight="1">
      <c r="A25" s="359">
        <v>2</v>
      </c>
      <c r="B25" s="359">
        <v>4</v>
      </c>
      <c r="C25" s="359">
        <v>7</v>
      </c>
      <c r="D25" s="1892"/>
      <c r="E25" s="478" t="s">
        <v>41</v>
      </c>
      <c r="F25" s="4"/>
      <c r="G25" s="478">
        <v>6</v>
      </c>
      <c r="H25" s="478">
        <v>7</v>
      </c>
      <c r="I25" s="367">
        <f t="shared" si="0"/>
        <v>13</v>
      </c>
      <c r="J25" s="367"/>
      <c r="K25" s="478">
        <v>0</v>
      </c>
      <c r="L25" s="478">
        <v>0</v>
      </c>
      <c r="M25" s="367">
        <f t="shared" si="1"/>
        <v>0</v>
      </c>
      <c r="N25" s="367"/>
      <c r="O25" s="478">
        <v>1</v>
      </c>
      <c r="P25" s="478">
        <v>1</v>
      </c>
      <c r="Q25" s="367">
        <f t="shared" si="2"/>
        <v>2</v>
      </c>
      <c r="R25" s="367"/>
      <c r="S25" s="478">
        <v>5</v>
      </c>
      <c r="T25" s="478">
        <v>1</v>
      </c>
      <c r="U25" s="367">
        <f t="shared" si="3"/>
        <v>6</v>
      </c>
      <c r="V25" s="367"/>
      <c r="W25" s="478">
        <v>7</v>
      </c>
      <c r="X25" s="478">
        <v>1</v>
      </c>
      <c r="Y25" s="367">
        <f t="shared" si="7"/>
        <v>8</v>
      </c>
      <c r="Z25" s="367"/>
      <c r="AA25" s="621">
        <f t="shared" si="4"/>
        <v>19</v>
      </c>
      <c r="AB25" s="621">
        <f t="shared" si="5"/>
        <v>10</v>
      </c>
      <c r="AC25" s="595">
        <f t="shared" si="6"/>
        <v>29</v>
      </c>
      <c r="AD25" s="630"/>
      <c r="AF25" s="630"/>
      <c r="AG25" s="630"/>
      <c r="AH25" s="630"/>
      <c r="AI25" s="630"/>
      <c r="AJ25" s="630"/>
      <c r="AK25" s="630"/>
      <c r="AL25" s="630"/>
      <c r="AM25" s="630"/>
      <c r="AN25" s="630"/>
      <c r="AO25" s="630"/>
      <c r="AP25" s="630"/>
      <c r="AQ25" s="630"/>
      <c r="AR25" s="630"/>
      <c r="AS25" s="630"/>
      <c r="AT25" s="630"/>
      <c r="AU25" s="630"/>
      <c r="AV25" s="630"/>
      <c r="AW25" s="630"/>
      <c r="AZ25" s="629"/>
      <c r="BA25" s="628"/>
      <c r="BB25" s="628"/>
    </row>
    <row r="26" spans="1:54" ht="13.5" customHeight="1">
      <c r="A26" s="359">
        <v>2</v>
      </c>
      <c r="B26" s="359">
        <v>4</v>
      </c>
      <c r="C26" s="359">
        <v>1</v>
      </c>
      <c r="D26" s="1892"/>
      <c r="E26" s="478" t="s">
        <v>42</v>
      </c>
      <c r="F26" s="4"/>
      <c r="G26" s="478">
        <v>1</v>
      </c>
      <c r="H26" s="478">
        <v>2</v>
      </c>
      <c r="I26" s="367">
        <f t="shared" si="0"/>
        <v>3</v>
      </c>
      <c r="J26" s="367"/>
      <c r="K26" s="478">
        <v>2</v>
      </c>
      <c r="L26" s="478">
        <v>1</v>
      </c>
      <c r="M26" s="367">
        <f t="shared" si="1"/>
        <v>3</v>
      </c>
      <c r="N26" s="367"/>
      <c r="O26" s="478">
        <v>0</v>
      </c>
      <c r="P26" s="478">
        <v>0</v>
      </c>
      <c r="Q26" s="367">
        <f t="shared" si="2"/>
        <v>0</v>
      </c>
      <c r="R26" s="367"/>
      <c r="S26" s="478">
        <v>5</v>
      </c>
      <c r="T26" s="478">
        <v>1</v>
      </c>
      <c r="U26" s="367">
        <f t="shared" si="3"/>
        <v>6</v>
      </c>
      <c r="V26" s="367"/>
      <c r="W26" s="478">
        <v>1</v>
      </c>
      <c r="X26" s="478">
        <v>4</v>
      </c>
      <c r="Y26" s="367">
        <f t="shared" si="7"/>
        <v>5</v>
      </c>
      <c r="Z26" s="367"/>
      <c r="AA26" s="621">
        <f t="shared" si="4"/>
        <v>9</v>
      </c>
      <c r="AB26" s="621">
        <f t="shared" si="5"/>
        <v>8</v>
      </c>
      <c r="AC26" s="595">
        <f t="shared" si="6"/>
        <v>17</v>
      </c>
      <c r="AD26" s="630"/>
      <c r="AF26" s="630"/>
      <c r="AG26" s="630"/>
      <c r="AH26" s="630"/>
      <c r="AI26" s="630"/>
      <c r="AJ26" s="630"/>
      <c r="AK26" s="630"/>
      <c r="AL26" s="630"/>
      <c r="AM26" s="630"/>
      <c r="AN26" s="630"/>
      <c r="AO26" s="630"/>
      <c r="AP26" s="630"/>
      <c r="AQ26" s="630"/>
      <c r="AR26" s="630"/>
      <c r="AS26" s="630"/>
      <c r="AT26" s="630"/>
      <c r="AU26" s="630"/>
      <c r="AV26" s="630"/>
      <c r="AW26" s="630"/>
      <c r="AZ26" s="629"/>
      <c r="BA26" s="628"/>
      <c r="BB26" s="628"/>
    </row>
    <row r="27" spans="1:54" ht="13.5" customHeight="1">
      <c r="A27" s="359">
        <v>2</v>
      </c>
      <c r="B27" s="359">
        <v>4</v>
      </c>
      <c r="C27" s="359">
        <v>9</v>
      </c>
      <c r="D27" s="1892"/>
      <c r="E27" s="478" t="s">
        <v>43</v>
      </c>
      <c r="F27" s="4"/>
      <c r="G27" s="478">
        <v>6</v>
      </c>
      <c r="H27" s="478">
        <v>5</v>
      </c>
      <c r="I27" s="367">
        <f t="shared" si="0"/>
        <v>11</v>
      </c>
      <c r="J27" s="367"/>
      <c r="K27" s="478">
        <v>3</v>
      </c>
      <c r="L27" s="478">
        <v>0</v>
      </c>
      <c r="M27" s="367">
        <f t="shared" si="1"/>
        <v>3</v>
      </c>
      <c r="N27" s="367"/>
      <c r="O27" s="478">
        <v>1</v>
      </c>
      <c r="P27" s="478">
        <v>2</v>
      </c>
      <c r="Q27" s="367">
        <f t="shared" si="2"/>
        <v>3</v>
      </c>
      <c r="R27" s="367"/>
      <c r="S27" s="478">
        <v>1</v>
      </c>
      <c r="T27" s="478">
        <v>2</v>
      </c>
      <c r="U27" s="367">
        <f t="shared" si="3"/>
        <v>3</v>
      </c>
      <c r="V27" s="367"/>
      <c r="W27" s="478">
        <v>7</v>
      </c>
      <c r="X27" s="478">
        <v>4</v>
      </c>
      <c r="Y27" s="367">
        <f t="shared" si="7"/>
        <v>11</v>
      </c>
      <c r="Z27" s="367"/>
      <c r="AA27" s="621">
        <f t="shared" si="4"/>
        <v>18</v>
      </c>
      <c r="AB27" s="621">
        <f t="shared" si="5"/>
        <v>13</v>
      </c>
      <c r="AC27" s="595">
        <f t="shared" si="6"/>
        <v>31</v>
      </c>
      <c r="AD27" s="630"/>
      <c r="AF27" s="630"/>
      <c r="AG27" s="630"/>
      <c r="AH27" s="630"/>
      <c r="AI27" s="630"/>
      <c r="AJ27" s="630"/>
      <c r="AK27" s="630"/>
      <c r="AL27" s="630"/>
      <c r="AM27" s="630"/>
      <c r="AN27" s="630"/>
      <c r="AO27" s="630"/>
      <c r="AP27" s="630"/>
      <c r="AQ27" s="630"/>
      <c r="AR27" s="630"/>
      <c r="AS27" s="630"/>
      <c r="AT27" s="630"/>
      <c r="AU27" s="630"/>
      <c r="AV27" s="630"/>
      <c r="AW27" s="630"/>
      <c r="AZ27" s="629"/>
      <c r="BA27" s="628"/>
      <c r="BB27" s="628"/>
    </row>
    <row r="28" spans="1:54" ht="13.5" customHeight="1">
      <c r="A28" s="359">
        <v>2</v>
      </c>
      <c r="B28" s="359">
        <v>4</v>
      </c>
      <c r="C28" s="359">
        <v>11</v>
      </c>
      <c r="D28" s="1892"/>
      <c r="E28" s="478" t="s">
        <v>44</v>
      </c>
      <c r="F28" s="4"/>
      <c r="G28" s="478">
        <v>2</v>
      </c>
      <c r="H28" s="478">
        <v>5</v>
      </c>
      <c r="I28" s="367">
        <f t="shared" si="0"/>
        <v>7</v>
      </c>
      <c r="J28" s="367"/>
      <c r="K28" s="478">
        <v>3</v>
      </c>
      <c r="L28" s="478">
        <v>9</v>
      </c>
      <c r="M28" s="367">
        <f t="shared" si="1"/>
        <v>12</v>
      </c>
      <c r="N28" s="367"/>
      <c r="O28" s="478">
        <v>2</v>
      </c>
      <c r="P28" s="478">
        <v>0</v>
      </c>
      <c r="Q28" s="367">
        <f t="shared" si="2"/>
        <v>2</v>
      </c>
      <c r="R28" s="367"/>
      <c r="S28" s="478">
        <v>0</v>
      </c>
      <c r="T28" s="478">
        <v>1</v>
      </c>
      <c r="U28" s="367">
        <f t="shared" si="3"/>
        <v>1</v>
      </c>
      <c r="V28" s="367"/>
      <c r="W28" s="478">
        <v>4</v>
      </c>
      <c r="X28" s="478">
        <v>3</v>
      </c>
      <c r="Y28" s="367">
        <f t="shared" si="7"/>
        <v>7</v>
      </c>
      <c r="Z28" s="367"/>
      <c r="AA28" s="621">
        <f t="shared" si="4"/>
        <v>11</v>
      </c>
      <c r="AB28" s="621">
        <f t="shared" si="5"/>
        <v>18</v>
      </c>
      <c r="AC28" s="595">
        <f t="shared" si="6"/>
        <v>29</v>
      </c>
      <c r="AZ28" s="629"/>
      <c r="BA28" s="628"/>
      <c r="BB28" s="628"/>
    </row>
    <row r="29" spans="1:54" ht="13.5" customHeight="1">
      <c r="A29" s="359">
        <v>2</v>
      </c>
      <c r="B29" s="359">
        <v>4</v>
      </c>
      <c r="C29" s="359">
        <v>10</v>
      </c>
      <c r="D29" s="1892"/>
      <c r="E29" s="478" t="s">
        <v>193</v>
      </c>
      <c r="F29" s="4"/>
      <c r="G29" s="478">
        <v>0</v>
      </c>
      <c r="H29" s="478">
        <v>0</v>
      </c>
      <c r="I29" s="367">
        <f t="shared" si="0"/>
        <v>0</v>
      </c>
      <c r="J29" s="367"/>
      <c r="K29" s="478">
        <v>1</v>
      </c>
      <c r="L29" s="478">
        <v>1</v>
      </c>
      <c r="M29" s="367">
        <f t="shared" si="1"/>
        <v>2</v>
      </c>
      <c r="N29" s="367"/>
      <c r="O29" s="478">
        <v>0</v>
      </c>
      <c r="P29" s="478">
        <v>0</v>
      </c>
      <c r="Q29" s="367">
        <f t="shared" si="2"/>
        <v>0</v>
      </c>
      <c r="R29" s="367"/>
      <c r="S29" s="478">
        <v>0</v>
      </c>
      <c r="T29" s="478">
        <v>0</v>
      </c>
      <c r="U29" s="367">
        <f t="shared" si="3"/>
        <v>0</v>
      </c>
      <c r="V29" s="367"/>
      <c r="W29" s="478">
        <v>0</v>
      </c>
      <c r="X29" s="478">
        <v>0</v>
      </c>
      <c r="Y29" s="367">
        <f t="shared" si="7"/>
        <v>0</v>
      </c>
      <c r="Z29" s="367"/>
      <c r="AA29" s="621">
        <f t="shared" si="4"/>
        <v>1</v>
      </c>
      <c r="AB29" s="621">
        <f t="shared" si="5"/>
        <v>1</v>
      </c>
      <c r="AC29" s="595">
        <f t="shared" si="6"/>
        <v>2</v>
      </c>
      <c r="AZ29" s="629"/>
      <c r="BA29" s="628"/>
      <c r="BB29" s="628"/>
    </row>
    <row r="30" spans="1:54" ht="13.5" customHeight="1">
      <c r="A30" s="359">
        <v>2</v>
      </c>
      <c r="B30" s="359">
        <v>4</v>
      </c>
      <c r="C30" s="359">
        <v>11</v>
      </c>
      <c r="D30" s="1892"/>
      <c r="E30" s="474" t="s">
        <v>192</v>
      </c>
      <c r="F30" s="4"/>
      <c r="G30" s="478">
        <v>0</v>
      </c>
      <c r="H30" s="478">
        <v>0</v>
      </c>
      <c r="I30" s="367">
        <f t="shared" si="0"/>
        <v>0</v>
      </c>
      <c r="J30" s="367"/>
      <c r="K30" s="478">
        <v>0</v>
      </c>
      <c r="L30" s="478">
        <v>0</v>
      </c>
      <c r="M30" s="367">
        <f t="shared" si="1"/>
        <v>0</v>
      </c>
      <c r="N30" s="367"/>
      <c r="O30" s="478">
        <v>0</v>
      </c>
      <c r="P30" s="478">
        <v>0</v>
      </c>
      <c r="Q30" s="367">
        <f t="shared" si="2"/>
        <v>0</v>
      </c>
      <c r="R30" s="367"/>
      <c r="S30" s="478">
        <v>0</v>
      </c>
      <c r="T30" s="478">
        <v>0</v>
      </c>
      <c r="U30" s="367">
        <f t="shared" si="3"/>
        <v>0</v>
      </c>
      <c r="V30" s="367"/>
      <c r="W30" s="478">
        <v>0</v>
      </c>
      <c r="X30" s="478">
        <v>0</v>
      </c>
      <c r="Y30" s="367">
        <f t="shared" si="7"/>
        <v>0</v>
      </c>
      <c r="Z30" s="367"/>
      <c r="AA30" s="621">
        <f t="shared" si="4"/>
        <v>0</v>
      </c>
      <c r="AB30" s="621">
        <f t="shared" si="5"/>
        <v>0</v>
      </c>
      <c r="AC30" s="595">
        <f t="shared" si="6"/>
        <v>0</v>
      </c>
      <c r="AZ30" s="629"/>
      <c r="BA30" s="628"/>
      <c r="BB30" s="628"/>
    </row>
    <row r="31" spans="1:54" ht="15" customHeight="1">
      <c r="A31" s="359"/>
      <c r="B31" s="359"/>
      <c r="C31" s="359"/>
      <c r="D31" s="1891">
        <v>1403</v>
      </c>
      <c r="E31" s="373" t="s">
        <v>3</v>
      </c>
      <c r="F31" s="372"/>
      <c r="G31" s="481">
        <f>SUM(G32:G34)</f>
        <v>53</v>
      </c>
      <c r="H31" s="481">
        <f>SUM(H32:H34)</f>
        <v>91</v>
      </c>
      <c r="I31" s="481">
        <f t="shared" si="0"/>
        <v>144</v>
      </c>
      <c r="J31" s="627"/>
      <c r="K31" s="481">
        <f>SUM(K32:K34)</f>
        <v>9</v>
      </c>
      <c r="L31" s="481">
        <f>SUM(L32:L34)</f>
        <v>12</v>
      </c>
      <c r="M31" s="481">
        <f t="shared" si="1"/>
        <v>21</v>
      </c>
      <c r="N31" s="627"/>
      <c r="O31" s="481">
        <f>SUM(O32:O34)</f>
        <v>4</v>
      </c>
      <c r="P31" s="481">
        <f>SUM(P32:P34)</f>
        <v>8</v>
      </c>
      <c r="Q31" s="481">
        <f t="shared" si="2"/>
        <v>12</v>
      </c>
      <c r="R31" s="627"/>
      <c r="S31" s="481">
        <f>SUM(S32:S34)</f>
        <v>16</v>
      </c>
      <c r="T31" s="481">
        <f>SUM(T32:T34)</f>
        <v>20</v>
      </c>
      <c r="U31" s="481">
        <f t="shared" si="3"/>
        <v>36</v>
      </c>
      <c r="V31" s="627"/>
      <c r="W31" s="481">
        <f>SUM(W32:W34)</f>
        <v>14</v>
      </c>
      <c r="X31" s="481">
        <f>SUM(X32:X34)</f>
        <v>36</v>
      </c>
      <c r="Y31" s="481">
        <f t="shared" si="7"/>
        <v>50</v>
      </c>
      <c r="Z31" s="627"/>
      <c r="AA31" s="481">
        <f t="shared" si="4"/>
        <v>96</v>
      </c>
      <c r="AB31" s="481">
        <f t="shared" si="5"/>
        <v>167</v>
      </c>
      <c r="AC31" s="480">
        <f t="shared" si="6"/>
        <v>263</v>
      </c>
    </row>
    <row r="32" spans="1:54" s="449" customFormat="1">
      <c r="A32" s="468">
        <v>3</v>
      </c>
      <c r="B32" s="468">
        <v>5</v>
      </c>
      <c r="C32" s="468">
        <v>11</v>
      </c>
      <c r="D32" s="1892"/>
      <c r="E32" s="478" t="s">
        <v>45</v>
      </c>
      <c r="F32" s="594"/>
      <c r="G32" s="478">
        <v>39</v>
      </c>
      <c r="H32" s="478">
        <v>54</v>
      </c>
      <c r="I32" s="497">
        <f t="shared" si="0"/>
        <v>93</v>
      </c>
      <c r="J32" s="497"/>
      <c r="K32" s="478">
        <v>2</v>
      </c>
      <c r="L32" s="478">
        <v>2</v>
      </c>
      <c r="M32" s="497">
        <f t="shared" si="1"/>
        <v>4</v>
      </c>
      <c r="N32" s="497"/>
      <c r="O32" s="478">
        <v>2</v>
      </c>
      <c r="P32" s="478">
        <v>3</v>
      </c>
      <c r="Q32" s="497">
        <f t="shared" si="2"/>
        <v>5</v>
      </c>
      <c r="R32" s="497"/>
      <c r="S32" s="478">
        <v>5</v>
      </c>
      <c r="T32" s="478">
        <v>7</v>
      </c>
      <c r="U32" s="497">
        <f t="shared" si="3"/>
        <v>12</v>
      </c>
      <c r="V32" s="497"/>
      <c r="W32" s="478">
        <v>10</v>
      </c>
      <c r="X32" s="478">
        <v>22</v>
      </c>
      <c r="Y32" s="497">
        <f t="shared" si="7"/>
        <v>32</v>
      </c>
      <c r="Z32" s="497"/>
      <c r="AA32" s="626">
        <f t="shared" si="4"/>
        <v>58</v>
      </c>
      <c r="AB32" s="626">
        <f t="shared" si="5"/>
        <v>88</v>
      </c>
      <c r="AC32" s="516">
        <f t="shared" si="6"/>
        <v>146</v>
      </c>
      <c r="AE32" s="618"/>
    </row>
    <row r="33" spans="1:42" s="449" customFormat="1" ht="14.1" customHeight="1">
      <c r="A33" s="468">
        <v>3</v>
      </c>
      <c r="B33" s="468">
        <v>5</v>
      </c>
      <c r="C33" s="468">
        <v>8</v>
      </c>
      <c r="D33" s="1892"/>
      <c r="E33" s="478" t="s">
        <v>46</v>
      </c>
      <c r="F33" s="594"/>
      <c r="G33" s="478">
        <v>4</v>
      </c>
      <c r="H33" s="478">
        <v>11</v>
      </c>
      <c r="I33" s="497">
        <f t="shared" si="0"/>
        <v>15</v>
      </c>
      <c r="J33" s="497"/>
      <c r="K33" s="478">
        <v>4</v>
      </c>
      <c r="L33" s="478">
        <v>8</v>
      </c>
      <c r="M33" s="497">
        <f t="shared" si="1"/>
        <v>12</v>
      </c>
      <c r="N33" s="497"/>
      <c r="O33" s="478">
        <v>1</v>
      </c>
      <c r="P33" s="478">
        <v>4</v>
      </c>
      <c r="Q33" s="497">
        <f t="shared" si="2"/>
        <v>5</v>
      </c>
      <c r="R33" s="497"/>
      <c r="S33" s="478">
        <v>6</v>
      </c>
      <c r="T33" s="478">
        <v>7</v>
      </c>
      <c r="U33" s="497">
        <f t="shared" si="3"/>
        <v>13</v>
      </c>
      <c r="V33" s="497"/>
      <c r="W33" s="478">
        <v>1</v>
      </c>
      <c r="X33" s="478">
        <v>4</v>
      </c>
      <c r="Y33" s="497">
        <f t="shared" si="7"/>
        <v>5</v>
      </c>
      <c r="Z33" s="497"/>
      <c r="AA33" s="621">
        <f t="shared" si="4"/>
        <v>16</v>
      </c>
      <c r="AB33" s="621">
        <f t="shared" si="5"/>
        <v>34</v>
      </c>
      <c r="AC33" s="516">
        <f t="shared" si="6"/>
        <v>50</v>
      </c>
      <c r="AE33" s="618"/>
    </row>
    <row r="34" spans="1:42" s="449" customFormat="1">
      <c r="A34" s="468">
        <v>3</v>
      </c>
      <c r="B34" s="468">
        <v>5</v>
      </c>
      <c r="C34" s="468">
        <v>10</v>
      </c>
      <c r="D34" s="1892"/>
      <c r="E34" s="478" t="s">
        <v>47</v>
      </c>
      <c r="F34" s="594"/>
      <c r="G34" s="478">
        <v>10</v>
      </c>
      <c r="H34" s="478">
        <v>26</v>
      </c>
      <c r="I34" s="497">
        <f t="shared" si="0"/>
        <v>36</v>
      </c>
      <c r="J34" s="497"/>
      <c r="K34" s="478">
        <v>3</v>
      </c>
      <c r="L34" s="478">
        <v>2</v>
      </c>
      <c r="M34" s="497">
        <f t="shared" si="1"/>
        <v>5</v>
      </c>
      <c r="N34" s="497"/>
      <c r="O34" s="478">
        <v>1</v>
      </c>
      <c r="P34" s="478">
        <v>1</v>
      </c>
      <c r="Q34" s="497">
        <f t="shared" si="2"/>
        <v>2</v>
      </c>
      <c r="R34" s="497"/>
      <c r="S34" s="478">
        <v>5</v>
      </c>
      <c r="T34" s="478">
        <v>6</v>
      </c>
      <c r="U34" s="497">
        <f t="shared" si="3"/>
        <v>11</v>
      </c>
      <c r="V34" s="497"/>
      <c r="W34" s="478">
        <v>3</v>
      </c>
      <c r="X34" s="478">
        <v>10</v>
      </c>
      <c r="Y34" s="497">
        <f t="shared" si="7"/>
        <v>13</v>
      </c>
      <c r="Z34" s="497"/>
      <c r="AA34" s="621">
        <f t="shared" si="4"/>
        <v>22</v>
      </c>
      <c r="AB34" s="621">
        <f t="shared" si="5"/>
        <v>45</v>
      </c>
      <c r="AC34" s="516">
        <f t="shared" si="6"/>
        <v>67</v>
      </c>
      <c r="AE34" s="618"/>
    </row>
    <row r="35" spans="1:42">
      <c r="A35" s="359"/>
      <c r="B35" s="359"/>
      <c r="C35" s="359"/>
      <c r="D35" s="1894">
        <v>1404</v>
      </c>
      <c r="E35" s="373" t="s">
        <v>28</v>
      </c>
      <c r="F35" s="372"/>
      <c r="G35" s="481">
        <f>SUM(G36:G37)</f>
        <v>54</v>
      </c>
      <c r="H35" s="481">
        <f>SUM(H36:H37)</f>
        <v>20</v>
      </c>
      <c r="I35" s="481">
        <f t="shared" si="0"/>
        <v>74</v>
      </c>
      <c r="J35" s="481"/>
      <c r="K35" s="481">
        <f>SUM(K36:K37)</f>
        <v>12</v>
      </c>
      <c r="L35" s="481">
        <f>SUM(L36:L37)</f>
        <v>4</v>
      </c>
      <c r="M35" s="481">
        <f t="shared" si="1"/>
        <v>16</v>
      </c>
      <c r="N35" s="481"/>
      <c r="O35" s="481">
        <f>SUM(O36:O37)</f>
        <v>11</v>
      </c>
      <c r="P35" s="481">
        <f>SUM(P36:P37)</f>
        <v>3</v>
      </c>
      <c r="Q35" s="481">
        <f t="shared" si="2"/>
        <v>14</v>
      </c>
      <c r="R35" s="481"/>
      <c r="S35" s="481">
        <f>SUM(S36:S37)</f>
        <v>24</v>
      </c>
      <c r="T35" s="481">
        <f>SUM(T36:T37)</f>
        <v>12</v>
      </c>
      <c r="U35" s="481">
        <f t="shared" si="3"/>
        <v>36</v>
      </c>
      <c r="V35" s="481"/>
      <c r="W35" s="481">
        <f>SUM(W36:W37)</f>
        <v>84</v>
      </c>
      <c r="X35" s="481">
        <f>SUM(X36:X37)</f>
        <v>10</v>
      </c>
      <c r="Y35" s="481">
        <f t="shared" si="7"/>
        <v>94</v>
      </c>
      <c r="Z35" s="481"/>
      <c r="AA35" s="481">
        <f t="shared" si="4"/>
        <v>185</v>
      </c>
      <c r="AB35" s="481">
        <f t="shared" si="5"/>
        <v>49</v>
      </c>
      <c r="AC35" s="480">
        <f t="shared" si="6"/>
        <v>234</v>
      </c>
    </row>
    <row r="36" spans="1:42">
      <c r="A36" s="359">
        <v>4</v>
      </c>
      <c r="B36" s="359">
        <v>6</v>
      </c>
      <c r="C36" s="359">
        <v>11</v>
      </c>
      <c r="D36" s="1895"/>
      <c r="E36" s="589" t="s">
        <v>48</v>
      </c>
      <c r="F36" s="4"/>
      <c r="G36" s="478">
        <v>40</v>
      </c>
      <c r="H36" s="478">
        <v>18</v>
      </c>
      <c r="I36" s="367">
        <f t="shared" si="0"/>
        <v>58</v>
      </c>
      <c r="J36" s="367"/>
      <c r="K36" s="478">
        <v>6</v>
      </c>
      <c r="L36" s="478">
        <v>3</v>
      </c>
      <c r="M36" s="367">
        <f t="shared" si="1"/>
        <v>9</v>
      </c>
      <c r="N36" s="367"/>
      <c r="O36" s="478">
        <v>5</v>
      </c>
      <c r="P36" s="478">
        <v>1</v>
      </c>
      <c r="Q36" s="367">
        <f t="shared" si="2"/>
        <v>6</v>
      </c>
      <c r="R36" s="367"/>
      <c r="S36" s="478">
        <v>7</v>
      </c>
      <c r="T36" s="478">
        <v>6</v>
      </c>
      <c r="U36" s="367">
        <f t="shared" si="3"/>
        <v>13</v>
      </c>
      <c r="V36" s="367"/>
      <c r="W36" s="478">
        <v>42</v>
      </c>
      <c r="X36" s="478">
        <v>7</v>
      </c>
      <c r="Y36" s="367">
        <f t="shared" si="7"/>
        <v>49</v>
      </c>
      <c r="Z36" s="367"/>
      <c r="AA36" s="621">
        <f t="shared" si="4"/>
        <v>100</v>
      </c>
      <c r="AB36" s="621">
        <f t="shared" si="5"/>
        <v>35</v>
      </c>
      <c r="AC36" s="595">
        <f t="shared" si="6"/>
        <v>135</v>
      </c>
    </row>
    <row r="37" spans="1:42">
      <c r="A37" s="359">
        <v>4</v>
      </c>
      <c r="B37" s="359">
        <v>6</v>
      </c>
      <c r="C37" s="359">
        <v>11</v>
      </c>
      <c r="D37" s="1895"/>
      <c r="E37" s="478" t="s">
        <v>49</v>
      </c>
      <c r="F37" s="4"/>
      <c r="G37" s="478">
        <v>14</v>
      </c>
      <c r="H37" s="478">
        <v>2</v>
      </c>
      <c r="I37" s="367">
        <f t="shared" si="0"/>
        <v>16</v>
      </c>
      <c r="J37" s="367"/>
      <c r="K37" s="478">
        <v>6</v>
      </c>
      <c r="L37" s="478">
        <v>1</v>
      </c>
      <c r="M37" s="367">
        <f t="shared" si="1"/>
        <v>7</v>
      </c>
      <c r="N37" s="367"/>
      <c r="O37" s="478">
        <v>6</v>
      </c>
      <c r="P37" s="478">
        <v>2</v>
      </c>
      <c r="Q37" s="367">
        <f t="shared" si="2"/>
        <v>8</v>
      </c>
      <c r="R37" s="367"/>
      <c r="S37" s="478">
        <v>17</v>
      </c>
      <c r="T37" s="478">
        <v>6</v>
      </c>
      <c r="U37" s="367">
        <f t="shared" si="3"/>
        <v>23</v>
      </c>
      <c r="V37" s="367"/>
      <c r="W37" s="478">
        <v>42</v>
      </c>
      <c r="X37" s="478">
        <v>3</v>
      </c>
      <c r="Y37" s="367">
        <f t="shared" si="7"/>
        <v>45</v>
      </c>
      <c r="Z37" s="367"/>
      <c r="AA37" s="621">
        <f t="shared" si="4"/>
        <v>85</v>
      </c>
      <c r="AB37" s="621">
        <f t="shared" si="5"/>
        <v>14</v>
      </c>
      <c r="AC37" s="595">
        <f t="shared" si="6"/>
        <v>99</v>
      </c>
    </row>
    <row r="38" spans="1:42">
      <c r="A38" s="359"/>
      <c r="B38" s="359"/>
      <c r="C38" s="359"/>
      <c r="D38" s="1891">
        <v>1405</v>
      </c>
      <c r="E38" s="373" t="s">
        <v>4</v>
      </c>
      <c r="F38" s="491"/>
      <c r="G38" s="481">
        <f>SUM(G39:G42)</f>
        <v>51</v>
      </c>
      <c r="H38" s="481">
        <f>SUM(H39:H42)</f>
        <v>53</v>
      </c>
      <c r="I38" s="481">
        <f t="shared" si="0"/>
        <v>104</v>
      </c>
      <c r="J38" s="481"/>
      <c r="K38" s="481">
        <f>SUM(K39:K42)</f>
        <v>15</v>
      </c>
      <c r="L38" s="481">
        <f>SUM(L39:L42)</f>
        <v>15</v>
      </c>
      <c r="M38" s="481">
        <f t="shared" si="1"/>
        <v>30</v>
      </c>
      <c r="N38" s="481"/>
      <c r="O38" s="481">
        <f>SUM(O39:O42)</f>
        <v>10</v>
      </c>
      <c r="P38" s="481">
        <f>SUM(P39:P42)</f>
        <v>7</v>
      </c>
      <c r="Q38" s="481">
        <f t="shared" si="2"/>
        <v>17</v>
      </c>
      <c r="R38" s="481"/>
      <c r="S38" s="481">
        <f>SUM(S39:S42)</f>
        <v>34</v>
      </c>
      <c r="T38" s="481">
        <f>SUM(T39:T42)</f>
        <v>32</v>
      </c>
      <c r="U38" s="481">
        <f t="shared" si="3"/>
        <v>66</v>
      </c>
      <c r="V38" s="481"/>
      <c r="W38" s="481">
        <f>SUM(W39:W42)</f>
        <v>83</v>
      </c>
      <c r="X38" s="481">
        <f>SUM(X39:X42)</f>
        <v>51</v>
      </c>
      <c r="Y38" s="481">
        <f t="shared" si="7"/>
        <v>134</v>
      </c>
      <c r="Z38" s="481"/>
      <c r="AA38" s="481">
        <f t="shared" si="4"/>
        <v>193</v>
      </c>
      <c r="AB38" s="481">
        <f t="shared" si="5"/>
        <v>158</v>
      </c>
      <c r="AC38" s="480">
        <f t="shared" si="6"/>
        <v>351</v>
      </c>
    </row>
    <row r="39" spans="1:42">
      <c r="A39" s="359">
        <v>5</v>
      </c>
      <c r="B39" s="359">
        <v>4</v>
      </c>
      <c r="C39" s="359">
        <v>8</v>
      </c>
      <c r="D39" s="1892"/>
      <c r="E39" s="478" t="s">
        <v>50</v>
      </c>
      <c r="F39" s="4"/>
      <c r="G39" s="478">
        <v>8</v>
      </c>
      <c r="H39" s="478">
        <v>8</v>
      </c>
      <c r="I39" s="367">
        <f t="shared" si="0"/>
        <v>16</v>
      </c>
      <c r="J39" s="367"/>
      <c r="K39" s="478">
        <v>7</v>
      </c>
      <c r="L39" s="478">
        <v>12</v>
      </c>
      <c r="M39" s="367">
        <f t="shared" si="1"/>
        <v>19</v>
      </c>
      <c r="N39" s="367"/>
      <c r="O39" s="478">
        <v>4</v>
      </c>
      <c r="P39" s="478">
        <v>3</v>
      </c>
      <c r="Q39" s="367">
        <f t="shared" si="2"/>
        <v>7</v>
      </c>
      <c r="R39" s="367"/>
      <c r="S39" s="478">
        <v>17</v>
      </c>
      <c r="T39" s="478">
        <v>14</v>
      </c>
      <c r="U39" s="367">
        <f t="shared" si="3"/>
        <v>31</v>
      </c>
      <c r="V39" s="367"/>
      <c r="W39" s="478">
        <v>26</v>
      </c>
      <c r="X39" s="478">
        <v>13</v>
      </c>
      <c r="Y39" s="367">
        <f t="shared" si="7"/>
        <v>39</v>
      </c>
      <c r="Z39" s="367"/>
      <c r="AA39" s="621">
        <f t="shared" si="4"/>
        <v>62</v>
      </c>
      <c r="AB39" s="621">
        <f t="shared" si="5"/>
        <v>50</v>
      </c>
      <c r="AC39" s="595">
        <f t="shared" si="6"/>
        <v>112</v>
      </c>
    </row>
    <row r="40" spans="1:42">
      <c r="A40" s="359">
        <v>5</v>
      </c>
      <c r="B40" s="359">
        <v>5</v>
      </c>
      <c r="C40" s="359">
        <v>11</v>
      </c>
      <c r="D40" s="1892"/>
      <c r="E40" s="478" t="s">
        <v>58</v>
      </c>
      <c r="F40" s="4"/>
      <c r="G40" s="478">
        <v>31</v>
      </c>
      <c r="H40" s="478">
        <v>30</v>
      </c>
      <c r="I40" s="367">
        <f t="shared" si="0"/>
        <v>61</v>
      </c>
      <c r="J40" s="367"/>
      <c r="K40" s="478">
        <v>7</v>
      </c>
      <c r="L40" s="478">
        <v>3</v>
      </c>
      <c r="M40" s="367">
        <f t="shared" si="1"/>
        <v>10</v>
      </c>
      <c r="N40" s="367"/>
      <c r="O40" s="478">
        <v>1</v>
      </c>
      <c r="P40" s="478">
        <v>4</v>
      </c>
      <c r="Q40" s="367">
        <f t="shared" si="2"/>
        <v>5</v>
      </c>
      <c r="R40" s="367"/>
      <c r="S40" s="478">
        <v>13</v>
      </c>
      <c r="T40" s="478">
        <v>10</v>
      </c>
      <c r="U40" s="367">
        <f t="shared" si="3"/>
        <v>23</v>
      </c>
      <c r="V40" s="367"/>
      <c r="W40" s="478">
        <v>55</v>
      </c>
      <c r="X40" s="478">
        <v>35</v>
      </c>
      <c r="Y40" s="367">
        <f t="shared" si="7"/>
        <v>90</v>
      </c>
      <c r="Z40" s="367"/>
      <c r="AA40" s="621">
        <f t="shared" si="4"/>
        <v>107</v>
      </c>
      <c r="AB40" s="621">
        <f t="shared" si="5"/>
        <v>82</v>
      </c>
      <c r="AC40" s="595">
        <f t="shared" si="6"/>
        <v>189</v>
      </c>
    </row>
    <row r="41" spans="1:42">
      <c r="A41" s="359">
        <v>5</v>
      </c>
      <c r="B41" s="359">
        <v>5</v>
      </c>
      <c r="C41" s="359">
        <v>10</v>
      </c>
      <c r="D41" s="1892"/>
      <c r="E41" s="478" t="s">
        <v>51</v>
      </c>
      <c r="F41" s="4"/>
      <c r="G41" s="478">
        <v>3</v>
      </c>
      <c r="H41" s="478">
        <v>9</v>
      </c>
      <c r="I41" s="367">
        <f t="shared" ref="I41:I72" si="8">SUM(G41:H41)</f>
        <v>12</v>
      </c>
      <c r="J41" s="367"/>
      <c r="K41" s="478">
        <v>0</v>
      </c>
      <c r="L41" s="478">
        <v>0</v>
      </c>
      <c r="M41" s="367">
        <f t="shared" ref="M41:M72" si="9">SUM(K41:L41)</f>
        <v>0</v>
      </c>
      <c r="N41" s="367"/>
      <c r="O41" s="478">
        <v>1</v>
      </c>
      <c r="P41" s="478">
        <v>0</v>
      </c>
      <c r="Q41" s="367">
        <f t="shared" ref="Q41:Q72" si="10">SUM(O41:P41)</f>
        <v>1</v>
      </c>
      <c r="R41" s="367"/>
      <c r="S41" s="478">
        <v>4</v>
      </c>
      <c r="T41" s="478">
        <v>8</v>
      </c>
      <c r="U41" s="367">
        <f t="shared" ref="U41:U72" si="11">SUM(S41:T41)</f>
        <v>12</v>
      </c>
      <c r="V41" s="367"/>
      <c r="W41" s="478">
        <v>2</v>
      </c>
      <c r="X41" s="478">
        <v>3</v>
      </c>
      <c r="Y41" s="367">
        <f t="shared" si="7"/>
        <v>5</v>
      </c>
      <c r="Z41" s="367"/>
      <c r="AA41" s="621">
        <f t="shared" ref="AA41:AA63" si="12">SUM(G41+K41+O41+S41+W41)</f>
        <v>10</v>
      </c>
      <c r="AB41" s="621">
        <f t="shared" ref="AB41:AB63" si="13">SUM(H41+L41+P41+T41+X41)</f>
        <v>20</v>
      </c>
      <c r="AC41" s="595">
        <f t="shared" ref="AC41:AC63" si="14">SUM(Y41,U41,Q41,M41,I41)</f>
        <v>30</v>
      </c>
    </row>
    <row r="42" spans="1:42">
      <c r="A42" s="359">
        <v>5</v>
      </c>
      <c r="B42" s="359">
        <v>5</v>
      </c>
      <c r="C42" s="359">
        <v>13</v>
      </c>
      <c r="D42" s="1893"/>
      <c r="E42" s="478" t="s">
        <v>52</v>
      </c>
      <c r="F42" s="4"/>
      <c r="G42" s="478">
        <v>9</v>
      </c>
      <c r="H42" s="478">
        <v>6</v>
      </c>
      <c r="I42" s="367">
        <f t="shared" si="8"/>
        <v>15</v>
      </c>
      <c r="J42" s="367"/>
      <c r="K42" s="478">
        <v>1</v>
      </c>
      <c r="L42" s="478">
        <v>0</v>
      </c>
      <c r="M42" s="367">
        <f t="shared" si="9"/>
        <v>1</v>
      </c>
      <c r="N42" s="367"/>
      <c r="O42" s="478">
        <v>4</v>
      </c>
      <c r="P42" s="478">
        <v>0</v>
      </c>
      <c r="Q42" s="367">
        <f t="shared" si="10"/>
        <v>4</v>
      </c>
      <c r="R42" s="367"/>
      <c r="S42" s="478">
        <v>0</v>
      </c>
      <c r="T42" s="478">
        <v>0</v>
      </c>
      <c r="U42" s="367">
        <f t="shared" si="11"/>
        <v>0</v>
      </c>
      <c r="V42" s="367"/>
      <c r="W42" s="478">
        <v>0</v>
      </c>
      <c r="X42" s="478">
        <v>0</v>
      </c>
      <c r="Y42" s="367">
        <f t="shared" ref="Y42:Y73" si="15">SUM(W42:X42)</f>
        <v>0</v>
      </c>
      <c r="Z42" s="367"/>
      <c r="AA42" s="621">
        <f t="shared" si="12"/>
        <v>14</v>
      </c>
      <c r="AB42" s="621">
        <f t="shared" si="13"/>
        <v>6</v>
      </c>
      <c r="AC42" s="595">
        <f t="shared" si="14"/>
        <v>20</v>
      </c>
    </row>
    <row r="43" spans="1:42">
      <c r="A43" s="359"/>
      <c r="B43" s="359"/>
      <c r="C43" s="359"/>
      <c r="D43" s="1891">
        <v>1406</v>
      </c>
      <c r="E43" s="373" t="s">
        <v>5</v>
      </c>
      <c r="F43" s="372"/>
      <c r="G43" s="481">
        <f>SUM(G44:G49)</f>
        <v>125</v>
      </c>
      <c r="H43" s="481">
        <f>SUM(H44:H49)</f>
        <v>62</v>
      </c>
      <c r="I43" s="481">
        <f t="shared" si="8"/>
        <v>187</v>
      </c>
      <c r="J43" s="481"/>
      <c r="K43" s="481">
        <f>SUM(K44:K49)</f>
        <v>15</v>
      </c>
      <c r="L43" s="481">
        <f>SUM(L44:L49)</f>
        <v>10</v>
      </c>
      <c r="M43" s="481">
        <f t="shared" si="9"/>
        <v>25</v>
      </c>
      <c r="N43" s="481"/>
      <c r="O43" s="481">
        <f>SUM(O44:O49)</f>
        <v>9</v>
      </c>
      <c r="P43" s="481">
        <f>SUM(P44:P49)</f>
        <v>6</v>
      </c>
      <c r="Q43" s="481">
        <f t="shared" si="10"/>
        <v>15</v>
      </c>
      <c r="R43" s="481"/>
      <c r="S43" s="481">
        <f>SUM(S44:S49)</f>
        <v>20</v>
      </c>
      <c r="T43" s="481">
        <f>SUM(T44:T49)</f>
        <v>10</v>
      </c>
      <c r="U43" s="481">
        <f t="shared" si="11"/>
        <v>30</v>
      </c>
      <c r="V43" s="481"/>
      <c r="W43" s="481">
        <f>SUM(W44:W49)</f>
        <v>69</v>
      </c>
      <c r="X43" s="481">
        <f>SUM(X44:X49)</f>
        <v>28</v>
      </c>
      <c r="Y43" s="481">
        <f t="shared" si="15"/>
        <v>97</v>
      </c>
      <c r="Z43" s="481"/>
      <c r="AA43" s="481">
        <f t="shared" si="12"/>
        <v>238</v>
      </c>
      <c r="AB43" s="481">
        <f t="shared" si="13"/>
        <v>116</v>
      </c>
      <c r="AC43" s="480">
        <f t="shared" si="14"/>
        <v>354</v>
      </c>
      <c r="AJ43" s="2172"/>
      <c r="AK43" s="2172"/>
      <c r="AL43" s="2172"/>
      <c r="AM43" s="2172"/>
      <c r="AN43" s="2172"/>
      <c r="AO43" s="2172"/>
      <c r="AP43" s="2172"/>
    </row>
    <row r="44" spans="1:42">
      <c r="A44" s="359">
        <v>6</v>
      </c>
      <c r="B44" s="359">
        <v>2</v>
      </c>
      <c r="C44" s="359">
        <v>11</v>
      </c>
      <c r="D44" s="1892"/>
      <c r="E44" s="478" t="s">
        <v>53</v>
      </c>
      <c r="F44" s="4"/>
      <c r="G44" s="478">
        <v>49</v>
      </c>
      <c r="H44" s="478">
        <v>32</v>
      </c>
      <c r="I44" s="367">
        <f t="shared" si="8"/>
        <v>81</v>
      </c>
      <c r="J44" s="367"/>
      <c r="K44" s="478">
        <v>1</v>
      </c>
      <c r="L44" s="478">
        <v>3</v>
      </c>
      <c r="M44" s="367">
        <f t="shared" si="9"/>
        <v>4</v>
      </c>
      <c r="N44" s="367"/>
      <c r="O44" s="478">
        <v>2</v>
      </c>
      <c r="P44" s="478">
        <v>1</v>
      </c>
      <c r="Q44" s="367">
        <f t="shared" si="10"/>
        <v>3</v>
      </c>
      <c r="R44" s="367"/>
      <c r="S44" s="478">
        <v>17</v>
      </c>
      <c r="T44" s="478">
        <v>8</v>
      </c>
      <c r="U44" s="367">
        <f t="shared" si="11"/>
        <v>25</v>
      </c>
      <c r="V44" s="367"/>
      <c r="W44" s="478">
        <v>48</v>
      </c>
      <c r="X44" s="478">
        <v>19</v>
      </c>
      <c r="Y44" s="367">
        <f t="shared" si="15"/>
        <v>67</v>
      </c>
      <c r="Z44" s="367"/>
      <c r="AA44" s="621">
        <f t="shared" si="12"/>
        <v>117</v>
      </c>
      <c r="AB44" s="621">
        <f t="shared" si="13"/>
        <v>63</v>
      </c>
      <c r="AC44" s="595">
        <f t="shared" si="14"/>
        <v>180</v>
      </c>
      <c r="AJ44" s="2172"/>
      <c r="AK44" s="2172"/>
      <c r="AL44" s="2172"/>
      <c r="AM44" s="2172"/>
      <c r="AN44" s="2172"/>
      <c r="AO44" s="2172"/>
      <c r="AP44" s="2172"/>
    </row>
    <row r="45" spans="1:42">
      <c r="A45" s="359">
        <v>6</v>
      </c>
      <c r="B45" s="359">
        <v>2</v>
      </c>
      <c r="C45" s="359">
        <v>10</v>
      </c>
      <c r="D45" s="1892"/>
      <c r="E45" s="478" t="s">
        <v>54</v>
      </c>
      <c r="F45" s="4"/>
      <c r="G45" s="478">
        <v>53</v>
      </c>
      <c r="H45" s="478">
        <v>15</v>
      </c>
      <c r="I45" s="367">
        <f t="shared" si="8"/>
        <v>68</v>
      </c>
      <c r="J45" s="367"/>
      <c r="K45" s="478">
        <v>10</v>
      </c>
      <c r="L45" s="478">
        <v>4</v>
      </c>
      <c r="M45" s="367">
        <f t="shared" si="9"/>
        <v>14</v>
      </c>
      <c r="N45" s="367"/>
      <c r="O45" s="478">
        <v>1</v>
      </c>
      <c r="P45" s="478">
        <v>1</v>
      </c>
      <c r="Q45" s="367">
        <f t="shared" si="10"/>
        <v>2</v>
      </c>
      <c r="R45" s="367"/>
      <c r="S45" s="478">
        <v>0</v>
      </c>
      <c r="T45" s="478">
        <v>0</v>
      </c>
      <c r="U45" s="367">
        <f t="shared" si="11"/>
        <v>0</v>
      </c>
      <c r="V45" s="367"/>
      <c r="W45" s="478">
        <v>0</v>
      </c>
      <c r="X45" s="478">
        <v>0</v>
      </c>
      <c r="Y45" s="367">
        <f t="shared" si="15"/>
        <v>0</v>
      </c>
      <c r="Z45" s="367"/>
      <c r="AA45" s="621">
        <f t="shared" si="12"/>
        <v>64</v>
      </c>
      <c r="AB45" s="621">
        <f t="shared" si="13"/>
        <v>20</v>
      </c>
      <c r="AC45" s="595">
        <f t="shared" si="14"/>
        <v>84</v>
      </c>
      <c r="AJ45" s="2172"/>
      <c r="AK45" s="2172"/>
      <c r="AL45" s="2172"/>
      <c r="AM45" s="2172"/>
      <c r="AN45" s="2172"/>
      <c r="AO45" s="2172"/>
      <c r="AP45" s="2172"/>
    </row>
    <row r="46" spans="1:42">
      <c r="A46" s="359">
        <v>6</v>
      </c>
      <c r="B46" s="359">
        <v>2</v>
      </c>
      <c r="C46" s="359">
        <v>10</v>
      </c>
      <c r="D46" s="1892"/>
      <c r="E46" s="478" t="s">
        <v>55</v>
      </c>
      <c r="F46" s="4"/>
      <c r="G46" s="478">
        <v>6</v>
      </c>
      <c r="H46" s="478">
        <v>6</v>
      </c>
      <c r="I46" s="367">
        <f t="shared" si="8"/>
        <v>12</v>
      </c>
      <c r="J46" s="367"/>
      <c r="K46" s="478">
        <v>3</v>
      </c>
      <c r="L46" s="478">
        <v>2</v>
      </c>
      <c r="M46" s="367">
        <f t="shared" si="9"/>
        <v>5</v>
      </c>
      <c r="N46" s="367"/>
      <c r="O46" s="478">
        <v>3</v>
      </c>
      <c r="P46" s="478">
        <v>2</v>
      </c>
      <c r="Q46" s="367">
        <f t="shared" si="10"/>
        <v>5</v>
      </c>
      <c r="R46" s="367"/>
      <c r="S46" s="478">
        <v>3</v>
      </c>
      <c r="T46" s="478">
        <v>2</v>
      </c>
      <c r="U46" s="367">
        <f t="shared" si="11"/>
        <v>5</v>
      </c>
      <c r="V46" s="367"/>
      <c r="W46" s="478">
        <v>19</v>
      </c>
      <c r="X46" s="478">
        <v>9</v>
      </c>
      <c r="Y46" s="367">
        <f t="shared" si="15"/>
        <v>28</v>
      </c>
      <c r="Z46" s="367"/>
      <c r="AA46" s="621">
        <f t="shared" si="12"/>
        <v>34</v>
      </c>
      <c r="AB46" s="621">
        <f t="shared" si="13"/>
        <v>21</v>
      </c>
      <c r="AC46" s="595">
        <f t="shared" si="14"/>
        <v>55</v>
      </c>
      <c r="AJ46" s="2172"/>
      <c r="AK46" s="2172"/>
      <c r="AL46" s="2172"/>
      <c r="AM46" s="2172"/>
      <c r="AN46" s="2172"/>
      <c r="AO46" s="2172"/>
      <c r="AP46" s="2172"/>
    </row>
    <row r="47" spans="1:42">
      <c r="A47" s="359">
        <v>6</v>
      </c>
      <c r="B47" s="359">
        <v>2</v>
      </c>
      <c r="C47" s="359">
        <v>6</v>
      </c>
      <c r="D47" s="1892"/>
      <c r="E47" s="478" t="s">
        <v>26</v>
      </c>
      <c r="F47" s="4"/>
      <c r="G47" s="478">
        <v>16</v>
      </c>
      <c r="H47" s="478">
        <v>9</v>
      </c>
      <c r="I47" s="367">
        <f t="shared" si="8"/>
        <v>25</v>
      </c>
      <c r="J47" s="367"/>
      <c r="K47" s="478">
        <v>1</v>
      </c>
      <c r="L47" s="478">
        <v>1</v>
      </c>
      <c r="M47" s="367">
        <f t="shared" si="9"/>
        <v>2</v>
      </c>
      <c r="N47" s="367"/>
      <c r="O47" s="478">
        <v>0</v>
      </c>
      <c r="P47" s="478">
        <v>0</v>
      </c>
      <c r="Q47" s="367">
        <f t="shared" si="10"/>
        <v>0</v>
      </c>
      <c r="R47" s="367"/>
      <c r="S47" s="478">
        <v>0</v>
      </c>
      <c r="T47" s="478">
        <v>0</v>
      </c>
      <c r="U47" s="367">
        <f t="shared" si="11"/>
        <v>0</v>
      </c>
      <c r="V47" s="367"/>
      <c r="W47" s="478">
        <v>0</v>
      </c>
      <c r="X47" s="478">
        <v>0</v>
      </c>
      <c r="Y47" s="367">
        <f t="shared" si="15"/>
        <v>0</v>
      </c>
      <c r="Z47" s="367"/>
      <c r="AA47" s="621">
        <f t="shared" si="12"/>
        <v>17</v>
      </c>
      <c r="AB47" s="621">
        <f t="shared" si="13"/>
        <v>10</v>
      </c>
      <c r="AC47" s="595">
        <f t="shared" si="14"/>
        <v>27</v>
      </c>
      <c r="AJ47" s="2172"/>
      <c r="AK47" s="2172"/>
      <c r="AL47" s="2172"/>
      <c r="AM47" s="2172"/>
      <c r="AN47" s="2172"/>
      <c r="AO47" s="2172"/>
      <c r="AP47" s="2172"/>
    </row>
    <row r="48" spans="1:42">
      <c r="A48" s="359">
        <v>6</v>
      </c>
      <c r="B48" s="359">
        <v>2</v>
      </c>
      <c r="C48" s="359">
        <v>11</v>
      </c>
      <c r="D48" s="1892"/>
      <c r="E48" s="478" t="s">
        <v>15</v>
      </c>
      <c r="F48" s="4"/>
      <c r="G48" s="478">
        <v>1</v>
      </c>
      <c r="H48" s="478">
        <v>0</v>
      </c>
      <c r="I48" s="367">
        <f t="shared" si="8"/>
        <v>1</v>
      </c>
      <c r="J48" s="367"/>
      <c r="K48" s="478">
        <v>0</v>
      </c>
      <c r="L48" s="478">
        <v>0</v>
      </c>
      <c r="M48" s="367">
        <f t="shared" si="9"/>
        <v>0</v>
      </c>
      <c r="N48" s="367"/>
      <c r="O48" s="478">
        <v>3</v>
      </c>
      <c r="P48" s="478">
        <v>2</v>
      </c>
      <c r="Q48" s="367">
        <f t="shared" si="10"/>
        <v>5</v>
      </c>
      <c r="R48" s="367"/>
      <c r="S48" s="478">
        <v>0</v>
      </c>
      <c r="T48" s="478">
        <v>0</v>
      </c>
      <c r="U48" s="367">
        <f t="shared" si="11"/>
        <v>0</v>
      </c>
      <c r="V48" s="367"/>
      <c r="W48" s="478">
        <v>1</v>
      </c>
      <c r="X48" s="478">
        <v>0</v>
      </c>
      <c r="Y48" s="367">
        <f t="shared" si="15"/>
        <v>1</v>
      </c>
      <c r="Z48" s="367"/>
      <c r="AA48" s="621">
        <f t="shared" si="12"/>
        <v>5</v>
      </c>
      <c r="AB48" s="621">
        <f t="shared" si="13"/>
        <v>2</v>
      </c>
      <c r="AC48" s="595">
        <f t="shared" si="14"/>
        <v>7</v>
      </c>
      <c r="AJ48" s="625"/>
      <c r="AK48" s="625"/>
      <c r="AL48" s="625"/>
      <c r="AM48" s="625"/>
      <c r="AN48" s="625"/>
      <c r="AO48" s="625"/>
      <c r="AP48" s="625"/>
    </row>
    <row r="49" spans="1:29">
      <c r="A49" s="359">
        <v>6</v>
      </c>
      <c r="B49" s="359">
        <v>2</v>
      </c>
      <c r="C49" s="359">
        <v>10</v>
      </c>
      <c r="D49" s="1892"/>
      <c r="E49" s="478" t="s">
        <v>188</v>
      </c>
      <c r="F49" s="4"/>
      <c r="G49" s="478">
        <v>0</v>
      </c>
      <c r="H49" s="478">
        <v>0</v>
      </c>
      <c r="I49" s="367">
        <f t="shared" si="8"/>
        <v>0</v>
      </c>
      <c r="J49" s="367"/>
      <c r="K49" s="478">
        <v>0</v>
      </c>
      <c r="L49" s="478">
        <v>0</v>
      </c>
      <c r="M49" s="367">
        <f t="shared" si="9"/>
        <v>0</v>
      </c>
      <c r="N49" s="367"/>
      <c r="O49" s="478">
        <v>0</v>
      </c>
      <c r="P49" s="478">
        <v>0</v>
      </c>
      <c r="Q49" s="367">
        <f t="shared" si="10"/>
        <v>0</v>
      </c>
      <c r="R49" s="367"/>
      <c r="S49" s="478">
        <v>0</v>
      </c>
      <c r="T49" s="478">
        <v>0</v>
      </c>
      <c r="U49" s="367">
        <f t="shared" si="11"/>
        <v>0</v>
      </c>
      <c r="V49" s="367"/>
      <c r="W49" s="478">
        <v>1</v>
      </c>
      <c r="X49" s="478">
        <v>0</v>
      </c>
      <c r="Y49" s="367">
        <f t="shared" si="15"/>
        <v>1</v>
      </c>
      <c r="Z49" s="367"/>
      <c r="AA49" s="621">
        <f t="shared" si="12"/>
        <v>1</v>
      </c>
      <c r="AB49" s="621">
        <f t="shared" si="13"/>
        <v>0</v>
      </c>
      <c r="AC49" s="595">
        <f t="shared" si="14"/>
        <v>1</v>
      </c>
    </row>
    <row r="50" spans="1:29">
      <c r="A50" s="359"/>
      <c r="B50" s="359"/>
      <c r="C50" s="359"/>
      <c r="D50" s="1894">
        <v>1407</v>
      </c>
      <c r="E50" s="373" t="s">
        <v>62</v>
      </c>
      <c r="F50" s="372"/>
      <c r="G50" s="481">
        <f>SUM(G51:G53)</f>
        <v>23</v>
      </c>
      <c r="H50" s="481">
        <f>SUM(H51:H53)</f>
        <v>12</v>
      </c>
      <c r="I50" s="481">
        <f t="shared" si="8"/>
        <v>35</v>
      </c>
      <c r="J50" s="481"/>
      <c r="K50" s="481">
        <f>SUM(K51:K53)</f>
        <v>11</v>
      </c>
      <c r="L50" s="481">
        <f>SUM(L51:L53)</f>
        <v>2</v>
      </c>
      <c r="M50" s="481">
        <f t="shared" si="9"/>
        <v>13</v>
      </c>
      <c r="N50" s="481"/>
      <c r="O50" s="481">
        <f>SUM(O51:O53)</f>
        <v>8</v>
      </c>
      <c r="P50" s="481">
        <f>SUM(P51:P53)</f>
        <v>2</v>
      </c>
      <c r="Q50" s="481">
        <f t="shared" si="10"/>
        <v>10</v>
      </c>
      <c r="R50" s="481"/>
      <c r="S50" s="481">
        <f>SUM(S51:S53)</f>
        <v>3</v>
      </c>
      <c r="T50" s="481">
        <f>SUM(T51:T53)</f>
        <v>2</v>
      </c>
      <c r="U50" s="481">
        <f t="shared" si="11"/>
        <v>5</v>
      </c>
      <c r="V50" s="481"/>
      <c r="W50" s="481">
        <f>SUM(W51:W53)</f>
        <v>3</v>
      </c>
      <c r="X50" s="481">
        <f>SUM(X51:X53)</f>
        <v>3</v>
      </c>
      <c r="Y50" s="481">
        <f t="shared" si="15"/>
        <v>6</v>
      </c>
      <c r="Z50" s="481"/>
      <c r="AA50" s="481">
        <f t="shared" si="12"/>
        <v>48</v>
      </c>
      <c r="AB50" s="481">
        <f t="shared" si="13"/>
        <v>21</v>
      </c>
      <c r="AC50" s="480">
        <f t="shared" si="14"/>
        <v>69</v>
      </c>
    </row>
    <row r="51" spans="1:29">
      <c r="A51" s="359">
        <v>7</v>
      </c>
      <c r="B51" s="359">
        <v>6</v>
      </c>
      <c r="C51" s="359">
        <v>10</v>
      </c>
      <c r="D51" s="1895"/>
      <c r="E51" s="478" t="s">
        <v>56</v>
      </c>
      <c r="F51" s="622"/>
      <c r="G51" s="478">
        <v>8</v>
      </c>
      <c r="H51" s="478">
        <v>7</v>
      </c>
      <c r="I51" s="367">
        <f t="shared" si="8"/>
        <v>15</v>
      </c>
      <c r="J51" s="367"/>
      <c r="K51" s="478">
        <v>3</v>
      </c>
      <c r="L51" s="478">
        <v>2</v>
      </c>
      <c r="M51" s="367">
        <f t="shared" si="9"/>
        <v>5</v>
      </c>
      <c r="N51" s="367"/>
      <c r="O51" s="478">
        <v>1</v>
      </c>
      <c r="P51" s="478">
        <v>0</v>
      </c>
      <c r="Q51" s="367">
        <f t="shared" si="10"/>
        <v>1</v>
      </c>
      <c r="R51" s="367"/>
      <c r="S51" s="478">
        <v>2</v>
      </c>
      <c r="T51" s="478">
        <v>2</v>
      </c>
      <c r="U51" s="367">
        <f t="shared" si="11"/>
        <v>4</v>
      </c>
      <c r="V51" s="367"/>
      <c r="W51" s="478">
        <v>3</v>
      </c>
      <c r="X51" s="478">
        <v>3</v>
      </c>
      <c r="Y51" s="367">
        <f t="shared" si="15"/>
        <v>6</v>
      </c>
      <c r="Z51" s="367"/>
      <c r="AA51" s="621">
        <f t="shared" si="12"/>
        <v>17</v>
      </c>
      <c r="AB51" s="621">
        <f t="shared" si="13"/>
        <v>14</v>
      </c>
      <c r="AC51" s="595">
        <f t="shared" si="14"/>
        <v>31</v>
      </c>
    </row>
    <row r="52" spans="1:29">
      <c r="A52" s="359">
        <v>7</v>
      </c>
      <c r="B52" s="359">
        <v>3</v>
      </c>
      <c r="C52" s="359">
        <v>11</v>
      </c>
      <c r="D52" s="1895"/>
      <c r="E52" s="478" t="s">
        <v>25</v>
      </c>
      <c r="F52" s="4"/>
      <c r="G52" s="478">
        <v>15</v>
      </c>
      <c r="H52" s="478">
        <v>5</v>
      </c>
      <c r="I52" s="367">
        <f t="shared" si="8"/>
        <v>20</v>
      </c>
      <c r="J52" s="367"/>
      <c r="K52" s="478">
        <v>7</v>
      </c>
      <c r="L52" s="478">
        <v>0</v>
      </c>
      <c r="M52" s="367">
        <f t="shared" si="9"/>
        <v>7</v>
      </c>
      <c r="N52" s="367"/>
      <c r="O52" s="478">
        <v>7</v>
      </c>
      <c r="P52" s="478">
        <v>1</v>
      </c>
      <c r="Q52" s="367">
        <f t="shared" si="10"/>
        <v>8</v>
      </c>
      <c r="R52" s="367"/>
      <c r="S52" s="478">
        <v>0</v>
      </c>
      <c r="T52" s="478">
        <v>0</v>
      </c>
      <c r="U52" s="367">
        <f t="shared" si="11"/>
        <v>0</v>
      </c>
      <c r="V52" s="367"/>
      <c r="W52" s="478">
        <v>0</v>
      </c>
      <c r="X52" s="478">
        <v>0</v>
      </c>
      <c r="Y52" s="367">
        <f t="shared" si="15"/>
        <v>0</v>
      </c>
      <c r="Z52" s="367"/>
      <c r="AA52" s="621">
        <f t="shared" si="12"/>
        <v>29</v>
      </c>
      <c r="AB52" s="621">
        <f t="shared" si="13"/>
        <v>6</v>
      </c>
      <c r="AC52" s="595">
        <f t="shared" si="14"/>
        <v>35</v>
      </c>
    </row>
    <row r="53" spans="1:29">
      <c r="A53" s="359">
        <v>7</v>
      </c>
      <c r="B53" s="359">
        <v>3</v>
      </c>
      <c r="C53" s="359">
        <v>11</v>
      </c>
      <c r="D53" s="1895"/>
      <c r="E53" s="478" t="s">
        <v>187</v>
      </c>
      <c r="F53" s="478"/>
      <c r="G53" s="624">
        <v>0</v>
      </c>
      <c r="H53" s="623">
        <v>0</v>
      </c>
      <c r="I53" s="367">
        <f t="shared" si="8"/>
        <v>0</v>
      </c>
      <c r="J53" s="367"/>
      <c r="K53" s="623">
        <v>1</v>
      </c>
      <c r="L53" s="623">
        <v>0</v>
      </c>
      <c r="M53" s="367">
        <f t="shared" si="9"/>
        <v>1</v>
      </c>
      <c r="N53" s="367"/>
      <c r="O53" s="623">
        <v>0</v>
      </c>
      <c r="P53" s="623">
        <v>1</v>
      </c>
      <c r="Q53" s="367">
        <f t="shared" si="10"/>
        <v>1</v>
      </c>
      <c r="R53" s="367"/>
      <c r="S53" s="623">
        <v>1</v>
      </c>
      <c r="T53" s="623">
        <v>0</v>
      </c>
      <c r="U53" s="367">
        <f t="shared" si="11"/>
        <v>1</v>
      </c>
      <c r="V53" s="367"/>
      <c r="W53" s="623">
        <v>0</v>
      </c>
      <c r="X53" s="623">
        <v>0</v>
      </c>
      <c r="Y53" s="367">
        <f t="shared" si="15"/>
        <v>0</v>
      </c>
      <c r="Z53" s="367"/>
      <c r="AA53" s="621">
        <f t="shared" si="12"/>
        <v>2</v>
      </c>
      <c r="AB53" s="621">
        <f t="shared" si="13"/>
        <v>1</v>
      </c>
      <c r="AC53" s="595">
        <f t="shared" si="14"/>
        <v>3</v>
      </c>
    </row>
    <row r="54" spans="1:29">
      <c r="A54" s="359"/>
      <c r="B54" s="359"/>
      <c r="C54" s="359"/>
      <c r="D54" s="1894">
        <v>1408</v>
      </c>
      <c r="E54" s="373" t="s">
        <v>63</v>
      </c>
      <c r="F54" s="373"/>
      <c r="G54" s="481">
        <f>SUM(G55:G58)</f>
        <v>33</v>
      </c>
      <c r="H54" s="481">
        <f>SUM(H55:H58)</f>
        <v>23</v>
      </c>
      <c r="I54" s="481">
        <f t="shared" si="8"/>
        <v>56</v>
      </c>
      <c r="J54" s="481"/>
      <c r="K54" s="481">
        <f>SUM(K55:K58)</f>
        <v>19</v>
      </c>
      <c r="L54" s="481">
        <f>SUM(L55:L58)</f>
        <v>7</v>
      </c>
      <c r="M54" s="481">
        <f t="shared" si="9"/>
        <v>26</v>
      </c>
      <c r="N54" s="481"/>
      <c r="O54" s="481">
        <f>SUM(O55:O58)</f>
        <v>10</v>
      </c>
      <c r="P54" s="481">
        <f>SUM(P55:P58)</f>
        <v>5</v>
      </c>
      <c r="Q54" s="481">
        <f t="shared" si="10"/>
        <v>15</v>
      </c>
      <c r="R54" s="481"/>
      <c r="S54" s="481">
        <f>SUM(S55:S58)</f>
        <v>8</v>
      </c>
      <c r="T54" s="481">
        <f>SUM(T55:T58)</f>
        <v>3</v>
      </c>
      <c r="U54" s="481">
        <f t="shared" si="11"/>
        <v>11</v>
      </c>
      <c r="V54" s="481"/>
      <c r="W54" s="481">
        <f>SUM(W55:W58)</f>
        <v>23</v>
      </c>
      <c r="X54" s="481">
        <f>SUM(X55:X58)</f>
        <v>7</v>
      </c>
      <c r="Y54" s="481">
        <f t="shared" si="15"/>
        <v>30</v>
      </c>
      <c r="Z54" s="481"/>
      <c r="AA54" s="481">
        <f t="shared" si="12"/>
        <v>93</v>
      </c>
      <c r="AB54" s="481">
        <f t="shared" si="13"/>
        <v>45</v>
      </c>
      <c r="AC54" s="480">
        <f t="shared" si="14"/>
        <v>138</v>
      </c>
    </row>
    <row r="55" spans="1:29">
      <c r="A55" s="359">
        <v>8</v>
      </c>
      <c r="B55" s="359">
        <v>4</v>
      </c>
      <c r="C55" s="359">
        <v>6</v>
      </c>
      <c r="D55" s="1895"/>
      <c r="E55" s="478" t="s">
        <v>16</v>
      </c>
      <c r="F55" s="4"/>
      <c r="G55" s="478">
        <v>10</v>
      </c>
      <c r="H55" s="478">
        <v>6</v>
      </c>
      <c r="I55" s="367">
        <f t="shared" si="8"/>
        <v>16</v>
      </c>
      <c r="J55" s="367"/>
      <c r="K55" s="478">
        <v>3</v>
      </c>
      <c r="L55" s="478">
        <v>2</v>
      </c>
      <c r="M55" s="367">
        <f t="shared" si="9"/>
        <v>5</v>
      </c>
      <c r="N55" s="367"/>
      <c r="O55" s="478">
        <v>0</v>
      </c>
      <c r="P55" s="478">
        <v>0</v>
      </c>
      <c r="Q55" s="367">
        <f t="shared" si="10"/>
        <v>0</v>
      </c>
      <c r="R55" s="367"/>
      <c r="S55" s="478">
        <v>0</v>
      </c>
      <c r="T55" s="478">
        <v>0</v>
      </c>
      <c r="U55" s="367">
        <f t="shared" si="11"/>
        <v>0</v>
      </c>
      <c r="V55" s="367"/>
      <c r="W55" s="478">
        <v>0</v>
      </c>
      <c r="X55" s="478">
        <v>0</v>
      </c>
      <c r="Y55" s="367">
        <f t="shared" si="15"/>
        <v>0</v>
      </c>
      <c r="Z55" s="367"/>
      <c r="AA55" s="621">
        <f t="shared" si="12"/>
        <v>13</v>
      </c>
      <c r="AB55" s="621">
        <f t="shared" si="13"/>
        <v>8</v>
      </c>
      <c r="AC55" s="595">
        <f t="shared" si="14"/>
        <v>21</v>
      </c>
    </row>
    <row r="56" spans="1:29">
      <c r="A56" s="359">
        <v>8</v>
      </c>
      <c r="B56" s="359">
        <v>4</v>
      </c>
      <c r="C56" s="359">
        <v>8</v>
      </c>
      <c r="D56" s="1895"/>
      <c r="E56" s="478" t="s">
        <v>57</v>
      </c>
      <c r="F56" s="622"/>
      <c r="G56" s="478">
        <v>5</v>
      </c>
      <c r="H56" s="478">
        <v>6</v>
      </c>
      <c r="I56" s="367">
        <f t="shared" si="8"/>
        <v>11</v>
      </c>
      <c r="J56" s="367"/>
      <c r="K56" s="478">
        <v>6</v>
      </c>
      <c r="L56" s="478">
        <v>1</v>
      </c>
      <c r="M56" s="367">
        <f t="shared" si="9"/>
        <v>7</v>
      </c>
      <c r="N56" s="367"/>
      <c r="O56" s="478">
        <v>7</v>
      </c>
      <c r="P56" s="478">
        <v>2</v>
      </c>
      <c r="Q56" s="367">
        <f t="shared" si="10"/>
        <v>9</v>
      </c>
      <c r="R56" s="367"/>
      <c r="S56" s="478">
        <v>3</v>
      </c>
      <c r="T56" s="478">
        <v>1</v>
      </c>
      <c r="U56" s="367">
        <f t="shared" si="11"/>
        <v>4</v>
      </c>
      <c r="V56" s="367"/>
      <c r="W56" s="478">
        <v>15</v>
      </c>
      <c r="X56" s="478">
        <v>5</v>
      </c>
      <c r="Y56" s="367">
        <f t="shared" si="15"/>
        <v>20</v>
      </c>
      <c r="Z56" s="367"/>
      <c r="AA56" s="621">
        <f t="shared" si="12"/>
        <v>36</v>
      </c>
      <c r="AB56" s="621">
        <f t="shared" si="13"/>
        <v>15</v>
      </c>
      <c r="AC56" s="595">
        <f t="shared" si="14"/>
        <v>51</v>
      </c>
    </row>
    <row r="57" spans="1:29">
      <c r="A57" s="359">
        <v>8</v>
      </c>
      <c r="B57" s="359">
        <v>4</v>
      </c>
      <c r="C57" s="359">
        <v>11</v>
      </c>
      <c r="D57" s="1895"/>
      <c r="E57" s="478" t="s">
        <v>18</v>
      </c>
      <c r="F57" s="4"/>
      <c r="G57" s="478">
        <v>11</v>
      </c>
      <c r="H57" s="478">
        <v>6</v>
      </c>
      <c r="I57" s="367">
        <f t="shared" si="8"/>
        <v>17</v>
      </c>
      <c r="J57" s="367"/>
      <c r="K57" s="478">
        <v>3</v>
      </c>
      <c r="L57" s="478">
        <v>3</v>
      </c>
      <c r="M57" s="367">
        <f t="shared" si="9"/>
        <v>6</v>
      </c>
      <c r="N57" s="367"/>
      <c r="O57" s="478">
        <v>1</v>
      </c>
      <c r="P57" s="478">
        <v>3</v>
      </c>
      <c r="Q57" s="367">
        <f t="shared" si="10"/>
        <v>4</v>
      </c>
      <c r="R57" s="367"/>
      <c r="S57" s="478">
        <v>2</v>
      </c>
      <c r="T57" s="478">
        <v>1</v>
      </c>
      <c r="U57" s="367">
        <f t="shared" si="11"/>
        <v>3</v>
      </c>
      <c r="V57" s="367"/>
      <c r="W57" s="478">
        <v>8</v>
      </c>
      <c r="X57" s="478">
        <v>2</v>
      </c>
      <c r="Y57" s="367">
        <f t="shared" si="15"/>
        <v>10</v>
      </c>
      <c r="Z57" s="367"/>
      <c r="AA57" s="621">
        <f t="shared" si="12"/>
        <v>25</v>
      </c>
      <c r="AB57" s="621">
        <f t="shared" si="13"/>
        <v>15</v>
      </c>
      <c r="AC57" s="595">
        <f t="shared" si="14"/>
        <v>40</v>
      </c>
    </row>
    <row r="58" spans="1:29">
      <c r="A58" s="359">
        <v>8</v>
      </c>
      <c r="B58" s="359">
        <v>4</v>
      </c>
      <c r="C58" s="359">
        <v>11</v>
      </c>
      <c r="D58" s="1896"/>
      <c r="E58" s="478" t="s">
        <v>59</v>
      </c>
      <c r="F58" s="622"/>
      <c r="G58" s="478">
        <v>7</v>
      </c>
      <c r="H58" s="478">
        <v>5</v>
      </c>
      <c r="I58" s="367">
        <f t="shared" si="8"/>
        <v>12</v>
      </c>
      <c r="J58" s="367"/>
      <c r="K58" s="478">
        <v>7</v>
      </c>
      <c r="L58" s="478">
        <v>1</v>
      </c>
      <c r="M58" s="367">
        <f t="shared" si="9"/>
        <v>8</v>
      </c>
      <c r="N58" s="367"/>
      <c r="O58" s="478">
        <v>2</v>
      </c>
      <c r="P58" s="478">
        <v>0</v>
      </c>
      <c r="Q58" s="367">
        <f t="shared" si="10"/>
        <v>2</v>
      </c>
      <c r="R58" s="367"/>
      <c r="S58" s="478">
        <v>3</v>
      </c>
      <c r="T58" s="478">
        <v>1</v>
      </c>
      <c r="U58" s="367">
        <f t="shared" si="11"/>
        <v>4</v>
      </c>
      <c r="V58" s="367"/>
      <c r="W58" s="478">
        <v>0</v>
      </c>
      <c r="X58" s="478">
        <v>0</v>
      </c>
      <c r="Y58" s="367">
        <f t="shared" si="15"/>
        <v>0</v>
      </c>
      <c r="Z58" s="367"/>
      <c r="AA58" s="621">
        <f t="shared" si="12"/>
        <v>19</v>
      </c>
      <c r="AB58" s="621">
        <f t="shared" si="13"/>
        <v>7</v>
      </c>
      <c r="AC58" s="595">
        <f t="shared" si="14"/>
        <v>26</v>
      </c>
    </row>
    <row r="59" spans="1:29">
      <c r="A59" s="359"/>
      <c r="B59" s="359"/>
      <c r="C59" s="359"/>
      <c r="D59" s="1894">
        <v>1624</v>
      </c>
      <c r="E59" s="373" t="s">
        <v>19</v>
      </c>
      <c r="F59" s="372"/>
      <c r="G59" s="481">
        <f>SUM(G60:G62)</f>
        <v>7</v>
      </c>
      <c r="H59" s="481">
        <f>SUM(H60:H62)</f>
        <v>7</v>
      </c>
      <c r="I59" s="481">
        <f t="shared" si="8"/>
        <v>14</v>
      </c>
      <c r="J59" s="481"/>
      <c r="K59" s="481">
        <f>SUM(K60:K62)</f>
        <v>1</v>
      </c>
      <c r="L59" s="481">
        <f>SUM(L60:L62)</f>
        <v>0</v>
      </c>
      <c r="M59" s="481">
        <f t="shared" si="9"/>
        <v>1</v>
      </c>
      <c r="N59" s="481"/>
      <c r="O59" s="481">
        <f>SUM(O60:O62)</f>
        <v>0</v>
      </c>
      <c r="P59" s="481">
        <f>SUM(P60:P62)</f>
        <v>2</v>
      </c>
      <c r="Q59" s="481">
        <f t="shared" si="10"/>
        <v>2</v>
      </c>
      <c r="R59" s="481"/>
      <c r="S59" s="481">
        <f>SUM(S60:S62)</f>
        <v>0</v>
      </c>
      <c r="T59" s="481">
        <f>SUM(T60:T62)</f>
        <v>0</v>
      </c>
      <c r="U59" s="481">
        <f t="shared" si="11"/>
        <v>0</v>
      </c>
      <c r="V59" s="481"/>
      <c r="W59" s="481">
        <f>SUM(W60:W62)</f>
        <v>6</v>
      </c>
      <c r="X59" s="481">
        <f>SUM(X60:X62)</f>
        <v>9</v>
      </c>
      <c r="Y59" s="481">
        <f t="shared" si="15"/>
        <v>15</v>
      </c>
      <c r="Z59" s="481"/>
      <c r="AA59" s="481">
        <f t="shared" si="12"/>
        <v>14</v>
      </c>
      <c r="AB59" s="481">
        <f t="shared" si="13"/>
        <v>18</v>
      </c>
      <c r="AC59" s="480">
        <f t="shared" si="14"/>
        <v>32</v>
      </c>
    </row>
    <row r="60" spans="1:29">
      <c r="A60" s="359">
        <v>9</v>
      </c>
      <c r="B60" s="359">
        <v>4</v>
      </c>
      <c r="C60" s="359">
        <v>8</v>
      </c>
      <c r="D60" s="1895"/>
      <c r="E60" s="478" t="s">
        <v>21</v>
      </c>
      <c r="F60" s="622"/>
      <c r="G60" s="478">
        <v>0</v>
      </c>
      <c r="H60" s="478">
        <v>1</v>
      </c>
      <c r="I60" s="367">
        <f t="shared" si="8"/>
        <v>1</v>
      </c>
      <c r="J60" s="367"/>
      <c r="K60" s="478">
        <v>0</v>
      </c>
      <c r="L60" s="478">
        <v>0</v>
      </c>
      <c r="M60" s="367">
        <f t="shared" si="9"/>
        <v>0</v>
      </c>
      <c r="N60" s="367"/>
      <c r="O60" s="478">
        <v>0</v>
      </c>
      <c r="P60" s="478">
        <v>0</v>
      </c>
      <c r="Q60" s="367">
        <f t="shared" si="10"/>
        <v>0</v>
      </c>
      <c r="R60" s="367"/>
      <c r="S60" s="478">
        <v>0</v>
      </c>
      <c r="T60" s="478">
        <v>0</v>
      </c>
      <c r="U60" s="367">
        <f t="shared" si="11"/>
        <v>0</v>
      </c>
      <c r="V60" s="367"/>
      <c r="W60" s="478">
        <v>6</v>
      </c>
      <c r="X60" s="478">
        <v>6</v>
      </c>
      <c r="Y60" s="367">
        <f t="shared" si="15"/>
        <v>12</v>
      </c>
      <c r="Z60" s="367"/>
      <c r="AA60" s="621">
        <f t="shared" si="12"/>
        <v>6</v>
      </c>
      <c r="AB60" s="621">
        <f t="shared" si="13"/>
        <v>7</v>
      </c>
      <c r="AC60" s="595">
        <f t="shared" si="14"/>
        <v>13</v>
      </c>
    </row>
    <row r="61" spans="1:29">
      <c r="A61" s="359">
        <v>9</v>
      </c>
      <c r="B61" s="359">
        <v>4</v>
      </c>
      <c r="C61" s="359">
        <v>8</v>
      </c>
      <c r="D61" s="1895"/>
      <c r="E61" s="478" t="s">
        <v>149</v>
      </c>
      <c r="F61" s="4"/>
      <c r="G61" s="478">
        <v>4</v>
      </c>
      <c r="H61" s="478">
        <v>0</v>
      </c>
      <c r="I61" s="367">
        <f t="shared" si="8"/>
        <v>4</v>
      </c>
      <c r="J61" s="367"/>
      <c r="K61" s="478">
        <v>0</v>
      </c>
      <c r="L61" s="478">
        <v>0</v>
      </c>
      <c r="M61" s="367">
        <f t="shared" si="9"/>
        <v>0</v>
      </c>
      <c r="N61" s="367"/>
      <c r="O61" s="478">
        <v>0</v>
      </c>
      <c r="P61" s="478">
        <v>2</v>
      </c>
      <c r="Q61" s="367">
        <f t="shared" si="10"/>
        <v>2</v>
      </c>
      <c r="R61" s="367"/>
      <c r="S61" s="478">
        <v>0</v>
      </c>
      <c r="T61" s="478">
        <v>0</v>
      </c>
      <c r="U61" s="367">
        <f t="shared" si="11"/>
        <v>0</v>
      </c>
      <c r="V61" s="367"/>
      <c r="W61" s="478">
        <v>0</v>
      </c>
      <c r="X61" s="478">
        <v>1</v>
      </c>
      <c r="Y61" s="367">
        <f t="shared" si="15"/>
        <v>1</v>
      </c>
      <c r="Z61" s="367"/>
      <c r="AA61" s="621">
        <f t="shared" si="12"/>
        <v>4</v>
      </c>
      <c r="AB61" s="621">
        <f t="shared" si="13"/>
        <v>3</v>
      </c>
      <c r="AC61" s="595">
        <f t="shared" si="14"/>
        <v>7</v>
      </c>
    </row>
    <row r="62" spans="1:29">
      <c r="A62" s="359">
        <v>9</v>
      </c>
      <c r="B62" s="359">
        <v>5</v>
      </c>
      <c r="C62" s="359">
        <v>11</v>
      </c>
      <c r="D62" s="1896"/>
      <c r="E62" s="478" t="s">
        <v>22</v>
      </c>
      <c r="F62" s="4"/>
      <c r="G62" s="478">
        <v>3</v>
      </c>
      <c r="H62" s="478">
        <v>6</v>
      </c>
      <c r="I62" s="367">
        <f t="shared" si="8"/>
        <v>9</v>
      </c>
      <c r="J62" s="367"/>
      <c r="K62" s="478">
        <v>1</v>
      </c>
      <c r="L62" s="478">
        <v>0</v>
      </c>
      <c r="M62" s="367">
        <f t="shared" si="9"/>
        <v>1</v>
      </c>
      <c r="N62" s="367"/>
      <c r="O62" s="478">
        <v>0</v>
      </c>
      <c r="P62" s="478">
        <v>0</v>
      </c>
      <c r="Q62" s="367">
        <f t="shared" si="10"/>
        <v>0</v>
      </c>
      <c r="R62" s="367"/>
      <c r="S62" s="478">
        <v>0</v>
      </c>
      <c r="T62" s="478">
        <v>0</v>
      </c>
      <c r="U62" s="367">
        <f t="shared" si="11"/>
        <v>0</v>
      </c>
      <c r="V62" s="367"/>
      <c r="W62" s="478">
        <v>0</v>
      </c>
      <c r="X62" s="478">
        <v>2</v>
      </c>
      <c r="Y62" s="367">
        <f t="shared" si="15"/>
        <v>2</v>
      </c>
      <c r="Z62" s="367"/>
      <c r="AA62" s="621">
        <f t="shared" si="12"/>
        <v>4</v>
      </c>
      <c r="AB62" s="621">
        <f t="shared" si="13"/>
        <v>8</v>
      </c>
      <c r="AC62" s="595">
        <f t="shared" si="14"/>
        <v>12</v>
      </c>
    </row>
    <row r="63" spans="1:29">
      <c r="A63" s="359"/>
      <c r="B63" s="359" t="s">
        <v>17</v>
      </c>
      <c r="C63" s="359" t="s">
        <v>17</v>
      </c>
      <c r="D63" s="515"/>
      <c r="E63" s="373" t="s">
        <v>11</v>
      </c>
      <c r="F63" s="514"/>
      <c r="G63" s="498">
        <v>7</v>
      </c>
      <c r="H63" s="498">
        <v>8</v>
      </c>
      <c r="I63" s="498">
        <f t="shared" si="8"/>
        <v>15</v>
      </c>
      <c r="J63" s="498"/>
      <c r="K63" s="498">
        <v>29</v>
      </c>
      <c r="L63" s="498">
        <v>22</v>
      </c>
      <c r="M63" s="498">
        <f t="shared" si="9"/>
        <v>51</v>
      </c>
      <c r="N63" s="498"/>
      <c r="O63" s="498">
        <v>11</v>
      </c>
      <c r="P63" s="498">
        <v>7</v>
      </c>
      <c r="Q63" s="498">
        <f t="shared" si="10"/>
        <v>18</v>
      </c>
      <c r="R63" s="498"/>
      <c r="S63" s="498">
        <v>5</v>
      </c>
      <c r="T63" s="498">
        <v>7</v>
      </c>
      <c r="U63" s="498">
        <f t="shared" si="11"/>
        <v>12</v>
      </c>
      <c r="V63" s="498"/>
      <c r="W63" s="498">
        <v>28</v>
      </c>
      <c r="X63" s="498">
        <v>30</v>
      </c>
      <c r="Y63" s="498">
        <f t="shared" si="15"/>
        <v>58</v>
      </c>
      <c r="Z63" s="498"/>
      <c r="AA63" s="481">
        <f t="shared" si="12"/>
        <v>80</v>
      </c>
      <c r="AB63" s="481">
        <f t="shared" si="13"/>
        <v>74</v>
      </c>
      <c r="AC63" s="49">
        <f t="shared" si="14"/>
        <v>154</v>
      </c>
    </row>
    <row r="64" spans="1:29" ht="15" customHeight="1">
      <c r="D64" s="29"/>
      <c r="E64" s="2045" t="s">
        <v>0</v>
      </c>
      <c r="F64" s="2046"/>
      <c r="G64" s="620">
        <f>SUM(G9+G20+G31+G35+G38+G43+G50+G54+G59+G63)</f>
        <v>523</v>
      </c>
      <c r="H64" s="620">
        <f>SUM(H9+H20+H31+H35+H38+H43+H50+H54+H59+H63)</f>
        <v>375</v>
      </c>
      <c r="I64" s="620">
        <f>SUM(I9+I20+I31+I35+I38+I43+I50+I54+I59+I63)</f>
        <v>898</v>
      </c>
      <c r="J64" s="620"/>
      <c r="K64" s="620">
        <f>SUM(K9+K20+K31+K35+K38+K43+K50+K54+K59+K63)</f>
        <v>170</v>
      </c>
      <c r="L64" s="620">
        <f>SUM(L9+L20+L31+L35+L38+L43+L50+L54+L59+L63)</f>
        <v>113</v>
      </c>
      <c r="M64" s="620">
        <f>SUM(M9+M20+M31+M35+M38+M43+M50+M54+M59+M63)</f>
        <v>283</v>
      </c>
      <c r="N64" s="620"/>
      <c r="O64" s="620">
        <f>SUM(O9+O20+O31+O35+O38+O43+O50+O54+O59+O63)</f>
        <v>86</v>
      </c>
      <c r="P64" s="620">
        <f>SUM(P9+P20+P31+P35+P38+P43+P50+P54+P59+P63)</f>
        <v>48</v>
      </c>
      <c r="Q64" s="620">
        <f>SUM(Q9+Q20+Q31+Q35+Q38+Q43+Q50+Q54+Q59+Q63)</f>
        <v>134</v>
      </c>
      <c r="R64" s="620"/>
      <c r="S64" s="620">
        <f>SUM(S9+S20+S31+S35+S38+S43+S50+S54+S59+S63)</f>
        <v>155</v>
      </c>
      <c r="T64" s="620">
        <f>SUM(T9+T20+T31+T35+T38+T43+T50+T54+T59+T63)</f>
        <v>110</v>
      </c>
      <c r="U64" s="620">
        <f>SUM(U9+U20+U31+U35+U38+U43+U50+U54+U59+U63)</f>
        <v>265</v>
      </c>
      <c r="V64" s="620"/>
      <c r="W64" s="620">
        <f>SUM(W9+W20+W31+W35+W38+W43+W50+W54+W59+W63)</f>
        <v>554</v>
      </c>
      <c r="X64" s="620">
        <f>SUM(X9+X20+X31+X35+X38+X43+X50+X54+X59+X63)</f>
        <v>261</v>
      </c>
      <c r="Y64" s="620">
        <f>SUM(Y9+Y20+Y31+Y35+Y38+Y43+Y50+Y54+Y59+Y63)</f>
        <v>815</v>
      </c>
      <c r="Z64" s="620"/>
      <c r="AA64" s="620">
        <f>SUM(AA9+AA20+AA31+AA35+AA38+AA43+AA50+AA54+AA59+AA63)</f>
        <v>1488</v>
      </c>
      <c r="AB64" s="620">
        <f>SUM(AB9+AB20+AB31+AB35+AB38+AB43+AB50+AB54+AB59+AB63)</f>
        <v>907</v>
      </c>
      <c r="AC64" s="619">
        <f>SUM(AC9+AC20+AC31+AC35+AC38+AC43+AC50+AC54+AC59+AC63)</f>
        <v>2395</v>
      </c>
    </row>
    <row r="65" spans="5:5">
      <c r="E65" s="10" t="s">
        <v>185</v>
      </c>
    </row>
    <row r="66" spans="5:5">
      <c r="E66" s="4"/>
    </row>
  </sheetData>
  <mergeCells count="23">
    <mergeCell ref="E64:F64"/>
    <mergeCell ref="D38:D42"/>
    <mergeCell ref="D43:D49"/>
    <mergeCell ref="D54:D58"/>
    <mergeCell ref="D59:D62"/>
    <mergeCell ref="D50:D53"/>
    <mergeCell ref="D31:D34"/>
    <mergeCell ref="AJ43:AP47"/>
    <mergeCell ref="D3:AC3"/>
    <mergeCell ref="D4:AC5"/>
    <mergeCell ref="D6:D8"/>
    <mergeCell ref="K7:M7"/>
    <mergeCell ref="G6:Y6"/>
    <mergeCell ref="S7:U7"/>
    <mergeCell ref="W7:Y7"/>
    <mergeCell ref="G7:I7"/>
    <mergeCell ref="O7:Q7"/>
    <mergeCell ref="D35:D37"/>
    <mergeCell ref="AA7:AB7"/>
    <mergeCell ref="E6:F8"/>
    <mergeCell ref="AC6:AC8"/>
    <mergeCell ref="D9:D19"/>
    <mergeCell ref="D20:D30"/>
  </mergeCells>
  <printOptions horizontalCentered="1"/>
  <pageMargins left="0.86614173228346458" right="0.78740157480314965" top="0.86614173228346458" bottom="0.94488188976377963" header="0.51181102362204722" footer="0.51181102362204722"/>
  <pageSetup scale="55"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1188E-8DB5-4B79-8A24-8B5B1F3A38EB}">
  <dimension ref="A1:CL132"/>
  <sheetViews>
    <sheetView view="pageBreakPreview" topLeftCell="D1" zoomScaleNormal="100" zoomScaleSheetLayoutView="100" workbookViewId="0">
      <selection activeCell="AH1" sqref="AH1:BF1048576"/>
    </sheetView>
  </sheetViews>
  <sheetFormatPr baseColWidth="10" defaultColWidth="11.42578125" defaultRowHeight="12.75"/>
  <cols>
    <col min="1" max="1" width="1.7109375" style="576" hidden="1" customWidth="1"/>
    <col min="2" max="2" width="2.7109375" style="576" hidden="1" customWidth="1"/>
    <col min="3" max="3" width="3.28515625" style="576" hidden="1" customWidth="1"/>
    <col min="4" max="4" width="6.7109375" style="450" customWidth="1"/>
    <col min="5" max="5" width="4.7109375" style="450" customWidth="1"/>
    <col min="6" max="6" width="57.85546875" style="450" customWidth="1"/>
    <col min="7" max="7" width="3.5703125" style="449" bestFit="1" customWidth="1"/>
    <col min="8" max="8" width="3.5703125" style="449" customWidth="1"/>
    <col min="9" max="9" width="4.28515625" style="449" customWidth="1"/>
    <col min="10" max="10" width="1.28515625" style="449" customWidth="1"/>
    <col min="11" max="12" width="3.5703125" style="449" customWidth="1"/>
    <col min="13" max="13" width="4.28515625" style="449" customWidth="1"/>
    <col min="14" max="14" width="1.28515625" style="449" customWidth="1"/>
    <col min="15" max="16" width="3.5703125" style="449" customWidth="1"/>
    <col min="17" max="17" width="4.5703125" style="449" customWidth="1"/>
    <col min="18" max="18" width="1.28515625" style="449" customWidth="1"/>
    <col min="19" max="20" width="3.5703125" style="449" customWidth="1"/>
    <col min="21" max="21" width="4.28515625" style="449" customWidth="1"/>
    <col min="22" max="22" width="1.28515625" style="449" customWidth="1"/>
    <col min="23" max="24" width="3.5703125" style="449" customWidth="1"/>
    <col min="25" max="25" width="4.42578125" style="449" customWidth="1"/>
    <col min="26" max="26" width="1.28515625" style="449" customWidth="1"/>
    <col min="27" max="28" width="3.5703125" style="449" customWidth="1"/>
    <col min="29" max="29" width="4.28515625" style="449" customWidth="1"/>
    <col min="30" max="30" width="0.42578125" style="449" customWidth="1"/>
    <col min="31" max="31" width="5.7109375" style="449" customWidth="1"/>
    <col min="32" max="45" width="4.5703125" style="449" customWidth="1"/>
    <col min="46" max="51" width="5.42578125" style="449" customWidth="1"/>
    <col min="52" max="52" width="6" style="449" customWidth="1"/>
    <col min="53" max="53" width="12.28515625" style="449" bestFit="1" customWidth="1"/>
    <col min="54" max="16384" width="11.42578125" style="449"/>
  </cols>
  <sheetData>
    <row r="1" spans="1:56" ht="12" customHeight="1"/>
    <row r="2" spans="1:56" ht="3.75" customHeight="1"/>
    <row r="3" spans="1:56" ht="15.75" customHeight="1">
      <c r="D3" s="2189" t="s">
        <v>234</v>
      </c>
      <c r="E3" s="2189"/>
      <c r="F3" s="2189"/>
      <c r="G3" s="2189"/>
      <c r="H3" s="2189"/>
      <c r="I3" s="2189"/>
      <c r="J3" s="2189"/>
      <c r="K3" s="2189"/>
      <c r="L3" s="2189"/>
      <c r="M3" s="2189"/>
      <c r="N3" s="2189"/>
      <c r="O3" s="2189"/>
      <c r="P3" s="2189"/>
      <c r="Q3" s="2189"/>
      <c r="R3" s="2189"/>
      <c r="S3" s="2189"/>
      <c r="T3" s="2189"/>
      <c r="U3" s="2189"/>
      <c r="V3" s="2189"/>
      <c r="W3" s="2189"/>
      <c r="X3" s="2189"/>
      <c r="Y3" s="2189"/>
      <c r="Z3" s="2189"/>
      <c r="AA3" s="2189"/>
      <c r="AB3" s="2189"/>
      <c r="AC3" s="2189"/>
      <c r="AD3" s="2189"/>
      <c r="AE3" s="2189"/>
      <c r="AF3" s="509"/>
      <c r="AG3" s="509"/>
      <c r="AH3" s="509"/>
      <c r="AI3" s="509"/>
      <c r="AJ3" s="509"/>
      <c r="AK3" s="509"/>
      <c r="AL3" s="509"/>
      <c r="AM3" s="509"/>
      <c r="AN3" s="509"/>
      <c r="AO3" s="509"/>
      <c r="AP3" s="509"/>
      <c r="AQ3" s="509"/>
      <c r="AR3" s="509"/>
      <c r="AS3" s="509"/>
      <c r="AT3" s="509"/>
      <c r="AU3" s="509"/>
      <c r="AV3" s="509"/>
      <c r="AW3" s="509"/>
      <c r="AX3" s="509"/>
      <c r="AY3" s="509"/>
    </row>
    <row r="4" spans="1:56" ht="15.75" customHeight="1">
      <c r="D4" s="2182" t="s">
        <v>61</v>
      </c>
      <c r="E4" s="2182"/>
      <c r="F4" s="2182"/>
      <c r="G4" s="2182"/>
      <c r="H4" s="2182"/>
      <c r="I4" s="2182"/>
      <c r="J4" s="2182"/>
      <c r="K4" s="2182"/>
      <c r="L4" s="2182"/>
      <c r="M4" s="2182"/>
      <c r="N4" s="2182"/>
      <c r="O4" s="2182"/>
      <c r="P4" s="2182"/>
      <c r="Q4" s="2182"/>
      <c r="R4" s="2182"/>
      <c r="S4" s="2182"/>
      <c r="T4" s="2182"/>
      <c r="U4" s="2182"/>
      <c r="V4" s="2182"/>
      <c r="W4" s="2182"/>
      <c r="X4" s="2182"/>
      <c r="Y4" s="2182"/>
      <c r="Z4" s="2182"/>
      <c r="AA4" s="2182"/>
      <c r="AB4" s="2182"/>
      <c r="AC4" s="2182"/>
      <c r="AD4" s="2182"/>
      <c r="AE4" s="2182"/>
      <c r="AF4" s="509"/>
      <c r="AG4" s="509"/>
      <c r="AH4" s="509"/>
      <c r="AI4" s="509"/>
      <c r="AJ4" s="509"/>
      <c r="AK4" s="509"/>
      <c r="AL4" s="509"/>
      <c r="AM4" s="509"/>
      <c r="AN4" s="509"/>
      <c r="AO4" s="509"/>
      <c r="AP4" s="509"/>
      <c r="AQ4" s="509"/>
      <c r="AR4" s="509"/>
      <c r="AS4" s="509"/>
      <c r="AT4" s="509"/>
      <c r="AU4" s="509"/>
      <c r="AV4" s="509"/>
      <c r="AW4" s="509"/>
      <c r="AX4" s="509"/>
      <c r="AY4" s="509"/>
    </row>
    <row r="5" spans="1:56" ht="13.5" customHeight="1">
      <c r="D5" s="603"/>
      <c r="E5" s="603"/>
      <c r="F5" s="603"/>
      <c r="G5" s="603"/>
      <c r="H5" s="603"/>
      <c r="I5" s="603"/>
      <c r="J5" s="603"/>
      <c r="K5" s="603"/>
      <c r="L5" s="603"/>
      <c r="M5" s="603"/>
      <c r="N5" s="603"/>
      <c r="O5" s="603"/>
      <c r="P5" s="603"/>
      <c r="Q5" s="603"/>
      <c r="R5" s="603"/>
      <c r="S5" s="603"/>
      <c r="T5" s="603"/>
      <c r="U5" s="603"/>
      <c r="V5" s="603"/>
      <c r="W5" s="603"/>
      <c r="X5" s="603"/>
      <c r="Y5" s="603"/>
      <c r="Z5" s="603"/>
      <c r="AA5" s="603"/>
      <c r="AB5" s="603"/>
      <c r="AC5" s="603"/>
      <c r="AD5" s="603"/>
      <c r="AE5" s="603"/>
    </row>
    <row r="6" spans="1:56" ht="12.75" customHeight="1">
      <c r="A6" s="608"/>
      <c r="B6" s="608"/>
      <c r="C6" s="608"/>
      <c r="D6" s="1934" t="s">
        <v>6</v>
      </c>
      <c r="E6" s="2184" t="s">
        <v>67</v>
      </c>
      <c r="F6" s="2184"/>
      <c r="G6" s="2179" t="s">
        <v>203</v>
      </c>
      <c r="H6" s="2179"/>
      <c r="I6" s="2179"/>
      <c r="J6" s="617"/>
      <c r="K6" s="2178" t="s">
        <v>233</v>
      </c>
      <c r="L6" s="2178"/>
      <c r="M6" s="2178"/>
      <c r="N6" s="2178"/>
      <c r="O6" s="2178"/>
      <c r="P6" s="2178"/>
      <c r="Q6" s="2178"/>
      <c r="R6" s="616"/>
      <c r="S6" s="2178" t="s">
        <v>232</v>
      </c>
      <c r="T6" s="2178"/>
      <c r="U6" s="2178"/>
      <c r="V6" s="2178"/>
      <c r="W6" s="2178"/>
      <c r="X6" s="2178"/>
      <c r="Y6" s="2178"/>
      <c r="Z6" s="2178"/>
      <c r="AA6" s="2178"/>
      <c r="AB6" s="2178"/>
      <c r="AC6" s="2178"/>
      <c r="AD6" s="614"/>
      <c r="AE6" s="2185" t="s">
        <v>0</v>
      </c>
    </row>
    <row r="7" spans="1:56">
      <c r="A7" s="608" t="s">
        <v>12</v>
      </c>
      <c r="B7" s="608" t="s">
        <v>13</v>
      </c>
      <c r="C7" s="608" t="s">
        <v>14</v>
      </c>
      <c r="D7" s="1935"/>
      <c r="E7" s="1943"/>
      <c r="F7" s="1943"/>
      <c r="G7" s="2180"/>
      <c r="H7" s="2180"/>
      <c r="I7" s="2180"/>
      <c r="J7" s="614"/>
      <c r="K7" s="2181" t="s">
        <v>231</v>
      </c>
      <c r="L7" s="2181"/>
      <c r="M7" s="2181"/>
      <c r="N7" s="616"/>
      <c r="O7" s="2181" t="s">
        <v>230</v>
      </c>
      <c r="P7" s="2181"/>
      <c r="Q7" s="2181"/>
      <c r="R7" s="616"/>
      <c r="S7" s="2181" t="s">
        <v>229</v>
      </c>
      <c r="T7" s="2181"/>
      <c r="U7" s="2181"/>
      <c r="V7" s="615"/>
      <c r="W7" s="2181" t="s">
        <v>228</v>
      </c>
      <c r="X7" s="2181"/>
      <c r="Y7" s="2181"/>
      <c r="Z7" s="615"/>
      <c r="AA7" s="2181" t="s">
        <v>227</v>
      </c>
      <c r="AB7" s="2181"/>
      <c r="AC7" s="2181"/>
      <c r="AD7" s="614"/>
      <c r="AE7" s="2186"/>
    </row>
    <row r="8" spans="1:56" ht="11.25" customHeight="1">
      <c r="A8" s="608"/>
      <c r="B8" s="608"/>
      <c r="C8" s="608"/>
      <c r="D8" s="1952"/>
      <c r="E8" s="1944"/>
      <c r="F8" s="1944"/>
      <c r="G8" s="611" t="s">
        <v>72</v>
      </c>
      <c r="H8" s="611" t="s">
        <v>71</v>
      </c>
      <c r="I8" s="613" t="s">
        <v>0</v>
      </c>
      <c r="J8" s="612"/>
      <c r="K8" s="611" t="s">
        <v>72</v>
      </c>
      <c r="L8" s="611" t="s">
        <v>71</v>
      </c>
      <c r="M8" s="611" t="s">
        <v>0</v>
      </c>
      <c r="N8" s="611"/>
      <c r="O8" s="611" t="s">
        <v>72</v>
      </c>
      <c r="P8" s="611" t="s">
        <v>71</v>
      </c>
      <c r="Q8" s="611" t="s">
        <v>0</v>
      </c>
      <c r="R8" s="611"/>
      <c r="S8" s="611" t="s">
        <v>72</v>
      </c>
      <c r="T8" s="611" t="s">
        <v>71</v>
      </c>
      <c r="U8" s="611" t="s">
        <v>0</v>
      </c>
      <c r="V8" s="611"/>
      <c r="W8" s="611" t="s">
        <v>72</v>
      </c>
      <c r="X8" s="611" t="s">
        <v>71</v>
      </c>
      <c r="Y8" s="611" t="s">
        <v>0</v>
      </c>
      <c r="Z8" s="611"/>
      <c r="AA8" s="611" t="s">
        <v>72</v>
      </c>
      <c r="AB8" s="611" t="s">
        <v>71</v>
      </c>
      <c r="AC8" s="611" t="s">
        <v>0</v>
      </c>
      <c r="AD8" s="610"/>
      <c r="AE8" s="2187"/>
    </row>
    <row r="9" spans="1:56" ht="13.5" customHeight="1">
      <c r="A9" s="608"/>
      <c r="B9" s="608"/>
      <c r="C9" s="608"/>
      <c r="D9" s="1891">
        <v>1401</v>
      </c>
      <c r="E9" s="373" t="s">
        <v>1</v>
      </c>
      <c r="F9" s="491"/>
      <c r="G9" s="481">
        <f>SUM(G10:G19)</f>
        <v>3</v>
      </c>
      <c r="H9" s="481">
        <f>SUM(H10:H19)</f>
        <v>2</v>
      </c>
      <c r="I9" s="481">
        <f t="shared" ref="I9:I40" si="0">SUM(G9:H9)</f>
        <v>5</v>
      </c>
      <c r="J9" s="481"/>
      <c r="K9" s="481">
        <f>SUM(K10:K19)</f>
        <v>0</v>
      </c>
      <c r="L9" s="481">
        <f>SUM(L10:L19)</f>
        <v>0</v>
      </c>
      <c r="M9" s="481">
        <f t="shared" ref="M9:M40" si="1">SUM(K9:L9)</f>
        <v>0</v>
      </c>
      <c r="N9" s="481"/>
      <c r="O9" s="481">
        <f>SUM(O10:O19)</f>
        <v>74</v>
      </c>
      <c r="P9" s="481">
        <f>SUM(P10:P19)</f>
        <v>27</v>
      </c>
      <c r="Q9" s="481">
        <f t="shared" ref="Q9:Q40" si="2">SUM(O9:P9)</f>
        <v>101</v>
      </c>
      <c r="R9" s="481"/>
      <c r="S9" s="481">
        <f>SUM(S10:S19)</f>
        <v>2</v>
      </c>
      <c r="T9" s="481">
        <f>SUM(T10:T19)</f>
        <v>0</v>
      </c>
      <c r="U9" s="481">
        <f t="shared" ref="U9:U40" si="3">SUM(S9:T9)</f>
        <v>2</v>
      </c>
      <c r="V9" s="481"/>
      <c r="W9" s="481">
        <f>SUM(W10:W19)</f>
        <v>95</v>
      </c>
      <c r="X9" s="481">
        <f>SUM(X10:X19)</f>
        <v>30</v>
      </c>
      <c r="Y9" s="481">
        <f t="shared" ref="Y9:Y40" si="4">SUM(W9:X9)</f>
        <v>125</v>
      </c>
      <c r="Z9" s="481"/>
      <c r="AA9" s="481">
        <f>SUM(AA10:AA19)</f>
        <v>56</v>
      </c>
      <c r="AB9" s="481">
        <f>SUM(AB10:AB19)</f>
        <v>11</v>
      </c>
      <c r="AC9" s="481">
        <f t="shared" ref="AC9:AC40" si="5">SUM(AA9:AB9)</f>
        <v>67</v>
      </c>
      <c r="AD9" s="481"/>
      <c r="AE9" s="480">
        <f t="shared" ref="AE9:AE40" si="6">SUM(I9,M9,Q9,U9,Y9,AC9)</f>
        <v>300</v>
      </c>
    </row>
    <row r="10" spans="1:56" ht="13.5" customHeight="1">
      <c r="A10" s="608">
        <v>1</v>
      </c>
      <c r="B10" s="608">
        <v>1</v>
      </c>
      <c r="C10" s="608">
        <v>11</v>
      </c>
      <c r="D10" s="1892"/>
      <c r="E10" s="478" t="s">
        <v>33</v>
      </c>
      <c r="F10" s="594"/>
      <c r="G10" s="478">
        <v>0</v>
      </c>
      <c r="H10" s="478">
        <v>0</v>
      </c>
      <c r="I10" s="497">
        <f t="shared" si="0"/>
        <v>0</v>
      </c>
      <c r="J10" s="497"/>
      <c r="K10" s="478">
        <v>0</v>
      </c>
      <c r="L10" s="478">
        <v>0</v>
      </c>
      <c r="M10" s="497">
        <f t="shared" si="1"/>
        <v>0</v>
      </c>
      <c r="N10" s="497"/>
      <c r="O10" s="478">
        <v>12</v>
      </c>
      <c r="P10" s="478">
        <v>4</v>
      </c>
      <c r="Q10" s="497">
        <f t="shared" si="2"/>
        <v>16</v>
      </c>
      <c r="R10" s="497"/>
      <c r="S10" s="478">
        <v>2</v>
      </c>
      <c r="T10" s="478">
        <v>0</v>
      </c>
      <c r="U10" s="497">
        <f t="shared" si="3"/>
        <v>2</v>
      </c>
      <c r="V10" s="497"/>
      <c r="W10" s="478">
        <v>21</v>
      </c>
      <c r="X10" s="478">
        <v>7</v>
      </c>
      <c r="Y10" s="497">
        <f t="shared" si="4"/>
        <v>28</v>
      </c>
      <c r="Z10" s="497"/>
      <c r="AA10" s="478">
        <v>8</v>
      </c>
      <c r="AB10" s="478">
        <v>3</v>
      </c>
      <c r="AC10" s="497">
        <f t="shared" si="5"/>
        <v>11</v>
      </c>
      <c r="AD10" s="497"/>
      <c r="AE10" s="476">
        <f t="shared" si="6"/>
        <v>57</v>
      </c>
      <c r="BB10" s="470"/>
      <c r="BC10" s="469"/>
      <c r="BD10" s="469"/>
    </row>
    <row r="11" spans="1:56" ht="13.5" customHeight="1">
      <c r="A11" s="608">
        <v>1</v>
      </c>
      <c r="B11" s="608">
        <v>1</v>
      </c>
      <c r="C11" s="608">
        <v>7</v>
      </c>
      <c r="D11" s="1892"/>
      <c r="E11" s="478" t="s">
        <v>66</v>
      </c>
      <c r="F11" s="594"/>
      <c r="G11" s="478">
        <v>0</v>
      </c>
      <c r="H11" s="478">
        <v>0</v>
      </c>
      <c r="I11" s="497">
        <f t="shared" si="0"/>
        <v>0</v>
      </c>
      <c r="J11" s="497"/>
      <c r="K11" s="478">
        <v>0</v>
      </c>
      <c r="L11" s="478">
        <v>0</v>
      </c>
      <c r="M11" s="497">
        <f t="shared" si="1"/>
        <v>0</v>
      </c>
      <c r="N11" s="497"/>
      <c r="O11" s="478">
        <v>7</v>
      </c>
      <c r="P11" s="478">
        <v>5</v>
      </c>
      <c r="Q11" s="497">
        <f t="shared" si="2"/>
        <v>12</v>
      </c>
      <c r="R11" s="497"/>
      <c r="S11" s="478">
        <v>0</v>
      </c>
      <c r="T11" s="478">
        <v>0</v>
      </c>
      <c r="U11" s="497">
        <f t="shared" si="3"/>
        <v>0</v>
      </c>
      <c r="V11" s="497"/>
      <c r="W11" s="478">
        <v>4</v>
      </c>
      <c r="X11" s="478">
        <v>0</v>
      </c>
      <c r="Y11" s="497">
        <f t="shared" si="4"/>
        <v>4</v>
      </c>
      <c r="Z11" s="497"/>
      <c r="AA11" s="478">
        <v>0</v>
      </c>
      <c r="AB11" s="478">
        <v>0</v>
      </c>
      <c r="AC11" s="497">
        <f t="shared" si="5"/>
        <v>0</v>
      </c>
      <c r="AD11" s="497"/>
      <c r="AE11" s="476">
        <f t="shared" si="6"/>
        <v>16</v>
      </c>
      <c r="BB11" s="470"/>
      <c r="BC11" s="469"/>
      <c r="BD11" s="469"/>
    </row>
    <row r="12" spans="1:56" ht="13.5" customHeight="1">
      <c r="A12" s="608">
        <v>1</v>
      </c>
      <c r="B12" s="608">
        <v>1</v>
      </c>
      <c r="C12" s="608">
        <v>5</v>
      </c>
      <c r="D12" s="1892"/>
      <c r="E12" s="478" t="s">
        <v>34</v>
      </c>
      <c r="F12" s="596"/>
      <c r="G12" s="478">
        <v>0</v>
      </c>
      <c r="H12" s="478">
        <v>0</v>
      </c>
      <c r="I12" s="497">
        <f t="shared" si="0"/>
        <v>0</v>
      </c>
      <c r="J12" s="497"/>
      <c r="K12" s="478">
        <v>0</v>
      </c>
      <c r="L12" s="478">
        <v>0</v>
      </c>
      <c r="M12" s="497">
        <f t="shared" si="1"/>
        <v>0</v>
      </c>
      <c r="N12" s="497"/>
      <c r="O12" s="478">
        <v>15</v>
      </c>
      <c r="P12" s="478">
        <v>0</v>
      </c>
      <c r="Q12" s="497">
        <f t="shared" si="2"/>
        <v>15</v>
      </c>
      <c r="R12" s="497"/>
      <c r="S12" s="478">
        <v>0</v>
      </c>
      <c r="T12" s="478">
        <v>0</v>
      </c>
      <c r="U12" s="497">
        <f t="shared" si="3"/>
        <v>0</v>
      </c>
      <c r="V12" s="497"/>
      <c r="W12" s="478">
        <v>28</v>
      </c>
      <c r="X12" s="478">
        <v>4</v>
      </c>
      <c r="Y12" s="497">
        <f t="shared" si="4"/>
        <v>32</v>
      </c>
      <c r="Z12" s="497"/>
      <c r="AA12" s="478">
        <v>18</v>
      </c>
      <c r="AB12" s="478">
        <v>4</v>
      </c>
      <c r="AC12" s="497">
        <f t="shared" si="5"/>
        <v>22</v>
      </c>
      <c r="AD12" s="497"/>
      <c r="AE12" s="476">
        <f t="shared" si="6"/>
        <v>69</v>
      </c>
      <c r="BB12" s="470"/>
      <c r="BC12" s="469"/>
      <c r="BD12" s="469"/>
    </row>
    <row r="13" spans="1:56" ht="13.5" customHeight="1">
      <c r="A13" s="608">
        <v>1</v>
      </c>
      <c r="B13" s="608">
        <v>1</v>
      </c>
      <c r="C13" s="608">
        <v>12</v>
      </c>
      <c r="D13" s="1892"/>
      <c r="E13" s="478" t="s">
        <v>35</v>
      </c>
      <c r="F13" s="594"/>
      <c r="G13" s="478">
        <v>0</v>
      </c>
      <c r="H13" s="478">
        <v>1</v>
      </c>
      <c r="I13" s="497">
        <f t="shared" si="0"/>
        <v>1</v>
      </c>
      <c r="J13" s="497"/>
      <c r="K13" s="478">
        <v>0</v>
      </c>
      <c r="L13" s="478">
        <v>0</v>
      </c>
      <c r="M13" s="497">
        <f t="shared" si="1"/>
        <v>0</v>
      </c>
      <c r="N13" s="497"/>
      <c r="O13" s="478">
        <v>8</v>
      </c>
      <c r="P13" s="478">
        <v>4</v>
      </c>
      <c r="Q13" s="497">
        <f t="shared" si="2"/>
        <v>12</v>
      </c>
      <c r="R13" s="497"/>
      <c r="S13" s="478">
        <v>0</v>
      </c>
      <c r="T13" s="478">
        <v>0</v>
      </c>
      <c r="U13" s="497">
        <f t="shared" si="3"/>
        <v>0</v>
      </c>
      <c r="V13" s="497"/>
      <c r="W13" s="478">
        <v>20</v>
      </c>
      <c r="X13" s="478">
        <v>5</v>
      </c>
      <c r="Y13" s="497">
        <f t="shared" si="4"/>
        <v>25</v>
      </c>
      <c r="Z13" s="497"/>
      <c r="AA13" s="478">
        <v>21</v>
      </c>
      <c r="AB13" s="478">
        <v>1</v>
      </c>
      <c r="AC13" s="497">
        <f t="shared" si="5"/>
        <v>22</v>
      </c>
      <c r="AD13" s="497"/>
      <c r="AE13" s="476">
        <f t="shared" si="6"/>
        <v>60</v>
      </c>
      <c r="BB13" s="470"/>
      <c r="BC13" s="469"/>
      <c r="BD13" s="469"/>
    </row>
    <row r="14" spans="1:56" ht="13.5" customHeight="1">
      <c r="A14" s="608">
        <v>1</v>
      </c>
      <c r="B14" s="608">
        <v>1</v>
      </c>
      <c r="C14" s="608">
        <v>2</v>
      </c>
      <c r="D14" s="1892"/>
      <c r="E14" s="478" t="s">
        <v>27</v>
      </c>
      <c r="F14" s="594"/>
      <c r="G14" s="478">
        <v>0</v>
      </c>
      <c r="H14" s="478">
        <v>0</v>
      </c>
      <c r="I14" s="497">
        <f t="shared" si="0"/>
        <v>0</v>
      </c>
      <c r="J14" s="497"/>
      <c r="K14" s="478">
        <v>0</v>
      </c>
      <c r="L14" s="478">
        <v>0</v>
      </c>
      <c r="M14" s="497">
        <f t="shared" si="1"/>
        <v>0</v>
      </c>
      <c r="N14" s="497"/>
      <c r="O14" s="478">
        <v>15</v>
      </c>
      <c r="P14" s="478">
        <v>7</v>
      </c>
      <c r="Q14" s="497">
        <f t="shared" si="2"/>
        <v>22</v>
      </c>
      <c r="R14" s="497"/>
      <c r="S14" s="478">
        <v>0</v>
      </c>
      <c r="T14" s="478">
        <v>0</v>
      </c>
      <c r="U14" s="497">
        <f t="shared" si="3"/>
        <v>0</v>
      </c>
      <c r="V14" s="497"/>
      <c r="W14" s="478">
        <v>10</v>
      </c>
      <c r="X14" s="478">
        <v>7</v>
      </c>
      <c r="Y14" s="497">
        <f t="shared" si="4"/>
        <v>17</v>
      </c>
      <c r="Z14" s="497"/>
      <c r="AA14" s="478">
        <v>0</v>
      </c>
      <c r="AB14" s="478">
        <v>2</v>
      </c>
      <c r="AC14" s="497">
        <f t="shared" si="5"/>
        <v>2</v>
      </c>
      <c r="AD14" s="497"/>
      <c r="AE14" s="476">
        <f t="shared" si="6"/>
        <v>41</v>
      </c>
      <c r="BB14" s="470"/>
      <c r="BC14" s="469"/>
      <c r="BD14" s="469"/>
    </row>
    <row r="15" spans="1:56" ht="13.5" customHeight="1">
      <c r="A15" s="608">
        <v>1</v>
      </c>
      <c r="B15" s="608">
        <v>1</v>
      </c>
      <c r="C15" s="608">
        <v>4</v>
      </c>
      <c r="D15" s="1892"/>
      <c r="E15" s="478" t="s">
        <v>10</v>
      </c>
      <c r="F15" s="594"/>
      <c r="G15" s="478">
        <v>0</v>
      </c>
      <c r="H15" s="478">
        <v>0</v>
      </c>
      <c r="I15" s="497">
        <f t="shared" si="0"/>
        <v>0</v>
      </c>
      <c r="J15" s="497"/>
      <c r="K15" s="478">
        <v>0</v>
      </c>
      <c r="L15" s="478">
        <v>0</v>
      </c>
      <c r="M15" s="497">
        <f t="shared" si="1"/>
        <v>0</v>
      </c>
      <c r="N15" s="497"/>
      <c r="O15" s="478">
        <v>6</v>
      </c>
      <c r="P15" s="478">
        <v>0</v>
      </c>
      <c r="Q15" s="497">
        <f t="shared" si="2"/>
        <v>6</v>
      </c>
      <c r="R15" s="497"/>
      <c r="S15" s="478">
        <v>0</v>
      </c>
      <c r="T15" s="478">
        <v>0</v>
      </c>
      <c r="U15" s="497">
        <f t="shared" si="3"/>
        <v>0</v>
      </c>
      <c r="V15" s="497"/>
      <c r="W15" s="478">
        <v>3</v>
      </c>
      <c r="X15" s="478">
        <v>3</v>
      </c>
      <c r="Y15" s="497">
        <f t="shared" si="4"/>
        <v>6</v>
      </c>
      <c r="Z15" s="497"/>
      <c r="AA15" s="478">
        <v>4</v>
      </c>
      <c r="AB15" s="478">
        <v>1</v>
      </c>
      <c r="AC15" s="497">
        <f t="shared" si="5"/>
        <v>5</v>
      </c>
      <c r="AD15" s="497"/>
      <c r="AE15" s="476">
        <f t="shared" si="6"/>
        <v>17</v>
      </c>
      <c r="BB15" s="470"/>
      <c r="BC15" s="469"/>
      <c r="BD15" s="469"/>
    </row>
    <row r="16" spans="1:56" ht="13.5" customHeight="1">
      <c r="A16" s="608">
        <v>1</v>
      </c>
      <c r="B16" s="608">
        <v>1</v>
      </c>
      <c r="C16" s="608">
        <v>1</v>
      </c>
      <c r="D16" s="1892"/>
      <c r="E16" s="478" t="s">
        <v>36</v>
      </c>
      <c r="F16" s="594"/>
      <c r="G16" s="478">
        <v>0</v>
      </c>
      <c r="H16" s="478">
        <v>1</v>
      </c>
      <c r="I16" s="497">
        <f t="shared" si="0"/>
        <v>1</v>
      </c>
      <c r="J16" s="497"/>
      <c r="K16" s="478">
        <v>0</v>
      </c>
      <c r="L16" s="478">
        <v>0</v>
      </c>
      <c r="M16" s="497">
        <f t="shared" si="1"/>
        <v>0</v>
      </c>
      <c r="N16" s="497"/>
      <c r="O16" s="478">
        <v>4</v>
      </c>
      <c r="P16" s="478">
        <v>3</v>
      </c>
      <c r="Q16" s="497">
        <f t="shared" si="2"/>
        <v>7</v>
      </c>
      <c r="R16" s="497"/>
      <c r="S16" s="478">
        <v>0</v>
      </c>
      <c r="T16" s="478">
        <v>0</v>
      </c>
      <c r="U16" s="497">
        <f t="shared" si="3"/>
        <v>0</v>
      </c>
      <c r="V16" s="497"/>
      <c r="W16" s="478">
        <v>4</v>
      </c>
      <c r="X16" s="478">
        <v>3</v>
      </c>
      <c r="Y16" s="497">
        <f t="shared" si="4"/>
        <v>7</v>
      </c>
      <c r="Z16" s="497"/>
      <c r="AA16" s="478">
        <v>2</v>
      </c>
      <c r="AB16" s="478">
        <v>0</v>
      </c>
      <c r="AC16" s="497">
        <f t="shared" si="5"/>
        <v>2</v>
      </c>
      <c r="AD16" s="497"/>
      <c r="AE16" s="476">
        <f t="shared" si="6"/>
        <v>17</v>
      </c>
      <c r="BB16" s="470"/>
      <c r="BC16" s="469"/>
      <c r="BD16" s="469"/>
    </row>
    <row r="17" spans="1:56" ht="13.5" customHeight="1">
      <c r="A17" s="608">
        <v>1</v>
      </c>
      <c r="B17" s="608">
        <v>1</v>
      </c>
      <c r="C17" s="608">
        <v>8</v>
      </c>
      <c r="D17" s="1892"/>
      <c r="E17" s="478" t="s">
        <v>31</v>
      </c>
      <c r="F17" s="594"/>
      <c r="G17" s="478">
        <v>0</v>
      </c>
      <c r="H17" s="478">
        <v>0</v>
      </c>
      <c r="I17" s="497">
        <f t="shared" si="0"/>
        <v>0</v>
      </c>
      <c r="J17" s="497"/>
      <c r="K17" s="478">
        <v>0</v>
      </c>
      <c r="L17" s="478">
        <v>0</v>
      </c>
      <c r="M17" s="497">
        <f t="shared" si="1"/>
        <v>0</v>
      </c>
      <c r="N17" s="497"/>
      <c r="O17" s="478">
        <v>1</v>
      </c>
      <c r="P17" s="478">
        <v>0</v>
      </c>
      <c r="Q17" s="497">
        <f t="shared" si="2"/>
        <v>1</v>
      </c>
      <c r="R17" s="497"/>
      <c r="S17" s="478">
        <v>0</v>
      </c>
      <c r="T17" s="478">
        <v>0</v>
      </c>
      <c r="U17" s="497">
        <f t="shared" si="3"/>
        <v>0</v>
      </c>
      <c r="V17" s="497"/>
      <c r="W17" s="478">
        <v>0</v>
      </c>
      <c r="X17" s="478">
        <v>0</v>
      </c>
      <c r="Y17" s="497">
        <f t="shared" si="4"/>
        <v>0</v>
      </c>
      <c r="Z17" s="497"/>
      <c r="AA17" s="478">
        <v>2</v>
      </c>
      <c r="AB17" s="478">
        <v>0</v>
      </c>
      <c r="AC17" s="497">
        <f t="shared" si="5"/>
        <v>2</v>
      </c>
      <c r="AD17" s="497"/>
      <c r="AE17" s="476">
        <f t="shared" si="6"/>
        <v>3</v>
      </c>
      <c r="BB17" s="470"/>
      <c r="BC17" s="469"/>
      <c r="BD17" s="469"/>
    </row>
    <row r="18" spans="1:56" ht="13.5" customHeight="1">
      <c r="A18" s="608">
        <v>1</v>
      </c>
      <c r="B18" s="608">
        <v>1</v>
      </c>
      <c r="C18" s="608">
        <v>14</v>
      </c>
      <c r="D18" s="1892"/>
      <c r="E18" s="478" t="s">
        <v>24</v>
      </c>
      <c r="F18" s="594"/>
      <c r="G18" s="478">
        <v>3</v>
      </c>
      <c r="H18" s="478">
        <v>0</v>
      </c>
      <c r="I18" s="497">
        <f t="shared" si="0"/>
        <v>3</v>
      </c>
      <c r="J18" s="497"/>
      <c r="K18" s="478">
        <v>0</v>
      </c>
      <c r="L18" s="478">
        <v>0</v>
      </c>
      <c r="M18" s="497">
        <f t="shared" si="1"/>
        <v>0</v>
      </c>
      <c r="N18" s="497"/>
      <c r="O18" s="478">
        <v>3</v>
      </c>
      <c r="P18" s="478">
        <v>1</v>
      </c>
      <c r="Q18" s="497">
        <f t="shared" si="2"/>
        <v>4</v>
      </c>
      <c r="R18" s="497"/>
      <c r="S18" s="478">
        <v>0</v>
      </c>
      <c r="T18" s="478">
        <v>0</v>
      </c>
      <c r="U18" s="497">
        <f t="shared" si="3"/>
        <v>0</v>
      </c>
      <c r="V18" s="497"/>
      <c r="W18" s="478">
        <v>2</v>
      </c>
      <c r="X18" s="478">
        <v>0</v>
      </c>
      <c r="Y18" s="497">
        <f t="shared" si="4"/>
        <v>2</v>
      </c>
      <c r="Z18" s="497"/>
      <c r="AA18" s="478">
        <v>0</v>
      </c>
      <c r="AB18" s="478">
        <v>0</v>
      </c>
      <c r="AC18" s="497">
        <f t="shared" si="5"/>
        <v>0</v>
      </c>
      <c r="AD18" s="497"/>
      <c r="AE18" s="476">
        <f t="shared" si="6"/>
        <v>9</v>
      </c>
      <c r="BB18" s="470"/>
      <c r="BC18" s="469"/>
      <c r="BD18" s="469"/>
    </row>
    <row r="19" spans="1:56" s="462" customFormat="1" ht="13.5" customHeight="1">
      <c r="A19" s="608">
        <v>1</v>
      </c>
      <c r="B19" s="608">
        <v>6</v>
      </c>
      <c r="C19" s="608">
        <v>10</v>
      </c>
      <c r="D19" s="1893"/>
      <c r="E19" s="474" t="s">
        <v>32</v>
      </c>
      <c r="F19" s="495"/>
      <c r="G19" s="478">
        <v>0</v>
      </c>
      <c r="H19" s="478">
        <v>0</v>
      </c>
      <c r="I19" s="497">
        <f t="shared" si="0"/>
        <v>0</v>
      </c>
      <c r="J19" s="497"/>
      <c r="K19" s="478">
        <v>0</v>
      </c>
      <c r="L19" s="478">
        <v>0</v>
      </c>
      <c r="M19" s="497">
        <f t="shared" si="1"/>
        <v>0</v>
      </c>
      <c r="N19" s="497"/>
      <c r="O19" s="478">
        <v>3</v>
      </c>
      <c r="P19" s="478">
        <v>3</v>
      </c>
      <c r="Q19" s="497">
        <f t="shared" si="2"/>
        <v>6</v>
      </c>
      <c r="R19" s="497"/>
      <c r="S19" s="478">
        <v>0</v>
      </c>
      <c r="T19" s="478">
        <v>0</v>
      </c>
      <c r="U19" s="497">
        <f t="shared" si="3"/>
        <v>0</v>
      </c>
      <c r="V19" s="497"/>
      <c r="W19" s="478">
        <v>3</v>
      </c>
      <c r="X19" s="478">
        <v>1</v>
      </c>
      <c r="Y19" s="497">
        <f t="shared" si="4"/>
        <v>4</v>
      </c>
      <c r="Z19" s="497"/>
      <c r="AA19" s="478">
        <v>1</v>
      </c>
      <c r="AB19" s="478">
        <v>0</v>
      </c>
      <c r="AC19" s="497">
        <f t="shared" si="5"/>
        <v>1</v>
      </c>
      <c r="AD19" s="497"/>
      <c r="AE19" s="476">
        <f t="shared" si="6"/>
        <v>11</v>
      </c>
    </row>
    <row r="20" spans="1:56" ht="13.5" customHeight="1">
      <c r="A20" s="608"/>
      <c r="B20" s="608"/>
      <c r="C20" s="608"/>
      <c r="D20" s="1891">
        <v>1402</v>
      </c>
      <c r="E20" s="373" t="s">
        <v>2</v>
      </c>
      <c r="F20" s="372"/>
      <c r="G20" s="498">
        <f>SUM(G21:G29)</f>
        <v>5</v>
      </c>
      <c r="H20" s="498">
        <f>SUM(H21:H29)</f>
        <v>0</v>
      </c>
      <c r="I20" s="498">
        <f t="shared" si="0"/>
        <v>5</v>
      </c>
      <c r="J20" s="498"/>
      <c r="K20" s="498">
        <f>SUM(K21:K29)</f>
        <v>0</v>
      </c>
      <c r="L20" s="498">
        <f>SUM(L21:L29)</f>
        <v>0</v>
      </c>
      <c r="M20" s="498">
        <f t="shared" si="1"/>
        <v>0</v>
      </c>
      <c r="N20" s="498"/>
      <c r="O20" s="498">
        <f>SUM(O21:O29)</f>
        <v>90</v>
      </c>
      <c r="P20" s="498">
        <f>SUM(P21:P29)</f>
        <v>53</v>
      </c>
      <c r="Q20" s="498">
        <f t="shared" si="2"/>
        <v>143</v>
      </c>
      <c r="R20" s="498"/>
      <c r="S20" s="498">
        <f>SUM(S21:S29)</f>
        <v>2</v>
      </c>
      <c r="T20" s="498">
        <f>SUM(T21:T29)</f>
        <v>2</v>
      </c>
      <c r="U20" s="498">
        <f t="shared" si="3"/>
        <v>4</v>
      </c>
      <c r="V20" s="498"/>
      <c r="W20" s="498">
        <f>SUM(W21:W29)</f>
        <v>148</v>
      </c>
      <c r="X20" s="498">
        <f>SUM(X21:X29)</f>
        <v>89</v>
      </c>
      <c r="Y20" s="498">
        <f t="shared" si="4"/>
        <v>237</v>
      </c>
      <c r="Z20" s="498"/>
      <c r="AA20" s="498">
        <f>SUM(AA21:AA29)</f>
        <v>66</v>
      </c>
      <c r="AB20" s="498">
        <f>SUM(AB21:AB29)</f>
        <v>45</v>
      </c>
      <c r="AC20" s="498">
        <f t="shared" si="5"/>
        <v>111</v>
      </c>
      <c r="AD20" s="498"/>
      <c r="AE20" s="480">
        <f t="shared" si="6"/>
        <v>500</v>
      </c>
      <c r="BB20" s="470"/>
      <c r="BC20" s="469"/>
      <c r="BD20" s="469"/>
    </row>
    <row r="21" spans="1:56" ht="13.5" customHeight="1">
      <c r="A21" s="608">
        <v>2</v>
      </c>
      <c r="B21" s="608">
        <v>4</v>
      </c>
      <c r="C21" s="608">
        <v>11</v>
      </c>
      <c r="D21" s="1892"/>
      <c r="E21" s="478" t="s">
        <v>37</v>
      </c>
      <c r="F21" s="594"/>
      <c r="G21" s="478">
        <v>1</v>
      </c>
      <c r="H21" s="478">
        <v>0</v>
      </c>
      <c r="I21" s="497">
        <f t="shared" si="0"/>
        <v>1</v>
      </c>
      <c r="J21" s="497"/>
      <c r="K21" s="478">
        <v>0</v>
      </c>
      <c r="L21" s="478">
        <v>0</v>
      </c>
      <c r="M21" s="497">
        <f t="shared" si="1"/>
        <v>0</v>
      </c>
      <c r="N21" s="497"/>
      <c r="O21" s="478">
        <v>26</v>
      </c>
      <c r="P21" s="478">
        <v>16</v>
      </c>
      <c r="Q21" s="497">
        <f t="shared" si="2"/>
        <v>42</v>
      </c>
      <c r="R21" s="497"/>
      <c r="S21" s="478">
        <v>0</v>
      </c>
      <c r="T21" s="478">
        <v>0</v>
      </c>
      <c r="U21" s="497">
        <f t="shared" si="3"/>
        <v>0</v>
      </c>
      <c r="V21" s="497"/>
      <c r="W21" s="478">
        <v>57</v>
      </c>
      <c r="X21" s="478">
        <v>22</v>
      </c>
      <c r="Y21" s="497">
        <f t="shared" si="4"/>
        <v>79</v>
      </c>
      <c r="Z21" s="497"/>
      <c r="AA21" s="478">
        <v>34</v>
      </c>
      <c r="AB21" s="478">
        <v>23</v>
      </c>
      <c r="AC21" s="497">
        <f t="shared" si="5"/>
        <v>57</v>
      </c>
      <c r="AD21" s="497"/>
      <c r="AE21" s="476">
        <f t="shared" si="6"/>
        <v>179</v>
      </c>
      <c r="BB21" s="470"/>
      <c r="BC21" s="469"/>
      <c r="BD21" s="469"/>
    </row>
    <row r="22" spans="1:56" ht="13.5" customHeight="1">
      <c r="A22" s="608">
        <v>2</v>
      </c>
      <c r="B22" s="608">
        <v>4</v>
      </c>
      <c r="C22" s="608">
        <v>10</v>
      </c>
      <c r="D22" s="1892"/>
      <c r="E22" s="478" t="s">
        <v>38</v>
      </c>
      <c r="F22" s="594"/>
      <c r="G22" s="478">
        <v>1</v>
      </c>
      <c r="H22" s="478">
        <v>0</v>
      </c>
      <c r="I22" s="497">
        <f t="shared" si="0"/>
        <v>1</v>
      </c>
      <c r="J22" s="497"/>
      <c r="K22" s="478">
        <v>0</v>
      </c>
      <c r="L22" s="478">
        <v>0</v>
      </c>
      <c r="M22" s="497">
        <f t="shared" si="1"/>
        <v>0</v>
      </c>
      <c r="N22" s="497"/>
      <c r="O22" s="478">
        <v>19</v>
      </c>
      <c r="P22" s="478">
        <v>4</v>
      </c>
      <c r="Q22" s="497">
        <f t="shared" si="2"/>
        <v>23</v>
      </c>
      <c r="R22" s="497"/>
      <c r="S22" s="478">
        <v>0</v>
      </c>
      <c r="T22" s="478">
        <v>0</v>
      </c>
      <c r="U22" s="497">
        <f t="shared" si="3"/>
        <v>0</v>
      </c>
      <c r="V22" s="497"/>
      <c r="W22" s="478">
        <v>30</v>
      </c>
      <c r="X22" s="478">
        <v>16</v>
      </c>
      <c r="Y22" s="497">
        <f t="shared" si="4"/>
        <v>46</v>
      </c>
      <c r="Z22" s="497"/>
      <c r="AA22" s="478">
        <v>6</v>
      </c>
      <c r="AB22" s="478">
        <v>1</v>
      </c>
      <c r="AC22" s="497">
        <f t="shared" si="5"/>
        <v>7</v>
      </c>
      <c r="AD22" s="497"/>
      <c r="AE22" s="476">
        <f t="shared" si="6"/>
        <v>77</v>
      </c>
      <c r="BB22" s="470"/>
      <c r="BC22" s="469"/>
      <c r="BD22" s="469"/>
    </row>
    <row r="23" spans="1:56" ht="13.5" customHeight="1">
      <c r="A23" s="608">
        <v>2</v>
      </c>
      <c r="B23" s="608">
        <v>4</v>
      </c>
      <c r="C23" s="608">
        <v>10</v>
      </c>
      <c r="D23" s="1892"/>
      <c r="E23" s="478" t="s">
        <v>39</v>
      </c>
      <c r="F23" s="594"/>
      <c r="G23" s="478">
        <v>0</v>
      </c>
      <c r="H23" s="478">
        <v>0</v>
      </c>
      <c r="I23" s="497">
        <f t="shared" si="0"/>
        <v>0</v>
      </c>
      <c r="J23" s="497"/>
      <c r="K23" s="478">
        <v>0</v>
      </c>
      <c r="L23" s="478">
        <v>0</v>
      </c>
      <c r="M23" s="497">
        <f t="shared" si="1"/>
        <v>0</v>
      </c>
      <c r="N23" s="497"/>
      <c r="O23" s="478">
        <v>9</v>
      </c>
      <c r="P23" s="478">
        <v>8</v>
      </c>
      <c r="Q23" s="497">
        <f t="shared" si="2"/>
        <v>17</v>
      </c>
      <c r="R23" s="497"/>
      <c r="S23" s="478">
        <v>0</v>
      </c>
      <c r="T23" s="478">
        <v>1</v>
      </c>
      <c r="U23" s="497">
        <f t="shared" si="3"/>
        <v>1</v>
      </c>
      <c r="V23" s="497"/>
      <c r="W23" s="478">
        <v>27</v>
      </c>
      <c r="X23" s="478">
        <v>19</v>
      </c>
      <c r="Y23" s="497">
        <f t="shared" si="4"/>
        <v>46</v>
      </c>
      <c r="Z23" s="497"/>
      <c r="AA23" s="478">
        <v>12</v>
      </c>
      <c r="AB23" s="478">
        <v>12</v>
      </c>
      <c r="AC23" s="497">
        <f t="shared" si="5"/>
        <v>24</v>
      </c>
      <c r="AD23" s="497"/>
      <c r="AE23" s="476">
        <f t="shared" si="6"/>
        <v>88</v>
      </c>
      <c r="BB23" s="470"/>
      <c r="BC23" s="469"/>
      <c r="BD23" s="469"/>
    </row>
    <row r="24" spans="1:56" ht="13.5" customHeight="1">
      <c r="A24" s="608">
        <v>2</v>
      </c>
      <c r="B24" s="608">
        <v>4</v>
      </c>
      <c r="C24" s="608">
        <v>3</v>
      </c>
      <c r="D24" s="1892"/>
      <c r="E24" s="478" t="s">
        <v>40</v>
      </c>
      <c r="F24" s="479"/>
      <c r="G24" s="478">
        <v>0</v>
      </c>
      <c r="H24" s="478">
        <v>0</v>
      </c>
      <c r="I24" s="497">
        <f t="shared" si="0"/>
        <v>0</v>
      </c>
      <c r="J24" s="497"/>
      <c r="K24" s="478">
        <v>0</v>
      </c>
      <c r="L24" s="478">
        <v>0</v>
      </c>
      <c r="M24" s="497">
        <f t="shared" si="1"/>
        <v>0</v>
      </c>
      <c r="N24" s="497"/>
      <c r="O24" s="478">
        <v>9</v>
      </c>
      <c r="P24" s="478">
        <v>7</v>
      </c>
      <c r="Q24" s="497">
        <f t="shared" si="2"/>
        <v>16</v>
      </c>
      <c r="R24" s="497"/>
      <c r="S24" s="478">
        <v>1</v>
      </c>
      <c r="T24" s="478">
        <v>0</v>
      </c>
      <c r="U24" s="497">
        <f t="shared" si="3"/>
        <v>1</v>
      </c>
      <c r="V24" s="497"/>
      <c r="W24" s="478">
        <v>16</v>
      </c>
      <c r="X24" s="478">
        <v>7</v>
      </c>
      <c r="Y24" s="497">
        <f t="shared" si="4"/>
        <v>23</v>
      </c>
      <c r="Z24" s="497"/>
      <c r="AA24" s="478">
        <v>5</v>
      </c>
      <c r="AB24" s="478">
        <v>3</v>
      </c>
      <c r="AC24" s="497">
        <f t="shared" si="5"/>
        <v>8</v>
      </c>
      <c r="AD24" s="497"/>
      <c r="AE24" s="476">
        <f t="shared" si="6"/>
        <v>48</v>
      </c>
      <c r="BB24" s="470"/>
      <c r="BC24" s="469"/>
      <c r="BD24" s="469"/>
    </row>
    <row r="25" spans="1:56" ht="13.5" customHeight="1">
      <c r="A25" s="608">
        <v>2</v>
      </c>
      <c r="B25" s="608">
        <v>4</v>
      </c>
      <c r="C25" s="608">
        <v>7</v>
      </c>
      <c r="D25" s="1892"/>
      <c r="E25" s="478" t="s">
        <v>41</v>
      </c>
      <c r="F25" s="594"/>
      <c r="G25" s="478">
        <v>0</v>
      </c>
      <c r="H25" s="478">
        <v>0</v>
      </c>
      <c r="I25" s="497">
        <f t="shared" si="0"/>
        <v>0</v>
      </c>
      <c r="J25" s="497"/>
      <c r="K25" s="478">
        <v>0</v>
      </c>
      <c r="L25" s="478">
        <v>0</v>
      </c>
      <c r="M25" s="497">
        <f t="shared" si="1"/>
        <v>0</v>
      </c>
      <c r="N25" s="497"/>
      <c r="O25" s="478">
        <v>10</v>
      </c>
      <c r="P25" s="478">
        <v>4</v>
      </c>
      <c r="Q25" s="497">
        <f t="shared" si="2"/>
        <v>14</v>
      </c>
      <c r="R25" s="497"/>
      <c r="S25" s="478">
        <v>0</v>
      </c>
      <c r="T25" s="478">
        <v>0</v>
      </c>
      <c r="U25" s="497">
        <f t="shared" si="3"/>
        <v>0</v>
      </c>
      <c r="V25" s="497"/>
      <c r="W25" s="478">
        <v>5</v>
      </c>
      <c r="X25" s="478">
        <v>5</v>
      </c>
      <c r="Y25" s="497">
        <f t="shared" si="4"/>
        <v>10</v>
      </c>
      <c r="Z25" s="497"/>
      <c r="AA25" s="478">
        <v>4</v>
      </c>
      <c r="AB25" s="478">
        <v>1</v>
      </c>
      <c r="AC25" s="497">
        <f t="shared" si="5"/>
        <v>5</v>
      </c>
      <c r="AD25" s="497"/>
      <c r="AE25" s="476">
        <f t="shared" si="6"/>
        <v>29</v>
      </c>
      <c r="BB25" s="470"/>
      <c r="BC25" s="469"/>
    </row>
    <row r="26" spans="1:56" ht="13.5" customHeight="1">
      <c r="A26" s="608">
        <v>2</v>
      </c>
      <c r="B26" s="608">
        <v>4</v>
      </c>
      <c r="C26" s="608">
        <v>1</v>
      </c>
      <c r="D26" s="1892"/>
      <c r="E26" s="478" t="s">
        <v>42</v>
      </c>
      <c r="F26" s="594"/>
      <c r="G26" s="478">
        <v>0</v>
      </c>
      <c r="H26" s="478">
        <v>0</v>
      </c>
      <c r="I26" s="497">
        <f t="shared" si="0"/>
        <v>0</v>
      </c>
      <c r="J26" s="497"/>
      <c r="K26" s="478">
        <v>0</v>
      </c>
      <c r="L26" s="478">
        <v>0</v>
      </c>
      <c r="M26" s="497">
        <f t="shared" si="1"/>
        <v>0</v>
      </c>
      <c r="N26" s="497"/>
      <c r="O26" s="478">
        <v>3</v>
      </c>
      <c r="P26" s="478">
        <v>2</v>
      </c>
      <c r="Q26" s="497">
        <f t="shared" si="2"/>
        <v>5</v>
      </c>
      <c r="R26" s="497"/>
      <c r="S26" s="478">
        <v>1</v>
      </c>
      <c r="T26" s="478">
        <v>0</v>
      </c>
      <c r="U26" s="497">
        <f t="shared" si="3"/>
        <v>1</v>
      </c>
      <c r="V26" s="497"/>
      <c r="W26" s="478">
        <v>4</v>
      </c>
      <c r="X26" s="478">
        <v>4</v>
      </c>
      <c r="Y26" s="497">
        <f t="shared" si="4"/>
        <v>8</v>
      </c>
      <c r="Z26" s="497"/>
      <c r="AA26" s="478">
        <v>1</v>
      </c>
      <c r="AB26" s="478">
        <v>2</v>
      </c>
      <c r="AC26" s="497">
        <f t="shared" si="5"/>
        <v>3</v>
      </c>
      <c r="AD26" s="497"/>
      <c r="AE26" s="476">
        <f t="shared" si="6"/>
        <v>17</v>
      </c>
      <c r="BB26" s="470"/>
      <c r="BC26" s="469"/>
    </row>
    <row r="27" spans="1:56" ht="13.5" customHeight="1">
      <c r="A27" s="608">
        <v>2</v>
      </c>
      <c r="B27" s="608">
        <v>4</v>
      </c>
      <c r="C27" s="608">
        <v>9</v>
      </c>
      <c r="D27" s="1892"/>
      <c r="E27" s="478" t="s">
        <v>43</v>
      </c>
      <c r="F27" s="594"/>
      <c r="G27" s="478">
        <v>1</v>
      </c>
      <c r="H27" s="478">
        <v>0</v>
      </c>
      <c r="I27" s="497">
        <f t="shared" si="0"/>
        <v>1</v>
      </c>
      <c r="J27" s="497"/>
      <c r="K27" s="478">
        <v>0</v>
      </c>
      <c r="L27" s="478">
        <v>0</v>
      </c>
      <c r="M27" s="497">
        <f t="shared" si="1"/>
        <v>0</v>
      </c>
      <c r="N27" s="497"/>
      <c r="O27" s="478">
        <v>9</v>
      </c>
      <c r="P27" s="478">
        <v>4</v>
      </c>
      <c r="Q27" s="497">
        <f t="shared" si="2"/>
        <v>13</v>
      </c>
      <c r="R27" s="497"/>
      <c r="S27" s="478">
        <v>0</v>
      </c>
      <c r="T27" s="478">
        <v>1</v>
      </c>
      <c r="U27" s="497">
        <f t="shared" si="3"/>
        <v>1</v>
      </c>
      <c r="V27" s="497"/>
      <c r="W27" s="478">
        <v>7</v>
      </c>
      <c r="X27" s="478">
        <v>7</v>
      </c>
      <c r="Y27" s="497">
        <f t="shared" si="4"/>
        <v>14</v>
      </c>
      <c r="Z27" s="497"/>
      <c r="AA27" s="478">
        <v>1</v>
      </c>
      <c r="AB27" s="478">
        <v>1</v>
      </c>
      <c r="AC27" s="497">
        <f t="shared" si="5"/>
        <v>2</v>
      </c>
      <c r="AD27" s="497"/>
      <c r="AE27" s="476">
        <f t="shared" si="6"/>
        <v>31</v>
      </c>
      <c r="AJ27" s="2183"/>
      <c r="AK27" s="2183"/>
      <c r="AL27" s="2183"/>
      <c r="AM27" s="2183"/>
      <c r="AN27" s="2183"/>
      <c r="AO27" s="2183"/>
      <c r="AP27" s="2183"/>
      <c r="BB27" s="470"/>
      <c r="BC27" s="469"/>
    </row>
    <row r="28" spans="1:56" ht="13.5" customHeight="1">
      <c r="A28" s="608">
        <v>2</v>
      </c>
      <c r="B28" s="608">
        <v>4</v>
      </c>
      <c r="C28" s="608">
        <v>11</v>
      </c>
      <c r="D28" s="1892"/>
      <c r="E28" s="478" t="s">
        <v>44</v>
      </c>
      <c r="F28" s="594"/>
      <c r="G28" s="478">
        <v>1</v>
      </c>
      <c r="H28" s="478">
        <v>0</v>
      </c>
      <c r="I28" s="497">
        <f t="shared" si="0"/>
        <v>1</v>
      </c>
      <c r="J28" s="497"/>
      <c r="K28" s="478">
        <v>0</v>
      </c>
      <c r="L28" s="478">
        <v>0</v>
      </c>
      <c r="M28" s="497">
        <f t="shared" si="1"/>
        <v>0</v>
      </c>
      <c r="N28" s="497"/>
      <c r="O28" s="478">
        <v>5</v>
      </c>
      <c r="P28" s="478">
        <v>8</v>
      </c>
      <c r="Q28" s="497">
        <f t="shared" si="2"/>
        <v>13</v>
      </c>
      <c r="R28" s="497"/>
      <c r="S28" s="478">
        <v>0</v>
      </c>
      <c r="T28" s="478">
        <v>0</v>
      </c>
      <c r="U28" s="497">
        <f t="shared" si="3"/>
        <v>0</v>
      </c>
      <c r="V28" s="497"/>
      <c r="W28" s="478">
        <v>2</v>
      </c>
      <c r="X28" s="478">
        <v>8</v>
      </c>
      <c r="Y28" s="497">
        <f t="shared" si="4"/>
        <v>10</v>
      </c>
      <c r="Z28" s="497"/>
      <c r="AA28" s="478">
        <v>3</v>
      </c>
      <c r="AB28" s="478">
        <v>2</v>
      </c>
      <c r="AC28" s="497">
        <f t="shared" si="5"/>
        <v>5</v>
      </c>
      <c r="AD28" s="497"/>
      <c r="AE28" s="476">
        <f t="shared" si="6"/>
        <v>29</v>
      </c>
      <c r="AJ28" s="2183"/>
      <c r="AK28" s="2183"/>
      <c r="AL28" s="2183"/>
      <c r="AM28" s="2183"/>
      <c r="AN28" s="2183"/>
      <c r="AO28" s="2183"/>
      <c r="AP28" s="2183"/>
      <c r="BB28" s="470"/>
      <c r="BC28" s="469"/>
      <c r="BD28" s="469"/>
    </row>
    <row r="29" spans="1:56" ht="13.5" customHeight="1">
      <c r="A29" s="608">
        <v>2</v>
      </c>
      <c r="B29" s="608">
        <v>4</v>
      </c>
      <c r="C29" s="608">
        <v>11</v>
      </c>
      <c r="D29" s="1892"/>
      <c r="E29" s="478" t="s">
        <v>192</v>
      </c>
      <c r="F29" s="594"/>
      <c r="G29" s="478">
        <v>1</v>
      </c>
      <c r="H29" s="478">
        <v>0</v>
      </c>
      <c r="I29" s="497">
        <f t="shared" si="0"/>
        <v>1</v>
      </c>
      <c r="J29" s="497"/>
      <c r="K29" s="478">
        <v>0</v>
      </c>
      <c r="L29" s="478">
        <v>0</v>
      </c>
      <c r="M29" s="497">
        <f t="shared" si="1"/>
        <v>0</v>
      </c>
      <c r="N29" s="497"/>
      <c r="O29" s="478">
        <v>0</v>
      </c>
      <c r="P29" s="478">
        <v>0</v>
      </c>
      <c r="Q29" s="497">
        <f t="shared" si="2"/>
        <v>0</v>
      </c>
      <c r="R29" s="497"/>
      <c r="S29" s="478">
        <v>0</v>
      </c>
      <c r="T29" s="478">
        <v>0</v>
      </c>
      <c r="U29" s="497">
        <f t="shared" si="3"/>
        <v>0</v>
      </c>
      <c r="V29" s="497"/>
      <c r="W29" s="478">
        <v>0</v>
      </c>
      <c r="X29" s="478">
        <v>1</v>
      </c>
      <c r="Y29" s="497">
        <f t="shared" si="4"/>
        <v>1</v>
      </c>
      <c r="Z29" s="497"/>
      <c r="AA29" s="478">
        <v>0</v>
      </c>
      <c r="AB29" s="478">
        <v>0</v>
      </c>
      <c r="AC29" s="497">
        <f t="shared" si="5"/>
        <v>0</v>
      </c>
      <c r="AD29" s="497"/>
      <c r="AE29" s="476">
        <f t="shared" si="6"/>
        <v>2</v>
      </c>
      <c r="AJ29" s="2183"/>
      <c r="AK29" s="2183"/>
      <c r="AL29" s="2183"/>
      <c r="AM29" s="2183"/>
      <c r="AN29" s="2183"/>
      <c r="AO29" s="2183"/>
      <c r="AP29" s="2183"/>
      <c r="BB29" s="470"/>
      <c r="BC29" s="469"/>
      <c r="BD29" s="469"/>
    </row>
    <row r="30" spans="1:56" ht="13.5" customHeight="1">
      <c r="A30" s="608"/>
      <c r="B30" s="608"/>
      <c r="C30" s="608"/>
      <c r="D30" s="1891">
        <v>1403</v>
      </c>
      <c r="E30" s="373" t="s">
        <v>3</v>
      </c>
      <c r="F30" s="372"/>
      <c r="G30" s="498">
        <f>SUM(G31:G33)</f>
        <v>5</v>
      </c>
      <c r="H30" s="498">
        <f>SUM(H31:H33)</f>
        <v>3</v>
      </c>
      <c r="I30" s="498">
        <f t="shared" si="0"/>
        <v>8</v>
      </c>
      <c r="J30" s="498"/>
      <c r="K30" s="498">
        <f>SUM(K31:K33)</f>
        <v>0</v>
      </c>
      <c r="L30" s="498">
        <f>SUM(L31:L33)</f>
        <v>0</v>
      </c>
      <c r="M30" s="498">
        <f t="shared" si="1"/>
        <v>0</v>
      </c>
      <c r="N30" s="498"/>
      <c r="O30" s="498">
        <f>SUM(O31:O33)</f>
        <v>54</v>
      </c>
      <c r="P30" s="498">
        <f>SUM(P31:P33)</f>
        <v>71</v>
      </c>
      <c r="Q30" s="498">
        <f t="shared" si="2"/>
        <v>125</v>
      </c>
      <c r="R30" s="498"/>
      <c r="S30" s="498">
        <f>SUM(S31:S33)</f>
        <v>2</v>
      </c>
      <c r="T30" s="498">
        <f>SUM(T31:T33)</f>
        <v>3</v>
      </c>
      <c r="U30" s="498">
        <f t="shared" si="3"/>
        <v>5</v>
      </c>
      <c r="V30" s="498"/>
      <c r="W30" s="498">
        <f>SUM(W31:W33)</f>
        <v>28</v>
      </c>
      <c r="X30" s="498">
        <f>SUM(X31:X33)</f>
        <v>76</v>
      </c>
      <c r="Y30" s="498">
        <f t="shared" si="4"/>
        <v>104</v>
      </c>
      <c r="Z30" s="498"/>
      <c r="AA30" s="498">
        <f>SUM(AA31:AA33)</f>
        <v>7</v>
      </c>
      <c r="AB30" s="498">
        <f>SUM(AB31:AB33)</f>
        <v>14</v>
      </c>
      <c r="AC30" s="498">
        <f t="shared" si="5"/>
        <v>21</v>
      </c>
      <c r="AD30" s="498"/>
      <c r="AE30" s="480">
        <f t="shared" si="6"/>
        <v>263</v>
      </c>
      <c r="AJ30" s="2183"/>
      <c r="AK30" s="2183"/>
      <c r="AL30" s="2183"/>
      <c r="AM30" s="2183"/>
      <c r="AN30" s="2183"/>
      <c r="AO30" s="2183"/>
      <c r="AP30" s="2183"/>
      <c r="BB30" s="470"/>
      <c r="BC30" s="469"/>
      <c r="BD30" s="469"/>
    </row>
    <row r="31" spans="1:56" ht="13.5" customHeight="1">
      <c r="A31" s="608">
        <v>3</v>
      </c>
      <c r="B31" s="608">
        <v>5</v>
      </c>
      <c r="C31" s="608">
        <v>11</v>
      </c>
      <c r="D31" s="1892"/>
      <c r="E31" s="478" t="s">
        <v>45</v>
      </c>
      <c r="F31" s="594"/>
      <c r="G31" s="478">
        <v>2</v>
      </c>
      <c r="H31" s="478">
        <v>1</v>
      </c>
      <c r="I31" s="497">
        <f t="shared" si="0"/>
        <v>3</v>
      </c>
      <c r="J31" s="497"/>
      <c r="K31" s="478">
        <v>0</v>
      </c>
      <c r="L31" s="478">
        <v>0</v>
      </c>
      <c r="M31" s="497">
        <f t="shared" si="1"/>
        <v>0</v>
      </c>
      <c r="N31" s="497"/>
      <c r="O31" s="478">
        <v>33</v>
      </c>
      <c r="P31" s="478">
        <v>44</v>
      </c>
      <c r="Q31" s="497">
        <f t="shared" si="2"/>
        <v>77</v>
      </c>
      <c r="R31" s="497"/>
      <c r="S31" s="478">
        <v>1</v>
      </c>
      <c r="T31" s="478">
        <v>2</v>
      </c>
      <c r="U31" s="497">
        <f t="shared" si="3"/>
        <v>3</v>
      </c>
      <c r="V31" s="497"/>
      <c r="W31" s="478">
        <v>18</v>
      </c>
      <c r="X31" s="478">
        <v>33</v>
      </c>
      <c r="Y31" s="497">
        <f t="shared" si="4"/>
        <v>51</v>
      </c>
      <c r="Z31" s="497"/>
      <c r="AA31" s="478">
        <v>4</v>
      </c>
      <c r="AB31" s="478">
        <v>8</v>
      </c>
      <c r="AC31" s="497">
        <f t="shared" si="5"/>
        <v>12</v>
      </c>
      <c r="AD31" s="497"/>
      <c r="AE31" s="476">
        <f t="shared" si="6"/>
        <v>146</v>
      </c>
      <c r="AJ31" s="2183"/>
      <c r="AK31" s="2183"/>
      <c r="AL31" s="2183"/>
      <c r="AM31" s="2183"/>
      <c r="AN31" s="2183"/>
      <c r="AO31" s="2183"/>
      <c r="AP31" s="2183"/>
      <c r="BB31" s="470"/>
      <c r="BC31" s="469"/>
      <c r="BD31" s="469"/>
    </row>
    <row r="32" spans="1:56" ht="13.5" customHeight="1">
      <c r="A32" s="608">
        <v>3</v>
      </c>
      <c r="B32" s="608">
        <v>5</v>
      </c>
      <c r="C32" s="608">
        <v>8</v>
      </c>
      <c r="D32" s="1892"/>
      <c r="E32" s="478" t="s">
        <v>46</v>
      </c>
      <c r="F32" s="594"/>
      <c r="G32" s="478">
        <v>0</v>
      </c>
      <c r="H32" s="478">
        <v>0</v>
      </c>
      <c r="I32" s="497">
        <f t="shared" si="0"/>
        <v>0</v>
      </c>
      <c r="J32" s="497"/>
      <c r="K32" s="478">
        <v>0</v>
      </c>
      <c r="L32" s="478">
        <v>0</v>
      </c>
      <c r="M32" s="497">
        <f t="shared" si="1"/>
        <v>0</v>
      </c>
      <c r="N32" s="497"/>
      <c r="O32" s="478">
        <v>8</v>
      </c>
      <c r="P32" s="478">
        <v>8</v>
      </c>
      <c r="Q32" s="497">
        <f t="shared" si="2"/>
        <v>16</v>
      </c>
      <c r="R32" s="497"/>
      <c r="S32" s="478">
        <v>0</v>
      </c>
      <c r="T32" s="478">
        <v>1</v>
      </c>
      <c r="U32" s="497">
        <f t="shared" si="3"/>
        <v>1</v>
      </c>
      <c r="V32" s="497"/>
      <c r="W32" s="478">
        <v>6</v>
      </c>
      <c r="X32" s="478">
        <v>22</v>
      </c>
      <c r="Y32" s="497">
        <f t="shared" si="4"/>
        <v>28</v>
      </c>
      <c r="Z32" s="497"/>
      <c r="AA32" s="478">
        <v>2</v>
      </c>
      <c r="AB32" s="478">
        <v>3</v>
      </c>
      <c r="AC32" s="497">
        <f t="shared" si="5"/>
        <v>5</v>
      </c>
      <c r="AD32" s="497"/>
      <c r="AE32" s="476">
        <f t="shared" si="6"/>
        <v>50</v>
      </c>
      <c r="BB32" s="470"/>
      <c r="BC32" s="469"/>
      <c r="BD32" s="469"/>
    </row>
    <row r="33" spans="1:56" ht="13.5" customHeight="1">
      <c r="A33" s="608">
        <v>3</v>
      </c>
      <c r="B33" s="608">
        <v>5</v>
      </c>
      <c r="C33" s="608">
        <v>10</v>
      </c>
      <c r="D33" s="1892"/>
      <c r="E33" s="478" t="s">
        <v>47</v>
      </c>
      <c r="F33" s="594"/>
      <c r="G33" s="478">
        <v>3</v>
      </c>
      <c r="H33" s="478">
        <v>2</v>
      </c>
      <c r="I33" s="497">
        <f t="shared" si="0"/>
        <v>5</v>
      </c>
      <c r="J33" s="497"/>
      <c r="K33" s="478">
        <v>0</v>
      </c>
      <c r="L33" s="478">
        <v>0</v>
      </c>
      <c r="M33" s="497">
        <f t="shared" si="1"/>
        <v>0</v>
      </c>
      <c r="N33" s="497"/>
      <c r="O33" s="478">
        <v>13</v>
      </c>
      <c r="P33" s="478">
        <v>19</v>
      </c>
      <c r="Q33" s="497">
        <f t="shared" si="2"/>
        <v>32</v>
      </c>
      <c r="R33" s="497"/>
      <c r="S33" s="478">
        <v>1</v>
      </c>
      <c r="T33" s="478">
        <v>0</v>
      </c>
      <c r="U33" s="497">
        <f t="shared" si="3"/>
        <v>1</v>
      </c>
      <c r="V33" s="497"/>
      <c r="W33" s="478">
        <v>4</v>
      </c>
      <c r="X33" s="478">
        <v>21</v>
      </c>
      <c r="Y33" s="497">
        <f t="shared" si="4"/>
        <v>25</v>
      </c>
      <c r="Z33" s="497"/>
      <c r="AA33" s="478">
        <v>1</v>
      </c>
      <c r="AB33" s="478">
        <v>3</v>
      </c>
      <c r="AC33" s="497">
        <f t="shared" si="5"/>
        <v>4</v>
      </c>
      <c r="AD33" s="497"/>
      <c r="AE33" s="476">
        <f t="shared" si="6"/>
        <v>67</v>
      </c>
      <c r="BB33" s="470"/>
      <c r="BC33" s="469"/>
      <c r="BD33" s="469"/>
    </row>
    <row r="34" spans="1:56" ht="13.5" customHeight="1">
      <c r="A34" s="608"/>
      <c r="B34" s="608"/>
      <c r="C34" s="608"/>
      <c r="D34" s="1894">
        <v>1404</v>
      </c>
      <c r="E34" s="373" t="s">
        <v>235</v>
      </c>
      <c r="F34" s="372"/>
      <c r="G34" s="498">
        <f>SUM(G35:G36)</f>
        <v>0</v>
      </c>
      <c r="H34" s="498">
        <f>SUM(H35:H36)</f>
        <v>0</v>
      </c>
      <c r="I34" s="498">
        <f t="shared" si="0"/>
        <v>0</v>
      </c>
      <c r="J34" s="498"/>
      <c r="K34" s="498">
        <f>SUM(K35:K36)</f>
        <v>0</v>
      </c>
      <c r="L34" s="498">
        <f>SUM(L35:L36)</f>
        <v>0</v>
      </c>
      <c r="M34" s="498">
        <f t="shared" si="1"/>
        <v>0</v>
      </c>
      <c r="N34" s="498"/>
      <c r="O34" s="498">
        <f>SUM(O35:O36)</f>
        <v>56</v>
      </c>
      <c r="P34" s="498">
        <f>SUM(P35:P36)</f>
        <v>12</v>
      </c>
      <c r="Q34" s="498">
        <f t="shared" si="2"/>
        <v>68</v>
      </c>
      <c r="R34" s="498"/>
      <c r="S34" s="498">
        <f>SUM(S35:S36)</f>
        <v>5</v>
      </c>
      <c r="T34" s="498">
        <f>SUM(T35:T36)</f>
        <v>3</v>
      </c>
      <c r="U34" s="498">
        <f t="shared" si="3"/>
        <v>8</v>
      </c>
      <c r="V34" s="498"/>
      <c r="W34" s="498">
        <f>SUM(W35:W36)</f>
        <v>72</v>
      </c>
      <c r="X34" s="498">
        <f>SUM(X35:X36)</f>
        <v>21</v>
      </c>
      <c r="Y34" s="498">
        <f t="shared" si="4"/>
        <v>93</v>
      </c>
      <c r="Z34" s="498"/>
      <c r="AA34" s="498">
        <f>SUM(AA35:AA36)</f>
        <v>52</v>
      </c>
      <c r="AB34" s="498">
        <f>SUM(AB35:AB36)</f>
        <v>13</v>
      </c>
      <c r="AC34" s="498">
        <f t="shared" si="5"/>
        <v>65</v>
      </c>
      <c r="AD34" s="498"/>
      <c r="AE34" s="480">
        <f t="shared" si="6"/>
        <v>234</v>
      </c>
      <c r="BB34" s="470"/>
      <c r="BC34" s="469"/>
      <c r="BD34" s="469"/>
    </row>
    <row r="35" spans="1:56" ht="13.5" customHeight="1">
      <c r="A35" s="608">
        <v>4</v>
      </c>
      <c r="B35" s="608">
        <v>6</v>
      </c>
      <c r="C35" s="608">
        <v>11</v>
      </c>
      <c r="D35" s="1895"/>
      <c r="E35" s="478" t="s">
        <v>48</v>
      </c>
      <c r="F35" s="594"/>
      <c r="G35" s="478">
        <v>0</v>
      </c>
      <c r="H35" s="478">
        <v>0</v>
      </c>
      <c r="I35" s="497">
        <f t="shared" si="0"/>
        <v>0</v>
      </c>
      <c r="J35" s="497"/>
      <c r="K35" s="478">
        <v>0</v>
      </c>
      <c r="L35" s="478">
        <v>0</v>
      </c>
      <c r="M35" s="497">
        <f t="shared" si="1"/>
        <v>0</v>
      </c>
      <c r="N35" s="497"/>
      <c r="O35" s="478">
        <v>43</v>
      </c>
      <c r="P35" s="478">
        <v>10</v>
      </c>
      <c r="Q35" s="497">
        <f t="shared" si="2"/>
        <v>53</v>
      </c>
      <c r="R35" s="497"/>
      <c r="S35" s="478">
        <v>4</v>
      </c>
      <c r="T35" s="478">
        <v>3</v>
      </c>
      <c r="U35" s="497">
        <f t="shared" si="3"/>
        <v>7</v>
      </c>
      <c r="V35" s="497"/>
      <c r="W35" s="478">
        <v>34</v>
      </c>
      <c r="X35" s="478">
        <v>15</v>
      </c>
      <c r="Y35" s="497">
        <f t="shared" si="4"/>
        <v>49</v>
      </c>
      <c r="Z35" s="497"/>
      <c r="AA35" s="478">
        <v>19</v>
      </c>
      <c r="AB35" s="478">
        <v>7</v>
      </c>
      <c r="AC35" s="497">
        <f t="shared" si="5"/>
        <v>26</v>
      </c>
      <c r="AD35" s="497"/>
      <c r="AE35" s="476">
        <f t="shared" si="6"/>
        <v>135</v>
      </c>
      <c r="BB35" s="470"/>
      <c r="BC35" s="469"/>
      <c r="BD35" s="469"/>
    </row>
    <row r="36" spans="1:56" ht="13.5" customHeight="1">
      <c r="A36" s="608">
        <v>4</v>
      </c>
      <c r="B36" s="608">
        <v>6</v>
      </c>
      <c r="C36" s="608">
        <v>11</v>
      </c>
      <c r="D36" s="1896"/>
      <c r="E36" s="478" t="s">
        <v>49</v>
      </c>
      <c r="F36" s="455"/>
      <c r="G36" s="594">
        <v>0</v>
      </c>
      <c r="H36" s="594">
        <v>0</v>
      </c>
      <c r="I36" s="497">
        <f t="shared" si="0"/>
        <v>0</v>
      </c>
      <c r="J36" s="609"/>
      <c r="K36" s="594">
        <v>0</v>
      </c>
      <c r="L36" s="594">
        <v>0</v>
      </c>
      <c r="M36" s="497">
        <f t="shared" si="1"/>
        <v>0</v>
      </c>
      <c r="N36" s="609"/>
      <c r="O36" s="594">
        <v>13</v>
      </c>
      <c r="P36" s="594">
        <v>2</v>
      </c>
      <c r="Q36" s="497">
        <f t="shared" si="2"/>
        <v>15</v>
      </c>
      <c r="R36" s="609"/>
      <c r="S36" s="594">
        <v>1</v>
      </c>
      <c r="T36" s="594">
        <v>0</v>
      </c>
      <c r="U36" s="497">
        <f t="shared" si="3"/>
        <v>1</v>
      </c>
      <c r="V36" s="609"/>
      <c r="W36" s="594">
        <v>38</v>
      </c>
      <c r="X36" s="594">
        <v>6</v>
      </c>
      <c r="Y36" s="497">
        <f t="shared" si="4"/>
        <v>44</v>
      </c>
      <c r="Z36" s="609"/>
      <c r="AA36" s="594">
        <v>33</v>
      </c>
      <c r="AB36" s="594">
        <v>6</v>
      </c>
      <c r="AC36" s="497">
        <f t="shared" si="5"/>
        <v>39</v>
      </c>
      <c r="AD36" s="497"/>
      <c r="AE36" s="476">
        <f t="shared" si="6"/>
        <v>99</v>
      </c>
      <c r="BB36" s="470"/>
      <c r="BC36" s="469"/>
      <c r="BD36" s="469"/>
    </row>
    <row r="37" spans="1:56" ht="13.5" customHeight="1">
      <c r="A37" s="608"/>
      <c r="B37" s="608"/>
      <c r="C37" s="608"/>
      <c r="D37" s="1892">
        <v>1405</v>
      </c>
      <c r="E37" s="373" t="s">
        <v>4</v>
      </c>
      <c r="F37" s="491"/>
      <c r="G37" s="498">
        <f>SUM(G38:G41)</f>
        <v>0</v>
      </c>
      <c r="H37" s="498">
        <f>SUM(H38:H41)</f>
        <v>1</v>
      </c>
      <c r="I37" s="498">
        <f t="shared" si="0"/>
        <v>1</v>
      </c>
      <c r="J37" s="498"/>
      <c r="K37" s="498">
        <f>SUM(K38:K41)</f>
        <v>0</v>
      </c>
      <c r="L37" s="498">
        <f>SUM(L38:L41)</f>
        <v>0</v>
      </c>
      <c r="M37" s="498">
        <f t="shared" si="1"/>
        <v>0</v>
      </c>
      <c r="N37" s="498"/>
      <c r="O37" s="498">
        <f>SUM(O38:O41)</f>
        <v>57</v>
      </c>
      <c r="P37" s="498">
        <f>SUM(P38:P41)</f>
        <v>42</v>
      </c>
      <c r="Q37" s="498">
        <f t="shared" si="2"/>
        <v>99</v>
      </c>
      <c r="R37" s="498"/>
      <c r="S37" s="498">
        <f>SUM(S38:S41)</f>
        <v>0</v>
      </c>
      <c r="T37" s="498">
        <f>SUM(T38:T41)</f>
        <v>0</v>
      </c>
      <c r="U37" s="498">
        <f t="shared" si="3"/>
        <v>0</v>
      </c>
      <c r="V37" s="498"/>
      <c r="W37" s="498">
        <f>SUM(W38:W41)</f>
        <v>89</v>
      </c>
      <c r="X37" s="498">
        <f>SUM(X38:X41)</f>
        <v>72</v>
      </c>
      <c r="Y37" s="498">
        <f t="shared" si="4"/>
        <v>161</v>
      </c>
      <c r="Z37" s="498"/>
      <c r="AA37" s="498">
        <f>SUM(AA38:AA41)</f>
        <v>47</v>
      </c>
      <c r="AB37" s="498">
        <f>SUM(AB38:AB41)</f>
        <v>43</v>
      </c>
      <c r="AC37" s="498">
        <f t="shared" si="5"/>
        <v>90</v>
      </c>
      <c r="AD37" s="498"/>
      <c r="AE37" s="480">
        <f t="shared" si="6"/>
        <v>351</v>
      </c>
      <c r="BB37" s="470"/>
      <c r="BC37" s="469"/>
      <c r="BD37" s="469"/>
    </row>
    <row r="38" spans="1:56" ht="13.5" customHeight="1">
      <c r="A38" s="608">
        <v>5</v>
      </c>
      <c r="B38" s="608">
        <v>4</v>
      </c>
      <c r="C38" s="608">
        <v>8</v>
      </c>
      <c r="D38" s="1892"/>
      <c r="E38" s="478" t="s">
        <v>50</v>
      </c>
      <c r="F38" s="594"/>
      <c r="G38" s="478">
        <v>0</v>
      </c>
      <c r="H38" s="478">
        <v>1</v>
      </c>
      <c r="I38" s="497">
        <f t="shared" si="0"/>
        <v>1</v>
      </c>
      <c r="J38" s="497"/>
      <c r="K38" s="478">
        <v>0</v>
      </c>
      <c r="L38" s="478">
        <v>0</v>
      </c>
      <c r="M38" s="497">
        <f t="shared" si="1"/>
        <v>0</v>
      </c>
      <c r="N38" s="497"/>
      <c r="O38" s="478">
        <v>20</v>
      </c>
      <c r="P38" s="478">
        <v>13</v>
      </c>
      <c r="Q38" s="497">
        <f t="shared" si="2"/>
        <v>33</v>
      </c>
      <c r="R38" s="497"/>
      <c r="S38" s="478">
        <v>0</v>
      </c>
      <c r="T38" s="478">
        <v>0</v>
      </c>
      <c r="U38" s="497">
        <f t="shared" si="3"/>
        <v>0</v>
      </c>
      <c r="V38" s="497"/>
      <c r="W38" s="478">
        <v>30</v>
      </c>
      <c r="X38" s="478">
        <v>26</v>
      </c>
      <c r="Y38" s="497">
        <f t="shared" si="4"/>
        <v>56</v>
      </c>
      <c r="Z38" s="497"/>
      <c r="AA38" s="478">
        <v>12</v>
      </c>
      <c r="AB38" s="478">
        <v>10</v>
      </c>
      <c r="AC38" s="497">
        <f t="shared" si="5"/>
        <v>22</v>
      </c>
      <c r="AD38" s="497"/>
      <c r="AE38" s="476">
        <f t="shared" si="6"/>
        <v>112</v>
      </c>
      <c r="AF38" s="471"/>
      <c r="AG38" s="471"/>
      <c r="AH38" s="471"/>
      <c r="AI38" s="471"/>
      <c r="AJ38" s="471"/>
      <c r="AK38" s="471"/>
      <c r="AL38" s="471"/>
      <c r="AM38" s="471"/>
      <c r="AN38" s="471"/>
      <c r="AO38" s="471"/>
      <c r="AP38" s="471"/>
      <c r="AQ38" s="471"/>
      <c r="AR38" s="471"/>
      <c r="AS38" s="471"/>
      <c r="AT38" s="471"/>
      <c r="AU38" s="471"/>
      <c r="AV38" s="471"/>
      <c r="AW38" s="471"/>
      <c r="AX38" s="471"/>
      <c r="AY38" s="471"/>
      <c r="BB38" s="470"/>
      <c r="BC38" s="469"/>
      <c r="BD38" s="469"/>
    </row>
    <row r="39" spans="1:56" ht="13.5" customHeight="1">
      <c r="A39" s="608">
        <v>5</v>
      </c>
      <c r="B39" s="608">
        <v>5</v>
      </c>
      <c r="C39" s="608">
        <v>11</v>
      </c>
      <c r="D39" s="1892"/>
      <c r="E39" s="478" t="s">
        <v>58</v>
      </c>
      <c r="F39" s="594"/>
      <c r="G39" s="478">
        <v>0</v>
      </c>
      <c r="H39" s="478">
        <v>0</v>
      </c>
      <c r="I39" s="497">
        <f t="shared" si="0"/>
        <v>0</v>
      </c>
      <c r="J39" s="497"/>
      <c r="K39" s="478">
        <v>0</v>
      </c>
      <c r="L39" s="478">
        <v>0</v>
      </c>
      <c r="M39" s="497">
        <f t="shared" si="1"/>
        <v>0</v>
      </c>
      <c r="N39" s="497"/>
      <c r="O39" s="478">
        <v>27</v>
      </c>
      <c r="P39" s="478">
        <v>18</v>
      </c>
      <c r="Q39" s="497">
        <f t="shared" si="2"/>
        <v>45</v>
      </c>
      <c r="R39" s="497"/>
      <c r="S39" s="478">
        <v>0</v>
      </c>
      <c r="T39" s="478">
        <v>0</v>
      </c>
      <c r="U39" s="497">
        <f t="shared" si="3"/>
        <v>0</v>
      </c>
      <c r="V39" s="497"/>
      <c r="W39" s="478">
        <v>47</v>
      </c>
      <c r="X39" s="478">
        <v>36</v>
      </c>
      <c r="Y39" s="497">
        <f t="shared" si="4"/>
        <v>83</v>
      </c>
      <c r="Z39" s="497"/>
      <c r="AA39" s="478">
        <v>33</v>
      </c>
      <c r="AB39" s="478">
        <v>28</v>
      </c>
      <c r="AC39" s="497">
        <f t="shared" si="5"/>
        <v>61</v>
      </c>
      <c r="AD39" s="497"/>
      <c r="AE39" s="476">
        <f t="shared" si="6"/>
        <v>189</v>
      </c>
      <c r="AF39" s="471"/>
      <c r="AG39" s="471"/>
      <c r="AH39" s="471"/>
      <c r="AI39" s="471"/>
      <c r="AJ39" s="471"/>
      <c r="AK39" s="471"/>
      <c r="AL39" s="471"/>
      <c r="AM39" s="471"/>
      <c r="AN39" s="471"/>
      <c r="AO39" s="471"/>
      <c r="AP39" s="471"/>
      <c r="AQ39" s="471"/>
      <c r="AR39" s="471"/>
      <c r="AS39" s="471"/>
      <c r="AT39" s="471"/>
      <c r="AU39" s="471"/>
      <c r="AV39" s="471"/>
      <c r="AW39" s="471"/>
      <c r="AX39" s="471"/>
      <c r="AY39" s="471"/>
      <c r="BB39" s="470"/>
      <c r="BC39" s="469"/>
      <c r="BD39" s="469"/>
    </row>
    <row r="40" spans="1:56" ht="13.5" customHeight="1">
      <c r="A40" s="608">
        <v>5</v>
      </c>
      <c r="B40" s="608">
        <v>5</v>
      </c>
      <c r="C40" s="608">
        <v>10</v>
      </c>
      <c r="D40" s="1892"/>
      <c r="E40" s="478" t="s">
        <v>51</v>
      </c>
      <c r="F40" s="594"/>
      <c r="G40" s="478">
        <v>0</v>
      </c>
      <c r="H40" s="478">
        <v>0</v>
      </c>
      <c r="I40" s="497">
        <f t="shared" si="0"/>
        <v>0</v>
      </c>
      <c r="J40" s="497"/>
      <c r="K40" s="478">
        <v>0</v>
      </c>
      <c r="L40" s="478">
        <v>0</v>
      </c>
      <c r="M40" s="497">
        <f t="shared" si="1"/>
        <v>0</v>
      </c>
      <c r="N40" s="497"/>
      <c r="O40" s="478">
        <v>2</v>
      </c>
      <c r="P40" s="478">
        <v>6</v>
      </c>
      <c r="Q40" s="497">
        <f t="shared" si="2"/>
        <v>8</v>
      </c>
      <c r="R40" s="497"/>
      <c r="S40" s="478">
        <v>0</v>
      </c>
      <c r="T40" s="478">
        <v>0</v>
      </c>
      <c r="U40" s="497">
        <f t="shared" si="3"/>
        <v>0</v>
      </c>
      <c r="V40" s="497"/>
      <c r="W40" s="478">
        <v>7</v>
      </c>
      <c r="X40" s="478">
        <v>9</v>
      </c>
      <c r="Y40" s="497">
        <f t="shared" si="4"/>
        <v>16</v>
      </c>
      <c r="Z40" s="497"/>
      <c r="AA40" s="478">
        <v>1</v>
      </c>
      <c r="AB40" s="478">
        <v>5</v>
      </c>
      <c r="AC40" s="497">
        <f t="shared" si="5"/>
        <v>6</v>
      </c>
      <c r="AD40" s="497"/>
      <c r="AE40" s="476">
        <f t="shared" si="6"/>
        <v>30</v>
      </c>
      <c r="AF40" s="471"/>
      <c r="AG40" s="471"/>
      <c r="AH40" s="471"/>
      <c r="AI40" s="471"/>
      <c r="AJ40" s="471"/>
      <c r="AK40" s="471"/>
      <c r="AL40" s="471"/>
      <c r="AM40" s="471"/>
      <c r="AN40" s="471"/>
      <c r="AO40" s="471"/>
      <c r="AP40" s="471"/>
      <c r="AQ40" s="471"/>
      <c r="AR40" s="471"/>
      <c r="AS40" s="471"/>
      <c r="AT40" s="471"/>
      <c r="AU40" s="471"/>
      <c r="AV40" s="471"/>
      <c r="AW40" s="471"/>
      <c r="AX40" s="471"/>
      <c r="AY40" s="471"/>
      <c r="BB40" s="470"/>
      <c r="BC40" s="469"/>
      <c r="BD40" s="469"/>
    </row>
    <row r="41" spans="1:56" ht="13.5" customHeight="1">
      <c r="A41" s="608">
        <v>5</v>
      </c>
      <c r="B41" s="608">
        <v>5</v>
      </c>
      <c r="C41" s="608">
        <v>13</v>
      </c>
      <c r="D41" s="1892"/>
      <c r="E41" s="478" t="s">
        <v>52</v>
      </c>
      <c r="F41" s="594"/>
      <c r="G41" s="478">
        <v>0</v>
      </c>
      <c r="H41" s="478">
        <v>0</v>
      </c>
      <c r="I41" s="497">
        <f t="shared" ref="I41:I72" si="7">SUM(G41:H41)</f>
        <v>0</v>
      </c>
      <c r="J41" s="497"/>
      <c r="K41" s="478">
        <v>0</v>
      </c>
      <c r="L41" s="478">
        <v>0</v>
      </c>
      <c r="M41" s="497">
        <f t="shared" ref="M41:M72" si="8">SUM(K41:L41)</f>
        <v>0</v>
      </c>
      <c r="N41" s="497"/>
      <c r="O41" s="478">
        <v>8</v>
      </c>
      <c r="P41" s="478">
        <v>5</v>
      </c>
      <c r="Q41" s="497">
        <f t="shared" ref="Q41:Q72" si="9">SUM(O41:P41)</f>
        <v>13</v>
      </c>
      <c r="R41" s="497"/>
      <c r="S41" s="478">
        <v>0</v>
      </c>
      <c r="T41" s="478">
        <v>0</v>
      </c>
      <c r="U41" s="497">
        <f t="shared" ref="U41:U72" si="10">SUM(S41:T41)</f>
        <v>0</v>
      </c>
      <c r="V41" s="497"/>
      <c r="W41" s="478">
        <v>5</v>
      </c>
      <c r="X41" s="478">
        <v>1</v>
      </c>
      <c r="Y41" s="497">
        <f t="shared" ref="Y41:Y72" si="11">SUM(W41:X41)</f>
        <v>6</v>
      </c>
      <c r="Z41" s="497"/>
      <c r="AA41" s="478">
        <v>1</v>
      </c>
      <c r="AB41" s="478">
        <v>0</v>
      </c>
      <c r="AC41" s="497">
        <f t="shared" ref="AC41:AC72" si="12">SUM(AA41:AB41)</f>
        <v>1</v>
      </c>
      <c r="AD41" s="497"/>
      <c r="AE41" s="476">
        <f t="shared" ref="AE41:AE62" si="13">SUM(I41,M41,Q41,U41,Y41,AC41)</f>
        <v>20</v>
      </c>
      <c r="BB41" s="470"/>
      <c r="BC41" s="469"/>
      <c r="BD41" s="469"/>
    </row>
    <row r="42" spans="1:56" ht="13.5" customHeight="1">
      <c r="A42" s="608"/>
      <c r="B42" s="608"/>
      <c r="C42" s="608"/>
      <c r="D42" s="1891">
        <v>1406</v>
      </c>
      <c r="E42" s="373" t="s">
        <v>5</v>
      </c>
      <c r="F42" s="372"/>
      <c r="G42" s="498">
        <f>SUM(G43:G48)</f>
        <v>0</v>
      </c>
      <c r="H42" s="498">
        <f>SUM(H43:H48)</f>
        <v>0</v>
      </c>
      <c r="I42" s="498">
        <f t="shared" si="7"/>
        <v>0</v>
      </c>
      <c r="J42" s="498"/>
      <c r="K42" s="498">
        <f>SUM(K43:K48)</f>
        <v>0</v>
      </c>
      <c r="L42" s="498">
        <f>SUM(L43:L48)</f>
        <v>0</v>
      </c>
      <c r="M42" s="498">
        <f t="shared" si="8"/>
        <v>0</v>
      </c>
      <c r="N42" s="498"/>
      <c r="O42" s="498">
        <f>SUM(O43:O48)</f>
        <v>26</v>
      </c>
      <c r="P42" s="498">
        <f>SUM(P43:P48)</f>
        <v>26</v>
      </c>
      <c r="Q42" s="498">
        <f t="shared" si="9"/>
        <v>52</v>
      </c>
      <c r="R42" s="498"/>
      <c r="S42" s="498">
        <f>SUM(S43:S48)</f>
        <v>112</v>
      </c>
      <c r="T42" s="498">
        <f>SUM(T43:T48)</f>
        <v>31</v>
      </c>
      <c r="U42" s="498">
        <f t="shared" si="10"/>
        <v>143</v>
      </c>
      <c r="V42" s="498"/>
      <c r="W42" s="498">
        <f>SUM(W43:W48)</f>
        <v>74</v>
      </c>
      <c r="X42" s="498">
        <f>SUM(X43:X48)</f>
        <v>47</v>
      </c>
      <c r="Y42" s="498">
        <f t="shared" si="11"/>
        <v>121</v>
      </c>
      <c r="Z42" s="498"/>
      <c r="AA42" s="498">
        <f>SUM(AA43:AA48)</f>
        <v>26</v>
      </c>
      <c r="AB42" s="498">
        <f>SUM(AB43:AB48)</f>
        <v>12</v>
      </c>
      <c r="AC42" s="498">
        <f t="shared" si="12"/>
        <v>38</v>
      </c>
      <c r="AD42" s="498"/>
      <c r="AE42" s="480">
        <f t="shared" si="13"/>
        <v>354</v>
      </c>
      <c r="AF42" s="471"/>
      <c r="AG42" s="471"/>
      <c r="AH42" s="471"/>
      <c r="AI42" s="471"/>
      <c r="AJ42" s="471"/>
      <c r="AK42" s="471"/>
      <c r="AL42" s="471"/>
      <c r="AM42" s="471"/>
      <c r="AN42" s="471"/>
      <c r="AO42" s="471"/>
      <c r="AP42" s="471"/>
      <c r="AQ42" s="471"/>
      <c r="AR42" s="471"/>
      <c r="AS42" s="471"/>
      <c r="AT42" s="471"/>
      <c r="AU42" s="471"/>
      <c r="AV42" s="471"/>
      <c r="AW42" s="471"/>
      <c r="AX42" s="471"/>
      <c r="AY42" s="471"/>
      <c r="BB42" s="470"/>
      <c r="BC42" s="469"/>
      <c r="BD42" s="469"/>
    </row>
    <row r="43" spans="1:56" ht="13.5" customHeight="1">
      <c r="A43" s="608">
        <v>6</v>
      </c>
      <c r="B43" s="608">
        <v>2</v>
      </c>
      <c r="C43" s="608">
        <v>11</v>
      </c>
      <c r="D43" s="1892"/>
      <c r="E43" s="478" t="s">
        <v>53</v>
      </c>
      <c r="F43" s="594"/>
      <c r="G43" s="478">
        <v>0</v>
      </c>
      <c r="H43" s="478">
        <v>0</v>
      </c>
      <c r="I43" s="497">
        <f t="shared" si="7"/>
        <v>0</v>
      </c>
      <c r="J43" s="497"/>
      <c r="K43" s="478">
        <v>0</v>
      </c>
      <c r="L43" s="478">
        <v>0</v>
      </c>
      <c r="M43" s="497">
        <f t="shared" si="8"/>
        <v>0</v>
      </c>
      <c r="N43" s="497"/>
      <c r="O43" s="478">
        <v>7</v>
      </c>
      <c r="P43" s="478">
        <v>13</v>
      </c>
      <c r="Q43" s="497">
        <f t="shared" si="9"/>
        <v>20</v>
      </c>
      <c r="R43" s="497"/>
      <c r="S43" s="478">
        <v>65</v>
      </c>
      <c r="T43" s="478">
        <v>20</v>
      </c>
      <c r="U43" s="497">
        <f t="shared" si="10"/>
        <v>85</v>
      </c>
      <c r="V43" s="497"/>
      <c r="W43" s="478">
        <v>37</v>
      </c>
      <c r="X43" s="478">
        <v>25</v>
      </c>
      <c r="Y43" s="497">
        <f t="shared" si="11"/>
        <v>62</v>
      </c>
      <c r="Z43" s="497"/>
      <c r="AA43" s="478">
        <v>8</v>
      </c>
      <c r="AB43" s="478">
        <v>5</v>
      </c>
      <c r="AC43" s="497">
        <f t="shared" si="12"/>
        <v>13</v>
      </c>
      <c r="AD43" s="497"/>
      <c r="AE43" s="476">
        <f t="shared" si="13"/>
        <v>180</v>
      </c>
      <c r="AF43" s="471"/>
      <c r="AG43" s="471"/>
      <c r="AH43" s="471"/>
      <c r="AI43" s="471"/>
      <c r="AJ43" s="471"/>
      <c r="AK43" s="471"/>
      <c r="AL43" s="471"/>
      <c r="AM43" s="471"/>
      <c r="AN43" s="471"/>
      <c r="AO43" s="471"/>
      <c r="AP43" s="471"/>
      <c r="AQ43" s="471"/>
      <c r="AR43" s="471"/>
      <c r="AS43" s="471"/>
      <c r="AT43" s="471"/>
      <c r="AU43" s="471"/>
      <c r="AV43" s="471"/>
      <c r="AW43" s="471"/>
      <c r="AX43" s="471"/>
      <c r="AY43" s="471"/>
      <c r="BB43" s="470"/>
      <c r="BC43" s="469"/>
      <c r="BD43" s="469"/>
    </row>
    <row r="44" spans="1:56" ht="13.5" customHeight="1">
      <c r="A44" s="608">
        <v>6</v>
      </c>
      <c r="B44" s="608">
        <v>2</v>
      </c>
      <c r="C44" s="608">
        <v>10</v>
      </c>
      <c r="D44" s="1892"/>
      <c r="E44" s="478" t="s">
        <v>54</v>
      </c>
      <c r="F44" s="594"/>
      <c r="G44" s="478">
        <v>0</v>
      </c>
      <c r="H44" s="478">
        <v>0</v>
      </c>
      <c r="I44" s="497">
        <f t="shared" si="7"/>
        <v>0</v>
      </c>
      <c r="J44" s="497"/>
      <c r="K44" s="478">
        <v>0</v>
      </c>
      <c r="L44" s="478">
        <v>0</v>
      </c>
      <c r="M44" s="497">
        <f t="shared" si="8"/>
        <v>0</v>
      </c>
      <c r="N44" s="497"/>
      <c r="O44" s="478">
        <v>9</v>
      </c>
      <c r="P44" s="478">
        <v>2</v>
      </c>
      <c r="Q44" s="497">
        <f t="shared" si="9"/>
        <v>11</v>
      </c>
      <c r="R44" s="497"/>
      <c r="S44" s="478">
        <v>46</v>
      </c>
      <c r="T44" s="478">
        <v>11</v>
      </c>
      <c r="U44" s="497">
        <f t="shared" si="10"/>
        <v>57</v>
      </c>
      <c r="V44" s="497"/>
      <c r="W44" s="478">
        <v>8</v>
      </c>
      <c r="X44" s="478">
        <v>5</v>
      </c>
      <c r="Y44" s="497">
        <f t="shared" si="11"/>
        <v>13</v>
      </c>
      <c r="Z44" s="497"/>
      <c r="AA44" s="478">
        <v>1</v>
      </c>
      <c r="AB44" s="478">
        <v>2</v>
      </c>
      <c r="AC44" s="497">
        <f t="shared" si="12"/>
        <v>3</v>
      </c>
      <c r="AD44" s="497"/>
      <c r="AE44" s="476">
        <f t="shared" si="13"/>
        <v>84</v>
      </c>
      <c r="AF44" s="471"/>
      <c r="AG44" s="471"/>
      <c r="AH44" s="471"/>
      <c r="AI44" s="471"/>
      <c r="AJ44" s="471"/>
      <c r="AK44" s="471"/>
      <c r="AL44" s="471"/>
      <c r="AM44" s="471"/>
      <c r="AN44" s="471"/>
      <c r="AO44" s="471"/>
      <c r="AP44" s="471"/>
      <c r="AQ44" s="471"/>
      <c r="AR44" s="471"/>
      <c r="AS44" s="471"/>
      <c r="AT44" s="471"/>
      <c r="AU44" s="471"/>
      <c r="AV44" s="471"/>
      <c r="AW44" s="471"/>
      <c r="AX44" s="471"/>
      <c r="AY44" s="471"/>
      <c r="BB44" s="470"/>
      <c r="BC44" s="469"/>
      <c r="BD44" s="469"/>
    </row>
    <row r="45" spans="1:56" ht="13.5" customHeight="1">
      <c r="A45" s="608">
        <v>6</v>
      </c>
      <c r="B45" s="608">
        <v>2</v>
      </c>
      <c r="C45" s="608">
        <v>10</v>
      </c>
      <c r="D45" s="1892"/>
      <c r="E45" s="478" t="s">
        <v>55</v>
      </c>
      <c r="F45" s="594"/>
      <c r="G45" s="478">
        <v>0</v>
      </c>
      <c r="H45" s="478">
        <v>0</v>
      </c>
      <c r="I45" s="497">
        <f t="shared" si="7"/>
        <v>0</v>
      </c>
      <c r="J45" s="497"/>
      <c r="K45" s="478">
        <v>0</v>
      </c>
      <c r="L45" s="478">
        <v>0</v>
      </c>
      <c r="M45" s="497">
        <f t="shared" si="8"/>
        <v>0</v>
      </c>
      <c r="N45" s="497"/>
      <c r="O45" s="478">
        <v>9</v>
      </c>
      <c r="P45" s="478">
        <v>8</v>
      </c>
      <c r="Q45" s="497">
        <f t="shared" si="9"/>
        <v>17</v>
      </c>
      <c r="R45" s="497"/>
      <c r="S45" s="478">
        <v>1</v>
      </c>
      <c r="T45" s="478">
        <v>0</v>
      </c>
      <c r="U45" s="497">
        <f t="shared" si="10"/>
        <v>1</v>
      </c>
      <c r="V45" s="497"/>
      <c r="W45" s="478">
        <v>17</v>
      </c>
      <c r="X45" s="478">
        <v>11</v>
      </c>
      <c r="Y45" s="497">
        <f t="shared" si="11"/>
        <v>28</v>
      </c>
      <c r="Z45" s="497"/>
      <c r="AA45" s="478">
        <v>7</v>
      </c>
      <c r="AB45" s="478">
        <v>2</v>
      </c>
      <c r="AC45" s="497">
        <f t="shared" si="12"/>
        <v>9</v>
      </c>
      <c r="AD45" s="497"/>
      <c r="AE45" s="476">
        <f t="shared" si="13"/>
        <v>55</v>
      </c>
      <c r="AF45" s="471"/>
      <c r="AG45" s="471"/>
      <c r="AH45" s="471"/>
      <c r="AI45" s="471"/>
      <c r="AJ45" s="471"/>
      <c r="AK45" s="471"/>
      <c r="AL45" s="471"/>
      <c r="AM45" s="471"/>
      <c r="AN45" s="471"/>
      <c r="AO45" s="471"/>
      <c r="AP45" s="471"/>
      <c r="AQ45" s="471"/>
      <c r="AR45" s="471"/>
      <c r="AS45" s="471"/>
      <c r="AT45" s="471"/>
      <c r="AU45" s="471"/>
      <c r="AV45" s="471"/>
      <c r="AW45" s="471"/>
      <c r="AX45" s="471"/>
      <c r="AY45" s="471"/>
      <c r="BB45" s="470"/>
      <c r="BC45" s="469"/>
      <c r="BD45" s="469"/>
    </row>
    <row r="46" spans="1:56" ht="13.5" customHeight="1">
      <c r="A46" s="608">
        <v>6</v>
      </c>
      <c r="B46" s="608">
        <v>2</v>
      </c>
      <c r="C46" s="608">
        <v>6</v>
      </c>
      <c r="D46" s="1892"/>
      <c r="E46" s="478" t="s">
        <v>70</v>
      </c>
      <c r="F46" s="594"/>
      <c r="G46" s="478">
        <v>0</v>
      </c>
      <c r="H46" s="478">
        <v>0</v>
      </c>
      <c r="I46" s="497">
        <f t="shared" si="7"/>
        <v>0</v>
      </c>
      <c r="J46" s="497"/>
      <c r="K46" s="478">
        <v>0</v>
      </c>
      <c r="L46" s="478">
        <v>0</v>
      </c>
      <c r="M46" s="497">
        <f t="shared" si="8"/>
        <v>0</v>
      </c>
      <c r="N46" s="497"/>
      <c r="O46" s="478">
        <v>0</v>
      </c>
      <c r="P46" s="478">
        <v>2</v>
      </c>
      <c r="Q46" s="497">
        <f t="shared" si="9"/>
        <v>2</v>
      </c>
      <c r="R46" s="497"/>
      <c r="S46" s="478">
        <v>0</v>
      </c>
      <c r="T46" s="478">
        <v>0</v>
      </c>
      <c r="U46" s="497">
        <f t="shared" si="10"/>
        <v>0</v>
      </c>
      <c r="V46" s="497"/>
      <c r="W46" s="478">
        <v>10</v>
      </c>
      <c r="X46" s="478">
        <v>6</v>
      </c>
      <c r="Y46" s="497">
        <f t="shared" si="11"/>
        <v>16</v>
      </c>
      <c r="Z46" s="497"/>
      <c r="AA46" s="478">
        <v>7</v>
      </c>
      <c r="AB46" s="478">
        <v>2</v>
      </c>
      <c r="AC46" s="497">
        <f t="shared" si="12"/>
        <v>9</v>
      </c>
      <c r="AD46" s="497"/>
      <c r="AE46" s="476">
        <f t="shared" si="13"/>
        <v>27</v>
      </c>
      <c r="AF46" s="471"/>
      <c r="AG46" s="471"/>
      <c r="AH46" s="471"/>
      <c r="AI46" s="471"/>
      <c r="AJ46" s="471"/>
      <c r="AK46" s="471"/>
      <c r="AL46" s="471"/>
      <c r="AM46" s="471"/>
      <c r="AN46" s="471"/>
      <c r="AO46" s="471"/>
      <c r="AP46" s="471"/>
      <c r="AQ46" s="471"/>
      <c r="AR46" s="471"/>
      <c r="AS46" s="471"/>
      <c r="AT46" s="471"/>
      <c r="AU46" s="471"/>
      <c r="AV46" s="471"/>
      <c r="AW46" s="471"/>
      <c r="AX46" s="471"/>
      <c r="AY46" s="471"/>
      <c r="BB46" s="470"/>
      <c r="BC46" s="469"/>
      <c r="BD46" s="469"/>
    </row>
    <row r="47" spans="1:56" ht="13.5" customHeight="1">
      <c r="A47" s="608">
        <v>6</v>
      </c>
      <c r="B47" s="608">
        <v>2</v>
      </c>
      <c r="C47" s="608">
        <v>11</v>
      </c>
      <c r="D47" s="1892"/>
      <c r="E47" s="478" t="s">
        <v>15</v>
      </c>
      <c r="F47" s="594"/>
      <c r="G47" s="478">
        <v>0</v>
      </c>
      <c r="H47" s="478">
        <v>0</v>
      </c>
      <c r="I47" s="497">
        <f t="shared" si="7"/>
        <v>0</v>
      </c>
      <c r="J47" s="497"/>
      <c r="K47" s="478">
        <v>0</v>
      </c>
      <c r="L47" s="478">
        <v>0</v>
      </c>
      <c r="M47" s="497">
        <f t="shared" si="8"/>
        <v>0</v>
      </c>
      <c r="N47" s="497"/>
      <c r="O47" s="478">
        <v>1</v>
      </c>
      <c r="P47" s="478">
        <v>1</v>
      </c>
      <c r="Q47" s="497">
        <f t="shared" si="9"/>
        <v>2</v>
      </c>
      <c r="R47" s="497"/>
      <c r="S47" s="478">
        <v>0</v>
      </c>
      <c r="T47" s="478">
        <v>0</v>
      </c>
      <c r="U47" s="497">
        <f t="shared" si="10"/>
        <v>0</v>
      </c>
      <c r="V47" s="497"/>
      <c r="W47" s="478">
        <v>1</v>
      </c>
      <c r="X47" s="478">
        <v>0</v>
      </c>
      <c r="Y47" s="497">
        <f t="shared" si="11"/>
        <v>1</v>
      </c>
      <c r="Z47" s="497"/>
      <c r="AA47" s="478">
        <v>3</v>
      </c>
      <c r="AB47" s="478">
        <v>1</v>
      </c>
      <c r="AC47" s="497">
        <f t="shared" si="12"/>
        <v>4</v>
      </c>
      <c r="AD47" s="497"/>
      <c r="AE47" s="476">
        <f t="shared" si="13"/>
        <v>7</v>
      </c>
      <c r="AF47" s="471"/>
      <c r="AG47" s="471"/>
      <c r="AH47" s="471"/>
      <c r="AI47" s="471"/>
      <c r="AJ47" s="471"/>
      <c r="AK47" s="471"/>
      <c r="AL47" s="471"/>
      <c r="AM47" s="471"/>
      <c r="AN47" s="471"/>
      <c r="AO47" s="471"/>
      <c r="AP47" s="471"/>
      <c r="AQ47" s="471"/>
      <c r="AR47" s="471"/>
      <c r="AS47" s="471"/>
      <c r="AT47" s="471"/>
      <c r="AU47" s="471"/>
      <c r="AV47" s="471"/>
      <c r="AW47" s="471"/>
      <c r="AX47" s="471"/>
      <c r="AY47" s="471"/>
      <c r="BB47" s="470"/>
      <c r="BC47" s="469"/>
      <c r="BD47" s="469"/>
    </row>
    <row r="48" spans="1:56" ht="13.5" customHeight="1">
      <c r="A48" s="608">
        <v>6</v>
      </c>
      <c r="B48" s="608">
        <v>2</v>
      </c>
      <c r="C48" s="608">
        <v>10</v>
      </c>
      <c r="D48" s="1893"/>
      <c r="E48" s="478" t="s">
        <v>188</v>
      </c>
      <c r="F48" s="594"/>
      <c r="G48" s="478">
        <v>0</v>
      </c>
      <c r="H48" s="478">
        <v>0</v>
      </c>
      <c r="I48" s="497">
        <f t="shared" si="7"/>
        <v>0</v>
      </c>
      <c r="J48" s="497"/>
      <c r="K48" s="478">
        <v>0</v>
      </c>
      <c r="L48" s="478">
        <v>0</v>
      </c>
      <c r="M48" s="497">
        <f t="shared" si="8"/>
        <v>0</v>
      </c>
      <c r="N48" s="497"/>
      <c r="O48" s="478">
        <v>0</v>
      </c>
      <c r="P48" s="478">
        <v>0</v>
      </c>
      <c r="Q48" s="497">
        <f t="shared" si="9"/>
        <v>0</v>
      </c>
      <c r="R48" s="497">
        <v>0</v>
      </c>
      <c r="S48" s="478">
        <v>0</v>
      </c>
      <c r="T48" s="478">
        <v>0</v>
      </c>
      <c r="U48" s="497">
        <f t="shared" si="10"/>
        <v>0</v>
      </c>
      <c r="V48" s="497"/>
      <c r="W48" s="478">
        <v>1</v>
      </c>
      <c r="X48" s="478">
        <v>0</v>
      </c>
      <c r="Y48" s="497">
        <f t="shared" si="11"/>
        <v>1</v>
      </c>
      <c r="Z48" s="497"/>
      <c r="AA48" s="478">
        <v>0</v>
      </c>
      <c r="AB48" s="478">
        <v>0</v>
      </c>
      <c r="AC48" s="497">
        <f t="shared" si="12"/>
        <v>0</v>
      </c>
      <c r="AD48" s="497"/>
      <c r="AE48" s="476">
        <f t="shared" si="13"/>
        <v>1</v>
      </c>
      <c r="AF48" s="471"/>
      <c r="AG48" s="471"/>
      <c r="AH48" s="471"/>
      <c r="AI48" s="471"/>
      <c r="AJ48" s="471"/>
      <c r="AK48" s="471"/>
      <c r="AL48" s="471"/>
      <c r="AM48" s="471"/>
      <c r="AN48" s="471"/>
      <c r="AO48" s="471"/>
      <c r="AP48" s="471"/>
      <c r="AQ48" s="471"/>
      <c r="AR48" s="471"/>
      <c r="AS48" s="471"/>
      <c r="AT48" s="471"/>
      <c r="AU48" s="471"/>
      <c r="AV48" s="471"/>
      <c r="AW48" s="471"/>
      <c r="AX48" s="471"/>
      <c r="AY48" s="471"/>
      <c r="BB48" s="470"/>
      <c r="BC48" s="469"/>
      <c r="BD48" s="469"/>
    </row>
    <row r="49" spans="1:90" ht="13.5" customHeight="1">
      <c r="A49" s="608"/>
      <c r="B49" s="608"/>
      <c r="C49" s="608"/>
      <c r="D49" s="1895">
        <v>1407</v>
      </c>
      <c r="E49" s="373" t="s">
        <v>62</v>
      </c>
      <c r="F49" s="372"/>
      <c r="G49" s="498">
        <f>SUM(G50:G52)</f>
        <v>1</v>
      </c>
      <c r="H49" s="498">
        <f>SUM(H50:H52)</f>
        <v>0</v>
      </c>
      <c r="I49" s="498">
        <f t="shared" si="7"/>
        <v>1</v>
      </c>
      <c r="J49" s="498"/>
      <c r="K49" s="498">
        <f>SUM(K50:K52)</f>
        <v>0</v>
      </c>
      <c r="L49" s="498">
        <f>SUM(L50:L52)</f>
        <v>0</v>
      </c>
      <c r="M49" s="498">
        <f t="shared" si="8"/>
        <v>0</v>
      </c>
      <c r="N49" s="498"/>
      <c r="O49" s="498">
        <f>SUM(O50:O52)</f>
        <v>3</v>
      </c>
      <c r="P49" s="498">
        <f>SUM(P50:P52)</f>
        <v>2</v>
      </c>
      <c r="Q49" s="498">
        <f t="shared" si="9"/>
        <v>5</v>
      </c>
      <c r="R49" s="498"/>
      <c r="S49" s="498">
        <f>SUM(S50:S52)</f>
        <v>0</v>
      </c>
      <c r="T49" s="498">
        <f>SUM(T50:T52)</f>
        <v>0</v>
      </c>
      <c r="U49" s="498">
        <f t="shared" si="10"/>
        <v>0</v>
      </c>
      <c r="V49" s="498"/>
      <c r="W49" s="498">
        <f>SUM(W50:W52)</f>
        <v>11</v>
      </c>
      <c r="X49" s="498">
        <f>SUM(X50:X52)</f>
        <v>14</v>
      </c>
      <c r="Y49" s="498">
        <f t="shared" si="11"/>
        <v>25</v>
      </c>
      <c r="Z49" s="498"/>
      <c r="AA49" s="498">
        <f>SUM(AA50:AA52)</f>
        <v>33</v>
      </c>
      <c r="AB49" s="498">
        <f>SUM(AB50:AB52)</f>
        <v>5</v>
      </c>
      <c r="AC49" s="498">
        <f t="shared" si="12"/>
        <v>38</v>
      </c>
      <c r="AD49" s="498"/>
      <c r="AE49" s="480">
        <f t="shared" si="13"/>
        <v>69</v>
      </c>
      <c r="AF49" s="471"/>
      <c r="AG49" s="471"/>
      <c r="AH49" s="471"/>
      <c r="AI49" s="471"/>
      <c r="AJ49" s="471"/>
      <c r="AK49" s="471"/>
      <c r="AL49" s="471"/>
      <c r="AM49" s="471"/>
      <c r="AN49" s="471"/>
      <c r="AO49" s="471"/>
      <c r="AP49" s="471"/>
      <c r="AQ49" s="471"/>
      <c r="AR49" s="471"/>
      <c r="AS49" s="471"/>
      <c r="AT49" s="471"/>
      <c r="AU49" s="471"/>
      <c r="AV49" s="471"/>
      <c r="AW49" s="471"/>
      <c r="AX49" s="471"/>
      <c r="AY49" s="471"/>
      <c r="BB49" s="470"/>
      <c r="BC49" s="469"/>
      <c r="BD49" s="469"/>
    </row>
    <row r="50" spans="1:90" ht="13.5" customHeight="1">
      <c r="A50" s="608">
        <v>7</v>
      </c>
      <c r="B50" s="608">
        <v>6</v>
      </c>
      <c r="C50" s="608">
        <v>10</v>
      </c>
      <c r="D50" s="1895"/>
      <c r="E50" s="478" t="s">
        <v>56</v>
      </c>
      <c r="F50" s="479"/>
      <c r="G50" s="478">
        <v>0</v>
      </c>
      <c r="H50" s="478">
        <v>0</v>
      </c>
      <c r="I50" s="497">
        <f t="shared" si="7"/>
        <v>0</v>
      </c>
      <c r="J50" s="497"/>
      <c r="K50" s="478">
        <v>0</v>
      </c>
      <c r="L50" s="478">
        <v>0</v>
      </c>
      <c r="M50" s="497">
        <f t="shared" si="8"/>
        <v>0</v>
      </c>
      <c r="N50" s="497"/>
      <c r="O50" s="478">
        <v>1</v>
      </c>
      <c r="P50" s="478">
        <v>1</v>
      </c>
      <c r="Q50" s="497">
        <f t="shared" si="9"/>
        <v>2</v>
      </c>
      <c r="R50" s="497"/>
      <c r="S50" s="478">
        <v>0</v>
      </c>
      <c r="T50" s="478">
        <v>0</v>
      </c>
      <c r="U50" s="497">
        <f t="shared" si="10"/>
        <v>0</v>
      </c>
      <c r="V50" s="497"/>
      <c r="W50" s="478">
        <v>8</v>
      </c>
      <c r="X50" s="478">
        <v>10</v>
      </c>
      <c r="Y50" s="497">
        <f t="shared" si="11"/>
        <v>18</v>
      </c>
      <c r="Z50" s="497"/>
      <c r="AA50" s="478">
        <v>8</v>
      </c>
      <c r="AB50" s="478">
        <v>3</v>
      </c>
      <c r="AC50" s="497">
        <f t="shared" si="12"/>
        <v>11</v>
      </c>
      <c r="AD50" s="497"/>
      <c r="AE50" s="476">
        <f t="shared" si="13"/>
        <v>31</v>
      </c>
      <c r="AF50" s="471"/>
      <c r="AG50" s="471"/>
      <c r="AH50" s="471"/>
      <c r="AI50" s="471"/>
      <c r="AJ50" s="471"/>
      <c r="AK50" s="471"/>
      <c r="AL50" s="471"/>
      <c r="AM50" s="471"/>
      <c r="AN50" s="471"/>
      <c r="AO50" s="471"/>
      <c r="AP50" s="471"/>
      <c r="AQ50" s="471"/>
      <c r="AR50" s="471"/>
      <c r="AS50" s="471"/>
      <c r="AT50" s="471"/>
      <c r="AU50" s="471"/>
      <c r="AV50" s="471"/>
      <c r="AW50" s="471"/>
      <c r="AX50" s="471"/>
      <c r="AY50" s="471"/>
      <c r="BB50" s="470"/>
      <c r="BC50" s="469"/>
      <c r="BD50" s="469"/>
    </row>
    <row r="51" spans="1:90" ht="13.5" customHeight="1">
      <c r="A51" s="608">
        <v>7</v>
      </c>
      <c r="B51" s="608">
        <v>3</v>
      </c>
      <c r="C51" s="608">
        <v>11</v>
      </c>
      <c r="D51" s="1895"/>
      <c r="E51" s="478" t="s">
        <v>25</v>
      </c>
      <c r="F51" s="594"/>
      <c r="G51" s="478">
        <v>0</v>
      </c>
      <c r="H51" s="478">
        <v>0</v>
      </c>
      <c r="I51" s="497">
        <f t="shared" si="7"/>
        <v>0</v>
      </c>
      <c r="J51" s="497"/>
      <c r="K51" s="478">
        <v>0</v>
      </c>
      <c r="L51" s="478">
        <v>0</v>
      </c>
      <c r="M51" s="497">
        <f t="shared" si="8"/>
        <v>0</v>
      </c>
      <c r="N51" s="497"/>
      <c r="O51" s="478">
        <v>1</v>
      </c>
      <c r="P51" s="478">
        <v>1</v>
      </c>
      <c r="Q51" s="497">
        <f t="shared" si="9"/>
        <v>2</v>
      </c>
      <c r="R51" s="497"/>
      <c r="S51" s="478">
        <v>0</v>
      </c>
      <c r="T51" s="478">
        <v>0</v>
      </c>
      <c r="U51" s="497">
        <f t="shared" si="10"/>
        <v>0</v>
      </c>
      <c r="V51" s="497"/>
      <c r="W51" s="478">
        <v>3</v>
      </c>
      <c r="X51" s="478">
        <v>3</v>
      </c>
      <c r="Y51" s="497">
        <f t="shared" si="11"/>
        <v>6</v>
      </c>
      <c r="Z51" s="497"/>
      <c r="AA51" s="478">
        <v>25</v>
      </c>
      <c r="AB51" s="478">
        <v>2</v>
      </c>
      <c r="AC51" s="497">
        <f t="shared" si="12"/>
        <v>27</v>
      </c>
      <c r="AD51" s="497"/>
      <c r="AE51" s="476">
        <f t="shared" si="13"/>
        <v>35</v>
      </c>
      <c r="AF51" s="471"/>
      <c r="AG51" s="471"/>
      <c r="AH51" s="471"/>
      <c r="AI51" s="471"/>
      <c r="AJ51" s="471"/>
      <c r="AK51" s="471"/>
      <c r="AL51" s="471"/>
      <c r="AM51" s="471"/>
      <c r="AN51" s="471"/>
      <c r="AO51" s="471"/>
      <c r="AP51" s="471"/>
      <c r="AQ51" s="471"/>
      <c r="AR51" s="471"/>
      <c r="AS51" s="471"/>
      <c r="AT51" s="471"/>
      <c r="AU51" s="471"/>
      <c r="AV51" s="471"/>
      <c r="AW51" s="471"/>
      <c r="AX51" s="471"/>
      <c r="AY51" s="471"/>
      <c r="BB51" s="470"/>
      <c r="BC51" s="469"/>
      <c r="BD51" s="469"/>
    </row>
    <row r="52" spans="1:90" s="483" customFormat="1">
      <c r="A52" s="608">
        <v>7</v>
      </c>
      <c r="B52" s="608">
        <v>3</v>
      </c>
      <c r="C52" s="608">
        <v>11</v>
      </c>
      <c r="D52" s="1895"/>
      <c r="E52" s="474" t="s">
        <v>187</v>
      </c>
      <c r="F52" s="495"/>
      <c r="G52" s="478">
        <v>1</v>
      </c>
      <c r="H52" s="478">
        <v>0</v>
      </c>
      <c r="I52" s="497">
        <f t="shared" si="7"/>
        <v>1</v>
      </c>
      <c r="J52" s="497"/>
      <c r="K52" s="478">
        <v>0</v>
      </c>
      <c r="L52" s="478">
        <v>0</v>
      </c>
      <c r="M52" s="497">
        <f t="shared" si="8"/>
        <v>0</v>
      </c>
      <c r="N52" s="497"/>
      <c r="O52" s="478">
        <v>1</v>
      </c>
      <c r="P52" s="478">
        <v>0</v>
      </c>
      <c r="Q52" s="497">
        <f t="shared" si="9"/>
        <v>1</v>
      </c>
      <c r="R52" s="497"/>
      <c r="S52" s="478">
        <v>0</v>
      </c>
      <c r="T52" s="478">
        <v>0</v>
      </c>
      <c r="U52" s="497">
        <f t="shared" si="10"/>
        <v>0</v>
      </c>
      <c r="V52" s="497"/>
      <c r="W52" s="478">
        <v>0</v>
      </c>
      <c r="X52" s="478">
        <v>1</v>
      </c>
      <c r="Y52" s="497">
        <f t="shared" si="11"/>
        <v>1</v>
      </c>
      <c r="Z52" s="497"/>
      <c r="AA52" s="478">
        <v>0</v>
      </c>
      <c r="AB52" s="478">
        <v>0</v>
      </c>
      <c r="AC52" s="497">
        <f t="shared" si="12"/>
        <v>0</v>
      </c>
      <c r="AD52" s="497"/>
      <c r="AE52" s="476">
        <f t="shared" si="13"/>
        <v>3</v>
      </c>
      <c r="AF52" s="449"/>
      <c r="AG52" s="449"/>
      <c r="AH52" s="449"/>
      <c r="AI52" s="449"/>
      <c r="AJ52" s="449"/>
      <c r="AK52" s="449"/>
      <c r="AL52" s="449"/>
      <c r="AM52" s="449"/>
      <c r="AN52" s="449"/>
      <c r="AO52" s="449"/>
      <c r="AP52" s="449"/>
      <c r="AQ52" s="449"/>
      <c r="AR52" s="449"/>
      <c r="AS52" s="449"/>
      <c r="AT52" s="449"/>
      <c r="AU52" s="449"/>
      <c r="AV52" s="449"/>
      <c r="AW52" s="449"/>
      <c r="AX52" s="449"/>
      <c r="AY52" s="449"/>
      <c r="AZ52" s="449"/>
      <c r="BA52" s="449"/>
      <c r="BB52" s="449"/>
      <c r="BC52" s="449"/>
      <c r="BD52" s="449"/>
      <c r="BE52" s="449"/>
      <c r="BF52" s="449"/>
      <c r="BG52" s="449"/>
      <c r="BH52" s="449"/>
      <c r="BI52" s="449"/>
      <c r="BJ52" s="449"/>
      <c r="BK52" s="449"/>
      <c r="BL52" s="449"/>
      <c r="BM52" s="449"/>
      <c r="BN52" s="449"/>
      <c r="BO52" s="449"/>
      <c r="BP52" s="449"/>
      <c r="BQ52" s="449"/>
      <c r="BR52" s="449"/>
      <c r="BS52" s="449"/>
      <c r="BT52" s="449"/>
      <c r="BU52" s="449"/>
      <c r="BV52" s="449"/>
      <c r="BW52" s="449"/>
      <c r="BX52" s="449"/>
      <c r="BY52" s="449"/>
      <c r="BZ52" s="449"/>
      <c r="CA52" s="449"/>
      <c r="CB52" s="449"/>
      <c r="CC52" s="449"/>
      <c r="CD52" s="449"/>
      <c r="CE52" s="449"/>
      <c r="CF52" s="449"/>
      <c r="CG52" s="449"/>
      <c r="CH52" s="449"/>
      <c r="CI52" s="449"/>
      <c r="CJ52" s="449"/>
      <c r="CK52" s="449"/>
      <c r="CL52" s="449"/>
    </row>
    <row r="53" spans="1:90" ht="13.5" customHeight="1">
      <c r="A53" s="608"/>
      <c r="B53" s="608"/>
      <c r="C53" s="608"/>
      <c r="D53" s="1894">
        <v>1408</v>
      </c>
      <c r="E53" s="381" t="s">
        <v>63</v>
      </c>
      <c r="F53" s="381"/>
      <c r="G53" s="498">
        <f>SUM(G54:G57)</f>
        <v>3</v>
      </c>
      <c r="H53" s="498">
        <f>SUM(H54:H57)</f>
        <v>0</v>
      </c>
      <c r="I53" s="498">
        <f t="shared" si="7"/>
        <v>3</v>
      </c>
      <c r="J53" s="498"/>
      <c r="K53" s="498">
        <f>SUM(K54:K57)</f>
        <v>0</v>
      </c>
      <c r="L53" s="498">
        <f>SUM(L54:L57)</f>
        <v>0</v>
      </c>
      <c r="M53" s="498">
        <f t="shared" si="8"/>
        <v>0</v>
      </c>
      <c r="N53" s="498"/>
      <c r="O53" s="498">
        <f>SUM(O54:O57)</f>
        <v>11</v>
      </c>
      <c r="P53" s="498">
        <f>SUM(P54:P57)</f>
        <v>8</v>
      </c>
      <c r="Q53" s="498">
        <f t="shared" si="9"/>
        <v>19</v>
      </c>
      <c r="R53" s="498"/>
      <c r="S53" s="498">
        <f>SUM(S54:S57)</f>
        <v>0</v>
      </c>
      <c r="T53" s="498">
        <f>SUM(T54:T57)</f>
        <v>0</v>
      </c>
      <c r="U53" s="498">
        <f t="shared" si="10"/>
        <v>0</v>
      </c>
      <c r="V53" s="498"/>
      <c r="W53" s="498">
        <f>SUM(W54:W57)</f>
        <v>42</v>
      </c>
      <c r="X53" s="498">
        <f>SUM(X54:X57)</f>
        <v>23</v>
      </c>
      <c r="Y53" s="498">
        <f t="shared" si="11"/>
        <v>65</v>
      </c>
      <c r="Z53" s="498"/>
      <c r="AA53" s="498">
        <f>SUM(AA54:AA57)</f>
        <v>37</v>
      </c>
      <c r="AB53" s="498">
        <f>SUM(AB54:AB57)</f>
        <v>14</v>
      </c>
      <c r="AC53" s="498">
        <f t="shared" si="12"/>
        <v>51</v>
      </c>
      <c r="AD53" s="498"/>
      <c r="AE53" s="480">
        <f t="shared" si="13"/>
        <v>138</v>
      </c>
      <c r="AF53" s="471"/>
      <c r="AG53" s="471"/>
      <c r="AH53" s="471"/>
      <c r="AI53" s="471"/>
      <c r="AJ53" s="471"/>
      <c r="AK53" s="471"/>
      <c r="AL53" s="471"/>
      <c r="AM53" s="471"/>
      <c r="AN53" s="471"/>
      <c r="AO53" s="471"/>
      <c r="AP53" s="471"/>
      <c r="AQ53" s="471"/>
      <c r="AR53" s="471"/>
      <c r="AS53" s="471"/>
      <c r="AT53" s="471"/>
      <c r="AU53" s="471"/>
      <c r="AV53" s="471"/>
      <c r="AW53" s="471"/>
      <c r="AX53" s="471"/>
      <c r="AY53" s="471"/>
      <c r="BB53" s="470"/>
      <c r="BC53" s="469"/>
      <c r="BD53" s="469"/>
    </row>
    <row r="54" spans="1:90" ht="13.5" customHeight="1">
      <c r="A54" s="608">
        <v>8</v>
      </c>
      <c r="B54" s="608">
        <v>4</v>
      </c>
      <c r="C54" s="608">
        <v>6</v>
      </c>
      <c r="D54" s="1895"/>
      <c r="E54" s="478" t="s">
        <v>16</v>
      </c>
      <c r="F54" s="594"/>
      <c r="G54" s="478">
        <v>2</v>
      </c>
      <c r="H54" s="478">
        <v>0</v>
      </c>
      <c r="I54" s="497">
        <f t="shared" si="7"/>
        <v>2</v>
      </c>
      <c r="J54" s="497"/>
      <c r="K54" s="478">
        <v>0</v>
      </c>
      <c r="L54" s="478">
        <v>0</v>
      </c>
      <c r="M54" s="497">
        <f t="shared" si="8"/>
        <v>0</v>
      </c>
      <c r="N54" s="497"/>
      <c r="O54" s="478">
        <v>2</v>
      </c>
      <c r="P54" s="478">
        <v>2</v>
      </c>
      <c r="Q54" s="497">
        <f t="shared" si="9"/>
        <v>4</v>
      </c>
      <c r="R54" s="497"/>
      <c r="S54" s="478">
        <v>0</v>
      </c>
      <c r="T54" s="478">
        <v>0</v>
      </c>
      <c r="U54" s="497">
        <f t="shared" si="10"/>
        <v>0</v>
      </c>
      <c r="V54" s="497"/>
      <c r="W54" s="478">
        <v>4</v>
      </c>
      <c r="X54" s="478">
        <v>3</v>
      </c>
      <c r="Y54" s="497">
        <f t="shared" si="11"/>
        <v>7</v>
      </c>
      <c r="Z54" s="497"/>
      <c r="AA54" s="478">
        <v>5</v>
      </c>
      <c r="AB54" s="478">
        <v>3</v>
      </c>
      <c r="AC54" s="497">
        <f t="shared" si="12"/>
        <v>8</v>
      </c>
      <c r="AD54" s="497"/>
      <c r="AE54" s="476">
        <f t="shared" si="13"/>
        <v>21</v>
      </c>
      <c r="AF54" s="471"/>
      <c r="AG54" s="471"/>
      <c r="AH54" s="471"/>
      <c r="AI54" s="471"/>
      <c r="AJ54" s="471"/>
      <c r="AK54" s="471"/>
      <c r="AL54" s="471"/>
      <c r="AM54" s="471"/>
      <c r="AN54" s="471"/>
      <c r="AO54" s="471"/>
      <c r="AP54" s="471"/>
      <c r="AQ54" s="471"/>
      <c r="AR54" s="471"/>
      <c r="AS54" s="471"/>
      <c r="AT54" s="471"/>
      <c r="AU54" s="471"/>
      <c r="AV54" s="471"/>
      <c r="AW54" s="471"/>
      <c r="AX54" s="471"/>
      <c r="AY54" s="471"/>
      <c r="BB54" s="470"/>
      <c r="BC54" s="469"/>
      <c r="BD54" s="469"/>
    </row>
    <row r="55" spans="1:90" ht="13.5" customHeight="1">
      <c r="A55" s="608">
        <v>8</v>
      </c>
      <c r="B55" s="608">
        <v>4</v>
      </c>
      <c r="C55" s="608">
        <v>8</v>
      </c>
      <c r="D55" s="1895"/>
      <c r="E55" s="478" t="s">
        <v>57</v>
      </c>
      <c r="F55" s="479"/>
      <c r="G55" s="478">
        <v>0</v>
      </c>
      <c r="H55" s="478">
        <v>0</v>
      </c>
      <c r="I55" s="497">
        <f t="shared" si="7"/>
        <v>0</v>
      </c>
      <c r="J55" s="497"/>
      <c r="K55" s="478">
        <v>0</v>
      </c>
      <c r="L55" s="478">
        <v>0</v>
      </c>
      <c r="M55" s="497">
        <f t="shared" si="8"/>
        <v>0</v>
      </c>
      <c r="N55" s="497"/>
      <c r="O55" s="478">
        <v>6</v>
      </c>
      <c r="P55" s="478">
        <v>1</v>
      </c>
      <c r="Q55" s="497">
        <f t="shared" si="9"/>
        <v>7</v>
      </c>
      <c r="R55" s="497"/>
      <c r="S55" s="478">
        <v>0</v>
      </c>
      <c r="T55" s="478">
        <v>0</v>
      </c>
      <c r="U55" s="497">
        <f t="shared" si="10"/>
        <v>0</v>
      </c>
      <c r="V55" s="497"/>
      <c r="W55" s="478">
        <v>14</v>
      </c>
      <c r="X55" s="478">
        <v>7</v>
      </c>
      <c r="Y55" s="497">
        <f t="shared" si="11"/>
        <v>21</v>
      </c>
      <c r="Z55" s="497"/>
      <c r="AA55" s="478">
        <v>16</v>
      </c>
      <c r="AB55" s="478">
        <v>7</v>
      </c>
      <c r="AC55" s="497">
        <f t="shared" si="12"/>
        <v>23</v>
      </c>
      <c r="AD55" s="497"/>
      <c r="AE55" s="476">
        <f t="shared" si="13"/>
        <v>51</v>
      </c>
      <c r="AF55" s="471"/>
      <c r="AG55" s="471"/>
      <c r="AH55" s="471"/>
      <c r="AI55" s="471"/>
      <c r="AJ55" s="471"/>
      <c r="AK55" s="471"/>
      <c r="AL55" s="471"/>
      <c r="AM55" s="471"/>
      <c r="AN55" s="471"/>
      <c r="AO55" s="471"/>
      <c r="AP55" s="471"/>
      <c r="AQ55" s="471"/>
      <c r="AR55" s="471"/>
      <c r="AS55" s="471"/>
      <c r="AT55" s="471"/>
      <c r="AU55" s="471"/>
      <c r="AV55" s="471"/>
      <c r="AW55" s="471"/>
      <c r="AX55" s="471"/>
      <c r="AY55" s="471"/>
      <c r="BB55" s="470"/>
      <c r="BC55" s="469"/>
      <c r="BD55" s="469"/>
    </row>
    <row r="56" spans="1:90" ht="13.5" customHeight="1">
      <c r="A56" s="608">
        <v>8</v>
      </c>
      <c r="B56" s="608">
        <v>4</v>
      </c>
      <c r="C56" s="608">
        <v>11</v>
      </c>
      <c r="D56" s="1895"/>
      <c r="E56" s="478" t="s">
        <v>18</v>
      </c>
      <c r="F56" s="594"/>
      <c r="G56" s="478">
        <v>0</v>
      </c>
      <c r="H56" s="478">
        <v>0</v>
      </c>
      <c r="I56" s="497">
        <f t="shared" si="7"/>
        <v>0</v>
      </c>
      <c r="J56" s="497"/>
      <c r="K56" s="478">
        <v>0</v>
      </c>
      <c r="L56" s="478">
        <v>0</v>
      </c>
      <c r="M56" s="497">
        <f t="shared" si="8"/>
        <v>0</v>
      </c>
      <c r="N56" s="497"/>
      <c r="O56" s="478">
        <v>0</v>
      </c>
      <c r="P56" s="478">
        <v>2</v>
      </c>
      <c r="Q56" s="497">
        <f t="shared" si="9"/>
        <v>2</v>
      </c>
      <c r="R56" s="497"/>
      <c r="S56" s="478">
        <v>0</v>
      </c>
      <c r="T56" s="478">
        <v>0</v>
      </c>
      <c r="U56" s="497">
        <f t="shared" si="10"/>
        <v>0</v>
      </c>
      <c r="V56" s="497"/>
      <c r="W56" s="478">
        <v>16</v>
      </c>
      <c r="X56" s="478">
        <v>10</v>
      </c>
      <c r="Y56" s="497">
        <f t="shared" si="11"/>
        <v>26</v>
      </c>
      <c r="Z56" s="497"/>
      <c r="AA56" s="478">
        <v>9</v>
      </c>
      <c r="AB56" s="478">
        <v>3</v>
      </c>
      <c r="AC56" s="497">
        <f t="shared" si="12"/>
        <v>12</v>
      </c>
      <c r="AD56" s="497"/>
      <c r="AE56" s="476">
        <f t="shared" si="13"/>
        <v>40</v>
      </c>
      <c r="AF56" s="471"/>
      <c r="AG56" s="471"/>
      <c r="AH56" s="471"/>
      <c r="AI56" s="471"/>
      <c r="AJ56" s="471"/>
      <c r="AK56" s="471"/>
      <c r="AL56" s="471"/>
      <c r="AM56" s="471"/>
      <c r="AN56" s="471"/>
      <c r="AO56" s="471"/>
      <c r="AP56" s="471"/>
      <c r="AQ56" s="471"/>
      <c r="AR56" s="471"/>
      <c r="AS56" s="471"/>
      <c r="AT56" s="471"/>
      <c r="AU56" s="471"/>
      <c r="AV56" s="471"/>
      <c r="AW56" s="471"/>
      <c r="AX56" s="471"/>
      <c r="AY56" s="471"/>
      <c r="BB56" s="470"/>
      <c r="BC56" s="469"/>
      <c r="BD56" s="469"/>
    </row>
    <row r="57" spans="1:90" ht="13.5" customHeight="1">
      <c r="A57" s="608">
        <v>8</v>
      </c>
      <c r="B57" s="608">
        <v>4</v>
      </c>
      <c r="C57" s="608">
        <v>11</v>
      </c>
      <c r="D57" s="1896"/>
      <c r="E57" s="478" t="s">
        <v>59</v>
      </c>
      <c r="F57" s="594"/>
      <c r="G57" s="478">
        <v>1</v>
      </c>
      <c r="H57" s="478">
        <v>0</v>
      </c>
      <c r="I57" s="497">
        <f t="shared" si="7"/>
        <v>1</v>
      </c>
      <c r="J57" s="497"/>
      <c r="K57" s="478">
        <v>0</v>
      </c>
      <c r="L57" s="478">
        <v>0</v>
      </c>
      <c r="M57" s="497">
        <f t="shared" si="8"/>
        <v>0</v>
      </c>
      <c r="N57" s="497"/>
      <c r="O57" s="478">
        <v>3</v>
      </c>
      <c r="P57" s="478">
        <v>3</v>
      </c>
      <c r="Q57" s="497">
        <f t="shared" si="9"/>
        <v>6</v>
      </c>
      <c r="R57" s="497"/>
      <c r="S57" s="478">
        <v>0</v>
      </c>
      <c r="T57" s="478">
        <v>0</v>
      </c>
      <c r="U57" s="497">
        <f t="shared" si="10"/>
        <v>0</v>
      </c>
      <c r="V57" s="497"/>
      <c r="W57" s="478">
        <v>8</v>
      </c>
      <c r="X57" s="478">
        <v>3</v>
      </c>
      <c r="Y57" s="497">
        <f t="shared" si="11"/>
        <v>11</v>
      </c>
      <c r="Z57" s="497"/>
      <c r="AA57" s="478">
        <v>7</v>
      </c>
      <c r="AB57" s="478">
        <v>1</v>
      </c>
      <c r="AC57" s="497">
        <f t="shared" si="12"/>
        <v>8</v>
      </c>
      <c r="AD57" s="497"/>
      <c r="AE57" s="476">
        <f t="shared" si="13"/>
        <v>26</v>
      </c>
      <c r="AF57" s="471"/>
      <c r="AG57" s="471"/>
      <c r="AH57" s="471"/>
      <c r="AI57" s="471"/>
      <c r="AJ57" s="471"/>
      <c r="AK57" s="471"/>
      <c r="AL57" s="471"/>
      <c r="AM57" s="471"/>
      <c r="AN57" s="471"/>
      <c r="AO57" s="471"/>
      <c r="AP57" s="471"/>
      <c r="AQ57" s="471"/>
      <c r="AR57" s="471"/>
      <c r="AS57" s="471"/>
      <c r="AT57" s="471"/>
      <c r="AU57" s="471"/>
      <c r="AV57" s="471"/>
      <c r="AW57" s="471"/>
      <c r="AX57" s="471"/>
      <c r="AY57" s="471"/>
      <c r="BB57" s="470"/>
      <c r="BC57" s="469"/>
      <c r="BD57" s="469"/>
    </row>
    <row r="58" spans="1:90" ht="13.5" customHeight="1">
      <c r="A58" s="608"/>
      <c r="B58" s="608"/>
      <c r="C58" s="608"/>
      <c r="D58" s="1895">
        <v>1624</v>
      </c>
      <c r="E58" s="373" t="s">
        <v>19</v>
      </c>
      <c r="F58" s="372"/>
      <c r="G58" s="498">
        <f>SUM(G59:G61)</f>
        <v>0</v>
      </c>
      <c r="H58" s="498">
        <f>SUM(H59:H61)</f>
        <v>0</v>
      </c>
      <c r="I58" s="498">
        <f t="shared" si="7"/>
        <v>0</v>
      </c>
      <c r="J58" s="498"/>
      <c r="K58" s="498">
        <f>SUM(K59:K61)</f>
        <v>0</v>
      </c>
      <c r="L58" s="498">
        <f>SUM(L59:L61)</f>
        <v>0</v>
      </c>
      <c r="M58" s="498">
        <f t="shared" si="8"/>
        <v>0</v>
      </c>
      <c r="N58" s="498"/>
      <c r="O58" s="498">
        <f>SUM(O59:O61)</f>
        <v>5</v>
      </c>
      <c r="P58" s="498">
        <f>SUM(P59:P61)</f>
        <v>7</v>
      </c>
      <c r="Q58" s="498">
        <f t="shared" si="9"/>
        <v>12</v>
      </c>
      <c r="R58" s="498"/>
      <c r="S58" s="498">
        <f>SUM(S59:S61)</f>
        <v>0</v>
      </c>
      <c r="T58" s="498">
        <f>SUM(T59:T61)</f>
        <v>0</v>
      </c>
      <c r="U58" s="498">
        <f t="shared" si="10"/>
        <v>0</v>
      </c>
      <c r="V58" s="498"/>
      <c r="W58" s="498">
        <f>SUM(W59:W61)</f>
        <v>3</v>
      </c>
      <c r="X58" s="498">
        <f>SUM(X59:X61)</f>
        <v>7</v>
      </c>
      <c r="Y58" s="498">
        <f t="shared" si="11"/>
        <v>10</v>
      </c>
      <c r="Z58" s="498"/>
      <c r="AA58" s="498">
        <f>SUM(AA59:AA61)</f>
        <v>6</v>
      </c>
      <c r="AB58" s="498">
        <f>SUM(AB59:AB61)</f>
        <v>4</v>
      </c>
      <c r="AC58" s="498">
        <f t="shared" si="12"/>
        <v>10</v>
      </c>
      <c r="AD58" s="498"/>
      <c r="AE58" s="480">
        <f t="shared" si="13"/>
        <v>32</v>
      </c>
      <c r="AF58" s="471"/>
      <c r="AG58" s="471"/>
      <c r="AH58" s="471"/>
      <c r="AI58" s="471"/>
      <c r="AJ58" s="471"/>
      <c r="AK58" s="471"/>
      <c r="AL58" s="471"/>
      <c r="AM58" s="471"/>
      <c r="AN58" s="471"/>
      <c r="AO58" s="471"/>
      <c r="AP58" s="471"/>
      <c r="AQ58" s="471"/>
      <c r="AR58" s="471"/>
      <c r="AS58" s="471"/>
      <c r="AT58" s="471"/>
      <c r="AU58" s="471"/>
      <c r="AV58" s="471"/>
      <c r="AW58" s="471"/>
      <c r="AX58" s="471"/>
      <c r="AY58" s="471"/>
      <c r="BB58" s="470"/>
      <c r="BC58" s="469"/>
      <c r="BD58" s="469"/>
    </row>
    <row r="59" spans="1:90" ht="13.5" customHeight="1">
      <c r="A59" s="608">
        <v>9</v>
      </c>
      <c r="B59" s="608">
        <v>4</v>
      </c>
      <c r="C59" s="608">
        <v>8</v>
      </c>
      <c r="D59" s="1895"/>
      <c r="E59" s="478" t="s">
        <v>186</v>
      </c>
      <c r="F59" s="479"/>
      <c r="G59" s="478">
        <v>0</v>
      </c>
      <c r="H59" s="478">
        <v>0</v>
      </c>
      <c r="I59" s="497">
        <f t="shared" si="7"/>
        <v>0</v>
      </c>
      <c r="J59" s="497"/>
      <c r="K59" s="478">
        <v>0</v>
      </c>
      <c r="L59" s="478">
        <v>0</v>
      </c>
      <c r="M59" s="497">
        <f t="shared" si="8"/>
        <v>0</v>
      </c>
      <c r="N59" s="497"/>
      <c r="O59" s="478">
        <v>1</v>
      </c>
      <c r="P59" s="478">
        <v>1</v>
      </c>
      <c r="Q59" s="497">
        <f t="shared" si="9"/>
        <v>2</v>
      </c>
      <c r="R59" s="497"/>
      <c r="S59" s="478">
        <v>0</v>
      </c>
      <c r="T59" s="478">
        <v>0</v>
      </c>
      <c r="U59" s="497">
        <f t="shared" si="10"/>
        <v>0</v>
      </c>
      <c r="V59" s="497"/>
      <c r="W59" s="478">
        <v>1</v>
      </c>
      <c r="X59" s="478">
        <v>5</v>
      </c>
      <c r="Y59" s="497">
        <f t="shared" si="11"/>
        <v>6</v>
      </c>
      <c r="Z59" s="497"/>
      <c r="AA59" s="478">
        <v>4</v>
      </c>
      <c r="AB59" s="478">
        <v>1</v>
      </c>
      <c r="AC59" s="497">
        <f t="shared" si="12"/>
        <v>5</v>
      </c>
      <c r="AD59" s="497"/>
      <c r="AE59" s="476">
        <f t="shared" si="13"/>
        <v>13</v>
      </c>
      <c r="AF59" s="471"/>
      <c r="AG59" s="471"/>
      <c r="AH59" s="471"/>
      <c r="AI59" s="471"/>
      <c r="AJ59" s="471"/>
      <c r="AK59" s="471"/>
      <c r="AL59" s="471"/>
      <c r="AM59" s="471"/>
      <c r="AN59" s="471"/>
      <c r="AO59" s="471"/>
      <c r="AP59" s="471"/>
      <c r="AQ59" s="471"/>
      <c r="AR59" s="471"/>
      <c r="AS59" s="471"/>
      <c r="AT59" s="471"/>
      <c r="AU59" s="471"/>
      <c r="AV59" s="471"/>
      <c r="AW59" s="471"/>
      <c r="AX59" s="471"/>
      <c r="AY59" s="471"/>
      <c r="BB59" s="470"/>
      <c r="BC59" s="469"/>
      <c r="BD59" s="469"/>
    </row>
    <row r="60" spans="1:90" ht="13.5" customHeight="1">
      <c r="A60" s="608">
        <v>9</v>
      </c>
      <c r="B60" s="608">
        <v>4</v>
      </c>
      <c r="C60" s="608">
        <v>8</v>
      </c>
      <c r="D60" s="1895"/>
      <c r="E60" s="478" t="s">
        <v>149</v>
      </c>
      <c r="F60" s="594"/>
      <c r="G60" s="478">
        <v>0</v>
      </c>
      <c r="H60" s="478">
        <v>0</v>
      </c>
      <c r="I60" s="497">
        <f t="shared" si="7"/>
        <v>0</v>
      </c>
      <c r="J60" s="497"/>
      <c r="K60" s="478">
        <v>0</v>
      </c>
      <c r="L60" s="478">
        <v>0</v>
      </c>
      <c r="M60" s="497">
        <f t="shared" si="8"/>
        <v>0</v>
      </c>
      <c r="N60" s="497"/>
      <c r="O60" s="478">
        <v>0</v>
      </c>
      <c r="P60" s="478">
        <v>0</v>
      </c>
      <c r="Q60" s="497">
        <f t="shared" si="9"/>
        <v>0</v>
      </c>
      <c r="R60" s="497"/>
      <c r="S60" s="478">
        <v>0</v>
      </c>
      <c r="T60" s="478">
        <v>0</v>
      </c>
      <c r="U60" s="497">
        <f t="shared" si="10"/>
        <v>0</v>
      </c>
      <c r="V60" s="497"/>
      <c r="W60" s="478">
        <v>2</v>
      </c>
      <c r="X60" s="478">
        <v>0</v>
      </c>
      <c r="Y60" s="497">
        <f t="shared" si="11"/>
        <v>2</v>
      </c>
      <c r="Z60" s="497"/>
      <c r="AA60" s="478">
        <v>2</v>
      </c>
      <c r="AB60" s="478">
        <v>3</v>
      </c>
      <c r="AC60" s="497">
        <f t="shared" si="12"/>
        <v>5</v>
      </c>
      <c r="AD60" s="497"/>
      <c r="AE60" s="476">
        <f t="shared" si="13"/>
        <v>7</v>
      </c>
      <c r="AF60" s="471"/>
      <c r="AG60" s="471"/>
      <c r="AH60" s="471"/>
      <c r="AI60" s="471"/>
      <c r="AJ60" s="471"/>
      <c r="AK60" s="471"/>
      <c r="AL60" s="471"/>
      <c r="AM60" s="471"/>
      <c r="AN60" s="471"/>
      <c r="AO60" s="471"/>
      <c r="AP60" s="471"/>
      <c r="AQ60" s="471"/>
      <c r="AR60" s="471"/>
      <c r="AS60" s="471"/>
      <c r="AT60" s="471"/>
      <c r="AU60" s="471"/>
      <c r="AV60" s="471"/>
      <c r="AW60" s="471"/>
      <c r="AX60" s="471"/>
      <c r="AY60" s="471"/>
      <c r="BB60" s="470"/>
      <c r="BC60" s="469"/>
      <c r="BD60" s="469"/>
    </row>
    <row r="61" spans="1:90" ht="13.5" customHeight="1">
      <c r="A61" s="608">
        <v>9</v>
      </c>
      <c r="B61" s="608">
        <v>5</v>
      </c>
      <c r="C61" s="608">
        <v>11</v>
      </c>
      <c r="D61" s="1895"/>
      <c r="E61" s="478" t="s">
        <v>22</v>
      </c>
      <c r="F61" s="594"/>
      <c r="G61" s="478">
        <v>0</v>
      </c>
      <c r="H61" s="478">
        <v>0</v>
      </c>
      <c r="I61" s="497">
        <f t="shared" si="7"/>
        <v>0</v>
      </c>
      <c r="J61" s="497"/>
      <c r="K61" s="478">
        <v>0</v>
      </c>
      <c r="L61" s="478">
        <v>0</v>
      </c>
      <c r="M61" s="497">
        <f t="shared" si="8"/>
        <v>0</v>
      </c>
      <c r="N61" s="497"/>
      <c r="O61" s="478">
        <v>4</v>
      </c>
      <c r="P61" s="478">
        <v>6</v>
      </c>
      <c r="Q61" s="497">
        <f t="shared" si="9"/>
        <v>10</v>
      </c>
      <c r="R61" s="497"/>
      <c r="S61" s="478">
        <v>0</v>
      </c>
      <c r="T61" s="478">
        <v>0</v>
      </c>
      <c r="U61" s="497">
        <f t="shared" si="10"/>
        <v>0</v>
      </c>
      <c r="V61" s="497"/>
      <c r="W61" s="478">
        <v>0</v>
      </c>
      <c r="X61" s="478">
        <v>2</v>
      </c>
      <c r="Y61" s="497">
        <f t="shared" si="11"/>
        <v>2</v>
      </c>
      <c r="Z61" s="497"/>
      <c r="AA61" s="478">
        <v>0</v>
      </c>
      <c r="AB61" s="478">
        <v>0</v>
      </c>
      <c r="AC61" s="497">
        <f t="shared" si="12"/>
        <v>0</v>
      </c>
      <c r="AD61" s="497"/>
      <c r="AE61" s="476">
        <f t="shared" si="13"/>
        <v>12</v>
      </c>
      <c r="AF61" s="471"/>
      <c r="AG61" s="471"/>
      <c r="AH61" s="471"/>
      <c r="AI61" s="471"/>
      <c r="AJ61" s="471"/>
      <c r="AK61" s="471"/>
      <c r="AL61" s="471"/>
      <c r="AM61" s="471"/>
      <c r="AN61" s="471"/>
      <c r="AO61" s="471"/>
      <c r="AP61" s="471"/>
      <c r="AQ61" s="471"/>
      <c r="AR61" s="471"/>
      <c r="AS61" s="471"/>
      <c r="AT61" s="471"/>
      <c r="AU61" s="471"/>
      <c r="AV61" s="471"/>
      <c r="AW61" s="471"/>
      <c r="AX61" s="471"/>
      <c r="AY61" s="471"/>
      <c r="BB61" s="470"/>
      <c r="BC61" s="469"/>
      <c r="BD61" s="469"/>
    </row>
    <row r="62" spans="1:90">
      <c r="A62" s="608"/>
      <c r="B62" s="608" t="s">
        <v>17</v>
      </c>
      <c r="C62" s="608" t="s">
        <v>17</v>
      </c>
      <c r="D62" s="607"/>
      <c r="E62" s="373" t="s">
        <v>11</v>
      </c>
      <c r="F62" s="514"/>
      <c r="G62" s="482">
        <v>8</v>
      </c>
      <c r="H62" s="482">
        <v>3</v>
      </c>
      <c r="I62" s="498">
        <f t="shared" si="7"/>
        <v>11</v>
      </c>
      <c r="J62" s="498"/>
      <c r="K62" s="482">
        <v>0</v>
      </c>
      <c r="L62" s="482">
        <v>0</v>
      </c>
      <c r="M62" s="498">
        <f t="shared" si="8"/>
        <v>0</v>
      </c>
      <c r="N62" s="498"/>
      <c r="O62" s="482">
        <v>45</v>
      </c>
      <c r="P62" s="482">
        <v>36</v>
      </c>
      <c r="Q62" s="498">
        <f t="shared" si="9"/>
        <v>81</v>
      </c>
      <c r="R62" s="498"/>
      <c r="S62" s="482">
        <v>3</v>
      </c>
      <c r="T62" s="482">
        <v>0</v>
      </c>
      <c r="U62" s="498">
        <f t="shared" si="10"/>
        <v>3</v>
      </c>
      <c r="V62" s="498"/>
      <c r="W62" s="482">
        <v>20</v>
      </c>
      <c r="X62" s="482">
        <v>30</v>
      </c>
      <c r="Y62" s="498">
        <f t="shared" si="11"/>
        <v>50</v>
      </c>
      <c r="Z62" s="498"/>
      <c r="AA62" s="482">
        <v>4</v>
      </c>
      <c r="AB62" s="482">
        <v>5</v>
      </c>
      <c r="AC62" s="498">
        <f t="shared" si="12"/>
        <v>9</v>
      </c>
      <c r="AD62" s="498"/>
      <c r="AE62" s="49">
        <f t="shared" si="13"/>
        <v>154</v>
      </c>
    </row>
    <row r="63" spans="1:90" ht="15" customHeight="1">
      <c r="D63" s="606"/>
      <c r="E63" s="2143" t="s">
        <v>0</v>
      </c>
      <c r="F63" s="2188"/>
      <c r="G63" s="605">
        <f>SUM(G9+G20+G30+G34+G37+G42+G49+G53+G58+G62)</f>
        <v>25</v>
      </c>
      <c r="H63" s="605">
        <f>SUM(H9+H20+H30+H34+H37+H42+H49+H53+H58+H62)</f>
        <v>9</v>
      </c>
      <c r="I63" s="605">
        <f>SUM(I9+I20+I30+I34+I37+I42+I49+I53+I58+I62)</f>
        <v>34</v>
      </c>
      <c r="J63" s="605"/>
      <c r="K63" s="605">
        <f>SUM(K9+K20+K30+K34+K37+K42+K49+K53+K58+K62)</f>
        <v>0</v>
      </c>
      <c r="L63" s="605">
        <f>SUM(L9+L20+L30+L34+L37+L42+L49+L53+L58+L62)</f>
        <v>0</v>
      </c>
      <c r="M63" s="605">
        <f>SUM(M9+M20+M30+M34+M37+M42+M49+M53+M58+M62)</f>
        <v>0</v>
      </c>
      <c r="N63" s="605"/>
      <c r="O63" s="605">
        <f>SUM(O9+O20+O30+O34+O37+O42+O49+O53+O58+O62)</f>
        <v>421</v>
      </c>
      <c r="P63" s="605">
        <f>SUM(P9+P20+P30+P34+P37+P42+P49+P53+P58+P62)</f>
        <v>284</v>
      </c>
      <c r="Q63" s="605">
        <f>SUM(Q9+Q20+Q30+Q34+Q37+Q42+Q49+Q53+Q58+Q62)</f>
        <v>705</v>
      </c>
      <c r="R63" s="605"/>
      <c r="S63" s="605">
        <f>SUM(S9+S20+S30+S34+S37+S42+S49+S53+S58+S62)</f>
        <v>126</v>
      </c>
      <c r="T63" s="605">
        <f>SUM(T9+T20+T30+T34+T37+T42+T49+T53+T58+T62)</f>
        <v>39</v>
      </c>
      <c r="U63" s="605">
        <f>SUM(U9+U20+U30+U34+U37+U42+U49+U53+U58+U62)</f>
        <v>165</v>
      </c>
      <c r="V63" s="605"/>
      <c r="W63" s="605">
        <f>SUM(W9+W20+W30+W34+W37+W42+W49+W53+W58+W62)</f>
        <v>582</v>
      </c>
      <c r="X63" s="605">
        <f>SUM(X9+X20+X30+X34+X37+X42+X49+X53+X58+X62)</f>
        <v>409</v>
      </c>
      <c r="Y63" s="605">
        <f>SUM(Y9+Y20+Y30+Y34+Y37+Y42+Y49+Y53+Y58+Y62)</f>
        <v>991</v>
      </c>
      <c r="Z63" s="605"/>
      <c r="AA63" s="605">
        <f>SUM(AA9+AA20+AA30+AA34+AA37+AA42+AA49+AA53+AA58+AA62)</f>
        <v>334</v>
      </c>
      <c r="AB63" s="605">
        <f>SUM(AB9+AB20+AB30+AB34+AB37+AB42+AB49+AB53+AB58+AB62)</f>
        <v>166</v>
      </c>
      <c r="AC63" s="605">
        <f>SUM(AC9+AC20+AC30+AC34+AC37+AC42+AC49+AC53+AC58+AC62)</f>
        <v>500</v>
      </c>
      <c r="AD63" s="605"/>
      <c r="AE63" s="604">
        <f>SUM(AE9+AE20+AE30+AE34+AE37+AE42+AE49+AE53+AE58+AE62)</f>
        <v>2395</v>
      </c>
    </row>
    <row r="64" spans="1:90" ht="12.75" customHeight="1">
      <c r="E64" s="510" t="s">
        <v>185</v>
      </c>
      <c r="G64" s="452"/>
      <c r="H64" s="452"/>
      <c r="I64" s="452"/>
      <c r="J64" s="452"/>
      <c r="K64" s="452"/>
      <c r="L64" s="452"/>
      <c r="M64" s="452"/>
      <c r="N64" s="452"/>
      <c r="O64" s="452"/>
      <c r="P64" s="452"/>
      <c r="Q64" s="452"/>
      <c r="R64" s="452"/>
      <c r="S64" s="452"/>
      <c r="T64" s="452"/>
      <c r="U64" s="452"/>
      <c r="V64" s="452"/>
      <c r="W64" s="452"/>
      <c r="X64" s="452"/>
      <c r="Y64" s="452"/>
      <c r="Z64" s="452"/>
      <c r="AA64" s="452"/>
      <c r="AB64" s="452"/>
      <c r="AC64" s="452"/>
    </row>
    <row r="65" spans="5:51" ht="12.75" customHeight="1">
      <c r="E65" s="451"/>
      <c r="G65" s="454"/>
      <c r="H65" s="454"/>
      <c r="I65" s="454"/>
      <c r="J65" s="454"/>
      <c r="K65" s="454"/>
      <c r="L65" s="454"/>
      <c r="M65" s="454"/>
      <c r="N65" s="454"/>
      <c r="O65" s="454"/>
      <c r="P65" s="454"/>
      <c r="Q65" s="454"/>
      <c r="R65" s="454"/>
      <c r="S65" s="454"/>
      <c r="T65" s="454"/>
      <c r="U65" s="454"/>
      <c r="V65" s="454"/>
      <c r="W65" s="454"/>
      <c r="X65" s="454"/>
      <c r="Y65" s="454"/>
      <c r="Z65" s="454"/>
      <c r="AA65" s="454"/>
      <c r="AB65" s="454"/>
      <c r="AC65" s="454"/>
    </row>
    <row r="66" spans="5:51" ht="12.75" customHeight="1">
      <c r="E66" s="451"/>
      <c r="G66" s="454"/>
      <c r="H66" s="454"/>
      <c r="I66" s="454"/>
      <c r="J66" s="454"/>
      <c r="K66" s="454"/>
      <c r="L66" s="454"/>
      <c r="M66" s="454"/>
      <c r="N66" s="454"/>
      <c r="O66" s="454"/>
      <c r="P66" s="454"/>
      <c r="Q66" s="454"/>
      <c r="R66" s="454"/>
      <c r="S66" s="454"/>
      <c r="T66" s="454"/>
      <c r="U66" s="454"/>
      <c r="V66" s="454"/>
      <c r="W66" s="454"/>
      <c r="X66" s="454"/>
      <c r="Y66" s="454"/>
      <c r="Z66" s="454"/>
      <c r="AA66" s="454"/>
      <c r="AB66" s="454"/>
      <c r="AC66" s="454"/>
    </row>
    <row r="67" spans="5:51" ht="12.75" customHeight="1">
      <c r="G67" s="454"/>
      <c r="H67" s="454"/>
      <c r="I67" s="454"/>
      <c r="J67" s="454"/>
      <c r="K67" s="454"/>
      <c r="L67" s="454"/>
      <c r="M67" s="454"/>
      <c r="N67" s="454"/>
      <c r="O67" s="454"/>
      <c r="P67" s="454"/>
      <c r="Q67" s="454"/>
      <c r="R67" s="454"/>
      <c r="S67" s="454"/>
      <c r="T67" s="454"/>
      <c r="U67" s="454"/>
      <c r="V67" s="454"/>
      <c r="W67" s="454"/>
      <c r="X67" s="454"/>
      <c r="Y67" s="454"/>
      <c r="Z67" s="454"/>
      <c r="AA67" s="454"/>
      <c r="AB67" s="454"/>
      <c r="AC67" s="454"/>
    </row>
    <row r="68" spans="5:51" ht="15" customHeight="1">
      <c r="G68" s="452"/>
      <c r="H68" s="452"/>
      <c r="I68" s="452"/>
      <c r="J68" s="452"/>
      <c r="K68" s="452"/>
      <c r="L68" s="452"/>
      <c r="M68" s="452"/>
      <c r="N68" s="452"/>
      <c r="O68" s="452"/>
      <c r="P68" s="452"/>
      <c r="Q68" s="452"/>
      <c r="R68" s="452"/>
      <c r="S68" s="452"/>
      <c r="T68" s="452"/>
      <c r="U68" s="452"/>
      <c r="V68" s="452"/>
      <c r="W68" s="452"/>
      <c r="X68" s="452"/>
      <c r="Y68" s="452"/>
      <c r="Z68" s="452"/>
      <c r="AA68" s="452"/>
      <c r="AB68" s="452"/>
      <c r="AC68" s="452"/>
      <c r="AD68" s="452"/>
    </row>
    <row r="69" spans="5:51" ht="12" customHeight="1">
      <c r="G69" s="452"/>
      <c r="H69" s="452"/>
      <c r="I69" s="452"/>
      <c r="J69" s="452"/>
      <c r="K69" s="452"/>
      <c r="L69" s="452"/>
      <c r="M69" s="452"/>
      <c r="N69" s="452"/>
      <c r="O69" s="452"/>
      <c r="P69" s="452"/>
      <c r="Q69" s="452"/>
      <c r="R69" s="452"/>
      <c r="S69" s="452"/>
      <c r="T69" s="452"/>
      <c r="U69" s="452"/>
      <c r="V69" s="452"/>
      <c r="W69" s="452"/>
      <c r="X69" s="452"/>
      <c r="Y69" s="452"/>
      <c r="Z69" s="452"/>
      <c r="AA69" s="452"/>
      <c r="AB69" s="452"/>
      <c r="AC69" s="452"/>
    </row>
    <row r="70" spans="5:51" ht="15" customHeight="1">
      <c r="G70" s="452"/>
      <c r="H70" s="452"/>
      <c r="I70" s="452"/>
      <c r="J70" s="452"/>
      <c r="K70" s="452"/>
      <c r="L70" s="452"/>
      <c r="M70" s="452"/>
      <c r="N70" s="452"/>
      <c r="O70" s="452"/>
      <c r="P70" s="452"/>
      <c r="Q70" s="452"/>
      <c r="R70" s="452"/>
      <c r="S70" s="452"/>
      <c r="T70" s="452"/>
      <c r="U70" s="452"/>
      <c r="V70" s="452"/>
      <c r="W70" s="452"/>
      <c r="X70" s="452"/>
      <c r="Y70" s="452"/>
      <c r="Z70" s="452"/>
      <c r="AA70" s="452"/>
      <c r="AB70" s="452"/>
      <c r="AC70" s="452"/>
    </row>
    <row r="71" spans="5:51" ht="15" customHeight="1">
      <c r="G71" s="452"/>
      <c r="H71" s="452"/>
      <c r="I71" s="452"/>
      <c r="J71" s="452"/>
      <c r="K71" s="452"/>
      <c r="L71" s="452"/>
      <c r="M71" s="452"/>
      <c r="N71" s="452"/>
      <c r="O71" s="452"/>
      <c r="P71" s="452"/>
      <c r="Q71" s="452"/>
      <c r="R71" s="452"/>
      <c r="S71" s="452"/>
      <c r="T71" s="452"/>
      <c r="U71" s="452"/>
      <c r="V71" s="452"/>
      <c r="W71" s="452"/>
      <c r="X71" s="452"/>
      <c r="Y71" s="452"/>
      <c r="Z71" s="452"/>
      <c r="AA71" s="452"/>
      <c r="AB71" s="452"/>
      <c r="AC71" s="452"/>
    </row>
    <row r="72" spans="5:51" ht="15" customHeight="1">
      <c r="G72" s="452"/>
      <c r="H72" s="452"/>
      <c r="I72" s="452"/>
      <c r="J72" s="452"/>
      <c r="K72" s="452"/>
      <c r="L72" s="452"/>
      <c r="M72" s="452"/>
      <c r="N72" s="452"/>
      <c r="O72" s="452"/>
      <c r="P72" s="452"/>
      <c r="Q72" s="452"/>
      <c r="R72" s="452"/>
      <c r="S72" s="452"/>
      <c r="T72" s="452"/>
      <c r="U72" s="452"/>
      <c r="V72" s="452"/>
      <c r="W72" s="452"/>
      <c r="X72" s="452"/>
      <c r="Y72" s="452"/>
      <c r="Z72" s="452"/>
      <c r="AA72" s="452"/>
      <c r="AB72" s="452"/>
      <c r="AC72" s="452"/>
    </row>
    <row r="73" spans="5:51" ht="15" customHeight="1">
      <c r="G73" s="452"/>
      <c r="H73" s="452"/>
      <c r="I73" s="452"/>
      <c r="J73" s="452"/>
      <c r="K73" s="452"/>
      <c r="L73" s="452"/>
      <c r="M73" s="452"/>
      <c r="N73" s="452"/>
      <c r="O73" s="452"/>
      <c r="P73" s="452"/>
      <c r="Q73" s="452"/>
      <c r="R73" s="452"/>
      <c r="S73" s="452"/>
      <c r="T73" s="452"/>
      <c r="U73" s="452"/>
      <c r="V73" s="452"/>
      <c r="W73" s="452"/>
      <c r="X73" s="452"/>
      <c r="Y73" s="452"/>
      <c r="Z73" s="452"/>
      <c r="AA73" s="452"/>
      <c r="AB73" s="452"/>
      <c r="AC73" s="452"/>
    </row>
    <row r="74" spans="5:51" ht="14.1" customHeight="1">
      <c r="G74" s="452"/>
      <c r="H74" s="452"/>
      <c r="I74" s="452"/>
      <c r="J74" s="452"/>
      <c r="K74" s="452"/>
      <c r="L74" s="452"/>
      <c r="M74" s="452"/>
      <c r="N74" s="452"/>
      <c r="O74" s="452"/>
      <c r="P74" s="452"/>
      <c r="Q74" s="452"/>
      <c r="R74" s="452"/>
      <c r="S74" s="452"/>
      <c r="T74" s="452"/>
      <c r="U74" s="452"/>
      <c r="V74" s="452"/>
      <c r="W74" s="452"/>
      <c r="X74" s="452"/>
      <c r="Y74" s="452"/>
      <c r="Z74" s="452"/>
      <c r="AA74" s="452"/>
      <c r="AB74" s="452"/>
      <c r="AC74" s="452"/>
    </row>
    <row r="75" spans="5:51" ht="12.75" customHeight="1">
      <c r="G75" s="452"/>
      <c r="H75" s="452"/>
      <c r="I75" s="452"/>
      <c r="J75" s="452"/>
      <c r="K75" s="452"/>
      <c r="L75" s="452"/>
      <c r="M75" s="452"/>
      <c r="N75" s="452"/>
      <c r="O75" s="452"/>
      <c r="P75" s="452"/>
      <c r="Q75" s="452"/>
      <c r="R75" s="452"/>
      <c r="S75" s="452"/>
      <c r="T75" s="452"/>
      <c r="U75" s="452"/>
      <c r="V75" s="452"/>
      <c r="W75" s="452"/>
      <c r="X75" s="452"/>
      <c r="Y75" s="452"/>
      <c r="Z75" s="452"/>
      <c r="AA75" s="452"/>
      <c r="AB75" s="452"/>
      <c r="AC75" s="452"/>
    </row>
    <row r="76" spans="5:51" ht="14.1" customHeight="1">
      <c r="G76" s="452"/>
      <c r="H76" s="452"/>
      <c r="I76" s="452"/>
      <c r="J76" s="452"/>
      <c r="K76" s="452"/>
      <c r="L76" s="452"/>
      <c r="M76" s="452"/>
      <c r="N76" s="452"/>
      <c r="O76" s="452"/>
      <c r="P76" s="452"/>
      <c r="Q76" s="452"/>
      <c r="R76" s="452"/>
      <c r="S76" s="452"/>
      <c r="T76" s="452"/>
      <c r="U76" s="452"/>
      <c r="V76" s="452"/>
      <c r="W76" s="452"/>
      <c r="X76" s="452"/>
      <c r="Y76" s="452"/>
      <c r="Z76" s="452"/>
      <c r="AA76" s="452"/>
      <c r="AB76" s="452"/>
      <c r="AC76" s="452"/>
      <c r="AF76" s="453"/>
      <c r="AG76" s="453"/>
      <c r="AH76" s="453"/>
      <c r="AI76" s="453"/>
      <c r="AJ76" s="453"/>
      <c r="AK76" s="453"/>
      <c r="AL76" s="453"/>
      <c r="AM76" s="453"/>
      <c r="AN76" s="453"/>
      <c r="AO76" s="453"/>
      <c r="AP76" s="453"/>
      <c r="AQ76" s="453"/>
      <c r="AR76" s="453"/>
      <c r="AS76" s="453"/>
      <c r="AT76" s="453"/>
      <c r="AU76" s="453"/>
      <c r="AV76" s="453"/>
      <c r="AW76" s="453"/>
      <c r="AX76" s="453"/>
      <c r="AY76" s="453"/>
    </row>
    <row r="77" spans="5:51">
      <c r="G77" s="452"/>
      <c r="H77" s="452"/>
      <c r="I77" s="452"/>
      <c r="J77" s="452"/>
      <c r="K77" s="452"/>
      <c r="L77" s="452"/>
      <c r="M77" s="452"/>
      <c r="N77" s="452"/>
      <c r="O77" s="452"/>
      <c r="P77" s="452"/>
      <c r="Q77" s="452"/>
      <c r="R77" s="452"/>
      <c r="S77" s="452"/>
      <c r="T77" s="452"/>
      <c r="U77" s="452"/>
      <c r="V77" s="452"/>
      <c r="W77" s="452"/>
      <c r="X77" s="452"/>
      <c r="Y77" s="452"/>
      <c r="Z77" s="452"/>
      <c r="AA77" s="452"/>
      <c r="AB77" s="452"/>
      <c r="AC77" s="452"/>
    </row>
    <row r="78" spans="5:51">
      <c r="G78" s="452"/>
      <c r="H78" s="452"/>
      <c r="I78" s="452"/>
      <c r="J78" s="452"/>
      <c r="K78" s="452"/>
      <c r="L78" s="452"/>
      <c r="M78" s="452"/>
      <c r="N78" s="452"/>
      <c r="O78" s="452"/>
      <c r="P78" s="452"/>
      <c r="Q78" s="452"/>
      <c r="R78" s="452"/>
      <c r="S78" s="452"/>
      <c r="T78" s="452"/>
      <c r="U78" s="452"/>
      <c r="V78" s="452"/>
      <c r="W78" s="452"/>
      <c r="X78" s="452"/>
      <c r="Y78" s="452"/>
      <c r="Z78" s="452"/>
      <c r="AA78" s="452"/>
      <c r="AB78" s="452"/>
      <c r="AC78" s="452"/>
    </row>
    <row r="79" spans="5:51">
      <c r="G79" s="452"/>
      <c r="H79" s="452"/>
      <c r="I79" s="452"/>
      <c r="J79" s="452"/>
      <c r="K79" s="452"/>
      <c r="L79" s="452"/>
      <c r="M79" s="452"/>
      <c r="N79" s="452"/>
      <c r="O79" s="452"/>
      <c r="P79" s="452"/>
      <c r="Q79" s="452"/>
      <c r="R79" s="452"/>
      <c r="S79" s="452"/>
      <c r="T79" s="452"/>
      <c r="U79" s="452"/>
      <c r="V79" s="452"/>
      <c r="W79" s="452"/>
      <c r="X79" s="452"/>
      <c r="Y79" s="452"/>
      <c r="Z79" s="452"/>
      <c r="AA79" s="452"/>
      <c r="AB79" s="452"/>
      <c r="AC79" s="452"/>
    </row>
    <row r="132" spans="5:6">
      <c r="E132" s="451"/>
      <c r="F132" s="451"/>
    </row>
  </sheetData>
  <mergeCells count="24">
    <mergeCell ref="D3:AE3"/>
    <mergeCell ref="D6:D8"/>
    <mergeCell ref="K7:M7"/>
    <mergeCell ref="AA7:AC7"/>
    <mergeCell ref="S6:AC6"/>
    <mergeCell ref="O7:Q7"/>
    <mergeCell ref="D42:D48"/>
    <mergeCell ref="AJ27:AP31"/>
    <mergeCell ref="E6:F8"/>
    <mergeCell ref="AE6:AE8"/>
    <mergeCell ref="E63:F63"/>
    <mergeCell ref="D53:D57"/>
    <mergeCell ref="D58:D61"/>
    <mergeCell ref="D9:D19"/>
    <mergeCell ref="D20:D29"/>
    <mergeCell ref="D30:D33"/>
    <mergeCell ref="D34:D36"/>
    <mergeCell ref="D37:D41"/>
    <mergeCell ref="D49:D52"/>
    <mergeCell ref="K6:Q6"/>
    <mergeCell ref="G6:I7"/>
    <mergeCell ref="S7:U7"/>
    <mergeCell ref="W7:Y7"/>
    <mergeCell ref="D4:AE4"/>
  </mergeCells>
  <printOptions horizontalCentered="1"/>
  <pageMargins left="0.86614173228346458" right="0.78740157480314965" top="0.86614173228346458" bottom="0.94488188976377963" header="0.51181102362204722" footer="0.51181102362204722"/>
  <pageSetup scale="54" orientation="portrait" r:id="rId1"/>
  <headerFooter alignWithMargins="0"/>
  <colBreaks count="1" manualBreakCount="1">
    <brk id="31"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C86BF-FBF0-4317-AE71-3D8951A8CDD6}">
  <dimension ref="A1:BD136"/>
  <sheetViews>
    <sheetView view="pageBreakPreview" topLeftCell="D1" zoomScaleNormal="100" zoomScaleSheetLayoutView="100" workbookViewId="0">
      <selection activeCell="F32" sqref="F32"/>
    </sheetView>
  </sheetViews>
  <sheetFormatPr baseColWidth="10" defaultColWidth="11.42578125" defaultRowHeight="12.75"/>
  <cols>
    <col min="1" max="1" width="2.85546875" style="576" hidden="1" customWidth="1"/>
    <col min="2" max="2" width="1.85546875" style="576" hidden="1" customWidth="1"/>
    <col min="3" max="3" width="3.28515625" style="576" hidden="1" customWidth="1"/>
    <col min="4" max="4" width="6.7109375" style="450" customWidth="1"/>
    <col min="5" max="5" width="4.7109375" style="450" customWidth="1"/>
    <col min="6" max="6" width="58" style="450" customWidth="1"/>
    <col min="7" max="7" width="3.5703125" style="449" bestFit="1" customWidth="1"/>
    <col min="8" max="8" width="3.5703125" style="449" customWidth="1"/>
    <col min="9" max="9" width="4.28515625" style="449" customWidth="1"/>
    <col min="10" max="10" width="1.28515625" style="449" customWidth="1"/>
    <col min="11" max="12" width="3.5703125" style="449" customWidth="1"/>
    <col min="13" max="13" width="4.28515625" style="449" customWidth="1"/>
    <col min="14" max="14" width="1.28515625" style="449" customWidth="1"/>
    <col min="15" max="16" width="3.5703125" style="449" customWidth="1"/>
    <col min="17" max="17" width="4.5703125" style="449" customWidth="1"/>
    <col min="18" max="18" width="1.28515625" style="449" customWidth="1"/>
    <col min="19" max="20" width="3.5703125" style="449" customWidth="1"/>
    <col min="21" max="21" width="4.28515625" style="449" customWidth="1"/>
    <col min="22" max="22" width="1.28515625" style="449" customWidth="1"/>
    <col min="23" max="24" width="3.5703125" style="449" customWidth="1"/>
    <col min="25" max="25" width="4.42578125" style="449" customWidth="1"/>
    <col min="26" max="26" width="1.28515625" style="449" customWidth="1"/>
    <col min="27" max="28" width="3.5703125" style="449" customWidth="1"/>
    <col min="29" max="29" width="4.28515625" style="449" customWidth="1"/>
    <col min="30" max="30" width="0.42578125" style="449" customWidth="1"/>
    <col min="31" max="31" width="5.7109375" style="449" customWidth="1"/>
    <col min="32" max="45" width="4.5703125" style="449" customWidth="1"/>
    <col min="46" max="51" width="5.42578125" style="449" customWidth="1"/>
    <col min="52" max="52" width="6" style="449" customWidth="1"/>
    <col min="53" max="53" width="12.28515625" style="449" bestFit="1" customWidth="1"/>
    <col min="54" max="16384" width="11.42578125" style="449"/>
  </cols>
  <sheetData>
    <row r="1" spans="1:56" ht="12" customHeight="1"/>
    <row r="2" spans="1:56" ht="3.75" customHeight="1"/>
    <row r="3" spans="1:56" ht="15.75" customHeight="1">
      <c r="D3" s="2189" t="s">
        <v>234</v>
      </c>
      <c r="E3" s="2189"/>
      <c r="F3" s="2189"/>
      <c r="G3" s="2189"/>
      <c r="H3" s="2189"/>
      <c r="I3" s="2189"/>
      <c r="J3" s="2189"/>
      <c r="K3" s="2189"/>
      <c r="L3" s="2189"/>
      <c r="M3" s="2189"/>
      <c r="N3" s="2189"/>
      <c r="O3" s="2189"/>
      <c r="P3" s="2189"/>
      <c r="Q3" s="2189"/>
      <c r="R3" s="2189"/>
      <c r="S3" s="2189"/>
      <c r="T3" s="2189"/>
      <c r="U3" s="2189"/>
      <c r="V3" s="2189"/>
      <c r="W3" s="2189"/>
      <c r="X3" s="2189"/>
      <c r="Y3" s="2189"/>
      <c r="Z3" s="2189"/>
      <c r="AA3" s="2189"/>
      <c r="AB3" s="2189"/>
      <c r="AC3" s="2189"/>
      <c r="AD3" s="2189"/>
      <c r="AE3" s="2189"/>
      <c r="AF3" s="509"/>
      <c r="AG3" s="509"/>
      <c r="AH3" s="509"/>
      <c r="AI3" s="509"/>
      <c r="AJ3" s="509"/>
      <c r="AK3" s="509"/>
      <c r="AL3" s="509"/>
      <c r="AM3" s="509"/>
      <c r="AN3" s="509"/>
      <c r="AO3" s="509"/>
      <c r="AP3" s="509"/>
      <c r="AQ3" s="509"/>
      <c r="AR3" s="509"/>
      <c r="AS3" s="509"/>
      <c r="AT3" s="509"/>
      <c r="AU3" s="509"/>
      <c r="AV3" s="509"/>
      <c r="AW3" s="509"/>
      <c r="AX3" s="509"/>
      <c r="AY3" s="509"/>
    </row>
    <row r="4" spans="1:56" ht="15.75" customHeight="1">
      <c r="D4" s="2182" t="s">
        <v>68</v>
      </c>
      <c r="E4" s="2182"/>
      <c r="F4" s="2182"/>
      <c r="G4" s="2182"/>
      <c r="H4" s="2182"/>
      <c r="I4" s="2182"/>
      <c r="J4" s="2182"/>
      <c r="K4" s="2182"/>
      <c r="L4" s="2182"/>
      <c r="M4" s="2182"/>
      <c r="N4" s="2182"/>
      <c r="O4" s="2182"/>
      <c r="P4" s="2182"/>
      <c r="Q4" s="2182"/>
      <c r="R4" s="2182"/>
      <c r="S4" s="2182"/>
      <c r="T4" s="2182"/>
      <c r="U4" s="2182"/>
      <c r="V4" s="2182"/>
      <c r="W4" s="2182"/>
      <c r="X4" s="2182"/>
      <c r="Y4" s="2182"/>
      <c r="Z4" s="2182"/>
      <c r="AA4" s="2182"/>
      <c r="AB4" s="2182"/>
      <c r="AC4" s="2182"/>
      <c r="AD4" s="2182"/>
      <c r="AE4" s="2182"/>
      <c r="AF4" s="509"/>
      <c r="AG4" s="509"/>
      <c r="AH4" s="509"/>
      <c r="AI4" s="509"/>
      <c r="AJ4" s="509"/>
      <c r="AK4" s="509"/>
      <c r="AL4" s="509"/>
      <c r="AM4" s="509"/>
      <c r="AN4" s="509"/>
      <c r="AO4" s="509"/>
      <c r="AP4" s="509"/>
      <c r="AQ4" s="509"/>
      <c r="AR4" s="509"/>
      <c r="AS4" s="509"/>
      <c r="AT4" s="509"/>
      <c r="AU4" s="509"/>
      <c r="AV4" s="509"/>
      <c r="AW4" s="509"/>
      <c r="AX4" s="509"/>
      <c r="AY4" s="509"/>
    </row>
    <row r="5" spans="1:56" ht="13.5" customHeight="1">
      <c r="D5" s="603"/>
      <c r="E5" s="603"/>
      <c r="F5" s="603"/>
      <c r="G5" s="603"/>
      <c r="H5" s="603"/>
      <c r="I5" s="603"/>
      <c r="J5" s="603"/>
      <c r="K5" s="603"/>
      <c r="L5" s="603"/>
      <c r="M5" s="603"/>
      <c r="N5" s="603"/>
      <c r="O5" s="603"/>
      <c r="P5" s="603"/>
      <c r="Q5" s="603"/>
      <c r="R5" s="603"/>
      <c r="S5" s="603"/>
      <c r="T5" s="603"/>
      <c r="U5" s="603"/>
      <c r="V5" s="603"/>
      <c r="W5" s="603"/>
      <c r="X5" s="603"/>
      <c r="Y5" s="603"/>
      <c r="Z5" s="603"/>
      <c r="AA5" s="603"/>
      <c r="AB5" s="603"/>
      <c r="AC5" s="603"/>
      <c r="AD5" s="603"/>
      <c r="AE5" s="603"/>
    </row>
    <row r="6" spans="1:56" ht="12.75" customHeight="1">
      <c r="A6" s="583"/>
      <c r="B6" s="583"/>
      <c r="C6" s="599"/>
      <c r="D6" s="1934" t="s">
        <v>6</v>
      </c>
      <c r="E6" s="1915" t="s">
        <v>60</v>
      </c>
      <c r="F6" s="1915"/>
      <c r="G6" s="2192" t="s">
        <v>203</v>
      </c>
      <c r="H6" s="2192"/>
      <c r="I6" s="2192"/>
      <c r="J6" s="55"/>
      <c r="K6" s="2191" t="s">
        <v>233</v>
      </c>
      <c r="L6" s="2191"/>
      <c r="M6" s="2191"/>
      <c r="N6" s="2191"/>
      <c r="O6" s="2191"/>
      <c r="P6" s="2191"/>
      <c r="Q6" s="2191"/>
      <c r="R6" s="506"/>
      <c r="S6" s="2191" t="s">
        <v>232</v>
      </c>
      <c r="T6" s="2191"/>
      <c r="U6" s="2191"/>
      <c r="V6" s="2191"/>
      <c r="W6" s="2191"/>
      <c r="X6" s="2191"/>
      <c r="Y6" s="2191"/>
      <c r="Z6" s="2191"/>
      <c r="AA6" s="2191"/>
      <c r="AB6" s="2191"/>
      <c r="AC6" s="2191"/>
      <c r="AD6" s="508"/>
      <c r="AE6" s="2167" t="s">
        <v>0</v>
      </c>
    </row>
    <row r="7" spans="1:56">
      <c r="A7" s="583" t="s">
        <v>12</v>
      </c>
      <c r="B7" s="583" t="s">
        <v>13</v>
      </c>
      <c r="C7" s="599" t="s">
        <v>14</v>
      </c>
      <c r="D7" s="1935"/>
      <c r="E7" s="1916"/>
      <c r="F7" s="1916"/>
      <c r="G7" s="2047"/>
      <c r="H7" s="2047"/>
      <c r="I7" s="2047"/>
      <c r="J7" s="507"/>
      <c r="K7" s="2190" t="s">
        <v>231</v>
      </c>
      <c r="L7" s="2190"/>
      <c r="M7" s="2190"/>
      <c r="N7" s="601"/>
      <c r="O7" s="2190" t="s">
        <v>230</v>
      </c>
      <c r="P7" s="2190"/>
      <c r="Q7" s="2190"/>
      <c r="R7" s="601"/>
      <c r="S7" s="2190" t="s">
        <v>229</v>
      </c>
      <c r="T7" s="2190"/>
      <c r="U7" s="2190"/>
      <c r="V7" s="600"/>
      <c r="W7" s="2190" t="s">
        <v>228</v>
      </c>
      <c r="X7" s="2190"/>
      <c r="Y7" s="2190"/>
      <c r="Z7" s="600"/>
      <c r="AA7" s="2190" t="s">
        <v>227</v>
      </c>
      <c r="AB7" s="2190"/>
      <c r="AC7" s="2190"/>
      <c r="AD7" s="507"/>
      <c r="AE7" s="2168"/>
    </row>
    <row r="8" spans="1:56" ht="11.25" customHeight="1">
      <c r="A8" s="583"/>
      <c r="B8" s="583"/>
      <c r="C8" s="599"/>
      <c r="D8" s="1952"/>
      <c r="E8" s="1917"/>
      <c r="F8" s="1917"/>
      <c r="G8" s="502" t="s">
        <v>72</v>
      </c>
      <c r="H8" s="502" t="s">
        <v>71</v>
      </c>
      <c r="I8" s="502" t="s">
        <v>0</v>
      </c>
      <c r="J8" s="598"/>
      <c r="K8" s="502" t="s">
        <v>72</v>
      </c>
      <c r="L8" s="502" t="s">
        <v>71</v>
      </c>
      <c r="M8" s="502" t="s">
        <v>0</v>
      </c>
      <c r="N8" s="502"/>
      <c r="O8" s="502" t="s">
        <v>72</v>
      </c>
      <c r="P8" s="502" t="s">
        <v>71</v>
      </c>
      <c r="Q8" s="502" t="s">
        <v>0</v>
      </c>
      <c r="R8" s="502"/>
      <c r="S8" s="502" t="s">
        <v>72</v>
      </c>
      <c r="T8" s="502" t="s">
        <v>71</v>
      </c>
      <c r="U8" s="502" t="s">
        <v>0</v>
      </c>
      <c r="V8" s="502"/>
      <c r="W8" s="502" t="s">
        <v>72</v>
      </c>
      <c r="X8" s="502" t="s">
        <v>71</v>
      </c>
      <c r="Y8" s="502" t="s">
        <v>0</v>
      </c>
      <c r="Z8" s="502"/>
      <c r="AA8" s="502" t="s">
        <v>72</v>
      </c>
      <c r="AB8" s="502" t="s">
        <v>71</v>
      </c>
      <c r="AC8" s="502" t="s">
        <v>0</v>
      </c>
      <c r="AD8" s="597"/>
      <c r="AE8" s="2169"/>
    </row>
    <row r="9" spans="1:56" ht="13.5" customHeight="1">
      <c r="A9" s="583"/>
      <c r="B9" s="583"/>
      <c r="C9" s="583"/>
      <c r="D9" s="1959">
        <v>1401</v>
      </c>
      <c r="E9" s="373" t="s">
        <v>1</v>
      </c>
      <c r="F9" s="491"/>
      <c r="G9" s="481">
        <f>SUM(G10:G19)</f>
        <v>3</v>
      </c>
      <c r="H9" s="481">
        <f>SUM(H10:H19)</f>
        <v>2</v>
      </c>
      <c r="I9" s="481">
        <f t="shared" ref="I9:I40" si="0">SUM(G9:H9)</f>
        <v>5</v>
      </c>
      <c r="J9" s="481"/>
      <c r="K9" s="481">
        <f>SUM(K10:K19)</f>
        <v>0</v>
      </c>
      <c r="L9" s="481">
        <f>SUM(L10:L19)</f>
        <v>0</v>
      </c>
      <c r="M9" s="481">
        <f t="shared" ref="M9:M40" si="1">SUM(K9:L9)</f>
        <v>0</v>
      </c>
      <c r="N9" s="481"/>
      <c r="O9" s="481">
        <f>SUM(O10:O19)</f>
        <v>64</v>
      </c>
      <c r="P9" s="481">
        <f>SUM(P10:P19)</f>
        <v>26</v>
      </c>
      <c r="Q9" s="481">
        <f t="shared" ref="Q9:Q40" si="2">SUM(O9:P9)</f>
        <v>90</v>
      </c>
      <c r="R9" s="481"/>
      <c r="S9" s="481">
        <f>SUM(S10:S19)</f>
        <v>2</v>
      </c>
      <c r="T9" s="481">
        <f>SUM(T10:T19)</f>
        <v>0</v>
      </c>
      <c r="U9" s="481">
        <f t="shared" ref="U9:U40" si="3">SUM(S9:T9)</f>
        <v>2</v>
      </c>
      <c r="V9" s="481"/>
      <c r="W9" s="481">
        <f>SUM(W10:W19)</f>
        <v>85</v>
      </c>
      <c r="X9" s="481">
        <f>SUM(X10:X19)</f>
        <v>26</v>
      </c>
      <c r="Y9" s="481">
        <f t="shared" ref="Y9:Y40" si="4">SUM(W9:X9)</f>
        <v>111</v>
      </c>
      <c r="Z9" s="481"/>
      <c r="AA9" s="481">
        <f>SUM(AA10:AA19)</f>
        <v>53</v>
      </c>
      <c r="AB9" s="481">
        <f>SUM(AB10:AB19)</f>
        <v>11</v>
      </c>
      <c r="AC9" s="481">
        <f t="shared" ref="AC9:AC40" si="5">SUM(AA9:AB9)</f>
        <v>64</v>
      </c>
      <c r="AD9" s="481"/>
      <c r="AE9" s="480">
        <f t="shared" ref="AE9:AE40" si="6">SUM(I9,M9,Q9,U9,Y9,AC9)</f>
        <v>272</v>
      </c>
    </row>
    <row r="10" spans="1:56" ht="13.5" customHeight="1">
      <c r="A10" s="583">
        <v>1</v>
      </c>
      <c r="B10" s="583">
        <v>1</v>
      </c>
      <c r="C10" s="583">
        <v>11</v>
      </c>
      <c r="D10" s="1946"/>
      <c r="E10" s="478" t="s">
        <v>33</v>
      </c>
      <c r="F10" s="594"/>
      <c r="G10" s="478">
        <v>0</v>
      </c>
      <c r="H10" s="478">
        <v>0</v>
      </c>
      <c r="I10" s="497">
        <f t="shared" si="0"/>
        <v>0</v>
      </c>
      <c r="J10" s="497"/>
      <c r="K10" s="478">
        <v>0</v>
      </c>
      <c r="L10" s="478">
        <v>0</v>
      </c>
      <c r="M10" s="497">
        <f t="shared" si="1"/>
        <v>0</v>
      </c>
      <c r="N10" s="497"/>
      <c r="O10" s="478">
        <v>10</v>
      </c>
      <c r="P10" s="478">
        <v>3</v>
      </c>
      <c r="Q10" s="497">
        <f t="shared" si="2"/>
        <v>13</v>
      </c>
      <c r="R10" s="497"/>
      <c r="S10" s="478">
        <v>1</v>
      </c>
      <c r="T10" s="478">
        <v>0</v>
      </c>
      <c r="U10" s="497">
        <f t="shared" si="3"/>
        <v>1</v>
      </c>
      <c r="V10" s="497"/>
      <c r="W10" s="478">
        <v>16</v>
      </c>
      <c r="X10" s="478">
        <v>6</v>
      </c>
      <c r="Y10" s="497">
        <f t="shared" si="4"/>
        <v>22</v>
      </c>
      <c r="Z10" s="497"/>
      <c r="AA10" s="478">
        <v>8</v>
      </c>
      <c r="AB10" s="478">
        <v>3</v>
      </c>
      <c r="AC10" s="497">
        <f t="shared" si="5"/>
        <v>11</v>
      </c>
      <c r="AD10" s="497"/>
      <c r="AE10" s="516">
        <f t="shared" si="6"/>
        <v>47</v>
      </c>
      <c r="BB10" s="470"/>
      <c r="BC10" s="469"/>
      <c r="BD10" s="469"/>
    </row>
    <row r="11" spans="1:56" ht="13.5" customHeight="1">
      <c r="A11" s="583">
        <v>1</v>
      </c>
      <c r="B11" s="583">
        <v>1</v>
      </c>
      <c r="C11" s="583">
        <v>7</v>
      </c>
      <c r="D11" s="1946"/>
      <c r="E11" s="478" t="s">
        <v>66</v>
      </c>
      <c r="F11" s="594"/>
      <c r="G11" s="478">
        <v>0</v>
      </c>
      <c r="H11" s="478">
        <v>0</v>
      </c>
      <c r="I11" s="497">
        <f t="shared" si="0"/>
        <v>0</v>
      </c>
      <c r="J11" s="497"/>
      <c r="K11" s="478">
        <v>0</v>
      </c>
      <c r="L11" s="478">
        <v>0</v>
      </c>
      <c r="M11" s="497">
        <f t="shared" si="1"/>
        <v>0</v>
      </c>
      <c r="N11" s="497"/>
      <c r="O11" s="478">
        <v>6</v>
      </c>
      <c r="P11" s="478">
        <v>4</v>
      </c>
      <c r="Q11" s="497">
        <f t="shared" si="2"/>
        <v>10</v>
      </c>
      <c r="R11" s="497"/>
      <c r="S11" s="478">
        <v>1</v>
      </c>
      <c r="T11" s="478">
        <v>0</v>
      </c>
      <c r="U11" s="497">
        <f t="shared" si="3"/>
        <v>1</v>
      </c>
      <c r="V11" s="497"/>
      <c r="W11" s="478">
        <v>4</v>
      </c>
      <c r="X11" s="478">
        <v>0</v>
      </c>
      <c r="Y11" s="497">
        <f t="shared" si="4"/>
        <v>4</v>
      </c>
      <c r="Z11" s="497"/>
      <c r="AA11" s="478">
        <v>0</v>
      </c>
      <c r="AB11" s="478">
        <v>0</v>
      </c>
      <c r="AC11" s="497">
        <f t="shared" si="5"/>
        <v>0</v>
      </c>
      <c r="AD11" s="497"/>
      <c r="AE11" s="516">
        <f t="shared" si="6"/>
        <v>15</v>
      </c>
      <c r="BB11" s="470"/>
      <c r="BC11" s="469"/>
      <c r="BD11" s="469"/>
    </row>
    <row r="12" spans="1:56" ht="13.5" customHeight="1">
      <c r="A12" s="583">
        <v>1</v>
      </c>
      <c r="B12" s="583">
        <v>1</v>
      </c>
      <c r="C12" s="583">
        <v>5</v>
      </c>
      <c r="D12" s="1946"/>
      <c r="E12" s="478" t="s">
        <v>34</v>
      </c>
      <c r="F12" s="596"/>
      <c r="G12" s="478">
        <v>0</v>
      </c>
      <c r="H12" s="478">
        <v>0</v>
      </c>
      <c r="I12" s="497">
        <f t="shared" si="0"/>
        <v>0</v>
      </c>
      <c r="J12" s="497"/>
      <c r="K12" s="478">
        <v>0</v>
      </c>
      <c r="L12" s="478">
        <v>0</v>
      </c>
      <c r="M12" s="497">
        <f t="shared" si="1"/>
        <v>0</v>
      </c>
      <c r="N12" s="497"/>
      <c r="O12" s="478">
        <v>13</v>
      </c>
      <c r="P12" s="478">
        <v>0</v>
      </c>
      <c r="Q12" s="497">
        <f t="shared" si="2"/>
        <v>13</v>
      </c>
      <c r="R12" s="497"/>
      <c r="S12" s="478">
        <v>0</v>
      </c>
      <c r="T12" s="478">
        <v>0</v>
      </c>
      <c r="U12" s="497">
        <f t="shared" si="3"/>
        <v>0</v>
      </c>
      <c r="V12" s="497"/>
      <c r="W12" s="478">
        <v>24</v>
      </c>
      <c r="X12" s="478">
        <v>3</v>
      </c>
      <c r="Y12" s="497">
        <f t="shared" si="4"/>
        <v>27</v>
      </c>
      <c r="Z12" s="497"/>
      <c r="AA12" s="478">
        <v>17</v>
      </c>
      <c r="AB12" s="478">
        <v>5</v>
      </c>
      <c r="AC12" s="497">
        <f t="shared" si="5"/>
        <v>22</v>
      </c>
      <c r="AD12" s="497"/>
      <c r="AE12" s="516">
        <f t="shared" si="6"/>
        <v>62</v>
      </c>
      <c r="BB12" s="470"/>
      <c r="BC12" s="469"/>
      <c r="BD12" s="469"/>
    </row>
    <row r="13" spans="1:56" ht="13.5" customHeight="1">
      <c r="A13" s="583">
        <v>1</v>
      </c>
      <c r="B13" s="583">
        <v>1</v>
      </c>
      <c r="C13" s="583">
        <v>12</v>
      </c>
      <c r="D13" s="1946"/>
      <c r="E13" s="478" t="s">
        <v>35</v>
      </c>
      <c r="F13" s="594"/>
      <c r="G13" s="478">
        <v>0</v>
      </c>
      <c r="H13" s="478">
        <v>1</v>
      </c>
      <c r="I13" s="497">
        <f t="shared" si="0"/>
        <v>1</v>
      </c>
      <c r="J13" s="497"/>
      <c r="K13" s="478">
        <v>0</v>
      </c>
      <c r="L13" s="478">
        <v>0</v>
      </c>
      <c r="M13" s="497">
        <f t="shared" si="1"/>
        <v>0</v>
      </c>
      <c r="N13" s="497"/>
      <c r="O13" s="478">
        <v>5</v>
      </c>
      <c r="P13" s="478">
        <v>4</v>
      </c>
      <c r="Q13" s="497">
        <f t="shared" si="2"/>
        <v>9</v>
      </c>
      <c r="R13" s="497"/>
      <c r="S13" s="478">
        <v>0</v>
      </c>
      <c r="T13" s="478">
        <v>0</v>
      </c>
      <c r="U13" s="497">
        <f t="shared" si="3"/>
        <v>0</v>
      </c>
      <c r="V13" s="497"/>
      <c r="W13" s="478">
        <v>19</v>
      </c>
      <c r="X13" s="478">
        <v>4</v>
      </c>
      <c r="Y13" s="497">
        <f t="shared" si="4"/>
        <v>23</v>
      </c>
      <c r="Z13" s="497"/>
      <c r="AA13" s="478">
        <v>20</v>
      </c>
      <c r="AB13" s="478">
        <v>0</v>
      </c>
      <c r="AC13" s="497">
        <f t="shared" si="5"/>
        <v>20</v>
      </c>
      <c r="AD13" s="497"/>
      <c r="AE13" s="516">
        <f t="shared" si="6"/>
        <v>53</v>
      </c>
      <c r="BB13" s="470"/>
      <c r="BC13" s="469"/>
      <c r="BD13" s="469"/>
    </row>
    <row r="14" spans="1:56" ht="13.5" customHeight="1">
      <c r="A14" s="583">
        <v>1</v>
      </c>
      <c r="B14" s="583">
        <v>1</v>
      </c>
      <c r="C14" s="583">
        <v>2</v>
      </c>
      <c r="D14" s="1946"/>
      <c r="E14" s="478" t="s">
        <v>27</v>
      </c>
      <c r="F14" s="594"/>
      <c r="G14" s="478">
        <v>0</v>
      </c>
      <c r="H14" s="478">
        <v>0</v>
      </c>
      <c r="I14" s="497">
        <f t="shared" si="0"/>
        <v>0</v>
      </c>
      <c r="J14" s="497"/>
      <c r="K14" s="478">
        <v>0</v>
      </c>
      <c r="L14" s="478">
        <v>0</v>
      </c>
      <c r="M14" s="497">
        <f t="shared" si="1"/>
        <v>0</v>
      </c>
      <c r="N14" s="497"/>
      <c r="O14" s="478">
        <v>13</v>
      </c>
      <c r="P14" s="478">
        <v>7</v>
      </c>
      <c r="Q14" s="497">
        <f t="shared" si="2"/>
        <v>20</v>
      </c>
      <c r="R14" s="497"/>
      <c r="S14" s="478">
        <v>0</v>
      </c>
      <c r="T14" s="478">
        <v>0</v>
      </c>
      <c r="U14" s="497">
        <f t="shared" si="3"/>
        <v>0</v>
      </c>
      <c r="V14" s="497"/>
      <c r="W14" s="478">
        <v>10</v>
      </c>
      <c r="X14" s="478">
        <v>7</v>
      </c>
      <c r="Y14" s="497">
        <f t="shared" si="4"/>
        <v>17</v>
      </c>
      <c r="Z14" s="497"/>
      <c r="AA14" s="478">
        <v>0</v>
      </c>
      <c r="AB14" s="478">
        <v>2</v>
      </c>
      <c r="AC14" s="497">
        <f t="shared" si="5"/>
        <v>2</v>
      </c>
      <c r="AD14" s="497"/>
      <c r="AE14" s="516">
        <f t="shared" si="6"/>
        <v>39</v>
      </c>
      <c r="BB14" s="470"/>
      <c r="BC14" s="469"/>
      <c r="BD14" s="469"/>
    </row>
    <row r="15" spans="1:56" ht="13.5" customHeight="1">
      <c r="A15" s="583">
        <v>1</v>
      </c>
      <c r="B15" s="583">
        <v>1</v>
      </c>
      <c r="C15" s="583">
        <v>4</v>
      </c>
      <c r="D15" s="1946"/>
      <c r="E15" s="478" t="s">
        <v>10</v>
      </c>
      <c r="F15" s="594"/>
      <c r="G15" s="478">
        <v>0</v>
      </c>
      <c r="H15" s="478">
        <v>0</v>
      </c>
      <c r="I15" s="497">
        <f t="shared" si="0"/>
        <v>0</v>
      </c>
      <c r="J15" s="497"/>
      <c r="K15" s="478">
        <v>0</v>
      </c>
      <c r="L15" s="478">
        <v>0</v>
      </c>
      <c r="M15" s="497">
        <f t="shared" si="1"/>
        <v>0</v>
      </c>
      <c r="N15" s="497"/>
      <c r="O15" s="478">
        <v>6</v>
      </c>
      <c r="P15" s="478">
        <v>0</v>
      </c>
      <c r="Q15" s="497">
        <f t="shared" si="2"/>
        <v>6</v>
      </c>
      <c r="R15" s="497"/>
      <c r="S15" s="478">
        <v>0</v>
      </c>
      <c r="T15" s="478">
        <v>0</v>
      </c>
      <c r="U15" s="497">
        <f t="shared" si="3"/>
        <v>0</v>
      </c>
      <c r="V15" s="497"/>
      <c r="W15" s="478">
        <v>3</v>
      </c>
      <c r="X15" s="478">
        <v>3</v>
      </c>
      <c r="Y15" s="497">
        <f t="shared" si="4"/>
        <v>6</v>
      </c>
      <c r="Z15" s="497"/>
      <c r="AA15" s="478">
        <v>4</v>
      </c>
      <c r="AB15" s="478">
        <v>1</v>
      </c>
      <c r="AC15" s="497">
        <f t="shared" si="5"/>
        <v>5</v>
      </c>
      <c r="AD15" s="497"/>
      <c r="AE15" s="516">
        <f t="shared" si="6"/>
        <v>17</v>
      </c>
      <c r="BB15" s="470"/>
      <c r="BC15" s="469"/>
      <c r="BD15" s="469"/>
    </row>
    <row r="16" spans="1:56" ht="13.5" customHeight="1">
      <c r="A16" s="468">
        <v>1</v>
      </c>
      <c r="B16" s="468">
        <v>1</v>
      </c>
      <c r="C16" s="468">
        <v>1</v>
      </c>
      <c r="D16" s="1946"/>
      <c r="E16" s="478" t="s">
        <v>36</v>
      </c>
      <c r="F16" s="594"/>
      <c r="G16" s="478">
        <v>0</v>
      </c>
      <c r="H16" s="478">
        <v>1</v>
      </c>
      <c r="I16" s="497">
        <f t="shared" si="0"/>
        <v>1</v>
      </c>
      <c r="J16" s="497"/>
      <c r="K16" s="478">
        <v>0</v>
      </c>
      <c r="L16" s="478">
        <v>0</v>
      </c>
      <c r="M16" s="497">
        <f t="shared" si="1"/>
        <v>0</v>
      </c>
      <c r="N16" s="497"/>
      <c r="O16" s="478">
        <v>4</v>
      </c>
      <c r="P16" s="478">
        <v>4</v>
      </c>
      <c r="Q16" s="497">
        <f t="shared" si="2"/>
        <v>8</v>
      </c>
      <c r="R16" s="497"/>
      <c r="S16" s="478">
        <v>0</v>
      </c>
      <c r="T16" s="478">
        <v>0</v>
      </c>
      <c r="U16" s="497">
        <f t="shared" si="3"/>
        <v>0</v>
      </c>
      <c r="V16" s="497"/>
      <c r="W16" s="478">
        <v>4</v>
      </c>
      <c r="X16" s="478">
        <v>2</v>
      </c>
      <c r="Y16" s="497">
        <f t="shared" si="4"/>
        <v>6</v>
      </c>
      <c r="Z16" s="497"/>
      <c r="AA16" s="478">
        <v>1</v>
      </c>
      <c r="AB16" s="478">
        <v>0</v>
      </c>
      <c r="AC16" s="497">
        <f t="shared" si="5"/>
        <v>1</v>
      </c>
      <c r="AD16" s="497"/>
      <c r="AE16" s="516">
        <f t="shared" si="6"/>
        <v>16</v>
      </c>
      <c r="BB16" s="470"/>
      <c r="BC16" s="469"/>
      <c r="BD16" s="469"/>
    </row>
    <row r="17" spans="1:56" ht="13.5" customHeight="1">
      <c r="A17" s="468">
        <v>1</v>
      </c>
      <c r="B17" s="468">
        <v>1</v>
      </c>
      <c r="C17" s="468">
        <v>8</v>
      </c>
      <c r="D17" s="1946"/>
      <c r="E17" s="478" t="s">
        <v>31</v>
      </c>
      <c r="F17" s="594"/>
      <c r="G17" s="478">
        <v>0</v>
      </c>
      <c r="H17" s="478">
        <v>0</v>
      </c>
      <c r="I17" s="497">
        <f t="shared" si="0"/>
        <v>0</v>
      </c>
      <c r="J17" s="497"/>
      <c r="K17" s="478">
        <v>0</v>
      </c>
      <c r="L17" s="478">
        <v>0</v>
      </c>
      <c r="M17" s="497">
        <f t="shared" si="1"/>
        <v>0</v>
      </c>
      <c r="N17" s="497"/>
      <c r="O17" s="478">
        <v>1</v>
      </c>
      <c r="P17" s="478">
        <v>0</v>
      </c>
      <c r="Q17" s="497">
        <f t="shared" si="2"/>
        <v>1</v>
      </c>
      <c r="R17" s="497"/>
      <c r="S17" s="478">
        <v>0</v>
      </c>
      <c r="T17" s="478">
        <v>0</v>
      </c>
      <c r="U17" s="497">
        <f t="shared" si="3"/>
        <v>0</v>
      </c>
      <c r="V17" s="497"/>
      <c r="W17" s="478">
        <v>0</v>
      </c>
      <c r="X17" s="478">
        <v>0</v>
      </c>
      <c r="Y17" s="497">
        <f t="shared" si="4"/>
        <v>0</v>
      </c>
      <c r="Z17" s="497"/>
      <c r="AA17" s="478">
        <v>2</v>
      </c>
      <c r="AB17" s="478">
        <v>0</v>
      </c>
      <c r="AC17" s="497">
        <f t="shared" si="5"/>
        <v>2</v>
      </c>
      <c r="AD17" s="497"/>
      <c r="AE17" s="516">
        <f t="shared" si="6"/>
        <v>3</v>
      </c>
      <c r="BB17" s="470"/>
      <c r="BC17" s="469"/>
      <c r="BD17" s="469"/>
    </row>
    <row r="18" spans="1:56" ht="13.5" customHeight="1">
      <c r="A18" s="468">
        <v>1</v>
      </c>
      <c r="B18" s="468">
        <v>1</v>
      </c>
      <c r="C18" s="468">
        <v>14</v>
      </c>
      <c r="D18" s="1946"/>
      <c r="E18" s="478" t="s">
        <v>24</v>
      </c>
      <c r="F18" s="594"/>
      <c r="G18" s="478">
        <v>3</v>
      </c>
      <c r="H18" s="478">
        <v>0</v>
      </c>
      <c r="I18" s="497">
        <f t="shared" si="0"/>
        <v>3</v>
      </c>
      <c r="J18" s="497"/>
      <c r="K18" s="478">
        <v>0</v>
      </c>
      <c r="L18" s="478">
        <v>0</v>
      </c>
      <c r="M18" s="497">
        <f t="shared" si="1"/>
        <v>0</v>
      </c>
      <c r="N18" s="497"/>
      <c r="O18" s="478">
        <v>3</v>
      </c>
      <c r="P18" s="478">
        <v>1</v>
      </c>
      <c r="Q18" s="497">
        <f t="shared" si="2"/>
        <v>4</v>
      </c>
      <c r="R18" s="497"/>
      <c r="S18" s="478">
        <v>0</v>
      </c>
      <c r="T18" s="478">
        <v>0</v>
      </c>
      <c r="U18" s="497">
        <f t="shared" si="3"/>
        <v>0</v>
      </c>
      <c r="V18" s="497"/>
      <c r="W18" s="478">
        <v>2</v>
      </c>
      <c r="X18" s="478">
        <v>0</v>
      </c>
      <c r="Y18" s="497">
        <f t="shared" si="4"/>
        <v>2</v>
      </c>
      <c r="Z18" s="497"/>
      <c r="AA18" s="478">
        <v>0</v>
      </c>
      <c r="AB18" s="478">
        <v>0</v>
      </c>
      <c r="AC18" s="497">
        <f t="shared" si="5"/>
        <v>0</v>
      </c>
      <c r="AD18" s="497"/>
      <c r="AE18" s="516">
        <f t="shared" si="6"/>
        <v>9</v>
      </c>
      <c r="BB18" s="470"/>
      <c r="BC18" s="469"/>
      <c r="BD18" s="469"/>
    </row>
    <row r="19" spans="1:56" s="462" customFormat="1" ht="13.5" customHeight="1">
      <c r="A19" s="468">
        <v>1</v>
      </c>
      <c r="B19" s="468">
        <v>6</v>
      </c>
      <c r="C19" s="468">
        <v>10</v>
      </c>
      <c r="D19" s="1957"/>
      <c r="E19" s="485" t="s">
        <v>32</v>
      </c>
      <c r="F19" s="594"/>
      <c r="G19" s="478">
        <v>0</v>
      </c>
      <c r="H19" s="478">
        <v>0</v>
      </c>
      <c r="I19" s="497">
        <f t="shared" si="0"/>
        <v>0</v>
      </c>
      <c r="J19" s="497"/>
      <c r="K19" s="478">
        <v>0</v>
      </c>
      <c r="L19" s="478">
        <v>0</v>
      </c>
      <c r="M19" s="497">
        <f t="shared" si="1"/>
        <v>0</v>
      </c>
      <c r="N19" s="497"/>
      <c r="O19" s="478">
        <v>3</v>
      </c>
      <c r="P19" s="478">
        <v>3</v>
      </c>
      <c r="Q19" s="497">
        <f t="shared" si="2"/>
        <v>6</v>
      </c>
      <c r="R19" s="497"/>
      <c r="S19" s="478">
        <v>0</v>
      </c>
      <c r="T19" s="478">
        <v>0</v>
      </c>
      <c r="U19" s="497">
        <f t="shared" si="3"/>
        <v>0</v>
      </c>
      <c r="V19" s="497"/>
      <c r="W19" s="478">
        <v>3</v>
      </c>
      <c r="X19" s="478">
        <v>1</v>
      </c>
      <c r="Y19" s="497">
        <f t="shared" si="4"/>
        <v>4</v>
      </c>
      <c r="Z19" s="497"/>
      <c r="AA19" s="478">
        <v>1</v>
      </c>
      <c r="AB19" s="478">
        <v>0</v>
      </c>
      <c r="AC19" s="497">
        <f t="shared" si="5"/>
        <v>1</v>
      </c>
      <c r="AD19" s="497"/>
      <c r="AE19" s="516">
        <f t="shared" si="6"/>
        <v>11</v>
      </c>
    </row>
    <row r="20" spans="1:56" ht="13.5" customHeight="1">
      <c r="A20" s="583"/>
      <c r="B20" s="583"/>
      <c r="C20" s="583"/>
      <c r="D20" s="1946">
        <v>1402</v>
      </c>
      <c r="E20" s="373" t="s">
        <v>2</v>
      </c>
      <c r="F20" s="372"/>
      <c r="G20" s="498">
        <f>SUM(G21:G29)</f>
        <v>5</v>
      </c>
      <c r="H20" s="498">
        <f>SUM(H21:H29)</f>
        <v>0</v>
      </c>
      <c r="I20" s="498">
        <f t="shared" si="0"/>
        <v>5</v>
      </c>
      <c r="J20" s="498"/>
      <c r="K20" s="498">
        <f>SUM(K21:K29)</f>
        <v>0</v>
      </c>
      <c r="L20" s="498">
        <f>SUM(L21:L29)</f>
        <v>0</v>
      </c>
      <c r="M20" s="498">
        <f t="shared" si="1"/>
        <v>0</v>
      </c>
      <c r="N20" s="498"/>
      <c r="O20" s="498">
        <f>SUM(O21:O29)</f>
        <v>84</v>
      </c>
      <c r="P20" s="498">
        <f>SUM(P21:P29)</f>
        <v>55</v>
      </c>
      <c r="Q20" s="498">
        <f t="shared" si="2"/>
        <v>139</v>
      </c>
      <c r="R20" s="498"/>
      <c r="S20" s="498">
        <f>SUM(S21:S29)</f>
        <v>1</v>
      </c>
      <c r="T20" s="498">
        <f>SUM(T21:T29)</f>
        <v>2</v>
      </c>
      <c r="U20" s="498">
        <f t="shared" si="3"/>
        <v>3</v>
      </c>
      <c r="V20" s="498"/>
      <c r="W20" s="498">
        <f>SUM(W21:W29)</f>
        <v>140</v>
      </c>
      <c r="X20" s="498">
        <f>SUM(X21:X29)</f>
        <v>87</v>
      </c>
      <c r="Y20" s="498">
        <f t="shared" si="4"/>
        <v>227</v>
      </c>
      <c r="Z20" s="498"/>
      <c r="AA20" s="498">
        <f>SUM(AA21:AA29)</f>
        <v>61</v>
      </c>
      <c r="AB20" s="498">
        <f>SUM(AB21:AB29)</f>
        <v>43</v>
      </c>
      <c r="AC20" s="498">
        <f t="shared" si="5"/>
        <v>104</v>
      </c>
      <c r="AD20" s="498"/>
      <c r="AE20" s="49">
        <f t="shared" si="6"/>
        <v>478</v>
      </c>
      <c r="BB20" s="470"/>
      <c r="BC20" s="469"/>
      <c r="BD20" s="469"/>
    </row>
    <row r="21" spans="1:56" ht="13.5" customHeight="1">
      <c r="A21" s="583">
        <v>2</v>
      </c>
      <c r="B21" s="583">
        <v>4</v>
      </c>
      <c r="C21" s="583">
        <v>11</v>
      </c>
      <c r="D21" s="1946"/>
      <c r="E21" s="478" t="s">
        <v>37</v>
      </c>
      <c r="F21" s="594"/>
      <c r="G21" s="478">
        <v>1</v>
      </c>
      <c r="H21" s="478">
        <v>0</v>
      </c>
      <c r="I21" s="497">
        <f t="shared" si="0"/>
        <v>1</v>
      </c>
      <c r="J21" s="497"/>
      <c r="K21" s="478">
        <v>0</v>
      </c>
      <c r="L21" s="478">
        <v>0</v>
      </c>
      <c r="M21" s="497">
        <f t="shared" si="1"/>
        <v>0</v>
      </c>
      <c r="N21" s="497"/>
      <c r="O21" s="478">
        <v>24</v>
      </c>
      <c r="P21" s="478">
        <v>15</v>
      </c>
      <c r="Q21" s="497">
        <f t="shared" si="2"/>
        <v>39</v>
      </c>
      <c r="R21" s="497"/>
      <c r="S21" s="478">
        <v>0</v>
      </c>
      <c r="T21" s="478">
        <v>0</v>
      </c>
      <c r="U21" s="497">
        <f t="shared" si="3"/>
        <v>0</v>
      </c>
      <c r="V21" s="497"/>
      <c r="W21" s="478">
        <v>54</v>
      </c>
      <c r="X21" s="478">
        <v>23</v>
      </c>
      <c r="Y21" s="497">
        <f t="shared" si="4"/>
        <v>77</v>
      </c>
      <c r="Z21" s="497"/>
      <c r="AA21" s="478">
        <v>31</v>
      </c>
      <c r="AB21" s="478">
        <v>21</v>
      </c>
      <c r="AC21" s="497">
        <f t="shared" si="5"/>
        <v>52</v>
      </c>
      <c r="AD21" s="497"/>
      <c r="AE21" s="516">
        <f t="shared" si="6"/>
        <v>169</v>
      </c>
      <c r="BB21" s="470"/>
      <c r="BC21" s="469"/>
      <c r="BD21" s="469"/>
    </row>
    <row r="22" spans="1:56" ht="13.5" customHeight="1">
      <c r="A22" s="583">
        <v>2</v>
      </c>
      <c r="B22" s="583">
        <v>4</v>
      </c>
      <c r="C22" s="583">
        <v>10</v>
      </c>
      <c r="D22" s="1946"/>
      <c r="E22" s="478" t="s">
        <v>38</v>
      </c>
      <c r="F22" s="594"/>
      <c r="G22" s="478">
        <v>1</v>
      </c>
      <c r="H22" s="478">
        <v>0</v>
      </c>
      <c r="I22" s="497">
        <f t="shared" si="0"/>
        <v>1</v>
      </c>
      <c r="J22" s="497"/>
      <c r="K22" s="478">
        <v>0</v>
      </c>
      <c r="L22" s="478">
        <v>0</v>
      </c>
      <c r="M22" s="497">
        <f t="shared" si="1"/>
        <v>0</v>
      </c>
      <c r="N22" s="497"/>
      <c r="O22" s="478">
        <v>17</v>
      </c>
      <c r="P22" s="478">
        <v>4</v>
      </c>
      <c r="Q22" s="497">
        <f t="shared" si="2"/>
        <v>21</v>
      </c>
      <c r="R22" s="497"/>
      <c r="S22" s="478">
        <v>0</v>
      </c>
      <c r="T22" s="478">
        <v>0</v>
      </c>
      <c r="U22" s="497">
        <f t="shared" si="3"/>
        <v>0</v>
      </c>
      <c r="V22" s="497"/>
      <c r="W22" s="478">
        <v>28</v>
      </c>
      <c r="X22" s="478">
        <v>15</v>
      </c>
      <c r="Y22" s="497">
        <f t="shared" si="4"/>
        <v>43</v>
      </c>
      <c r="Z22" s="497"/>
      <c r="AA22" s="478">
        <v>6</v>
      </c>
      <c r="AB22" s="478">
        <v>1</v>
      </c>
      <c r="AC22" s="497">
        <f t="shared" si="5"/>
        <v>7</v>
      </c>
      <c r="AD22" s="497"/>
      <c r="AE22" s="516">
        <f t="shared" si="6"/>
        <v>72</v>
      </c>
      <c r="BB22" s="470"/>
      <c r="BC22" s="469"/>
      <c r="BD22" s="469"/>
    </row>
    <row r="23" spans="1:56" ht="13.5" customHeight="1">
      <c r="A23" s="583">
        <v>2</v>
      </c>
      <c r="B23" s="583">
        <v>4</v>
      </c>
      <c r="C23" s="583">
        <v>10</v>
      </c>
      <c r="D23" s="1946"/>
      <c r="E23" s="478" t="s">
        <v>39</v>
      </c>
      <c r="F23" s="594"/>
      <c r="G23" s="478">
        <v>0</v>
      </c>
      <c r="H23" s="478">
        <v>0</v>
      </c>
      <c r="I23" s="497">
        <f t="shared" si="0"/>
        <v>0</v>
      </c>
      <c r="J23" s="497"/>
      <c r="K23" s="478">
        <v>0</v>
      </c>
      <c r="L23" s="478">
        <v>0</v>
      </c>
      <c r="M23" s="497">
        <f t="shared" si="1"/>
        <v>0</v>
      </c>
      <c r="N23" s="497"/>
      <c r="O23" s="478">
        <v>9</v>
      </c>
      <c r="P23" s="478">
        <v>8</v>
      </c>
      <c r="Q23" s="497">
        <f t="shared" si="2"/>
        <v>17</v>
      </c>
      <c r="R23" s="497"/>
      <c r="S23" s="478">
        <v>0</v>
      </c>
      <c r="T23" s="478">
        <v>1</v>
      </c>
      <c r="U23" s="497">
        <f t="shared" si="3"/>
        <v>1</v>
      </c>
      <c r="V23" s="497"/>
      <c r="W23" s="478">
        <v>25</v>
      </c>
      <c r="X23" s="478">
        <v>19</v>
      </c>
      <c r="Y23" s="497">
        <f t="shared" si="4"/>
        <v>44</v>
      </c>
      <c r="Z23" s="497"/>
      <c r="AA23" s="478">
        <v>10</v>
      </c>
      <c r="AB23" s="478">
        <v>12</v>
      </c>
      <c r="AC23" s="497">
        <f t="shared" si="5"/>
        <v>22</v>
      </c>
      <c r="AD23" s="497"/>
      <c r="AE23" s="516">
        <f t="shared" si="6"/>
        <v>84</v>
      </c>
      <c r="BB23" s="470"/>
      <c r="BC23" s="469"/>
      <c r="BD23" s="469"/>
    </row>
    <row r="24" spans="1:56" ht="13.5" customHeight="1">
      <c r="A24" s="583">
        <v>2</v>
      </c>
      <c r="B24" s="583">
        <v>4</v>
      </c>
      <c r="C24" s="583">
        <v>3</v>
      </c>
      <c r="D24" s="1946"/>
      <c r="E24" s="478" t="s">
        <v>40</v>
      </c>
      <c r="F24" s="479"/>
      <c r="G24" s="478">
        <v>0</v>
      </c>
      <c r="H24" s="478">
        <v>0</v>
      </c>
      <c r="I24" s="497">
        <f t="shared" si="0"/>
        <v>0</v>
      </c>
      <c r="J24" s="497"/>
      <c r="K24" s="478">
        <v>0</v>
      </c>
      <c r="L24" s="478">
        <v>0</v>
      </c>
      <c r="M24" s="497">
        <f t="shared" si="1"/>
        <v>0</v>
      </c>
      <c r="N24" s="497"/>
      <c r="O24" s="478">
        <v>7</v>
      </c>
      <c r="P24" s="478">
        <v>7</v>
      </c>
      <c r="Q24" s="497">
        <f t="shared" si="2"/>
        <v>14</v>
      </c>
      <c r="R24" s="497"/>
      <c r="S24" s="478">
        <v>1</v>
      </c>
      <c r="T24" s="478">
        <v>0</v>
      </c>
      <c r="U24" s="497">
        <f t="shared" si="3"/>
        <v>1</v>
      </c>
      <c r="V24" s="497"/>
      <c r="W24" s="478">
        <v>16</v>
      </c>
      <c r="X24" s="478">
        <v>7</v>
      </c>
      <c r="Y24" s="497">
        <f t="shared" si="4"/>
        <v>23</v>
      </c>
      <c r="Z24" s="497"/>
      <c r="AA24" s="478">
        <v>5</v>
      </c>
      <c r="AB24" s="478">
        <v>3</v>
      </c>
      <c r="AC24" s="497">
        <f t="shared" si="5"/>
        <v>8</v>
      </c>
      <c r="AD24" s="497"/>
      <c r="AE24" s="516">
        <f t="shared" si="6"/>
        <v>46</v>
      </c>
      <c r="BB24" s="470"/>
      <c r="BC24" s="469"/>
      <c r="BD24" s="469"/>
    </row>
    <row r="25" spans="1:56" ht="13.5" customHeight="1">
      <c r="A25" s="583">
        <v>2</v>
      </c>
      <c r="B25" s="583">
        <v>4</v>
      </c>
      <c r="C25" s="583">
        <v>7</v>
      </c>
      <c r="D25" s="1946"/>
      <c r="E25" s="478" t="s">
        <v>41</v>
      </c>
      <c r="F25" s="594"/>
      <c r="G25" s="478">
        <v>0</v>
      </c>
      <c r="H25" s="478">
        <v>0</v>
      </c>
      <c r="I25" s="497">
        <f t="shared" si="0"/>
        <v>0</v>
      </c>
      <c r="J25" s="497"/>
      <c r="K25" s="478">
        <v>0</v>
      </c>
      <c r="L25" s="478">
        <v>0</v>
      </c>
      <c r="M25" s="497">
        <f t="shared" si="1"/>
        <v>0</v>
      </c>
      <c r="N25" s="497"/>
      <c r="O25" s="478">
        <v>10</v>
      </c>
      <c r="P25" s="478">
        <v>5</v>
      </c>
      <c r="Q25" s="497">
        <f t="shared" si="2"/>
        <v>15</v>
      </c>
      <c r="R25" s="497"/>
      <c r="S25" s="478">
        <v>0</v>
      </c>
      <c r="T25" s="478">
        <v>0</v>
      </c>
      <c r="U25" s="497">
        <f t="shared" si="3"/>
        <v>0</v>
      </c>
      <c r="V25" s="497"/>
      <c r="W25" s="478">
        <v>4</v>
      </c>
      <c r="X25" s="478">
        <v>5</v>
      </c>
      <c r="Y25" s="497">
        <f t="shared" si="4"/>
        <v>9</v>
      </c>
      <c r="Z25" s="497"/>
      <c r="AA25" s="478">
        <v>4</v>
      </c>
      <c r="AB25" s="478">
        <v>1</v>
      </c>
      <c r="AC25" s="497">
        <f t="shared" si="5"/>
        <v>5</v>
      </c>
      <c r="AD25" s="497"/>
      <c r="AE25" s="516">
        <f t="shared" si="6"/>
        <v>29</v>
      </c>
      <c r="BB25" s="470"/>
      <c r="BC25" s="469"/>
    </row>
    <row r="26" spans="1:56" ht="13.5" customHeight="1">
      <c r="A26" s="583">
        <v>2</v>
      </c>
      <c r="B26" s="583">
        <v>4</v>
      </c>
      <c r="C26" s="583">
        <v>1</v>
      </c>
      <c r="D26" s="1946"/>
      <c r="E26" s="478" t="s">
        <v>42</v>
      </c>
      <c r="F26" s="594"/>
      <c r="G26" s="478">
        <v>0</v>
      </c>
      <c r="H26" s="478">
        <v>0</v>
      </c>
      <c r="I26" s="497">
        <f t="shared" si="0"/>
        <v>0</v>
      </c>
      <c r="J26" s="497"/>
      <c r="K26" s="478">
        <v>0</v>
      </c>
      <c r="L26" s="478">
        <v>0</v>
      </c>
      <c r="M26" s="497">
        <f t="shared" si="1"/>
        <v>0</v>
      </c>
      <c r="N26" s="497"/>
      <c r="O26" s="478">
        <v>3</v>
      </c>
      <c r="P26" s="478">
        <v>4</v>
      </c>
      <c r="Q26" s="497">
        <f t="shared" si="2"/>
        <v>7</v>
      </c>
      <c r="R26" s="497"/>
      <c r="S26" s="478">
        <v>0</v>
      </c>
      <c r="T26" s="478">
        <v>0</v>
      </c>
      <c r="U26" s="497">
        <f t="shared" si="3"/>
        <v>0</v>
      </c>
      <c r="V26" s="497"/>
      <c r="W26" s="478">
        <v>4</v>
      </c>
      <c r="X26" s="478">
        <v>3</v>
      </c>
      <c r="Y26" s="497">
        <f t="shared" si="4"/>
        <v>7</v>
      </c>
      <c r="Z26" s="497"/>
      <c r="AA26" s="478">
        <v>1</v>
      </c>
      <c r="AB26" s="478">
        <v>2</v>
      </c>
      <c r="AC26" s="497">
        <f t="shared" si="5"/>
        <v>3</v>
      </c>
      <c r="AD26" s="497"/>
      <c r="AE26" s="516">
        <f t="shared" si="6"/>
        <v>17</v>
      </c>
      <c r="BB26" s="470"/>
      <c r="BC26" s="469"/>
    </row>
    <row r="27" spans="1:56" ht="13.5" customHeight="1">
      <c r="A27" s="583">
        <v>2</v>
      </c>
      <c r="B27" s="583">
        <v>4</v>
      </c>
      <c r="C27" s="583">
        <v>9</v>
      </c>
      <c r="D27" s="1946"/>
      <c r="E27" s="478" t="s">
        <v>43</v>
      </c>
      <c r="F27" s="594"/>
      <c r="G27" s="478">
        <v>1</v>
      </c>
      <c r="H27" s="478">
        <v>0</v>
      </c>
      <c r="I27" s="497">
        <f t="shared" si="0"/>
        <v>1</v>
      </c>
      <c r="J27" s="497"/>
      <c r="K27" s="478">
        <v>0</v>
      </c>
      <c r="L27" s="478">
        <v>0</v>
      </c>
      <c r="M27" s="497">
        <f t="shared" si="1"/>
        <v>0</v>
      </c>
      <c r="N27" s="497"/>
      <c r="O27" s="478">
        <v>9</v>
      </c>
      <c r="P27" s="478">
        <v>4</v>
      </c>
      <c r="Q27" s="497">
        <f t="shared" si="2"/>
        <v>13</v>
      </c>
      <c r="R27" s="497"/>
      <c r="S27" s="478">
        <v>0</v>
      </c>
      <c r="T27" s="478">
        <v>1</v>
      </c>
      <c r="U27" s="497">
        <f t="shared" si="3"/>
        <v>1</v>
      </c>
      <c r="V27" s="497"/>
      <c r="W27" s="478">
        <v>7</v>
      </c>
      <c r="X27" s="478">
        <v>7</v>
      </c>
      <c r="Y27" s="497">
        <f t="shared" si="4"/>
        <v>14</v>
      </c>
      <c r="Z27" s="497"/>
      <c r="AA27" s="478">
        <v>1</v>
      </c>
      <c r="AB27" s="478">
        <v>1</v>
      </c>
      <c r="AC27" s="497">
        <f t="shared" si="5"/>
        <v>2</v>
      </c>
      <c r="AD27" s="497"/>
      <c r="AE27" s="516">
        <f t="shared" si="6"/>
        <v>31</v>
      </c>
      <c r="AJ27" s="2183"/>
      <c r="AK27" s="2183"/>
      <c r="AL27" s="2183"/>
      <c r="AM27" s="2183"/>
      <c r="AN27" s="2183"/>
      <c r="AO27" s="2183"/>
      <c r="AP27" s="2183"/>
      <c r="BB27" s="470"/>
      <c r="BC27" s="469"/>
    </row>
    <row r="28" spans="1:56" ht="13.5" customHeight="1">
      <c r="A28" s="583">
        <v>2</v>
      </c>
      <c r="B28" s="583">
        <v>4</v>
      </c>
      <c r="C28" s="583">
        <v>11</v>
      </c>
      <c r="D28" s="1946"/>
      <c r="E28" s="478" t="s">
        <v>44</v>
      </c>
      <c r="F28" s="594"/>
      <c r="G28" s="478">
        <v>1</v>
      </c>
      <c r="H28" s="478">
        <v>0</v>
      </c>
      <c r="I28" s="497">
        <f t="shared" si="0"/>
        <v>1</v>
      </c>
      <c r="J28" s="497"/>
      <c r="K28" s="478">
        <v>0</v>
      </c>
      <c r="L28" s="478">
        <v>0</v>
      </c>
      <c r="M28" s="497">
        <f t="shared" si="1"/>
        <v>0</v>
      </c>
      <c r="N28" s="497"/>
      <c r="O28" s="478">
        <v>5</v>
      </c>
      <c r="P28" s="478">
        <v>8</v>
      </c>
      <c r="Q28" s="497">
        <f t="shared" si="2"/>
        <v>13</v>
      </c>
      <c r="R28" s="497"/>
      <c r="S28" s="478">
        <v>0</v>
      </c>
      <c r="T28" s="478">
        <v>0</v>
      </c>
      <c r="U28" s="497">
        <f t="shared" si="3"/>
        <v>0</v>
      </c>
      <c r="V28" s="497"/>
      <c r="W28" s="478">
        <v>2</v>
      </c>
      <c r="X28" s="478">
        <v>7</v>
      </c>
      <c r="Y28" s="497">
        <f t="shared" si="4"/>
        <v>9</v>
      </c>
      <c r="Z28" s="497"/>
      <c r="AA28" s="478">
        <v>3</v>
      </c>
      <c r="AB28" s="478">
        <v>2</v>
      </c>
      <c r="AC28" s="497">
        <f t="shared" si="5"/>
        <v>5</v>
      </c>
      <c r="AD28" s="497"/>
      <c r="AE28" s="516">
        <f t="shared" si="6"/>
        <v>28</v>
      </c>
      <c r="AJ28" s="2183"/>
      <c r="AK28" s="2183"/>
      <c r="AL28" s="2183"/>
      <c r="AM28" s="2183"/>
      <c r="AN28" s="2183"/>
      <c r="AO28" s="2183"/>
      <c r="AP28" s="2183"/>
      <c r="BB28" s="470"/>
      <c r="BC28" s="469"/>
      <c r="BD28" s="469"/>
    </row>
    <row r="29" spans="1:56" ht="13.5" customHeight="1">
      <c r="A29" s="583">
        <v>2</v>
      </c>
      <c r="B29" s="583">
        <v>4</v>
      </c>
      <c r="C29" s="583">
        <v>10</v>
      </c>
      <c r="D29" s="1946"/>
      <c r="E29" s="478" t="s">
        <v>193</v>
      </c>
      <c r="F29" s="594"/>
      <c r="G29" s="478">
        <v>1</v>
      </c>
      <c r="H29" s="478">
        <v>0</v>
      </c>
      <c r="I29" s="497">
        <f t="shared" si="0"/>
        <v>1</v>
      </c>
      <c r="J29" s="497"/>
      <c r="K29" s="478">
        <v>0</v>
      </c>
      <c r="L29" s="478">
        <v>0</v>
      </c>
      <c r="M29" s="497">
        <f t="shared" si="1"/>
        <v>0</v>
      </c>
      <c r="N29" s="497"/>
      <c r="O29" s="478">
        <v>0</v>
      </c>
      <c r="P29" s="478">
        <v>0</v>
      </c>
      <c r="Q29" s="497">
        <f t="shared" si="2"/>
        <v>0</v>
      </c>
      <c r="R29" s="497"/>
      <c r="S29" s="478">
        <v>0</v>
      </c>
      <c r="T29" s="478">
        <v>0</v>
      </c>
      <c r="U29" s="497">
        <f t="shared" si="3"/>
        <v>0</v>
      </c>
      <c r="V29" s="497"/>
      <c r="W29" s="478">
        <v>0</v>
      </c>
      <c r="X29" s="478">
        <v>1</v>
      </c>
      <c r="Y29" s="497">
        <f t="shared" si="4"/>
        <v>1</v>
      </c>
      <c r="Z29" s="497"/>
      <c r="AA29" s="478">
        <v>0</v>
      </c>
      <c r="AB29" s="478">
        <v>0</v>
      </c>
      <c r="AC29" s="497">
        <f t="shared" si="5"/>
        <v>0</v>
      </c>
      <c r="AD29" s="497"/>
      <c r="AE29" s="516">
        <f t="shared" si="6"/>
        <v>2</v>
      </c>
      <c r="AJ29" s="2183"/>
      <c r="AK29" s="2183"/>
      <c r="AL29" s="2183"/>
      <c r="AM29" s="2183"/>
      <c r="AN29" s="2183"/>
      <c r="AO29" s="2183"/>
      <c r="AP29" s="2183"/>
      <c r="BB29" s="470"/>
      <c r="BC29" s="469"/>
      <c r="BD29" s="469"/>
    </row>
    <row r="30" spans="1:56" ht="13.5" customHeight="1">
      <c r="A30" s="583"/>
      <c r="B30" s="583"/>
      <c r="C30" s="583"/>
      <c r="D30" s="1959">
        <v>1403</v>
      </c>
      <c r="E30" s="373" t="s">
        <v>3</v>
      </c>
      <c r="F30" s="372"/>
      <c r="G30" s="498">
        <f>SUM(G31:G33)</f>
        <v>5</v>
      </c>
      <c r="H30" s="498">
        <f>SUM(H31:H33)</f>
        <v>3</v>
      </c>
      <c r="I30" s="498">
        <f t="shared" si="0"/>
        <v>8</v>
      </c>
      <c r="J30" s="498"/>
      <c r="K30" s="498">
        <f>SUM(K31:K33)</f>
        <v>0</v>
      </c>
      <c r="L30" s="498">
        <f>SUM(L31:L33)</f>
        <v>0</v>
      </c>
      <c r="M30" s="498">
        <f t="shared" si="1"/>
        <v>0</v>
      </c>
      <c r="N30" s="498"/>
      <c r="O30" s="498">
        <f>SUM(O31:O33)</f>
        <v>51</v>
      </c>
      <c r="P30" s="498">
        <f>SUM(P31:P33)</f>
        <v>70</v>
      </c>
      <c r="Q30" s="498">
        <f t="shared" si="2"/>
        <v>121</v>
      </c>
      <c r="R30" s="498"/>
      <c r="S30" s="498">
        <f>SUM(S31:S33)</f>
        <v>2</v>
      </c>
      <c r="T30" s="498">
        <f>SUM(T31:T33)</f>
        <v>2</v>
      </c>
      <c r="U30" s="498">
        <f t="shared" si="3"/>
        <v>4</v>
      </c>
      <c r="V30" s="498"/>
      <c r="W30" s="498">
        <f>SUM(W31:W33)</f>
        <v>27</v>
      </c>
      <c r="X30" s="498">
        <f>SUM(X31:X33)</f>
        <v>75</v>
      </c>
      <c r="Y30" s="498">
        <f t="shared" si="4"/>
        <v>102</v>
      </c>
      <c r="Z30" s="498"/>
      <c r="AA30" s="498">
        <f>SUM(AA31:AA33)</f>
        <v>7</v>
      </c>
      <c r="AB30" s="498">
        <f>SUM(AB31:AB33)</f>
        <v>14</v>
      </c>
      <c r="AC30" s="498">
        <f t="shared" si="5"/>
        <v>21</v>
      </c>
      <c r="AD30" s="498"/>
      <c r="AE30" s="49">
        <f t="shared" si="6"/>
        <v>256</v>
      </c>
      <c r="AJ30" s="2183"/>
      <c r="AK30" s="2183"/>
      <c r="AL30" s="2183"/>
      <c r="AM30" s="2183"/>
      <c r="AN30" s="2183"/>
      <c r="AO30" s="2183"/>
      <c r="AP30" s="2183"/>
      <c r="BB30" s="470"/>
      <c r="BC30" s="469"/>
      <c r="BD30" s="469"/>
    </row>
    <row r="31" spans="1:56" ht="13.5" customHeight="1">
      <c r="A31" s="583">
        <v>3</v>
      </c>
      <c r="B31" s="583">
        <v>5</v>
      </c>
      <c r="C31" s="583">
        <v>11</v>
      </c>
      <c r="D31" s="1946"/>
      <c r="E31" s="478" t="s">
        <v>45</v>
      </c>
      <c r="F31" s="594"/>
      <c r="G31" s="478">
        <v>2</v>
      </c>
      <c r="H31" s="478">
        <v>1</v>
      </c>
      <c r="I31" s="497">
        <f t="shared" si="0"/>
        <v>3</v>
      </c>
      <c r="J31" s="497"/>
      <c r="K31" s="478">
        <v>0</v>
      </c>
      <c r="L31" s="478">
        <v>0</v>
      </c>
      <c r="M31" s="497">
        <f t="shared" si="1"/>
        <v>0</v>
      </c>
      <c r="N31" s="497"/>
      <c r="O31" s="478">
        <v>32</v>
      </c>
      <c r="P31" s="478">
        <v>44</v>
      </c>
      <c r="Q31" s="497">
        <f t="shared" si="2"/>
        <v>76</v>
      </c>
      <c r="R31" s="497"/>
      <c r="S31" s="478">
        <v>1</v>
      </c>
      <c r="T31" s="478">
        <v>2</v>
      </c>
      <c r="U31" s="497">
        <f t="shared" si="3"/>
        <v>3</v>
      </c>
      <c r="V31" s="497"/>
      <c r="W31" s="478">
        <v>18</v>
      </c>
      <c r="X31" s="478">
        <v>32</v>
      </c>
      <c r="Y31" s="497">
        <f t="shared" si="4"/>
        <v>50</v>
      </c>
      <c r="Z31" s="497"/>
      <c r="AA31" s="478">
        <v>4</v>
      </c>
      <c r="AB31" s="478">
        <v>8</v>
      </c>
      <c r="AC31" s="497">
        <f t="shared" si="5"/>
        <v>12</v>
      </c>
      <c r="AD31" s="497"/>
      <c r="AE31" s="516">
        <f t="shared" si="6"/>
        <v>144</v>
      </c>
      <c r="AJ31" s="2183"/>
      <c r="AK31" s="2183"/>
      <c r="AL31" s="2183"/>
      <c r="AM31" s="2183"/>
      <c r="AN31" s="2183"/>
      <c r="AO31" s="2183"/>
      <c r="AP31" s="2183"/>
      <c r="BB31" s="470"/>
      <c r="BC31" s="469"/>
      <c r="BD31" s="469"/>
    </row>
    <row r="32" spans="1:56" ht="13.5" customHeight="1">
      <c r="A32" s="583">
        <v>3</v>
      </c>
      <c r="B32" s="583">
        <v>5</v>
      </c>
      <c r="C32" s="583">
        <v>8</v>
      </c>
      <c r="D32" s="1946"/>
      <c r="E32" s="478" t="s">
        <v>46</v>
      </c>
      <c r="F32" s="594"/>
      <c r="G32" s="478">
        <v>0</v>
      </c>
      <c r="H32" s="478">
        <v>0</v>
      </c>
      <c r="I32" s="497">
        <f t="shared" si="0"/>
        <v>0</v>
      </c>
      <c r="J32" s="497"/>
      <c r="K32" s="478">
        <v>0</v>
      </c>
      <c r="L32" s="478">
        <v>0</v>
      </c>
      <c r="M32" s="497">
        <f t="shared" si="1"/>
        <v>0</v>
      </c>
      <c r="N32" s="497"/>
      <c r="O32" s="478">
        <v>8</v>
      </c>
      <c r="P32" s="478">
        <v>8</v>
      </c>
      <c r="Q32" s="497">
        <f t="shared" si="2"/>
        <v>16</v>
      </c>
      <c r="R32" s="497"/>
      <c r="S32" s="478">
        <v>0</v>
      </c>
      <c r="T32" s="478">
        <v>0</v>
      </c>
      <c r="U32" s="497">
        <f t="shared" si="3"/>
        <v>0</v>
      </c>
      <c r="V32" s="497"/>
      <c r="W32" s="478">
        <v>5</v>
      </c>
      <c r="X32" s="478">
        <v>22</v>
      </c>
      <c r="Y32" s="497">
        <f t="shared" si="4"/>
        <v>27</v>
      </c>
      <c r="Z32" s="497"/>
      <c r="AA32" s="478">
        <v>2</v>
      </c>
      <c r="AB32" s="478">
        <v>3</v>
      </c>
      <c r="AC32" s="497">
        <f t="shared" si="5"/>
        <v>5</v>
      </c>
      <c r="AD32" s="497"/>
      <c r="AE32" s="516">
        <f t="shared" si="6"/>
        <v>48</v>
      </c>
      <c r="BB32" s="470"/>
      <c r="BC32" s="469"/>
      <c r="BD32" s="469"/>
    </row>
    <row r="33" spans="1:56" ht="13.5" customHeight="1">
      <c r="A33" s="583">
        <v>3</v>
      </c>
      <c r="B33" s="583">
        <v>5</v>
      </c>
      <c r="C33" s="583">
        <v>10</v>
      </c>
      <c r="D33" s="1946"/>
      <c r="E33" s="478" t="s">
        <v>47</v>
      </c>
      <c r="F33" s="594"/>
      <c r="G33" s="478">
        <v>3</v>
      </c>
      <c r="H33" s="478">
        <v>2</v>
      </c>
      <c r="I33" s="497">
        <f t="shared" si="0"/>
        <v>5</v>
      </c>
      <c r="J33" s="497"/>
      <c r="K33" s="478">
        <v>0</v>
      </c>
      <c r="L33" s="478">
        <v>0</v>
      </c>
      <c r="M33" s="497">
        <f t="shared" si="1"/>
        <v>0</v>
      </c>
      <c r="N33" s="497"/>
      <c r="O33" s="478">
        <v>11</v>
      </c>
      <c r="P33" s="478">
        <v>18</v>
      </c>
      <c r="Q33" s="497">
        <f t="shared" si="2"/>
        <v>29</v>
      </c>
      <c r="R33" s="497"/>
      <c r="S33" s="478">
        <v>1</v>
      </c>
      <c r="T33" s="478">
        <v>0</v>
      </c>
      <c r="U33" s="497">
        <f t="shared" si="3"/>
        <v>1</v>
      </c>
      <c r="V33" s="497"/>
      <c r="W33" s="478">
        <v>4</v>
      </c>
      <c r="X33" s="478">
        <v>21</v>
      </c>
      <c r="Y33" s="497">
        <f t="shared" si="4"/>
        <v>25</v>
      </c>
      <c r="Z33" s="497"/>
      <c r="AA33" s="478">
        <v>1</v>
      </c>
      <c r="AB33" s="478">
        <v>3</v>
      </c>
      <c r="AC33" s="497">
        <f t="shared" si="5"/>
        <v>4</v>
      </c>
      <c r="AD33" s="497"/>
      <c r="AE33" s="516">
        <f t="shared" si="6"/>
        <v>64</v>
      </c>
      <c r="BB33" s="470"/>
      <c r="BC33" s="469"/>
      <c r="BD33" s="469"/>
    </row>
    <row r="34" spans="1:56" ht="13.5" customHeight="1">
      <c r="A34" s="583"/>
      <c r="B34" s="583"/>
      <c r="C34" s="583"/>
      <c r="D34" s="1961">
        <v>1404</v>
      </c>
      <c r="E34" s="373" t="s">
        <v>28</v>
      </c>
      <c r="F34" s="372"/>
      <c r="G34" s="498">
        <f>SUM(G35:G36)</f>
        <v>0</v>
      </c>
      <c r="H34" s="498">
        <f>SUM(H35:H36)</f>
        <v>0</v>
      </c>
      <c r="I34" s="498">
        <f t="shared" si="0"/>
        <v>0</v>
      </c>
      <c r="J34" s="498"/>
      <c r="K34" s="498">
        <f>SUM(K35:K36)</f>
        <v>0</v>
      </c>
      <c r="L34" s="498">
        <f>SUM(L35:L36)</f>
        <v>0</v>
      </c>
      <c r="M34" s="498">
        <f t="shared" si="1"/>
        <v>0</v>
      </c>
      <c r="N34" s="498"/>
      <c r="O34" s="498">
        <f>SUM(O35:O36)</f>
        <v>54</v>
      </c>
      <c r="P34" s="498">
        <f>SUM(P35:P36)</f>
        <v>11</v>
      </c>
      <c r="Q34" s="498">
        <f t="shared" si="2"/>
        <v>65</v>
      </c>
      <c r="R34" s="498"/>
      <c r="S34" s="498">
        <f>SUM(S35:S36)</f>
        <v>5</v>
      </c>
      <c r="T34" s="498">
        <f>SUM(T35:T36)</f>
        <v>3</v>
      </c>
      <c r="U34" s="498">
        <f t="shared" si="3"/>
        <v>8</v>
      </c>
      <c r="V34" s="498"/>
      <c r="W34" s="498">
        <f>SUM(W35:W36)</f>
        <v>73</v>
      </c>
      <c r="X34" s="498">
        <f>SUM(X35:X36)</f>
        <v>23</v>
      </c>
      <c r="Y34" s="498">
        <f t="shared" si="4"/>
        <v>96</v>
      </c>
      <c r="Z34" s="498"/>
      <c r="AA34" s="498">
        <f>SUM(AA35:AA36)</f>
        <v>50</v>
      </c>
      <c r="AB34" s="498">
        <f>SUM(AB35:AB36)</f>
        <v>12</v>
      </c>
      <c r="AC34" s="498">
        <f t="shared" si="5"/>
        <v>62</v>
      </c>
      <c r="AD34" s="498"/>
      <c r="AE34" s="49">
        <f t="shared" si="6"/>
        <v>231</v>
      </c>
      <c r="BB34" s="470"/>
      <c r="BC34" s="469"/>
      <c r="BD34" s="469"/>
    </row>
    <row r="35" spans="1:56" ht="13.5" customHeight="1">
      <c r="A35" s="583">
        <v>4</v>
      </c>
      <c r="B35" s="583">
        <v>6</v>
      </c>
      <c r="C35" s="583">
        <v>11</v>
      </c>
      <c r="D35" s="1950"/>
      <c r="E35" s="478" t="s">
        <v>48</v>
      </c>
      <c r="F35" s="594"/>
      <c r="G35" s="478">
        <v>0</v>
      </c>
      <c r="H35" s="478">
        <v>0</v>
      </c>
      <c r="I35" s="497">
        <f t="shared" si="0"/>
        <v>0</v>
      </c>
      <c r="J35" s="497"/>
      <c r="K35" s="478">
        <v>0</v>
      </c>
      <c r="L35" s="478">
        <v>0</v>
      </c>
      <c r="M35" s="497">
        <f t="shared" si="1"/>
        <v>0</v>
      </c>
      <c r="N35" s="497"/>
      <c r="O35" s="478">
        <v>41</v>
      </c>
      <c r="P35" s="478">
        <v>10</v>
      </c>
      <c r="Q35" s="497">
        <f t="shared" si="2"/>
        <v>51</v>
      </c>
      <c r="R35" s="497"/>
      <c r="S35" s="478">
        <v>4</v>
      </c>
      <c r="T35" s="478">
        <v>3</v>
      </c>
      <c r="U35" s="497">
        <f t="shared" si="3"/>
        <v>7</v>
      </c>
      <c r="V35" s="497"/>
      <c r="W35" s="478">
        <v>36</v>
      </c>
      <c r="X35" s="478">
        <v>17</v>
      </c>
      <c r="Y35" s="497">
        <f t="shared" si="4"/>
        <v>53</v>
      </c>
      <c r="Z35" s="497"/>
      <c r="AA35" s="478">
        <v>18</v>
      </c>
      <c r="AB35" s="478">
        <v>6</v>
      </c>
      <c r="AC35" s="497">
        <f t="shared" si="5"/>
        <v>24</v>
      </c>
      <c r="AD35" s="497"/>
      <c r="AE35" s="516">
        <f t="shared" si="6"/>
        <v>135</v>
      </c>
      <c r="BB35" s="470"/>
      <c r="BC35" s="469"/>
      <c r="BD35" s="469"/>
    </row>
    <row r="36" spans="1:56" ht="13.5" customHeight="1">
      <c r="A36" s="583">
        <v>4</v>
      </c>
      <c r="B36" s="583">
        <v>6</v>
      </c>
      <c r="C36" s="583">
        <v>11</v>
      </c>
      <c r="D36" s="2102"/>
      <c r="E36" s="478" t="s">
        <v>49</v>
      </c>
      <c r="F36" s="594"/>
      <c r="G36" s="478">
        <v>0</v>
      </c>
      <c r="H36" s="478">
        <v>0</v>
      </c>
      <c r="I36" s="497">
        <f t="shared" si="0"/>
        <v>0</v>
      </c>
      <c r="J36" s="497"/>
      <c r="K36" s="478">
        <v>0</v>
      </c>
      <c r="L36" s="478">
        <v>0</v>
      </c>
      <c r="M36" s="497">
        <f t="shared" si="1"/>
        <v>0</v>
      </c>
      <c r="N36" s="497"/>
      <c r="O36" s="478">
        <v>13</v>
      </c>
      <c r="P36" s="478">
        <v>1</v>
      </c>
      <c r="Q36" s="497">
        <f t="shared" si="2"/>
        <v>14</v>
      </c>
      <c r="R36" s="497"/>
      <c r="S36" s="478">
        <v>1</v>
      </c>
      <c r="T36" s="478">
        <v>0</v>
      </c>
      <c r="U36" s="497">
        <f t="shared" si="3"/>
        <v>1</v>
      </c>
      <c r="V36" s="497"/>
      <c r="W36" s="478">
        <v>37</v>
      </c>
      <c r="X36" s="478">
        <v>6</v>
      </c>
      <c r="Y36" s="497">
        <f t="shared" si="4"/>
        <v>43</v>
      </c>
      <c r="Z36" s="497"/>
      <c r="AA36" s="478">
        <v>32</v>
      </c>
      <c r="AB36" s="478">
        <v>6</v>
      </c>
      <c r="AC36" s="497">
        <f t="shared" si="5"/>
        <v>38</v>
      </c>
      <c r="AD36" s="497"/>
      <c r="AE36" s="516">
        <f t="shared" si="6"/>
        <v>96</v>
      </c>
      <c r="BB36" s="470"/>
      <c r="BC36" s="469"/>
      <c r="BD36" s="469"/>
    </row>
    <row r="37" spans="1:56" ht="13.5" customHeight="1">
      <c r="A37" s="583"/>
      <c r="B37" s="583"/>
      <c r="C37" s="583"/>
      <c r="D37" s="1946">
        <v>1405</v>
      </c>
      <c r="E37" s="373" t="s">
        <v>4</v>
      </c>
      <c r="F37" s="491"/>
      <c r="G37" s="498">
        <f>SUM(G38:G41)</f>
        <v>0</v>
      </c>
      <c r="H37" s="498">
        <f>SUM(H38:H41)</f>
        <v>0</v>
      </c>
      <c r="I37" s="498">
        <f t="shared" si="0"/>
        <v>0</v>
      </c>
      <c r="J37" s="498"/>
      <c r="K37" s="498">
        <f>SUM(K38:K41)</f>
        <v>0</v>
      </c>
      <c r="L37" s="498">
        <f>SUM(L38:L41)</f>
        <v>0</v>
      </c>
      <c r="M37" s="498">
        <f t="shared" si="1"/>
        <v>0</v>
      </c>
      <c r="N37" s="498"/>
      <c r="O37" s="498">
        <f>SUM(O38:O41)</f>
        <v>54</v>
      </c>
      <c r="P37" s="498">
        <f>SUM(P38:P41)</f>
        <v>42</v>
      </c>
      <c r="Q37" s="498">
        <f t="shared" si="2"/>
        <v>96</v>
      </c>
      <c r="R37" s="498"/>
      <c r="S37" s="498">
        <f>SUM(S38:S41)</f>
        <v>0</v>
      </c>
      <c r="T37" s="498">
        <f>SUM(T38:T41)</f>
        <v>0</v>
      </c>
      <c r="U37" s="498">
        <f t="shared" si="3"/>
        <v>0</v>
      </c>
      <c r="V37" s="498"/>
      <c r="W37" s="498">
        <f>SUM(W38:W41)</f>
        <v>85</v>
      </c>
      <c r="X37" s="498">
        <f>SUM(X38:X41)</f>
        <v>69</v>
      </c>
      <c r="Y37" s="498">
        <f t="shared" si="4"/>
        <v>154</v>
      </c>
      <c r="Z37" s="498"/>
      <c r="AA37" s="498">
        <f>SUM(AA38:AA41)</f>
        <v>45</v>
      </c>
      <c r="AB37" s="498">
        <f>SUM(AB38:AB41)</f>
        <v>43</v>
      </c>
      <c r="AC37" s="498">
        <f t="shared" si="5"/>
        <v>88</v>
      </c>
      <c r="AD37" s="498"/>
      <c r="AE37" s="49">
        <f t="shared" si="6"/>
        <v>338</v>
      </c>
      <c r="BB37" s="470"/>
      <c r="BC37" s="469"/>
      <c r="BD37" s="469"/>
    </row>
    <row r="38" spans="1:56" ht="13.5" customHeight="1">
      <c r="A38" s="583">
        <v>5</v>
      </c>
      <c r="B38" s="583">
        <v>4</v>
      </c>
      <c r="C38" s="583">
        <v>8</v>
      </c>
      <c r="D38" s="1946"/>
      <c r="E38" s="478" t="s">
        <v>50</v>
      </c>
      <c r="F38" s="594"/>
      <c r="G38" s="478">
        <v>0</v>
      </c>
      <c r="H38" s="478">
        <v>0</v>
      </c>
      <c r="I38" s="497">
        <f t="shared" si="0"/>
        <v>0</v>
      </c>
      <c r="J38" s="497"/>
      <c r="K38" s="478">
        <v>0</v>
      </c>
      <c r="L38" s="478">
        <v>0</v>
      </c>
      <c r="M38" s="497">
        <f t="shared" si="1"/>
        <v>0</v>
      </c>
      <c r="N38" s="497"/>
      <c r="O38" s="478">
        <v>18</v>
      </c>
      <c r="P38" s="478">
        <v>13</v>
      </c>
      <c r="Q38" s="497">
        <f t="shared" si="2"/>
        <v>31</v>
      </c>
      <c r="R38" s="497"/>
      <c r="S38" s="478">
        <v>0</v>
      </c>
      <c r="T38" s="478">
        <v>0</v>
      </c>
      <c r="U38" s="497">
        <f t="shared" si="3"/>
        <v>0</v>
      </c>
      <c r="V38" s="497"/>
      <c r="W38" s="478">
        <v>28</v>
      </c>
      <c r="X38" s="478">
        <v>22</v>
      </c>
      <c r="Y38" s="497">
        <f t="shared" si="4"/>
        <v>50</v>
      </c>
      <c r="Z38" s="497"/>
      <c r="AA38" s="478">
        <v>10</v>
      </c>
      <c r="AB38" s="478">
        <v>10</v>
      </c>
      <c r="AC38" s="497">
        <f t="shared" si="5"/>
        <v>20</v>
      </c>
      <c r="AD38" s="497"/>
      <c r="AE38" s="516">
        <f t="shared" si="6"/>
        <v>101</v>
      </c>
      <c r="AF38" s="471"/>
      <c r="AG38" s="471"/>
      <c r="AH38" s="471"/>
      <c r="AI38" s="471"/>
      <c r="AJ38" s="471"/>
      <c r="AK38" s="471"/>
      <c r="AL38" s="471"/>
      <c r="AM38" s="471"/>
      <c r="AN38" s="471"/>
      <c r="AO38" s="471"/>
      <c r="AP38" s="471"/>
      <c r="AQ38" s="471"/>
      <c r="AR38" s="471"/>
      <c r="AS38" s="471"/>
      <c r="AT38" s="471"/>
      <c r="AU38" s="471"/>
      <c r="AV38" s="471"/>
      <c r="AW38" s="471"/>
      <c r="AX38" s="471"/>
      <c r="AY38" s="471"/>
      <c r="BB38" s="470"/>
      <c r="BC38" s="469"/>
      <c r="BD38" s="469"/>
    </row>
    <row r="39" spans="1:56" ht="13.5" customHeight="1">
      <c r="A39" s="583">
        <v>5</v>
      </c>
      <c r="B39" s="583">
        <v>5</v>
      </c>
      <c r="C39" s="583">
        <v>11</v>
      </c>
      <c r="D39" s="1946"/>
      <c r="E39" s="478" t="s">
        <v>58</v>
      </c>
      <c r="F39" s="594"/>
      <c r="G39" s="478">
        <v>0</v>
      </c>
      <c r="H39" s="478">
        <v>0</v>
      </c>
      <c r="I39" s="497">
        <f t="shared" si="0"/>
        <v>0</v>
      </c>
      <c r="J39" s="497"/>
      <c r="K39" s="478">
        <v>0</v>
      </c>
      <c r="L39" s="478">
        <v>0</v>
      </c>
      <c r="M39" s="497">
        <f t="shared" si="1"/>
        <v>0</v>
      </c>
      <c r="N39" s="497"/>
      <c r="O39" s="478">
        <v>26</v>
      </c>
      <c r="P39" s="478">
        <v>18</v>
      </c>
      <c r="Q39" s="497">
        <f t="shared" si="2"/>
        <v>44</v>
      </c>
      <c r="R39" s="497"/>
      <c r="S39" s="478">
        <v>0</v>
      </c>
      <c r="T39" s="478">
        <v>0</v>
      </c>
      <c r="U39" s="497">
        <f t="shared" si="3"/>
        <v>0</v>
      </c>
      <c r="V39" s="497"/>
      <c r="W39" s="478">
        <v>44</v>
      </c>
      <c r="X39" s="478">
        <v>37</v>
      </c>
      <c r="Y39" s="497">
        <f t="shared" si="4"/>
        <v>81</v>
      </c>
      <c r="Z39" s="497"/>
      <c r="AA39" s="478">
        <v>33</v>
      </c>
      <c r="AB39" s="478">
        <v>28</v>
      </c>
      <c r="AC39" s="497">
        <f t="shared" si="5"/>
        <v>61</v>
      </c>
      <c r="AD39" s="497"/>
      <c r="AE39" s="516">
        <f t="shared" si="6"/>
        <v>186</v>
      </c>
      <c r="AF39" s="471"/>
      <c r="AG39" s="471"/>
      <c r="AH39" s="471"/>
      <c r="AI39" s="471"/>
      <c r="AJ39" s="471"/>
      <c r="AK39" s="471"/>
      <c r="AL39" s="471"/>
      <c r="AM39" s="471"/>
      <c r="AN39" s="471"/>
      <c r="AO39" s="471"/>
      <c r="AP39" s="471"/>
      <c r="AQ39" s="471"/>
      <c r="AR39" s="471"/>
      <c r="AS39" s="471"/>
      <c r="AT39" s="471"/>
      <c r="AU39" s="471"/>
      <c r="AV39" s="471"/>
      <c r="AW39" s="471"/>
      <c r="AX39" s="471"/>
      <c r="AY39" s="471"/>
      <c r="BB39" s="470"/>
      <c r="BC39" s="469"/>
      <c r="BD39" s="469"/>
    </row>
    <row r="40" spans="1:56" ht="13.5" customHeight="1">
      <c r="A40" s="583">
        <v>5</v>
      </c>
      <c r="B40" s="583">
        <v>5</v>
      </c>
      <c r="C40" s="583">
        <v>10</v>
      </c>
      <c r="D40" s="1946"/>
      <c r="E40" s="478" t="s">
        <v>51</v>
      </c>
      <c r="F40" s="594"/>
      <c r="G40" s="478">
        <v>0</v>
      </c>
      <c r="H40" s="478">
        <v>0</v>
      </c>
      <c r="I40" s="497">
        <f t="shared" si="0"/>
        <v>0</v>
      </c>
      <c r="J40" s="497"/>
      <c r="K40" s="478">
        <v>0</v>
      </c>
      <c r="L40" s="478">
        <v>0</v>
      </c>
      <c r="M40" s="497">
        <f t="shared" si="1"/>
        <v>0</v>
      </c>
      <c r="N40" s="497"/>
      <c r="O40" s="478">
        <v>2</v>
      </c>
      <c r="P40" s="478">
        <v>6</v>
      </c>
      <c r="Q40" s="497">
        <f t="shared" si="2"/>
        <v>8</v>
      </c>
      <c r="R40" s="497"/>
      <c r="S40" s="478">
        <v>0</v>
      </c>
      <c r="T40" s="478">
        <v>0</v>
      </c>
      <c r="U40" s="497">
        <f t="shared" si="3"/>
        <v>0</v>
      </c>
      <c r="V40" s="497"/>
      <c r="W40" s="478">
        <v>7</v>
      </c>
      <c r="X40" s="478">
        <v>9</v>
      </c>
      <c r="Y40" s="497">
        <f t="shared" si="4"/>
        <v>16</v>
      </c>
      <c r="Z40" s="497"/>
      <c r="AA40" s="478">
        <v>1</v>
      </c>
      <c r="AB40" s="478">
        <v>5</v>
      </c>
      <c r="AC40" s="497">
        <f t="shared" si="5"/>
        <v>6</v>
      </c>
      <c r="AD40" s="497"/>
      <c r="AE40" s="516">
        <f t="shared" si="6"/>
        <v>30</v>
      </c>
      <c r="AF40" s="471"/>
      <c r="AG40" s="471"/>
      <c r="AH40" s="471"/>
      <c r="AI40" s="471"/>
      <c r="AJ40" s="471"/>
      <c r="AK40" s="471"/>
      <c r="AL40" s="471"/>
      <c r="AM40" s="471"/>
      <c r="AN40" s="471"/>
      <c r="AO40" s="471"/>
      <c r="AP40" s="471"/>
      <c r="AQ40" s="471"/>
      <c r="AR40" s="471"/>
      <c r="AS40" s="471"/>
      <c r="AT40" s="471"/>
      <c r="AU40" s="471"/>
      <c r="AV40" s="471"/>
      <c r="AW40" s="471"/>
      <c r="AX40" s="471"/>
      <c r="AY40" s="471"/>
      <c r="BB40" s="470"/>
      <c r="BC40" s="469"/>
      <c r="BD40" s="469"/>
    </row>
    <row r="41" spans="1:56" ht="13.5" customHeight="1">
      <c r="A41" s="583">
        <v>5</v>
      </c>
      <c r="B41" s="583">
        <v>5</v>
      </c>
      <c r="C41" s="583">
        <v>13</v>
      </c>
      <c r="D41" s="1946"/>
      <c r="E41" s="478" t="s">
        <v>52</v>
      </c>
      <c r="F41" s="594"/>
      <c r="G41" s="478">
        <v>0</v>
      </c>
      <c r="H41" s="478">
        <v>0</v>
      </c>
      <c r="I41" s="497">
        <f t="shared" ref="I41:I72" si="7">SUM(G41:H41)</f>
        <v>0</v>
      </c>
      <c r="J41" s="497"/>
      <c r="K41" s="478">
        <v>0</v>
      </c>
      <c r="L41" s="478">
        <v>0</v>
      </c>
      <c r="M41" s="497">
        <f t="shared" ref="M41:M72" si="8">SUM(K41:L41)</f>
        <v>0</v>
      </c>
      <c r="N41" s="497"/>
      <c r="O41" s="478">
        <v>8</v>
      </c>
      <c r="P41" s="478">
        <v>5</v>
      </c>
      <c r="Q41" s="497">
        <f t="shared" ref="Q41:Q72" si="9">SUM(O41:P41)</f>
        <v>13</v>
      </c>
      <c r="R41" s="497"/>
      <c r="S41" s="478">
        <v>0</v>
      </c>
      <c r="T41" s="478">
        <v>0</v>
      </c>
      <c r="U41" s="497">
        <f t="shared" ref="U41:U72" si="10">SUM(S41:T41)</f>
        <v>0</v>
      </c>
      <c r="V41" s="497"/>
      <c r="W41" s="478">
        <v>6</v>
      </c>
      <c r="X41" s="478">
        <v>1</v>
      </c>
      <c r="Y41" s="497">
        <f t="shared" ref="Y41:Y72" si="11">SUM(W41:X41)</f>
        <v>7</v>
      </c>
      <c r="Z41" s="497"/>
      <c r="AA41" s="478">
        <v>1</v>
      </c>
      <c r="AB41" s="478">
        <v>0</v>
      </c>
      <c r="AC41" s="497">
        <f t="shared" ref="AC41:AC72" si="12">SUM(AA41:AB41)</f>
        <v>1</v>
      </c>
      <c r="AD41" s="497"/>
      <c r="AE41" s="516">
        <f t="shared" ref="AE41:AE66" si="13">SUM(I41,M41,Q41,U41,Y41,AC41)</f>
        <v>21</v>
      </c>
      <c r="BB41" s="470"/>
      <c r="BC41" s="469"/>
      <c r="BD41" s="469"/>
    </row>
    <row r="42" spans="1:56" ht="13.5" customHeight="1">
      <c r="A42" s="583"/>
      <c r="B42" s="583"/>
      <c r="C42" s="583"/>
      <c r="D42" s="1959">
        <v>1406</v>
      </c>
      <c r="E42" s="373" t="s">
        <v>5</v>
      </c>
      <c r="F42" s="372"/>
      <c r="G42" s="498">
        <f>SUM(G43:G48)</f>
        <v>0</v>
      </c>
      <c r="H42" s="498">
        <f>SUM(H43:H48)</f>
        <v>0</v>
      </c>
      <c r="I42" s="498">
        <f t="shared" si="7"/>
        <v>0</v>
      </c>
      <c r="J42" s="498"/>
      <c r="K42" s="498">
        <f>SUM(K43:K48)</f>
        <v>0</v>
      </c>
      <c r="L42" s="498">
        <f>SUM(L43:L48)</f>
        <v>0</v>
      </c>
      <c r="M42" s="498">
        <f t="shared" si="8"/>
        <v>0</v>
      </c>
      <c r="N42" s="498"/>
      <c r="O42" s="498">
        <f>SUM(O43:O48)</f>
        <v>24</v>
      </c>
      <c r="P42" s="498">
        <f>SUM(P43:P48)</f>
        <v>24</v>
      </c>
      <c r="Q42" s="498">
        <f t="shared" si="9"/>
        <v>48</v>
      </c>
      <c r="R42" s="498"/>
      <c r="S42" s="498">
        <f>SUM(S43:S48)</f>
        <v>105</v>
      </c>
      <c r="T42" s="498">
        <f>SUM(T43:T48)</f>
        <v>28</v>
      </c>
      <c r="U42" s="498">
        <f t="shared" si="10"/>
        <v>133</v>
      </c>
      <c r="V42" s="498"/>
      <c r="W42" s="498">
        <f>SUM(W43:W48)</f>
        <v>70</v>
      </c>
      <c r="X42" s="498">
        <f>SUM(X43:X48)</f>
        <v>50</v>
      </c>
      <c r="Y42" s="498">
        <f t="shared" si="11"/>
        <v>120</v>
      </c>
      <c r="Z42" s="498"/>
      <c r="AA42" s="498">
        <f>SUM(AA43:AA48)</f>
        <v>27</v>
      </c>
      <c r="AB42" s="498">
        <f>SUM(AB43:AB48)</f>
        <v>13</v>
      </c>
      <c r="AC42" s="498">
        <f t="shared" si="12"/>
        <v>40</v>
      </c>
      <c r="AD42" s="498"/>
      <c r="AE42" s="49">
        <f t="shared" si="13"/>
        <v>341</v>
      </c>
      <c r="AF42" s="471"/>
      <c r="AG42" s="471"/>
      <c r="AH42" s="471"/>
      <c r="AI42" s="471"/>
      <c r="AJ42" s="471"/>
      <c r="AK42" s="471"/>
      <c r="AL42" s="471"/>
      <c r="AM42" s="471"/>
      <c r="AN42" s="471"/>
      <c r="AO42" s="471"/>
      <c r="AP42" s="471"/>
      <c r="AQ42" s="471"/>
      <c r="AR42" s="471"/>
      <c r="AS42" s="471"/>
      <c r="AT42" s="471"/>
      <c r="AU42" s="471"/>
      <c r="AV42" s="471"/>
      <c r="AW42" s="471"/>
      <c r="AX42" s="471"/>
      <c r="AY42" s="471"/>
      <c r="BB42" s="470"/>
      <c r="BC42" s="469"/>
      <c r="BD42" s="469"/>
    </row>
    <row r="43" spans="1:56" ht="13.5" customHeight="1">
      <c r="A43" s="583">
        <v>6</v>
      </c>
      <c r="B43" s="583">
        <v>2</v>
      </c>
      <c r="C43" s="583">
        <v>11</v>
      </c>
      <c r="D43" s="1946"/>
      <c r="E43" s="478" t="s">
        <v>53</v>
      </c>
      <c r="F43" s="594"/>
      <c r="G43" s="478">
        <v>0</v>
      </c>
      <c r="H43" s="478">
        <v>0</v>
      </c>
      <c r="I43" s="497">
        <f t="shared" si="7"/>
        <v>0</v>
      </c>
      <c r="J43" s="497"/>
      <c r="K43" s="478">
        <v>0</v>
      </c>
      <c r="L43" s="478">
        <v>0</v>
      </c>
      <c r="M43" s="497">
        <f t="shared" si="8"/>
        <v>0</v>
      </c>
      <c r="N43" s="497"/>
      <c r="O43" s="478">
        <v>6</v>
      </c>
      <c r="P43" s="478">
        <v>10</v>
      </c>
      <c r="Q43" s="497">
        <f t="shared" si="9"/>
        <v>16</v>
      </c>
      <c r="R43" s="497"/>
      <c r="S43" s="478">
        <v>62</v>
      </c>
      <c r="T43" s="478">
        <v>21</v>
      </c>
      <c r="U43" s="497">
        <f t="shared" si="10"/>
        <v>83</v>
      </c>
      <c r="V43" s="497"/>
      <c r="W43" s="478">
        <v>35</v>
      </c>
      <c r="X43" s="478">
        <v>25</v>
      </c>
      <c r="Y43" s="497">
        <f t="shared" si="11"/>
        <v>60</v>
      </c>
      <c r="Z43" s="497"/>
      <c r="AA43" s="478">
        <v>8</v>
      </c>
      <c r="AB43" s="478">
        <v>5</v>
      </c>
      <c r="AC43" s="497">
        <f t="shared" si="12"/>
        <v>13</v>
      </c>
      <c r="AD43" s="497"/>
      <c r="AE43" s="516">
        <f t="shared" si="13"/>
        <v>172</v>
      </c>
      <c r="AF43" s="471"/>
      <c r="AG43" s="471"/>
      <c r="AH43" s="471"/>
      <c r="AI43" s="471"/>
      <c r="AJ43" s="471"/>
      <c r="AK43" s="471"/>
      <c r="AL43" s="471"/>
      <c r="AM43" s="471"/>
      <c r="AN43" s="471"/>
      <c r="AO43" s="471"/>
      <c r="AP43" s="471"/>
      <c r="AQ43" s="471"/>
      <c r="AR43" s="471"/>
      <c r="AS43" s="471"/>
      <c r="AT43" s="471"/>
      <c r="AU43" s="471"/>
      <c r="AV43" s="471"/>
      <c r="AW43" s="471"/>
      <c r="AX43" s="471"/>
      <c r="AY43" s="471"/>
      <c r="BB43" s="470"/>
      <c r="BC43" s="469"/>
      <c r="BD43" s="469"/>
    </row>
    <row r="44" spans="1:56" ht="13.5" customHeight="1">
      <c r="A44" s="583">
        <v>6</v>
      </c>
      <c r="B44" s="583">
        <v>2</v>
      </c>
      <c r="C44" s="583">
        <v>10</v>
      </c>
      <c r="D44" s="1946"/>
      <c r="E44" s="478" t="s">
        <v>226</v>
      </c>
      <c r="F44" s="594"/>
      <c r="G44" s="478">
        <v>0</v>
      </c>
      <c r="H44" s="478">
        <v>0</v>
      </c>
      <c r="I44" s="497">
        <f t="shared" si="7"/>
        <v>0</v>
      </c>
      <c r="J44" s="497"/>
      <c r="K44" s="478">
        <v>0</v>
      </c>
      <c r="L44" s="478">
        <v>0</v>
      </c>
      <c r="M44" s="497">
        <f t="shared" si="8"/>
        <v>0</v>
      </c>
      <c r="N44" s="497"/>
      <c r="O44" s="478">
        <v>8</v>
      </c>
      <c r="P44" s="478">
        <v>3</v>
      </c>
      <c r="Q44" s="497">
        <f t="shared" si="9"/>
        <v>11</v>
      </c>
      <c r="R44" s="497"/>
      <c r="S44" s="478">
        <v>42</v>
      </c>
      <c r="T44" s="478">
        <v>7</v>
      </c>
      <c r="U44" s="497">
        <f t="shared" si="10"/>
        <v>49</v>
      </c>
      <c r="V44" s="497"/>
      <c r="W44" s="478">
        <v>7</v>
      </c>
      <c r="X44" s="478">
        <v>6</v>
      </c>
      <c r="Y44" s="497">
        <f t="shared" si="11"/>
        <v>13</v>
      </c>
      <c r="Z44" s="497"/>
      <c r="AA44" s="478">
        <v>1</v>
      </c>
      <c r="AB44" s="478">
        <v>2</v>
      </c>
      <c r="AC44" s="497">
        <f t="shared" si="12"/>
        <v>3</v>
      </c>
      <c r="AD44" s="497"/>
      <c r="AE44" s="516">
        <f t="shared" si="13"/>
        <v>76</v>
      </c>
      <c r="AF44" s="471"/>
      <c r="AG44" s="471"/>
      <c r="AH44" s="471"/>
      <c r="AI44" s="471"/>
      <c r="AJ44" s="471"/>
      <c r="AK44" s="471"/>
      <c r="AL44" s="471"/>
      <c r="AM44" s="471"/>
      <c r="AN44" s="471"/>
      <c r="AO44" s="471"/>
      <c r="AP44" s="471"/>
      <c r="AQ44" s="471"/>
      <c r="AR44" s="471"/>
      <c r="AS44" s="471"/>
      <c r="AT44" s="471"/>
      <c r="AU44" s="471"/>
      <c r="AV44" s="471"/>
      <c r="AW44" s="471"/>
      <c r="AX44" s="471"/>
      <c r="AY44" s="471"/>
      <c r="BB44" s="470"/>
      <c r="BC44" s="469"/>
      <c r="BD44" s="469"/>
    </row>
    <row r="45" spans="1:56" ht="13.5" customHeight="1">
      <c r="A45" s="583">
        <v>6</v>
      </c>
      <c r="B45" s="583">
        <v>2</v>
      </c>
      <c r="C45" s="583">
        <v>10</v>
      </c>
      <c r="D45" s="1946"/>
      <c r="E45" s="478" t="s">
        <v>55</v>
      </c>
      <c r="F45" s="594"/>
      <c r="G45" s="478">
        <v>0</v>
      </c>
      <c r="H45" s="478">
        <v>0</v>
      </c>
      <c r="I45" s="497">
        <f t="shared" si="7"/>
        <v>0</v>
      </c>
      <c r="J45" s="497"/>
      <c r="K45" s="478">
        <v>0</v>
      </c>
      <c r="L45" s="478">
        <v>0</v>
      </c>
      <c r="M45" s="497">
        <f t="shared" si="8"/>
        <v>0</v>
      </c>
      <c r="N45" s="497"/>
      <c r="O45" s="478">
        <v>9</v>
      </c>
      <c r="P45" s="478">
        <v>8</v>
      </c>
      <c r="Q45" s="497">
        <f t="shared" si="9"/>
        <v>17</v>
      </c>
      <c r="R45" s="497"/>
      <c r="S45" s="478">
        <v>1</v>
      </c>
      <c r="T45" s="478">
        <v>0</v>
      </c>
      <c r="U45" s="497">
        <f t="shared" si="10"/>
        <v>1</v>
      </c>
      <c r="V45" s="497"/>
      <c r="W45" s="478">
        <v>17</v>
      </c>
      <c r="X45" s="478">
        <v>11</v>
      </c>
      <c r="Y45" s="497">
        <f t="shared" si="11"/>
        <v>28</v>
      </c>
      <c r="Z45" s="497"/>
      <c r="AA45" s="478">
        <v>7</v>
      </c>
      <c r="AB45" s="478">
        <v>2</v>
      </c>
      <c r="AC45" s="497">
        <f t="shared" si="12"/>
        <v>9</v>
      </c>
      <c r="AD45" s="497"/>
      <c r="AE45" s="516">
        <f t="shared" si="13"/>
        <v>55</v>
      </c>
      <c r="AF45" s="471"/>
      <c r="AG45" s="471"/>
      <c r="AH45" s="471"/>
      <c r="AI45" s="471"/>
      <c r="AJ45" s="471"/>
      <c r="AK45" s="471"/>
      <c r="AL45" s="471"/>
      <c r="AM45" s="471"/>
      <c r="AN45" s="471"/>
      <c r="AO45" s="471"/>
      <c r="AP45" s="471"/>
      <c r="AQ45" s="471"/>
      <c r="AR45" s="471"/>
      <c r="AS45" s="471"/>
      <c r="AT45" s="471"/>
      <c r="AU45" s="471"/>
      <c r="AV45" s="471"/>
      <c r="AW45" s="471"/>
      <c r="AX45" s="471"/>
      <c r="AY45" s="471"/>
      <c r="BB45" s="470"/>
      <c r="BC45" s="469"/>
      <c r="BD45" s="469"/>
    </row>
    <row r="46" spans="1:56" ht="13.5" customHeight="1">
      <c r="A46" s="583">
        <v>6</v>
      </c>
      <c r="B46" s="583">
        <v>2</v>
      </c>
      <c r="C46" s="583">
        <v>6</v>
      </c>
      <c r="D46" s="1946"/>
      <c r="E46" s="478" t="s">
        <v>26</v>
      </c>
      <c r="F46" s="594"/>
      <c r="G46" s="478">
        <v>0</v>
      </c>
      <c r="H46" s="478">
        <v>0</v>
      </c>
      <c r="I46" s="497">
        <f t="shared" si="7"/>
        <v>0</v>
      </c>
      <c r="J46" s="497"/>
      <c r="K46" s="478">
        <v>0</v>
      </c>
      <c r="L46" s="478">
        <v>0</v>
      </c>
      <c r="M46" s="497">
        <f t="shared" si="8"/>
        <v>0</v>
      </c>
      <c r="N46" s="497"/>
      <c r="O46" s="478">
        <v>0</v>
      </c>
      <c r="P46" s="478">
        <v>2</v>
      </c>
      <c r="Q46" s="497">
        <f t="shared" si="9"/>
        <v>2</v>
      </c>
      <c r="R46" s="497"/>
      <c r="S46" s="478">
        <v>0</v>
      </c>
      <c r="T46" s="478">
        <v>0</v>
      </c>
      <c r="U46" s="497">
        <f t="shared" si="10"/>
        <v>0</v>
      </c>
      <c r="V46" s="497"/>
      <c r="W46" s="478">
        <v>9</v>
      </c>
      <c r="X46" s="478">
        <v>8</v>
      </c>
      <c r="Y46" s="497">
        <f t="shared" si="11"/>
        <v>17</v>
      </c>
      <c r="Z46" s="497"/>
      <c r="AA46" s="478">
        <v>8</v>
      </c>
      <c r="AB46" s="478">
        <v>2</v>
      </c>
      <c r="AC46" s="497">
        <f t="shared" si="12"/>
        <v>10</v>
      </c>
      <c r="AD46" s="497"/>
      <c r="AE46" s="516">
        <f t="shared" si="13"/>
        <v>29</v>
      </c>
      <c r="AF46" s="471"/>
      <c r="AG46" s="471"/>
      <c r="AH46" s="471"/>
      <c r="AI46" s="471"/>
      <c r="AJ46" s="471"/>
      <c r="AK46" s="471"/>
      <c r="AL46" s="471"/>
      <c r="AM46" s="471"/>
      <c r="AN46" s="471"/>
      <c r="AO46" s="471"/>
      <c r="AP46" s="471"/>
      <c r="AQ46" s="471"/>
      <c r="AR46" s="471"/>
      <c r="AS46" s="471"/>
      <c r="AT46" s="471"/>
      <c r="AU46" s="471"/>
      <c r="AV46" s="471"/>
      <c r="AW46" s="471"/>
      <c r="AX46" s="471"/>
      <c r="AY46" s="471"/>
      <c r="BB46" s="470"/>
      <c r="BC46" s="469"/>
      <c r="BD46" s="469"/>
    </row>
    <row r="47" spans="1:56" ht="13.5" customHeight="1">
      <c r="A47" s="583">
        <v>6</v>
      </c>
      <c r="B47" s="583">
        <v>2</v>
      </c>
      <c r="C47" s="583">
        <v>11</v>
      </c>
      <c r="D47" s="1946"/>
      <c r="E47" s="478" t="s">
        <v>15</v>
      </c>
      <c r="F47" s="594"/>
      <c r="G47" s="478">
        <v>0</v>
      </c>
      <c r="H47" s="478">
        <v>0</v>
      </c>
      <c r="I47" s="497">
        <f t="shared" si="7"/>
        <v>0</v>
      </c>
      <c r="J47" s="497"/>
      <c r="K47" s="478">
        <v>0</v>
      </c>
      <c r="L47" s="478">
        <v>0</v>
      </c>
      <c r="M47" s="497">
        <f t="shared" si="8"/>
        <v>0</v>
      </c>
      <c r="N47" s="497"/>
      <c r="O47" s="478">
        <v>1</v>
      </c>
      <c r="P47" s="478">
        <v>1</v>
      </c>
      <c r="Q47" s="497">
        <f t="shared" si="9"/>
        <v>2</v>
      </c>
      <c r="R47" s="497"/>
      <c r="S47" s="478">
        <v>0</v>
      </c>
      <c r="T47" s="478">
        <v>0</v>
      </c>
      <c r="U47" s="497">
        <f t="shared" si="10"/>
        <v>0</v>
      </c>
      <c r="V47" s="497"/>
      <c r="W47" s="478">
        <v>1</v>
      </c>
      <c r="X47" s="478">
        <v>0</v>
      </c>
      <c r="Y47" s="497">
        <f t="shared" si="11"/>
        <v>1</v>
      </c>
      <c r="Z47" s="497"/>
      <c r="AA47" s="478">
        <v>3</v>
      </c>
      <c r="AB47" s="478">
        <v>2</v>
      </c>
      <c r="AC47" s="497">
        <f t="shared" si="12"/>
        <v>5</v>
      </c>
      <c r="AD47" s="497"/>
      <c r="AE47" s="516">
        <f t="shared" si="13"/>
        <v>8</v>
      </c>
      <c r="AF47" s="471"/>
      <c r="AG47" s="471"/>
      <c r="AH47" s="471"/>
      <c r="AI47" s="471"/>
      <c r="AJ47" s="471"/>
      <c r="AK47" s="471"/>
      <c r="AL47" s="471"/>
      <c r="AM47" s="471"/>
      <c r="AN47" s="471"/>
      <c r="AO47" s="471"/>
      <c r="AP47" s="471"/>
      <c r="AQ47" s="471"/>
      <c r="AR47" s="471"/>
      <c r="AS47" s="471"/>
      <c r="AT47" s="471"/>
      <c r="AU47" s="471"/>
      <c r="AV47" s="471"/>
      <c r="AW47" s="471"/>
      <c r="AX47" s="471"/>
      <c r="AY47" s="471"/>
      <c r="BB47" s="470"/>
      <c r="BC47" s="469"/>
      <c r="BD47" s="469"/>
    </row>
    <row r="48" spans="1:56" ht="13.5" customHeight="1">
      <c r="A48" s="583">
        <v>6</v>
      </c>
      <c r="B48" s="583">
        <v>2</v>
      </c>
      <c r="C48" s="583">
        <v>10</v>
      </c>
      <c r="D48" s="1957"/>
      <c r="E48" s="478" t="s">
        <v>188</v>
      </c>
      <c r="F48" s="594"/>
      <c r="G48" s="478">
        <v>0</v>
      </c>
      <c r="H48" s="478">
        <v>0</v>
      </c>
      <c r="I48" s="497">
        <f t="shared" si="7"/>
        <v>0</v>
      </c>
      <c r="J48" s="497"/>
      <c r="K48" s="478">
        <v>0</v>
      </c>
      <c r="L48" s="478">
        <v>0</v>
      </c>
      <c r="M48" s="497">
        <f t="shared" si="8"/>
        <v>0</v>
      </c>
      <c r="N48" s="497"/>
      <c r="O48" s="478">
        <v>0</v>
      </c>
      <c r="P48" s="478">
        <v>0</v>
      </c>
      <c r="Q48" s="497">
        <f t="shared" si="9"/>
        <v>0</v>
      </c>
      <c r="R48" s="497"/>
      <c r="S48" s="478">
        <v>0</v>
      </c>
      <c r="T48" s="478">
        <v>0</v>
      </c>
      <c r="U48" s="497">
        <f t="shared" si="10"/>
        <v>0</v>
      </c>
      <c r="V48" s="497"/>
      <c r="W48" s="478">
        <v>1</v>
      </c>
      <c r="X48" s="478">
        <v>0</v>
      </c>
      <c r="Y48" s="497">
        <f t="shared" si="11"/>
        <v>1</v>
      </c>
      <c r="Z48" s="497"/>
      <c r="AA48" s="478">
        <v>0</v>
      </c>
      <c r="AB48" s="478">
        <v>0</v>
      </c>
      <c r="AC48" s="497">
        <f t="shared" si="12"/>
        <v>0</v>
      </c>
      <c r="AD48" s="497"/>
      <c r="AE48" s="516">
        <f t="shared" si="13"/>
        <v>1</v>
      </c>
      <c r="AF48" s="471"/>
      <c r="AG48" s="471"/>
      <c r="AH48" s="471"/>
      <c r="AI48" s="471"/>
      <c r="AJ48" s="471"/>
      <c r="AK48" s="471"/>
      <c r="AL48" s="471"/>
      <c r="AM48" s="471"/>
      <c r="AN48" s="471"/>
      <c r="AO48" s="471"/>
      <c r="AP48" s="471"/>
      <c r="AQ48" s="471"/>
      <c r="AR48" s="471"/>
      <c r="AS48" s="471"/>
      <c r="AT48" s="471"/>
      <c r="AU48" s="471"/>
      <c r="AV48" s="471"/>
      <c r="AW48" s="471"/>
      <c r="AX48" s="471"/>
      <c r="AY48" s="471"/>
      <c r="BB48" s="470"/>
      <c r="BC48" s="469"/>
      <c r="BD48" s="469"/>
    </row>
    <row r="49" spans="1:56" ht="13.5" customHeight="1">
      <c r="A49" s="583"/>
      <c r="B49" s="583"/>
      <c r="C49" s="583"/>
      <c r="D49" s="1950">
        <v>1407</v>
      </c>
      <c r="E49" s="373" t="s">
        <v>62</v>
      </c>
      <c r="F49" s="372"/>
      <c r="G49" s="498">
        <f>SUM(G50:G51)</f>
        <v>0</v>
      </c>
      <c r="H49" s="498">
        <f>SUM(H50:H51)</f>
        <v>0</v>
      </c>
      <c r="I49" s="498">
        <f t="shared" si="7"/>
        <v>0</v>
      </c>
      <c r="J49" s="498"/>
      <c r="K49" s="498">
        <f>SUM(K50:K51)</f>
        <v>0</v>
      </c>
      <c r="L49" s="498">
        <f>SUM(L50:L51)</f>
        <v>0</v>
      </c>
      <c r="M49" s="498">
        <f t="shared" si="8"/>
        <v>0</v>
      </c>
      <c r="N49" s="498"/>
      <c r="O49" s="498">
        <f>SUM(O50:O51)</f>
        <v>2</v>
      </c>
      <c r="P49" s="498">
        <f>SUM(P50:P51)</f>
        <v>2</v>
      </c>
      <c r="Q49" s="498">
        <f t="shared" si="9"/>
        <v>4</v>
      </c>
      <c r="R49" s="498"/>
      <c r="S49" s="498">
        <f>SUM(S50:S51)</f>
        <v>0</v>
      </c>
      <c r="T49" s="498">
        <f>SUM(T50:T51)</f>
        <v>0</v>
      </c>
      <c r="U49" s="498">
        <f t="shared" si="10"/>
        <v>0</v>
      </c>
      <c r="V49" s="498"/>
      <c r="W49" s="498">
        <f>SUM(W50:W51)</f>
        <v>12</v>
      </c>
      <c r="X49" s="498">
        <f>SUM(X50:X51)</f>
        <v>11</v>
      </c>
      <c r="Y49" s="498">
        <f t="shared" si="11"/>
        <v>23</v>
      </c>
      <c r="Z49" s="498"/>
      <c r="AA49" s="498">
        <f>SUM(AA50:AA51)</f>
        <v>26</v>
      </c>
      <c r="AB49" s="498">
        <f>SUM(AB50:AB51)</f>
        <v>4</v>
      </c>
      <c r="AC49" s="498">
        <f t="shared" si="12"/>
        <v>30</v>
      </c>
      <c r="AD49" s="498"/>
      <c r="AE49" s="49">
        <f t="shared" si="13"/>
        <v>57</v>
      </c>
      <c r="AF49" s="471"/>
      <c r="AG49" s="471"/>
      <c r="AH49" s="471"/>
      <c r="AI49" s="471"/>
      <c r="AJ49" s="471"/>
      <c r="AK49" s="471"/>
      <c r="AL49" s="471"/>
      <c r="AM49" s="471"/>
      <c r="AN49" s="471"/>
      <c r="AO49" s="471"/>
      <c r="AP49" s="471"/>
      <c r="AQ49" s="471"/>
      <c r="AR49" s="471"/>
      <c r="AS49" s="471"/>
      <c r="AT49" s="471"/>
      <c r="AU49" s="471"/>
      <c r="AV49" s="471"/>
      <c r="AW49" s="471"/>
      <c r="AX49" s="471"/>
      <c r="AY49" s="471"/>
      <c r="BB49" s="470"/>
      <c r="BC49" s="469"/>
      <c r="BD49" s="469"/>
    </row>
    <row r="50" spans="1:56" ht="13.5" customHeight="1">
      <c r="A50" s="583">
        <v>7</v>
      </c>
      <c r="B50" s="583">
        <v>6</v>
      </c>
      <c r="C50" s="583">
        <v>10</v>
      </c>
      <c r="D50" s="1950"/>
      <c r="E50" s="478" t="s">
        <v>56</v>
      </c>
      <c r="F50" s="479"/>
      <c r="G50" s="478">
        <v>0</v>
      </c>
      <c r="H50" s="478">
        <v>0</v>
      </c>
      <c r="I50" s="497">
        <f t="shared" si="7"/>
        <v>0</v>
      </c>
      <c r="J50" s="497"/>
      <c r="K50" s="478">
        <v>0</v>
      </c>
      <c r="L50" s="478">
        <v>0</v>
      </c>
      <c r="M50" s="497">
        <f t="shared" si="8"/>
        <v>0</v>
      </c>
      <c r="N50" s="497"/>
      <c r="O50" s="478">
        <v>1</v>
      </c>
      <c r="P50" s="478">
        <v>1</v>
      </c>
      <c r="Q50" s="497">
        <f t="shared" si="9"/>
        <v>2</v>
      </c>
      <c r="R50" s="497"/>
      <c r="S50" s="478">
        <v>0</v>
      </c>
      <c r="T50" s="478">
        <v>0</v>
      </c>
      <c r="U50" s="497">
        <f t="shared" si="10"/>
        <v>0</v>
      </c>
      <c r="V50" s="497"/>
      <c r="W50" s="478">
        <v>9</v>
      </c>
      <c r="X50" s="478">
        <v>9</v>
      </c>
      <c r="Y50" s="497">
        <f t="shared" si="11"/>
        <v>18</v>
      </c>
      <c r="Z50" s="497"/>
      <c r="AA50" s="478">
        <v>6</v>
      </c>
      <c r="AB50" s="478">
        <v>2</v>
      </c>
      <c r="AC50" s="497">
        <f t="shared" si="12"/>
        <v>8</v>
      </c>
      <c r="AD50" s="497"/>
      <c r="AE50" s="516">
        <f t="shared" si="13"/>
        <v>28</v>
      </c>
      <c r="AF50" s="471"/>
      <c r="AG50" s="471"/>
      <c r="AH50" s="471"/>
      <c r="AI50" s="471"/>
      <c r="AJ50" s="471"/>
      <c r="AK50" s="471"/>
      <c r="AL50" s="471"/>
      <c r="AM50" s="471"/>
      <c r="AN50" s="471"/>
      <c r="AO50" s="471"/>
      <c r="AP50" s="471"/>
      <c r="AQ50" s="471"/>
      <c r="AR50" s="471"/>
      <c r="AS50" s="471"/>
      <c r="AT50" s="471"/>
      <c r="AU50" s="471"/>
      <c r="AV50" s="471"/>
      <c r="AW50" s="471"/>
      <c r="AX50" s="471"/>
      <c r="AY50" s="471"/>
      <c r="BB50" s="470"/>
      <c r="BC50" s="469"/>
      <c r="BD50" s="469"/>
    </row>
    <row r="51" spans="1:56" ht="13.5" customHeight="1">
      <c r="A51" s="583">
        <v>7</v>
      </c>
      <c r="B51" s="583">
        <v>3</v>
      </c>
      <c r="C51" s="583">
        <v>11</v>
      </c>
      <c r="D51" s="1950"/>
      <c r="E51" s="478" t="s">
        <v>25</v>
      </c>
      <c r="F51" s="594"/>
      <c r="G51" s="478">
        <v>0</v>
      </c>
      <c r="H51" s="478">
        <v>0</v>
      </c>
      <c r="I51" s="497">
        <f t="shared" si="7"/>
        <v>0</v>
      </c>
      <c r="J51" s="497"/>
      <c r="K51" s="478">
        <v>0</v>
      </c>
      <c r="L51" s="478">
        <v>0</v>
      </c>
      <c r="M51" s="497">
        <f t="shared" si="8"/>
        <v>0</v>
      </c>
      <c r="N51" s="497"/>
      <c r="O51" s="478">
        <v>1</v>
      </c>
      <c r="P51" s="478">
        <v>1</v>
      </c>
      <c r="Q51" s="497">
        <f t="shared" si="9"/>
        <v>2</v>
      </c>
      <c r="R51" s="497"/>
      <c r="S51" s="478">
        <v>0</v>
      </c>
      <c r="T51" s="478">
        <v>0</v>
      </c>
      <c r="U51" s="497">
        <f t="shared" si="10"/>
        <v>0</v>
      </c>
      <c r="V51" s="497"/>
      <c r="W51" s="478">
        <v>3</v>
      </c>
      <c r="X51" s="478">
        <v>2</v>
      </c>
      <c r="Y51" s="497">
        <f t="shared" si="11"/>
        <v>5</v>
      </c>
      <c r="Z51" s="497"/>
      <c r="AA51" s="478">
        <v>20</v>
      </c>
      <c r="AB51" s="478">
        <v>2</v>
      </c>
      <c r="AC51" s="497">
        <f t="shared" si="12"/>
        <v>22</v>
      </c>
      <c r="AD51" s="497"/>
      <c r="AE51" s="516">
        <f t="shared" si="13"/>
        <v>29</v>
      </c>
      <c r="AF51" s="471"/>
      <c r="AG51" s="471"/>
      <c r="AH51" s="471"/>
      <c r="AI51" s="471"/>
      <c r="AJ51" s="471"/>
      <c r="AK51" s="471"/>
      <c r="AL51" s="471"/>
      <c r="AM51" s="471"/>
      <c r="AN51" s="471"/>
      <c r="AO51" s="471"/>
      <c r="AP51" s="471"/>
      <c r="AQ51" s="471"/>
      <c r="AR51" s="471"/>
      <c r="AS51" s="471"/>
      <c r="AT51" s="471"/>
      <c r="AU51" s="471"/>
      <c r="AV51" s="471"/>
      <c r="AW51" s="471"/>
      <c r="AX51" s="471"/>
      <c r="AY51" s="471"/>
      <c r="BB51" s="470"/>
      <c r="BC51" s="469"/>
      <c r="BD51" s="469"/>
    </row>
    <row r="52" spans="1:56" ht="13.5" customHeight="1">
      <c r="A52" s="583"/>
      <c r="B52" s="583"/>
      <c r="C52" s="583"/>
      <c r="D52" s="1961">
        <v>1408</v>
      </c>
      <c r="E52" s="373" t="s">
        <v>63</v>
      </c>
      <c r="F52" s="373"/>
      <c r="G52" s="498">
        <f>SUM(G53:G58)</f>
        <v>1</v>
      </c>
      <c r="H52" s="498">
        <f>SUM(H53:H58)</f>
        <v>0</v>
      </c>
      <c r="I52" s="498">
        <f t="shared" si="7"/>
        <v>1</v>
      </c>
      <c r="J52" s="498"/>
      <c r="K52" s="498">
        <f>SUM(K53:K58)</f>
        <v>0</v>
      </c>
      <c r="L52" s="498">
        <f>SUM(L53:L58)</f>
        <v>0</v>
      </c>
      <c r="M52" s="498">
        <f t="shared" si="8"/>
        <v>0</v>
      </c>
      <c r="N52" s="498"/>
      <c r="O52" s="498">
        <f>SUM(O53:O58)</f>
        <v>8</v>
      </c>
      <c r="P52" s="498">
        <f>SUM(P53:P58)</f>
        <v>8</v>
      </c>
      <c r="Q52" s="498">
        <f t="shared" si="9"/>
        <v>16</v>
      </c>
      <c r="R52" s="498"/>
      <c r="S52" s="498">
        <f>SUM(S53:S58)</f>
        <v>0</v>
      </c>
      <c r="T52" s="498">
        <f>SUM(T53:T58)</f>
        <v>0</v>
      </c>
      <c r="U52" s="498">
        <f t="shared" si="10"/>
        <v>0</v>
      </c>
      <c r="V52" s="498"/>
      <c r="W52" s="498">
        <f>SUM(W53:W58)</f>
        <v>35</v>
      </c>
      <c r="X52" s="498">
        <f>SUM(X53:X58)</f>
        <v>24</v>
      </c>
      <c r="Y52" s="498">
        <f t="shared" si="11"/>
        <v>59</v>
      </c>
      <c r="Z52" s="498"/>
      <c r="AA52" s="498">
        <f>SUM(AA53:AA58)</f>
        <v>35</v>
      </c>
      <c r="AB52" s="498">
        <f>SUM(AB53:AB58)</f>
        <v>15</v>
      </c>
      <c r="AC52" s="498">
        <f t="shared" si="12"/>
        <v>50</v>
      </c>
      <c r="AD52" s="498"/>
      <c r="AE52" s="49">
        <f t="shared" si="13"/>
        <v>126</v>
      </c>
      <c r="AF52" s="471"/>
      <c r="AG52" s="471"/>
      <c r="AH52" s="471"/>
      <c r="AI52" s="471"/>
      <c r="AJ52" s="471"/>
      <c r="AK52" s="471"/>
      <c r="AL52" s="471"/>
      <c r="AM52" s="471"/>
      <c r="AN52" s="471"/>
      <c r="AO52" s="471"/>
      <c r="AP52" s="471"/>
      <c r="AQ52" s="471"/>
      <c r="AR52" s="471"/>
      <c r="AS52" s="471"/>
      <c r="AT52" s="471"/>
      <c r="AU52" s="471"/>
      <c r="AV52" s="471"/>
      <c r="AW52" s="471"/>
      <c r="AX52" s="471"/>
      <c r="AY52" s="471"/>
      <c r="BB52" s="470"/>
      <c r="BC52" s="469"/>
      <c r="BD52" s="469"/>
    </row>
    <row r="53" spans="1:56" ht="13.5" customHeight="1">
      <c r="A53" s="583">
        <v>8</v>
      </c>
      <c r="B53" s="583">
        <v>4</v>
      </c>
      <c r="C53" s="583">
        <v>6</v>
      </c>
      <c r="D53" s="1950"/>
      <c r="E53" s="478" t="s">
        <v>16</v>
      </c>
      <c r="F53" s="594"/>
      <c r="G53" s="478">
        <v>1</v>
      </c>
      <c r="H53" s="478">
        <v>0</v>
      </c>
      <c r="I53" s="497">
        <f t="shared" si="7"/>
        <v>1</v>
      </c>
      <c r="J53" s="497"/>
      <c r="K53" s="478">
        <v>0</v>
      </c>
      <c r="L53" s="478">
        <v>0</v>
      </c>
      <c r="M53" s="497">
        <f t="shared" si="8"/>
        <v>0</v>
      </c>
      <c r="N53" s="497"/>
      <c r="O53" s="478">
        <v>1</v>
      </c>
      <c r="P53" s="478">
        <v>2</v>
      </c>
      <c r="Q53" s="497">
        <f t="shared" si="9"/>
        <v>3</v>
      </c>
      <c r="R53" s="497"/>
      <c r="S53" s="478">
        <v>0</v>
      </c>
      <c r="T53" s="478">
        <v>0</v>
      </c>
      <c r="U53" s="497">
        <f t="shared" si="10"/>
        <v>0</v>
      </c>
      <c r="V53" s="497"/>
      <c r="W53" s="478">
        <v>4</v>
      </c>
      <c r="X53" s="478">
        <v>3</v>
      </c>
      <c r="Y53" s="497">
        <f t="shared" si="11"/>
        <v>7</v>
      </c>
      <c r="Z53" s="497"/>
      <c r="AA53" s="478">
        <v>6</v>
      </c>
      <c r="AB53" s="478">
        <v>3</v>
      </c>
      <c r="AC53" s="497">
        <f t="shared" si="12"/>
        <v>9</v>
      </c>
      <c r="AD53" s="497"/>
      <c r="AE53" s="516">
        <f t="shared" si="13"/>
        <v>20</v>
      </c>
      <c r="AF53" s="471"/>
      <c r="AG53" s="471"/>
      <c r="AH53" s="471"/>
      <c r="AI53" s="471"/>
      <c r="AJ53" s="471"/>
      <c r="AK53" s="471"/>
      <c r="AL53" s="471"/>
      <c r="AM53" s="471"/>
      <c r="AN53" s="471"/>
      <c r="AO53" s="471"/>
      <c r="AP53" s="471"/>
      <c r="AQ53" s="471"/>
      <c r="AR53" s="471"/>
      <c r="AS53" s="471"/>
      <c r="AT53" s="471"/>
      <c r="AU53" s="471"/>
      <c r="AV53" s="471"/>
      <c r="AW53" s="471"/>
      <c r="AX53" s="471"/>
      <c r="AY53" s="471"/>
      <c r="BB53" s="470"/>
      <c r="BC53" s="469"/>
      <c r="BD53" s="469"/>
    </row>
    <row r="54" spans="1:56" ht="13.5" customHeight="1">
      <c r="A54" s="583">
        <v>8</v>
      </c>
      <c r="B54" s="583">
        <v>4</v>
      </c>
      <c r="C54" s="583">
        <v>8</v>
      </c>
      <c r="D54" s="1950"/>
      <c r="E54" s="370" t="s">
        <v>57</v>
      </c>
      <c r="F54" s="490"/>
      <c r="G54" s="370">
        <v>0</v>
      </c>
      <c r="H54" s="370">
        <v>0</v>
      </c>
      <c r="I54" s="367">
        <f t="shared" si="7"/>
        <v>0</v>
      </c>
      <c r="J54" s="367"/>
      <c r="K54" s="370">
        <v>0</v>
      </c>
      <c r="L54" s="370">
        <v>0</v>
      </c>
      <c r="M54" s="367">
        <f t="shared" si="8"/>
        <v>0</v>
      </c>
      <c r="N54" s="367"/>
      <c r="O54" s="370">
        <v>6</v>
      </c>
      <c r="P54" s="370">
        <v>1</v>
      </c>
      <c r="Q54" s="367">
        <f t="shared" si="9"/>
        <v>7</v>
      </c>
      <c r="R54" s="367"/>
      <c r="S54" s="370">
        <v>0</v>
      </c>
      <c r="T54" s="370">
        <v>0</v>
      </c>
      <c r="U54" s="367">
        <f t="shared" si="10"/>
        <v>0</v>
      </c>
      <c r="V54" s="367"/>
      <c r="W54" s="370">
        <v>11</v>
      </c>
      <c r="X54" s="370">
        <v>8</v>
      </c>
      <c r="Y54" s="367">
        <f t="shared" si="11"/>
        <v>19</v>
      </c>
      <c r="Z54" s="367"/>
      <c r="AA54" s="370">
        <v>14</v>
      </c>
      <c r="AB54" s="370">
        <v>7</v>
      </c>
      <c r="AC54" s="367">
        <f t="shared" si="12"/>
        <v>21</v>
      </c>
      <c r="AD54" s="367"/>
      <c r="AE54" s="595">
        <f t="shared" si="13"/>
        <v>47</v>
      </c>
      <c r="AF54" s="471"/>
      <c r="AG54" s="471"/>
      <c r="AH54" s="471"/>
      <c r="AI54" s="471"/>
      <c r="AJ54" s="471"/>
      <c r="AK54" s="471"/>
      <c r="AL54" s="471"/>
      <c r="AM54" s="471"/>
      <c r="AN54" s="471"/>
      <c r="AO54" s="471"/>
      <c r="AP54" s="471"/>
      <c r="AQ54" s="471"/>
      <c r="AR54" s="471"/>
      <c r="AS54" s="471"/>
      <c r="AT54" s="471"/>
      <c r="AU54" s="471"/>
      <c r="AV54" s="471"/>
      <c r="AW54" s="471"/>
      <c r="AX54" s="471"/>
      <c r="AY54" s="471"/>
      <c r="BB54" s="470"/>
      <c r="BC54" s="469"/>
      <c r="BD54" s="469"/>
    </row>
    <row r="55" spans="1:56" ht="13.5" customHeight="1">
      <c r="A55" s="583">
        <v>8</v>
      </c>
      <c r="B55" s="583">
        <v>4</v>
      </c>
      <c r="C55" s="583">
        <v>15</v>
      </c>
      <c r="D55" s="1950"/>
      <c r="E55" s="370" t="s">
        <v>65</v>
      </c>
      <c r="F55" s="490"/>
      <c r="G55" s="370">
        <v>0</v>
      </c>
      <c r="H55" s="370">
        <v>0</v>
      </c>
      <c r="I55" s="367">
        <f t="shared" si="7"/>
        <v>0</v>
      </c>
      <c r="J55" s="367"/>
      <c r="K55" s="370">
        <v>0</v>
      </c>
      <c r="L55" s="370">
        <v>0</v>
      </c>
      <c r="M55" s="367">
        <f t="shared" si="8"/>
        <v>0</v>
      </c>
      <c r="N55" s="367"/>
      <c r="O55" s="370">
        <v>0</v>
      </c>
      <c r="P55" s="370">
        <v>0</v>
      </c>
      <c r="Q55" s="367">
        <f t="shared" si="9"/>
        <v>0</v>
      </c>
      <c r="R55" s="367"/>
      <c r="S55" s="370">
        <v>0</v>
      </c>
      <c r="T55" s="370">
        <v>0</v>
      </c>
      <c r="U55" s="367">
        <f t="shared" si="10"/>
        <v>0</v>
      </c>
      <c r="V55" s="367"/>
      <c r="W55" s="370">
        <v>0</v>
      </c>
      <c r="X55" s="370">
        <v>0</v>
      </c>
      <c r="Y55" s="367">
        <f t="shared" si="11"/>
        <v>0</v>
      </c>
      <c r="Z55" s="367"/>
      <c r="AA55" s="370">
        <v>0</v>
      </c>
      <c r="AB55" s="370">
        <v>0</v>
      </c>
      <c r="AC55" s="367">
        <f t="shared" si="12"/>
        <v>0</v>
      </c>
      <c r="AD55" s="367"/>
      <c r="AE55" s="595">
        <f t="shared" si="13"/>
        <v>0</v>
      </c>
      <c r="AF55" s="471"/>
      <c r="AG55" s="471"/>
      <c r="AH55" s="471"/>
      <c r="AI55" s="471"/>
      <c r="AJ55" s="471"/>
      <c r="AK55" s="471"/>
      <c r="AL55" s="471"/>
      <c r="AM55" s="471"/>
      <c r="AN55" s="471"/>
      <c r="AO55" s="471"/>
      <c r="AP55" s="471"/>
      <c r="AQ55" s="471"/>
      <c r="AR55" s="471"/>
      <c r="AS55" s="471"/>
      <c r="AT55" s="471"/>
      <c r="AU55" s="471"/>
      <c r="AV55" s="471"/>
      <c r="AW55" s="471"/>
      <c r="AX55" s="471"/>
      <c r="AY55" s="471"/>
      <c r="BB55" s="470"/>
      <c r="BC55" s="469"/>
      <c r="BD55" s="469"/>
    </row>
    <row r="56" spans="1:56" ht="13.5" customHeight="1">
      <c r="A56" s="583">
        <v>8</v>
      </c>
      <c r="B56" s="583">
        <v>4</v>
      </c>
      <c r="C56" s="583">
        <v>10</v>
      </c>
      <c r="D56" s="1950"/>
      <c r="E56" s="370" t="s">
        <v>64</v>
      </c>
      <c r="F56" s="490"/>
      <c r="G56" s="370">
        <v>0</v>
      </c>
      <c r="H56" s="370">
        <v>0</v>
      </c>
      <c r="I56" s="367">
        <f t="shared" si="7"/>
        <v>0</v>
      </c>
      <c r="J56" s="367"/>
      <c r="K56" s="370">
        <v>0</v>
      </c>
      <c r="L56" s="370">
        <v>0</v>
      </c>
      <c r="M56" s="367">
        <f t="shared" si="8"/>
        <v>0</v>
      </c>
      <c r="N56" s="367"/>
      <c r="O56" s="370">
        <v>0</v>
      </c>
      <c r="P56" s="370">
        <v>0</v>
      </c>
      <c r="Q56" s="367">
        <f t="shared" si="9"/>
        <v>0</v>
      </c>
      <c r="R56" s="367"/>
      <c r="S56" s="370">
        <v>0</v>
      </c>
      <c r="T56" s="370">
        <v>0</v>
      </c>
      <c r="U56" s="367">
        <f t="shared" si="10"/>
        <v>0</v>
      </c>
      <c r="V56" s="367"/>
      <c r="W56" s="370">
        <v>0</v>
      </c>
      <c r="X56" s="370">
        <v>0</v>
      </c>
      <c r="Y56" s="367">
        <f t="shared" si="11"/>
        <v>0</v>
      </c>
      <c r="Z56" s="367"/>
      <c r="AA56" s="370">
        <v>0</v>
      </c>
      <c r="AB56" s="370">
        <v>0</v>
      </c>
      <c r="AC56" s="367">
        <f t="shared" si="12"/>
        <v>0</v>
      </c>
      <c r="AD56" s="367"/>
      <c r="AE56" s="595">
        <f t="shared" si="13"/>
        <v>0</v>
      </c>
      <c r="AF56" s="471"/>
      <c r="AG56" s="471"/>
      <c r="AH56" s="471"/>
      <c r="AI56" s="471"/>
      <c r="AJ56" s="471"/>
      <c r="AK56" s="471"/>
      <c r="AL56" s="471"/>
      <c r="AM56" s="471"/>
      <c r="AN56" s="471"/>
      <c r="AO56" s="471"/>
      <c r="AP56" s="471"/>
      <c r="AQ56" s="471"/>
      <c r="AR56" s="471"/>
      <c r="AS56" s="471"/>
      <c r="AT56" s="471"/>
      <c r="AU56" s="471"/>
      <c r="AV56" s="471"/>
      <c r="AW56" s="471"/>
      <c r="AX56" s="471"/>
      <c r="AY56" s="471"/>
      <c r="BB56" s="470"/>
      <c r="BC56" s="469"/>
      <c r="BD56" s="469"/>
    </row>
    <row r="57" spans="1:56" ht="13.5" customHeight="1">
      <c r="A57" s="583">
        <v>8</v>
      </c>
      <c r="B57" s="583">
        <v>4</v>
      </c>
      <c r="C57" s="583">
        <v>11</v>
      </c>
      <c r="D57" s="1950"/>
      <c r="E57" s="478" t="s">
        <v>18</v>
      </c>
      <c r="F57" s="594"/>
      <c r="G57" s="478">
        <v>0</v>
      </c>
      <c r="H57" s="478">
        <v>0</v>
      </c>
      <c r="I57" s="497">
        <f t="shared" si="7"/>
        <v>0</v>
      </c>
      <c r="J57" s="497"/>
      <c r="K57" s="478">
        <v>0</v>
      </c>
      <c r="L57" s="478">
        <v>0</v>
      </c>
      <c r="M57" s="497">
        <f t="shared" si="8"/>
        <v>0</v>
      </c>
      <c r="N57" s="497"/>
      <c r="O57" s="478">
        <v>0</v>
      </c>
      <c r="P57" s="478">
        <v>2</v>
      </c>
      <c r="Q57" s="497">
        <f t="shared" si="9"/>
        <v>2</v>
      </c>
      <c r="R57" s="497"/>
      <c r="S57" s="478">
        <v>0</v>
      </c>
      <c r="T57" s="478">
        <v>0</v>
      </c>
      <c r="U57" s="497">
        <f t="shared" si="10"/>
        <v>0</v>
      </c>
      <c r="V57" s="497"/>
      <c r="W57" s="478">
        <v>15</v>
      </c>
      <c r="X57" s="478">
        <v>11</v>
      </c>
      <c r="Y57" s="497">
        <f t="shared" si="11"/>
        <v>26</v>
      </c>
      <c r="Z57" s="497"/>
      <c r="AA57" s="478">
        <v>9</v>
      </c>
      <c r="AB57" s="478">
        <v>4</v>
      </c>
      <c r="AC57" s="497">
        <f t="shared" si="12"/>
        <v>13</v>
      </c>
      <c r="AD57" s="497"/>
      <c r="AE57" s="516">
        <f t="shared" si="13"/>
        <v>41</v>
      </c>
      <c r="AF57" s="471"/>
      <c r="AG57" s="471"/>
      <c r="AH57" s="471"/>
      <c r="AI57" s="471"/>
      <c r="AJ57" s="471"/>
      <c r="AK57" s="471"/>
      <c r="AL57" s="471"/>
      <c r="AM57" s="471"/>
      <c r="AN57" s="471"/>
      <c r="AO57" s="471"/>
      <c r="AP57" s="471"/>
      <c r="AQ57" s="471"/>
      <c r="AR57" s="471"/>
      <c r="AS57" s="471"/>
      <c r="AT57" s="471"/>
      <c r="AU57" s="471"/>
      <c r="AV57" s="471"/>
      <c r="AW57" s="471"/>
      <c r="AX57" s="471"/>
      <c r="AY57" s="471"/>
      <c r="BB57" s="470"/>
      <c r="BC57" s="469"/>
      <c r="BD57" s="469"/>
    </row>
    <row r="58" spans="1:56" ht="13.5" customHeight="1">
      <c r="A58" s="583">
        <v>8</v>
      </c>
      <c r="B58" s="583">
        <v>4</v>
      </c>
      <c r="C58" s="583">
        <v>11</v>
      </c>
      <c r="D58" s="2102"/>
      <c r="E58" s="478" t="s">
        <v>59</v>
      </c>
      <c r="F58" s="594"/>
      <c r="G58" s="478">
        <v>0</v>
      </c>
      <c r="H58" s="478">
        <v>0</v>
      </c>
      <c r="I58" s="497">
        <f t="shared" si="7"/>
        <v>0</v>
      </c>
      <c r="J58" s="497"/>
      <c r="K58" s="478">
        <v>0</v>
      </c>
      <c r="L58" s="478">
        <v>0</v>
      </c>
      <c r="M58" s="497">
        <f t="shared" si="8"/>
        <v>0</v>
      </c>
      <c r="N58" s="497"/>
      <c r="O58" s="478">
        <v>1</v>
      </c>
      <c r="P58" s="478">
        <v>3</v>
      </c>
      <c r="Q58" s="497">
        <f t="shared" si="9"/>
        <v>4</v>
      </c>
      <c r="R58" s="497"/>
      <c r="S58" s="478">
        <v>0</v>
      </c>
      <c r="T58" s="478">
        <v>0</v>
      </c>
      <c r="U58" s="497">
        <f t="shared" si="10"/>
        <v>0</v>
      </c>
      <c r="V58" s="497"/>
      <c r="W58" s="478">
        <v>5</v>
      </c>
      <c r="X58" s="478">
        <v>2</v>
      </c>
      <c r="Y58" s="497">
        <f t="shared" si="11"/>
        <v>7</v>
      </c>
      <c r="Z58" s="497"/>
      <c r="AA58" s="478">
        <v>6</v>
      </c>
      <c r="AB58" s="478">
        <v>1</v>
      </c>
      <c r="AC58" s="497">
        <f t="shared" si="12"/>
        <v>7</v>
      </c>
      <c r="AD58" s="497"/>
      <c r="AE58" s="516">
        <f t="shared" si="13"/>
        <v>18</v>
      </c>
      <c r="AF58" s="471"/>
      <c r="AG58" s="471"/>
      <c r="AH58" s="471"/>
      <c r="AI58" s="471"/>
      <c r="AJ58" s="471"/>
      <c r="AK58" s="471"/>
      <c r="AL58" s="471"/>
      <c r="AM58" s="471"/>
      <c r="AN58" s="471"/>
      <c r="AO58" s="471"/>
      <c r="AP58" s="471"/>
      <c r="AQ58" s="471"/>
      <c r="AR58" s="471"/>
      <c r="AS58" s="471"/>
      <c r="AT58" s="471"/>
      <c r="AU58" s="471"/>
      <c r="AV58" s="471"/>
      <c r="AW58" s="471"/>
      <c r="AX58" s="471"/>
      <c r="AY58" s="471"/>
      <c r="BB58" s="470"/>
      <c r="BC58" s="469"/>
      <c r="BD58" s="469"/>
    </row>
    <row r="59" spans="1:56" ht="13.5" customHeight="1">
      <c r="A59" s="583"/>
      <c r="B59" s="583"/>
      <c r="C59" s="583"/>
      <c r="D59" s="1950">
        <v>1624</v>
      </c>
      <c r="E59" s="373" t="s">
        <v>19</v>
      </c>
      <c r="F59" s="372"/>
      <c r="G59" s="498">
        <f>SUM(G60:G62)</f>
        <v>0</v>
      </c>
      <c r="H59" s="498">
        <f>SUM(H60:H62)</f>
        <v>0</v>
      </c>
      <c r="I59" s="498">
        <f t="shared" si="7"/>
        <v>0</v>
      </c>
      <c r="J59" s="498"/>
      <c r="K59" s="498">
        <f>SUM(K60:K62)</f>
        <v>0</v>
      </c>
      <c r="L59" s="498">
        <f>SUM(L60:L62)</f>
        <v>0</v>
      </c>
      <c r="M59" s="498">
        <f t="shared" si="8"/>
        <v>0</v>
      </c>
      <c r="N59" s="498"/>
      <c r="O59" s="498">
        <f>SUM(O60:O62)</f>
        <v>5</v>
      </c>
      <c r="P59" s="498">
        <f>SUM(P60:P62)</f>
        <v>7</v>
      </c>
      <c r="Q59" s="498">
        <f t="shared" si="9"/>
        <v>12</v>
      </c>
      <c r="R59" s="498"/>
      <c r="S59" s="498">
        <f>SUM(S60:S62)</f>
        <v>0</v>
      </c>
      <c r="T59" s="498">
        <f>SUM(T60:T62)</f>
        <v>0</v>
      </c>
      <c r="U59" s="498">
        <f t="shared" si="10"/>
        <v>0</v>
      </c>
      <c r="V59" s="498"/>
      <c r="W59" s="498">
        <f>SUM(W60:W62)</f>
        <v>4</v>
      </c>
      <c r="X59" s="498">
        <f>SUM(X60:X62)</f>
        <v>7</v>
      </c>
      <c r="Y59" s="498">
        <f t="shared" si="11"/>
        <v>11</v>
      </c>
      <c r="Z59" s="498"/>
      <c r="AA59" s="498">
        <f>SUM(AA60:AA62)</f>
        <v>6</v>
      </c>
      <c r="AB59" s="498">
        <f>SUM(AB60:AB62)</f>
        <v>4</v>
      </c>
      <c r="AC59" s="498">
        <f t="shared" si="12"/>
        <v>10</v>
      </c>
      <c r="AD59" s="498"/>
      <c r="AE59" s="49">
        <f t="shared" si="13"/>
        <v>33</v>
      </c>
      <c r="AF59" s="471"/>
      <c r="AG59" s="471"/>
      <c r="AH59" s="471"/>
      <c r="AI59" s="471"/>
      <c r="AJ59" s="471"/>
      <c r="AK59" s="471"/>
      <c r="AL59" s="471"/>
      <c r="AM59" s="471"/>
      <c r="AN59" s="471"/>
      <c r="AO59" s="471"/>
      <c r="AP59" s="471"/>
      <c r="AQ59" s="471"/>
      <c r="AR59" s="471"/>
      <c r="AS59" s="471"/>
      <c r="AT59" s="471"/>
      <c r="AU59" s="471"/>
      <c r="AV59" s="471"/>
      <c r="AW59" s="471"/>
      <c r="AX59" s="471"/>
      <c r="AY59" s="471"/>
      <c r="BB59" s="470"/>
      <c r="BC59" s="469"/>
      <c r="BD59" s="469"/>
    </row>
    <row r="60" spans="1:56" ht="13.5" customHeight="1">
      <c r="A60" s="583">
        <v>9</v>
      </c>
      <c r="B60" s="583">
        <v>4</v>
      </c>
      <c r="C60" s="583">
        <v>8</v>
      </c>
      <c r="D60" s="1950"/>
      <c r="E60" s="478" t="s">
        <v>21</v>
      </c>
      <c r="F60" s="479"/>
      <c r="G60" s="478">
        <v>0</v>
      </c>
      <c r="H60" s="478">
        <v>0</v>
      </c>
      <c r="I60" s="497">
        <f t="shared" si="7"/>
        <v>0</v>
      </c>
      <c r="J60" s="497"/>
      <c r="K60" s="478">
        <v>0</v>
      </c>
      <c r="L60" s="478">
        <v>0</v>
      </c>
      <c r="M60" s="497">
        <f t="shared" si="8"/>
        <v>0</v>
      </c>
      <c r="N60" s="497"/>
      <c r="O60" s="478">
        <v>1</v>
      </c>
      <c r="P60" s="478">
        <v>1</v>
      </c>
      <c r="Q60" s="497">
        <f t="shared" si="9"/>
        <v>2</v>
      </c>
      <c r="R60" s="497"/>
      <c r="S60" s="478">
        <v>0</v>
      </c>
      <c r="T60" s="478">
        <v>0</v>
      </c>
      <c r="U60" s="497">
        <f t="shared" si="10"/>
        <v>0</v>
      </c>
      <c r="V60" s="497"/>
      <c r="W60" s="478">
        <v>1</v>
      </c>
      <c r="X60" s="478">
        <v>5</v>
      </c>
      <c r="Y60" s="497">
        <f t="shared" si="11"/>
        <v>6</v>
      </c>
      <c r="Z60" s="497"/>
      <c r="AA60" s="478">
        <v>4</v>
      </c>
      <c r="AB60" s="478">
        <v>1</v>
      </c>
      <c r="AC60" s="497">
        <f t="shared" si="12"/>
        <v>5</v>
      </c>
      <c r="AD60" s="497"/>
      <c r="AE60" s="516">
        <f t="shared" si="13"/>
        <v>13</v>
      </c>
      <c r="AF60" s="471"/>
      <c r="AG60" s="471"/>
      <c r="AH60" s="471"/>
      <c r="AI60" s="471"/>
      <c r="AJ60" s="471"/>
      <c r="AK60" s="471"/>
      <c r="AL60" s="471"/>
      <c r="AM60" s="471"/>
      <c r="AN60" s="471"/>
      <c r="AO60" s="471"/>
      <c r="AP60" s="471"/>
      <c r="AQ60" s="471"/>
      <c r="AR60" s="471"/>
      <c r="AS60" s="471"/>
      <c r="AT60" s="471"/>
      <c r="AU60" s="471"/>
      <c r="AV60" s="471"/>
      <c r="AW60" s="471"/>
      <c r="AX60" s="471"/>
      <c r="AY60" s="471"/>
      <c r="BB60" s="470"/>
      <c r="BC60" s="469"/>
      <c r="BD60" s="469"/>
    </row>
    <row r="61" spans="1:56" ht="13.5" customHeight="1">
      <c r="A61" s="583">
        <v>9</v>
      </c>
      <c r="B61" s="583">
        <v>4</v>
      </c>
      <c r="C61" s="583">
        <v>8</v>
      </c>
      <c r="D61" s="1950"/>
      <c r="E61" s="478" t="s">
        <v>149</v>
      </c>
      <c r="F61" s="594"/>
      <c r="G61" s="478">
        <v>0</v>
      </c>
      <c r="H61" s="478">
        <v>0</v>
      </c>
      <c r="I61" s="497">
        <f t="shared" si="7"/>
        <v>0</v>
      </c>
      <c r="J61" s="497"/>
      <c r="K61" s="478">
        <v>0</v>
      </c>
      <c r="L61" s="478">
        <v>0</v>
      </c>
      <c r="M61" s="497">
        <f t="shared" si="8"/>
        <v>0</v>
      </c>
      <c r="N61" s="497"/>
      <c r="O61" s="478">
        <v>0</v>
      </c>
      <c r="P61" s="478">
        <v>0</v>
      </c>
      <c r="Q61" s="497">
        <f t="shared" si="9"/>
        <v>0</v>
      </c>
      <c r="R61" s="497"/>
      <c r="S61" s="478">
        <v>0</v>
      </c>
      <c r="T61" s="478">
        <v>0</v>
      </c>
      <c r="U61" s="497">
        <f t="shared" si="10"/>
        <v>0</v>
      </c>
      <c r="V61" s="497"/>
      <c r="W61" s="478">
        <v>2</v>
      </c>
      <c r="X61" s="478">
        <v>0</v>
      </c>
      <c r="Y61" s="497">
        <f t="shared" si="11"/>
        <v>2</v>
      </c>
      <c r="Z61" s="497"/>
      <c r="AA61" s="478">
        <v>2</v>
      </c>
      <c r="AB61" s="478">
        <v>3</v>
      </c>
      <c r="AC61" s="497">
        <f t="shared" si="12"/>
        <v>5</v>
      </c>
      <c r="AD61" s="497"/>
      <c r="AE61" s="516">
        <f t="shared" si="13"/>
        <v>7</v>
      </c>
      <c r="AF61" s="471"/>
      <c r="AG61" s="471"/>
      <c r="AH61" s="471"/>
      <c r="AI61" s="471"/>
      <c r="AJ61" s="471"/>
      <c r="AK61" s="471"/>
      <c r="AL61" s="471"/>
      <c r="AM61" s="471"/>
      <c r="AN61" s="471"/>
      <c r="AO61" s="471"/>
      <c r="AP61" s="471"/>
      <c r="AQ61" s="471"/>
      <c r="AR61" s="471"/>
      <c r="AS61" s="471"/>
      <c r="AT61" s="471"/>
      <c r="AU61" s="471"/>
      <c r="AV61" s="471"/>
      <c r="AW61" s="471"/>
      <c r="AX61" s="471"/>
      <c r="AY61" s="471"/>
      <c r="BB61" s="470"/>
      <c r="BC61" s="469"/>
      <c r="BD61" s="469"/>
    </row>
    <row r="62" spans="1:56" ht="13.5" customHeight="1">
      <c r="A62" s="583">
        <v>9</v>
      </c>
      <c r="B62" s="583">
        <v>5</v>
      </c>
      <c r="C62" s="583">
        <v>11</v>
      </c>
      <c r="D62" s="1950"/>
      <c r="E62" s="478" t="s">
        <v>22</v>
      </c>
      <c r="F62" s="593"/>
      <c r="G62" s="478">
        <v>0</v>
      </c>
      <c r="H62" s="478">
        <v>0</v>
      </c>
      <c r="I62" s="497">
        <f t="shared" si="7"/>
        <v>0</v>
      </c>
      <c r="J62" s="497"/>
      <c r="K62" s="478">
        <v>0</v>
      </c>
      <c r="L62" s="478">
        <v>0</v>
      </c>
      <c r="M62" s="497">
        <f t="shared" si="8"/>
        <v>0</v>
      </c>
      <c r="N62" s="497"/>
      <c r="O62" s="478">
        <v>4</v>
      </c>
      <c r="P62" s="478">
        <v>6</v>
      </c>
      <c r="Q62" s="497">
        <f t="shared" si="9"/>
        <v>10</v>
      </c>
      <c r="R62" s="497"/>
      <c r="S62" s="478">
        <v>0</v>
      </c>
      <c r="T62" s="478">
        <v>0</v>
      </c>
      <c r="U62" s="497">
        <f t="shared" si="10"/>
        <v>0</v>
      </c>
      <c r="V62" s="497"/>
      <c r="W62" s="478">
        <v>1</v>
      </c>
      <c r="X62" s="478">
        <v>2</v>
      </c>
      <c r="Y62" s="497">
        <f t="shared" si="11"/>
        <v>3</v>
      </c>
      <c r="Z62" s="497"/>
      <c r="AA62" s="478">
        <v>0</v>
      </c>
      <c r="AB62" s="478">
        <v>0</v>
      </c>
      <c r="AC62" s="497">
        <f t="shared" si="12"/>
        <v>0</v>
      </c>
      <c r="AD62" s="497"/>
      <c r="AE62" s="516">
        <f t="shared" si="13"/>
        <v>13</v>
      </c>
      <c r="AF62" s="471"/>
      <c r="AG62" s="471"/>
      <c r="AH62" s="471"/>
      <c r="AI62" s="471"/>
      <c r="AJ62" s="471"/>
      <c r="AK62" s="471"/>
      <c r="AL62" s="471"/>
      <c r="AM62" s="471"/>
      <c r="AN62" s="471"/>
      <c r="AO62" s="471"/>
      <c r="AP62" s="471"/>
      <c r="AQ62" s="471"/>
      <c r="AR62" s="471"/>
      <c r="AS62" s="471"/>
      <c r="AT62" s="471"/>
      <c r="AU62" s="471"/>
      <c r="AV62" s="471"/>
      <c r="AW62" s="471"/>
      <c r="AX62" s="471"/>
      <c r="AY62" s="471"/>
      <c r="BB62" s="470"/>
      <c r="BC62" s="469"/>
      <c r="BD62" s="469"/>
    </row>
    <row r="63" spans="1:56" ht="13.5" customHeight="1">
      <c r="A63" s="583"/>
      <c r="B63" s="583"/>
      <c r="C63" s="583"/>
      <c r="D63" s="1961"/>
      <c r="E63" s="2161" t="s">
        <v>223</v>
      </c>
      <c r="F63" s="2161"/>
      <c r="G63" s="592">
        <f>SUM(G64:G65)</f>
        <v>1</v>
      </c>
      <c r="H63" s="592">
        <f>SUM(H64:H65)</f>
        <v>0</v>
      </c>
      <c r="I63" s="591">
        <f t="shared" si="7"/>
        <v>1</v>
      </c>
      <c r="J63" s="591"/>
      <c r="K63" s="591">
        <f>SUM(K64:K65)</f>
        <v>0</v>
      </c>
      <c r="L63" s="591">
        <f>SUM(L64:L65)</f>
        <v>0</v>
      </c>
      <c r="M63" s="591">
        <f t="shared" si="8"/>
        <v>0</v>
      </c>
      <c r="N63" s="591"/>
      <c r="O63" s="591">
        <f>SUM(O64:O65)</f>
        <v>0</v>
      </c>
      <c r="P63" s="591">
        <f>SUM(P64:P65)</f>
        <v>0</v>
      </c>
      <c r="Q63" s="591">
        <f t="shared" si="9"/>
        <v>0</v>
      </c>
      <c r="R63" s="591"/>
      <c r="S63" s="591">
        <f>SUM(S64:S65)</f>
        <v>0</v>
      </c>
      <c r="T63" s="591">
        <f>SUM(T64:T65)</f>
        <v>0</v>
      </c>
      <c r="U63" s="591">
        <f t="shared" si="10"/>
        <v>0</v>
      </c>
      <c r="V63" s="591"/>
      <c r="W63" s="591">
        <f>SUM(W64:W65)</f>
        <v>0</v>
      </c>
      <c r="X63" s="591">
        <f>SUM(X64:X65)</f>
        <v>1</v>
      </c>
      <c r="Y63" s="591">
        <f t="shared" si="11"/>
        <v>1</v>
      </c>
      <c r="Z63" s="591"/>
      <c r="AA63" s="591">
        <f>SUM(AA64:AB65)</f>
        <v>0</v>
      </c>
      <c r="AB63" s="591">
        <f>SUM(AB64:AC65)</f>
        <v>0</v>
      </c>
      <c r="AC63" s="591">
        <f t="shared" si="12"/>
        <v>0</v>
      </c>
      <c r="AD63" s="591"/>
      <c r="AE63" s="591">
        <f t="shared" si="13"/>
        <v>2</v>
      </c>
      <c r="AF63" s="471"/>
      <c r="AG63" s="471"/>
      <c r="AH63" s="471"/>
      <c r="AI63" s="471"/>
      <c r="AJ63" s="471"/>
      <c r="AK63" s="471"/>
      <c r="AL63" s="471"/>
      <c r="AM63" s="471"/>
      <c r="AN63" s="471"/>
      <c r="AO63" s="471"/>
      <c r="AP63" s="471"/>
      <c r="AQ63" s="471"/>
      <c r="AR63" s="471"/>
      <c r="AS63" s="471"/>
      <c r="AT63" s="471"/>
      <c r="AU63" s="471"/>
      <c r="AV63" s="471"/>
      <c r="AW63" s="471"/>
      <c r="AX63" s="471"/>
      <c r="AY63" s="471"/>
      <c r="BB63" s="470"/>
      <c r="BC63" s="469"/>
      <c r="BD63" s="469"/>
    </row>
    <row r="64" spans="1:56" ht="13.5" customHeight="1">
      <c r="A64" s="468">
        <v>10</v>
      </c>
      <c r="B64" s="468">
        <v>2</v>
      </c>
      <c r="C64" s="468">
        <v>11</v>
      </c>
      <c r="D64" s="1950"/>
      <c r="E64" s="478" t="s">
        <v>205</v>
      </c>
      <c r="F64" s="479"/>
      <c r="G64" s="478">
        <v>0</v>
      </c>
      <c r="H64" s="478">
        <v>0</v>
      </c>
      <c r="I64" s="588">
        <f t="shared" si="7"/>
        <v>0</v>
      </c>
      <c r="J64" s="590"/>
      <c r="K64" s="589">
        <v>0</v>
      </c>
      <c r="L64" s="589">
        <v>0</v>
      </c>
      <c r="M64" s="588">
        <f t="shared" si="8"/>
        <v>0</v>
      </c>
      <c r="N64" s="590"/>
      <c r="O64" s="589">
        <v>0</v>
      </c>
      <c r="P64" s="589">
        <v>0</v>
      </c>
      <c r="Q64" s="588">
        <f t="shared" si="9"/>
        <v>0</v>
      </c>
      <c r="R64" s="590"/>
      <c r="S64" s="589">
        <v>0</v>
      </c>
      <c r="T64" s="589">
        <v>0</v>
      </c>
      <c r="U64" s="588">
        <f t="shared" si="10"/>
        <v>0</v>
      </c>
      <c r="V64" s="590"/>
      <c r="W64" s="589">
        <v>0</v>
      </c>
      <c r="X64" s="589">
        <v>0</v>
      </c>
      <c r="Y64" s="588">
        <f t="shared" si="11"/>
        <v>0</v>
      </c>
      <c r="Z64" s="590"/>
      <c r="AA64" s="589">
        <v>0</v>
      </c>
      <c r="AB64" s="589">
        <v>0</v>
      </c>
      <c r="AC64" s="588">
        <f t="shared" si="12"/>
        <v>0</v>
      </c>
      <c r="AD64" s="588"/>
      <c r="AE64" s="587">
        <f t="shared" si="13"/>
        <v>0</v>
      </c>
      <c r="AF64" s="471"/>
      <c r="AG64" s="471"/>
      <c r="AH64" s="471"/>
      <c r="AI64" s="471"/>
      <c r="AJ64" s="471"/>
      <c r="AK64" s="471"/>
      <c r="AL64" s="471"/>
      <c r="AM64" s="471"/>
      <c r="AN64" s="471"/>
      <c r="AO64" s="471"/>
      <c r="AP64" s="471"/>
      <c r="AQ64" s="471"/>
      <c r="AR64" s="471"/>
      <c r="AS64" s="471"/>
      <c r="AT64" s="471"/>
      <c r="AU64" s="471"/>
      <c r="AV64" s="471"/>
      <c r="AW64" s="471"/>
      <c r="AX64" s="471"/>
      <c r="AY64" s="471"/>
      <c r="BB64" s="470"/>
      <c r="BC64" s="469"/>
      <c r="BD64" s="469"/>
    </row>
    <row r="65" spans="1:56" ht="13.5" customHeight="1">
      <c r="A65" s="468">
        <v>10</v>
      </c>
      <c r="B65" s="468">
        <v>3</v>
      </c>
      <c r="C65" s="468">
        <v>11</v>
      </c>
      <c r="D65" s="2102"/>
      <c r="E65" s="474" t="s">
        <v>187</v>
      </c>
      <c r="F65" s="475"/>
      <c r="G65" s="478">
        <v>1</v>
      </c>
      <c r="H65" s="478">
        <v>0</v>
      </c>
      <c r="I65" s="585">
        <f t="shared" si="7"/>
        <v>1</v>
      </c>
      <c r="J65" s="586"/>
      <c r="K65" s="474">
        <v>0</v>
      </c>
      <c r="L65" s="474">
        <v>0</v>
      </c>
      <c r="M65" s="585">
        <f t="shared" si="8"/>
        <v>0</v>
      </c>
      <c r="N65" s="586"/>
      <c r="O65" s="474">
        <v>0</v>
      </c>
      <c r="P65" s="474">
        <v>0</v>
      </c>
      <c r="Q65" s="585">
        <f t="shared" si="9"/>
        <v>0</v>
      </c>
      <c r="R65" s="586"/>
      <c r="S65" s="474">
        <v>0</v>
      </c>
      <c r="T65" s="474">
        <v>0</v>
      </c>
      <c r="U65" s="585">
        <f t="shared" si="10"/>
        <v>0</v>
      </c>
      <c r="V65" s="586"/>
      <c r="W65" s="474">
        <v>0</v>
      </c>
      <c r="X65" s="474">
        <v>1</v>
      </c>
      <c r="Y65" s="585">
        <f t="shared" si="11"/>
        <v>1</v>
      </c>
      <c r="Z65" s="586"/>
      <c r="AA65" s="474">
        <v>0</v>
      </c>
      <c r="AB65" s="474">
        <v>0</v>
      </c>
      <c r="AC65" s="585">
        <f t="shared" si="12"/>
        <v>0</v>
      </c>
      <c r="AD65" s="585"/>
      <c r="AE65" s="584">
        <f t="shared" si="13"/>
        <v>2</v>
      </c>
      <c r="AF65" s="471"/>
      <c r="AG65" s="471"/>
      <c r="AH65" s="471"/>
      <c r="AI65" s="471"/>
      <c r="AJ65" s="471"/>
      <c r="AK65" s="471"/>
      <c r="AL65" s="471"/>
      <c r="AM65" s="471"/>
      <c r="AN65" s="471"/>
      <c r="AO65" s="471"/>
      <c r="AP65" s="471"/>
      <c r="AQ65" s="471"/>
      <c r="AR65" s="471"/>
      <c r="AS65" s="471"/>
      <c r="AT65" s="471"/>
      <c r="AU65" s="471"/>
      <c r="AV65" s="471"/>
      <c r="AW65" s="471"/>
      <c r="AX65" s="471"/>
      <c r="AY65" s="471"/>
      <c r="BB65" s="470"/>
      <c r="BC65" s="469"/>
      <c r="BD65" s="469"/>
    </row>
    <row r="66" spans="1:56">
      <c r="A66" s="583"/>
      <c r="B66" s="583" t="s">
        <v>17</v>
      </c>
      <c r="C66" s="583" t="s">
        <v>17</v>
      </c>
      <c r="D66" s="582"/>
      <c r="E66" s="381" t="s">
        <v>11</v>
      </c>
      <c r="F66" s="581"/>
      <c r="G66" s="482">
        <v>8</v>
      </c>
      <c r="H66" s="482">
        <v>3</v>
      </c>
      <c r="I66" s="580">
        <f t="shared" si="7"/>
        <v>11</v>
      </c>
      <c r="J66" s="580"/>
      <c r="K66" s="494">
        <v>0</v>
      </c>
      <c r="L66" s="494">
        <v>0</v>
      </c>
      <c r="M66" s="580">
        <f t="shared" si="8"/>
        <v>0</v>
      </c>
      <c r="N66" s="580"/>
      <c r="O66" s="494">
        <v>47</v>
      </c>
      <c r="P66" s="494">
        <v>36</v>
      </c>
      <c r="Q66" s="580">
        <f t="shared" si="9"/>
        <v>83</v>
      </c>
      <c r="R66" s="580"/>
      <c r="S66" s="494">
        <v>3</v>
      </c>
      <c r="T66" s="494">
        <v>0</v>
      </c>
      <c r="U66" s="580">
        <f t="shared" si="10"/>
        <v>3</v>
      </c>
      <c r="V66" s="580"/>
      <c r="W66" s="494">
        <v>21</v>
      </c>
      <c r="X66" s="494">
        <v>29</v>
      </c>
      <c r="Y66" s="580">
        <f t="shared" si="11"/>
        <v>50</v>
      </c>
      <c r="Z66" s="580"/>
      <c r="AA66" s="494">
        <v>4</v>
      </c>
      <c r="AB66" s="494">
        <v>4</v>
      </c>
      <c r="AC66" s="580">
        <f t="shared" si="12"/>
        <v>8</v>
      </c>
      <c r="AD66" s="580"/>
      <c r="AE66" s="49">
        <f t="shared" si="13"/>
        <v>155</v>
      </c>
    </row>
    <row r="67" spans="1:56" ht="15" customHeight="1">
      <c r="D67" s="579"/>
      <c r="E67" s="2103" t="s">
        <v>0</v>
      </c>
      <c r="F67" s="2104"/>
      <c r="G67" s="578">
        <f t="shared" ref="G67:AE67" si="14">SUM(G9+G20+G30+G34+G37+G42+G49+G52+G59+G63+G66)</f>
        <v>23</v>
      </c>
      <c r="H67" s="578">
        <f t="shared" si="14"/>
        <v>8</v>
      </c>
      <c r="I67" s="578">
        <f t="shared" si="14"/>
        <v>31</v>
      </c>
      <c r="J67" s="578">
        <f t="shared" si="14"/>
        <v>0</v>
      </c>
      <c r="K67" s="578">
        <f t="shared" si="14"/>
        <v>0</v>
      </c>
      <c r="L67" s="578">
        <f t="shared" si="14"/>
        <v>0</v>
      </c>
      <c r="M67" s="578">
        <f t="shared" si="14"/>
        <v>0</v>
      </c>
      <c r="N67" s="578">
        <f t="shared" si="14"/>
        <v>0</v>
      </c>
      <c r="O67" s="578">
        <f t="shared" si="14"/>
        <v>393</v>
      </c>
      <c r="P67" s="578">
        <f t="shared" si="14"/>
        <v>281</v>
      </c>
      <c r="Q67" s="578">
        <f t="shared" si="14"/>
        <v>674</v>
      </c>
      <c r="R67" s="578">
        <f t="shared" si="14"/>
        <v>0</v>
      </c>
      <c r="S67" s="578">
        <f t="shared" si="14"/>
        <v>118</v>
      </c>
      <c r="T67" s="578">
        <f t="shared" si="14"/>
        <v>35</v>
      </c>
      <c r="U67" s="578">
        <f t="shared" si="14"/>
        <v>153</v>
      </c>
      <c r="V67" s="578">
        <f t="shared" si="14"/>
        <v>0</v>
      </c>
      <c r="W67" s="578">
        <f t="shared" si="14"/>
        <v>552</v>
      </c>
      <c r="X67" s="578">
        <f t="shared" si="14"/>
        <v>402</v>
      </c>
      <c r="Y67" s="578">
        <f t="shared" si="14"/>
        <v>954</v>
      </c>
      <c r="Z67" s="578">
        <f t="shared" si="14"/>
        <v>0</v>
      </c>
      <c r="AA67" s="578">
        <f t="shared" si="14"/>
        <v>314</v>
      </c>
      <c r="AB67" s="578">
        <f t="shared" si="14"/>
        <v>163</v>
      </c>
      <c r="AC67" s="578">
        <f t="shared" si="14"/>
        <v>477</v>
      </c>
      <c r="AD67" s="578">
        <f t="shared" si="14"/>
        <v>0</v>
      </c>
      <c r="AE67" s="577">
        <f t="shared" si="14"/>
        <v>2289</v>
      </c>
    </row>
    <row r="68" spans="1:56" ht="12.75" customHeight="1">
      <c r="E68" s="510" t="s">
        <v>185</v>
      </c>
      <c r="G68" s="452"/>
      <c r="H68" s="452"/>
      <c r="I68" s="452"/>
      <c r="J68" s="452"/>
      <c r="K68" s="452"/>
      <c r="L68" s="452"/>
      <c r="M68" s="452"/>
      <c r="N68" s="452"/>
      <c r="O68" s="452"/>
      <c r="P68" s="452"/>
      <c r="Q68" s="452"/>
      <c r="R68" s="452"/>
      <c r="S68" s="452"/>
      <c r="T68" s="452"/>
      <c r="U68" s="452"/>
      <c r="V68" s="452"/>
      <c r="W68" s="452"/>
      <c r="X68" s="452"/>
      <c r="Y68" s="452"/>
      <c r="Z68" s="452"/>
      <c r="AA68" s="452"/>
      <c r="AB68" s="452"/>
      <c r="AC68" s="452"/>
    </row>
    <row r="69" spans="1:56" ht="12.75" customHeight="1">
      <c r="E69" s="451"/>
      <c r="G69" s="454"/>
      <c r="H69" s="454"/>
      <c r="I69" s="454"/>
      <c r="J69" s="454"/>
      <c r="K69" s="454"/>
      <c r="L69" s="454"/>
      <c r="M69" s="454"/>
      <c r="N69" s="454"/>
      <c r="O69" s="454"/>
      <c r="P69" s="454"/>
      <c r="Q69" s="454"/>
      <c r="R69" s="454"/>
      <c r="S69" s="454"/>
      <c r="T69" s="454"/>
      <c r="U69" s="454"/>
      <c r="V69" s="454"/>
      <c r="W69" s="454"/>
      <c r="X69" s="454"/>
      <c r="Y69" s="454"/>
      <c r="Z69" s="454"/>
      <c r="AA69" s="454"/>
      <c r="AB69" s="454"/>
      <c r="AC69" s="454"/>
      <c r="AD69" s="454"/>
    </row>
    <row r="70" spans="1:56" ht="12.75" customHeight="1">
      <c r="E70" s="451"/>
      <c r="G70" s="454"/>
      <c r="H70" s="454"/>
      <c r="I70" s="454"/>
      <c r="J70" s="454"/>
      <c r="K70" s="454"/>
      <c r="L70" s="454"/>
      <c r="M70" s="454"/>
      <c r="N70" s="454"/>
      <c r="O70" s="454"/>
      <c r="P70" s="454"/>
      <c r="Q70" s="454"/>
      <c r="R70" s="454"/>
      <c r="S70" s="454"/>
      <c r="T70" s="454"/>
      <c r="U70" s="454"/>
      <c r="V70" s="454"/>
      <c r="W70" s="454"/>
      <c r="X70" s="454"/>
      <c r="Y70" s="454"/>
      <c r="Z70" s="454"/>
      <c r="AA70" s="454"/>
      <c r="AB70" s="454"/>
      <c r="AC70" s="454"/>
      <c r="AD70" s="454"/>
    </row>
    <row r="71" spans="1:56" ht="12.75" customHeight="1">
      <c r="G71" s="454"/>
      <c r="H71" s="454"/>
      <c r="I71" s="454"/>
      <c r="J71" s="454"/>
      <c r="K71" s="454"/>
      <c r="L71" s="454"/>
      <c r="M71" s="454"/>
      <c r="N71" s="454"/>
      <c r="O71" s="454"/>
      <c r="P71" s="454"/>
      <c r="Q71" s="454"/>
      <c r="R71" s="454"/>
      <c r="S71" s="454"/>
      <c r="T71" s="454"/>
      <c r="U71" s="454"/>
      <c r="V71" s="454"/>
      <c r="W71" s="454"/>
      <c r="X71" s="454"/>
      <c r="Y71" s="454"/>
      <c r="Z71" s="454"/>
      <c r="AA71" s="454"/>
      <c r="AB71" s="454"/>
      <c r="AC71" s="454"/>
    </row>
    <row r="72" spans="1:56" ht="15" customHeight="1">
      <c r="G72" s="452"/>
      <c r="H72" s="452"/>
      <c r="I72" s="452"/>
      <c r="J72" s="452"/>
      <c r="K72" s="452"/>
      <c r="L72" s="452"/>
      <c r="M72" s="452"/>
      <c r="N72" s="452"/>
      <c r="O72" s="452"/>
      <c r="P72" s="452"/>
      <c r="Q72" s="452"/>
      <c r="R72" s="452"/>
      <c r="S72" s="452"/>
      <c r="T72" s="452"/>
      <c r="U72" s="452"/>
      <c r="V72" s="452"/>
      <c r="W72" s="452"/>
      <c r="X72" s="452"/>
      <c r="Y72" s="452"/>
      <c r="Z72" s="452"/>
      <c r="AA72" s="452"/>
      <c r="AB72" s="452"/>
      <c r="AC72" s="452"/>
      <c r="AD72" s="452"/>
    </row>
    <row r="73" spans="1:56" ht="12" customHeight="1">
      <c r="G73" s="452"/>
      <c r="H73" s="452"/>
      <c r="I73" s="452"/>
      <c r="J73" s="452"/>
      <c r="K73" s="452"/>
      <c r="L73" s="452"/>
      <c r="M73" s="452"/>
      <c r="N73" s="452"/>
      <c r="O73" s="452"/>
      <c r="P73" s="452"/>
      <c r="Q73" s="452"/>
      <c r="R73" s="452"/>
      <c r="S73" s="452"/>
      <c r="T73" s="452"/>
      <c r="U73" s="452"/>
      <c r="V73" s="452"/>
      <c r="W73" s="452"/>
      <c r="X73" s="452"/>
      <c r="Y73" s="452"/>
      <c r="Z73" s="452"/>
      <c r="AA73" s="452"/>
      <c r="AB73" s="452"/>
      <c r="AC73" s="452"/>
    </row>
    <row r="74" spans="1:56" ht="15" customHeight="1">
      <c r="G74" s="452"/>
      <c r="H74" s="452"/>
      <c r="I74" s="452"/>
      <c r="J74" s="452"/>
      <c r="K74" s="452"/>
      <c r="L74" s="452"/>
      <c r="M74" s="452"/>
      <c r="N74" s="452"/>
      <c r="O74" s="452"/>
      <c r="P74" s="452"/>
      <c r="Q74" s="452"/>
      <c r="R74" s="452"/>
      <c r="S74" s="452"/>
      <c r="T74" s="452"/>
      <c r="U74" s="452"/>
      <c r="V74" s="452"/>
      <c r="W74" s="452"/>
      <c r="X74" s="452"/>
      <c r="Y74" s="452"/>
      <c r="Z74" s="452"/>
      <c r="AA74" s="452"/>
      <c r="AB74" s="452"/>
      <c r="AC74" s="452"/>
    </row>
    <row r="75" spans="1:56" ht="15" customHeight="1">
      <c r="G75" s="452"/>
      <c r="H75" s="452"/>
      <c r="I75" s="452"/>
      <c r="J75" s="452"/>
      <c r="K75" s="452"/>
      <c r="L75" s="452"/>
      <c r="M75" s="452"/>
      <c r="N75" s="452"/>
      <c r="O75" s="452"/>
      <c r="P75" s="452"/>
      <c r="Q75" s="452"/>
      <c r="R75" s="452"/>
      <c r="S75" s="452"/>
      <c r="T75" s="452"/>
      <c r="U75" s="452"/>
      <c r="V75" s="452"/>
      <c r="W75" s="452"/>
      <c r="X75" s="452"/>
      <c r="Y75" s="452"/>
      <c r="Z75" s="452"/>
      <c r="AA75" s="452"/>
      <c r="AB75" s="452"/>
      <c r="AC75" s="452"/>
    </row>
    <row r="76" spans="1:56" ht="15" customHeight="1">
      <c r="G76" s="452"/>
      <c r="H76" s="452"/>
      <c r="I76" s="452"/>
      <c r="J76" s="452"/>
      <c r="K76" s="452"/>
      <c r="L76" s="452"/>
      <c r="M76" s="452"/>
      <c r="N76" s="452"/>
      <c r="O76" s="452"/>
      <c r="P76" s="452"/>
      <c r="Q76" s="452"/>
      <c r="R76" s="452"/>
      <c r="S76" s="452"/>
      <c r="T76" s="452"/>
      <c r="U76" s="452"/>
      <c r="V76" s="452"/>
      <c r="W76" s="452"/>
      <c r="X76" s="452"/>
      <c r="Y76" s="452"/>
      <c r="Z76" s="452"/>
      <c r="AA76" s="452"/>
      <c r="AB76" s="452"/>
      <c r="AC76" s="452"/>
    </row>
    <row r="77" spans="1:56" ht="15" customHeight="1">
      <c r="G77" s="452"/>
      <c r="H77" s="452"/>
      <c r="I77" s="452"/>
      <c r="J77" s="452"/>
      <c r="K77" s="452"/>
      <c r="L77" s="452"/>
      <c r="M77" s="452"/>
      <c r="N77" s="452"/>
      <c r="O77" s="452"/>
      <c r="P77" s="452"/>
      <c r="Q77" s="452"/>
      <c r="R77" s="452"/>
      <c r="S77" s="452"/>
      <c r="T77" s="452"/>
      <c r="U77" s="452"/>
      <c r="V77" s="452"/>
      <c r="W77" s="452"/>
      <c r="X77" s="452"/>
      <c r="Y77" s="452"/>
      <c r="Z77" s="452"/>
      <c r="AA77" s="452"/>
      <c r="AB77" s="452"/>
      <c r="AC77" s="452"/>
    </row>
    <row r="78" spans="1:56" ht="14.1" customHeight="1">
      <c r="G78" s="452"/>
      <c r="H78" s="452"/>
      <c r="I78" s="452"/>
      <c r="J78" s="452"/>
      <c r="K78" s="452"/>
      <c r="L78" s="452"/>
      <c r="M78" s="452"/>
      <c r="N78" s="452"/>
      <c r="O78" s="452"/>
      <c r="P78" s="452"/>
      <c r="Q78" s="452"/>
      <c r="R78" s="452"/>
      <c r="S78" s="452"/>
      <c r="T78" s="452"/>
      <c r="U78" s="452"/>
      <c r="V78" s="452"/>
      <c r="W78" s="452"/>
      <c r="X78" s="452"/>
      <c r="Y78" s="452"/>
      <c r="Z78" s="452"/>
      <c r="AA78" s="452"/>
      <c r="AB78" s="452"/>
      <c r="AC78" s="452"/>
    </row>
    <row r="79" spans="1:56" ht="12.75" customHeight="1">
      <c r="G79" s="452"/>
      <c r="H79" s="452"/>
      <c r="I79" s="452"/>
      <c r="J79" s="452"/>
      <c r="K79" s="452"/>
      <c r="L79" s="452"/>
      <c r="M79" s="452"/>
      <c r="N79" s="452"/>
      <c r="O79" s="452"/>
      <c r="P79" s="452"/>
      <c r="Q79" s="452"/>
      <c r="R79" s="452"/>
      <c r="S79" s="452"/>
      <c r="T79" s="452"/>
      <c r="U79" s="452"/>
      <c r="V79" s="452"/>
      <c r="W79" s="452"/>
      <c r="X79" s="452"/>
      <c r="Y79" s="452"/>
      <c r="Z79" s="452"/>
      <c r="AA79" s="452"/>
      <c r="AB79" s="452"/>
      <c r="AC79" s="452"/>
    </row>
    <row r="80" spans="1:56" ht="14.1" customHeight="1">
      <c r="G80" s="452"/>
      <c r="H80" s="452"/>
      <c r="I80" s="452"/>
      <c r="J80" s="452"/>
      <c r="K80" s="452"/>
      <c r="L80" s="452"/>
      <c r="M80" s="452"/>
      <c r="N80" s="452"/>
      <c r="O80" s="452"/>
      <c r="P80" s="452"/>
      <c r="Q80" s="452"/>
      <c r="R80" s="452"/>
      <c r="S80" s="452"/>
      <c r="T80" s="452"/>
      <c r="U80" s="452"/>
      <c r="V80" s="452"/>
      <c r="W80" s="452"/>
      <c r="X80" s="452"/>
      <c r="Y80" s="452"/>
      <c r="Z80" s="452"/>
      <c r="AA80" s="452"/>
      <c r="AB80" s="452"/>
      <c r="AC80" s="452"/>
      <c r="AF80" s="453"/>
      <c r="AG80" s="453"/>
      <c r="AH80" s="453"/>
      <c r="AI80" s="453"/>
      <c r="AJ80" s="453"/>
      <c r="AK80" s="453"/>
      <c r="AL80" s="453"/>
      <c r="AM80" s="453"/>
      <c r="AN80" s="453"/>
      <c r="AO80" s="453"/>
      <c r="AP80" s="453"/>
      <c r="AQ80" s="453"/>
      <c r="AR80" s="453"/>
      <c r="AS80" s="453"/>
      <c r="AT80" s="453"/>
      <c r="AU80" s="453"/>
      <c r="AV80" s="453"/>
      <c r="AW80" s="453"/>
      <c r="AX80" s="453"/>
      <c r="AY80" s="453"/>
    </row>
    <row r="81" spans="7:29">
      <c r="G81" s="452"/>
      <c r="H81" s="452"/>
      <c r="I81" s="452"/>
      <c r="J81" s="452"/>
      <c r="K81" s="452"/>
      <c r="L81" s="452"/>
      <c r="M81" s="452"/>
      <c r="N81" s="452"/>
      <c r="O81" s="452"/>
      <c r="P81" s="452"/>
      <c r="Q81" s="452"/>
      <c r="R81" s="452"/>
      <c r="S81" s="452"/>
      <c r="T81" s="452"/>
      <c r="U81" s="452"/>
      <c r="V81" s="452"/>
      <c r="W81" s="452"/>
      <c r="X81" s="452"/>
      <c r="Y81" s="452"/>
      <c r="Z81" s="452"/>
      <c r="AA81" s="452"/>
      <c r="AB81" s="452"/>
      <c r="AC81" s="452"/>
    </row>
    <row r="82" spans="7:29">
      <c r="G82" s="452"/>
      <c r="H82" s="452"/>
      <c r="I82" s="452"/>
      <c r="J82" s="452"/>
      <c r="K82" s="452"/>
      <c r="L82" s="452"/>
      <c r="M82" s="452"/>
      <c r="N82" s="452"/>
      <c r="O82" s="452"/>
      <c r="P82" s="452"/>
      <c r="Q82" s="452"/>
      <c r="R82" s="452"/>
      <c r="S82" s="452"/>
      <c r="T82" s="452"/>
      <c r="U82" s="452"/>
      <c r="V82" s="452"/>
      <c r="W82" s="452"/>
      <c r="X82" s="452"/>
      <c r="Y82" s="452"/>
      <c r="Z82" s="452"/>
      <c r="AA82" s="452"/>
      <c r="AB82" s="452"/>
      <c r="AC82" s="452"/>
    </row>
    <row r="83" spans="7:29">
      <c r="G83" s="452"/>
      <c r="H83" s="452"/>
      <c r="I83" s="452"/>
      <c r="J83" s="452"/>
      <c r="K83" s="452"/>
      <c r="L83" s="452"/>
      <c r="M83" s="452"/>
      <c r="N83" s="452"/>
      <c r="O83" s="452"/>
      <c r="P83" s="452"/>
      <c r="Q83" s="452"/>
      <c r="R83" s="452"/>
      <c r="S83" s="452"/>
      <c r="T83" s="452"/>
      <c r="U83" s="452"/>
      <c r="V83" s="452"/>
      <c r="W83" s="452"/>
      <c r="X83" s="452"/>
      <c r="Y83" s="452"/>
      <c r="Z83" s="452"/>
      <c r="AA83" s="452"/>
      <c r="AB83" s="452"/>
      <c r="AC83" s="452"/>
    </row>
    <row r="136" spans="5:6">
      <c r="E136" s="451"/>
      <c r="F136" s="451"/>
    </row>
  </sheetData>
  <mergeCells count="26">
    <mergeCell ref="AJ27:AP31"/>
    <mergeCell ref="D30:D33"/>
    <mergeCell ref="D3:AE3"/>
    <mergeCell ref="D6:D8"/>
    <mergeCell ref="K7:M7"/>
    <mergeCell ref="AA7:AC7"/>
    <mergeCell ref="S6:AC6"/>
    <mergeCell ref="O7:Q7"/>
    <mergeCell ref="K6:Q6"/>
    <mergeCell ref="G6:I7"/>
    <mergeCell ref="S7:U7"/>
    <mergeCell ref="W7:Y7"/>
    <mergeCell ref="D4:AE4"/>
    <mergeCell ref="E6:F8"/>
    <mergeCell ref="AE6:AE8"/>
    <mergeCell ref="D9:D19"/>
    <mergeCell ref="D20:D29"/>
    <mergeCell ref="D34:D36"/>
    <mergeCell ref="D63:D65"/>
    <mergeCell ref="E63:F63"/>
    <mergeCell ref="E67:F67"/>
    <mergeCell ref="D37:D41"/>
    <mergeCell ref="D42:D48"/>
    <mergeCell ref="D49:D51"/>
    <mergeCell ref="D52:D58"/>
    <mergeCell ref="D59:D62"/>
  </mergeCells>
  <printOptions horizontalCentered="1"/>
  <pageMargins left="0.86614173228346458" right="0.78740157480314965" top="0.86614173228346458" bottom="0.94488188976377963" header="0.51181102362204722" footer="0.51181102362204722"/>
  <pageSetup scale="54" orientation="portrait" r:id="rId1"/>
  <headerFooter alignWithMargins="0"/>
  <colBreaks count="1" manualBreakCount="1">
    <brk id="31"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98687-455C-4A14-83B0-EB1E1647650C}">
  <dimension ref="A1:IJ417"/>
  <sheetViews>
    <sheetView view="pageBreakPreview" topLeftCell="D31" zoomScaleNormal="115" zoomScaleSheetLayoutView="100" workbookViewId="0">
      <selection activeCell="D61" sqref="D61"/>
    </sheetView>
  </sheetViews>
  <sheetFormatPr baseColWidth="10" defaultRowHeight="12.75"/>
  <cols>
    <col min="1" max="1" width="1.85546875" style="531" hidden="1" customWidth="1"/>
    <col min="2" max="2" width="2.5703125" style="531" hidden="1" customWidth="1"/>
    <col min="3" max="3" width="3.7109375" style="532" hidden="1" customWidth="1"/>
    <col min="4" max="4" width="6.7109375" style="531" customWidth="1"/>
    <col min="5" max="5" width="1.5703125" style="531" customWidth="1"/>
    <col min="6" max="6" width="62" style="531" customWidth="1"/>
    <col min="7" max="21" width="5.7109375" style="531" customWidth="1"/>
    <col min="22" max="22" width="5.85546875" style="531" customWidth="1"/>
    <col min="23" max="23" width="11.42578125" style="531"/>
    <col min="24" max="24" width="11.42578125" style="1"/>
    <col min="25" max="25" width="4.7109375" style="1" customWidth="1"/>
    <col min="26" max="26" width="5" style="1" customWidth="1"/>
    <col min="27" max="27" width="2.28515625" style="1" customWidth="1"/>
    <col min="28" max="28" width="9" style="1" customWidth="1"/>
    <col min="29" max="29" width="8" style="1" customWidth="1"/>
    <col min="30" max="30" width="1" style="1" customWidth="1"/>
    <col min="31" max="31" width="6.7109375" style="1" customWidth="1"/>
    <col min="32" max="32" width="1" style="1" customWidth="1"/>
    <col min="33" max="33" width="6.7109375" style="1" customWidth="1"/>
    <col min="34" max="34" width="1" style="1" customWidth="1"/>
    <col min="35" max="35" width="6.7109375" style="1" customWidth="1"/>
    <col min="36" max="36" width="1" style="1" customWidth="1"/>
    <col min="37" max="37" width="6.7109375" style="1" customWidth="1"/>
    <col min="38" max="38" width="1" style="1" customWidth="1"/>
    <col min="39" max="39" width="6.7109375" style="1" customWidth="1"/>
    <col min="40" max="40" width="1" style="1" customWidth="1"/>
    <col min="41" max="42" width="6.7109375" style="1" customWidth="1"/>
    <col min="43" max="16384" width="11.42578125" style="1"/>
  </cols>
  <sheetData>
    <row r="1" spans="1:43" ht="12" customHeight="1">
      <c r="G1" s="555"/>
      <c r="H1" s="555"/>
      <c r="I1" s="555"/>
      <c r="J1" s="555"/>
      <c r="K1" s="555"/>
      <c r="L1" s="555"/>
      <c r="M1" s="555"/>
      <c r="N1" s="555"/>
      <c r="O1" s="555"/>
      <c r="P1" s="555"/>
      <c r="Q1" s="555"/>
      <c r="R1" s="555"/>
      <c r="S1" s="555"/>
      <c r="T1" s="555"/>
      <c r="U1" s="555"/>
      <c r="V1" s="555"/>
      <c r="W1" s="555"/>
      <c r="X1" s="389"/>
    </row>
    <row r="2" spans="1:43" ht="3.75" customHeight="1">
      <c r="G2" s="555"/>
      <c r="H2" s="555"/>
      <c r="I2" s="555"/>
      <c r="J2" s="555"/>
      <c r="K2" s="555"/>
      <c r="L2" s="555"/>
      <c r="M2" s="555"/>
      <c r="N2" s="555"/>
      <c r="O2" s="555"/>
      <c r="P2" s="555"/>
      <c r="Q2" s="555"/>
      <c r="R2" s="555"/>
      <c r="S2" s="555"/>
      <c r="T2" s="555"/>
      <c r="U2" s="555"/>
      <c r="V2" s="555"/>
      <c r="W2" s="555"/>
      <c r="X2" s="389"/>
    </row>
    <row r="3" spans="1:43" ht="15.75" customHeight="1">
      <c r="D3" s="2205" t="s">
        <v>225</v>
      </c>
      <c r="E3" s="2205"/>
      <c r="F3" s="2205"/>
      <c r="G3" s="2205"/>
      <c r="H3" s="2205"/>
      <c r="I3" s="2205"/>
      <c r="J3" s="2205"/>
      <c r="K3" s="2205"/>
      <c r="L3" s="2205"/>
      <c r="M3" s="2205"/>
      <c r="N3" s="2205"/>
      <c r="O3" s="2205"/>
      <c r="P3" s="2205"/>
      <c r="Q3" s="2205"/>
      <c r="R3" s="2205"/>
      <c r="S3" s="2205"/>
      <c r="T3" s="2205"/>
      <c r="U3" s="2205"/>
      <c r="V3" s="2205"/>
      <c r="W3" s="555"/>
      <c r="Z3" s="1938"/>
      <c r="AA3" s="1938"/>
      <c r="AB3" s="1938"/>
      <c r="AC3" s="1938"/>
      <c r="AD3" s="1938"/>
      <c r="AE3" s="1938"/>
      <c r="AF3" s="1938"/>
      <c r="AG3" s="1938"/>
      <c r="AH3" s="1938"/>
      <c r="AI3" s="1938"/>
      <c r="AJ3" s="1938"/>
      <c r="AK3" s="1938"/>
      <c r="AL3" s="1938"/>
      <c r="AM3" s="1938"/>
      <c r="AN3" s="1938"/>
    </row>
    <row r="4" spans="1:43" ht="15.75" customHeight="1">
      <c r="B4" s="562"/>
      <c r="C4" s="561"/>
      <c r="D4" s="2205" t="s">
        <v>61</v>
      </c>
      <c r="E4" s="2205"/>
      <c r="F4" s="2205"/>
      <c r="G4" s="2205"/>
      <c r="H4" s="2205"/>
      <c r="I4" s="2205"/>
      <c r="J4" s="2205"/>
      <c r="K4" s="2205"/>
      <c r="L4" s="2205"/>
      <c r="M4" s="2205"/>
      <c r="N4" s="2205"/>
      <c r="O4" s="2205"/>
      <c r="P4" s="2205"/>
      <c r="Q4" s="2205"/>
      <c r="R4" s="2205"/>
      <c r="S4" s="2205"/>
      <c r="T4" s="2205"/>
      <c r="U4" s="2205"/>
      <c r="V4" s="2205"/>
      <c r="W4" s="555"/>
      <c r="X4" s="414"/>
      <c r="Y4" s="414"/>
      <c r="Z4" s="413"/>
      <c r="AP4" s="2"/>
      <c r="AQ4" s="2"/>
    </row>
    <row r="5" spans="1:43" ht="13.5" customHeight="1">
      <c r="E5" s="20"/>
      <c r="F5" s="20"/>
      <c r="G5" s="20"/>
      <c r="H5" s="20"/>
      <c r="I5" s="20"/>
      <c r="J5" s="560"/>
      <c r="K5" s="560"/>
      <c r="L5" s="20"/>
      <c r="M5" s="20"/>
      <c r="N5" s="20"/>
      <c r="O5" s="560"/>
      <c r="P5" s="560"/>
      <c r="Q5" s="20"/>
      <c r="R5" s="20"/>
      <c r="S5" s="20"/>
      <c r="T5" s="560"/>
      <c r="U5" s="560"/>
      <c r="V5" s="559"/>
      <c r="W5" s="555"/>
      <c r="Z5" s="4"/>
    </row>
    <row r="6" spans="1:43" ht="12.75" customHeight="1">
      <c r="A6" s="545" t="s">
        <v>12</v>
      </c>
      <c r="B6" s="545" t="s">
        <v>13</v>
      </c>
      <c r="C6" s="545" t="s">
        <v>14</v>
      </c>
      <c r="D6" s="2193" t="s">
        <v>221</v>
      </c>
      <c r="E6" s="2195" t="s">
        <v>60</v>
      </c>
      <c r="F6" s="2195"/>
      <c r="G6" s="2208" t="s">
        <v>220</v>
      </c>
      <c r="H6" s="2208"/>
      <c r="I6" s="2208"/>
      <c r="J6" s="2208"/>
      <c r="K6" s="2208"/>
      <c r="L6" s="2208" t="s">
        <v>219</v>
      </c>
      <c r="M6" s="2208"/>
      <c r="N6" s="2208"/>
      <c r="O6" s="2208"/>
      <c r="P6" s="2208"/>
      <c r="Q6" s="2208" t="s">
        <v>199</v>
      </c>
      <c r="R6" s="2208"/>
      <c r="S6" s="2208"/>
      <c r="T6" s="2208"/>
      <c r="U6" s="2208"/>
      <c r="V6" s="2206" t="s">
        <v>0</v>
      </c>
      <c r="W6" s="555"/>
      <c r="X6" s="5"/>
    </row>
    <row r="7" spans="1:43">
      <c r="A7" s="545"/>
      <c r="B7" s="545"/>
      <c r="C7" s="545"/>
      <c r="D7" s="2194"/>
      <c r="E7" s="2196"/>
      <c r="F7" s="2196"/>
      <c r="G7" s="558" t="s">
        <v>216</v>
      </c>
      <c r="H7" s="558" t="s">
        <v>215</v>
      </c>
      <c r="I7" s="558" t="s">
        <v>214</v>
      </c>
      <c r="J7" s="558" t="s">
        <v>213</v>
      </c>
      <c r="K7" s="558" t="s">
        <v>0</v>
      </c>
      <c r="L7" s="558" t="s">
        <v>216</v>
      </c>
      <c r="M7" s="558" t="s">
        <v>215</v>
      </c>
      <c r="N7" s="558" t="s">
        <v>214</v>
      </c>
      <c r="O7" s="558" t="s">
        <v>213</v>
      </c>
      <c r="P7" s="558" t="s">
        <v>0</v>
      </c>
      <c r="Q7" s="558" t="s">
        <v>216</v>
      </c>
      <c r="R7" s="558" t="s">
        <v>215</v>
      </c>
      <c r="S7" s="558" t="s">
        <v>214</v>
      </c>
      <c r="T7" s="558" t="s">
        <v>213</v>
      </c>
      <c r="U7" s="558" t="s">
        <v>0</v>
      </c>
      <c r="V7" s="2207"/>
      <c r="W7" s="555"/>
    </row>
    <row r="8" spans="1:43">
      <c r="A8" s="545"/>
      <c r="B8" s="545"/>
      <c r="C8" s="545"/>
      <c r="D8" s="2199">
        <v>1401</v>
      </c>
      <c r="E8" s="23" t="s">
        <v>1</v>
      </c>
      <c r="F8" s="547"/>
      <c r="G8" s="543">
        <f>SUM(G9:G18)</f>
        <v>18</v>
      </c>
      <c r="H8" s="543">
        <f>SUM(H9:H18)</f>
        <v>0</v>
      </c>
      <c r="I8" s="543">
        <f>SUM(I9:I18)</f>
        <v>58</v>
      </c>
      <c r="J8" s="543">
        <f>SUM(J9:J18)</f>
        <v>46</v>
      </c>
      <c r="K8" s="543">
        <f t="shared" ref="K8:K39" si="0">SUM(G8:J8)</f>
        <v>122</v>
      </c>
      <c r="L8" s="543">
        <f>SUM(L9:L18)</f>
        <v>8</v>
      </c>
      <c r="M8" s="543">
        <f>SUM(M9:M18)</f>
        <v>0</v>
      </c>
      <c r="N8" s="543">
        <f>SUM(N9:N18)</f>
        <v>8</v>
      </c>
      <c r="O8" s="543">
        <f>SUM(O9:O18)</f>
        <v>4</v>
      </c>
      <c r="P8" s="543">
        <f t="shared" ref="P8:P39" si="1">SUM(L8:O8)</f>
        <v>20</v>
      </c>
      <c r="Q8" s="543">
        <f>SUM(Q9:Q18)</f>
        <v>63</v>
      </c>
      <c r="R8" s="543">
        <f>SUM(R9:R18)</f>
        <v>2</v>
      </c>
      <c r="S8" s="543">
        <f>SUM(S9:S18)</f>
        <v>59</v>
      </c>
      <c r="T8" s="543">
        <f>SUM(T9:T18)</f>
        <v>17</v>
      </c>
      <c r="U8" s="543">
        <f t="shared" ref="U8:U39" si="2">SUM(Q8:T8)</f>
        <v>141</v>
      </c>
      <c r="V8" s="542">
        <f t="shared" ref="V8:V39" si="3">SUM(P8,K8,U8)</f>
        <v>283</v>
      </c>
      <c r="W8" s="555"/>
    </row>
    <row r="9" spans="1:43">
      <c r="A9" s="545">
        <v>1</v>
      </c>
      <c r="B9" s="545">
        <v>1</v>
      </c>
      <c r="C9" s="545">
        <v>11</v>
      </c>
      <c r="D9" s="2200"/>
      <c r="E9" s="478" t="s">
        <v>33</v>
      </c>
      <c r="F9" s="20"/>
      <c r="G9" s="478">
        <v>8</v>
      </c>
      <c r="H9" s="478">
        <v>0</v>
      </c>
      <c r="I9" s="478">
        <v>21</v>
      </c>
      <c r="J9" s="478">
        <v>9</v>
      </c>
      <c r="K9" s="478">
        <f t="shared" si="0"/>
        <v>38</v>
      </c>
      <c r="L9" s="478">
        <v>0</v>
      </c>
      <c r="M9" s="478">
        <v>0</v>
      </c>
      <c r="N9" s="478">
        <v>0</v>
      </c>
      <c r="O9" s="478">
        <v>0</v>
      </c>
      <c r="P9" s="478">
        <f t="shared" si="1"/>
        <v>0</v>
      </c>
      <c r="Q9" s="478">
        <v>2</v>
      </c>
      <c r="R9" s="478">
        <v>2</v>
      </c>
      <c r="S9" s="478">
        <v>7</v>
      </c>
      <c r="T9" s="478">
        <v>2</v>
      </c>
      <c r="U9" s="478">
        <f t="shared" si="2"/>
        <v>13</v>
      </c>
      <c r="V9" s="546">
        <f t="shared" si="3"/>
        <v>51</v>
      </c>
      <c r="W9" s="555"/>
      <c r="X9" s="389"/>
    </row>
    <row r="10" spans="1:43">
      <c r="A10" s="545">
        <v>1</v>
      </c>
      <c r="B10" s="545">
        <v>1</v>
      </c>
      <c r="C10" s="545">
        <v>7</v>
      </c>
      <c r="D10" s="2200"/>
      <c r="E10" s="478" t="s">
        <v>224</v>
      </c>
      <c r="F10" s="20"/>
      <c r="G10" s="478">
        <v>0</v>
      </c>
      <c r="H10" s="478">
        <v>0</v>
      </c>
      <c r="I10" s="478">
        <v>0</v>
      </c>
      <c r="J10" s="478">
        <v>0</v>
      </c>
      <c r="K10" s="478">
        <f t="shared" si="0"/>
        <v>0</v>
      </c>
      <c r="L10" s="478">
        <v>0</v>
      </c>
      <c r="M10" s="478">
        <v>0</v>
      </c>
      <c r="N10" s="478">
        <v>0</v>
      </c>
      <c r="O10" s="478">
        <v>0</v>
      </c>
      <c r="P10" s="478">
        <f t="shared" si="1"/>
        <v>0</v>
      </c>
      <c r="Q10" s="478">
        <v>12</v>
      </c>
      <c r="R10" s="478">
        <v>0</v>
      </c>
      <c r="S10" s="478">
        <v>4</v>
      </c>
      <c r="T10" s="478">
        <v>0</v>
      </c>
      <c r="U10" s="478">
        <f t="shared" si="2"/>
        <v>16</v>
      </c>
      <c r="V10" s="546">
        <f t="shared" si="3"/>
        <v>16</v>
      </c>
      <c r="W10" s="555"/>
      <c r="X10" s="389"/>
    </row>
    <row r="11" spans="1:43">
      <c r="A11" s="545">
        <v>1</v>
      </c>
      <c r="B11" s="545">
        <v>1</v>
      </c>
      <c r="C11" s="545">
        <v>5</v>
      </c>
      <c r="D11" s="2200"/>
      <c r="E11" s="478" t="s">
        <v>34</v>
      </c>
      <c r="F11" s="20"/>
      <c r="G11" s="478">
        <v>4</v>
      </c>
      <c r="H11" s="478">
        <v>0</v>
      </c>
      <c r="I11" s="478">
        <v>18</v>
      </c>
      <c r="J11" s="478">
        <v>16</v>
      </c>
      <c r="K11" s="478">
        <f t="shared" si="0"/>
        <v>38</v>
      </c>
      <c r="L11" s="478">
        <v>6</v>
      </c>
      <c r="M11" s="478">
        <v>0</v>
      </c>
      <c r="N11" s="478">
        <v>2</v>
      </c>
      <c r="O11" s="478">
        <v>1</v>
      </c>
      <c r="P11" s="478">
        <f t="shared" si="1"/>
        <v>9</v>
      </c>
      <c r="Q11" s="478">
        <v>5</v>
      </c>
      <c r="R11" s="478">
        <v>0</v>
      </c>
      <c r="S11" s="478">
        <v>12</v>
      </c>
      <c r="T11" s="478">
        <v>5</v>
      </c>
      <c r="U11" s="478">
        <f t="shared" si="2"/>
        <v>22</v>
      </c>
      <c r="V11" s="546">
        <f t="shared" si="3"/>
        <v>69</v>
      </c>
      <c r="W11" s="555"/>
      <c r="X11" s="389"/>
    </row>
    <row r="12" spans="1:43">
      <c r="A12" s="545">
        <v>1</v>
      </c>
      <c r="B12" s="545">
        <v>1</v>
      </c>
      <c r="C12" s="545">
        <v>12</v>
      </c>
      <c r="D12" s="2200"/>
      <c r="E12" s="478" t="s">
        <v>35</v>
      </c>
      <c r="F12" s="20"/>
      <c r="G12" s="478">
        <v>2</v>
      </c>
      <c r="H12" s="478">
        <v>0</v>
      </c>
      <c r="I12" s="478">
        <v>11</v>
      </c>
      <c r="J12" s="478">
        <v>14</v>
      </c>
      <c r="K12" s="478">
        <f t="shared" si="0"/>
        <v>27</v>
      </c>
      <c r="L12" s="478">
        <v>1</v>
      </c>
      <c r="M12" s="478">
        <v>0</v>
      </c>
      <c r="N12" s="478">
        <v>4</v>
      </c>
      <c r="O12" s="478">
        <v>3</v>
      </c>
      <c r="P12" s="478">
        <f t="shared" si="1"/>
        <v>8</v>
      </c>
      <c r="Q12" s="478">
        <v>6</v>
      </c>
      <c r="R12" s="478">
        <v>0</v>
      </c>
      <c r="S12" s="478">
        <v>10</v>
      </c>
      <c r="T12" s="478">
        <v>5</v>
      </c>
      <c r="U12" s="478">
        <f t="shared" si="2"/>
        <v>21</v>
      </c>
      <c r="V12" s="546">
        <f t="shared" si="3"/>
        <v>56</v>
      </c>
      <c r="W12" s="555"/>
      <c r="X12" s="389"/>
    </row>
    <row r="13" spans="1:43">
      <c r="A13" s="545">
        <v>1</v>
      </c>
      <c r="B13" s="545">
        <v>1</v>
      </c>
      <c r="C13" s="545">
        <v>2</v>
      </c>
      <c r="D13" s="2200"/>
      <c r="E13" s="478" t="s">
        <v>27</v>
      </c>
      <c r="F13" s="20"/>
      <c r="G13" s="478">
        <v>0</v>
      </c>
      <c r="H13" s="478">
        <v>0</v>
      </c>
      <c r="I13" s="478">
        <v>3</v>
      </c>
      <c r="J13" s="478">
        <v>1</v>
      </c>
      <c r="K13" s="478">
        <f t="shared" si="0"/>
        <v>4</v>
      </c>
      <c r="L13" s="478">
        <v>0</v>
      </c>
      <c r="M13" s="478">
        <v>0</v>
      </c>
      <c r="N13" s="478">
        <v>0</v>
      </c>
      <c r="O13" s="478">
        <v>0</v>
      </c>
      <c r="P13" s="478">
        <f t="shared" si="1"/>
        <v>0</v>
      </c>
      <c r="Q13" s="478">
        <v>21</v>
      </c>
      <c r="R13" s="478">
        <v>0</v>
      </c>
      <c r="S13" s="478">
        <v>14</v>
      </c>
      <c r="T13" s="478">
        <v>1</v>
      </c>
      <c r="U13" s="478">
        <f t="shared" si="2"/>
        <v>36</v>
      </c>
      <c r="V13" s="546">
        <f t="shared" si="3"/>
        <v>40</v>
      </c>
      <c r="W13" s="555"/>
      <c r="X13" s="389"/>
    </row>
    <row r="14" spans="1:43">
      <c r="A14" s="545">
        <v>1</v>
      </c>
      <c r="B14" s="545">
        <v>1</v>
      </c>
      <c r="C14" s="545">
        <v>4</v>
      </c>
      <c r="D14" s="2200"/>
      <c r="E14" s="478" t="s">
        <v>10</v>
      </c>
      <c r="F14" s="20"/>
      <c r="G14" s="478">
        <v>0</v>
      </c>
      <c r="H14" s="478">
        <v>0</v>
      </c>
      <c r="I14" s="478">
        <v>2</v>
      </c>
      <c r="J14" s="478">
        <v>2</v>
      </c>
      <c r="K14" s="478">
        <f t="shared" si="0"/>
        <v>4</v>
      </c>
      <c r="L14" s="478">
        <v>0</v>
      </c>
      <c r="M14" s="478">
        <v>0</v>
      </c>
      <c r="N14" s="478">
        <v>0</v>
      </c>
      <c r="O14" s="478">
        <v>0</v>
      </c>
      <c r="P14" s="478">
        <f t="shared" si="1"/>
        <v>0</v>
      </c>
      <c r="Q14" s="478">
        <v>6</v>
      </c>
      <c r="R14" s="478">
        <v>0</v>
      </c>
      <c r="S14" s="478">
        <v>4</v>
      </c>
      <c r="T14" s="478">
        <v>3</v>
      </c>
      <c r="U14" s="478">
        <f t="shared" si="2"/>
        <v>13</v>
      </c>
      <c r="V14" s="546">
        <f t="shared" si="3"/>
        <v>17</v>
      </c>
      <c r="W14" s="555"/>
      <c r="X14" s="389"/>
    </row>
    <row r="15" spans="1:43">
      <c r="A15" s="545">
        <v>1</v>
      </c>
      <c r="B15" s="545">
        <v>1</v>
      </c>
      <c r="C15" s="545">
        <v>1</v>
      </c>
      <c r="D15" s="2200"/>
      <c r="E15" s="478" t="s">
        <v>36</v>
      </c>
      <c r="F15" s="20"/>
      <c r="G15" s="478">
        <v>2</v>
      </c>
      <c r="H15" s="478">
        <v>0</v>
      </c>
      <c r="I15" s="478">
        <v>2</v>
      </c>
      <c r="J15" s="478">
        <v>1</v>
      </c>
      <c r="K15" s="478">
        <f t="shared" si="0"/>
        <v>5</v>
      </c>
      <c r="L15" s="478">
        <v>1</v>
      </c>
      <c r="M15" s="478">
        <v>0</v>
      </c>
      <c r="N15" s="478">
        <v>2</v>
      </c>
      <c r="O15" s="478">
        <v>0</v>
      </c>
      <c r="P15" s="478">
        <f t="shared" si="1"/>
        <v>3</v>
      </c>
      <c r="Q15" s="478">
        <v>2</v>
      </c>
      <c r="R15" s="478">
        <v>0</v>
      </c>
      <c r="S15" s="478">
        <v>3</v>
      </c>
      <c r="T15" s="478">
        <v>1</v>
      </c>
      <c r="U15" s="478">
        <f t="shared" si="2"/>
        <v>6</v>
      </c>
      <c r="V15" s="546">
        <f t="shared" si="3"/>
        <v>14</v>
      </c>
      <c r="W15" s="555"/>
      <c r="X15" s="389"/>
    </row>
    <row r="16" spans="1:43">
      <c r="A16" s="545">
        <v>1</v>
      </c>
      <c r="B16" s="545">
        <v>1</v>
      </c>
      <c r="C16" s="545">
        <v>8</v>
      </c>
      <c r="D16" s="2200"/>
      <c r="E16" s="478" t="s">
        <v>31</v>
      </c>
      <c r="F16" s="20"/>
      <c r="G16" s="478">
        <v>1</v>
      </c>
      <c r="H16" s="478">
        <v>0</v>
      </c>
      <c r="I16" s="478">
        <v>0</v>
      </c>
      <c r="J16" s="478">
        <v>2</v>
      </c>
      <c r="K16" s="478">
        <f t="shared" si="0"/>
        <v>3</v>
      </c>
      <c r="L16" s="478">
        <v>0</v>
      </c>
      <c r="M16" s="478">
        <v>0</v>
      </c>
      <c r="N16" s="478">
        <v>0</v>
      </c>
      <c r="O16" s="478">
        <v>0</v>
      </c>
      <c r="P16" s="478">
        <f t="shared" si="1"/>
        <v>0</v>
      </c>
      <c r="Q16" s="478">
        <v>0</v>
      </c>
      <c r="R16" s="478">
        <v>0</v>
      </c>
      <c r="S16" s="478">
        <v>0</v>
      </c>
      <c r="T16" s="478">
        <v>0</v>
      </c>
      <c r="U16" s="478">
        <f t="shared" si="2"/>
        <v>0</v>
      </c>
      <c r="V16" s="546">
        <f t="shared" si="3"/>
        <v>3</v>
      </c>
      <c r="W16" s="555"/>
      <c r="X16" s="389"/>
    </row>
    <row r="17" spans="1:244">
      <c r="A17" s="545">
        <v>1</v>
      </c>
      <c r="B17" s="545">
        <v>1</v>
      </c>
      <c r="C17" s="545">
        <v>14</v>
      </c>
      <c r="D17" s="2200"/>
      <c r="E17" s="478" t="s">
        <v>24</v>
      </c>
      <c r="F17" s="20"/>
      <c r="G17" s="478">
        <v>0</v>
      </c>
      <c r="H17" s="478">
        <v>0</v>
      </c>
      <c r="I17" s="478">
        <v>1</v>
      </c>
      <c r="J17" s="478">
        <v>0</v>
      </c>
      <c r="K17" s="478">
        <f t="shared" si="0"/>
        <v>1</v>
      </c>
      <c r="L17" s="478">
        <v>0</v>
      </c>
      <c r="M17" s="478">
        <v>0</v>
      </c>
      <c r="N17" s="478">
        <v>0</v>
      </c>
      <c r="O17" s="478">
        <v>0</v>
      </c>
      <c r="P17" s="478">
        <f t="shared" si="1"/>
        <v>0</v>
      </c>
      <c r="Q17" s="478">
        <v>4</v>
      </c>
      <c r="R17" s="478">
        <v>0</v>
      </c>
      <c r="S17" s="478">
        <v>1</v>
      </c>
      <c r="T17" s="478">
        <v>0</v>
      </c>
      <c r="U17" s="478">
        <f t="shared" si="2"/>
        <v>5</v>
      </c>
      <c r="V17" s="546">
        <f t="shared" si="3"/>
        <v>6</v>
      </c>
      <c r="W17" s="555"/>
      <c r="X17" s="389"/>
    </row>
    <row r="18" spans="1:244">
      <c r="A18" s="545">
        <v>1</v>
      </c>
      <c r="B18" s="545">
        <v>6</v>
      </c>
      <c r="C18" s="545">
        <v>10</v>
      </c>
      <c r="D18" s="2201"/>
      <c r="E18" s="496" t="s">
        <v>32</v>
      </c>
      <c r="F18" s="554"/>
      <c r="G18" s="478">
        <v>1</v>
      </c>
      <c r="H18" s="478">
        <v>0</v>
      </c>
      <c r="I18" s="478">
        <v>0</v>
      </c>
      <c r="J18" s="478">
        <v>1</v>
      </c>
      <c r="K18" s="474">
        <f t="shared" si="0"/>
        <v>2</v>
      </c>
      <c r="L18" s="478">
        <v>0</v>
      </c>
      <c r="M18" s="478">
        <v>0</v>
      </c>
      <c r="N18" s="478">
        <v>0</v>
      </c>
      <c r="O18" s="478">
        <v>0</v>
      </c>
      <c r="P18" s="474">
        <f t="shared" si="1"/>
        <v>0</v>
      </c>
      <c r="Q18" s="478">
        <v>5</v>
      </c>
      <c r="R18" s="478">
        <v>0</v>
      </c>
      <c r="S18" s="478">
        <v>4</v>
      </c>
      <c r="T18" s="478">
        <v>0</v>
      </c>
      <c r="U18" s="474">
        <f t="shared" si="2"/>
        <v>9</v>
      </c>
      <c r="V18" s="546">
        <f t="shared" si="3"/>
        <v>11</v>
      </c>
      <c r="W18" s="555"/>
      <c r="X18" s="389"/>
    </row>
    <row r="19" spans="1:244">
      <c r="A19" s="545"/>
      <c r="B19" s="545"/>
      <c r="C19" s="545"/>
      <c r="D19" s="2199">
        <v>1402</v>
      </c>
      <c r="E19" s="23" t="s">
        <v>2</v>
      </c>
      <c r="F19" s="547"/>
      <c r="G19" s="543">
        <f>SUM(G20:G28)</f>
        <v>25</v>
      </c>
      <c r="H19" s="543">
        <f>SUM(H20:H28)</f>
        <v>2</v>
      </c>
      <c r="I19" s="543">
        <f>SUM(I20:I28)</f>
        <v>87</v>
      </c>
      <c r="J19" s="543">
        <f>SUM(J20:J28)</f>
        <v>72</v>
      </c>
      <c r="K19" s="543">
        <f t="shared" si="0"/>
        <v>186</v>
      </c>
      <c r="L19" s="543">
        <f>SUM(L20:L28)</f>
        <v>19</v>
      </c>
      <c r="M19" s="543">
        <f>SUM(M20:M28)</f>
        <v>1</v>
      </c>
      <c r="N19" s="543">
        <f>SUM(N20:N28)</f>
        <v>28</v>
      </c>
      <c r="O19" s="543">
        <f>SUM(O20:O28)</f>
        <v>13</v>
      </c>
      <c r="P19" s="543">
        <f t="shared" si="1"/>
        <v>61</v>
      </c>
      <c r="Q19" s="543">
        <f>SUM(Q20:Q28)</f>
        <v>90</v>
      </c>
      <c r="R19" s="543">
        <f>SUM(R20:R28)</f>
        <v>1</v>
      </c>
      <c r="S19" s="543">
        <f>SUM(S20:S28)</f>
        <v>116</v>
      </c>
      <c r="T19" s="543">
        <f>SUM(T20:T28)</f>
        <v>25</v>
      </c>
      <c r="U19" s="543">
        <f t="shared" si="2"/>
        <v>232</v>
      </c>
      <c r="V19" s="542">
        <f t="shared" si="3"/>
        <v>479</v>
      </c>
      <c r="W19" s="555"/>
      <c r="X19" s="1996" t="s">
        <v>194</v>
      </c>
      <c r="Y19" s="1996"/>
      <c r="Z19" s="1996"/>
      <c r="AA19" s="1996"/>
      <c r="AB19" s="1996"/>
    </row>
    <row r="20" spans="1:244">
      <c r="A20" s="545">
        <v>2</v>
      </c>
      <c r="B20" s="545">
        <v>4</v>
      </c>
      <c r="C20" s="545">
        <v>11</v>
      </c>
      <c r="D20" s="2200"/>
      <c r="E20" s="478" t="s">
        <v>212</v>
      </c>
      <c r="F20" s="20"/>
      <c r="G20" s="478">
        <v>3</v>
      </c>
      <c r="H20" s="478">
        <v>0</v>
      </c>
      <c r="I20" s="478">
        <v>24</v>
      </c>
      <c r="J20" s="478">
        <v>33</v>
      </c>
      <c r="K20" s="478">
        <f t="shared" si="0"/>
        <v>60</v>
      </c>
      <c r="L20" s="478">
        <v>8</v>
      </c>
      <c r="M20" s="478">
        <v>0</v>
      </c>
      <c r="N20" s="478">
        <v>10</v>
      </c>
      <c r="O20" s="478">
        <v>5</v>
      </c>
      <c r="P20" s="478">
        <f t="shared" si="1"/>
        <v>23</v>
      </c>
      <c r="Q20" s="478">
        <v>31</v>
      </c>
      <c r="R20" s="478">
        <v>0</v>
      </c>
      <c r="S20" s="478">
        <v>45</v>
      </c>
      <c r="T20" s="478">
        <v>19</v>
      </c>
      <c r="U20" s="478">
        <f t="shared" si="2"/>
        <v>95</v>
      </c>
      <c r="V20" s="546">
        <f t="shared" si="3"/>
        <v>178</v>
      </c>
      <c r="W20" s="555"/>
      <c r="X20" s="1996"/>
      <c r="Y20" s="1996"/>
      <c r="Z20" s="1996"/>
      <c r="AA20" s="1996"/>
      <c r="AB20" s="1996"/>
    </row>
    <row r="21" spans="1:244">
      <c r="A21" s="545">
        <v>2</v>
      </c>
      <c r="B21" s="545">
        <v>4</v>
      </c>
      <c r="C21" s="545">
        <v>10</v>
      </c>
      <c r="D21" s="2200"/>
      <c r="E21" s="478" t="s">
        <v>38</v>
      </c>
      <c r="F21" s="20"/>
      <c r="G21" s="478">
        <v>5</v>
      </c>
      <c r="H21" s="478">
        <v>0</v>
      </c>
      <c r="I21" s="478">
        <v>20</v>
      </c>
      <c r="J21" s="478">
        <v>5</v>
      </c>
      <c r="K21" s="478">
        <f t="shared" si="0"/>
        <v>30</v>
      </c>
      <c r="L21" s="478">
        <v>3</v>
      </c>
      <c r="M21" s="478">
        <v>0</v>
      </c>
      <c r="N21" s="478">
        <v>4</v>
      </c>
      <c r="O21" s="478">
        <v>1</v>
      </c>
      <c r="P21" s="478">
        <f t="shared" si="1"/>
        <v>8</v>
      </c>
      <c r="Q21" s="478">
        <v>15</v>
      </c>
      <c r="R21" s="478">
        <v>0</v>
      </c>
      <c r="S21" s="478">
        <v>22</v>
      </c>
      <c r="T21" s="478">
        <v>1</v>
      </c>
      <c r="U21" s="478">
        <f t="shared" si="2"/>
        <v>38</v>
      </c>
      <c r="V21" s="546">
        <f t="shared" si="3"/>
        <v>76</v>
      </c>
      <c r="W21" s="555"/>
      <c r="X21" s="1996"/>
      <c r="Y21" s="1996"/>
      <c r="Z21" s="1996"/>
      <c r="AA21" s="1996"/>
      <c r="AB21" s="1996"/>
    </row>
    <row r="22" spans="1:244">
      <c r="A22" s="545">
        <v>2</v>
      </c>
      <c r="B22" s="545">
        <v>4</v>
      </c>
      <c r="C22" s="545">
        <v>10</v>
      </c>
      <c r="D22" s="2200"/>
      <c r="E22" s="478" t="s">
        <v>39</v>
      </c>
      <c r="F22" s="20"/>
      <c r="G22" s="478">
        <v>3</v>
      </c>
      <c r="H22" s="478">
        <v>0</v>
      </c>
      <c r="I22" s="478">
        <v>23</v>
      </c>
      <c r="J22" s="478">
        <v>17</v>
      </c>
      <c r="K22" s="478">
        <f t="shared" si="0"/>
        <v>43</v>
      </c>
      <c r="L22" s="478">
        <v>1</v>
      </c>
      <c r="M22" s="478">
        <v>0</v>
      </c>
      <c r="N22" s="478">
        <v>3</v>
      </c>
      <c r="O22" s="478">
        <v>4</v>
      </c>
      <c r="P22" s="478">
        <f t="shared" si="1"/>
        <v>8</v>
      </c>
      <c r="Q22" s="478">
        <v>13</v>
      </c>
      <c r="R22" s="478">
        <v>1</v>
      </c>
      <c r="S22" s="478">
        <v>20</v>
      </c>
      <c r="T22" s="478">
        <v>2</v>
      </c>
      <c r="U22" s="478">
        <f t="shared" si="2"/>
        <v>36</v>
      </c>
      <c r="V22" s="546">
        <f t="shared" si="3"/>
        <v>87</v>
      </c>
      <c r="W22" s="555"/>
      <c r="X22" s="1996"/>
      <c r="Y22" s="1996"/>
      <c r="Z22" s="1996"/>
      <c r="AA22" s="1996"/>
      <c r="AB22" s="1996"/>
    </row>
    <row r="23" spans="1:244">
      <c r="A23" s="545">
        <v>2</v>
      </c>
      <c r="B23" s="545">
        <v>4</v>
      </c>
      <c r="C23" s="545">
        <v>3</v>
      </c>
      <c r="D23" s="2200"/>
      <c r="E23" s="478" t="s">
        <v>40</v>
      </c>
      <c r="F23" s="548"/>
      <c r="G23" s="478">
        <v>5</v>
      </c>
      <c r="H23" s="478">
        <v>0</v>
      </c>
      <c r="I23" s="478">
        <v>8</v>
      </c>
      <c r="J23" s="478">
        <v>4</v>
      </c>
      <c r="K23" s="478">
        <f t="shared" si="0"/>
        <v>17</v>
      </c>
      <c r="L23" s="478">
        <v>2</v>
      </c>
      <c r="M23" s="478">
        <v>1</v>
      </c>
      <c r="N23" s="478">
        <v>5</v>
      </c>
      <c r="O23" s="478">
        <v>3</v>
      </c>
      <c r="P23" s="478">
        <f t="shared" si="1"/>
        <v>11</v>
      </c>
      <c r="Q23" s="478">
        <v>9</v>
      </c>
      <c r="R23" s="478">
        <v>0</v>
      </c>
      <c r="S23" s="478">
        <v>10</v>
      </c>
      <c r="T23" s="478">
        <v>1</v>
      </c>
      <c r="U23" s="478">
        <f t="shared" si="2"/>
        <v>20</v>
      </c>
      <c r="V23" s="546">
        <f t="shared" si="3"/>
        <v>48</v>
      </c>
      <c r="W23" s="555"/>
      <c r="X23" s="1996"/>
      <c r="Y23" s="1996"/>
      <c r="Z23" s="1996"/>
      <c r="AA23" s="1996"/>
      <c r="AB23" s="1996"/>
    </row>
    <row r="24" spans="1:244">
      <c r="A24" s="545">
        <v>2</v>
      </c>
      <c r="B24" s="545">
        <v>4</v>
      </c>
      <c r="C24" s="545">
        <v>7</v>
      </c>
      <c r="D24" s="2200"/>
      <c r="E24" s="478" t="s">
        <v>41</v>
      </c>
      <c r="F24" s="20"/>
      <c r="G24" s="478">
        <v>4</v>
      </c>
      <c r="H24" s="478">
        <v>0</v>
      </c>
      <c r="I24" s="478">
        <v>3</v>
      </c>
      <c r="J24" s="478">
        <v>3</v>
      </c>
      <c r="K24" s="478">
        <f t="shared" si="0"/>
        <v>10</v>
      </c>
      <c r="L24" s="478">
        <v>3</v>
      </c>
      <c r="M24" s="478">
        <v>0</v>
      </c>
      <c r="N24" s="478">
        <v>2</v>
      </c>
      <c r="O24" s="478">
        <v>0</v>
      </c>
      <c r="P24" s="478">
        <f t="shared" si="1"/>
        <v>5</v>
      </c>
      <c r="Q24" s="478">
        <v>7</v>
      </c>
      <c r="R24" s="478">
        <v>0</v>
      </c>
      <c r="S24" s="478">
        <v>5</v>
      </c>
      <c r="T24" s="478">
        <v>2</v>
      </c>
      <c r="U24" s="478">
        <f t="shared" si="2"/>
        <v>14</v>
      </c>
      <c r="V24" s="546">
        <f t="shared" si="3"/>
        <v>29</v>
      </c>
      <c r="W24" s="555"/>
      <c r="X24" s="389"/>
    </row>
    <row r="25" spans="1:244">
      <c r="A25" s="545">
        <v>2</v>
      </c>
      <c r="B25" s="545">
        <v>4</v>
      </c>
      <c r="C25" s="545">
        <v>1</v>
      </c>
      <c r="D25" s="2200"/>
      <c r="E25" s="478" t="s">
        <v>42</v>
      </c>
      <c r="F25" s="20"/>
      <c r="G25" s="478">
        <v>1</v>
      </c>
      <c r="H25" s="478">
        <v>1</v>
      </c>
      <c r="I25" s="478">
        <v>2</v>
      </c>
      <c r="J25" s="478">
        <v>3</v>
      </c>
      <c r="K25" s="478">
        <f t="shared" si="0"/>
        <v>7</v>
      </c>
      <c r="L25" s="478">
        <v>1</v>
      </c>
      <c r="M25" s="478">
        <v>0</v>
      </c>
      <c r="N25" s="478">
        <v>2</v>
      </c>
      <c r="O25" s="478">
        <v>0</v>
      </c>
      <c r="P25" s="478">
        <f t="shared" si="1"/>
        <v>3</v>
      </c>
      <c r="Q25" s="478">
        <v>3</v>
      </c>
      <c r="R25" s="478">
        <v>0</v>
      </c>
      <c r="S25" s="478">
        <v>3</v>
      </c>
      <c r="T25" s="478">
        <v>0</v>
      </c>
      <c r="U25" s="478">
        <f t="shared" si="2"/>
        <v>6</v>
      </c>
      <c r="V25" s="546">
        <f t="shared" si="3"/>
        <v>16</v>
      </c>
      <c r="W25" s="555"/>
      <c r="X25" s="389"/>
    </row>
    <row r="26" spans="1:244">
      <c r="A26" s="545">
        <v>2</v>
      </c>
      <c r="B26" s="545">
        <v>4</v>
      </c>
      <c r="C26" s="545">
        <v>9</v>
      </c>
      <c r="D26" s="2200"/>
      <c r="E26" s="478" t="s">
        <v>43</v>
      </c>
      <c r="F26" s="20"/>
      <c r="G26" s="478">
        <v>3</v>
      </c>
      <c r="H26" s="478">
        <v>1</v>
      </c>
      <c r="I26" s="478">
        <v>3</v>
      </c>
      <c r="J26" s="478">
        <v>2</v>
      </c>
      <c r="K26" s="478">
        <f t="shared" si="0"/>
        <v>9</v>
      </c>
      <c r="L26" s="478">
        <v>1</v>
      </c>
      <c r="M26" s="478">
        <v>0</v>
      </c>
      <c r="N26" s="478">
        <v>2</v>
      </c>
      <c r="O26" s="478">
        <v>0</v>
      </c>
      <c r="P26" s="478">
        <f t="shared" si="1"/>
        <v>3</v>
      </c>
      <c r="Q26" s="478">
        <v>9</v>
      </c>
      <c r="R26" s="478">
        <v>0</v>
      </c>
      <c r="S26" s="478">
        <v>7</v>
      </c>
      <c r="T26" s="478">
        <v>0</v>
      </c>
      <c r="U26" s="478">
        <f t="shared" si="2"/>
        <v>16</v>
      </c>
      <c r="V26" s="546">
        <f t="shared" si="3"/>
        <v>28</v>
      </c>
      <c r="W26" s="555"/>
      <c r="X26" s="389"/>
    </row>
    <row r="27" spans="1:244">
      <c r="A27" s="545">
        <v>2</v>
      </c>
      <c r="B27" s="545">
        <v>4</v>
      </c>
      <c r="C27" s="545">
        <v>11</v>
      </c>
      <c r="D27" s="2200"/>
      <c r="E27" s="478" t="s">
        <v>211</v>
      </c>
      <c r="F27" s="20"/>
      <c r="G27" s="478">
        <v>1</v>
      </c>
      <c r="H27" s="478">
        <v>0</v>
      </c>
      <c r="I27" s="478">
        <v>3</v>
      </c>
      <c r="J27" s="478">
        <v>5</v>
      </c>
      <c r="K27" s="478">
        <f t="shared" si="0"/>
        <v>9</v>
      </c>
      <c r="L27" s="478">
        <v>0</v>
      </c>
      <c r="M27" s="478">
        <v>0</v>
      </c>
      <c r="N27" s="478">
        <v>0</v>
      </c>
      <c r="O27" s="478">
        <v>0</v>
      </c>
      <c r="P27" s="478">
        <f t="shared" si="1"/>
        <v>0</v>
      </c>
      <c r="Q27" s="478">
        <v>3</v>
      </c>
      <c r="R27" s="478">
        <v>0</v>
      </c>
      <c r="S27" s="478">
        <v>4</v>
      </c>
      <c r="T27" s="478">
        <v>0</v>
      </c>
      <c r="U27" s="478">
        <f t="shared" si="2"/>
        <v>7</v>
      </c>
      <c r="V27" s="546">
        <f t="shared" si="3"/>
        <v>16</v>
      </c>
      <c r="W27" s="555"/>
      <c r="X27" s="389"/>
      <c r="IJ27" s="1">
        <f>SUM(G27:II27)</f>
        <v>48</v>
      </c>
    </row>
    <row r="28" spans="1:244">
      <c r="A28" s="545">
        <v>2</v>
      </c>
      <c r="B28" s="545">
        <v>4</v>
      </c>
      <c r="C28" s="545">
        <v>10</v>
      </c>
      <c r="D28" s="2200"/>
      <c r="E28" s="478" t="s">
        <v>207</v>
      </c>
      <c r="F28" s="20"/>
      <c r="G28" s="478">
        <v>0</v>
      </c>
      <c r="H28" s="478">
        <v>0</v>
      </c>
      <c r="I28" s="478">
        <v>1</v>
      </c>
      <c r="J28" s="478">
        <v>0</v>
      </c>
      <c r="K28" s="478">
        <f t="shared" si="0"/>
        <v>1</v>
      </c>
      <c r="L28" s="478">
        <v>0</v>
      </c>
      <c r="M28" s="478">
        <v>0</v>
      </c>
      <c r="N28" s="478">
        <v>0</v>
      </c>
      <c r="O28" s="478">
        <v>0</v>
      </c>
      <c r="P28" s="478">
        <f t="shared" si="1"/>
        <v>0</v>
      </c>
      <c r="Q28" s="478">
        <v>0</v>
      </c>
      <c r="R28" s="478">
        <v>0</v>
      </c>
      <c r="S28" s="478">
        <v>0</v>
      </c>
      <c r="T28" s="478">
        <v>0</v>
      </c>
      <c r="U28" s="478">
        <f t="shared" si="2"/>
        <v>0</v>
      </c>
      <c r="V28" s="546">
        <f t="shared" si="3"/>
        <v>1</v>
      </c>
      <c r="W28" s="555"/>
      <c r="X28" s="389"/>
    </row>
    <row r="29" spans="1:244">
      <c r="A29" s="545"/>
      <c r="B29" s="545"/>
      <c r="C29" s="545"/>
      <c r="D29" s="2199">
        <v>1403</v>
      </c>
      <c r="E29" s="23" t="s">
        <v>3</v>
      </c>
      <c r="F29" s="547"/>
      <c r="G29" s="543">
        <f>SUM(G30:G32)</f>
        <v>7</v>
      </c>
      <c r="H29" s="543">
        <f>SUM(H30:H32)</f>
        <v>2</v>
      </c>
      <c r="I29" s="543">
        <f>SUM(I30:I32)</f>
        <v>25</v>
      </c>
      <c r="J29" s="543">
        <f>SUM(J30:J32)</f>
        <v>14</v>
      </c>
      <c r="K29" s="543">
        <f t="shared" si="0"/>
        <v>48</v>
      </c>
      <c r="L29" s="543">
        <f>SUM(L30:L32)</f>
        <v>1</v>
      </c>
      <c r="M29" s="543">
        <f>SUM(M30:M32)</f>
        <v>0</v>
      </c>
      <c r="N29" s="543">
        <f>SUM(N30:N32)</f>
        <v>6</v>
      </c>
      <c r="O29" s="543">
        <f>SUM(O30:O32)</f>
        <v>2</v>
      </c>
      <c r="P29" s="543">
        <f t="shared" si="1"/>
        <v>9</v>
      </c>
      <c r="Q29" s="543">
        <f>SUM(Q30:Q32)</f>
        <v>116</v>
      </c>
      <c r="R29" s="543">
        <f>SUM(R30:R32)</f>
        <v>3</v>
      </c>
      <c r="S29" s="543">
        <f>SUM(S30:S32)</f>
        <v>71</v>
      </c>
      <c r="T29" s="543">
        <f>SUM(T30:T32)</f>
        <v>5</v>
      </c>
      <c r="U29" s="543">
        <f t="shared" si="2"/>
        <v>195</v>
      </c>
      <c r="V29" s="542">
        <f t="shared" si="3"/>
        <v>252</v>
      </c>
      <c r="W29" s="555"/>
      <c r="X29" s="389"/>
    </row>
    <row r="30" spans="1:244" s="556" customFormat="1">
      <c r="A30" s="545">
        <v>3</v>
      </c>
      <c r="B30" s="545">
        <v>5</v>
      </c>
      <c r="C30" s="545">
        <v>11</v>
      </c>
      <c r="D30" s="2200"/>
      <c r="E30" s="478" t="s">
        <v>45</v>
      </c>
      <c r="F30" s="20"/>
      <c r="G30" s="478">
        <v>2</v>
      </c>
      <c r="H30" s="478">
        <v>1</v>
      </c>
      <c r="I30" s="478">
        <v>12</v>
      </c>
      <c r="J30" s="478">
        <v>10</v>
      </c>
      <c r="K30" s="478">
        <f t="shared" si="0"/>
        <v>25</v>
      </c>
      <c r="L30" s="478">
        <v>1</v>
      </c>
      <c r="M30" s="478">
        <v>0</v>
      </c>
      <c r="N30" s="478">
        <v>2</v>
      </c>
      <c r="O30" s="478">
        <v>0</v>
      </c>
      <c r="P30" s="478">
        <f t="shared" si="1"/>
        <v>3</v>
      </c>
      <c r="Q30" s="478">
        <v>73</v>
      </c>
      <c r="R30" s="478">
        <v>2</v>
      </c>
      <c r="S30" s="478">
        <v>35</v>
      </c>
      <c r="T30" s="478">
        <v>2</v>
      </c>
      <c r="U30" s="478">
        <f t="shared" si="2"/>
        <v>112</v>
      </c>
      <c r="V30" s="546">
        <f t="shared" si="3"/>
        <v>140</v>
      </c>
      <c r="W30" s="555"/>
      <c r="X30" s="557"/>
    </row>
    <row r="31" spans="1:244" s="556" customFormat="1">
      <c r="A31" s="545">
        <v>3</v>
      </c>
      <c r="B31" s="545">
        <v>5</v>
      </c>
      <c r="C31" s="545">
        <v>8</v>
      </c>
      <c r="D31" s="2200"/>
      <c r="E31" s="478" t="s">
        <v>46</v>
      </c>
      <c r="F31" s="20"/>
      <c r="G31" s="478">
        <v>2</v>
      </c>
      <c r="H31" s="478">
        <v>1</v>
      </c>
      <c r="I31" s="478">
        <v>4</v>
      </c>
      <c r="J31" s="478">
        <v>2</v>
      </c>
      <c r="K31" s="478">
        <f t="shared" si="0"/>
        <v>9</v>
      </c>
      <c r="L31" s="478">
        <v>0</v>
      </c>
      <c r="M31" s="478">
        <v>0</v>
      </c>
      <c r="N31" s="478">
        <v>3</v>
      </c>
      <c r="O31" s="478">
        <v>1</v>
      </c>
      <c r="P31" s="478">
        <f t="shared" si="1"/>
        <v>4</v>
      </c>
      <c r="Q31" s="478">
        <v>14</v>
      </c>
      <c r="R31" s="478">
        <v>0</v>
      </c>
      <c r="S31" s="478">
        <v>21</v>
      </c>
      <c r="T31" s="478">
        <v>2</v>
      </c>
      <c r="U31" s="478">
        <f t="shared" si="2"/>
        <v>37</v>
      </c>
      <c r="V31" s="546">
        <f t="shared" si="3"/>
        <v>50</v>
      </c>
      <c r="W31" s="555"/>
      <c r="X31" s="557"/>
    </row>
    <row r="32" spans="1:244" s="556" customFormat="1">
      <c r="A32" s="545">
        <v>3</v>
      </c>
      <c r="B32" s="545">
        <v>5</v>
      </c>
      <c r="C32" s="545">
        <v>10</v>
      </c>
      <c r="D32" s="2200"/>
      <c r="E32" s="478" t="s">
        <v>47</v>
      </c>
      <c r="F32" s="20"/>
      <c r="G32" s="478">
        <v>3</v>
      </c>
      <c r="H32" s="478">
        <v>0</v>
      </c>
      <c r="I32" s="478">
        <v>9</v>
      </c>
      <c r="J32" s="478">
        <v>2</v>
      </c>
      <c r="K32" s="478">
        <f t="shared" si="0"/>
        <v>14</v>
      </c>
      <c r="L32" s="478">
        <v>0</v>
      </c>
      <c r="M32" s="478">
        <v>0</v>
      </c>
      <c r="N32" s="478">
        <v>1</v>
      </c>
      <c r="O32" s="478">
        <v>1</v>
      </c>
      <c r="P32" s="478">
        <f t="shared" si="1"/>
        <v>2</v>
      </c>
      <c r="Q32" s="478">
        <v>29</v>
      </c>
      <c r="R32" s="478">
        <v>1</v>
      </c>
      <c r="S32" s="478">
        <v>15</v>
      </c>
      <c r="T32" s="478">
        <v>1</v>
      </c>
      <c r="U32" s="478">
        <f t="shared" si="2"/>
        <v>46</v>
      </c>
      <c r="V32" s="546">
        <f t="shared" si="3"/>
        <v>62</v>
      </c>
      <c r="W32" s="555"/>
      <c r="X32" s="557"/>
    </row>
    <row r="33" spans="1:24">
      <c r="A33" s="545"/>
      <c r="B33" s="545"/>
      <c r="C33" s="545"/>
      <c r="D33" s="2202">
        <v>1404</v>
      </c>
      <c r="E33" s="23" t="s">
        <v>28</v>
      </c>
      <c r="F33" s="547"/>
      <c r="G33" s="543">
        <f>SUM(G34:G35)</f>
        <v>6</v>
      </c>
      <c r="H33" s="543">
        <f>SUM(H34:H35)</f>
        <v>1</v>
      </c>
      <c r="I33" s="543">
        <f>SUM(I34:I35)</f>
        <v>34</v>
      </c>
      <c r="J33" s="543">
        <f>SUM(J34:J35)</f>
        <v>41</v>
      </c>
      <c r="K33" s="543">
        <f t="shared" si="0"/>
        <v>82</v>
      </c>
      <c r="L33" s="543">
        <f>SUM(L34:L35)</f>
        <v>3</v>
      </c>
      <c r="M33" s="543">
        <f>SUM(M34:M35)</f>
        <v>0</v>
      </c>
      <c r="N33" s="543">
        <f>SUM(N34:N35)</f>
        <v>15</v>
      </c>
      <c r="O33" s="543">
        <f>SUM(O34:O35)</f>
        <v>4</v>
      </c>
      <c r="P33" s="543">
        <f t="shared" si="1"/>
        <v>22</v>
      </c>
      <c r="Q33" s="543">
        <f>SUM(Q34:Q35)</f>
        <v>52</v>
      </c>
      <c r="R33" s="543">
        <f>SUM(R34:R35)</f>
        <v>7</v>
      </c>
      <c r="S33" s="543">
        <f>SUM(S34:S35)</f>
        <v>43</v>
      </c>
      <c r="T33" s="543">
        <f>SUM(T34:T35)</f>
        <v>19</v>
      </c>
      <c r="U33" s="543">
        <f t="shared" si="2"/>
        <v>121</v>
      </c>
      <c r="V33" s="542">
        <f t="shared" si="3"/>
        <v>225</v>
      </c>
      <c r="W33" s="555"/>
      <c r="X33" s="389"/>
    </row>
    <row r="34" spans="1:24">
      <c r="A34" s="545">
        <v>4</v>
      </c>
      <c r="B34" s="545">
        <v>6</v>
      </c>
      <c r="C34" s="545">
        <v>11</v>
      </c>
      <c r="D34" s="2203"/>
      <c r="E34" s="478" t="s">
        <v>48</v>
      </c>
      <c r="F34" s="20"/>
      <c r="G34" s="478">
        <v>5</v>
      </c>
      <c r="H34" s="478">
        <v>1</v>
      </c>
      <c r="I34" s="478">
        <v>14</v>
      </c>
      <c r="J34" s="478">
        <v>15</v>
      </c>
      <c r="K34" s="478">
        <f t="shared" si="0"/>
        <v>35</v>
      </c>
      <c r="L34" s="478">
        <v>2</v>
      </c>
      <c r="M34" s="478">
        <v>0</v>
      </c>
      <c r="N34" s="478">
        <v>7</v>
      </c>
      <c r="O34" s="478">
        <v>1</v>
      </c>
      <c r="P34" s="478">
        <f t="shared" si="1"/>
        <v>10</v>
      </c>
      <c r="Q34" s="478">
        <v>44</v>
      </c>
      <c r="R34" s="478">
        <v>6</v>
      </c>
      <c r="S34" s="478">
        <v>27</v>
      </c>
      <c r="T34" s="478">
        <v>10</v>
      </c>
      <c r="U34" s="478">
        <f t="shared" si="2"/>
        <v>87</v>
      </c>
      <c r="V34" s="546">
        <f t="shared" si="3"/>
        <v>132</v>
      </c>
      <c r="W34" s="555"/>
      <c r="X34" s="389"/>
    </row>
    <row r="35" spans="1:24">
      <c r="A35" s="545">
        <v>4</v>
      </c>
      <c r="B35" s="545">
        <v>6</v>
      </c>
      <c r="C35" s="545">
        <v>11</v>
      </c>
      <c r="D35" s="2204"/>
      <c r="E35" s="478" t="s">
        <v>49</v>
      </c>
      <c r="F35" s="1"/>
      <c r="G35" s="478">
        <v>1</v>
      </c>
      <c r="H35" s="478">
        <v>0</v>
      </c>
      <c r="I35" s="478">
        <v>20</v>
      </c>
      <c r="J35" s="478">
        <v>26</v>
      </c>
      <c r="K35" s="478">
        <f t="shared" si="0"/>
        <v>47</v>
      </c>
      <c r="L35" s="478">
        <v>1</v>
      </c>
      <c r="M35" s="478">
        <v>0</v>
      </c>
      <c r="N35" s="478">
        <v>8</v>
      </c>
      <c r="O35" s="478">
        <v>3</v>
      </c>
      <c r="P35" s="478">
        <f t="shared" si="1"/>
        <v>12</v>
      </c>
      <c r="Q35" s="478">
        <v>8</v>
      </c>
      <c r="R35" s="478">
        <v>1</v>
      </c>
      <c r="S35" s="478">
        <v>16</v>
      </c>
      <c r="T35" s="478">
        <v>9</v>
      </c>
      <c r="U35" s="478">
        <f t="shared" si="2"/>
        <v>34</v>
      </c>
      <c r="V35" s="546">
        <f t="shared" si="3"/>
        <v>93</v>
      </c>
      <c r="W35" s="555"/>
      <c r="X35" s="389"/>
    </row>
    <row r="36" spans="1:24">
      <c r="A36" s="545"/>
      <c r="B36" s="545"/>
      <c r="C36" s="545"/>
      <c r="D36" s="2199">
        <v>1405</v>
      </c>
      <c r="E36" s="23" t="s">
        <v>4</v>
      </c>
      <c r="F36" s="547"/>
      <c r="G36" s="543">
        <f>SUM(G37:G40)</f>
        <v>11</v>
      </c>
      <c r="H36" s="543">
        <f>SUM(H37:H40)</f>
        <v>0</v>
      </c>
      <c r="I36" s="543">
        <f>SUM(I37:I40)</f>
        <v>53</v>
      </c>
      <c r="J36" s="543">
        <f>SUM(J37:J40)</f>
        <v>53</v>
      </c>
      <c r="K36" s="543">
        <f t="shared" si="0"/>
        <v>117</v>
      </c>
      <c r="L36" s="543">
        <f>SUM(L37:L40)</f>
        <v>17</v>
      </c>
      <c r="M36" s="543">
        <f>SUM(M37:M40)</f>
        <v>0</v>
      </c>
      <c r="N36" s="543">
        <f>SUM(N37:N40)</f>
        <v>17</v>
      </c>
      <c r="O36" s="543">
        <f>SUM(O37:O40)</f>
        <v>15</v>
      </c>
      <c r="P36" s="543">
        <f t="shared" si="1"/>
        <v>49</v>
      </c>
      <c r="Q36" s="543">
        <f>SUM(Q37:Q40)</f>
        <v>67</v>
      </c>
      <c r="R36" s="543">
        <f>SUM(R37:R40)</f>
        <v>0</v>
      </c>
      <c r="S36" s="543">
        <f>SUM(S37:S40)</f>
        <v>91</v>
      </c>
      <c r="T36" s="543">
        <f>SUM(T37:T40)</f>
        <v>22</v>
      </c>
      <c r="U36" s="543">
        <f t="shared" si="2"/>
        <v>180</v>
      </c>
      <c r="V36" s="542">
        <f t="shared" si="3"/>
        <v>346</v>
      </c>
      <c r="W36" s="555"/>
      <c r="X36" s="389"/>
    </row>
    <row r="37" spans="1:24">
      <c r="A37" s="545">
        <v>5</v>
      </c>
      <c r="B37" s="545">
        <v>4</v>
      </c>
      <c r="C37" s="545">
        <v>8</v>
      </c>
      <c r="D37" s="2200"/>
      <c r="E37" s="478" t="s">
        <v>50</v>
      </c>
      <c r="F37" s="20"/>
      <c r="G37" s="478">
        <v>8</v>
      </c>
      <c r="H37" s="478">
        <v>0</v>
      </c>
      <c r="I37" s="478">
        <v>30</v>
      </c>
      <c r="J37" s="478">
        <v>11</v>
      </c>
      <c r="K37" s="478">
        <f t="shared" si="0"/>
        <v>49</v>
      </c>
      <c r="L37" s="478">
        <v>8</v>
      </c>
      <c r="M37" s="478">
        <v>0</v>
      </c>
      <c r="N37" s="478">
        <v>10</v>
      </c>
      <c r="O37" s="478">
        <v>3</v>
      </c>
      <c r="P37" s="478">
        <f t="shared" si="1"/>
        <v>21</v>
      </c>
      <c r="Q37" s="478">
        <v>17</v>
      </c>
      <c r="R37" s="478">
        <v>0</v>
      </c>
      <c r="S37" s="478">
        <v>16</v>
      </c>
      <c r="T37" s="478">
        <v>8</v>
      </c>
      <c r="U37" s="478">
        <f t="shared" si="2"/>
        <v>41</v>
      </c>
      <c r="V37" s="546">
        <f t="shared" si="3"/>
        <v>111</v>
      </c>
    </row>
    <row r="38" spans="1:24">
      <c r="A38" s="545">
        <v>5</v>
      </c>
      <c r="B38" s="545">
        <v>5</v>
      </c>
      <c r="C38" s="545">
        <v>11</v>
      </c>
      <c r="D38" s="2200"/>
      <c r="E38" s="478" t="s">
        <v>58</v>
      </c>
      <c r="F38" s="20"/>
      <c r="G38" s="478">
        <v>2</v>
      </c>
      <c r="H38" s="478">
        <v>0</v>
      </c>
      <c r="I38" s="478">
        <v>17</v>
      </c>
      <c r="J38" s="478">
        <v>38</v>
      </c>
      <c r="K38" s="478">
        <f t="shared" si="0"/>
        <v>57</v>
      </c>
      <c r="L38" s="478">
        <v>6</v>
      </c>
      <c r="M38" s="478">
        <v>0</v>
      </c>
      <c r="N38" s="478">
        <v>5</v>
      </c>
      <c r="O38" s="478">
        <v>12</v>
      </c>
      <c r="P38" s="478">
        <f t="shared" si="1"/>
        <v>23</v>
      </c>
      <c r="Q38" s="478">
        <v>33</v>
      </c>
      <c r="R38" s="478">
        <v>0</v>
      </c>
      <c r="S38" s="478">
        <v>61</v>
      </c>
      <c r="T38" s="478">
        <v>11</v>
      </c>
      <c r="U38" s="478">
        <f t="shared" si="2"/>
        <v>105</v>
      </c>
      <c r="V38" s="546">
        <f t="shared" si="3"/>
        <v>185</v>
      </c>
    </row>
    <row r="39" spans="1:24">
      <c r="A39" s="545">
        <v>5</v>
      </c>
      <c r="B39" s="545">
        <v>5</v>
      </c>
      <c r="C39" s="545">
        <v>10</v>
      </c>
      <c r="D39" s="2200"/>
      <c r="E39" s="478" t="s">
        <v>51</v>
      </c>
      <c r="F39" s="20"/>
      <c r="G39" s="478">
        <v>0</v>
      </c>
      <c r="H39" s="478">
        <v>0</v>
      </c>
      <c r="I39" s="478">
        <v>5</v>
      </c>
      <c r="J39" s="478">
        <v>4</v>
      </c>
      <c r="K39" s="478">
        <f t="shared" si="0"/>
        <v>9</v>
      </c>
      <c r="L39" s="478">
        <v>2</v>
      </c>
      <c r="M39" s="478">
        <v>0</v>
      </c>
      <c r="N39" s="478">
        <v>1</v>
      </c>
      <c r="O39" s="478">
        <v>0</v>
      </c>
      <c r="P39" s="478">
        <f t="shared" si="1"/>
        <v>3</v>
      </c>
      <c r="Q39" s="478">
        <v>6</v>
      </c>
      <c r="R39" s="478">
        <v>0</v>
      </c>
      <c r="S39" s="478">
        <v>10</v>
      </c>
      <c r="T39" s="478">
        <v>2</v>
      </c>
      <c r="U39" s="478">
        <f t="shared" si="2"/>
        <v>18</v>
      </c>
      <c r="V39" s="546">
        <f t="shared" si="3"/>
        <v>30</v>
      </c>
    </row>
    <row r="40" spans="1:24">
      <c r="A40" s="545">
        <v>5</v>
      </c>
      <c r="B40" s="545">
        <v>5</v>
      </c>
      <c r="C40" s="545">
        <v>13</v>
      </c>
      <c r="D40" s="2201"/>
      <c r="E40" s="478" t="s">
        <v>52</v>
      </c>
      <c r="F40" s="20"/>
      <c r="G40" s="478">
        <v>1</v>
      </c>
      <c r="H40" s="478">
        <v>0</v>
      </c>
      <c r="I40" s="478">
        <v>1</v>
      </c>
      <c r="J40" s="478">
        <v>0</v>
      </c>
      <c r="K40" s="478">
        <f t="shared" ref="K40:K71" si="4">SUM(G40:J40)</f>
        <v>2</v>
      </c>
      <c r="L40" s="478">
        <v>1</v>
      </c>
      <c r="M40" s="478">
        <v>0</v>
      </c>
      <c r="N40" s="478">
        <v>1</v>
      </c>
      <c r="O40" s="478">
        <v>0</v>
      </c>
      <c r="P40" s="478">
        <f t="shared" ref="P40:P71" si="5">SUM(L40:O40)</f>
        <v>2</v>
      </c>
      <c r="Q40" s="478">
        <v>11</v>
      </c>
      <c r="R40" s="478">
        <v>0</v>
      </c>
      <c r="S40" s="478">
        <v>4</v>
      </c>
      <c r="T40" s="478">
        <v>1</v>
      </c>
      <c r="U40" s="478">
        <f t="shared" ref="U40:U71" si="6">SUM(Q40:T40)</f>
        <v>16</v>
      </c>
      <c r="V40" s="546">
        <f t="shared" ref="V40:V71" si="7">SUM(P40,K40,U40)</f>
        <v>20</v>
      </c>
      <c r="W40" s="555"/>
      <c r="X40" s="389"/>
    </row>
    <row r="41" spans="1:24">
      <c r="A41" s="545"/>
      <c r="B41" s="545"/>
      <c r="C41" s="545"/>
      <c r="D41" s="2200">
        <v>1406</v>
      </c>
      <c r="E41" s="23" t="s">
        <v>5</v>
      </c>
      <c r="F41" s="547"/>
      <c r="G41" s="543">
        <f>SUM(G42:G47)</f>
        <v>3</v>
      </c>
      <c r="H41" s="543">
        <f>SUM(H42:H47)</f>
        <v>12</v>
      </c>
      <c r="I41" s="543">
        <f>SUM(I42:I47)</f>
        <v>46</v>
      </c>
      <c r="J41" s="543">
        <f>SUM(J42:J47)</f>
        <v>23</v>
      </c>
      <c r="K41" s="543">
        <f t="shared" si="4"/>
        <v>84</v>
      </c>
      <c r="L41" s="543">
        <f>SUM(L42:L47)</f>
        <v>1</v>
      </c>
      <c r="M41" s="543">
        <f>SUM(M42:M47)</f>
        <v>6</v>
      </c>
      <c r="N41" s="543">
        <f>SUM(N42:N47)</f>
        <v>10</v>
      </c>
      <c r="O41" s="543">
        <f>SUM(O42:O47)</f>
        <v>1</v>
      </c>
      <c r="P41" s="543">
        <f t="shared" si="5"/>
        <v>18</v>
      </c>
      <c r="Q41" s="543">
        <f>SUM(Q42:Q47)</f>
        <v>42</v>
      </c>
      <c r="R41" s="543">
        <f>SUM(R42:R47)</f>
        <v>124</v>
      </c>
      <c r="S41" s="543">
        <f>SUM(S42:S47)</f>
        <v>57</v>
      </c>
      <c r="T41" s="543">
        <f>SUM(T42:T47)</f>
        <v>11</v>
      </c>
      <c r="U41" s="543">
        <f t="shared" si="6"/>
        <v>234</v>
      </c>
      <c r="V41" s="542">
        <f t="shared" si="7"/>
        <v>336</v>
      </c>
    </row>
    <row r="42" spans="1:24">
      <c r="A42" s="545">
        <v>6</v>
      </c>
      <c r="B42" s="545">
        <v>2</v>
      </c>
      <c r="C42" s="545">
        <v>11</v>
      </c>
      <c r="D42" s="2200"/>
      <c r="E42" s="478" t="s">
        <v>53</v>
      </c>
      <c r="F42" s="20"/>
      <c r="G42" s="478">
        <v>1</v>
      </c>
      <c r="H42" s="478">
        <v>10</v>
      </c>
      <c r="I42" s="478">
        <v>29</v>
      </c>
      <c r="J42" s="478">
        <v>9</v>
      </c>
      <c r="K42" s="478">
        <f t="shared" si="4"/>
        <v>49</v>
      </c>
      <c r="L42" s="478">
        <v>0</v>
      </c>
      <c r="M42" s="478">
        <v>6</v>
      </c>
      <c r="N42" s="478">
        <v>8</v>
      </c>
      <c r="O42" s="478">
        <v>0</v>
      </c>
      <c r="P42" s="478">
        <f t="shared" si="5"/>
        <v>14</v>
      </c>
      <c r="Q42" s="478">
        <v>18</v>
      </c>
      <c r="R42" s="478">
        <v>68</v>
      </c>
      <c r="S42" s="478">
        <v>24</v>
      </c>
      <c r="T42" s="478">
        <v>3</v>
      </c>
      <c r="U42" s="478">
        <f t="shared" si="6"/>
        <v>113</v>
      </c>
      <c r="V42" s="546">
        <f t="shared" si="7"/>
        <v>176</v>
      </c>
    </row>
    <row r="43" spans="1:24">
      <c r="A43" s="545">
        <v>6</v>
      </c>
      <c r="B43" s="545">
        <v>2</v>
      </c>
      <c r="C43" s="545">
        <v>10</v>
      </c>
      <c r="D43" s="2200"/>
      <c r="E43" s="478" t="s">
        <v>54</v>
      </c>
      <c r="F43" s="20"/>
      <c r="G43" s="478">
        <v>0</v>
      </c>
      <c r="H43" s="478">
        <v>2</v>
      </c>
      <c r="I43" s="478">
        <v>0</v>
      </c>
      <c r="J43" s="478">
        <v>2</v>
      </c>
      <c r="K43" s="478">
        <f t="shared" si="4"/>
        <v>4</v>
      </c>
      <c r="L43" s="478">
        <v>0</v>
      </c>
      <c r="M43" s="478">
        <v>0</v>
      </c>
      <c r="N43" s="478">
        <v>0</v>
      </c>
      <c r="O43" s="478">
        <v>0</v>
      </c>
      <c r="P43" s="478">
        <f t="shared" si="5"/>
        <v>0</v>
      </c>
      <c r="Q43" s="478">
        <v>11</v>
      </c>
      <c r="R43" s="478">
        <v>55</v>
      </c>
      <c r="S43" s="478">
        <v>12</v>
      </c>
      <c r="T43" s="478">
        <v>0</v>
      </c>
      <c r="U43" s="478">
        <f t="shared" si="6"/>
        <v>78</v>
      </c>
      <c r="V43" s="546">
        <f t="shared" si="7"/>
        <v>82</v>
      </c>
    </row>
    <row r="44" spans="1:24">
      <c r="A44" s="545">
        <v>6</v>
      </c>
      <c r="B44" s="545">
        <v>2</v>
      </c>
      <c r="C44" s="545">
        <v>10</v>
      </c>
      <c r="D44" s="2200"/>
      <c r="E44" s="478" t="s">
        <v>55</v>
      </c>
      <c r="F44" s="20"/>
      <c r="G44" s="478">
        <v>2</v>
      </c>
      <c r="H44" s="478">
        <v>0</v>
      </c>
      <c r="I44" s="478">
        <v>16</v>
      </c>
      <c r="J44" s="478">
        <v>8</v>
      </c>
      <c r="K44" s="478">
        <f t="shared" si="4"/>
        <v>26</v>
      </c>
      <c r="L44" s="478">
        <v>1</v>
      </c>
      <c r="M44" s="478">
        <v>0</v>
      </c>
      <c r="N44" s="478">
        <v>2</v>
      </c>
      <c r="O44" s="478">
        <v>0</v>
      </c>
      <c r="P44" s="478">
        <f t="shared" si="5"/>
        <v>3</v>
      </c>
      <c r="Q44" s="478">
        <v>11</v>
      </c>
      <c r="R44" s="478">
        <v>1</v>
      </c>
      <c r="S44" s="478">
        <v>5</v>
      </c>
      <c r="T44" s="478">
        <v>1</v>
      </c>
      <c r="U44" s="478">
        <f t="shared" si="6"/>
        <v>18</v>
      </c>
      <c r="V44" s="546">
        <f t="shared" si="7"/>
        <v>47</v>
      </c>
    </row>
    <row r="45" spans="1:24">
      <c r="A45" s="545">
        <v>6</v>
      </c>
      <c r="B45" s="545">
        <v>2</v>
      </c>
      <c r="C45" s="545">
        <v>6</v>
      </c>
      <c r="D45" s="2200"/>
      <c r="E45" s="478" t="s">
        <v>70</v>
      </c>
      <c r="F45" s="20"/>
      <c r="G45" s="478">
        <v>0</v>
      </c>
      <c r="H45" s="478">
        <v>0</v>
      </c>
      <c r="I45" s="478">
        <v>0</v>
      </c>
      <c r="J45" s="478">
        <v>1</v>
      </c>
      <c r="K45" s="478">
        <f t="shared" si="4"/>
        <v>1</v>
      </c>
      <c r="L45" s="478">
        <v>0</v>
      </c>
      <c r="M45" s="478">
        <v>0</v>
      </c>
      <c r="N45" s="478">
        <v>0</v>
      </c>
      <c r="O45" s="478">
        <v>0</v>
      </c>
      <c r="P45" s="478">
        <f t="shared" si="5"/>
        <v>0</v>
      </c>
      <c r="Q45" s="478">
        <v>2</v>
      </c>
      <c r="R45" s="478">
        <v>0</v>
      </c>
      <c r="S45" s="478">
        <v>16</v>
      </c>
      <c r="T45" s="478">
        <v>7</v>
      </c>
      <c r="U45" s="478">
        <f t="shared" si="6"/>
        <v>25</v>
      </c>
      <c r="V45" s="546">
        <f t="shared" si="7"/>
        <v>26</v>
      </c>
    </row>
    <row r="46" spans="1:24">
      <c r="A46" s="545">
        <v>6</v>
      </c>
      <c r="B46" s="545">
        <v>2</v>
      </c>
      <c r="C46" s="545">
        <v>11</v>
      </c>
      <c r="D46" s="2200"/>
      <c r="E46" s="478" t="s">
        <v>15</v>
      </c>
      <c r="F46" s="20"/>
      <c r="G46" s="478">
        <v>0</v>
      </c>
      <c r="H46" s="478">
        <v>0</v>
      </c>
      <c r="I46" s="478">
        <v>0</v>
      </c>
      <c r="J46" s="478">
        <v>3</v>
      </c>
      <c r="K46" s="478">
        <f t="shared" si="4"/>
        <v>3</v>
      </c>
      <c r="L46" s="478">
        <v>0</v>
      </c>
      <c r="M46" s="478">
        <v>0</v>
      </c>
      <c r="N46" s="478">
        <v>0</v>
      </c>
      <c r="O46" s="478">
        <v>1</v>
      </c>
      <c r="P46" s="478">
        <f t="shared" si="5"/>
        <v>1</v>
      </c>
      <c r="Q46" s="478">
        <v>0</v>
      </c>
      <c r="R46" s="478">
        <v>0</v>
      </c>
      <c r="S46" s="478">
        <v>0</v>
      </c>
      <c r="T46" s="478">
        <v>0</v>
      </c>
      <c r="U46" s="478">
        <f t="shared" si="6"/>
        <v>0</v>
      </c>
      <c r="V46" s="546">
        <f t="shared" si="7"/>
        <v>4</v>
      </c>
    </row>
    <row r="47" spans="1:24">
      <c r="A47" s="545">
        <v>6</v>
      </c>
      <c r="B47" s="545">
        <v>2</v>
      </c>
      <c r="C47" s="545">
        <v>10</v>
      </c>
      <c r="D47" s="2200"/>
      <c r="E47" s="478" t="s">
        <v>188</v>
      </c>
      <c r="F47" s="1"/>
      <c r="G47" s="20">
        <v>0</v>
      </c>
      <c r="H47" s="20">
        <v>0</v>
      </c>
      <c r="I47" s="20">
        <v>1</v>
      </c>
      <c r="J47" s="20">
        <v>0</v>
      </c>
      <c r="K47" s="478">
        <f t="shared" si="4"/>
        <v>1</v>
      </c>
      <c r="L47" s="20">
        <v>0</v>
      </c>
      <c r="M47" s="20">
        <v>0</v>
      </c>
      <c r="N47" s="20">
        <v>0</v>
      </c>
      <c r="O47" s="20">
        <v>0</v>
      </c>
      <c r="P47" s="478">
        <f t="shared" si="5"/>
        <v>0</v>
      </c>
      <c r="Q47" s="20">
        <v>0</v>
      </c>
      <c r="R47" s="20">
        <v>0</v>
      </c>
      <c r="S47" s="20">
        <v>0</v>
      </c>
      <c r="T47" s="20">
        <v>0</v>
      </c>
      <c r="U47" s="478">
        <f t="shared" si="6"/>
        <v>0</v>
      </c>
      <c r="V47" s="546">
        <f t="shared" si="7"/>
        <v>1</v>
      </c>
    </row>
    <row r="48" spans="1:24">
      <c r="A48" s="545"/>
      <c r="B48" s="545"/>
      <c r="C48" s="545"/>
      <c r="D48" s="2202">
        <v>1407</v>
      </c>
      <c r="E48" s="23" t="s">
        <v>62</v>
      </c>
      <c r="F48" s="547"/>
      <c r="G48" s="543">
        <f>SUM(G49:G51)</f>
        <v>0</v>
      </c>
      <c r="H48" s="543">
        <f>SUM(H49:H51)</f>
        <v>0</v>
      </c>
      <c r="I48" s="543">
        <f>SUM(I49:I51)</f>
        <v>6</v>
      </c>
      <c r="J48" s="543">
        <f>SUM(J49:J51)</f>
        <v>29</v>
      </c>
      <c r="K48" s="543">
        <f t="shared" si="4"/>
        <v>35</v>
      </c>
      <c r="L48" s="543">
        <f>SUM(L49:L51)</f>
        <v>0</v>
      </c>
      <c r="M48" s="543">
        <f>SUM(M49:M51)</f>
        <v>0</v>
      </c>
      <c r="N48" s="543">
        <f>SUM(N49:N51)</f>
        <v>0</v>
      </c>
      <c r="O48" s="543">
        <f>SUM(O49:O51)</f>
        <v>0</v>
      </c>
      <c r="P48" s="543">
        <f t="shared" si="5"/>
        <v>0</v>
      </c>
      <c r="Q48" s="543">
        <f>SUM(Q49:Q51)</f>
        <v>2</v>
      </c>
      <c r="R48" s="543">
        <f>SUM(R49:R51)</f>
        <v>0</v>
      </c>
      <c r="S48" s="543">
        <f>SUM(S49:S51)</f>
        <v>15</v>
      </c>
      <c r="T48" s="543">
        <f>SUM(T49:T51)</f>
        <v>9</v>
      </c>
      <c r="U48" s="543">
        <f t="shared" si="6"/>
        <v>26</v>
      </c>
      <c r="V48" s="542">
        <f t="shared" si="7"/>
        <v>61</v>
      </c>
    </row>
    <row r="49" spans="1:23">
      <c r="A49" s="545">
        <v>7</v>
      </c>
      <c r="B49" s="545">
        <v>6</v>
      </c>
      <c r="C49" s="545">
        <v>10</v>
      </c>
      <c r="D49" s="2203"/>
      <c r="E49" s="478" t="s">
        <v>56</v>
      </c>
      <c r="F49" s="20"/>
      <c r="G49" s="478">
        <v>0</v>
      </c>
      <c r="H49" s="478">
        <v>0</v>
      </c>
      <c r="I49" s="478">
        <v>5</v>
      </c>
      <c r="J49" s="478">
        <v>6</v>
      </c>
      <c r="K49" s="478">
        <f t="shared" si="4"/>
        <v>11</v>
      </c>
      <c r="L49" s="478">
        <v>0</v>
      </c>
      <c r="M49" s="478">
        <v>0</v>
      </c>
      <c r="N49" s="478">
        <v>0</v>
      </c>
      <c r="O49" s="478">
        <v>0</v>
      </c>
      <c r="P49" s="478">
        <f t="shared" si="5"/>
        <v>0</v>
      </c>
      <c r="Q49" s="478">
        <v>0</v>
      </c>
      <c r="R49" s="478">
        <v>0</v>
      </c>
      <c r="S49" s="478">
        <v>10</v>
      </c>
      <c r="T49" s="478">
        <v>5</v>
      </c>
      <c r="U49" s="478">
        <f t="shared" si="6"/>
        <v>15</v>
      </c>
      <c r="V49" s="546">
        <f t="shared" si="7"/>
        <v>26</v>
      </c>
    </row>
    <row r="50" spans="1:23">
      <c r="A50" s="545">
        <v>7</v>
      </c>
      <c r="B50" s="545">
        <v>3</v>
      </c>
      <c r="C50" s="545">
        <v>11</v>
      </c>
      <c r="D50" s="2203"/>
      <c r="E50" s="478" t="s">
        <v>25</v>
      </c>
      <c r="F50" s="20"/>
      <c r="G50" s="478">
        <v>0</v>
      </c>
      <c r="H50" s="478">
        <v>0</v>
      </c>
      <c r="I50" s="478">
        <v>0</v>
      </c>
      <c r="J50" s="478">
        <v>23</v>
      </c>
      <c r="K50" s="478">
        <f t="shared" si="4"/>
        <v>23</v>
      </c>
      <c r="L50" s="478">
        <v>0</v>
      </c>
      <c r="M50" s="478">
        <v>0</v>
      </c>
      <c r="N50" s="478">
        <v>0</v>
      </c>
      <c r="O50" s="478">
        <v>0</v>
      </c>
      <c r="P50" s="478">
        <f t="shared" si="5"/>
        <v>0</v>
      </c>
      <c r="Q50" s="478">
        <v>2</v>
      </c>
      <c r="R50" s="478">
        <v>0</v>
      </c>
      <c r="S50" s="478">
        <v>5</v>
      </c>
      <c r="T50" s="478">
        <v>4</v>
      </c>
      <c r="U50" s="478">
        <f t="shared" si="6"/>
        <v>11</v>
      </c>
      <c r="V50" s="546">
        <f t="shared" si="7"/>
        <v>34</v>
      </c>
    </row>
    <row r="51" spans="1:23">
      <c r="A51" s="545">
        <v>7</v>
      </c>
      <c r="B51" s="545">
        <v>2</v>
      </c>
      <c r="C51" s="545">
        <v>11</v>
      </c>
      <c r="D51" s="2204"/>
      <c r="E51" s="496" t="s">
        <v>187</v>
      </c>
      <c r="F51" s="554"/>
      <c r="G51" s="474">
        <v>0</v>
      </c>
      <c r="H51" s="474">
        <v>0</v>
      </c>
      <c r="I51" s="474">
        <v>1</v>
      </c>
      <c r="J51" s="474">
        <v>0</v>
      </c>
      <c r="K51" s="474">
        <f t="shared" si="4"/>
        <v>1</v>
      </c>
      <c r="L51" s="474">
        <v>0</v>
      </c>
      <c r="M51" s="474">
        <v>0</v>
      </c>
      <c r="N51" s="474">
        <v>0</v>
      </c>
      <c r="O51" s="474">
        <v>0</v>
      </c>
      <c r="P51" s="474">
        <f t="shared" si="5"/>
        <v>0</v>
      </c>
      <c r="Q51" s="474">
        <v>0</v>
      </c>
      <c r="R51" s="474">
        <v>0</v>
      </c>
      <c r="S51" s="474">
        <v>0</v>
      </c>
      <c r="T51" s="474">
        <v>0</v>
      </c>
      <c r="U51" s="474">
        <f t="shared" si="6"/>
        <v>0</v>
      </c>
      <c r="V51" s="546">
        <f t="shared" si="7"/>
        <v>1</v>
      </c>
    </row>
    <row r="52" spans="1:23">
      <c r="A52" s="545"/>
      <c r="B52" s="545"/>
      <c r="C52" s="545"/>
      <c r="D52" s="2203">
        <v>1408</v>
      </c>
      <c r="E52" s="552" t="s">
        <v>63</v>
      </c>
      <c r="F52" s="551"/>
      <c r="G52" s="550">
        <f>SUM(G53:G56)</f>
        <v>3</v>
      </c>
      <c r="H52" s="550">
        <f>SUM(H53:H56)</f>
        <v>0</v>
      </c>
      <c r="I52" s="550">
        <f>SUM(I53:I56)</f>
        <v>22</v>
      </c>
      <c r="J52" s="550">
        <f>SUM(J53:J56)</f>
        <v>33</v>
      </c>
      <c r="K52" s="550">
        <f t="shared" si="4"/>
        <v>58</v>
      </c>
      <c r="L52" s="550">
        <f>SUM(L53:L56)</f>
        <v>1</v>
      </c>
      <c r="M52" s="550">
        <f>SUM(M53:M56)</f>
        <v>0</v>
      </c>
      <c r="N52" s="550">
        <f>SUM(N53:N56)</f>
        <v>3</v>
      </c>
      <c r="O52" s="550">
        <f>SUM(O53:O56)</f>
        <v>3</v>
      </c>
      <c r="P52" s="550">
        <f t="shared" si="5"/>
        <v>7</v>
      </c>
      <c r="Q52" s="550">
        <f>SUM(Q53:Q56)</f>
        <v>10</v>
      </c>
      <c r="R52" s="550">
        <f>SUM(R53:R56)</f>
        <v>0</v>
      </c>
      <c r="S52" s="550">
        <f>SUM(S53:S56)</f>
        <v>34</v>
      </c>
      <c r="T52" s="550">
        <f>SUM(T53:T56)</f>
        <v>15</v>
      </c>
      <c r="U52" s="550">
        <f t="shared" si="6"/>
        <v>59</v>
      </c>
      <c r="V52" s="542">
        <f t="shared" si="7"/>
        <v>124</v>
      </c>
    </row>
    <row r="53" spans="1:23">
      <c r="A53" s="545">
        <v>8</v>
      </c>
      <c r="B53" s="545">
        <v>4</v>
      </c>
      <c r="C53" s="545">
        <v>6</v>
      </c>
      <c r="D53" s="2203"/>
      <c r="E53" s="478" t="s">
        <v>16</v>
      </c>
      <c r="F53" s="20"/>
      <c r="G53" s="478">
        <v>1</v>
      </c>
      <c r="H53" s="478">
        <v>0</v>
      </c>
      <c r="I53" s="478">
        <v>0</v>
      </c>
      <c r="J53" s="478">
        <v>6</v>
      </c>
      <c r="K53" s="478">
        <f t="shared" si="4"/>
        <v>7</v>
      </c>
      <c r="L53" s="478">
        <v>0</v>
      </c>
      <c r="M53" s="478">
        <v>0</v>
      </c>
      <c r="N53" s="478">
        <v>0</v>
      </c>
      <c r="O53" s="478">
        <v>0</v>
      </c>
      <c r="P53" s="478">
        <f t="shared" si="5"/>
        <v>0</v>
      </c>
      <c r="Q53" s="478">
        <v>2</v>
      </c>
      <c r="R53" s="478">
        <v>0</v>
      </c>
      <c r="S53" s="478">
        <v>6</v>
      </c>
      <c r="T53" s="478">
        <v>2</v>
      </c>
      <c r="U53" s="478">
        <f t="shared" si="6"/>
        <v>10</v>
      </c>
      <c r="V53" s="546">
        <f t="shared" si="7"/>
        <v>17</v>
      </c>
    </row>
    <row r="54" spans="1:23">
      <c r="A54" s="545">
        <v>8</v>
      </c>
      <c r="B54" s="545">
        <v>4</v>
      </c>
      <c r="C54" s="545">
        <v>8</v>
      </c>
      <c r="D54" s="2203"/>
      <c r="E54" s="478" t="s">
        <v>57</v>
      </c>
      <c r="F54" s="20"/>
      <c r="G54" s="485">
        <v>2</v>
      </c>
      <c r="H54" s="478">
        <v>0</v>
      </c>
      <c r="I54" s="478">
        <v>11</v>
      </c>
      <c r="J54" s="478">
        <v>13</v>
      </c>
      <c r="K54" s="478">
        <f t="shared" si="4"/>
        <v>26</v>
      </c>
      <c r="L54" s="478">
        <v>1</v>
      </c>
      <c r="M54" s="478">
        <v>0</v>
      </c>
      <c r="N54" s="478">
        <v>2</v>
      </c>
      <c r="O54" s="478">
        <v>3</v>
      </c>
      <c r="P54" s="478">
        <f t="shared" si="5"/>
        <v>6</v>
      </c>
      <c r="Q54" s="478">
        <v>2</v>
      </c>
      <c r="R54" s="478">
        <v>0</v>
      </c>
      <c r="S54" s="478">
        <v>7</v>
      </c>
      <c r="T54" s="478">
        <v>7</v>
      </c>
      <c r="U54" s="478">
        <f t="shared" si="6"/>
        <v>16</v>
      </c>
      <c r="V54" s="546">
        <f t="shared" si="7"/>
        <v>48</v>
      </c>
    </row>
    <row r="55" spans="1:23">
      <c r="A55" s="545">
        <v>8</v>
      </c>
      <c r="B55" s="545">
        <v>4</v>
      </c>
      <c r="C55" s="545">
        <v>11</v>
      </c>
      <c r="D55" s="2203"/>
      <c r="E55" s="478" t="s">
        <v>18</v>
      </c>
      <c r="F55" s="20"/>
      <c r="G55" s="478">
        <v>0</v>
      </c>
      <c r="H55" s="478">
        <v>0</v>
      </c>
      <c r="I55" s="478">
        <v>8</v>
      </c>
      <c r="J55" s="478">
        <v>7</v>
      </c>
      <c r="K55" s="478">
        <f t="shared" si="4"/>
        <v>15</v>
      </c>
      <c r="L55" s="478">
        <v>0</v>
      </c>
      <c r="M55" s="478">
        <v>0</v>
      </c>
      <c r="N55" s="478">
        <v>0</v>
      </c>
      <c r="O55" s="478">
        <v>0</v>
      </c>
      <c r="P55" s="478">
        <f t="shared" si="5"/>
        <v>0</v>
      </c>
      <c r="Q55" s="478">
        <v>1</v>
      </c>
      <c r="R55" s="478">
        <v>0</v>
      </c>
      <c r="S55" s="478">
        <v>16</v>
      </c>
      <c r="T55" s="478">
        <v>5</v>
      </c>
      <c r="U55" s="478">
        <f t="shared" si="6"/>
        <v>22</v>
      </c>
      <c r="V55" s="546">
        <f t="shared" si="7"/>
        <v>37</v>
      </c>
    </row>
    <row r="56" spans="1:23">
      <c r="A56" s="545">
        <v>8</v>
      </c>
      <c r="B56" s="545">
        <v>4</v>
      </c>
      <c r="C56" s="545">
        <v>11</v>
      </c>
      <c r="D56" s="2203"/>
      <c r="E56" s="478" t="s">
        <v>59</v>
      </c>
      <c r="F56" s="548"/>
      <c r="G56" s="478">
        <v>0</v>
      </c>
      <c r="H56" s="478">
        <v>0</v>
      </c>
      <c r="I56" s="478">
        <v>3</v>
      </c>
      <c r="J56" s="478">
        <v>7</v>
      </c>
      <c r="K56" s="478">
        <f t="shared" si="4"/>
        <v>10</v>
      </c>
      <c r="L56" s="478">
        <v>0</v>
      </c>
      <c r="M56" s="478">
        <v>0</v>
      </c>
      <c r="N56" s="478">
        <v>1</v>
      </c>
      <c r="O56" s="478">
        <v>0</v>
      </c>
      <c r="P56" s="478">
        <f t="shared" si="5"/>
        <v>1</v>
      </c>
      <c r="Q56" s="478">
        <v>5</v>
      </c>
      <c r="R56" s="478">
        <v>0</v>
      </c>
      <c r="S56" s="478">
        <v>5</v>
      </c>
      <c r="T56" s="478">
        <v>1</v>
      </c>
      <c r="U56" s="478">
        <f t="shared" si="6"/>
        <v>11</v>
      </c>
      <c r="V56" s="546">
        <f t="shared" si="7"/>
        <v>22</v>
      </c>
    </row>
    <row r="57" spans="1:23">
      <c r="A57" s="545"/>
      <c r="B57" s="545"/>
      <c r="C57" s="545"/>
      <c r="D57" s="2202">
        <v>1624</v>
      </c>
      <c r="E57" s="23" t="s">
        <v>19</v>
      </c>
      <c r="F57" s="547"/>
      <c r="G57" s="543">
        <f>SUM(G58:G60)</f>
        <v>1</v>
      </c>
      <c r="H57" s="543">
        <f>SUM(H58:H60)</f>
        <v>0</v>
      </c>
      <c r="I57" s="543">
        <f>SUM(I58:I60)</f>
        <v>5</v>
      </c>
      <c r="J57" s="543">
        <f>SUM(J58:J60)</f>
        <v>8</v>
      </c>
      <c r="K57" s="543">
        <f t="shared" si="4"/>
        <v>14</v>
      </c>
      <c r="L57" s="543">
        <f>SUM(L58:L60)</f>
        <v>0</v>
      </c>
      <c r="M57" s="543">
        <f>SUM(M58:M60)</f>
        <v>0</v>
      </c>
      <c r="N57" s="543">
        <f>SUM(N58:N60)</f>
        <v>0</v>
      </c>
      <c r="O57" s="543">
        <f>SUM(O58:O60)</f>
        <v>0</v>
      </c>
      <c r="P57" s="543">
        <f t="shared" si="5"/>
        <v>0</v>
      </c>
      <c r="Q57" s="543">
        <f>SUM(Q58:Q60)</f>
        <v>8</v>
      </c>
      <c r="R57" s="543">
        <f>SUM(R58:R60)</f>
        <v>0</v>
      </c>
      <c r="S57" s="543">
        <f>SUM(S58:S60)</f>
        <v>3</v>
      </c>
      <c r="T57" s="543">
        <f>SUM(T58:T60)</f>
        <v>2</v>
      </c>
      <c r="U57" s="543">
        <f t="shared" si="6"/>
        <v>13</v>
      </c>
      <c r="V57" s="542">
        <f t="shared" si="7"/>
        <v>27</v>
      </c>
    </row>
    <row r="58" spans="1:23">
      <c r="A58" s="545">
        <v>9</v>
      </c>
      <c r="B58" s="545">
        <v>4</v>
      </c>
      <c r="C58" s="545">
        <v>8</v>
      </c>
      <c r="D58" s="2203"/>
      <c r="E58" s="478" t="s">
        <v>186</v>
      </c>
      <c r="F58" s="20"/>
      <c r="G58" s="478">
        <v>0</v>
      </c>
      <c r="H58" s="478">
        <v>0</v>
      </c>
      <c r="I58" s="478">
        <v>5</v>
      </c>
      <c r="J58" s="478">
        <v>5</v>
      </c>
      <c r="K58" s="478">
        <f t="shared" si="4"/>
        <v>10</v>
      </c>
      <c r="L58" s="478">
        <v>0</v>
      </c>
      <c r="M58" s="478">
        <v>0</v>
      </c>
      <c r="N58" s="478">
        <v>0</v>
      </c>
      <c r="O58" s="478">
        <v>0</v>
      </c>
      <c r="P58" s="478">
        <f t="shared" si="5"/>
        <v>0</v>
      </c>
      <c r="Q58" s="478">
        <v>0</v>
      </c>
      <c r="R58" s="478">
        <v>0</v>
      </c>
      <c r="S58" s="478">
        <v>0</v>
      </c>
      <c r="T58" s="478">
        <v>0</v>
      </c>
      <c r="U58" s="478">
        <f t="shared" si="6"/>
        <v>0</v>
      </c>
      <c r="V58" s="546">
        <f t="shared" si="7"/>
        <v>10</v>
      </c>
    </row>
    <row r="59" spans="1:23">
      <c r="A59" s="545">
        <v>9</v>
      </c>
      <c r="B59" s="545">
        <v>4</v>
      </c>
      <c r="C59" s="545">
        <v>8</v>
      </c>
      <c r="D59" s="2203"/>
      <c r="E59" s="478" t="s">
        <v>149</v>
      </c>
      <c r="F59" s="20"/>
      <c r="G59" s="478">
        <v>0</v>
      </c>
      <c r="H59" s="478">
        <v>0</v>
      </c>
      <c r="I59" s="478">
        <v>0</v>
      </c>
      <c r="J59" s="478">
        <v>3</v>
      </c>
      <c r="K59" s="478">
        <f t="shared" si="4"/>
        <v>3</v>
      </c>
      <c r="L59" s="478">
        <v>0</v>
      </c>
      <c r="M59" s="478">
        <v>0</v>
      </c>
      <c r="N59" s="478">
        <v>0</v>
      </c>
      <c r="O59" s="478">
        <v>0</v>
      </c>
      <c r="P59" s="478">
        <f t="shared" si="5"/>
        <v>0</v>
      </c>
      <c r="Q59" s="478">
        <v>0</v>
      </c>
      <c r="R59" s="478">
        <v>0</v>
      </c>
      <c r="S59" s="478">
        <v>2</v>
      </c>
      <c r="T59" s="478">
        <v>2</v>
      </c>
      <c r="U59" s="478">
        <f t="shared" si="6"/>
        <v>4</v>
      </c>
      <c r="V59" s="546">
        <f t="shared" si="7"/>
        <v>7</v>
      </c>
    </row>
    <row r="60" spans="1:23">
      <c r="A60" s="545">
        <v>9</v>
      </c>
      <c r="B60" s="545">
        <v>5</v>
      </c>
      <c r="C60" s="545">
        <v>11</v>
      </c>
      <c r="D60" s="2203"/>
      <c r="E60" s="478" t="s">
        <v>22</v>
      </c>
      <c r="F60" s="20"/>
      <c r="G60" s="478">
        <v>1</v>
      </c>
      <c r="H60" s="478">
        <v>0</v>
      </c>
      <c r="I60" s="478">
        <v>0</v>
      </c>
      <c r="J60" s="478">
        <v>0</v>
      </c>
      <c r="K60" s="478">
        <f t="shared" si="4"/>
        <v>1</v>
      </c>
      <c r="L60" s="478">
        <v>0</v>
      </c>
      <c r="M60" s="478">
        <v>0</v>
      </c>
      <c r="N60" s="478">
        <v>0</v>
      </c>
      <c r="O60" s="478">
        <v>0</v>
      </c>
      <c r="P60" s="478">
        <f t="shared" si="5"/>
        <v>0</v>
      </c>
      <c r="Q60" s="478">
        <v>8</v>
      </c>
      <c r="R60" s="478">
        <v>0</v>
      </c>
      <c r="S60" s="478">
        <v>1</v>
      </c>
      <c r="T60" s="478">
        <v>0</v>
      </c>
      <c r="U60" s="478">
        <f t="shared" si="6"/>
        <v>9</v>
      </c>
      <c r="V60" s="546">
        <f t="shared" si="7"/>
        <v>10</v>
      </c>
    </row>
    <row r="61" spans="1:23">
      <c r="A61" s="545"/>
      <c r="B61" s="545" t="s">
        <v>17</v>
      </c>
      <c r="C61" s="545" t="s">
        <v>17</v>
      </c>
      <c r="D61" s="544"/>
      <c r="E61" s="23" t="s">
        <v>11</v>
      </c>
      <c r="F61" s="22"/>
      <c r="G61" s="543">
        <v>6</v>
      </c>
      <c r="H61" s="543">
        <v>2</v>
      </c>
      <c r="I61" s="543">
        <v>9</v>
      </c>
      <c r="J61" s="543">
        <v>4</v>
      </c>
      <c r="K61" s="543">
        <f t="shared" si="4"/>
        <v>21</v>
      </c>
      <c r="L61" s="543">
        <v>0</v>
      </c>
      <c r="M61" s="543">
        <v>0</v>
      </c>
      <c r="N61" s="543">
        <v>2</v>
      </c>
      <c r="O61" s="543">
        <v>1</v>
      </c>
      <c r="P61" s="543">
        <f t="shared" si="5"/>
        <v>3</v>
      </c>
      <c r="Q61" s="543">
        <v>1</v>
      </c>
      <c r="R61" s="543">
        <v>0</v>
      </c>
      <c r="S61" s="543">
        <v>0</v>
      </c>
      <c r="T61" s="543">
        <v>0</v>
      </c>
      <c r="U61" s="543">
        <f t="shared" si="6"/>
        <v>1</v>
      </c>
      <c r="V61" s="542">
        <f t="shared" si="7"/>
        <v>25</v>
      </c>
      <c r="W61" s="421"/>
    </row>
    <row r="62" spans="1:23" ht="15" customHeight="1">
      <c r="A62" s="541"/>
      <c r="B62" s="541"/>
      <c r="C62" s="541"/>
      <c r="D62" s="540"/>
      <c r="E62" s="2197" t="s">
        <v>0</v>
      </c>
      <c r="F62" s="2198"/>
      <c r="G62" s="538">
        <f t="shared" ref="G62:V62" si="8">SUM(G8+G19+G29+G33+G36+G41+G48+G52+G57+G61)</f>
        <v>80</v>
      </c>
      <c r="H62" s="538">
        <f t="shared" si="8"/>
        <v>19</v>
      </c>
      <c r="I62" s="538">
        <f t="shared" si="8"/>
        <v>345</v>
      </c>
      <c r="J62" s="538">
        <f t="shared" si="8"/>
        <v>323</v>
      </c>
      <c r="K62" s="538">
        <f t="shared" si="8"/>
        <v>767</v>
      </c>
      <c r="L62" s="538">
        <f t="shared" si="8"/>
        <v>50</v>
      </c>
      <c r="M62" s="538">
        <f t="shared" si="8"/>
        <v>7</v>
      </c>
      <c r="N62" s="538">
        <f t="shared" si="8"/>
        <v>89</v>
      </c>
      <c r="O62" s="538">
        <f t="shared" si="8"/>
        <v>43</v>
      </c>
      <c r="P62" s="538">
        <f t="shared" si="8"/>
        <v>189</v>
      </c>
      <c r="Q62" s="538">
        <f t="shared" si="8"/>
        <v>451</v>
      </c>
      <c r="R62" s="538">
        <f t="shared" si="8"/>
        <v>137</v>
      </c>
      <c r="S62" s="538">
        <f t="shared" si="8"/>
        <v>489</v>
      </c>
      <c r="T62" s="538">
        <f t="shared" si="8"/>
        <v>125</v>
      </c>
      <c r="U62" s="539">
        <f t="shared" si="8"/>
        <v>1202</v>
      </c>
      <c r="V62" s="537">
        <f t="shared" si="8"/>
        <v>2158</v>
      </c>
    </row>
    <row r="63" spans="1:23" ht="12" customHeight="1">
      <c r="D63" s="535"/>
      <c r="E63" s="536" t="s">
        <v>185</v>
      </c>
      <c r="F63" s="20"/>
    </row>
    <row r="64" spans="1:23" ht="12" customHeight="1">
      <c r="D64" s="535"/>
      <c r="E64" s="20"/>
    </row>
    <row r="65" spans="4:5" ht="12" customHeight="1">
      <c r="E65" s="20"/>
    </row>
    <row r="66" spans="4:5" ht="9" customHeight="1">
      <c r="D66" s="535"/>
    </row>
    <row r="67" spans="4:5" ht="9" customHeight="1">
      <c r="D67" s="535"/>
    </row>
    <row r="68" spans="4:5" ht="9" customHeight="1"/>
    <row r="69" spans="4:5" ht="9" customHeight="1"/>
    <row r="70" spans="4:5" ht="9" customHeight="1"/>
    <row r="71" spans="4:5" ht="9" customHeight="1"/>
    <row r="72" spans="4:5" ht="9" customHeight="1"/>
    <row r="73" spans="4:5" ht="9" customHeight="1"/>
    <row r="74" spans="4:5" ht="9" customHeight="1"/>
    <row r="75" spans="4:5" ht="9" customHeight="1"/>
    <row r="76" spans="4:5" ht="9" customHeight="1"/>
    <row r="77" spans="4:5" ht="9" customHeight="1"/>
    <row r="78" spans="4:5" ht="9" customHeight="1"/>
    <row r="79" spans="4:5" ht="9" customHeight="1"/>
    <row r="80" spans="4:5"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22" ht="9" customHeight="1"/>
    <row r="146" spans="5:22" ht="9" customHeight="1"/>
    <row r="147" spans="5:22" ht="9" customHeight="1"/>
    <row r="148" spans="5:22" ht="9" customHeight="1"/>
    <row r="149" spans="5:22" ht="9" customHeight="1"/>
    <row r="150" spans="5:22" ht="9" customHeight="1"/>
    <row r="151" spans="5:22" ht="9" customHeight="1"/>
    <row r="152" spans="5:22" ht="9" customHeight="1">
      <c r="E152" s="20"/>
      <c r="F152" s="20"/>
      <c r="G152" s="533"/>
      <c r="H152" s="533"/>
      <c r="I152" s="533"/>
      <c r="J152" s="533"/>
      <c r="K152" s="534"/>
      <c r="L152" s="533"/>
      <c r="M152" s="533"/>
      <c r="N152" s="533"/>
      <c r="O152" s="533"/>
      <c r="P152" s="534"/>
      <c r="Q152" s="533"/>
      <c r="R152" s="533"/>
      <c r="S152" s="533"/>
      <c r="T152" s="533"/>
      <c r="U152" s="534"/>
      <c r="V152" s="533"/>
    </row>
    <row r="153" spans="5:22" ht="9" customHeight="1"/>
    <row r="154" spans="5:22" ht="9" customHeight="1"/>
    <row r="155" spans="5:22" ht="9" customHeight="1"/>
    <row r="156" spans="5:22" ht="9" customHeight="1"/>
    <row r="157" spans="5:22" ht="9" customHeight="1"/>
    <row r="158" spans="5:22" ht="9" customHeight="1"/>
    <row r="159" spans="5:22" ht="9" customHeight="1"/>
    <row r="160" spans="5:22"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20">
    <mergeCell ref="Z3:AN3"/>
    <mergeCell ref="D3:V3"/>
    <mergeCell ref="D4:V4"/>
    <mergeCell ref="V6:V7"/>
    <mergeCell ref="X19:AB23"/>
    <mergeCell ref="L6:P6"/>
    <mergeCell ref="Q6:U6"/>
    <mergeCell ref="G6:K6"/>
    <mergeCell ref="D6:D7"/>
    <mergeCell ref="E6:F7"/>
    <mergeCell ref="E62:F62"/>
    <mergeCell ref="D8:D18"/>
    <mergeCell ref="D19:D28"/>
    <mergeCell ref="D29:D32"/>
    <mergeCell ref="D33:D35"/>
    <mergeCell ref="D52:D56"/>
    <mergeCell ref="D57:D60"/>
    <mergeCell ref="D48:D51"/>
    <mergeCell ref="D41:D47"/>
    <mergeCell ref="D36:D40"/>
  </mergeCells>
  <printOptions horizontalCentered="1"/>
  <pageMargins left="0.51181102362204722" right="0.43307086614173229" top="0.51181102362204722" bottom="0.94488188976377963" header="0.51181102362204722" footer="0.51181102362204722"/>
  <pageSetup scale="54" orientation="landscape" r:id="rId1"/>
  <headerFooter alignWithMargins="0">
    <oddFooter>&amp;F</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08139-4469-4F14-9167-4D91073C1696}">
  <dimension ref="A1:IJ417"/>
  <sheetViews>
    <sheetView view="pageBreakPreview" topLeftCell="D1" zoomScaleNormal="115" zoomScaleSheetLayoutView="100" workbookViewId="0">
      <selection activeCell="X18" sqref="X18:AC28"/>
    </sheetView>
  </sheetViews>
  <sheetFormatPr baseColWidth="10" defaultRowHeight="12.75"/>
  <cols>
    <col min="1" max="1" width="2.140625" style="531" hidden="1" customWidth="1"/>
    <col min="2" max="2" width="1.85546875" style="531" hidden="1" customWidth="1"/>
    <col min="3" max="3" width="2.42578125" style="532" hidden="1" customWidth="1"/>
    <col min="4" max="4" width="6.7109375" style="531" customWidth="1"/>
    <col min="5" max="5" width="1.5703125" style="531" customWidth="1"/>
    <col min="6" max="6" width="62" style="531" customWidth="1"/>
    <col min="7" max="21" width="5.7109375" style="531" customWidth="1"/>
    <col min="22" max="22" width="5.85546875" style="531" customWidth="1"/>
    <col min="23" max="23" width="11.42578125" style="531"/>
    <col min="24" max="24" width="11.42578125" style="1"/>
    <col min="25" max="25" width="4.7109375" style="1" customWidth="1"/>
    <col min="26" max="26" width="5" style="1" customWidth="1"/>
    <col min="27" max="27" width="2.28515625" style="1" customWidth="1"/>
    <col min="28" max="28" width="9" style="1" customWidth="1"/>
    <col min="29" max="29" width="8" style="1" customWidth="1"/>
    <col min="30" max="30" width="1" style="1" customWidth="1"/>
    <col min="31" max="31" width="6.7109375" style="1" customWidth="1"/>
    <col min="32" max="32" width="1" style="1" customWidth="1"/>
    <col min="33" max="33" width="6.7109375" style="1" customWidth="1"/>
    <col min="34" max="34" width="1" style="1" customWidth="1"/>
    <col min="35" max="35" width="6.7109375" style="1" customWidth="1"/>
    <col min="36" max="36" width="1" style="1" customWidth="1"/>
    <col min="37" max="37" width="6.7109375" style="1" customWidth="1"/>
    <col min="38" max="38" width="1" style="1" customWidth="1"/>
    <col min="39" max="39" width="6.7109375" style="1" customWidth="1"/>
    <col min="40" max="40" width="1" style="1" customWidth="1"/>
    <col min="41" max="42" width="6.7109375" style="1" customWidth="1"/>
    <col min="43" max="16384" width="11.42578125" style="1"/>
  </cols>
  <sheetData>
    <row r="1" spans="1:43" ht="12" customHeight="1">
      <c r="G1" s="555"/>
      <c r="H1" s="555"/>
      <c r="I1" s="555"/>
      <c r="J1" s="555"/>
      <c r="K1" s="555"/>
      <c r="L1" s="555"/>
      <c r="M1" s="555"/>
      <c r="N1" s="555"/>
      <c r="O1" s="555"/>
      <c r="P1" s="555"/>
      <c r="Q1" s="555"/>
      <c r="R1" s="555"/>
      <c r="S1" s="555"/>
      <c r="T1" s="555"/>
      <c r="U1" s="555"/>
      <c r="V1" s="555"/>
      <c r="W1" s="555"/>
      <c r="X1" s="389"/>
    </row>
    <row r="2" spans="1:43" ht="3.75" customHeight="1">
      <c r="G2" s="555"/>
      <c r="H2" s="555"/>
      <c r="I2" s="555"/>
      <c r="J2" s="555"/>
      <c r="K2" s="555"/>
      <c r="L2" s="555"/>
      <c r="M2" s="555"/>
      <c r="N2" s="555"/>
      <c r="O2" s="555"/>
      <c r="P2" s="555"/>
      <c r="Q2" s="555"/>
      <c r="R2" s="555"/>
      <c r="S2" s="555"/>
      <c r="T2" s="555"/>
      <c r="U2" s="555"/>
      <c r="V2" s="555"/>
      <c r="W2" s="555"/>
      <c r="X2" s="389"/>
    </row>
    <row r="3" spans="1:43" ht="15.75" customHeight="1">
      <c r="D3" s="2205" t="s">
        <v>225</v>
      </c>
      <c r="E3" s="2205"/>
      <c r="F3" s="2205"/>
      <c r="G3" s="2205"/>
      <c r="H3" s="2205"/>
      <c r="I3" s="2205"/>
      <c r="J3" s="2205"/>
      <c r="K3" s="2205"/>
      <c r="L3" s="2205"/>
      <c r="M3" s="2205"/>
      <c r="N3" s="2205"/>
      <c r="O3" s="2205"/>
      <c r="P3" s="2205"/>
      <c r="Q3" s="2205"/>
      <c r="R3" s="2205"/>
      <c r="S3" s="2205"/>
      <c r="T3" s="2205"/>
      <c r="U3" s="2205"/>
      <c r="V3" s="2205"/>
      <c r="W3" s="555"/>
      <c r="Z3" s="1938"/>
      <c r="AA3" s="1938"/>
      <c r="AB3" s="1938"/>
      <c r="AC3" s="1938"/>
      <c r="AD3" s="1938"/>
      <c r="AE3" s="1938"/>
      <c r="AF3" s="1938"/>
      <c r="AG3" s="1938"/>
      <c r="AH3" s="1938"/>
      <c r="AI3" s="1938"/>
      <c r="AJ3" s="1938"/>
      <c r="AK3" s="1938"/>
      <c r="AL3" s="1938"/>
      <c r="AM3" s="1938"/>
      <c r="AN3" s="1938"/>
    </row>
    <row r="4" spans="1:43" ht="15.75" customHeight="1">
      <c r="B4" s="562"/>
      <c r="C4" s="561"/>
      <c r="D4" s="2205" t="s">
        <v>68</v>
      </c>
      <c r="E4" s="2205"/>
      <c r="F4" s="2205"/>
      <c r="G4" s="2205"/>
      <c r="H4" s="2205"/>
      <c r="I4" s="2205"/>
      <c r="J4" s="2205"/>
      <c r="K4" s="2205"/>
      <c r="L4" s="2205"/>
      <c r="M4" s="2205"/>
      <c r="N4" s="2205"/>
      <c r="O4" s="2205"/>
      <c r="P4" s="2205"/>
      <c r="Q4" s="2205"/>
      <c r="R4" s="2205"/>
      <c r="S4" s="2205"/>
      <c r="T4" s="2205"/>
      <c r="U4" s="2205"/>
      <c r="V4" s="2205"/>
      <c r="W4" s="555"/>
      <c r="X4" s="414"/>
      <c r="Y4" s="414"/>
      <c r="Z4" s="413"/>
      <c r="AP4" s="2"/>
      <c r="AQ4" s="2"/>
    </row>
    <row r="5" spans="1:43" ht="13.5" customHeight="1">
      <c r="E5" s="20"/>
      <c r="F5" s="20"/>
      <c r="G5" s="20"/>
      <c r="H5" s="20"/>
      <c r="I5" s="20"/>
      <c r="J5" s="560"/>
      <c r="K5" s="560"/>
      <c r="L5" s="20"/>
      <c r="M5" s="20"/>
      <c r="N5" s="20"/>
      <c r="O5" s="560"/>
      <c r="P5" s="560"/>
      <c r="Q5" s="20"/>
      <c r="R5" s="20"/>
      <c r="S5" s="20"/>
      <c r="T5" s="560"/>
      <c r="U5" s="560"/>
      <c r="V5" s="559"/>
      <c r="W5" s="555"/>
      <c r="Z5" s="4"/>
    </row>
    <row r="6" spans="1:43" ht="12.75" customHeight="1">
      <c r="A6" s="545" t="s">
        <v>12</v>
      </c>
      <c r="B6" s="545" t="s">
        <v>13</v>
      </c>
      <c r="C6" s="545" t="s">
        <v>14</v>
      </c>
      <c r="D6" s="2193" t="s">
        <v>221</v>
      </c>
      <c r="E6" s="2195" t="s">
        <v>60</v>
      </c>
      <c r="F6" s="2195"/>
      <c r="G6" s="2208" t="s">
        <v>220</v>
      </c>
      <c r="H6" s="2208"/>
      <c r="I6" s="2208"/>
      <c r="J6" s="2208"/>
      <c r="K6" s="2208"/>
      <c r="L6" s="2208" t="s">
        <v>219</v>
      </c>
      <c r="M6" s="2208"/>
      <c r="N6" s="2208"/>
      <c r="O6" s="2208"/>
      <c r="P6" s="2208"/>
      <c r="Q6" s="2208" t="s">
        <v>199</v>
      </c>
      <c r="R6" s="2208"/>
      <c r="S6" s="2208"/>
      <c r="T6" s="2208"/>
      <c r="U6" s="2208"/>
      <c r="V6" s="2206" t="s">
        <v>0</v>
      </c>
      <c r="W6" s="555"/>
      <c r="X6" s="5"/>
    </row>
    <row r="7" spans="1:43">
      <c r="A7" s="545"/>
      <c r="B7" s="545"/>
      <c r="C7" s="545"/>
      <c r="D7" s="2194"/>
      <c r="E7" s="2196"/>
      <c r="F7" s="2196"/>
      <c r="G7" s="558" t="s">
        <v>216</v>
      </c>
      <c r="H7" s="558" t="s">
        <v>215</v>
      </c>
      <c r="I7" s="558" t="s">
        <v>214</v>
      </c>
      <c r="J7" s="558" t="s">
        <v>213</v>
      </c>
      <c r="K7" s="558" t="s">
        <v>0</v>
      </c>
      <c r="L7" s="558" t="s">
        <v>216</v>
      </c>
      <c r="M7" s="558" t="s">
        <v>215</v>
      </c>
      <c r="N7" s="558" t="s">
        <v>214</v>
      </c>
      <c r="O7" s="558" t="s">
        <v>213</v>
      </c>
      <c r="P7" s="558" t="s">
        <v>0</v>
      </c>
      <c r="Q7" s="558" t="s">
        <v>216</v>
      </c>
      <c r="R7" s="558" t="s">
        <v>215</v>
      </c>
      <c r="S7" s="558" t="s">
        <v>214</v>
      </c>
      <c r="T7" s="558" t="s">
        <v>213</v>
      </c>
      <c r="U7" s="558" t="s">
        <v>0</v>
      </c>
      <c r="V7" s="2207"/>
      <c r="W7" s="555"/>
    </row>
    <row r="8" spans="1:43">
      <c r="A8" s="545"/>
      <c r="B8" s="545"/>
      <c r="C8" s="545"/>
      <c r="D8" s="2199">
        <v>1401</v>
      </c>
      <c r="E8" s="23" t="s">
        <v>1</v>
      </c>
      <c r="F8" s="547"/>
      <c r="G8" s="543">
        <f>SUM(G9:G18)</f>
        <v>16</v>
      </c>
      <c r="H8" s="543">
        <f>SUM(H9:H18)</f>
        <v>0</v>
      </c>
      <c r="I8" s="543">
        <f>SUM(I9:I18)</f>
        <v>54</v>
      </c>
      <c r="J8" s="543">
        <f>SUM(J9:J18)</f>
        <v>43</v>
      </c>
      <c r="K8" s="543">
        <f t="shared" ref="K8:K39" si="0">SUM(G8:J8)</f>
        <v>113</v>
      </c>
      <c r="L8" s="543">
        <f>SUM(L9:L18)</f>
        <v>8</v>
      </c>
      <c r="M8" s="543">
        <f>SUM(M9:M18)</f>
        <v>0</v>
      </c>
      <c r="N8" s="543">
        <f>SUM(N9:N18)</f>
        <v>8</v>
      </c>
      <c r="O8" s="543">
        <f>SUM(O9:O18)</f>
        <v>3</v>
      </c>
      <c r="P8" s="543">
        <f t="shared" ref="P8:P39" si="1">SUM(L8:O8)</f>
        <v>19</v>
      </c>
      <c r="Q8" s="543">
        <f>SUM(Q9:Q18)</f>
        <v>55</v>
      </c>
      <c r="R8" s="543">
        <f>SUM(R9:R18)</f>
        <v>2</v>
      </c>
      <c r="S8" s="543">
        <f>SUM(S9:S18)</f>
        <v>49</v>
      </c>
      <c r="T8" s="543">
        <f>SUM(T9:T18)</f>
        <v>18</v>
      </c>
      <c r="U8" s="543">
        <f t="shared" ref="U8:U39" si="2">SUM(Q8:T8)</f>
        <v>124</v>
      </c>
      <c r="V8" s="542">
        <f t="shared" ref="V8:V39" si="3">SUM(P8,K8,U8)</f>
        <v>256</v>
      </c>
      <c r="W8" s="555"/>
    </row>
    <row r="9" spans="1:43">
      <c r="A9" s="545">
        <v>1</v>
      </c>
      <c r="B9" s="545">
        <v>1</v>
      </c>
      <c r="C9" s="545">
        <v>11</v>
      </c>
      <c r="D9" s="2200"/>
      <c r="E9" s="478" t="s">
        <v>33</v>
      </c>
      <c r="F9" s="20"/>
      <c r="G9" s="421">
        <v>7</v>
      </c>
      <c r="H9" s="421">
        <v>0</v>
      </c>
      <c r="I9" s="421">
        <v>19</v>
      </c>
      <c r="J9" s="421">
        <v>8</v>
      </c>
      <c r="K9" s="478">
        <f t="shared" si="0"/>
        <v>34</v>
      </c>
      <c r="L9" s="421">
        <v>0</v>
      </c>
      <c r="M9" s="421">
        <v>0</v>
      </c>
      <c r="N9" s="421">
        <v>0</v>
      </c>
      <c r="O9" s="421">
        <v>0</v>
      </c>
      <c r="P9" s="478">
        <f t="shared" si="1"/>
        <v>0</v>
      </c>
      <c r="Q9" s="421">
        <v>0</v>
      </c>
      <c r="R9" s="421">
        <v>1</v>
      </c>
      <c r="S9" s="421">
        <v>3</v>
      </c>
      <c r="T9" s="421">
        <v>3</v>
      </c>
      <c r="U9" s="478">
        <f t="shared" si="2"/>
        <v>7</v>
      </c>
      <c r="V9" s="546">
        <f t="shared" si="3"/>
        <v>41</v>
      </c>
      <c r="W9" s="555"/>
      <c r="X9" s="389"/>
    </row>
    <row r="10" spans="1:43">
      <c r="A10" s="545">
        <v>1</v>
      </c>
      <c r="B10" s="545">
        <v>1</v>
      </c>
      <c r="C10" s="545">
        <v>7</v>
      </c>
      <c r="D10" s="2200"/>
      <c r="E10" s="478" t="s">
        <v>224</v>
      </c>
      <c r="F10" s="20"/>
      <c r="G10" s="421">
        <v>0</v>
      </c>
      <c r="H10" s="421">
        <v>0</v>
      </c>
      <c r="I10" s="421">
        <v>0</v>
      </c>
      <c r="J10" s="421">
        <v>0</v>
      </c>
      <c r="K10" s="478">
        <f t="shared" si="0"/>
        <v>0</v>
      </c>
      <c r="L10" s="421">
        <v>0</v>
      </c>
      <c r="M10" s="421">
        <v>0</v>
      </c>
      <c r="N10" s="421">
        <v>0</v>
      </c>
      <c r="O10" s="421">
        <v>0</v>
      </c>
      <c r="P10" s="478">
        <f t="shared" si="1"/>
        <v>0</v>
      </c>
      <c r="Q10" s="421">
        <v>10</v>
      </c>
      <c r="R10" s="421">
        <v>1</v>
      </c>
      <c r="S10" s="421">
        <v>4</v>
      </c>
      <c r="T10" s="421">
        <v>0</v>
      </c>
      <c r="U10" s="478">
        <f t="shared" si="2"/>
        <v>15</v>
      </c>
      <c r="V10" s="546">
        <f t="shared" si="3"/>
        <v>15</v>
      </c>
      <c r="W10" s="555"/>
      <c r="X10" s="389"/>
    </row>
    <row r="11" spans="1:43">
      <c r="A11" s="545">
        <v>1</v>
      </c>
      <c r="B11" s="545">
        <v>1</v>
      </c>
      <c r="C11" s="545">
        <v>5</v>
      </c>
      <c r="D11" s="2200"/>
      <c r="E11" s="478" t="s">
        <v>34</v>
      </c>
      <c r="F11" s="20"/>
      <c r="G11" s="421">
        <v>3</v>
      </c>
      <c r="H11" s="421">
        <v>0</v>
      </c>
      <c r="I11" s="421">
        <v>17</v>
      </c>
      <c r="J11" s="421">
        <v>16</v>
      </c>
      <c r="K11" s="478">
        <f t="shared" si="0"/>
        <v>36</v>
      </c>
      <c r="L11" s="421">
        <v>6</v>
      </c>
      <c r="M11" s="421">
        <v>0</v>
      </c>
      <c r="N11" s="421">
        <v>2</v>
      </c>
      <c r="O11" s="421">
        <v>1</v>
      </c>
      <c r="P11" s="478">
        <f t="shared" si="1"/>
        <v>9</v>
      </c>
      <c r="Q11" s="421">
        <v>4</v>
      </c>
      <c r="R11" s="421">
        <v>0</v>
      </c>
      <c r="S11" s="421">
        <v>8</v>
      </c>
      <c r="T11" s="421">
        <v>5</v>
      </c>
      <c r="U11" s="478">
        <f t="shared" si="2"/>
        <v>17</v>
      </c>
      <c r="V11" s="546">
        <f t="shared" si="3"/>
        <v>62</v>
      </c>
      <c r="W11" s="555"/>
      <c r="X11" s="389"/>
    </row>
    <row r="12" spans="1:43">
      <c r="A12" s="545">
        <v>1</v>
      </c>
      <c r="B12" s="545">
        <v>1</v>
      </c>
      <c r="C12" s="545">
        <v>12</v>
      </c>
      <c r="D12" s="2200"/>
      <c r="E12" s="478" t="s">
        <v>35</v>
      </c>
      <c r="F12" s="20"/>
      <c r="G12" s="421">
        <v>1</v>
      </c>
      <c r="H12" s="421">
        <v>0</v>
      </c>
      <c r="I12" s="421">
        <v>10</v>
      </c>
      <c r="J12" s="421">
        <v>13</v>
      </c>
      <c r="K12" s="478">
        <f t="shared" si="0"/>
        <v>24</v>
      </c>
      <c r="L12" s="421">
        <v>1</v>
      </c>
      <c r="M12" s="421">
        <v>0</v>
      </c>
      <c r="N12" s="421">
        <v>4</v>
      </c>
      <c r="O12" s="421">
        <v>2</v>
      </c>
      <c r="P12" s="478">
        <f t="shared" si="1"/>
        <v>7</v>
      </c>
      <c r="Q12" s="421">
        <v>5</v>
      </c>
      <c r="R12" s="421">
        <v>0</v>
      </c>
      <c r="S12" s="421">
        <v>9</v>
      </c>
      <c r="T12" s="421">
        <v>5</v>
      </c>
      <c r="U12" s="478">
        <f t="shared" si="2"/>
        <v>19</v>
      </c>
      <c r="V12" s="546">
        <f t="shared" si="3"/>
        <v>50</v>
      </c>
      <c r="W12" s="555"/>
      <c r="X12" s="389"/>
    </row>
    <row r="13" spans="1:43">
      <c r="A13" s="545">
        <v>1</v>
      </c>
      <c r="B13" s="545">
        <v>1</v>
      </c>
      <c r="C13" s="545">
        <v>2</v>
      </c>
      <c r="D13" s="2200"/>
      <c r="E13" s="478" t="s">
        <v>27</v>
      </c>
      <c r="F13" s="20"/>
      <c r="G13" s="421">
        <v>0</v>
      </c>
      <c r="H13" s="421">
        <v>0</v>
      </c>
      <c r="I13" s="421">
        <v>3</v>
      </c>
      <c r="J13" s="421">
        <v>1</v>
      </c>
      <c r="K13" s="478">
        <f t="shared" si="0"/>
        <v>4</v>
      </c>
      <c r="L13" s="421">
        <v>0</v>
      </c>
      <c r="M13" s="421">
        <v>0</v>
      </c>
      <c r="N13" s="421">
        <v>0</v>
      </c>
      <c r="O13" s="421">
        <v>0</v>
      </c>
      <c r="P13" s="478">
        <f t="shared" si="1"/>
        <v>0</v>
      </c>
      <c r="Q13" s="421">
        <v>19</v>
      </c>
      <c r="R13" s="421">
        <v>0</v>
      </c>
      <c r="S13" s="421">
        <v>14</v>
      </c>
      <c r="T13" s="421">
        <v>1</v>
      </c>
      <c r="U13" s="478">
        <f t="shared" si="2"/>
        <v>34</v>
      </c>
      <c r="V13" s="546">
        <f t="shared" si="3"/>
        <v>38</v>
      </c>
      <c r="W13" s="555"/>
      <c r="X13" s="389"/>
    </row>
    <row r="14" spans="1:43">
      <c r="A14" s="545">
        <v>1</v>
      </c>
      <c r="B14" s="545">
        <v>1</v>
      </c>
      <c r="C14" s="545">
        <v>4</v>
      </c>
      <c r="D14" s="2200"/>
      <c r="E14" s="478" t="s">
        <v>10</v>
      </c>
      <c r="F14" s="20"/>
      <c r="G14" s="421">
        <v>0</v>
      </c>
      <c r="H14" s="421">
        <v>0</v>
      </c>
      <c r="I14" s="421">
        <v>2</v>
      </c>
      <c r="J14" s="421">
        <v>2</v>
      </c>
      <c r="K14" s="478">
        <f t="shared" si="0"/>
        <v>4</v>
      </c>
      <c r="L14" s="421">
        <v>0</v>
      </c>
      <c r="M14" s="421">
        <v>0</v>
      </c>
      <c r="N14" s="421">
        <v>0</v>
      </c>
      <c r="O14" s="421">
        <v>0</v>
      </c>
      <c r="P14" s="478">
        <f t="shared" si="1"/>
        <v>0</v>
      </c>
      <c r="Q14" s="421">
        <v>6</v>
      </c>
      <c r="R14" s="421">
        <v>0</v>
      </c>
      <c r="S14" s="421">
        <v>4</v>
      </c>
      <c r="T14" s="421">
        <v>3</v>
      </c>
      <c r="U14" s="478">
        <f t="shared" si="2"/>
        <v>13</v>
      </c>
      <c r="V14" s="546">
        <f t="shared" si="3"/>
        <v>17</v>
      </c>
      <c r="W14" s="555"/>
      <c r="X14" s="389"/>
    </row>
    <row r="15" spans="1:43">
      <c r="A15" s="545">
        <v>1</v>
      </c>
      <c r="B15" s="545">
        <v>1</v>
      </c>
      <c r="C15" s="545">
        <v>1</v>
      </c>
      <c r="D15" s="2200"/>
      <c r="E15" s="478" t="s">
        <v>36</v>
      </c>
      <c r="F15" s="20"/>
      <c r="G15" s="421">
        <v>3</v>
      </c>
      <c r="H15" s="421">
        <v>0</v>
      </c>
      <c r="I15" s="421">
        <v>2</v>
      </c>
      <c r="J15" s="421">
        <v>0</v>
      </c>
      <c r="K15" s="478">
        <f t="shared" si="0"/>
        <v>5</v>
      </c>
      <c r="L15" s="421">
        <v>1</v>
      </c>
      <c r="M15" s="421">
        <v>0</v>
      </c>
      <c r="N15" s="421">
        <v>2</v>
      </c>
      <c r="O15" s="421">
        <v>0</v>
      </c>
      <c r="P15" s="478">
        <f t="shared" si="1"/>
        <v>3</v>
      </c>
      <c r="Q15" s="421">
        <v>2</v>
      </c>
      <c r="R15" s="421">
        <v>0</v>
      </c>
      <c r="S15" s="421">
        <v>2</v>
      </c>
      <c r="T15" s="421">
        <v>1</v>
      </c>
      <c r="U15" s="478">
        <f t="shared" si="2"/>
        <v>5</v>
      </c>
      <c r="V15" s="546">
        <f t="shared" si="3"/>
        <v>13</v>
      </c>
      <c r="W15" s="555"/>
      <c r="X15" s="389"/>
    </row>
    <row r="16" spans="1:43">
      <c r="A16" s="545">
        <v>1</v>
      </c>
      <c r="B16" s="545">
        <v>1</v>
      </c>
      <c r="C16" s="545">
        <v>8</v>
      </c>
      <c r="D16" s="2200"/>
      <c r="E16" s="478" t="s">
        <v>31</v>
      </c>
      <c r="F16" s="20"/>
      <c r="G16" s="421">
        <v>1</v>
      </c>
      <c r="H16" s="421">
        <v>0</v>
      </c>
      <c r="I16" s="421">
        <v>0</v>
      </c>
      <c r="J16" s="421">
        <v>2</v>
      </c>
      <c r="K16" s="478">
        <f t="shared" si="0"/>
        <v>3</v>
      </c>
      <c r="L16" s="421">
        <v>0</v>
      </c>
      <c r="M16" s="421">
        <v>0</v>
      </c>
      <c r="N16" s="421">
        <v>0</v>
      </c>
      <c r="O16" s="421">
        <v>0</v>
      </c>
      <c r="P16" s="478">
        <f t="shared" si="1"/>
        <v>0</v>
      </c>
      <c r="Q16" s="421">
        <v>0</v>
      </c>
      <c r="R16" s="421">
        <v>0</v>
      </c>
      <c r="S16" s="421">
        <v>0</v>
      </c>
      <c r="T16" s="421">
        <v>0</v>
      </c>
      <c r="U16" s="478">
        <f t="shared" si="2"/>
        <v>0</v>
      </c>
      <c r="V16" s="546">
        <f t="shared" si="3"/>
        <v>3</v>
      </c>
      <c r="W16" s="555"/>
      <c r="X16" s="389"/>
    </row>
    <row r="17" spans="1:244">
      <c r="A17" s="545">
        <v>1</v>
      </c>
      <c r="B17" s="545">
        <v>1</v>
      </c>
      <c r="C17" s="545">
        <v>14</v>
      </c>
      <c r="D17" s="2200"/>
      <c r="E17" s="478" t="s">
        <v>24</v>
      </c>
      <c r="F17" s="20"/>
      <c r="G17" s="421">
        <v>0</v>
      </c>
      <c r="H17" s="421">
        <v>0</v>
      </c>
      <c r="I17" s="421">
        <v>1</v>
      </c>
      <c r="J17" s="421">
        <v>0</v>
      </c>
      <c r="K17" s="478">
        <f t="shared" si="0"/>
        <v>1</v>
      </c>
      <c r="L17" s="421">
        <v>0</v>
      </c>
      <c r="M17" s="421">
        <v>0</v>
      </c>
      <c r="N17" s="421">
        <v>0</v>
      </c>
      <c r="O17" s="421">
        <v>0</v>
      </c>
      <c r="P17" s="478">
        <f t="shared" si="1"/>
        <v>0</v>
      </c>
      <c r="Q17" s="421">
        <v>4</v>
      </c>
      <c r="R17" s="421">
        <v>0</v>
      </c>
      <c r="S17" s="421">
        <v>1</v>
      </c>
      <c r="T17" s="421">
        <v>0</v>
      </c>
      <c r="U17" s="478">
        <f t="shared" si="2"/>
        <v>5</v>
      </c>
      <c r="V17" s="546">
        <f t="shared" si="3"/>
        <v>6</v>
      </c>
      <c r="W17" s="555"/>
      <c r="X17" s="389"/>
    </row>
    <row r="18" spans="1:244">
      <c r="A18" s="545">
        <v>1</v>
      </c>
      <c r="B18" s="545">
        <v>6</v>
      </c>
      <c r="C18" s="545">
        <v>10</v>
      </c>
      <c r="D18" s="2201"/>
      <c r="E18" s="496" t="s">
        <v>32</v>
      </c>
      <c r="F18" s="554"/>
      <c r="G18" s="421">
        <v>1</v>
      </c>
      <c r="H18" s="421">
        <v>0</v>
      </c>
      <c r="I18" s="421">
        <v>0</v>
      </c>
      <c r="J18" s="421">
        <v>1</v>
      </c>
      <c r="K18" s="474">
        <f t="shared" si="0"/>
        <v>2</v>
      </c>
      <c r="L18" s="421">
        <v>0</v>
      </c>
      <c r="M18" s="421">
        <v>0</v>
      </c>
      <c r="N18" s="421">
        <v>0</v>
      </c>
      <c r="O18" s="421">
        <v>0</v>
      </c>
      <c r="P18" s="474">
        <f t="shared" si="1"/>
        <v>0</v>
      </c>
      <c r="Q18" s="421">
        <v>5</v>
      </c>
      <c r="R18" s="421">
        <v>0</v>
      </c>
      <c r="S18" s="421">
        <v>4</v>
      </c>
      <c r="T18" s="421">
        <v>0</v>
      </c>
      <c r="U18" s="474">
        <f t="shared" si="2"/>
        <v>9</v>
      </c>
      <c r="V18" s="546">
        <f t="shared" si="3"/>
        <v>11</v>
      </c>
      <c r="W18" s="555"/>
      <c r="X18" s="389"/>
    </row>
    <row r="19" spans="1:244">
      <c r="A19" s="545"/>
      <c r="B19" s="545"/>
      <c r="C19" s="545"/>
      <c r="D19" s="2199">
        <v>1402</v>
      </c>
      <c r="E19" s="23" t="s">
        <v>2</v>
      </c>
      <c r="F19" s="547"/>
      <c r="G19" s="543">
        <f>SUM(G20:G28)</f>
        <v>24</v>
      </c>
      <c r="H19" s="543">
        <f>SUM(H20:H28)</f>
        <v>1</v>
      </c>
      <c r="I19" s="543">
        <f>SUM(I20:I28)</f>
        <v>78</v>
      </c>
      <c r="J19" s="543">
        <f>SUM(J20:J28)</f>
        <v>68</v>
      </c>
      <c r="K19" s="543">
        <f t="shared" si="0"/>
        <v>171</v>
      </c>
      <c r="L19" s="543">
        <f>SUM(L20:L28)</f>
        <v>18</v>
      </c>
      <c r="M19" s="543">
        <f>SUM(M20:M28)</f>
        <v>1</v>
      </c>
      <c r="N19" s="543">
        <f>SUM(N20:N28)</f>
        <v>28</v>
      </c>
      <c r="O19" s="543">
        <f>SUM(O20:O28)</f>
        <v>13</v>
      </c>
      <c r="P19" s="543">
        <f t="shared" si="1"/>
        <v>60</v>
      </c>
      <c r="Q19" s="543">
        <f>SUM(Q20:Q28)</f>
        <v>88</v>
      </c>
      <c r="R19" s="543">
        <f>SUM(R20:R28)</f>
        <v>1</v>
      </c>
      <c r="S19" s="543">
        <f>SUM(S20:S28)</f>
        <v>116</v>
      </c>
      <c r="T19" s="543">
        <f>SUM(T20:T28)</f>
        <v>22</v>
      </c>
      <c r="U19" s="543">
        <f t="shared" si="2"/>
        <v>227</v>
      </c>
      <c r="V19" s="542">
        <f t="shared" si="3"/>
        <v>458</v>
      </c>
      <c r="W19" s="555"/>
      <c r="X19" s="1996"/>
      <c r="Y19" s="1996"/>
      <c r="Z19" s="1996"/>
      <c r="AA19" s="1996"/>
      <c r="AB19" s="1996"/>
    </row>
    <row r="20" spans="1:244">
      <c r="A20" s="545">
        <v>2</v>
      </c>
      <c r="B20" s="545">
        <v>4</v>
      </c>
      <c r="C20" s="545">
        <v>11</v>
      </c>
      <c r="D20" s="2200"/>
      <c r="E20" s="478" t="s">
        <v>212</v>
      </c>
      <c r="F20" s="20"/>
      <c r="G20" s="421">
        <v>3</v>
      </c>
      <c r="H20" s="421">
        <v>0</v>
      </c>
      <c r="I20" s="421">
        <v>22</v>
      </c>
      <c r="J20" s="421">
        <v>31</v>
      </c>
      <c r="K20" s="478">
        <f t="shared" si="0"/>
        <v>56</v>
      </c>
      <c r="L20" s="421">
        <v>8</v>
      </c>
      <c r="M20" s="421">
        <v>0</v>
      </c>
      <c r="N20" s="421">
        <v>10</v>
      </c>
      <c r="O20" s="421">
        <v>5</v>
      </c>
      <c r="P20" s="478">
        <f t="shared" si="1"/>
        <v>23</v>
      </c>
      <c r="Q20" s="421">
        <v>28</v>
      </c>
      <c r="R20" s="421">
        <v>0</v>
      </c>
      <c r="S20" s="421">
        <v>45</v>
      </c>
      <c r="T20" s="421">
        <v>16</v>
      </c>
      <c r="U20" s="478">
        <f t="shared" si="2"/>
        <v>89</v>
      </c>
      <c r="V20" s="546">
        <f t="shared" si="3"/>
        <v>168</v>
      </c>
      <c r="W20" s="555"/>
      <c r="X20" s="1996"/>
      <c r="Y20" s="1996"/>
      <c r="Z20" s="1996"/>
      <c r="AA20" s="1996"/>
      <c r="AB20" s="1996"/>
    </row>
    <row r="21" spans="1:244">
      <c r="A21" s="545">
        <v>2</v>
      </c>
      <c r="B21" s="545">
        <v>4</v>
      </c>
      <c r="C21" s="545">
        <v>10</v>
      </c>
      <c r="D21" s="2200"/>
      <c r="E21" s="478" t="s">
        <v>38</v>
      </c>
      <c r="F21" s="20"/>
      <c r="G21" s="421">
        <v>3</v>
      </c>
      <c r="H21" s="421">
        <v>0</v>
      </c>
      <c r="I21" s="421">
        <v>17</v>
      </c>
      <c r="J21" s="421">
        <v>5</v>
      </c>
      <c r="K21" s="478">
        <f t="shared" si="0"/>
        <v>25</v>
      </c>
      <c r="L21" s="421">
        <v>3</v>
      </c>
      <c r="M21" s="421">
        <v>0</v>
      </c>
      <c r="N21" s="421">
        <v>4</v>
      </c>
      <c r="O21" s="421">
        <v>1</v>
      </c>
      <c r="P21" s="478">
        <f t="shared" si="1"/>
        <v>8</v>
      </c>
      <c r="Q21" s="421">
        <v>15</v>
      </c>
      <c r="R21" s="421">
        <v>0</v>
      </c>
      <c r="S21" s="421">
        <v>22</v>
      </c>
      <c r="T21" s="421">
        <v>1</v>
      </c>
      <c r="U21" s="478">
        <f t="shared" si="2"/>
        <v>38</v>
      </c>
      <c r="V21" s="546">
        <f t="shared" si="3"/>
        <v>71</v>
      </c>
      <c r="W21" s="555"/>
      <c r="X21" s="1996"/>
      <c r="Y21" s="1996"/>
      <c r="Z21" s="1996"/>
      <c r="AA21" s="1996"/>
      <c r="AB21" s="1996"/>
    </row>
    <row r="22" spans="1:244">
      <c r="A22" s="545">
        <v>2</v>
      </c>
      <c r="B22" s="545">
        <v>4</v>
      </c>
      <c r="C22" s="545">
        <v>10</v>
      </c>
      <c r="D22" s="2200"/>
      <c r="E22" s="478" t="s">
        <v>39</v>
      </c>
      <c r="F22" s="20"/>
      <c r="G22" s="421">
        <v>3</v>
      </c>
      <c r="H22" s="421">
        <v>0</v>
      </c>
      <c r="I22" s="421">
        <v>20</v>
      </c>
      <c r="J22" s="421">
        <v>15</v>
      </c>
      <c r="K22" s="478">
        <f t="shared" si="0"/>
        <v>38</v>
      </c>
      <c r="L22" s="421">
        <v>1</v>
      </c>
      <c r="M22" s="421">
        <v>0</v>
      </c>
      <c r="N22" s="421">
        <v>3</v>
      </c>
      <c r="O22" s="421">
        <v>4</v>
      </c>
      <c r="P22" s="478">
        <f t="shared" si="1"/>
        <v>8</v>
      </c>
      <c r="Q22" s="421">
        <v>13</v>
      </c>
      <c r="R22" s="421">
        <v>1</v>
      </c>
      <c r="S22" s="421">
        <v>21</v>
      </c>
      <c r="T22" s="421">
        <v>2</v>
      </c>
      <c r="U22" s="478">
        <f t="shared" si="2"/>
        <v>37</v>
      </c>
      <c r="V22" s="546">
        <f t="shared" si="3"/>
        <v>83</v>
      </c>
      <c r="W22" s="555"/>
      <c r="X22" s="1996"/>
      <c r="Y22" s="1996"/>
      <c r="Z22" s="1996"/>
      <c r="AA22" s="1996"/>
      <c r="AB22" s="1996"/>
    </row>
    <row r="23" spans="1:244">
      <c r="A23" s="545">
        <v>2</v>
      </c>
      <c r="B23" s="545">
        <v>4</v>
      </c>
      <c r="C23" s="545">
        <v>3</v>
      </c>
      <c r="D23" s="2200"/>
      <c r="E23" s="478" t="s">
        <v>40</v>
      </c>
      <c r="F23" s="548"/>
      <c r="G23" s="421">
        <v>5</v>
      </c>
      <c r="H23" s="421">
        <v>0</v>
      </c>
      <c r="I23" s="421">
        <v>8</v>
      </c>
      <c r="J23" s="421">
        <v>4</v>
      </c>
      <c r="K23" s="478">
        <f t="shared" si="0"/>
        <v>17</v>
      </c>
      <c r="L23" s="421">
        <v>1</v>
      </c>
      <c r="M23" s="421">
        <v>1</v>
      </c>
      <c r="N23" s="421">
        <v>5</v>
      </c>
      <c r="O23" s="421">
        <v>3</v>
      </c>
      <c r="P23" s="478">
        <f t="shared" si="1"/>
        <v>10</v>
      </c>
      <c r="Q23" s="421">
        <v>8</v>
      </c>
      <c r="R23" s="421">
        <v>0</v>
      </c>
      <c r="S23" s="421">
        <v>10</v>
      </c>
      <c r="T23" s="421">
        <v>1</v>
      </c>
      <c r="U23" s="478">
        <f t="shared" si="2"/>
        <v>19</v>
      </c>
      <c r="V23" s="546">
        <f t="shared" si="3"/>
        <v>46</v>
      </c>
      <c r="W23" s="555"/>
      <c r="X23" s="1996"/>
      <c r="Y23" s="1996"/>
      <c r="Z23" s="1996"/>
      <c r="AA23" s="1996"/>
      <c r="AB23" s="1996"/>
    </row>
    <row r="24" spans="1:244">
      <c r="A24" s="545">
        <v>2</v>
      </c>
      <c r="B24" s="545">
        <v>4</v>
      </c>
      <c r="C24" s="545">
        <v>7</v>
      </c>
      <c r="D24" s="2200"/>
      <c r="E24" s="478" t="s">
        <v>41</v>
      </c>
      <c r="F24" s="20"/>
      <c r="G24" s="421">
        <v>4</v>
      </c>
      <c r="H24" s="421">
        <v>0</v>
      </c>
      <c r="I24" s="421">
        <v>3</v>
      </c>
      <c r="J24" s="421">
        <v>3</v>
      </c>
      <c r="K24" s="478">
        <f t="shared" si="0"/>
        <v>10</v>
      </c>
      <c r="L24" s="421">
        <v>3</v>
      </c>
      <c r="M24" s="421">
        <v>0</v>
      </c>
      <c r="N24" s="421">
        <v>2</v>
      </c>
      <c r="O24" s="421">
        <v>0</v>
      </c>
      <c r="P24" s="478">
        <f t="shared" si="1"/>
        <v>5</v>
      </c>
      <c r="Q24" s="421">
        <v>8</v>
      </c>
      <c r="R24" s="421">
        <v>0</v>
      </c>
      <c r="S24" s="421">
        <v>4</v>
      </c>
      <c r="T24" s="421">
        <v>2</v>
      </c>
      <c r="U24" s="478">
        <f t="shared" si="2"/>
        <v>14</v>
      </c>
      <c r="V24" s="546">
        <f t="shared" si="3"/>
        <v>29</v>
      </c>
      <c r="W24" s="555"/>
      <c r="X24" s="389"/>
    </row>
    <row r="25" spans="1:244">
      <c r="A25" s="545">
        <v>2</v>
      </c>
      <c r="B25" s="545">
        <v>4</v>
      </c>
      <c r="C25" s="545">
        <v>1</v>
      </c>
      <c r="D25" s="2200"/>
      <c r="E25" s="478" t="s">
        <v>42</v>
      </c>
      <c r="F25" s="20"/>
      <c r="G25" s="421">
        <v>2</v>
      </c>
      <c r="H25" s="421">
        <v>0</v>
      </c>
      <c r="I25" s="421">
        <v>1</v>
      </c>
      <c r="J25" s="421">
        <v>3</v>
      </c>
      <c r="K25" s="478">
        <f t="shared" si="0"/>
        <v>6</v>
      </c>
      <c r="L25" s="421">
        <v>1</v>
      </c>
      <c r="M25" s="421">
        <v>0</v>
      </c>
      <c r="N25" s="421">
        <v>2</v>
      </c>
      <c r="O25" s="421">
        <v>0</v>
      </c>
      <c r="P25" s="478">
        <f t="shared" si="1"/>
        <v>3</v>
      </c>
      <c r="Q25" s="421">
        <v>4</v>
      </c>
      <c r="R25" s="421">
        <v>0</v>
      </c>
      <c r="S25" s="421">
        <v>3</v>
      </c>
      <c r="T25" s="421">
        <v>0</v>
      </c>
      <c r="U25" s="478">
        <f t="shared" si="2"/>
        <v>7</v>
      </c>
      <c r="V25" s="546">
        <f t="shared" si="3"/>
        <v>16</v>
      </c>
      <c r="W25" s="555"/>
      <c r="X25" s="389"/>
    </row>
    <row r="26" spans="1:244">
      <c r="A26" s="545">
        <v>2</v>
      </c>
      <c r="B26" s="545">
        <v>4</v>
      </c>
      <c r="C26" s="545">
        <v>9</v>
      </c>
      <c r="D26" s="2200"/>
      <c r="E26" s="478" t="s">
        <v>43</v>
      </c>
      <c r="F26" s="20"/>
      <c r="G26" s="421">
        <v>3</v>
      </c>
      <c r="H26" s="421">
        <v>1</v>
      </c>
      <c r="I26" s="421">
        <v>3</v>
      </c>
      <c r="J26" s="421">
        <v>2</v>
      </c>
      <c r="K26" s="478">
        <f t="shared" si="0"/>
        <v>9</v>
      </c>
      <c r="L26" s="421">
        <v>1</v>
      </c>
      <c r="M26" s="421">
        <v>0</v>
      </c>
      <c r="N26" s="421">
        <v>2</v>
      </c>
      <c r="O26" s="421">
        <v>0</v>
      </c>
      <c r="P26" s="478">
        <f t="shared" si="1"/>
        <v>3</v>
      </c>
      <c r="Q26" s="421">
        <v>9</v>
      </c>
      <c r="R26" s="421">
        <v>0</v>
      </c>
      <c r="S26" s="421">
        <v>7</v>
      </c>
      <c r="T26" s="421">
        <v>0</v>
      </c>
      <c r="U26" s="478">
        <f t="shared" si="2"/>
        <v>16</v>
      </c>
      <c r="V26" s="546">
        <f t="shared" si="3"/>
        <v>28</v>
      </c>
      <c r="W26" s="555"/>
      <c r="X26" s="389"/>
    </row>
    <row r="27" spans="1:244">
      <c r="A27" s="545">
        <v>2</v>
      </c>
      <c r="B27" s="545">
        <v>4</v>
      </c>
      <c r="C27" s="545">
        <v>11</v>
      </c>
      <c r="D27" s="2200"/>
      <c r="E27" s="478" t="s">
        <v>211</v>
      </c>
      <c r="F27" s="20"/>
      <c r="G27" s="421">
        <v>1</v>
      </c>
      <c r="H27" s="421">
        <v>0</v>
      </c>
      <c r="I27" s="421">
        <v>3</v>
      </c>
      <c r="J27" s="421">
        <v>5</v>
      </c>
      <c r="K27" s="478">
        <f t="shared" si="0"/>
        <v>9</v>
      </c>
      <c r="L27" s="421">
        <v>0</v>
      </c>
      <c r="M27" s="421">
        <v>0</v>
      </c>
      <c r="N27" s="421">
        <v>0</v>
      </c>
      <c r="O27" s="421">
        <v>0</v>
      </c>
      <c r="P27" s="478">
        <f t="shared" si="1"/>
        <v>0</v>
      </c>
      <c r="Q27" s="421">
        <v>3</v>
      </c>
      <c r="R27" s="421">
        <v>0</v>
      </c>
      <c r="S27" s="421">
        <v>4</v>
      </c>
      <c r="T27" s="421">
        <v>0</v>
      </c>
      <c r="U27" s="478">
        <f t="shared" si="2"/>
        <v>7</v>
      </c>
      <c r="V27" s="546">
        <f t="shared" si="3"/>
        <v>16</v>
      </c>
      <c r="W27" s="555"/>
      <c r="X27" s="389"/>
      <c r="IJ27" s="1">
        <f>SUM(G27:II27)</f>
        <v>48</v>
      </c>
    </row>
    <row r="28" spans="1:244">
      <c r="A28" s="545">
        <v>2</v>
      </c>
      <c r="B28" s="545">
        <v>4</v>
      </c>
      <c r="C28" s="545">
        <v>10</v>
      </c>
      <c r="D28" s="2200"/>
      <c r="E28" s="478" t="s">
        <v>207</v>
      </c>
      <c r="F28" s="20"/>
      <c r="G28" s="421">
        <v>0</v>
      </c>
      <c r="H28" s="421">
        <v>0</v>
      </c>
      <c r="I28" s="421">
        <v>1</v>
      </c>
      <c r="J28" s="421">
        <v>0</v>
      </c>
      <c r="K28" s="478">
        <f t="shared" si="0"/>
        <v>1</v>
      </c>
      <c r="L28" s="421">
        <v>0</v>
      </c>
      <c r="M28" s="421">
        <v>0</v>
      </c>
      <c r="N28" s="421">
        <v>0</v>
      </c>
      <c r="O28" s="421">
        <v>0</v>
      </c>
      <c r="P28" s="478">
        <f t="shared" si="1"/>
        <v>0</v>
      </c>
      <c r="Q28" s="421">
        <v>0</v>
      </c>
      <c r="R28" s="421">
        <v>0</v>
      </c>
      <c r="S28" s="421">
        <v>0</v>
      </c>
      <c r="T28" s="421">
        <v>0</v>
      </c>
      <c r="U28" s="478">
        <f t="shared" si="2"/>
        <v>0</v>
      </c>
      <c r="V28" s="546">
        <f t="shared" si="3"/>
        <v>1</v>
      </c>
      <c r="W28" s="555"/>
      <c r="X28" s="389"/>
    </row>
    <row r="29" spans="1:244">
      <c r="A29" s="545"/>
      <c r="B29" s="545"/>
      <c r="C29" s="545"/>
      <c r="D29" s="2199">
        <v>1403</v>
      </c>
      <c r="E29" s="23" t="s">
        <v>3</v>
      </c>
      <c r="F29" s="547"/>
      <c r="G29" s="543">
        <f>SUM(G30:G32)</f>
        <v>7</v>
      </c>
      <c r="H29" s="543">
        <f>SUM(H30:H32)</f>
        <v>1</v>
      </c>
      <c r="I29" s="543">
        <f>SUM(I30:I32)</f>
        <v>24</v>
      </c>
      <c r="J29" s="543">
        <f>SUM(J30:J32)</f>
        <v>14</v>
      </c>
      <c r="K29" s="543">
        <f t="shared" si="0"/>
        <v>46</v>
      </c>
      <c r="L29" s="543">
        <f>SUM(L30:L32)</f>
        <v>1</v>
      </c>
      <c r="M29" s="543">
        <f>SUM(M30:M32)</f>
        <v>0</v>
      </c>
      <c r="N29" s="543">
        <f>SUM(N30:N32)</f>
        <v>6</v>
      </c>
      <c r="O29" s="543">
        <f>SUM(O30:O32)</f>
        <v>2</v>
      </c>
      <c r="P29" s="543">
        <f t="shared" si="1"/>
        <v>9</v>
      </c>
      <c r="Q29" s="543">
        <f>SUM(Q30:Q32)</f>
        <v>112</v>
      </c>
      <c r="R29" s="543">
        <f>SUM(R30:R32)</f>
        <v>3</v>
      </c>
      <c r="S29" s="543">
        <f>SUM(S30:S32)</f>
        <v>70</v>
      </c>
      <c r="T29" s="543">
        <f>SUM(T30:T32)</f>
        <v>5</v>
      </c>
      <c r="U29" s="543">
        <f t="shared" si="2"/>
        <v>190</v>
      </c>
      <c r="V29" s="542">
        <f t="shared" si="3"/>
        <v>245</v>
      </c>
      <c r="W29" s="555"/>
      <c r="X29" s="389"/>
    </row>
    <row r="30" spans="1:244" s="556" customFormat="1">
      <c r="A30" s="545">
        <v>3</v>
      </c>
      <c r="B30" s="545">
        <v>5</v>
      </c>
      <c r="C30" s="545">
        <v>11</v>
      </c>
      <c r="D30" s="2200"/>
      <c r="E30" s="478" t="s">
        <v>45</v>
      </c>
      <c r="F30" s="20"/>
      <c r="G30" s="421">
        <v>2</v>
      </c>
      <c r="H30" s="421">
        <v>1</v>
      </c>
      <c r="I30" s="421">
        <v>12</v>
      </c>
      <c r="J30" s="421">
        <v>10</v>
      </c>
      <c r="K30" s="478">
        <f t="shared" si="0"/>
        <v>25</v>
      </c>
      <c r="L30" s="421">
        <v>1</v>
      </c>
      <c r="M30" s="421">
        <v>0</v>
      </c>
      <c r="N30" s="421">
        <v>1</v>
      </c>
      <c r="O30" s="421">
        <v>0</v>
      </c>
      <c r="P30" s="478">
        <f t="shared" si="1"/>
        <v>2</v>
      </c>
      <c r="Q30" s="421">
        <v>72</v>
      </c>
      <c r="R30" s="421">
        <v>2</v>
      </c>
      <c r="S30" s="421">
        <v>35</v>
      </c>
      <c r="T30" s="421">
        <v>2</v>
      </c>
      <c r="U30" s="478">
        <f t="shared" si="2"/>
        <v>111</v>
      </c>
      <c r="V30" s="546">
        <f t="shared" si="3"/>
        <v>138</v>
      </c>
      <c r="W30" s="555"/>
      <c r="X30" s="557"/>
    </row>
    <row r="31" spans="1:244" s="556" customFormat="1">
      <c r="A31" s="545">
        <v>3</v>
      </c>
      <c r="B31" s="545">
        <v>5</v>
      </c>
      <c r="C31" s="545">
        <v>8</v>
      </c>
      <c r="D31" s="2200"/>
      <c r="E31" s="478" t="s">
        <v>46</v>
      </c>
      <c r="F31" s="20"/>
      <c r="G31" s="421">
        <v>2</v>
      </c>
      <c r="H31" s="421">
        <v>0</v>
      </c>
      <c r="I31" s="421">
        <v>3</v>
      </c>
      <c r="J31" s="421">
        <v>2</v>
      </c>
      <c r="K31" s="478">
        <f t="shared" si="0"/>
        <v>7</v>
      </c>
      <c r="L31" s="421">
        <v>0</v>
      </c>
      <c r="M31" s="421">
        <v>0</v>
      </c>
      <c r="N31" s="421">
        <v>4</v>
      </c>
      <c r="O31" s="421">
        <v>1</v>
      </c>
      <c r="P31" s="478">
        <f t="shared" si="1"/>
        <v>5</v>
      </c>
      <c r="Q31" s="421">
        <v>14</v>
      </c>
      <c r="R31" s="421">
        <v>0</v>
      </c>
      <c r="S31" s="421">
        <v>20</v>
      </c>
      <c r="T31" s="421">
        <v>2</v>
      </c>
      <c r="U31" s="478">
        <f t="shared" si="2"/>
        <v>36</v>
      </c>
      <c r="V31" s="546">
        <f t="shared" si="3"/>
        <v>48</v>
      </c>
      <c r="W31" s="555"/>
      <c r="X31" s="557"/>
    </row>
    <row r="32" spans="1:244" s="556" customFormat="1">
      <c r="A32" s="545">
        <v>3</v>
      </c>
      <c r="B32" s="545">
        <v>5</v>
      </c>
      <c r="C32" s="545">
        <v>10</v>
      </c>
      <c r="D32" s="2200"/>
      <c r="E32" s="478" t="s">
        <v>47</v>
      </c>
      <c r="F32" s="20"/>
      <c r="G32" s="421">
        <v>3</v>
      </c>
      <c r="H32" s="421">
        <v>0</v>
      </c>
      <c r="I32" s="421">
        <v>9</v>
      </c>
      <c r="J32" s="421">
        <v>2</v>
      </c>
      <c r="K32" s="478">
        <f t="shared" si="0"/>
        <v>14</v>
      </c>
      <c r="L32" s="421">
        <v>0</v>
      </c>
      <c r="M32" s="421">
        <v>0</v>
      </c>
      <c r="N32" s="421">
        <v>1</v>
      </c>
      <c r="O32" s="421">
        <v>1</v>
      </c>
      <c r="P32" s="478">
        <f t="shared" si="1"/>
        <v>2</v>
      </c>
      <c r="Q32" s="421">
        <v>26</v>
      </c>
      <c r="R32" s="421">
        <v>1</v>
      </c>
      <c r="S32" s="421">
        <v>15</v>
      </c>
      <c r="T32" s="421">
        <v>1</v>
      </c>
      <c r="U32" s="478">
        <f t="shared" si="2"/>
        <v>43</v>
      </c>
      <c r="V32" s="546">
        <f t="shared" si="3"/>
        <v>59</v>
      </c>
      <c r="W32" s="555"/>
      <c r="X32" s="557"/>
    </row>
    <row r="33" spans="1:24">
      <c r="A33" s="545"/>
      <c r="B33" s="545"/>
      <c r="C33" s="545"/>
      <c r="D33" s="2202">
        <v>1404</v>
      </c>
      <c r="E33" s="23" t="s">
        <v>28</v>
      </c>
      <c r="F33" s="547"/>
      <c r="G33" s="543">
        <f>SUM(G34:G35)</f>
        <v>5</v>
      </c>
      <c r="H33" s="543">
        <f>SUM(H34:H35)</f>
        <v>1</v>
      </c>
      <c r="I33" s="543">
        <f>SUM(I34:I35)</f>
        <v>34</v>
      </c>
      <c r="J33" s="543">
        <f>SUM(J34:J35)</f>
        <v>38</v>
      </c>
      <c r="K33" s="543">
        <f t="shared" si="0"/>
        <v>78</v>
      </c>
      <c r="L33" s="543">
        <f>SUM(L34:L35)</f>
        <v>3</v>
      </c>
      <c r="M33" s="543">
        <f>SUM(M34:M35)</f>
        <v>0</v>
      </c>
      <c r="N33" s="543">
        <f>SUM(N34:N35)</f>
        <v>15</v>
      </c>
      <c r="O33" s="543">
        <f>SUM(O34:O35)</f>
        <v>4</v>
      </c>
      <c r="P33" s="543">
        <f t="shared" si="1"/>
        <v>22</v>
      </c>
      <c r="Q33" s="543">
        <f>SUM(Q34:Q35)</f>
        <v>51</v>
      </c>
      <c r="R33" s="543">
        <f>SUM(R34:R35)</f>
        <v>7</v>
      </c>
      <c r="S33" s="543">
        <f>SUM(S34:S35)</f>
        <v>46</v>
      </c>
      <c r="T33" s="543">
        <f>SUM(T34:T35)</f>
        <v>19</v>
      </c>
      <c r="U33" s="543">
        <f t="shared" si="2"/>
        <v>123</v>
      </c>
      <c r="V33" s="542">
        <f t="shared" si="3"/>
        <v>223</v>
      </c>
      <c r="W33" s="555"/>
      <c r="X33" s="389"/>
    </row>
    <row r="34" spans="1:24">
      <c r="A34" s="545">
        <v>4</v>
      </c>
      <c r="B34" s="545">
        <v>6</v>
      </c>
      <c r="C34" s="545">
        <v>11</v>
      </c>
      <c r="D34" s="2203"/>
      <c r="E34" s="478" t="s">
        <v>48</v>
      </c>
      <c r="F34" s="20"/>
      <c r="G34" s="421">
        <v>4</v>
      </c>
      <c r="H34" s="421">
        <v>1</v>
      </c>
      <c r="I34" s="421">
        <v>14</v>
      </c>
      <c r="J34" s="421">
        <v>13</v>
      </c>
      <c r="K34" s="478">
        <f t="shared" si="0"/>
        <v>32</v>
      </c>
      <c r="L34" s="421">
        <v>2</v>
      </c>
      <c r="M34" s="421">
        <v>0</v>
      </c>
      <c r="N34" s="421">
        <v>7</v>
      </c>
      <c r="O34" s="421">
        <v>1</v>
      </c>
      <c r="P34" s="478">
        <f t="shared" si="1"/>
        <v>10</v>
      </c>
      <c r="Q34" s="421">
        <v>43</v>
      </c>
      <c r="R34" s="421">
        <v>6</v>
      </c>
      <c r="S34" s="421">
        <v>31</v>
      </c>
      <c r="T34" s="421">
        <v>10</v>
      </c>
      <c r="U34" s="478">
        <f t="shared" si="2"/>
        <v>90</v>
      </c>
      <c r="V34" s="546">
        <f t="shared" si="3"/>
        <v>132</v>
      </c>
      <c r="W34" s="555"/>
      <c r="X34" s="389"/>
    </row>
    <row r="35" spans="1:24">
      <c r="A35" s="545">
        <v>4</v>
      </c>
      <c r="B35" s="545">
        <v>6</v>
      </c>
      <c r="C35" s="545">
        <v>11</v>
      </c>
      <c r="D35" s="2204"/>
      <c r="E35" s="478" t="s">
        <v>49</v>
      </c>
      <c r="F35" s="1"/>
      <c r="G35" s="421">
        <v>1</v>
      </c>
      <c r="H35" s="421">
        <v>0</v>
      </c>
      <c r="I35" s="421">
        <v>20</v>
      </c>
      <c r="J35" s="421">
        <v>25</v>
      </c>
      <c r="K35" s="478">
        <f t="shared" si="0"/>
        <v>46</v>
      </c>
      <c r="L35" s="421">
        <v>1</v>
      </c>
      <c r="M35" s="421">
        <v>0</v>
      </c>
      <c r="N35" s="421">
        <v>8</v>
      </c>
      <c r="O35" s="421">
        <v>3</v>
      </c>
      <c r="P35" s="478">
        <f t="shared" si="1"/>
        <v>12</v>
      </c>
      <c r="Q35" s="421">
        <v>8</v>
      </c>
      <c r="R35" s="421">
        <v>1</v>
      </c>
      <c r="S35" s="421">
        <v>15</v>
      </c>
      <c r="T35" s="421">
        <v>9</v>
      </c>
      <c r="U35" s="478">
        <f t="shared" si="2"/>
        <v>33</v>
      </c>
      <c r="V35" s="546">
        <f t="shared" si="3"/>
        <v>91</v>
      </c>
      <c r="W35" s="555"/>
      <c r="X35" s="389"/>
    </row>
    <row r="36" spans="1:24">
      <c r="A36" s="545"/>
      <c r="B36" s="545"/>
      <c r="C36" s="545"/>
      <c r="D36" s="2199">
        <v>1405</v>
      </c>
      <c r="E36" s="23" t="s">
        <v>4</v>
      </c>
      <c r="F36" s="547"/>
      <c r="G36" s="543">
        <f>SUM(G37:G40)</f>
        <v>11</v>
      </c>
      <c r="H36" s="543">
        <f>SUM(H37:H40)</f>
        <v>0</v>
      </c>
      <c r="I36" s="543">
        <f>SUM(I37:I40)</f>
        <v>51</v>
      </c>
      <c r="J36" s="543">
        <f>SUM(J37:J40)</f>
        <v>53</v>
      </c>
      <c r="K36" s="543">
        <f t="shared" si="0"/>
        <v>115</v>
      </c>
      <c r="L36" s="543">
        <f>SUM(L37:L40)</f>
        <v>17</v>
      </c>
      <c r="M36" s="543">
        <f>SUM(M37:M40)</f>
        <v>0</v>
      </c>
      <c r="N36" s="543">
        <f>SUM(N37:N40)</f>
        <v>17</v>
      </c>
      <c r="O36" s="543">
        <f>SUM(O37:O40)</f>
        <v>16</v>
      </c>
      <c r="P36" s="543">
        <f t="shared" si="1"/>
        <v>50</v>
      </c>
      <c r="Q36" s="543">
        <f>SUM(Q37:Q40)</f>
        <v>63</v>
      </c>
      <c r="R36" s="543">
        <f>SUM(R37:R40)</f>
        <v>0</v>
      </c>
      <c r="S36" s="543">
        <f>SUM(S37:S40)</f>
        <v>86</v>
      </c>
      <c r="T36" s="543">
        <f>SUM(T37:T40)</f>
        <v>19</v>
      </c>
      <c r="U36" s="543">
        <f t="shared" si="2"/>
        <v>168</v>
      </c>
      <c r="V36" s="542">
        <f t="shared" si="3"/>
        <v>333</v>
      </c>
      <c r="W36" s="555"/>
      <c r="X36" s="389"/>
    </row>
    <row r="37" spans="1:24">
      <c r="A37" s="545">
        <v>5</v>
      </c>
      <c r="B37" s="545">
        <v>4</v>
      </c>
      <c r="C37" s="545">
        <v>8</v>
      </c>
      <c r="D37" s="2200"/>
      <c r="E37" s="478" t="s">
        <v>50</v>
      </c>
      <c r="F37" s="20"/>
      <c r="G37" s="451">
        <v>8</v>
      </c>
      <c r="H37" s="451">
        <v>0</v>
      </c>
      <c r="I37" s="451">
        <v>29</v>
      </c>
      <c r="J37" s="451">
        <v>11</v>
      </c>
      <c r="K37" s="478">
        <f t="shared" si="0"/>
        <v>48</v>
      </c>
      <c r="L37" s="451">
        <v>8</v>
      </c>
      <c r="M37" s="451">
        <v>0</v>
      </c>
      <c r="N37" s="451">
        <v>10</v>
      </c>
      <c r="O37" s="451">
        <v>4</v>
      </c>
      <c r="P37" s="478">
        <f t="shared" si="1"/>
        <v>22</v>
      </c>
      <c r="Q37" s="451">
        <v>15</v>
      </c>
      <c r="R37" s="451">
        <v>0</v>
      </c>
      <c r="S37" s="451">
        <v>11</v>
      </c>
      <c r="T37" s="451">
        <v>5</v>
      </c>
      <c r="U37" s="478">
        <f t="shared" si="2"/>
        <v>31</v>
      </c>
      <c r="V37" s="546">
        <f t="shared" si="3"/>
        <v>101</v>
      </c>
    </row>
    <row r="38" spans="1:24">
      <c r="A38" s="545">
        <v>5</v>
      </c>
      <c r="B38" s="545">
        <v>5</v>
      </c>
      <c r="C38" s="545">
        <v>11</v>
      </c>
      <c r="D38" s="2200"/>
      <c r="E38" s="478" t="s">
        <v>58</v>
      </c>
      <c r="F38" s="20"/>
      <c r="G38" s="421">
        <v>2</v>
      </c>
      <c r="H38" s="421">
        <v>0</v>
      </c>
      <c r="I38" s="421">
        <v>15</v>
      </c>
      <c r="J38" s="421">
        <v>38</v>
      </c>
      <c r="K38" s="478">
        <f t="shared" si="0"/>
        <v>55</v>
      </c>
      <c r="L38" s="421">
        <v>6</v>
      </c>
      <c r="M38" s="421">
        <v>0</v>
      </c>
      <c r="N38" s="421">
        <v>5</v>
      </c>
      <c r="O38" s="421">
        <v>12</v>
      </c>
      <c r="P38" s="478">
        <f t="shared" si="1"/>
        <v>23</v>
      </c>
      <c r="Q38" s="421">
        <v>31</v>
      </c>
      <c r="R38" s="421">
        <v>0</v>
      </c>
      <c r="S38" s="421">
        <v>61</v>
      </c>
      <c r="T38" s="421">
        <v>11</v>
      </c>
      <c r="U38" s="478">
        <f t="shared" si="2"/>
        <v>103</v>
      </c>
      <c r="V38" s="546">
        <f t="shared" si="3"/>
        <v>181</v>
      </c>
    </row>
    <row r="39" spans="1:24">
      <c r="A39" s="545">
        <v>5</v>
      </c>
      <c r="B39" s="545">
        <v>5</v>
      </c>
      <c r="C39" s="545">
        <v>10</v>
      </c>
      <c r="D39" s="2200"/>
      <c r="E39" s="478" t="s">
        <v>51</v>
      </c>
      <c r="F39" s="20"/>
      <c r="G39" s="421">
        <v>0</v>
      </c>
      <c r="H39" s="421">
        <v>0</v>
      </c>
      <c r="I39" s="421">
        <v>5</v>
      </c>
      <c r="J39" s="421">
        <v>4</v>
      </c>
      <c r="K39" s="478">
        <f t="shared" si="0"/>
        <v>9</v>
      </c>
      <c r="L39" s="421">
        <v>2</v>
      </c>
      <c r="M39" s="421">
        <v>0</v>
      </c>
      <c r="N39" s="421">
        <v>1</v>
      </c>
      <c r="O39" s="421">
        <v>0</v>
      </c>
      <c r="P39" s="478">
        <f t="shared" si="1"/>
        <v>3</v>
      </c>
      <c r="Q39" s="421">
        <v>6</v>
      </c>
      <c r="R39" s="421">
        <v>0</v>
      </c>
      <c r="S39" s="421">
        <v>10</v>
      </c>
      <c r="T39" s="421">
        <v>2</v>
      </c>
      <c r="U39" s="478">
        <f t="shared" si="2"/>
        <v>18</v>
      </c>
      <c r="V39" s="546">
        <f t="shared" si="3"/>
        <v>30</v>
      </c>
    </row>
    <row r="40" spans="1:24">
      <c r="A40" s="545">
        <v>5</v>
      </c>
      <c r="B40" s="545">
        <v>5</v>
      </c>
      <c r="C40" s="545">
        <v>13</v>
      </c>
      <c r="D40" s="2201"/>
      <c r="E40" s="478" t="s">
        <v>52</v>
      </c>
      <c r="F40" s="20"/>
      <c r="G40" s="421">
        <v>1</v>
      </c>
      <c r="H40" s="421">
        <v>0</v>
      </c>
      <c r="I40" s="421">
        <v>2</v>
      </c>
      <c r="J40" s="421">
        <v>0</v>
      </c>
      <c r="K40" s="478">
        <f t="shared" ref="K40:K71" si="4">SUM(G40:J40)</f>
        <v>3</v>
      </c>
      <c r="L40" s="421">
        <v>1</v>
      </c>
      <c r="M40" s="421">
        <v>0</v>
      </c>
      <c r="N40" s="421">
        <v>1</v>
      </c>
      <c r="O40" s="421">
        <v>0</v>
      </c>
      <c r="P40" s="478">
        <f t="shared" ref="P40:P71" si="5">SUM(L40:O40)</f>
        <v>2</v>
      </c>
      <c r="Q40" s="421">
        <v>11</v>
      </c>
      <c r="R40" s="421">
        <v>0</v>
      </c>
      <c r="S40" s="421">
        <v>4</v>
      </c>
      <c r="T40" s="421">
        <v>1</v>
      </c>
      <c r="U40" s="478">
        <f t="shared" ref="U40:U71" si="6">SUM(Q40:T40)</f>
        <v>16</v>
      </c>
      <c r="V40" s="546">
        <f t="shared" ref="V40:V71" si="7">SUM(P40,K40,U40)</f>
        <v>21</v>
      </c>
      <c r="W40" s="555"/>
      <c r="X40" s="389"/>
    </row>
    <row r="41" spans="1:24">
      <c r="A41" s="545"/>
      <c r="B41" s="545"/>
      <c r="C41" s="545"/>
      <c r="D41" s="2200">
        <v>1406</v>
      </c>
      <c r="E41" s="23" t="s">
        <v>5</v>
      </c>
      <c r="F41" s="547"/>
      <c r="G41" s="543">
        <f>SUM(G42:G47)</f>
        <v>2</v>
      </c>
      <c r="H41" s="543">
        <f>SUM(H42:H47)</f>
        <v>10</v>
      </c>
      <c r="I41" s="543">
        <f>SUM(I42:I47)</f>
        <v>44</v>
      </c>
      <c r="J41" s="543">
        <f>SUM(J42:J47)</f>
        <v>23</v>
      </c>
      <c r="K41" s="543">
        <f t="shared" si="4"/>
        <v>79</v>
      </c>
      <c r="L41" s="543">
        <f>SUM(L42:L47)</f>
        <v>1</v>
      </c>
      <c r="M41" s="543">
        <f>SUM(M42:M47)</f>
        <v>6</v>
      </c>
      <c r="N41" s="543">
        <f>SUM(N42:N47)</f>
        <v>10</v>
      </c>
      <c r="O41" s="543">
        <f>SUM(O42:O47)</f>
        <v>1</v>
      </c>
      <c r="P41" s="543">
        <f t="shared" si="5"/>
        <v>18</v>
      </c>
      <c r="Q41" s="543">
        <f>SUM(Q42:Q47)</f>
        <v>39</v>
      </c>
      <c r="R41" s="543">
        <f>SUM(R42:R47)</f>
        <v>116</v>
      </c>
      <c r="S41" s="543">
        <f>SUM(S42:S47)</f>
        <v>58</v>
      </c>
      <c r="T41" s="543">
        <f>SUM(T42:T47)</f>
        <v>12</v>
      </c>
      <c r="U41" s="543">
        <f t="shared" si="6"/>
        <v>225</v>
      </c>
      <c r="V41" s="542">
        <f t="shared" si="7"/>
        <v>322</v>
      </c>
    </row>
    <row r="42" spans="1:24">
      <c r="A42" s="545">
        <v>6</v>
      </c>
      <c r="B42" s="545">
        <v>2</v>
      </c>
      <c r="C42" s="545">
        <v>11</v>
      </c>
      <c r="D42" s="2200"/>
      <c r="E42" s="478" t="s">
        <v>53</v>
      </c>
      <c r="F42" s="20"/>
      <c r="G42" s="421">
        <v>0</v>
      </c>
      <c r="H42" s="421">
        <v>8</v>
      </c>
      <c r="I42" s="421">
        <v>27</v>
      </c>
      <c r="J42" s="421">
        <v>9</v>
      </c>
      <c r="K42" s="478">
        <f t="shared" si="4"/>
        <v>44</v>
      </c>
      <c r="L42" s="421">
        <v>0</v>
      </c>
      <c r="M42" s="421">
        <v>6</v>
      </c>
      <c r="N42" s="421">
        <v>8</v>
      </c>
      <c r="O42" s="421">
        <v>0</v>
      </c>
      <c r="P42" s="478">
        <f t="shared" si="5"/>
        <v>14</v>
      </c>
      <c r="Q42" s="421">
        <v>15</v>
      </c>
      <c r="R42" s="421">
        <v>68</v>
      </c>
      <c r="S42" s="421">
        <v>24</v>
      </c>
      <c r="T42" s="421">
        <v>3</v>
      </c>
      <c r="U42" s="478">
        <f t="shared" si="6"/>
        <v>110</v>
      </c>
      <c r="V42" s="546">
        <f t="shared" si="7"/>
        <v>168</v>
      </c>
    </row>
    <row r="43" spans="1:24">
      <c r="A43" s="545">
        <v>6</v>
      </c>
      <c r="B43" s="545">
        <v>2</v>
      </c>
      <c r="C43" s="545">
        <v>10</v>
      </c>
      <c r="D43" s="2200"/>
      <c r="E43" s="478" t="s">
        <v>54</v>
      </c>
      <c r="F43" s="20"/>
      <c r="G43" s="421">
        <v>0</v>
      </c>
      <c r="H43" s="421">
        <v>2</v>
      </c>
      <c r="I43" s="421">
        <v>0</v>
      </c>
      <c r="J43" s="421">
        <v>2</v>
      </c>
      <c r="K43" s="478">
        <f t="shared" si="4"/>
        <v>4</v>
      </c>
      <c r="L43" s="421">
        <v>0</v>
      </c>
      <c r="M43" s="421">
        <v>0</v>
      </c>
      <c r="N43" s="421">
        <v>0</v>
      </c>
      <c r="O43" s="421">
        <v>0</v>
      </c>
      <c r="P43" s="478">
        <f t="shared" si="5"/>
        <v>0</v>
      </c>
      <c r="Q43" s="421">
        <v>11</v>
      </c>
      <c r="R43" s="421">
        <v>47</v>
      </c>
      <c r="S43" s="421">
        <v>12</v>
      </c>
      <c r="T43" s="421">
        <v>0</v>
      </c>
      <c r="U43" s="478">
        <f t="shared" si="6"/>
        <v>70</v>
      </c>
      <c r="V43" s="546">
        <f t="shared" si="7"/>
        <v>74</v>
      </c>
    </row>
    <row r="44" spans="1:24">
      <c r="A44" s="545">
        <v>6</v>
      </c>
      <c r="B44" s="545">
        <v>2</v>
      </c>
      <c r="C44" s="545">
        <v>10</v>
      </c>
      <c r="D44" s="2200"/>
      <c r="E44" s="478" t="s">
        <v>55</v>
      </c>
      <c r="F44" s="20"/>
      <c r="G44" s="421">
        <v>2</v>
      </c>
      <c r="H44" s="421">
        <v>0</v>
      </c>
      <c r="I44" s="421">
        <v>16</v>
      </c>
      <c r="J44" s="421">
        <v>8</v>
      </c>
      <c r="K44" s="478">
        <f t="shared" si="4"/>
        <v>26</v>
      </c>
      <c r="L44" s="421">
        <v>1</v>
      </c>
      <c r="M44" s="421">
        <v>0</v>
      </c>
      <c r="N44" s="421">
        <v>2</v>
      </c>
      <c r="O44" s="421">
        <v>0</v>
      </c>
      <c r="P44" s="478">
        <f t="shared" si="5"/>
        <v>3</v>
      </c>
      <c r="Q44" s="421">
        <v>11</v>
      </c>
      <c r="R44" s="421">
        <v>1</v>
      </c>
      <c r="S44" s="421">
        <v>5</v>
      </c>
      <c r="T44" s="421">
        <v>1</v>
      </c>
      <c r="U44" s="478">
        <f t="shared" si="6"/>
        <v>18</v>
      </c>
      <c r="V44" s="546">
        <f t="shared" si="7"/>
        <v>47</v>
      </c>
    </row>
    <row r="45" spans="1:24">
      <c r="A45" s="545">
        <v>6</v>
      </c>
      <c r="B45" s="545">
        <v>2</v>
      </c>
      <c r="C45" s="545">
        <v>6</v>
      </c>
      <c r="D45" s="2200"/>
      <c r="E45" s="478" t="s">
        <v>70</v>
      </c>
      <c r="F45" s="20"/>
      <c r="G45" s="421">
        <v>0</v>
      </c>
      <c r="H45" s="421">
        <v>0</v>
      </c>
      <c r="I45" s="421">
        <v>0</v>
      </c>
      <c r="J45" s="421">
        <v>1</v>
      </c>
      <c r="K45" s="478">
        <f t="shared" si="4"/>
        <v>1</v>
      </c>
      <c r="L45" s="421">
        <v>0</v>
      </c>
      <c r="M45" s="421">
        <v>0</v>
      </c>
      <c r="N45" s="421">
        <v>0</v>
      </c>
      <c r="O45" s="421">
        <v>0</v>
      </c>
      <c r="P45" s="478">
        <f t="shared" si="5"/>
        <v>0</v>
      </c>
      <c r="Q45" s="421">
        <v>2</v>
      </c>
      <c r="R45" s="421">
        <v>0</v>
      </c>
      <c r="S45" s="421">
        <v>17</v>
      </c>
      <c r="T45" s="421">
        <v>8</v>
      </c>
      <c r="U45" s="478">
        <f t="shared" si="6"/>
        <v>27</v>
      </c>
      <c r="V45" s="546">
        <f t="shared" si="7"/>
        <v>28</v>
      </c>
    </row>
    <row r="46" spans="1:24">
      <c r="A46" s="545">
        <v>6</v>
      </c>
      <c r="B46" s="545">
        <v>2</v>
      </c>
      <c r="C46" s="545">
        <v>11</v>
      </c>
      <c r="D46" s="2200"/>
      <c r="E46" s="478" t="s">
        <v>15</v>
      </c>
      <c r="F46" s="20"/>
      <c r="G46" s="421">
        <v>0</v>
      </c>
      <c r="H46" s="421">
        <v>0</v>
      </c>
      <c r="I46" s="421">
        <v>0</v>
      </c>
      <c r="J46" s="421">
        <v>3</v>
      </c>
      <c r="K46" s="478">
        <f t="shared" si="4"/>
        <v>3</v>
      </c>
      <c r="L46" s="421">
        <v>0</v>
      </c>
      <c r="M46" s="421">
        <v>0</v>
      </c>
      <c r="N46" s="421">
        <v>0</v>
      </c>
      <c r="O46" s="421">
        <v>1</v>
      </c>
      <c r="P46" s="478">
        <f t="shared" si="5"/>
        <v>1</v>
      </c>
      <c r="Q46" s="421">
        <v>0</v>
      </c>
      <c r="R46" s="421">
        <v>0</v>
      </c>
      <c r="S46" s="421">
        <v>0</v>
      </c>
      <c r="T46" s="421">
        <v>0</v>
      </c>
      <c r="U46" s="478">
        <f t="shared" si="6"/>
        <v>0</v>
      </c>
      <c r="V46" s="546">
        <f t="shared" si="7"/>
        <v>4</v>
      </c>
    </row>
    <row r="47" spans="1:24">
      <c r="A47" s="545">
        <v>6</v>
      </c>
      <c r="B47" s="545">
        <v>2</v>
      </c>
      <c r="C47" s="545">
        <v>10</v>
      </c>
      <c r="D47" s="2200"/>
      <c r="E47" s="478" t="s">
        <v>188</v>
      </c>
      <c r="F47" s="1"/>
      <c r="G47" s="421">
        <v>0</v>
      </c>
      <c r="H47" s="421">
        <v>0</v>
      </c>
      <c r="I47" s="421">
        <v>1</v>
      </c>
      <c r="J47" s="421">
        <v>0</v>
      </c>
      <c r="K47" s="478">
        <f t="shared" si="4"/>
        <v>1</v>
      </c>
      <c r="L47" s="421">
        <v>0</v>
      </c>
      <c r="M47" s="421">
        <v>0</v>
      </c>
      <c r="N47" s="421">
        <v>0</v>
      </c>
      <c r="O47" s="421">
        <v>0</v>
      </c>
      <c r="P47" s="478">
        <f t="shared" si="5"/>
        <v>0</v>
      </c>
      <c r="Q47" s="421">
        <v>0</v>
      </c>
      <c r="R47" s="421">
        <v>0</v>
      </c>
      <c r="S47" s="421">
        <v>0</v>
      </c>
      <c r="T47" s="421">
        <v>0</v>
      </c>
      <c r="U47" s="478">
        <f t="shared" si="6"/>
        <v>0</v>
      </c>
      <c r="V47" s="546">
        <f t="shared" si="7"/>
        <v>1</v>
      </c>
    </row>
    <row r="48" spans="1:24">
      <c r="A48" s="545"/>
      <c r="B48" s="545"/>
      <c r="C48" s="545"/>
      <c r="D48" s="2202">
        <v>1407</v>
      </c>
      <c r="E48" s="23" t="s">
        <v>62</v>
      </c>
      <c r="F48" s="547"/>
      <c r="G48" s="543">
        <f>SUM(G49:G51)</f>
        <v>0</v>
      </c>
      <c r="H48" s="543">
        <f>SUM(H49:H51)</f>
        <v>0</v>
      </c>
      <c r="I48" s="543">
        <f>SUM(I49:I51)</f>
        <v>6</v>
      </c>
      <c r="J48" s="543">
        <f>SUM(J49:J51)</f>
        <v>27</v>
      </c>
      <c r="K48" s="543">
        <f t="shared" si="4"/>
        <v>33</v>
      </c>
      <c r="L48" s="543">
        <f>SUM(L49:L51)</f>
        <v>0</v>
      </c>
      <c r="M48" s="543">
        <f>SUM(M49:M51)</f>
        <v>0</v>
      </c>
      <c r="N48" s="543">
        <f>SUM(N49:N51)</f>
        <v>0</v>
      </c>
      <c r="O48" s="543">
        <f>SUM(O49:O51)</f>
        <v>0</v>
      </c>
      <c r="P48" s="543">
        <f t="shared" si="5"/>
        <v>0</v>
      </c>
      <c r="Q48" s="543">
        <f>SUM(Q49:Q51)</f>
        <v>2</v>
      </c>
      <c r="R48" s="543">
        <f>SUM(R49:R51)</f>
        <v>0</v>
      </c>
      <c r="S48" s="543">
        <f>SUM(S49:S51)</f>
        <v>13</v>
      </c>
      <c r="T48" s="543">
        <f>SUM(T49:T51)</f>
        <v>3</v>
      </c>
      <c r="U48" s="543">
        <f t="shared" si="6"/>
        <v>18</v>
      </c>
      <c r="V48" s="542">
        <f t="shared" si="7"/>
        <v>51</v>
      </c>
    </row>
    <row r="49" spans="1:23" s="531" customFormat="1">
      <c r="A49" s="545">
        <v>7</v>
      </c>
      <c r="B49" s="545">
        <v>6</v>
      </c>
      <c r="C49" s="545">
        <v>10</v>
      </c>
      <c r="D49" s="2203"/>
      <c r="E49" s="478" t="s">
        <v>56</v>
      </c>
      <c r="F49" s="20"/>
      <c r="G49" s="421">
        <v>0</v>
      </c>
      <c r="H49" s="421">
        <v>0</v>
      </c>
      <c r="I49" s="421">
        <v>5</v>
      </c>
      <c r="J49" s="421">
        <v>6</v>
      </c>
      <c r="K49" s="478">
        <f t="shared" si="4"/>
        <v>11</v>
      </c>
      <c r="L49" s="421">
        <v>0</v>
      </c>
      <c r="M49" s="421">
        <v>0</v>
      </c>
      <c r="N49" s="421">
        <v>0</v>
      </c>
      <c r="O49" s="421">
        <v>0</v>
      </c>
      <c r="P49" s="478">
        <f t="shared" si="5"/>
        <v>0</v>
      </c>
      <c r="Q49" s="421">
        <v>0</v>
      </c>
      <c r="R49" s="421">
        <v>0</v>
      </c>
      <c r="S49" s="421">
        <v>9</v>
      </c>
      <c r="T49" s="421">
        <v>2</v>
      </c>
      <c r="U49" s="478">
        <f t="shared" si="6"/>
        <v>11</v>
      </c>
      <c r="V49" s="546">
        <f t="shared" si="7"/>
        <v>22</v>
      </c>
    </row>
    <row r="50" spans="1:23">
      <c r="A50" s="545">
        <v>7</v>
      </c>
      <c r="B50" s="545">
        <v>3</v>
      </c>
      <c r="C50" s="545">
        <v>11</v>
      </c>
      <c r="D50" s="2203"/>
      <c r="E50" s="478" t="s">
        <v>25</v>
      </c>
      <c r="F50" s="20"/>
      <c r="G50" s="421">
        <v>0</v>
      </c>
      <c r="H50" s="421">
        <v>0</v>
      </c>
      <c r="I50" s="421">
        <v>0</v>
      </c>
      <c r="J50" s="421">
        <v>21</v>
      </c>
      <c r="K50" s="478">
        <f t="shared" si="4"/>
        <v>21</v>
      </c>
      <c r="L50" s="421">
        <v>0</v>
      </c>
      <c r="M50" s="421">
        <v>0</v>
      </c>
      <c r="N50" s="421">
        <v>0</v>
      </c>
      <c r="O50" s="421">
        <v>0</v>
      </c>
      <c r="P50" s="478">
        <f t="shared" si="5"/>
        <v>0</v>
      </c>
      <c r="Q50" s="421">
        <v>2</v>
      </c>
      <c r="R50" s="421">
        <v>0</v>
      </c>
      <c r="S50" s="421">
        <v>4</v>
      </c>
      <c r="T50" s="421">
        <v>1</v>
      </c>
      <c r="U50" s="478">
        <f t="shared" si="6"/>
        <v>7</v>
      </c>
      <c r="V50" s="546">
        <f t="shared" si="7"/>
        <v>28</v>
      </c>
    </row>
    <row r="51" spans="1:23">
      <c r="A51" s="545">
        <v>7</v>
      </c>
      <c r="B51" s="545">
        <v>2</v>
      </c>
      <c r="C51" s="545">
        <v>11</v>
      </c>
      <c r="D51" s="2204"/>
      <c r="E51" s="496" t="s">
        <v>187</v>
      </c>
      <c r="F51" s="554"/>
      <c r="G51" s="569">
        <v>0</v>
      </c>
      <c r="H51" s="569">
        <v>0</v>
      </c>
      <c r="I51" s="569">
        <v>1</v>
      </c>
      <c r="J51" s="569">
        <v>0</v>
      </c>
      <c r="K51" s="474">
        <f t="shared" si="4"/>
        <v>1</v>
      </c>
      <c r="L51" s="569">
        <v>0</v>
      </c>
      <c r="M51" s="569">
        <v>0</v>
      </c>
      <c r="N51" s="569">
        <v>0</v>
      </c>
      <c r="O51" s="569">
        <v>0</v>
      </c>
      <c r="P51" s="474">
        <f t="shared" si="5"/>
        <v>0</v>
      </c>
      <c r="Q51" s="569">
        <v>0</v>
      </c>
      <c r="R51" s="569">
        <v>0</v>
      </c>
      <c r="S51" s="569">
        <v>0</v>
      </c>
      <c r="T51" s="569">
        <v>0</v>
      </c>
      <c r="U51" s="474">
        <f t="shared" si="6"/>
        <v>0</v>
      </c>
      <c r="V51" s="546">
        <f t="shared" si="7"/>
        <v>1</v>
      </c>
    </row>
    <row r="52" spans="1:23">
      <c r="A52" s="545"/>
      <c r="B52" s="545"/>
      <c r="C52" s="545"/>
      <c r="D52" s="2203">
        <v>1408</v>
      </c>
      <c r="E52" s="552" t="s">
        <v>63</v>
      </c>
      <c r="F52" s="551"/>
      <c r="G52" s="550">
        <f>SUM(G53:G56)</f>
        <v>2</v>
      </c>
      <c r="H52" s="550">
        <f>SUM(H53:H56)</f>
        <v>0</v>
      </c>
      <c r="I52" s="550">
        <f>SUM(I53:I56)</f>
        <v>18</v>
      </c>
      <c r="J52" s="550">
        <f>SUM(J53:J56)</f>
        <v>34</v>
      </c>
      <c r="K52" s="550">
        <f t="shared" si="4"/>
        <v>54</v>
      </c>
      <c r="L52" s="550">
        <f>SUM(L53:L56)</f>
        <v>1</v>
      </c>
      <c r="M52" s="550">
        <f>SUM(M53:M56)</f>
        <v>0</v>
      </c>
      <c r="N52" s="550">
        <f>SUM(N53:N56)</f>
        <v>3</v>
      </c>
      <c r="O52" s="550">
        <f>SUM(O53:O56)</f>
        <v>2</v>
      </c>
      <c r="P52" s="550">
        <f t="shared" si="5"/>
        <v>6</v>
      </c>
      <c r="Q52" s="550">
        <f>SUM(Q53:Q56)</f>
        <v>9</v>
      </c>
      <c r="R52" s="550">
        <f>SUM(R53:R56)</f>
        <v>0</v>
      </c>
      <c r="S52" s="550">
        <f>SUM(S53:S56)</f>
        <v>32</v>
      </c>
      <c r="T52" s="550">
        <f>SUM(T53:T56)</f>
        <v>14</v>
      </c>
      <c r="U52" s="550">
        <f t="shared" si="6"/>
        <v>55</v>
      </c>
      <c r="V52" s="542">
        <f t="shared" si="7"/>
        <v>115</v>
      </c>
    </row>
    <row r="53" spans="1:23" s="531" customFormat="1">
      <c r="A53" s="545">
        <v>8</v>
      </c>
      <c r="B53" s="545">
        <v>4</v>
      </c>
      <c r="C53" s="545">
        <v>6</v>
      </c>
      <c r="D53" s="2203"/>
      <c r="E53" s="478" t="s">
        <v>16</v>
      </c>
      <c r="F53" s="20"/>
      <c r="G53" s="421">
        <v>0</v>
      </c>
      <c r="H53" s="421">
        <v>0</v>
      </c>
      <c r="I53" s="421">
        <v>0</v>
      </c>
      <c r="J53" s="421">
        <v>7</v>
      </c>
      <c r="K53" s="478">
        <f t="shared" si="4"/>
        <v>7</v>
      </c>
      <c r="L53" s="421">
        <v>0</v>
      </c>
      <c r="M53" s="421">
        <v>0</v>
      </c>
      <c r="N53" s="421">
        <v>0</v>
      </c>
      <c r="O53" s="421">
        <v>0</v>
      </c>
      <c r="P53" s="478">
        <f t="shared" si="5"/>
        <v>0</v>
      </c>
      <c r="Q53" s="421">
        <v>2</v>
      </c>
      <c r="R53" s="421">
        <v>0</v>
      </c>
      <c r="S53" s="421">
        <v>6</v>
      </c>
      <c r="T53" s="421">
        <v>2</v>
      </c>
      <c r="U53" s="478">
        <f t="shared" si="6"/>
        <v>10</v>
      </c>
      <c r="V53" s="546">
        <f t="shared" si="7"/>
        <v>17</v>
      </c>
    </row>
    <row r="54" spans="1:23">
      <c r="A54" s="545">
        <v>8</v>
      </c>
      <c r="B54" s="545">
        <v>4</v>
      </c>
      <c r="C54" s="545">
        <v>8</v>
      </c>
      <c r="D54" s="2203"/>
      <c r="E54" s="478" t="s">
        <v>57</v>
      </c>
      <c r="F54" s="20"/>
      <c r="G54" s="421">
        <v>2</v>
      </c>
      <c r="H54" s="421">
        <v>0</v>
      </c>
      <c r="I54" s="421">
        <v>7</v>
      </c>
      <c r="J54" s="421">
        <v>12</v>
      </c>
      <c r="K54" s="478">
        <f t="shared" si="4"/>
        <v>21</v>
      </c>
      <c r="L54" s="421">
        <v>1</v>
      </c>
      <c r="M54" s="421">
        <v>0</v>
      </c>
      <c r="N54" s="421">
        <v>2</v>
      </c>
      <c r="O54" s="421">
        <v>2</v>
      </c>
      <c r="P54" s="478">
        <f t="shared" si="5"/>
        <v>5</v>
      </c>
      <c r="Q54" s="421">
        <v>2</v>
      </c>
      <c r="R54" s="421">
        <v>0</v>
      </c>
      <c r="S54" s="421">
        <v>9</v>
      </c>
      <c r="T54" s="421">
        <v>7</v>
      </c>
      <c r="U54" s="478">
        <f t="shared" si="6"/>
        <v>18</v>
      </c>
      <c r="V54" s="546">
        <f t="shared" si="7"/>
        <v>44</v>
      </c>
    </row>
    <row r="55" spans="1:23">
      <c r="A55" s="545">
        <v>8</v>
      </c>
      <c r="B55" s="545">
        <v>4</v>
      </c>
      <c r="C55" s="545">
        <v>11</v>
      </c>
      <c r="D55" s="2203"/>
      <c r="E55" s="478" t="s">
        <v>18</v>
      </c>
      <c r="F55" s="20"/>
      <c r="G55" s="421">
        <v>0</v>
      </c>
      <c r="H55" s="421">
        <v>0</v>
      </c>
      <c r="I55" s="421">
        <v>8</v>
      </c>
      <c r="J55" s="421">
        <v>8</v>
      </c>
      <c r="K55" s="478">
        <f t="shared" si="4"/>
        <v>16</v>
      </c>
      <c r="L55" s="421">
        <v>0</v>
      </c>
      <c r="M55" s="421">
        <v>0</v>
      </c>
      <c r="N55" s="421">
        <v>0</v>
      </c>
      <c r="O55" s="421">
        <v>0</v>
      </c>
      <c r="P55" s="478">
        <f t="shared" si="5"/>
        <v>0</v>
      </c>
      <c r="Q55" s="421">
        <v>1</v>
      </c>
      <c r="R55" s="421">
        <v>0</v>
      </c>
      <c r="S55" s="421">
        <v>15</v>
      </c>
      <c r="T55" s="421">
        <v>5</v>
      </c>
      <c r="U55" s="478">
        <f t="shared" si="6"/>
        <v>21</v>
      </c>
      <c r="V55" s="546">
        <f t="shared" si="7"/>
        <v>37</v>
      </c>
    </row>
    <row r="56" spans="1:23">
      <c r="A56" s="545">
        <v>8</v>
      </c>
      <c r="B56" s="545">
        <v>4</v>
      </c>
      <c r="C56" s="545">
        <v>11</v>
      </c>
      <c r="D56" s="2203"/>
      <c r="E56" s="478" t="s">
        <v>59</v>
      </c>
      <c r="F56" s="548"/>
      <c r="G56" s="421">
        <v>0</v>
      </c>
      <c r="H56" s="421">
        <v>0</v>
      </c>
      <c r="I56" s="421">
        <v>3</v>
      </c>
      <c r="J56" s="421">
        <v>7</v>
      </c>
      <c r="K56" s="478">
        <f t="shared" si="4"/>
        <v>10</v>
      </c>
      <c r="L56" s="421">
        <v>0</v>
      </c>
      <c r="M56" s="421">
        <v>0</v>
      </c>
      <c r="N56" s="421">
        <v>1</v>
      </c>
      <c r="O56" s="421">
        <v>0</v>
      </c>
      <c r="P56" s="478">
        <f t="shared" si="5"/>
        <v>1</v>
      </c>
      <c r="Q56" s="421">
        <v>4</v>
      </c>
      <c r="R56" s="421">
        <v>0</v>
      </c>
      <c r="S56" s="421">
        <v>2</v>
      </c>
      <c r="T56" s="421">
        <v>0</v>
      </c>
      <c r="U56" s="478">
        <f t="shared" si="6"/>
        <v>6</v>
      </c>
      <c r="V56" s="546">
        <f t="shared" si="7"/>
        <v>17</v>
      </c>
    </row>
    <row r="57" spans="1:23">
      <c r="A57" s="545"/>
      <c r="B57" s="545"/>
      <c r="C57" s="545"/>
      <c r="D57" s="2202">
        <v>1624</v>
      </c>
      <c r="E57" s="23" t="s">
        <v>19</v>
      </c>
      <c r="F57" s="547"/>
      <c r="G57" s="543">
        <f>SUM(G58:G60)</f>
        <v>1</v>
      </c>
      <c r="H57" s="543">
        <f>SUM(H58:H60)</f>
        <v>0</v>
      </c>
      <c r="I57" s="543">
        <f>SUM(I58:I60)</f>
        <v>5</v>
      </c>
      <c r="J57" s="543">
        <f>SUM(J58:J60)</f>
        <v>8</v>
      </c>
      <c r="K57" s="543">
        <f t="shared" si="4"/>
        <v>14</v>
      </c>
      <c r="L57" s="543">
        <f>SUM(L58:L60)</f>
        <v>0</v>
      </c>
      <c r="M57" s="543">
        <f>SUM(M58:M60)</f>
        <v>0</v>
      </c>
      <c r="N57" s="543">
        <f>SUM(N58:N60)</f>
        <v>0</v>
      </c>
      <c r="O57" s="543">
        <f>SUM(O58:O60)</f>
        <v>0</v>
      </c>
      <c r="P57" s="543">
        <f t="shared" si="5"/>
        <v>0</v>
      </c>
      <c r="Q57" s="543">
        <f>SUM(Q58:Q60)</f>
        <v>8</v>
      </c>
      <c r="R57" s="543">
        <f>SUM(R58:R60)</f>
        <v>0</v>
      </c>
      <c r="S57" s="543">
        <f>SUM(S58:S60)</f>
        <v>4</v>
      </c>
      <c r="T57" s="543">
        <f>SUM(T58:T60)</f>
        <v>2</v>
      </c>
      <c r="U57" s="543">
        <f t="shared" si="6"/>
        <v>14</v>
      </c>
      <c r="V57" s="542">
        <f t="shared" si="7"/>
        <v>28</v>
      </c>
    </row>
    <row r="58" spans="1:23" s="531" customFormat="1">
      <c r="A58" s="545">
        <v>9</v>
      </c>
      <c r="B58" s="545">
        <v>4</v>
      </c>
      <c r="C58" s="545">
        <v>8</v>
      </c>
      <c r="D58" s="2203"/>
      <c r="E58" s="478" t="s">
        <v>186</v>
      </c>
      <c r="F58" s="20"/>
      <c r="G58" s="421">
        <v>0</v>
      </c>
      <c r="H58" s="421">
        <v>0</v>
      </c>
      <c r="I58" s="421">
        <v>5</v>
      </c>
      <c r="J58" s="421">
        <v>5</v>
      </c>
      <c r="K58" s="478">
        <f t="shared" si="4"/>
        <v>10</v>
      </c>
      <c r="L58" s="421">
        <v>0</v>
      </c>
      <c r="M58" s="421">
        <v>0</v>
      </c>
      <c r="N58" s="421">
        <v>0</v>
      </c>
      <c r="O58" s="421">
        <v>0</v>
      </c>
      <c r="P58" s="478">
        <f t="shared" si="5"/>
        <v>0</v>
      </c>
      <c r="Q58" s="421">
        <v>0</v>
      </c>
      <c r="R58" s="421">
        <v>0</v>
      </c>
      <c r="S58" s="421">
        <v>0</v>
      </c>
      <c r="T58" s="421">
        <v>0</v>
      </c>
      <c r="U58" s="478">
        <f t="shared" si="6"/>
        <v>0</v>
      </c>
      <c r="V58" s="546">
        <f t="shared" si="7"/>
        <v>10</v>
      </c>
    </row>
    <row r="59" spans="1:23">
      <c r="A59" s="545">
        <v>9</v>
      </c>
      <c r="B59" s="545">
        <v>4</v>
      </c>
      <c r="C59" s="545">
        <v>8</v>
      </c>
      <c r="D59" s="2203"/>
      <c r="E59" s="478" t="s">
        <v>149</v>
      </c>
      <c r="F59" s="20"/>
      <c r="G59" s="421">
        <v>0</v>
      </c>
      <c r="H59" s="421">
        <v>0</v>
      </c>
      <c r="I59" s="421">
        <v>0</v>
      </c>
      <c r="J59" s="421">
        <v>3</v>
      </c>
      <c r="K59" s="478">
        <f t="shared" si="4"/>
        <v>3</v>
      </c>
      <c r="L59" s="421">
        <v>0</v>
      </c>
      <c r="M59" s="421">
        <v>0</v>
      </c>
      <c r="N59" s="421">
        <v>0</v>
      </c>
      <c r="O59" s="421">
        <v>0</v>
      </c>
      <c r="P59" s="478">
        <f t="shared" si="5"/>
        <v>0</v>
      </c>
      <c r="Q59" s="421">
        <v>0</v>
      </c>
      <c r="R59" s="421">
        <v>0</v>
      </c>
      <c r="S59" s="421">
        <v>2</v>
      </c>
      <c r="T59" s="421">
        <v>2</v>
      </c>
      <c r="U59" s="478">
        <f t="shared" si="6"/>
        <v>4</v>
      </c>
      <c r="V59" s="546">
        <f t="shared" si="7"/>
        <v>7</v>
      </c>
    </row>
    <row r="60" spans="1:23">
      <c r="A60" s="545">
        <v>9</v>
      </c>
      <c r="B60" s="545">
        <v>5</v>
      </c>
      <c r="C60" s="545">
        <v>11</v>
      </c>
      <c r="D60" s="2203"/>
      <c r="E60" s="478" t="s">
        <v>22</v>
      </c>
      <c r="F60" s="20"/>
      <c r="G60" s="569">
        <v>1</v>
      </c>
      <c r="H60" s="569">
        <v>0</v>
      </c>
      <c r="I60" s="569">
        <v>0</v>
      </c>
      <c r="J60" s="569">
        <v>0</v>
      </c>
      <c r="K60" s="478">
        <f t="shared" si="4"/>
        <v>1</v>
      </c>
      <c r="L60" s="569">
        <v>0</v>
      </c>
      <c r="M60" s="569">
        <v>0</v>
      </c>
      <c r="N60" s="569">
        <v>0</v>
      </c>
      <c r="O60" s="569">
        <v>0</v>
      </c>
      <c r="P60" s="478">
        <f t="shared" si="5"/>
        <v>0</v>
      </c>
      <c r="Q60" s="569">
        <v>8</v>
      </c>
      <c r="R60" s="569">
        <v>0</v>
      </c>
      <c r="S60" s="569">
        <v>2</v>
      </c>
      <c r="T60" s="569">
        <v>0</v>
      </c>
      <c r="U60" s="478">
        <f t="shared" si="6"/>
        <v>10</v>
      </c>
      <c r="V60" s="546">
        <f t="shared" si="7"/>
        <v>11</v>
      </c>
    </row>
    <row r="61" spans="1:23">
      <c r="A61" s="545"/>
      <c r="B61" s="545" t="s">
        <v>17</v>
      </c>
      <c r="C61" s="545" t="s">
        <v>17</v>
      </c>
      <c r="D61" s="544"/>
      <c r="E61" s="23" t="s">
        <v>11</v>
      </c>
      <c r="F61" s="22"/>
      <c r="G61" s="543">
        <v>6</v>
      </c>
      <c r="H61" s="543">
        <v>2</v>
      </c>
      <c r="I61" s="543">
        <v>8</v>
      </c>
      <c r="J61" s="543">
        <v>4</v>
      </c>
      <c r="K61" s="543">
        <f t="shared" si="4"/>
        <v>20</v>
      </c>
      <c r="L61" s="550">
        <v>0</v>
      </c>
      <c r="M61" s="550">
        <v>0</v>
      </c>
      <c r="N61" s="550">
        <v>2</v>
      </c>
      <c r="O61" s="550">
        <v>1</v>
      </c>
      <c r="P61" s="543">
        <f t="shared" si="5"/>
        <v>3</v>
      </c>
      <c r="Q61" s="550">
        <v>1</v>
      </c>
      <c r="R61" s="550">
        <v>0</v>
      </c>
      <c r="S61" s="550">
        <v>0</v>
      </c>
      <c r="T61" s="550">
        <v>0</v>
      </c>
      <c r="U61" s="543">
        <f t="shared" si="6"/>
        <v>1</v>
      </c>
      <c r="V61" s="542">
        <f t="shared" si="7"/>
        <v>24</v>
      </c>
      <c r="W61" s="421"/>
    </row>
    <row r="62" spans="1:23" ht="15" customHeight="1">
      <c r="A62" s="541"/>
      <c r="B62" s="541"/>
      <c r="C62" s="541"/>
      <c r="D62" s="540"/>
      <c r="E62" s="2197" t="s">
        <v>0</v>
      </c>
      <c r="F62" s="2198"/>
      <c r="G62" s="538">
        <f t="shared" ref="G62:V62" si="8">SUM(G8+G19+G29+G33+G36+G41+G48+G52+G57+G61)</f>
        <v>74</v>
      </c>
      <c r="H62" s="538">
        <f t="shared" si="8"/>
        <v>15</v>
      </c>
      <c r="I62" s="538">
        <f t="shared" si="8"/>
        <v>322</v>
      </c>
      <c r="J62" s="538">
        <f t="shared" si="8"/>
        <v>312</v>
      </c>
      <c r="K62" s="538">
        <f t="shared" si="8"/>
        <v>723</v>
      </c>
      <c r="L62" s="538">
        <f t="shared" si="8"/>
        <v>49</v>
      </c>
      <c r="M62" s="538">
        <f t="shared" si="8"/>
        <v>7</v>
      </c>
      <c r="N62" s="538">
        <f t="shared" si="8"/>
        <v>89</v>
      </c>
      <c r="O62" s="538">
        <f t="shared" si="8"/>
        <v>42</v>
      </c>
      <c r="P62" s="538">
        <f t="shared" si="8"/>
        <v>187</v>
      </c>
      <c r="Q62" s="538">
        <f t="shared" si="8"/>
        <v>428</v>
      </c>
      <c r="R62" s="538">
        <f t="shared" si="8"/>
        <v>129</v>
      </c>
      <c r="S62" s="538">
        <f t="shared" si="8"/>
        <v>474</v>
      </c>
      <c r="T62" s="538">
        <f t="shared" si="8"/>
        <v>114</v>
      </c>
      <c r="U62" s="539">
        <f t="shared" si="8"/>
        <v>1145</v>
      </c>
      <c r="V62" s="537">
        <f t="shared" si="8"/>
        <v>2055</v>
      </c>
    </row>
    <row r="63" spans="1:23" ht="12" customHeight="1">
      <c r="D63" s="535"/>
      <c r="E63" s="536" t="s">
        <v>185</v>
      </c>
      <c r="F63" s="20"/>
    </row>
    <row r="64" spans="1:23" ht="12" customHeight="1">
      <c r="D64" s="535"/>
      <c r="E64" s="20"/>
    </row>
    <row r="65" spans="4:5" ht="12" customHeight="1">
      <c r="E65" s="20"/>
    </row>
    <row r="66" spans="4:5" ht="9" customHeight="1">
      <c r="D66" s="535"/>
    </row>
    <row r="67" spans="4:5" ht="9" customHeight="1">
      <c r="D67" s="535"/>
    </row>
    <row r="68" spans="4:5" ht="9" customHeight="1"/>
    <row r="69" spans="4:5" ht="9" customHeight="1"/>
    <row r="70" spans="4:5" ht="9" customHeight="1"/>
    <row r="71" spans="4:5" ht="9" customHeight="1"/>
    <row r="72" spans="4:5" ht="9" customHeight="1"/>
    <row r="73" spans="4:5" ht="9" customHeight="1"/>
    <row r="74" spans="4:5" ht="9" customHeight="1"/>
    <row r="75" spans="4:5" ht="9" customHeight="1"/>
    <row r="76" spans="4:5" ht="9" customHeight="1"/>
    <row r="77" spans="4:5" ht="9" customHeight="1"/>
    <row r="78" spans="4:5" ht="9" customHeight="1"/>
    <row r="79" spans="4:5" ht="9" customHeight="1"/>
    <row r="80" spans="4:5"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22" ht="9" customHeight="1"/>
    <row r="146" spans="5:22" ht="9" customHeight="1"/>
    <row r="147" spans="5:22" ht="9" customHeight="1"/>
    <row r="148" spans="5:22" ht="9" customHeight="1"/>
    <row r="149" spans="5:22" ht="9" customHeight="1"/>
    <row r="150" spans="5:22" ht="9" customHeight="1"/>
    <row r="151" spans="5:22" ht="9" customHeight="1"/>
    <row r="152" spans="5:22" ht="9" customHeight="1">
      <c r="E152" s="20"/>
      <c r="F152" s="20"/>
      <c r="G152" s="533"/>
      <c r="H152" s="533"/>
      <c r="I152" s="533"/>
      <c r="J152" s="533"/>
      <c r="K152" s="534"/>
      <c r="L152" s="533"/>
      <c r="M152" s="533"/>
      <c r="N152" s="533"/>
      <c r="O152" s="533"/>
      <c r="P152" s="534"/>
      <c r="Q152" s="533"/>
      <c r="R152" s="533"/>
      <c r="S152" s="533"/>
      <c r="T152" s="533"/>
      <c r="U152" s="534"/>
      <c r="V152" s="533"/>
    </row>
    <row r="153" spans="5:22" ht="9" customHeight="1"/>
    <row r="154" spans="5:22" ht="9" customHeight="1"/>
    <row r="155" spans="5:22" ht="9" customHeight="1"/>
    <row r="156" spans="5:22" ht="9" customHeight="1"/>
    <row r="157" spans="5:22" ht="9" customHeight="1"/>
    <row r="158" spans="5:22" ht="9" customHeight="1"/>
    <row r="159" spans="5:22" ht="9" customHeight="1"/>
    <row r="160" spans="5:22"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20">
    <mergeCell ref="Z3:AN3"/>
    <mergeCell ref="D3:V3"/>
    <mergeCell ref="D4:V4"/>
    <mergeCell ref="V6:V7"/>
    <mergeCell ref="X19:AB23"/>
    <mergeCell ref="L6:P6"/>
    <mergeCell ref="Q6:U6"/>
    <mergeCell ref="G6:K6"/>
    <mergeCell ref="D6:D7"/>
    <mergeCell ref="E6:F7"/>
    <mergeCell ref="E62:F62"/>
    <mergeCell ref="D8:D18"/>
    <mergeCell ref="D19:D28"/>
    <mergeCell ref="D29:D32"/>
    <mergeCell ref="D33:D35"/>
    <mergeCell ref="D52:D56"/>
    <mergeCell ref="D57:D60"/>
    <mergeCell ref="D48:D51"/>
    <mergeCell ref="D41:D47"/>
    <mergeCell ref="D36:D40"/>
  </mergeCells>
  <printOptions horizontalCentered="1"/>
  <pageMargins left="0.51181102362204722" right="0.43307086614173229" top="0.51181102362204722" bottom="0.94488188976377963" header="0.51181102362204722" footer="0.51181102362204722"/>
  <pageSetup scale="54" orientation="landscape" r:id="rId1"/>
  <headerFooter alignWithMargins="0">
    <oddFooter>&amp;F</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90EAC-8115-4873-94DD-19AA9E7602C7}">
  <dimension ref="A1:AZ421"/>
  <sheetViews>
    <sheetView view="pageBreakPreview" topLeftCell="D1" zoomScaleNormal="115" zoomScaleSheetLayoutView="100" workbookViewId="0">
      <selection activeCell="AF14" sqref="AF14:AK22"/>
    </sheetView>
  </sheetViews>
  <sheetFormatPr baseColWidth="10" defaultRowHeight="12.75"/>
  <cols>
    <col min="1" max="1" width="3.85546875" style="531" hidden="1" customWidth="1"/>
    <col min="2" max="2" width="2.42578125" style="531" hidden="1" customWidth="1"/>
    <col min="3" max="3" width="4.140625" style="532" hidden="1" customWidth="1"/>
    <col min="4" max="4" width="7.7109375" style="531" customWidth="1"/>
    <col min="5" max="5" width="1.5703125" style="531" customWidth="1"/>
    <col min="6" max="6" width="61" style="531" customWidth="1"/>
    <col min="7" max="30" width="5.7109375" style="531" customWidth="1"/>
    <col min="31" max="31" width="5.85546875" style="531" customWidth="1"/>
    <col min="32" max="32" width="11.42578125" style="531"/>
    <col min="33" max="33" width="11.42578125" style="1"/>
    <col min="34" max="34" width="4.7109375" style="1" customWidth="1"/>
    <col min="35" max="35" width="5" style="1" customWidth="1"/>
    <col min="36" max="36" width="2.28515625" style="1" customWidth="1"/>
    <col min="37" max="37" width="9.85546875" style="1" customWidth="1"/>
    <col min="38" max="38" width="8" style="1" customWidth="1"/>
    <col min="39" max="39" width="1" style="1" customWidth="1"/>
    <col min="40" max="40" width="6.7109375" style="1" customWidth="1"/>
    <col min="41" max="41" width="1" style="1" customWidth="1"/>
    <col min="42" max="42" width="6.7109375" style="1" customWidth="1"/>
    <col min="43" max="43" width="1" style="1" customWidth="1"/>
    <col min="44" max="44" width="6.7109375" style="1" customWidth="1"/>
    <col min="45" max="45" width="1" style="1" customWidth="1"/>
    <col min="46" max="46" width="6.7109375" style="1" customWidth="1"/>
    <col min="47" max="47" width="1" style="1" customWidth="1"/>
    <col min="48" max="48" width="6.7109375" style="1" customWidth="1"/>
    <col min="49" max="49" width="1" style="1" customWidth="1"/>
    <col min="50" max="51" width="6.7109375" style="1" customWidth="1"/>
    <col min="52" max="16384" width="11.42578125" style="1"/>
  </cols>
  <sheetData>
    <row r="1" spans="1:52" ht="12" customHeight="1"/>
    <row r="2" spans="1:52" ht="3.75" customHeight="1">
      <c r="G2" s="555"/>
      <c r="H2" s="555"/>
      <c r="I2" s="555"/>
      <c r="J2" s="555"/>
      <c r="K2" s="555"/>
      <c r="L2" s="555"/>
      <c r="M2" s="555"/>
      <c r="N2" s="555"/>
      <c r="O2" s="555"/>
      <c r="P2" s="555"/>
      <c r="Q2" s="555"/>
      <c r="R2" s="555"/>
      <c r="S2" s="555"/>
      <c r="T2" s="555"/>
      <c r="U2" s="555"/>
      <c r="V2" s="555"/>
      <c r="W2" s="555"/>
      <c r="X2" s="555"/>
      <c r="Y2" s="555"/>
      <c r="Z2" s="555"/>
      <c r="AA2" s="555"/>
      <c r="AB2" s="555"/>
      <c r="AC2" s="555"/>
      <c r="AD2" s="555"/>
      <c r="AE2" s="555"/>
      <c r="AF2" s="555"/>
      <c r="AG2" s="389"/>
    </row>
    <row r="3" spans="1:52" ht="15.75" customHeight="1">
      <c r="D3" s="1867" t="s">
        <v>222</v>
      </c>
      <c r="E3" s="1867"/>
      <c r="F3" s="1867"/>
      <c r="G3" s="1867"/>
      <c r="H3" s="1867"/>
      <c r="I3" s="1867"/>
      <c r="J3" s="1867"/>
      <c r="K3" s="1867"/>
      <c r="L3" s="1867"/>
      <c r="M3" s="1867"/>
      <c r="N3" s="1867"/>
      <c r="O3" s="1867"/>
      <c r="P3" s="1867"/>
      <c r="Q3" s="1867"/>
      <c r="R3" s="1867"/>
      <c r="S3" s="1867"/>
      <c r="T3" s="1867"/>
      <c r="U3" s="1867"/>
      <c r="V3" s="1867"/>
      <c r="W3" s="1867"/>
      <c r="X3" s="1867"/>
      <c r="Y3" s="1867"/>
      <c r="Z3" s="1867"/>
      <c r="AA3" s="1867"/>
      <c r="AB3" s="1867"/>
      <c r="AC3" s="1867"/>
      <c r="AD3" s="1867"/>
      <c r="AE3" s="1867"/>
      <c r="AF3" s="555"/>
      <c r="AI3" s="1938"/>
      <c r="AJ3" s="1938"/>
      <c r="AK3" s="1938"/>
      <c r="AL3" s="1938"/>
      <c r="AM3" s="1938"/>
      <c r="AN3" s="1938"/>
      <c r="AO3" s="1938"/>
      <c r="AP3" s="1938"/>
      <c r="AQ3" s="1938"/>
      <c r="AR3" s="1938"/>
      <c r="AS3" s="1938"/>
      <c r="AT3" s="1938"/>
      <c r="AU3" s="1938"/>
      <c r="AV3" s="1938"/>
      <c r="AW3" s="1938"/>
    </row>
    <row r="4" spans="1:52" ht="15.75" customHeight="1">
      <c r="B4" s="562"/>
      <c r="C4" s="561"/>
      <c r="D4" s="2205" t="s">
        <v>68</v>
      </c>
      <c r="E4" s="2205"/>
      <c r="F4" s="2205"/>
      <c r="G4" s="2205"/>
      <c r="H4" s="2205"/>
      <c r="I4" s="2205"/>
      <c r="J4" s="2205"/>
      <c r="K4" s="2205"/>
      <c r="L4" s="2205"/>
      <c r="M4" s="2205"/>
      <c r="N4" s="2205"/>
      <c r="O4" s="2205"/>
      <c r="P4" s="2205"/>
      <c r="Q4" s="2205"/>
      <c r="R4" s="2205"/>
      <c r="S4" s="2205"/>
      <c r="T4" s="2205"/>
      <c r="U4" s="2205"/>
      <c r="V4" s="2205"/>
      <c r="W4" s="2205"/>
      <c r="X4" s="2205"/>
      <c r="Y4" s="2205"/>
      <c r="Z4" s="2205"/>
      <c r="AA4" s="2205"/>
      <c r="AB4" s="2205"/>
      <c r="AC4" s="2205"/>
      <c r="AD4" s="2205"/>
      <c r="AE4" s="2205"/>
      <c r="AF4" s="555"/>
      <c r="AG4" s="414"/>
      <c r="AH4" s="414"/>
      <c r="AI4" s="413"/>
      <c r="AY4" s="2"/>
      <c r="AZ4" s="2"/>
    </row>
    <row r="5" spans="1:52" ht="13.5" customHeight="1">
      <c r="E5" s="20"/>
      <c r="F5" s="20"/>
      <c r="G5" s="20"/>
      <c r="H5" s="20"/>
      <c r="I5" s="20"/>
      <c r="J5" s="20"/>
      <c r="K5" s="560"/>
      <c r="L5" s="560"/>
      <c r="M5" s="20"/>
      <c r="N5" s="20"/>
      <c r="O5" s="20"/>
      <c r="P5" s="20"/>
      <c r="Q5" s="560"/>
      <c r="R5" s="560"/>
      <c r="S5" s="20"/>
      <c r="T5" s="20"/>
      <c r="U5" s="20"/>
      <c r="V5" s="20"/>
      <c r="W5" s="560"/>
      <c r="X5" s="560"/>
      <c r="Y5" s="20"/>
      <c r="Z5" s="20"/>
      <c r="AA5" s="20"/>
      <c r="AB5" s="20"/>
      <c r="AC5" s="560"/>
      <c r="AD5" s="560"/>
      <c r="AE5" s="559"/>
      <c r="AF5" s="555"/>
      <c r="AI5" s="4"/>
    </row>
    <row r="6" spans="1:52" ht="12.75" customHeight="1">
      <c r="A6" s="545" t="s">
        <v>12</v>
      </c>
      <c r="B6" s="545" t="s">
        <v>13</v>
      </c>
      <c r="C6" s="545" t="s">
        <v>14</v>
      </c>
      <c r="D6" s="2193" t="s">
        <v>6</v>
      </c>
      <c r="E6" s="2195" t="s">
        <v>67</v>
      </c>
      <c r="F6" s="2195"/>
      <c r="G6" s="2208" t="s">
        <v>220</v>
      </c>
      <c r="H6" s="2208"/>
      <c r="I6" s="2208"/>
      <c r="J6" s="2208"/>
      <c r="K6" s="2208"/>
      <c r="L6" s="2208"/>
      <c r="M6" s="2208" t="s">
        <v>219</v>
      </c>
      <c r="N6" s="2208"/>
      <c r="O6" s="2208"/>
      <c r="P6" s="2208"/>
      <c r="Q6" s="2208"/>
      <c r="R6" s="2208"/>
      <c r="S6" s="2208" t="s">
        <v>199</v>
      </c>
      <c r="T6" s="2208"/>
      <c r="U6" s="2208"/>
      <c r="V6" s="2208"/>
      <c r="W6" s="2208"/>
      <c r="X6" s="2208"/>
      <c r="Y6" s="2208" t="s">
        <v>218</v>
      </c>
      <c r="Z6" s="2208"/>
      <c r="AA6" s="2208"/>
      <c r="AB6" s="2208"/>
      <c r="AC6" s="2208"/>
      <c r="AD6" s="2208"/>
      <c r="AE6" s="2206" t="s">
        <v>0</v>
      </c>
      <c r="AF6" s="555"/>
      <c r="AG6" s="5"/>
    </row>
    <row r="7" spans="1:52">
      <c r="A7" s="545"/>
      <c r="B7" s="545"/>
      <c r="C7" s="545"/>
      <c r="D7" s="2194"/>
      <c r="E7" s="2196"/>
      <c r="F7" s="2196"/>
      <c r="G7" s="558" t="s">
        <v>217</v>
      </c>
      <c r="H7" s="558" t="s">
        <v>216</v>
      </c>
      <c r="I7" s="558" t="s">
        <v>215</v>
      </c>
      <c r="J7" s="558" t="s">
        <v>214</v>
      </c>
      <c r="K7" s="558" t="s">
        <v>213</v>
      </c>
      <c r="L7" s="558" t="s">
        <v>0</v>
      </c>
      <c r="M7" s="558" t="s">
        <v>217</v>
      </c>
      <c r="N7" s="558" t="s">
        <v>216</v>
      </c>
      <c r="O7" s="558" t="s">
        <v>215</v>
      </c>
      <c r="P7" s="558" t="s">
        <v>214</v>
      </c>
      <c r="Q7" s="558" t="s">
        <v>213</v>
      </c>
      <c r="R7" s="558" t="s">
        <v>0</v>
      </c>
      <c r="S7" s="558" t="s">
        <v>217</v>
      </c>
      <c r="T7" s="558" t="s">
        <v>216</v>
      </c>
      <c r="U7" s="558" t="s">
        <v>215</v>
      </c>
      <c r="V7" s="558" t="s">
        <v>214</v>
      </c>
      <c r="W7" s="558" t="s">
        <v>213</v>
      </c>
      <c r="X7" s="558" t="s">
        <v>0</v>
      </c>
      <c r="Y7" s="558" t="s">
        <v>217</v>
      </c>
      <c r="Z7" s="558" t="s">
        <v>216</v>
      </c>
      <c r="AA7" s="558" t="s">
        <v>215</v>
      </c>
      <c r="AB7" s="558" t="s">
        <v>214</v>
      </c>
      <c r="AC7" s="558" t="s">
        <v>213</v>
      </c>
      <c r="AD7" s="558" t="s">
        <v>0</v>
      </c>
      <c r="AE7" s="2207"/>
      <c r="AF7" s="555"/>
    </row>
    <row r="8" spans="1:52">
      <c r="A8" s="545"/>
      <c r="B8" s="545"/>
      <c r="C8" s="545"/>
      <c r="D8" s="2199">
        <v>1401</v>
      </c>
      <c r="E8" s="23" t="s">
        <v>1</v>
      </c>
      <c r="F8" s="547"/>
      <c r="G8" s="543">
        <f>SUM(G9:G18)</f>
        <v>0</v>
      </c>
      <c r="H8" s="543">
        <f>SUM(H9:H18)</f>
        <v>16</v>
      </c>
      <c r="I8" s="543">
        <f>SUM(I9:I18)</f>
        <v>0</v>
      </c>
      <c r="J8" s="543">
        <f>SUM(J9:J18)</f>
        <v>54</v>
      </c>
      <c r="K8" s="543">
        <f>SUM(K9:K18)</f>
        <v>43</v>
      </c>
      <c r="L8" s="543">
        <f t="shared" ref="L8:L39" si="0">SUM(G8:K8)</f>
        <v>113</v>
      </c>
      <c r="M8" s="543">
        <f>SUM(M9:M18)</f>
        <v>0</v>
      </c>
      <c r="N8" s="543">
        <f>SUM(N9:N18)</f>
        <v>8</v>
      </c>
      <c r="O8" s="543">
        <f>SUM(O9:O18)</f>
        <v>0</v>
      </c>
      <c r="P8" s="543">
        <f>SUM(P9:P18)</f>
        <v>8</v>
      </c>
      <c r="Q8" s="543">
        <f>SUM(Q9:Q18)</f>
        <v>3</v>
      </c>
      <c r="R8" s="543">
        <f t="shared" ref="R8:R39" si="1">SUM(M8:Q8)</f>
        <v>19</v>
      </c>
      <c r="S8" s="543">
        <f>SUM(S9:S18)</f>
        <v>5</v>
      </c>
      <c r="T8" s="543">
        <f>SUM(T9:T18)</f>
        <v>55</v>
      </c>
      <c r="U8" s="543">
        <f>SUM(U9:U18)</f>
        <v>2</v>
      </c>
      <c r="V8" s="543">
        <f>SUM(V9:V18)</f>
        <v>49</v>
      </c>
      <c r="W8" s="543">
        <f>SUM(W9:W18)</f>
        <v>18</v>
      </c>
      <c r="X8" s="543">
        <f t="shared" ref="X8:X39" si="2">SUM(S8:W8)</f>
        <v>129</v>
      </c>
      <c r="Y8" s="543">
        <f>SUM(Y9:Y18)</f>
        <v>0</v>
      </c>
      <c r="Z8" s="543">
        <f>SUM(Z9:Z18)</f>
        <v>11</v>
      </c>
      <c r="AA8" s="543">
        <f>SUM(AA9:AA18)</f>
        <v>0</v>
      </c>
      <c r="AB8" s="543">
        <f>SUM(AB9:AB18)</f>
        <v>0</v>
      </c>
      <c r="AC8" s="543">
        <f>SUM(AC9:AC18)</f>
        <v>0</v>
      </c>
      <c r="AD8" s="543">
        <f t="shared" ref="AD8:AD39" si="3">SUM(Y8:AC8)</f>
        <v>11</v>
      </c>
      <c r="AE8" s="542">
        <f t="shared" ref="AE8:AE39" si="4">SUM(R8,L8,X8,AD8)</f>
        <v>272</v>
      </c>
      <c r="AF8" s="555"/>
    </row>
    <row r="9" spans="1:52">
      <c r="A9" s="468">
        <v>1</v>
      </c>
      <c r="B9" s="468">
        <v>1</v>
      </c>
      <c r="C9" s="468">
        <v>11</v>
      </c>
      <c r="D9" s="2200"/>
      <c r="E9" s="421" t="s">
        <v>33</v>
      </c>
      <c r="F9" s="20"/>
      <c r="G9" s="421">
        <v>0</v>
      </c>
      <c r="H9" s="421">
        <v>7</v>
      </c>
      <c r="I9" s="421">
        <v>0</v>
      </c>
      <c r="J9" s="421">
        <v>19</v>
      </c>
      <c r="K9" s="421">
        <v>8</v>
      </c>
      <c r="L9" s="421">
        <f t="shared" si="0"/>
        <v>34</v>
      </c>
      <c r="M9" s="421">
        <v>0</v>
      </c>
      <c r="N9" s="421">
        <v>0</v>
      </c>
      <c r="O9" s="421">
        <v>0</v>
      </c>
      <c r="P9" s="421">
        <v>0</v>
      </c>
      <c r="Q9" s="421">
        <v>0</v>
      </c>
      <c r="R9" s="421">
        <f t="shared" si="1"/>
        <v>0</v>
      </c>
      <c r="S9" s="421">
        <v>0</v>
      </c>
      <c r="T9" s="421">
        <v>0</v>
      </c>
      <c r="U9" s="421">
        <v>1</v>
      </c>
      <c r="V9" s="421">
        <v>3</v>
      </c>
      <c r="W9" s="421">
        <v>3</v>
      </c>
      <c r="X9" s="421">
        <f t="shared" si="2"/>
        <v>7</v>
      </c>
      <c r="Y9" s="421">
        <v>0</v>
      </c>
      <c r="Z9" s="421">
        <v>6</v>
      </c>
      <c r="AA9" s="421">
        <v>0</v>
      </c>
      <c r="AB9" s="421">
        <v>0</v>
      </c>
      <c r="AC9" s="421">
        <v>0</v>
      </c>
      <c r="AD9" s="421">
        <f t="shared" si="3"/>
        <v>6</v>
      </c>
      <c r="AE9" s="571">
        <f t="shared" si="4"/>
        <v>47</v>
      </c>
      <c r="AF9" s="555"/>
      <c r="AG9" s="389"/>
    </row>
    <row r="10" spans="1:52">
      <c r="A10" s="468">
        <v>1</v>
      </c>
      <c r="B10" s="468">
        <v>1</v>
      </c>
      <c r="C10" s="468">
        <v>7</v>
      </c>
      <c r="D10" s="2200"/>
      <c r="E10" s="421" t="s">
        <v>66</v>
      </c>
      <c r="F10" s="20"/>
      <c r="G10" s="421">
        <v>0</v>
      </c>
      <c r="H10" s="421">
        <v>0</v>
      </c>
      <c r="I10" s="421">
        <v>0</v>
      </c>
      <c r="J10" s="421">
        <v>0</v>
      </c>
      <c r="K10" s="421">
        <v>0</v>
      </c>
      <c r="L10" s="421">
        <f t="shared" si="0"/>
        <v>0</v>
      </c>
      <c r="M10" s="421">
        <v>0</v>
      </c>
      <c r="N10" s="421">
        <v>0</v>
      </c>
      <c r="O10" s="421">
        <v>0</v>
      </c>
      <c r="P10" s="421">
        <v>0</v>
      </c>
      <c r="Q10" s="421">
        <v>0</v>
      </c>
      <c r="R10" s="421">
        <f t="shared" si="1"/>
        <v>0</v>
      </c>
      <c r="S10" s="421">
        <v>0</v>
      </c>
      <c r="T10" s="421">
        <v>10</v>
      </c>
      <c r="U10" s="421">
        <v>1</v>
      </c>
      <c r="V10" s="421">
        <v>4</v>
      </c>
      <c r="W10" s="421">
        <v>0</v>
      </c>
      <c r="X10" s="421">
        <f t="shared" si="2"/>
        <v>15</v>
      </c>
      <c r="Y10" s="421">
        <v>0</v>
      </c>
      <c r="Z10" s="421">
        <v>0</v>
      </c>
      <c r="AA10" s="421">
        <v>0</v>
      </c>
      <c r="AB10" s="421">
        <v>0</v>
      </c>
      <c r="AC10" s="421">
        <v>0</v>
      </c>
      <c r="AD10" s="421">
        <f t="shared" si="3"/>
        <v>0</v>
      </c>
      <c r="AE10" s="571">
        <f t="shared" si="4"/>
        <v>15</v>
      </c>
      <c r="AF10" s="555"/>
      <c r="AG10" s="389"/>
    </row>
    <row r="11" spans="1:52">
      <c r="A11" s="468">
        <v>1</v>
      </c>
      <c r="B11" s="468">
        <v>1</v>
      </c>
      <c r="C11" s="468">
        <v>5</v>
      </c>
      <c r="D11" s="2200"/>
      <c r="E11" s="421" t="s">
        <v>34</v>
      </c>
      <c r="F11" s="20"/>
      <c r="G11" s="421">
        <v>0</v>
      </c>
      <c r="H11" s="421">
        <v>3</v>
      </c>
      <c r="I11" s="421">
        <v>0</v>
      </c>
      <c r="J11" s="421">
        <v>17</v>
      </c>
      <c r="K11" s="421">
        <v>16</v>
      </c>
      <c r="L11" s="421">
        <f t="shared" si="0"/>
        <v>36</v>
      </c>
      <c r="M11" s="421">
        <v>0</v>
      </c>
      <c r="N11" s="421">
        <v>6</v>
      </c>
      <c r="O11" s="421">
        <v>0</v>
      </c>
      <c r="P11" s="421">
        <v>2</v>
      </c>
      <c r="Q11" s="421">
        <v>1</v>
      </c>
      <c r="R11" s="421">
        <f t="shared" si="1"/>
        <v>9</v>
      </c>
      <c r="S11" s="421">
        <v>0</v>
      </c>
      <c r="T11" s="421">
        <v>4</v>
      </c>
      <c r="U11" s="421">
        <v>0</v>
      </c>
      <c r="V11" s="421">
        <v>8</v>
      </c>
      <c r="W11" s="421">
        <v>5</v>
      </c>
      <c r="X11" s="421">
        <f t="shared" si="2"/>
        <v>17</v>
      </c>
      <c r="Y11" s="421">
        <v>0</v>
      </c>
      <c r="Z11" s="421">
        <v>0</v>
      </c>
      <c r="AA11" s="421">
        <v>0</v>
      </c>
      <c r="AB11" s="421">
        <v>0</v>
      </c>
      <c r="AC11" s="421">
        <v>0</v>
      </c>
      <c r="AD11" s="421">
        <f t="shared" si="3"/>
        <v>0</v>
      </c>
      <c r="AE11" s="571">
        <f t="shared" si="4"/>
        <v>62</v>
      </c>
      <c r="AF11" s="555"/>
      <c r="AG11" s="389"/>
    </row>
    <row r="12" spans="1:52" ht="13.5" customHeight="1">
      <c r="A12" s="468">
        <v>1</v>
      </c>
      <c r="B12" s="468">
        <v>1</v>
      </c>
      <c r="C12" s="468">
        <v>12</v>
      </c>
      <c r="D12" s="2200"/>
      <c r="E12" s="421" t="s">
        <v>35</v>
      </c>
      <c r="F12" s="20"/>
      <c r="G12" s="421">
        <v>0</v>
      </c>
      <c r="H12" s="421">
        <v>1</v>
      </c>
      <c r="I12" s="421">
        <v>0</v>
      </c>
      <c r="J12" s="421">
        <v>10</v>
      </c>
      <c r="K12" s="421">
        <v>13</v>
      </c>
      <c r="L12" s="421">
        <f t="shared" si="0"/>
        <v>24</v>
      </c>
      <c r="M12" s="421">
        <v>0</v>
      </c>
      <c r="N12" s="421">
        <v>1</v>
      </c>
      <c r="O12" s="421">
        <v>0</v>
      </c>
      <c r="P12" s="421">
        <v>4</v>
      </c>
      <c r="Q12" s="421">
        <v>2</v>
      </c>
      <c r="R12" s="421">
        <f t="shared" si="1"/>
        <v>7</v>
      </c>
      <c r="S12" s="421">
        <v>1</v>
      </c>
      <c r="T12" s="421">
        <v>5</v>
      </c>
      <c r="U12" s="421">
        <v>0</v>
      </c>
      <c r="V12" s="421">
        <v>9</v>
      </c>
      <c r="W12" s="421">
        <v>5</v>
      </c>
      <c r="X12" s="421">
        <f t="shared" si="2"/>
        <v>20</v>
      </c>
      <c r="Y12" s="421">
        <v>0</v>
      </c>
      <c r="Z12" s="421">
        <v>2</v>
      </c>
      <c r="AA12" s="421">
        <v>0</v>
      </c>
      <c r="AB12" s="421">
        <v>0</v>
      </c>
      <c r="AC12" s="421">
        <v>0</v>
      </c>
      <c r="AD12" s="421">
        <f t="shared" si="3"/>
        <v>2</v>
      </c>
      <c r="AE12" s="571">
        <f t="shared" si="4"/>
        <v>53</v>
      </c>
      <c r="AF12" s="555"/>
      <c r="AG12" s="389"/>
    </row>
    <row r="13" spans="1:52">
      <c r="A13" s="468">
        <v>1</v>
      </c>
      <c r="B13" s="468">
        <v>1</v>
      </c>
      <c r="C13" s="468">
        <v>2</v>
      </c>
      <c r="D13" s="2200"/>
      <c r="E13" s="421" t="s">
        <v>27</v>
      </c>
      <c r="F13" s="20"/>
      <c r="G13" s="421">
        <v>0</v>
      </c>
      <c r="H13" s="421">
        <v>0</v>
      </c>
      <c r="I13" s="421">
        <v>0</v>
      </c>
      <c r="J13" s="421">
        <v>3</v>
      </c>
      <c r="K13" s="421">
        <v>1</v>
      </c>
      <c r="L13" s="421">
        <f t="shared" si="0"/>
        <v>4</v>
      </c>
      <c r="M13" s="421">
        <v>0</v>
      </c>
      <c r="N13" s="421">
        <v>0</v>
      </c>
      <c r="O13" s="421">
        <v>0</v>
      </c>
      <c r="P13" s="421">
        <v>0</v>
      </c>
      <c r="Q13" s="421">
        <v>0</v>
      </c>
      <c r="R13" s="421">
        <f t="shared" si="1"/>
        <v>0</v>
      </c>
      <c r="S13" s="421">
        <v>0</v>
      </c>
      <c r="T13" s="421">
        <v>19</v>
      </c>
      <c r="U13" s="421">
        <v>0</v>
      </c>
      <c r="V13" s="421">
        <v>14</v>
      </c>
      <c r="W13" s="421">
        <v>1</v>
      </c>
      <c r="X13" s="421">
        <f t="shared" si="2"/>
        <v>34</v>
      </c>
      <c r="Y13" s="421">
        <v>0</v>
      </c>
      <c r="Z13" s="421">
        <v>1</v>
      </c>
      <c r="AA13" s="421">
        <v>0</v>
      </c>
      <c r="AB13" s="421">
        <v>0</v>
      </c>
      <c r="AC13" s="421">
        <v>0</v>
      </c>
      <c r="AD13" s="421">
        <f t="shared" si="3"/>
        <v>1</v>
      </c>
      <c r="AE13" s="571">
        <f t="shared" si="4"/>
        <v>39</v>
      </c>
      <c r="AF13" s="555"/>
      <c r="AG13" s="389"/>
    </row>
    <row r="14" spans="1:52">
      <c r="A14" s="468">
        <v>1</v>
      </c>
      <c r="B14" s="468">
        <v>1</v>
      </c>
      <c r="C14" s="468">
        <v>4</v>
      </c>
      <c r="D14" s="2200"/>
      <c r="E14" s="421" t="s">
        <v>10</v>
      </c>
      <c r="F14" s="20"/>
      <c r="G14" s="421">
        <v>0</v>
      </c>
      <c r="H14" s="421">
        <v>0</v>
      </c>
      <c r="I14" s="421">
        <v>0</v>
      </c>
      <c r="J14" s="421">
        <v>2</v>
      </c>
      <c r="K14" s="421">
        <v>2</v>
      </c>
      <c r="L14" s="421">
        <f t="shared" si="0"/>
        <v>4</v>
      </c>
      <c r="M14" s="421">
        <v>0</v>
      </c>
      <c r="N14" s="421">
        <v>0</v>
      </c>
      <c r="O14" s="421">
        <v>0</v>
      </c>
      <c r="P14" s="421">
        <v>0</v>
      </c>
      <c r="Q14" s="421">
        <v>0</v>
      </c>
      <c r="R14" s="421">
        <f t="shared" si="1"/>
        <v>0</v>
      </c>
      <c r="S14" s="421">
        <v>0</v>
      </c>
      <c r="T14" s="421">
        <v>6</v>
      </c>
      <c r="U14" s="421">
        <v>0</v>
      </c>
      <c r="V14" s="421">
        <v>4</v>
      </c>
      <c r="W14" s="421">
        <v>3</v>
      </c>
      <c r="X14" s="421">
        <f t="shared" si="2"/>
        <v>13</v>
      </c>
      <c r="Y14" s="421">
        <v>0</v>
      </c>
      <c r="Z14" s="421">
        <v>0</v>
      </c>
      <c r="AA14" s="421">
        <v>0</v>
      </c>
      <c r="AB14" s="421">
        <v>0</v>
      </c>
      <c r="AC14" s="421">
        <v>0</v>
      </c>
      <c r="AD14" s="421">
        <f t="shared" si="3"/>
        <v>0</v>
      </c>
      <c r="AE14" s="571">
        <f t="shared" si="4"/>
        <v>17</v>
      </c>
      <c r="AF14" s="555"/>
      <c r="AG14" s="389"/>
    </row>
    <row r="15" spans="1:52">
      <c r="A15" s="468">
        <v>1</v>
      </c>
      <c r="B15" s="468">
        <v>1</v>
      </c>
      <c r="C15" s="468">
        <v>1</v>
      </c>
      <c r="D15" s="2200"/>
      <c r="E15" s="421" t="s">
        <v>36</v>
      </c>
      <c r="F15" s="20"/>
      <c r="G15" s="421">
        <v>0</v>
      </c>
      <c r="H15" s="421">
        <v>3</v>
      </c>
      <c r="I15" s="421">
        <v>0</v>
      </c>
      <c r="J15" s="421">
        <v>2</v>
      </c>
      <c r="K15" s="421">
        <v>0</v>
      </c>
      <c r="L15" s="421">
        <f t="shared" si="0"/>
        <v>5</v>
      </c>
      <c r="M15" s="421">
        <v>0</v>
      </c>
      <c r="N15" s="421">
        <v>1</v>
      </c>
      <c r="O15" s="421">
        <v>0</v>
      </c>
      <c r="P15" s="421">
        <v>2</v>
      </c>
      <c r="Q15" s="421">
        <v>0</v>
      </c>
      <c r="R15" s="421">
        <f t="shared" si="1"/>
        <v>3</v>
      </c>
      <c r="S15" s="421">
        <v>1</v>
      </c>
      <c r="T15" s="421">
        <v>2</v>
      </c>
      <c r="U15" s="421">
        <v>0</v>
      </c>
      <c r="V15" s="421">
        <v>2</v>
      </c>
      <c r="W15" s="421">
        <v>1</v>
      </c>
      <c r="X15" s="421">
        <f t="shared" si="2"/>
        <v>6</v>
      </c>
      <c r="Y15" s="421">
        <v>0</v>
      </c>
      <c r="Z15" s="421">
        <v>2</v>
      </c>
      <c r="AA15" s="421">
        <v>0</v>
      </c>
      <c r="AB15" s="421">
        <v>0</v>
      </c>
      <c r="AC15" s="421">
        <v>0</v>
      </c>
      <c r="AD15" s="421">
        <f t="shared" si="3"/>
        <v>2</v>
      </c>
      <c r="AE15" s="571">
        <f t="shared" si="4"/>
        <v>16</v>
      </c>
      <c r="AF15" s="555"/>
      <c r="AG15" s="389"/>
    </row>
    <row r="16" spans="1:52">
      <c r="A16" s="468">
        <v>1</v>
      </c>
      <c r="B16" s="468">
        <v>1</v>
      </c>
      <c r="C16" s="468">
        <v>8</v>
      </c>
      <c r="D16" s="2200"/>
      <c r="E16" s="570" t="s">
        <v>31</v>
      </c>
      <c r="F16" s="20"/>
      <c r="G16" s="421">
        <v>0</v>
      </c>
      <c r="H16" s="421">
        <v>1</v>
      </c>
      <c r="I16" s="421">
        <v>0</v>
      </c>
      <c r="J16" s="421">
        <v>0</v>
      </c>
      <c r="K16" s="421">
        <v>2</v>
      </c>
      <c r="L16" s="421">
        <f t="shared" si="0"/>
        <v>3</v>
      </c>
      <c r="M16" s="421">
        <v>0</v>
      </c>
      <c r="N16" s="421">
        <v>0</v>
      </c>
      <c r="O16" s="421">
        <v>0</v>
      </c>
      <c r="P16" s="421">
        <v>0</v>
      </c>
      <c r="Q16" s="421">
        <v>0</v>
      </c>
      <c r="R16" s="421">
        <f t="shared" si="1"/>
        <v>0</v>
      </c>
      <c r="S16" s="421">
        <v>0</v>
      </c>
      <c r="T16" s="421">
        <v>0</v>
      </c>
      <c r="U16" s="421">
        <v>0</v>
      </c>
      <c r="V16" s="421">
        <v>0</v>
      </c>
      <c r="W16" s="421">
        <v>0</v>
      </c>
      <c r="X16" s="421">
        <f t="shared" si="2"/>
        <v>0</v>
      </c>
      <c r="Y16" s="421">
        <v>0</v>
      </c>
      <c r="Z16" s="421">
        <v>0</v>
      </c>
      <c r="AA16" s="421">
        <v>0</v>
      </c>
      <c r="AB16" s="421">
        <v>0</v>
      </c>
      <c r="AC16" s="421">
        <v>0</v>
      </c>
      <c r="AD16" s="421">
        <f t="shared" si="3"/>
        <v>0</v>
      </c>
      <c r="AE16" s="571">
        <f t="shared" si="4"/>
        <v>3</v>
      </c>
      <c r="AF16" s="555"/>
      <c r="AG16" s="389"/>
    </row>
    <row r="17" spans="1:37">
      <c r="A17" s="468">
        <v>1</v>
      </c>
      <c r="B17" s="468">
        <v>1</v>
      </c>
      <c r="C17" s="468">
        <v>14</v>
      </c>
      <c r="D17" s="2200"/>
      <c r="E17" s="421" t="s">
        <v>24</v>
      </c>
      <c r="F17" s="20"/>
      <c r="G17" s="421">
        <v>0</v>
      </c>
      <c r="H17" s="421">
        <v>0</v>
      </c>
      <c r="I17" s="421">
        <v>0</v>
      </c>
      <c r="J17" s="421">
        <v>1</v>
      </c>
      <c r="K17" s="421">
        <v>0</v>
      </c>
      <c r="L17" s="421">
        <f t="shared" si="0"/>
        <v>1</v>
      </c>
      <c r="M17" s="421">
        <v>0</v>
      </c>
      <c r="N17" s="421">
        <v>0</v>
      </c>
      <c r="O17" s="421">
        <v>0</v>
      </c>
      <c r="P17" s="421">
        <v>0</v>
      </c>
      <c r="Q17" s="421">
        <v>0</v>
      </c>
      <c r="R17" s="421">
        <f t="shared" si="1"/>
        <v>0</v>
      </c>
      <c r="S17" s="421">
        <v>3</v>
      </c>
      <c r="T17" s="421">
        <v>4</v>
      </c>
      <c r="U17" s="421">
        <v>0</v>
      </c>
      <c r="V17" s="421">
        <v>1</v>
      </c>
      <c r="W17" s="421">
        <v>0</v>
      </c>
      <c r="X17" s="421">
        <f t="shared" si="2"/>
        <v>8</v>
      </c>
      <c r="Y17" s="421">
        <v>0</v>
      </c>
      <c r="Z17" s="421">
        <v>0</v>
      </c>
      <c r="AA17" s="421">
        <v>0</v>
      </c>
      <c r="AB17" s="421">
        <v>0</v>
      </c>
      <c r="AC17" s="421">
        <v>0</v>
      </c>
      <c r="AD17" s="421">
        <f t="shared" si="3"/>
        <v>0</v>
      </c>
      <c r="AE17" s="571">
        <f t="shared" si="4"/>
        <v>9</v>
      </c>
      <c r="AF17" s="555"/>
      <c r="AG17" s="389"/>
    </row>
    <row r="18" spans="1:37">
      <c r="A18" s="468">
        <v>1</v>
      </c>
      <c r="B18" s="468">
        <v>6</v>
      </c>
      <c r="C18" s="468">
        <v>10</v>
      </c>
      <c r="D18" s="2201"/>
      <c r="E18" s="575" t="s">
        <v>32</v>
      </c>
      <c r="F18" s="20"/>
      <c r="G18" s="421">
        <v>0</v>
      </c>
      <c r="H18" s="421">
        <v>1</v>
      </c>
      <c r="I18" s="421">
        <v>0</v>
      </c>
      <c r="J18" s="421">
        <v>0</v>
      </c>
      <c r="K18" s="421">
        <v>1</v>
      </c>
      <c r="L18" s="421">
        <f t="shared" si="0"/>
        <v>2</v>
      </c>
      <c r="M18" s="421">
        <v>0</v>
      </c>
      <c r="N18" s="421">
        <v>0</v>
      </c>
      <c r="O18" s="421">
        <v>0</v>
      </c>
      <c r="P18" s="421">
        <v>0</v>
      </c>
      <c r="Q18" s="421">
        <v>0</v>
      </c>
      <c r="R18" s="421">
        <f t="shared" si="1"/>
        <v>0</v>
      </c>
      <c r="S18" s="421">
        <v>0</v>
      </c>
      <c r="T18" s="421">
        <v>5</v>
      </c>
      <c r="U18" s="421">
        <v>0</v>
      </c>
      <c r="V18" s="421">
        <v>4</v>
      </c>
      <c r="W18" s="421">
        <v>0</v>
      </c>
      <c r="X18" s="421">
        <f t="shared" si="2"/>
        <v>9</v>
      </c>
      <c r="Y18" s="421">
        <v>0</v>
      </c>
      <c r="Z18" s="421">
        <v>0</v>
      </c>
      <c r="AA18" s="421">
        <v>0</v>
      </c>
      <c r="AB18" s="421">
        <v>0</v>
      </c>
      <c r="AC18" s="421">
        <v>0</v>
      </c>
      <c r="AD18" s="421">
        <f t="shared" si="3"/>
        <v>0</v>
      </c>
      <c r="AE18" s="571">
        <f t="shared" si="4"/>
        <v>11</v>
      </c>
      <c r="AF18" s="555"/>
      <c r="AG18" s="1996"/>
      <c r="AH18" s="1996"/>
      <c r="AI18" s="1996"/>
      <c r="AJ18" s="1996"/>
      <c r="AK18" s="1996"/>
    </row>
    <row r="19" spans="1:37">
      <c r="A19" s="545"/>
      <c r="B19" s="545"/>
      <c r="C19" s="545"/>
      <c r="D19" s="2199">
        <v>1402</v>
      </c>
      <c r="E19" s="23" t="s">
        <v>2</v>
      </c>
      <c r="F19" s="573"/>
      <c r="G19" s="543">
        <f>SUM(G20:G28)</f>
        <v>0</v>
      </c>
      <c r="H19" s="543">
        <f>SUM(H20:H28)</f>
        <v>24</v>
      </c>
      <c r="I19" s="543">
        <f>SUM(I20:I28)</f>
        <v>1</v>
      </c>
      <c r="J19" s="543">
        <f>SUM(J20:J28)</f>
        <v>78</v>
      </c>
      <c r="K19" s="543">
        <f>SUM(K20:K28)</f>
        <v>68</v>
      </c>
      <c r="L19" s="543">
        <f t="shared" si="0"/>
        <v>171</v>
      </c>
      <c r="M19" s="543">
        <f>SUM(M20:M28)</f>
        <v>0</v>
      </c>
      <c r="N19" s="543">
        <f>SUM(N20:N28)</f>
        <v>18</v>
      </c>
      <c r="O19" s="543">
        <f>SUM(O20:O28)</f>
        <v>1</v>
      </c>
      <c r="P19" s="543">
        <f>SUM(P20:P28)</f>
        <v>28</v>
      </c>
      <c r="Q19" s="543">
        <f>SUM(Q20:Q28)</f>
        <v>13</v>
      </c>
      <c r="R19" s="543">
        <f t="shared" si="1"/>
        <v>60</v>
      </c>
      <c r="S19" s="543">
        <f>SUM(S20:S28)</f>
        <v>2</v>
      </c>
      <c r="T19" s="543">
        <f>SUM(T20:T28)</f>
        <v>88</v>
      </c>
      <c r="U19" s="543">
        <f>SUM(U20:U28)</f>
        <v>1</v>
      </c>
      <c r="V19" s="543">
        <f>SUM(V20:V28)</f>
        <v>116</v>
      </c>
      <c r="W19" s="543">
        <f>SUM(W20:W28)</f>
        <v>22</v>
      </c>
      <c r="X19" s="543">
        <f t="shared" si="2"/>
        <v>229</v>
      </c>
      <c r="Y19" s="543">
        <f>SUM(Y20:Y28)</f>
        <v>3</v>
      </c>
      <c r="Z19" s="543">
        <f>SUM(Z20:Z28)</f>
        <v>9</v>
      </c>
      <c r="AA19" s="543">
        <f>SUM(AA20:AA28)</f>
        <v>0</v>
      </c>
      <c r="AB19" s="543">
        <f>SUM(AB20:AB28)</f>
        <v>5</v>
      </c>
      <c r="AC19" s="543">
        <f>SUM(AC20:AC28)</f>
        <v>1</v>
      </c>
      <c r="AD19" s="543">
        <f t="shared" si="3"/>
        <v>18</v>
      </c>
      <c r="AE19" s="542">
        <f t="shared" si="4"/>
        <v>478</v>
      </c>
      <c r="AF19" s="555"/>
      <c r="AG19" s="1996"/>
      <c r="AH19" s="1996"/>
      <c r="AI19" s="1996"/>
      <c r="AJ19" s="1996"/>
      <c r="AK19" s="1996"/>
    </row>
    <row r="20" spans="1:37">
      <c r="A20" s="468">
        <v>2</v>
      </c>
      <c r="B20" s="468">
        <v>4</v>
      </c>
      <c r="C20" s="468">
        <v>11</v>
      </c>
      <c r="D20" s="2200"/>
      <c r="E20" s="421" t="s">
        <v>37</v>
      </c>
      <c r="F20" s="20"/>
      <c r="G20" s="421">
        <v>0</v>
      </c>
      <c r="H20" s="421">
        <v>3</v>
      </c>
      <c r="I20" s="421">
        <v>0</v>
      </c>
      <c r="J20" s="421">
        <v>22</v>
      </c>
      <c r="K20" s="421">
        <v>31</v>
      </c>
      <c r="L20" s="421">
        <f t="shared" si="0"/>
        <v>56</v>
      </c>
      <c r="M20" s="421">
        <v>0</v>
      </c>
      <c r="N20" s="421">
        <v>8</v>
      </c>
      <c r="O20" s="421">
        <v>0</v>
      </c>
      <c r="P20" s="421">
        <v>10</v>
      </c>
      <c r="Q20" s="421">
        <v>5</v>
      </c>
      <c r="R20" s="421">
        <f t="shared" si="1"/>
        <v>23</v>
      </c>
      <c r="S20" s="421">
        <v>1</v>
      </c>
      <c r="T20" s="421">
        <v>28</v>
      </c>
      <c r="U20" s="421">
        <v>0</v>
      </c>
      <c r="V20" s="421">
        <v>45</v>
      </c>
      <c r="W20" s="421">
        <v>16</v>
      </c>
      <c r="X20" s="421">
        <f t="shared" si="2"/>
        <v>90</v>
      </c>
      <c r="Y20" s="421">
        <v>0</v>
      </c>
      <c r="Z20" s="421">
        <v>0</v>
      </c>
      <c r="AA20" s="421">
        <v>0</v>
      </c>
      <c r="AB20" s="421">
        <v>0</v>
      </c>
      <c r="AC20" s="421">
        <v>0</v>
      </c>
      <c r="AD20" s="421">
        <f t="shared" si="3"/>
        <v>0</v>
      </c>
      <c r="AE20" s="571">
        <f t="shared" si="4"/>
        <v>169</v>
      </c>
      <c r="AF20" s="555"/>
      <c r="AG20" s="1996"/>
      <c r="AH20" s="1996"/>
      <c r="AI20" s="1996"/>
      <c r="AJ20" s="1996"/>
      <c r="AK20" s="1996"/>
    </row>
    <row r="21" spans="1:37">
      <c r="A21" s="468">
        <v>2</v>
      </c>
      <c r="B21" s="468">
        <v>4</v>
      </c>
      <c r="C21" s="468">
        <v>10</v>
      </c>
      <c r="D21" s="2200"/>
      <c r="E21" s="421" t="s">
        <v>38</v>
      </c>
      <c r="F21" s="20"/>
      <c r="G21" s="421">
        <v>0</v>
      </c>
      <c r="H21" s="421">
        <v>3</v>
      </c>
      <c r="I21" s="421">
        <v>0</v>
      </c>
      <c r="J21" s="421">
        <v>17</v>
      </c>
      <c r="K21" s="421">
        <v>5</v>
      </c>
      <c r="L21" s="421">
        <f t="shared" si="0"/>
        <v>25</v>
      </c>
      <c r="M21" s="421">
        <v>0</v>
      </c>
      <c r="N21" s="421">
        <v>3</v>
      </c>
      <c r="O21" s="421">
        <v>0</v>
      </c>
      <c r="P21" s="421">
        <v>4</v>
      </c>
      <c r="Q21" s="421">
        <v>1</v>
      </c>
      <c r="R21" s="421">
        <f t="shared" si="1"/>
        <v>8</v>
      </c>
      <c r="S21" s="421">
        <v>1</v>
      </c>
      <c r="T21" s="421">
        <v>15</v>
      </c>
      <c r="U21" s="421">
        <v>0</v>
      </c>
      <c r="V21" s="421">
        <v>22</v>
      </c>
      <c r="W21" s="421">
        <v>1</v>
      </c>
      <c r="X21" s="421">
        <f t="shared" si="2"/>
        <v>39</v>
      </c>
      <c r="Y21" s="421">
        <v>0</v>
      </c>
      <c r="Z21" s="421">
        <v>0</v>
      </c>
      <c r="AA21" s="421">
        <v>0</v>
      </c>
      <c r="AB21" s="421">
        <v>0</v>
      </c>
      <c r="AC21" s="421">
        <v>0</v>
      </c>
      <c r="AD21" s="421">
        <f t="shared" si="3"/>
        <v>0</v>
      </c>
      <c r="AE21" s="571">
        <f t="shared" si="4"/>
        <v>72</v>
      </c>
      <c r="AF21" s="555"/>
      <c r="AG21" s="1996"/>
      <c r="AH21" s="1996"/>
      <c r="AI21" s="1996"/>
      <c r="AJ21" s="1996"/>
      <c r="AK21" s="1996"/>
    </row>
    <row r="22" spans="1:37">
      <c r="A22" s="468">
        <v>2</v>
      </c>
      <c r="B22" s="468">
        <v>4</v>
      </c>
      <c r="C22" s="468">
        <v>10</v>
      </c>
      <c r="D22" s="2200"/>
      <c r="E22" s="421" t="s">
        <v>39</v>
      </c>
      <c r="F22" s="20"/>
      <c r="G22" s="421">
        <v>0</v>
      </c>
      <c r="H22" s="421">
        <v>3</v>
      </c>
      <c r="I22" s="421">
        <v>0</v>
      </c>
      <c r="J22" s="421">
        <v>20</v>
      </c>
      <c r="K22" s="421">
        <v>15</v>
      </c>
      <c r="L22" s="421">
        <f t="shared" si="0"/>
        <v>38</v>
      </c>
      <c r="M22" s="421">
        <v>0</v>
      </c>
      <c r="N22" s="421">
        <v>1</v>
      </c>
      <c r="O22" s="421">
        <v>0</v>
      </c>
      <c r="P22" s="421">
        <v>3</v>
      </c>
      <c r="Q22" s="421">
        <v>4</v>
      </c>
      <c r="R22" s="421">
        <f t="shared" si="1"/>
        <v>8</v>
      </c>
      <c r="S22" s="421">
        <v>0</v>
      </c>
      <c r="T22" s="421">
        <v>13</v>
      </c>
      <c r="U22" s="421">
        <v>1</v>
      </c>
      <c r="V22" s="421">
        <v>21</v>
      </c>
      <c r="W22" s="421">
        <v>2</v>
      </c>
      <c r="X22" s="421">
        <f t="shared" si="2"/>
        <v>37</v>
      </c>
      <c r="Y22" s="421">
        <v>0</v>
      </c>
      <c r="Z22" s="421">
        <v>0</v>
      </c>
      <c r="AA22" s="421">
        <v>0</v>
      </c>
      <c r="AB22" s="421">
        <v>0</v>
      </c>
      <c r="AC22" s="421">
        <v>1</v>
      </c>
      <c r="AD22" s="421">
        <f t="shared" si="3"/>
        <v>1</v>
      </c>
      <c r="AE22" s="571">
        <f t="shared" si="4"/>
        <v>84</v>
      </c>
      <c r="AF22" s="555"/>
      <c r="AG22" s="1996"/>
      <c r="AH22" s="1996"/>
      <c r="AI22" s="1996"/>
      <c r="AJ22" s="1996"/>
      <c r="AK22" s="1996"/>
    </row>
    <row r="23" spans="1:37">
      <c r="A23" s="468">
        <v>2</v>
      </c>
      <c r="B23" s="468">
        <v>4</v>
      </c>
      <c r="C23" s="468">
        <v>3</v>
      </c>
      <c r="D23" s="2200"/>
      <c r="E23" s="421" t="s">
        <v>40</v>
      </c>
      <c r="F23" s="548"/>
      <c r="G23" s="421">
        <v>0</v>
      </c>
      <c r="H23" s="421">
        <v>5</v>
      </c>
      <c r="I23" s="421">
        <v>0</v>
      </c>
      <c r="J23" s="421">
        <v>8</v>
      </c>
      <c r="K23" s="421">
        <v>4</v>
      </c>
      <c r="L23" s="421">
        <f t="shared" si="0"/>
        <v>17</v>
      </c>
      <c r="M23" s="421">
        <v>0</v>
      </c>
      <c r="N23" s="421">
        <v>1</v>
      </c>
      <c r="O23" s="421">
        <v>1</v>
      </c>
      <c r="P23" s="421">
        <v>5</v>
      </c>
      <c r="Q23" s="421">
        <v>3</v>
      </c>
      <c r="R23" s="421">
        <f t="shared" si="1"/>
        <v>10</v>
      </c>
      <c r="S23" s="421">
        <v>0</v>
      </c>
      <c r="T23" s="421">
        <v>8</v>
      </c>
      <c r="U23" s="421">
        <v>0</v>
      </c>
      <c r="V23" s="421">
        <v>10</v>
      </c>
      <c r="W23" s="421">
        <v>1</v>
      </c>
      <c r="X23" s="421">
        <f t="shared" si="2"/>
        <v>19</v>
      </c>
      <c r="Y23" s="421">
        <v>0</v>
      </c>
      <c r="Z23" s="421">
        <v>0</v>
      </c>
      <c r="AA23" s="421">
        <v>0</v>
      </c>
      <c r="AB23" s="421">
        <v>0</v>
      </c>
      <c r="AC23" s="421">
        <v>0</v>
      </c>
      <c r="AD23" s="421">
        <f t="shared" si="3"/>
        <v>0</v>
      </c>
      <c r="AE23" s="571">
        <f t="shared" si="4"/>
        <v>46</v>
      </c>
      <c r="AF23" s="555"/>
      <c r="AG23" s="389"/>
    </row>
    <row r="24" spans="1:37">
      <c r="A24" s="468">
        <v>2</v>
      </c>
      <c r="B24" s="468">
        <v>4</v>
      </c>
      <c r="C24" s="468">
        <v>7</v>
      </c>
      <c r="D24" s="2200"/>
      <c r="E24" s="421" t="s">
        <v>41</v>
      </c>
      <c r="F24" s="20"/>
      <c r="G24" s="421">
        <v>0</v>
      </c>
      <c r="H24" s="421">
        <v>4</v>
      </c>
      <c r="I24" s="421">
        <v>0</v>
      </c>
      <c r="J24" s="421">
        <v>3</v>
      </c>
      <c r="K24" s="421">
        <v>3</v>
      </c>
      <c r="L24" s="421">
        <f t="shared" si="0"/>
        <v>10</v>
      </c>
      <c r="M24" s="421">
        <v>0</v>
      </c>
      <c r="N24" s="421">
        <v>3</v>
      </c>
      <c r="O24" s="421">
        <v>0</v>
      </c>
      <c r="P24" s="421">
        <v>2</v>
      </c>
      <c r="Q24" s="421">
        <v>0</v>
      </c>
      <c r="R24" s="421">
        <f t="shared" si="1"/>
        <v>5</v>
      </c>
      <c r="S24" s="421">
        <v>0</v>
      </c>
      <c r="T24" s="421">
        <v>8</v>
      </c>
      <c r="U24" s="421">
        <v>0</v>
      </c>
      <c r="V24" s="421">
        <v>4</v>
      </c>
      <c r="W24" s="421">
        <v>2</v>
      </c>
      <c r="X24" s="421">
        <f t="shared" si="2"/>
        <v>14</v>
      </c>
      <c r="Y24" s="421">
        <v>0</v>
      </c>
      <c r="Z24" s="421">
        <v>0</v>
      </c>
      <c r="AA24" s="421">
        <v>0</v>
      </c>
      <c r="AB24" s="421">
        <v>0</v>
      </c>
      <c r="AC24" s="421">
        <v>0</v>
      </c>
      <c r="AD24" s="421">
        <f t="shared" si="3"/>
        <v>0</v>
      </c>
      <c r="AE24" s="571">
        <f t="shared" si="4"/>
        <v>29</v>
      </c>
      <c r="AF24" s="555"/>
      <c r="AG24" s="389"/>
    </row>
    <row r="25" spans="1:37">
      <c r="A25" s="468">
        <v>2</v>
      </c>
      <c r="B25" s="468">
        <v>4</v>
      </c>
      <c r="C25" s="468">
        <v>1</v>
      </c>
      <c r="D25" s="2200"/>
      <c r="E25" s="421" t="s">
        <v>42</v>
      </c>
      <c r="F25" s="20"/>
      <c r="G25" s="421">
        <v>0</v>
      </c>
      <c r="H25" s="421">
        <v>2</v>
      </c>
      <c r="I25" s="421">
        <v>0</v>
      </c>
      <c r="J25" s="421">
        <v>1</v>
      </c>
      <c r="K25" s="421">
        <v>3</v>
      </c>
      <c r="L25" s="421">
        <f t="shared" si="0"/>
        <v>6</v>
      </c>
      <c r="M25" s="421">
        <v>0</v>
      </c>
      <c r="N25" s="421">
        <v>1</v>
      </c>
      <c r="O25" s="421">
        <v>0</v>
      </c>
      <c r="P25" s="421">
        <v>2</v>
      </c>
      <c r="Q25" s="421">
        <v>0</v>
      </c>
      <c r="R25" s="421">
        <f t="shared" si="1"/>
        <v>3</v>
      </c>
      <c r="S25" s="421">
        <v>0</v>
      </c>
      <c r="T25" s="421">
        <v>4</v>
      </c>
      <c r="U25" s="421">
        <v>0</v>
      </c>
      <c r="V25" s="421">
        <v>3</v>
      </c>
      <c r="W25" s="421">
        <v>0</v>
      </c>
      <c r="X25" s="421">
        <f t="shared" si="2"/>
        <v>7</v>
      </c>
      <c r="Y25" s="421">
        <v>0</v>
      </c>
      <c r="Z25" s="421">
        <v>0</v>
      </c>
      <c r="AA25" s="421">
        <v>0</v>
      </c>
      <c r="AB25" s="421">
        <v>1</v>
      </c>
      <c r="AC25" s="421">
        <v>0</v>
      </c>
      <c r="AD25" s="421">
        <f t="shared" si="3"/>
        <v>1</v>
      </c>
      <c r="AE25" s="571">
        <f t="shared" si="4"/>
        <v>17</v>
      </c>
      <c r="AF25" s="555"/>
      <c r="AG25" s="389"/>
    </row>
    <row r="26" spans="1:37">
      <c r="A26" s="468">
        <v>2</v>
      </c>
      <c r="B26" s="468">
        <v>4</v>
      </c>
      <c r="C26" s="468">
        <v>9</v>
      </c>
      <c r="D26" s="2200"/>
      <c r="E26" s="421" t="s">
        <v>43</v>
      </c>
      <c r="F26" s="20"/>
      <c r="G26" s="421">
        <v>0</v>
      </c>
      <c r="H26" s="421">
        <v>3</v>
      </c>
      <c r="I26" s="421">
        <v>1</v>
      </c>
      <c r="J26" s="421">
        <v>3</v>
      </c>
      <c r="K26" s="421">
        <v>2</v>
      </c>
      <c r="L26" s="421">
        <f t="shared" si="0"/>
        <v>9</v>
      </c>
      <c r="M26" s="421">
        <v>0</v>
      </c>
      <c r="N26" s="421">
        <v>1</v>
      </c>
      <c r="O26" s="421">
        <v>0</v>
      </c>
      <c r="P26" s="421">
        <v>2</v>
      </c>
      <c r="Q26" s="421">
        <v>0</v>
      </c>
      <c r="R26" s="421">
        <f t="shared" si="1"/>
        <v>3</v>
      </c>
      <c r="S26" s="421">
        <v>0</v>
      </c>
      <c r="T26" s="421">
        <v>9</v>
      </c>
      <c r="U26" s="421">
        <v>0</v>
      </c>
      <c r="V26" s="421">
        <v>7</v>
      </c>
      <c r="W26" s="421">
        <v>0</v>
      </c>
      <c r="X26" s="421">
        <f t="shared" si="2"/>
        <v>16</v>
      </c>
      <c r="Y26" s="421">
        <v>1</v>
      </c>
      <c r="Z26" s="421">
        <v>0</v>
      </c>
      <c r="AA26" s="421">
        <v>0</v>
      </c>
      <c r="AB26" s="421">
        <v>2</v>
      </c>
      <c r="AC26" s="421">
        <v>0</v>
      </c>
      <c r="AD26" s="421">
        <f t="shared" si="3"/>
        <v>3</v>
      </c>
      <c r="AE26" s="571">
        <f t="shared" si="4"/>
        <v>31</v>
      </c>
      <c r="AF26" s="555"/>
      <c r="AG26" s="389"/>
    </row>
    <row r="27" spans="1:37">
      <c r="A27" s="468">
        <v>2</v>
      </c>
      <c r="B27" s="468">
        <v>4</v>
      </c>
      <c r="C27" s="468">
        <v>11</v>
      </c>
      <c r="D27" s="2200"/>
      <c r="E27" s="421" t="s">
        <v>44</v>
      </c>
      <c r="F27" s="20"/>
      <c r="G27" s="421">
        <v>0</v>
      </c>
      <c r="H27" s="421">
        <v>1</v>
      </c>
      <c r="I27" s="421">
        <v>0</v>
      </c>
      <c r="J27" s="421">
        <v>3</v>
      </c>
      <c r="K27" s="421">
        <v>5</v>
      </c>
      <c r="L27" s="421">
        <f t="shared" si="0"/>
        <v>9</v>
      </c>
      <c r="M27" s="421">
        <v>0</v>
      </c>
      <c r="N27" s="421">
        <v>0</v>
      </c>
      <c r="O27" s="421">
        <v>0</v>
      </c>
      <c r="P27" s="421">
        <v>0</v>
      </c>
      <c r="Q27" s="421">
        <v>0</v>
      </c>
      <c r="R27" s="421">
        <f t="shared" si="1"/>
        <v>0</v>
      </c>
      <c r="S27" s="421">
        <v>0</v>
      </c>
      <c r="T27" s="421">
        <v>3</v>
      </c>
      <c r="U27" s="421">
        <v>0</v>
      </c>
      <c r="V27" s="421">
        <v>4</v>
      </c>
      <c r="W27" s="421">
        <v>0</v>
      </c>
      <c r="X27" s="421">
        <f t="shared" si="2"/>
        <v>7</v>
      </c>
      <c r="Y27" s="421">
        <v>1</v>
      </c>
      <c r="Z27" s="421">
        <v>9</v>
      </c>
      <c r="AA27" s="421">
        <v>0</v>
      </c>
      <c r="AB27" s="421">
        <v>2</v>
      </c>
      <c r="AC27" s="421">
        <v>0</v>
      </c>
      <c r="AD27" s="421">
        <f t="shared" si="3"/>
        <v>12</v>
      </c>
      <c r="AE27" s="571">
        <f t="shared" si="4"/>
        <v>28</v>
      </c>
      <c r="AF27" s="555"/>
      <c r="AG27" s="389"/>
    </row>
    <row r="28" spans="1:37">
      <c r="A28" s="468">
        <v>2</v>
      </c>
      <c r="B28" s="468">
        <v>4</v>
      </c>
      <c r="C28" s="468">
        <v>10</v>
      </c>
      <c r="D28" s="2201"/>
      <c r="E28" s="421" t="s">
        <v>193</v>
      </c>
      <c r="F28" s="20"/>
      <c r="G28" s="421">
        <v>0</v>
      </c>
      <c r="H28" s="421">
        <v>0</v>
      </c>
      <c r="I28" s="421">
        <v>0</v>
      </c>
      <c r="J28" s="421">
        <v>1</v>
      </c>
      <c r="K28" s="421">
        <v>0</v>
      </c>
      <c r="L28" s="421">
        <f t="shared" si="0"/>
        <v>1</v>
      </c>
      <c r="M28" s="421">
        <v>0</v>
      </c>
      <c r="N28" s="421">
        <v>0</v>
      </c>
      <c r="O28" s="421">
        <v>0</v>
      </c>
      <c r="P28" s="421">
        <v>0</v>
      </c>
      <c r="Q28" s="421">
        <v>0</v>
      </c>
      <c r="R28" s="421">
        <f t="shared" si="1"/>
        <v>0</v>
      </c>
      <c r="S28" s="421">
        <v>0</v>
      </c>
      <c r="T28" s="421">
        <v>0</v>
      </c>
      <c r="U28" s="421">
        <v>0</v>
      </c>
      <c r="V28" s="421">
        <v>0</v>
      </c>
      <c r="W28" s="421">
        <v>0</v>
      </c>
      <c r="X28" s="421">
        <f t="shared" si="2"/>
        <v>0</v>
      </c>
      <c r="Y28" s="421">
        <v>1</v>
      </c>
      <c r="Z28" s="421">
        <v>0</v>
      </c>
      <c r="AA28" s="421">
        <v>0</v>
      </c>
      <c r="AB28" s="421">
        <v>0</v>
      </c>
      <c r="AC28" s="421">
        <v>0</v>
      </c>
      <c r="AD28" s="421">
        <f t="shared" si="3"/>
        <v>1</v>
      </c>
      <c r="AE28" s="571">
        <f t="shared" si="4"/>
        <v>2</v>
      </c>
      <c r="AF28" s="555"/>
      <c r="AG28" s="389"/>
    </row>
    <row r="29" spans="1:37">
      <c r="A29" s="545"/>
      <c r="B29" s="545"/>
      <c r="C29" s="545"/>
      <c r="D29" s="2199">
        <v>1403</v>
      </c>
      <c r="E29" s="23" t="s">
        <v>3</v>
      </c>
      <c r="F29" s="573"/>
      <c r="G29" s="543">
        <f>SUM(G30:G32)</f>
        <v>1</v>
      </c>
      <c r="H29" s="543">
        <f>SUM(H30:H32)</f>
        <v>7</v>
      </c>
      <c r="I29" s="543">
        <f>SUM(I30:I32)</f>
        <v>1</v>
      </c>
      <c r="J29" s="543">
        <f>SUM(J30:J32)</f>
        <v>24</v>
      </c>
      <c r="K29" s="543">
        <f>SUM(K30:K32)</f>
        <v>14</v>
      </c>
      <c r="L29" s="543">
        <f t="shared" si="0"/>
        <v>47</v>
      </c>
      <c r="M29" s="543">
        <f>SUM(M30:M32)</f>
        <v>0</v>
      </c>
      <c r="N29" s="543">
        <f>SUM(N30:N32)</f>
        <v>1</v>
      </c>
      <c r="O29" s="543">
        <f>SUM(O30:O32)</f>
        <v>0</v>
      </c>
      <c r="P29" s="543">
        <f>SUM(P30:P32)</f>
        <v>6</v>
      </c>
      <c r="Q29" s="543">
        <f>SUM(Q30:Q32)</f>
        <v>2</v>
      </c>
      <c r="R29" s="543">
        <f t="shared" si="1"/>
        <v>9</v>
      </c>
      <c r="S29" s="543">
        <f>SUM(S30:S32)</f>
        <v>7</v>
      </c>
      <c r="T29" s="543">
        <f>SUM(T30:T32)</f>
        <v>112</v>
      </c>
      <c r="U29" s="543">
        <f>SUM(U30:U32)</f>
        <v>3</v>
      </c>
      <c r="V29" s="543">
        <f>SUM(V30:V32)</f>
        <v>70</v>
      </c>
      <c r="W29" s="543">
        <f>SUM(W30:W32)</f>
        <v>5</v>
      </c>
      <c r="X29" s="543">
        <f t="shared" si="2"/>
        <v>197</v>
      </c>
      <c r="Y29" s="543">
        <f>SUM(Y30:Y32)</f>
        <v>0</v>
      </c>
      <c r="Z29" s="543">
        <f>SUM(Z30:Z32)</f>
        <v>1</v>
      </c>
      <c r="AA29" s="543">
        <f>SUM(AA30:AA32)</f>
        <v>0</v>
      </c>
      <c r="AB29" s="543">
        <f>SUM(AB30:AB32)</f>
        <v>2</v>
      </c>
      <c r="AC29" s="543">
        <f>SUM(AC30:AC32)</f>
        <v>0</v>
      </c>
      <c r="AD29" s="543">
        <f t="shared" si="3"/>
        <v>3</v>
      </c>
      <c r="AE29" s="542">
        <f t="shared" si="4"/>
        <v>256</v>
      </c>
      <c r="AF29" s="555"/>
      <c r="AG29" s="389"/>
    </row>
    <row r="30" spans="1:37" s="556" customFormat="1">
      <c r="A30" s="468">
        <v>3</v>
      </c>
      <c r="B30" s="468">
        <v>5</v>
      </c>
      <c r="C30" s="468">
        <v>11</v>
      </c>
      <c r="D30" s="2200"/>
      <c r="E30" s="421" t="s">
        <v>45</v>
      </c>
      <c r="F30" s="20"/>
      <c r="G30" s="421">
        <v>0</v>
      </c>
      <c r="H30" s="421">
        <v>2</v>
      </c>
      <c r="I30" s="421">
        <v>1</v>
      </c>
      <c r="J30" s="421">
        <v>12</v>
      </c>
      <c r="K30" s="421">
        <v>10</v>
      </c>
      <c r="L30" s="421">
        <f t="shared" si="0"/>
        <v>25</v>
      </c>
      <c r="M30" s="421">
        <v>0</v>
      </c>
      <c r="N30" s="421">
        <v>1</v>
      </c>
      <c r="O30" s="421">
        <v>0</v>
      </c>
      <c r="P30" s="421">
        <v>1</v>
      </c>
      <c r="Q30" s="421">
        <v>0</v>
      </c>
      <c r="R30" s="421">
        <f t="shared" si="1"/>
        <v>2</v>
      </c>
      <c r="S30" s="421">
        <v>3</v>
      </c>
      <c r="T30" s="421">
        <v>72</v>
      </c>
      <c r="U30" s="421">
        <v>2</v>
      </c>
      <c r="V30" s="421">
        <v>35</v>
      </c>
      <c r="W30" s="421">
        <v>2</v>
      </c>
      <c r="X30" s="421">
        <f t="shared" si="2"/>
        <v>114</v>
      </c>
      <c r="Y30" s="421">
        <v>0</v>
      </c>
      <c r="Z30" s="421">
        <v>1</v>
      </c>
      <c r="AA30" s="421">
        <v>0</v>
      </c>
      <c r="AB30" s="421">
        <v>2</v>
      </c>
      <c r="AC30" s="421">
        <v>0</v>
      </c>
      <c r="AD30" s="421">
        <f t="shared" si="3"/>
        <v>3</v>
      </c>
      <c r="AE30" s="571">
        <f t="shared" si="4"/>
        <v>144</v>
      </c>
      <c r="AF30" s="555"/>
      <c r="AG30" s="557"/>
    </row>
    <row r="31" spans="1:37" s="556" customFormat="1">
      <c r="A31" s="468">
        <v>3</v>
      </c>
      <c r="B31" s="468">
        <v>5</v>
      </c>
      <c r="C31" s="468">
        <v>8</v>
      </c>
      <c r="D31" s="2200"/>
      <c r="E31" s="421" t="s">
        <v>46</v>
      </c>
      <c r="F31" s="20"/>
      <c r="G31" s="421">
        <v>0</v>
      </c>
      <c r="H31" s="421">
        <v>2</v>
      </c>
      <c r="I31" s="421">
        <v>0</v>
      </c>
      <c r="J31" s="421">
        <v>3</v>
      </c>
      <c r="K31" s="421">
        <v>2</v>
      </c>
      <c r="L31" s="421">
        <f t="shared" si="0"/>
        <v>7</v>
      </c>
      <c r="M31" s="421">
        <v>0</v>
      </c>
      <c r="N31" s="421">
        <v>0</v>
      </c>
      <c r="O31" s="421">
        <v>0</v>
      </c>
      <c r="P31" s="421">
        <v>4</v>
      </c>
      <c r="Q31" s="421">
        <v>1</v>
      </c>
      <c r="R31" s="421">
        <f t="shared" si="1"/>
        <v>5</v>
      </c>
      <c r="S31" s="421">
        <v>0</v>
      </c>
      <c r="T31" s="421">
        <v>14</v>
      </c>
      <c r="U31" s="421">
        <v>0</v>
      </c>
      <c r="V31" s="421">
        <v>20</v>
      </c>
      <c r="W31" s="421">
        <v>2</v>
      </c>
      <c r="X31" s="421">
        <f t="shared" si="2"/>
        <v>36</v>
      </c>
      <c r="Y31" s="421">
        <v>0</v>
      </c>
      <c r="Z31" s="421">
        <v>0</v>
      </c>
      <c r="AA31" s="421">
        <v>0</v>
      </c>
      <c r="AB31" s="421">
        <v>0</v>
      </c>
      <c r="AC31" s="421">
        <v>0</v>
      </c>
      <c r="AD31" s="421">
        <f t="shared" si="3"/>
        <v>0</v>
      </c>
      <c r="AE31" s="571">
        <f t="shared" si="4"/>
        <v>48</v>
      </c>
      <c r="AF31" s="555"/>
      <c r="AG31" s="557"/>
    </row>
    <row r="32" spans="1:37" s="556" customFormat="1">
      <c r="A32" s="468">
        <v>3</v>
      </c>
      <c r="B32" s="468">
        <v>5</v>
      </c>
      <c r="C32" s="468">
        <v>10</v>
      </c>
      <c r="D32" s="2201"/>
      <c r="E32" s="421" t="s">
        <v>47</v>
      </c>
      <c r="F32" s="20"/>
      <c r="G32" s="421">
        <v>1</v>
      </c>
      <c r="H32" s="421">
        <v>3</v>
      </c>
      <c r="I32" s="421">
        <v>0</v>
      </c>
      <c r="J32" s="421">
        <v>9</v>
      </c>
      <c r="K32" s="421">
        <v>2</v>
      </c>
      <c r="L32" s="421">
        <f t="shared" si="0"/>
        <v>15</v>
      </c>
      <c r="M32" s="421">
        <v>0</v>
      </c>
      <c r="N32" s="421">
        <v>0</v>
      </c>
      <c r="O32" s="421">
        <v>0</v>
      </c>
      <c r="P32" s="421">
        <v>1</v>
      </c>
      <c r="Q32" s="421">
        <v>1</v>
      </c>
      <c r="R32" s="421">
        <f t="shared" si="1"/>
        <v>2</v>
      </c>
      <c r="S32" s="421">
        <v>4</v>
      </c>
      <c r="T32" s="421">
        <v>26</v>
      </c>
      <c r="U32" s="421">
        <v>1</v>
      </c>
      <c r="V32" s="421">
        <v>15</v>
      </c>
      <c r="W32" s="421">
        <v>1</v>
      </c>
      <c r="X32" s="421">
        <f t="shared" si="2"/>
        <v>47</v>
      </c>
      <c r="Y32" s="421">
        <v>0</v>
      </c>
      <c r="Z32" s="421">
        <v>0</v>
      </c>
      <c r="AA32" s="421">
        <v>0</v>
      </c>
      <c r="AB32" s="421">
        <v>0</v>
      </c>
      <c r="AC32" s="421">
        <v>0</v>
      </c>
      <c r="AD32" s="421">
        <f t="shared" si="3"/>
        <v>0</v>
      </c>
      <c r="AE32" s="571">
        <f t="shared" si="4"/>
        <v>64</v>
      </c>
      <c r="AF32" s="555"/>
      <c r="AG32" s="557"/>
    </row>
    <row r="33" spans="1:33">
      <c r="A33" s="545"/>
      <c r="B33" s="545"/>
      <c r="C33" s="545"/>
      <c r="D33" s="2203">
        <v>1404</v>
      </c>
      <c r="E33" s="23" t="s">
        <v>28</v>
      </c>
      <c r="F33" s="573"/>
      <c r="G33" s="543">
        <f>SUM(G34:G35)</f>
        <v>0</v>
      </c>
      <c r="H33" s="543">
        <f>SUM(H34:H35)</f>
        <v>5</v>
      </c>
      <c r="I33" s="543">
        <f>SUM(I34:I35)</f>
        <v>1</v>
      </c>
      <c r="J33" s="543">
        <f>SUM(J34:J35)</f>
        <v>34</v>
      </c>
      <c r="K33" s="543">
        <f>SUM(K34:K35)</f>
        <v>38</v>
      </c>
      <c r="L33" s="543">
        <f t="shared" si="0"/>
        <v>78</v>
      </c>
      <c r="M33" s="543">
        <f>SUM(M34:M35)</f>
        <v>0</v>
      </c>
      <c r="N33" s="543">
        <f>SUM(N34:N35)</f>
        <v>3</v>
      </c>
      <c r="O33" s="543">
        <f>SUM(O34:O35)</f>
        <v>0</v>
      </c>
      <c r="P33" s="543">
        <f>SUM(P34:P35)</f>
        <v>15</v>
      </c>
      <c r="Q33" s="543">
        <f>SUM(Q34:Q35)</f>
        <v>4</v>
      </c>
      <c r="R33" s="543">
        <f t="shared" si="1"/>
        <v>22</v>
      </c>
      <c r="S33" s="543">
        <f>SUM(S34:S35)</f>
        <v>0</v>
      </c>
      <c r="T33" s="543">
        <f>SUM(T34:T35)</f>
        <v>51</v>
      </c>
      <c r="U33" s="543">
        <f>SUM(U34:U35)</f>
        <v>7</v>
      </c>
      <c r="V33" s="543">
        <f>SUM(V34:V35)</f>
        <v>46</v>
      </c>
      <c r="W33" s="543">
        <f>SUM(W34:W35)</f>
        <v>19</v>
      </c>
      <c r="X33" s="543">
        <f t="shared" si="2"/>
        <v>123</v>
      </c>
      <c r="Y33" s="543">
        <f>SUM(Y34:Y35)</f>
        <v>0</v>
      </c>
      <c r="Z33" s="543">
        <f>SUM(Z34:Z35)</f>
        <v>6</v>
      </c>
      <c r="AA33" s="543">
        <f>SUM(AA34:AA35)</f>
        <v>0</v>
      </c>
      <c r="AB33" s="543">
        <f>SUM(AB34:AB35)</f>
        <v>1</v>
      </c>
      <c r="AC33" s="543">
        <f>SUM(AC34:AC35)</f>
        <v>1</v>
      </c>
      <c r="AD33" s="543">
        <f t="shared" si="3"/>
        <v>8</v>
      </c>
      <c r="AE33" s="542">
        <f t="shared" si="4"/>
        <v>231</v>
      </c>
      <c r="AF33" s="555"/>
      <c r="AG33" s="389"/>
    </row>
    <row r="34" spans="1:33">
      <c r="A34" s="468">
        <v>4</v>
      </c>
      <c r="B34" s="468">
        <v>6</v>
      </c>
      <c r="C34" s="468">
        <v>11</v>
      </c>
      <c r="D34" s="2203"/>
      <c r="E34" s="421" t="s">
        <v>48</v>
      </c>
      <c r="F34" s="20"/>
      <c r="G34" s="421">
        <v>0</v>
      </c>
      <c r="H34" s="421">
        <v>4</v>
      </c>
      <c r="I34" s="421">
        <v>1</v>
      </c>
      <c r="J34" s="421">
        <v>14</v>
      </c>
      <c r="K34" s="421">
        <v>13</v>
      </c>
      <c r="L34" s="421">
        <f t="shared" si="0"/>
        <v>32</v>
      </c>
      <c r="M34" s="421">
        <v>0</v>
      </c>
      <c r="N34" s="421">
        <v>2</v>
      </c>
      <c r="O34" s="421">
        <v>0</v>
      </c>
      <c r="P34" s="421">
        <v>7</v>
      </c>
      <c r="Q34" s="421">
        <v>1</v>
      </c>
      <c r="R34" s="421">
        <f t="shared" si="1"/>
        <v>10</v>
      </c>
      <c r="S34" s="421">
        <v>0</v>
      </c>
      <c r="T34" s="421">
        <v>43</v>
      </c>
      <c r="U34" s="421">
        <v>6</v>
      </c>
      <c r="V34" s="421">
        <v>31</v>
      </c>
      <c r="W34" s="421">
        <v>10</v>
      </c>
      <c r="X34" s="421">
        <f t="shared" si="2"/>
        <v>90</v>
      </c>
      <c r="Y34" s="421">
        <v>0</v>
      </c>
      <c r="Z34" s="421">
        <v>2</v>
      </c>
      <c r="AA34" s="421">
        <v>0</v>
      </c>
      <c r="AB34" s="421">
        <v>1</v>
      </c>
      <c r="AC34" s="421">
        <v>0</v>
      </c>
      <c r="AD34" s="421">
        <f t="shared" si="3"/>
        <v>3</v>
      </c>
      <c r="AE34" s="571">
        <f t="shared" si="4"/>
        <v>135</v>
      </c>
      <c r="AF34" s="555"/>
      <c r="AG34" s="389"/>
    </row>
    <row r="35" spans="1:33">
      <c r="A35" s="468">
        <v>4</v>
      </c>
      <c r="B35" s="468">
        <v>6</v>
      </c>
      <c r="C35" s="468">
        <v>11</v>
      </c>
      <c r="D35" s="2203"/>
      <c r="E35" s="421" t="s">
        <v>49</v>
      </c>
      <c r="F35" s="20"/>
      <c r="G35" s="421">
        <v>0</v>
      </c>
      <c r="H35" s="421">
        <v>1</v>
      </c>
      <c r="I35" s="421">
        <v>0</v>
      </c>
      <c r="J35" s="421">
        <v>20</v>
      </c>
      <c r="K35" s="421">
        <v>25</v>
      </c>
      <c r="L35" s="421">
        <f t="shared" si="0"/>
        <v>46</v>
      </c>
      <c r="M35" s="421">
        <v>0</v>
      </c>
      <c r="N35" s="421">
        <v>1</v>
      </c>
      <c r="O35" s="421">
        <v>0</v>
      </c>
      <c r="P35" s="421">
        <v>8</v>
      </c>
      <c r="Q35" s="421">
        <v>3</v>
      </c>
      <c r="R35" s="421">
        <f t="shared" si="1"/>
        <v>12</v>
      </c>
      <c r="S35" s="421">
        <v>0</v>
      </c>
      <c r="T35" s="421">
        <v>8</v>
      </c>
      <c r="U35" s="421">
        <v>1</v>
      </c>
      <c r="V35" s="421">
        <v>15</v>
      </c>
      <c r="W35" s="421">
        <v>9</v>
      </c>
      <c r="X35" s="421">
        <f t="shared" si="2"/>
        <v>33</v>
      </c>
      <c r="Y35" s="421">
        <v>0</v>
      </c>
      <c r="Z35" s="421">
        <v>4</v>
      </c>
      <c r="AA35" s="421">
        <v>0</v>
      </c>
      <c r="AB35" s="421">
        <v>0</v>
      </c>
      <c r="AC35" s="421">
        <v>1</v>
      </c>
      <c r="AD35" s="421">
        <f t="shared" si="3"/>
        <v>5</v>
      </c>
      <c r="AE35" s="571">
        <f t="shared" si="4"/>
        <v>96</v>
      </c>
      <c r="AF35" s="555"/>
      <c r="AG35" s="389"/>
    </row>
    <row r="36" spans="1:33">
      <c r="A36" s="545"/>
      <c r="B36" s="545"/>
      <c r="C36" s="545"/>
      <c r="D36" s="2199">
        <v>1405</v>
      </c>
      <c r="E36" s="23" t="s">
        <v>4</v>
      </c>
      <c r="F36" s="547"/>
      <c r="G36" s="543">
        <f>SUM(G37:G40)</f>
        <v>0</v>
      </c>
      <c r="H36" s="543">
        <f>SUM(H37:H40)</f>
        <v>11</v>
      </c>
      <c r="I36" s="543">
        <f>SUM(I37:I40)</f>
        <v>0</v>
      </c>
      <c r="J36" s="543">
        <f>SUM(J37:J40)</f>
        <v>51</v>
      </c>
      <c r="K36" s="543">
        <f>SUM(K37:K40)</f>
        <v>53</v>
      </c>
      <c r="L36" s="543">
        <f t="shared" si="0"/>
        <v>115</v>
      </c>
      <c r="M36" s="543">
        <f>SUM(M37:M40)</f>
        <v>0</v>
      </c>
      <c r="N36" s="543">
        <f>SUM(N37:N40)</f>
        <v>17</v>
      </c>
      <c r="O36" s="543">
        <f>SUM(O37:O40)</f>
        <v>0</v>
      </c>
      <c r="P36" s="543">
        <f>SUM(P37:P40)</f>
        <v>17</v>
      </c>
      <c r="Q36" s="543">
        <f>SUM(Q37:Q40)</f>
        <v>16</v>
      </c>
      <c r="R36" s="543">
        <f t="shared" si="1"/>
        <v>50</v>
      </c>
      <c r="S36" s="543">
        <f>SUM(S37:S40)</f>
        <v>0</v>
      </c>
      <c r="T36" s="543">
        <f>SUM(T37:T40)</f>
        <v>63</v>
      </c>
      <c r="U36" s="543">
        <f>SUM(U37:U40)</f>
        <v>0</v>
      </c>
      <c r="V36" s="543">
        <f>SUM(V37:V40)</f>
        <v>86</v>
      </c>
      <c r="W36" s="543">
        <f>SUM(W37:W40)</f>
        <v>19</v>
      </c>
      <c r="X36" s="543">
        <f t="shared" si="2"/>
        <v>168</v>
      </c>
      <c r="Y36" s="543">
        <f>SUM(Y37:Y40)</f>
        <v>0</v>
      </c>
      <c r="Z36" s="543">
        <f>SUM(Z37:Z40)</f>
        <v>5</v>
      </c>
      <c r="AA36" s="543">
        <f>SUM(AA37:AA40)</f>
        <v>0</v>
      </c>
      <c r="AB36" s="543">
        <f>SUM(AB37:AB40)</f>
        <v>0</v>
      </c>
      <c r="AC36" s="543">
        <f>SUM(AC37:AC40)</f>
        <v>0</v>
      </c>
      <c r="AD36" s="543">
        <f t="shared" si="3"/>
        <v>5</v>
      </c>
      <c r="AE36" s="542">
        <f t="shared" si="4"/>
        <v>338</v>
      </c>
      <c r="AF36" s="555"/>
      <c r="AG36" s="389"/>
    </row>
    <row r="37" spans="1:33">
      <c r="A37" s="468">
        <v>5</v>
      </c>
      <c r="B37" s="468">
        <v>4</v>
      </c>
      <c r="C37" s="468">
        <v>8</v>
      </c>
      <c r="D37" s="2200"/>
      <c r="E37" s="451" t="s">
        <v>190</v>
      </c>
      <c r="F37" s="451"/>
      <c r="G37" s="451">
        <v>0</v>
      </c>
      <c r="H37" s="451">
        <v>8</v>
      </c>
      <c r="I37" s="451">
        <v>0</v>
      </c>
      <c r="J37" s="451">
        <v>29</v>
      </c>
      <c r="K37" s="451">
        <v>11</v>
      </c>
      <c r="L37" s="451">
        <f t="shared" si="0"/>
        <v>48</v>
      </c>
      <c r="M37" s="451">
        <v>0</v>
      </c>
      <c r="N37" s="451">
        <v>8</v>
      </c>
      <c r="O37" s="451">
        <v>0</v>
      </c>
      <c r="P37" s="451">
        <v>10</v>
      </c>
      <c r="Q37" s="451">
        <v>4</v>
      </c>
      <c r="R37" s="451">
        <f t="shared" si="1"/>
        <v>22</v>
      </c>
      <c r="S37" s="451">
        <v>0</v>
      </c>
      <c r="T37" s="451">
        <v>15</v>
      </c>
      <c r="U37" s="451">
        <v>0</v>
      </c>
      <c r="V37" s="451">
        <v>11</v>
      </c>
      <c r="W37" s="451">
        <v>5</v>
      </c>
      <c r="X37" s="451">
        <f t="shared" si="2"/>
        <v>31</v>
      </c>
      <c r="Y37" s="451">
        <v>0</v>
      </c>
      <c r="Z37" s="451">
        <v>0</v>
      </c>
      <c r="AA37" s="451">
        <v>0</v>
      </c>
      <c r="AB37" s="451">
        <v>0</v>
      </c>
      <c r="AC37" s="451">
        <v>0</v>
      </c>
      <c r="AD37" s="451">
        <f t="shared" si="3"/>
        <v>0</v>
      </c>
      <c r="AE37" s="574">
        <f t="shared" si="4"/>
        <v>101</v>
      </c>
    </row>
    <row r="38" spans="1:33">
      <c r="A38" s="468">
        <v>5</v>
      </c>
      <c r="B38" s="468">
        <v>5</v>
      </c>
      <c r="C38" s="468">
        <v>11</v>
      </c>
      <c r="D38" s="2200"/>
      <c r="E38" s="421" t="s">
        <v>58</v>
      </c>
      <c r="F38" s="20"/>
      <c r="G38" s="421">
        <v>0</v>
      </c>
      <c r="H38" s="421">
        <v>2</v>
      </c>
      <c r="I38" s="421">
        <v>0</v>
      </c>
      <c r="J38" s="421">
        <v>15</v>
      </c>
      <c r="K38" s="421">
        <v>38</v>
      </c>
      <c r="L38" s="421">
        <f t="shared" si="0"/>
        <v>55</v>
      </c>
      <c r="M38" s="421">
        <v>0</v>
      </c>
      <c r="N38" s="421">
        <v>6</v>
      </c>
      <c r="O38" s="421">
        <v>0</v>
      </c>
      <c r="P38" s="421">
        <v>5</v>
      </c>
      <c r="Q38" s="421">
        <v>12</v>
      </c>
      <c r="R38" s="421">
        <f t="shared" si="1"/>
        <v>23</v>
      </c>
      <c r="S38" s="421">
        <v>0</v>
      </c>
      <c r="T38" s="421">
        <v>31</v>
      </c>
      <c r="U38" s="421">
        <v>0</v>
      </c>
      <c r="V38" s="421">
        <v>61</v>
      </c>
      <c r="W38" s="421">
        <v>11</v>
      </c>
      <c r="X38" s="421">
        <f t="shared" si="2"/>
        <v>103</v>
      </c>
      <c r="Y38" s="421">
        <v>0</v>
      </c>
      <c r="Z38" s="421">
        <v>5</v>
      </c>
      <c r="AA38" s="421">
        <v>0</v>
      </c>
      <c r="AB38" s="421">
        <v>0</v>
      </c>
      <c r="AC38" s="421">
        <v>0</v>
      </c>
      <c r="AD38" s="421">
        <f t="shared" si="3"/>
        <v>5</v>
      </c>
      <c r="AE38" s="571">
        <f t="shared" si="4"/>
        <v>186</v>
      </c>
    </row>
    <row r="39" spans="1:33">
      <c r="A39" s="468">
        <v>5</v>
      </c>
      <c r="B39" s="468">
        <v>5</v>
      </c>
      <c r="C39" s="468">
        <v>10</v>
      </c>
      <c r="D39" s="2200"/>
      <c r="E39" s="421" t="s">
        <v>51</v>
      </c>
      <c r="F39" s="20"/>
      <c r="G39" s="421">
        <v>0</v>
      </c>
      <c r="H39" s="421">
        <v>0</v>
      </c>
      <c r="I39" s="421">
        <v>0</v>
      </c>
      <c r="J39" s="421">
        <v>5</v>
      </c>
      <c r="K39" s="421">
        <v>4</v>
      </c>
      <c r="L39" s="421">
        <f t="shared" si="0"/>
        <v>9</v>
      </c>
      <c r="M39" s="421">
        <v>0</v>
      </c>
      <c r="N39" s="421">
        <v>2</v>
      </c>
      <c r="O39" s="421">
        <v>0</v>
      </c>
      <c r="P39" s="421">
        <v>1</v>
      </c>
      <c r="Q39" s="421">
        <v>0</v>
      </c>
      <c r="R39" s="421">
        <f t="shared" si="1"/>
        <v>3</v>
      </c>
      <c r="S39" s="421">
        <v>0</v>
      </c>
      <c r="T39" s="421">
        <v>6</v>
      </c>
      <c r="U39" s="421">
        <v>0</v>
      </c>
      <c r="V39" s="421">
        <v>10</v>
      </c>
      <c r="W39" s="421">
        <v>2</v>
      </c>
      <c r="X39" s="421">
        <f t="shared" si="2"/>
        <v>18</v>
      </c>
      <c r="Y39" s="421">
        <v>0</v>
      </c>
      <c r="Z39" s="421">
        <v>0</v>
      </c>
      <c r="AA39" s="421">
        <v>0</v>
      </c>
      <c r="AB39" s="421">
        <v>0</v>
      </c>
      <c r="AC39" s="421">
        <v>0</v>
      </c>
      <c r="AD39" s="421">
        <f t="shared" si="3"/>
        <v>0</v>
      </c>
      <c r="AE39" s="571">
        <f t="shared" si="4"/>
        <v>30</v>
      </c>
    </row>
    <row r="40" spans="1:33">
      <c r="A40" s="468">
        <v>5</v>
      </c>
      <c r="B40" s="468">
        <v>5</v>
      </c>
      <c r="C40" s="468">
        <v>13</v>
      </c>
      <c r="D40" s="2200"/>
      <c r="E40" s="421" t="s">
        <v>52</v>
      </c>
      <c r="F40" s="20"/>
      <c r="G40" s="421">
        <v>0</v>
      </c>
      <c r="H40" s="421">
        <v>1</v>
      </c>
      <c r="I40" s="421">
        <v>0</v>
      </c>
      <c r="J40" s="421">
        <v>2</v>
      </c>
      <c r="K40" s="421">
        <v>0</v>
      </c>
      <c r="L40" s="421">
        <f t="shared" ref="L40:L71" si="5">SUM(G40:K40)</f>
        <v>3</v>
      </c>
      <c r="M40" s="421">
        <v>0</v>
      </c>
      <c r="N40" s="421">
        <v>1</v>
      </c>
      <c r="O40" s="421">
        <v>0</v>
      </c>
      <c r="P40" s="421">
        <v>1</v>
      </c>
      <c r="Q40" s="421">
        <v>0</v>
      </c>
      <c r="R40" s="421">
        <f t="shared" ref="R40:R71" si="6">SUM(M40:Q40)</f>
        <v>2</v>
      </c>
      <c r="S40" s="421">
        <v>0</v>
      </c>
      <c r="T40" s="421">
        <v>11</v>
      </c>
      <c r="U40" s="421">
        <v>0</v>
      </c>
      <c r="V40" s="421">
        <v>4</v>
      </c>
      <c r="W40" s="421">
        <v>1</v>
      </c>
      <c r="X40" s="421">
        <f t="shared" ref="X40:X71" si="7">SUM(S40:W40)</f>
        <v>16</v>
      </c>
      <c r="Y40" s="421">
        <v>0</v>
      </c>
      <c r="Z40" s="421">
        <v>0</v>
      </c>
      <c r="AA40" s="421">
        <v>0</v>
      </c>
      <c r="AB40" s="421">
        <v>0</v>
      </c>
      <c r="AC40" s="421">
        <v>0</v>
      </c>
      <c r="AD40" s="421">
        <f t="shared" ref="AD40:AD71" si="8">SUM(Y40:AC40)</f>
        <v>0</v>
      </c>
      <c r="AE40" s="571">
        <f t="shared" ref="AE40:AE71" si="9">SUM(R40,L40,X40,AD40)</f>
        <v>21</v>
      </c>
      <c r="AF40" s="555"/>
      <c r="AG40" s="389"/>
    </row>
    <row r="41" spans="1:33">
      <c r="A41" s="545"/>
      <c r="B41" s="545"/>
      <c r="C41" s="545"/>
      <c r="D41" s="2199">
        <v>1406</v>
      </c>
      <c r="E41" s="23" t="s">
        <v>5</v>
      </c>
      <c r="F41" s="573"/>
      <c r="G41" s="543">
        <f>SUM(G42:G47)</f>
        <v>0</v>
      </c>
      <c r="H41" s="543">
        <f>SUM(H42:H47)</f>
        <v>2</v>
      </c>
      <c r="I41" s="543">
        <f>SUM(I42:I47)</f>
        <v>10</v>
      </c>
      <c r="J41" s="543">
        <f>SUM(J42:J47)</f>
        <v>44</v>
      </c>
      <c r="K41" s="543">
        <f>SUM(K42:K47)</f>
        <v>23</v>
      </c>
      <c r="L41" s="543">
        <f t="shared" si="5"/>
        <v>79</v>
      </c>
      <c r="M41" s="543">
        <f>SUM(M42:M47)</f>
        <v>0</v>
      </c>
      <c r="N41" s="543">
        <f>SUM(N42:N47)</f>
        <v>1</v>
      </c>
      <c r="O41" s="543">
        <f>SUM(O42:O47)</f>
        <v>6</v>
      </c>
      <c r="P41" s="543">
        <f>SUM(P42:P47)</f>
        <v>10</v>
      </c>
      <c r="Q41" s="543">
        <f>SUM(Q42:Q47)</f>
        <v>1</v>
      </c>
      <c r="R41" s="543">
        <f t="shared" si="6"/>
        <v>18</v>
      </c>
      <c r="S41" s="543">
        <f>SUM(S42:S47)</f>
        <v>0</v>
      </c>
      <c r="T41" s="543">
        <f>SUM(T42:T47)</f>
        <v>39</v>
      </c>
      <c r="U41" s="543">
        <f>SUM(U42:U47)</f>
        <v>116</v>
      </c>
      <c r="V41" s="543">
        <f>SUM(V42:V47)</f>
        <v>58</v>
      </c>
      <c r="W41" s="543">
        <f>SUM(W42:W47)</f>
        <v>12</v>
      </c>
      <c r="X41" s="543">
        <f t="shared" si="7"/>
        <v>225</v>
      </c>
      <c r="Y41" s="543">
        <f>SUM(Y42:Y47)</f>
        <v>0</v>
      </c>
      <c r="Z41" s="543">
        <f>SUM(Z42:Z47)</f>
        <v>6</v>
      </c>
      <c r="AA41" s="543">
        <f>SUM(AA42:AA47)</f>
        <v>1</v>
      </c>
      <c r="AB41" s="543">
        <f>SUM(AB42:AB47)</f>
        <v>8</v>
      </c>
      <c r="AC41" s="543">
        <f>SUM(AC42:AC47)</f>
        <v>4</v>
      </c>
      <c r="AD41" s="543">
        <f t="shared" si="8"/>
        <v>19</v>
      </c>
      <c r="AE41" s="542">
        <f t="shared" si="9"/>
        <v>341</v>
      </c>
    </row>
    <row r="42" spans="1:33">
      <c r="A42" s="545">
        <v>6</v>
      </c>
      <c r="B42" s="545">
        <v>2</v>
      </c>
      <c r="C42" s="545">
        <v>11</v>
      </c>
      <c r="D42" s="2200"/>
      <c r="E42" s="489" t="s">
        <v>53</v>
      </c>
      <c r="F42" s="20"/>
      <c r="G42" s="421">
        <v>0</v>
      </c>
      <c r="H42" s="421">
        <v>0</v>
      </c>
      <c r="I42" s="421">
        <v>8</v>
      </c>
      <c r="J42" s="421">
        <v>27</v>
      </c>
      <c r="K42" s="421">
        <v>9</v>
      </c>
      <c r="L42" s="421">
        <f t="shared" si="5"/>
        <v>44</v>
      </c>
      <c r="M42" s="421">
        <v>0</v>
      </c>
      <c r="N42" s="421">
        <v>0</v>
      </c>
      <c r="O42" s="421">
        <v>6</v>
      </c>
      <c r="P42" s="421">
        <v>8</v>
      </c>
      <c r="Q42" s="421">
        <v>0</v>
      </c>
      <c r="R42" s="421">
        <f t="shared" si="6"/>
        <v>14</v>
      </c>
      <c r="S42" s="421">
        <v>0</v>
      </c>
      <c r="T42" s="421">
        <v>15</v>
      </c>
      <c r="U42" s="421">
        <v>68</v>
      </c>
      <c r="V42" s="421">
        <v>24</v>
      </c>
      <c r="W42" s="421">
        <v>3</v>
      </c>
      <c r="X42" s="421">
        <f t="shared" si="7"/>
        <v>110</v>
      </c>
      <c r="Y42" s="421">
        <v>0</v>
      </c>
      <c r="Z42" s="421">
        <v>1</v>
      </c>
      <c r="AA42" s="421">
        <v>1</v>
      </c>
      <c r="AB42" s="421">
        <v>1</v>
      </c>
      <c r="AC42" s="421">
        <v>1</v>
      </c>
      <c r="AD42" s="421">
        <f t="shared" si="8"/>
        <v>4</v>
      </c>
      <c r="AE42" s="571">
        <f t="shared" si="9"/>
        <v>172</v>
      </c>
    </row>
    <row r="43" spans="1:33">
      <c r="A43" s="545">
        <v>6</v>
      </c>
      <c r="B43" s="545">
        <v>2</v>
      </c>
      <c r="C43" s="545">
        <v>10</v>
      </c>
      <c r="D43" s="2200"/>
      <c r="E43" s="421" t="s">
        <v>54</v>
      </c>
      <c r="F43" s="20"/>
      <c r="G43" s="421">
        <v>0</v>
      </c>
      <c r="H43" s="421">
        <v>0</v>
      </c>
      <c r="I43" s="421">
        <v>2</v>
      </c>
      <c r="J43" s="421">
        <v>0</v>
      </c>
      <c r="K43" s="421">
        <v>2</v>
      </c>
      <c r="L43" s="421">
        <f t="shared" si="5"/>
        <v>4</v>
      </c>
      <c r="M43" s="421">
        <v>0</v>
      </c>
      <c r="N43" s="421">
        <v>0</v>
      </c>
      <c r="O43" s="421">
        <v>0</v>
      </c>
      <c r="P43" s="421">
        <v>0</v>
      </c>
      <c r="Q43" s="421">
        <v>0</v>
      </c>
      <c r="R43" s="421">
        <f t="shared" si="6"/>
        <v>0</v>
      </c>
      <c r="S43" s="421">
        <v>0</v>
      </c>
      <c r="T43" s="421">
        <v>11</v>
      </c>
      <c r="U43" s="421">
        <v>47</v>
      </c>
      <c r="V43" s="421">
        <v>12</v>
      </c>
      <c r="W43" s="421">
        <v>0</v>
      </c>
      <c r="X43" s="421">
        <f t="shared" si="7"/>
        <v>70</v>
      </c>
      <c r="Y43" s="421">
        <v>0</v>
      </c>
      <c r="Z43" s="421">
        <v>0</v>
      </c>
      <c r="AA43" s="421">
        <v>0</v>
      </c>
      <c r="AB43" s="421">
        <v>1</v>
      </c>
      <c r="AC43" s="421">
        <v>1</v>
      </c>
      <c r="AD43" s="421">
        <f t="shared" si="8"/>
        <v>2</v>
      </c>
      <c r="AE43" s="571">
        <f t="shared" si="9"/>
        <v>76</v>
      </c>
    </row>
    <row r="44" spans="1:33">
      <c r="A44" s="545">
        <v>6</v>
      </c>
      <c r="B44" s="545">
        <v>2</v>
      </c>
      <c r="C44" s="545">
        <v>10</v>
      </c>
      <c r="D44" s="2200"/>
      <c r="E44" s="421" t="s">
        <v>55</v>
      </c>
      <c r="F44" s="20"/>
      <c r="G44" s="421">
        <v>0</v>
      </c>
      <c r="H44" s="421">
        <v>2</v>
      </c>
      <c r="I44" s="421">
        <v>0</v>
      </c>
      <c r="J44" s="421">
        <v>16</v>
      </c>
      <c r="K44" s="421">
        <v>8</v>
      </c>
      <c r="L44" s="421">
        <f t="shared" si="5"/>
        <v>26</v>
      </c>
      <c r="M44" s="421">
        <v>0</v>
      </c>
      <c r="N44" s="421">
        <v>1</v>
      </c>
      <c r="O44" s="421">
        <v>0</v>
      </c>
      <c r="P44" s="421">
        <v>2</v>
      </c>
      <c r="Q44" s="421">
        <v>0</v>
      </c>
      <c r="R44" s="421">
        <f t="shared" si="6"/>
        <v>3</v>
      </c>
      <c r="S44" s="421">
        <v>0</v>
      </c>
      <c r="T44" s="421">
        <v>11</v>
      </c>
      <c r="U44" s="421">
        <v>1</v>
      </c>
      <c r="V44" s="421">
        <v>5</v>
      </c>
      <c r="W44" s="421">
        <v>1</v>
      </c>
      <c r="X44" s="421">
        <f t="shared" si="7"/>
        <v>18</v>
      </c>
      <c r="Y44" s="421">
        <v>0</v>
      </c>
      <c r="Z44" s="421">
        <v>3</v>
      </c>
      <c r="AA44" s="421">
        <v>0</v>
      </c>
      <c r="AB44" s="421">
        <v>5</v>
      </c>
      <c r="AC44" s="421">
        <v>0</v>
      </c>
      <c r="AD44" s="421">
        <f t="shared" si="8"/>
        <v>8</v>
      </c>
      <c r="AE44" s="571">
        <f t="shared" si="9"/>
        <v>55</v>
      </c>
    </row>
    <row r="45" spans="1:33">
      <c r="A45" s="545">
        <v>6</v>
      </c>
      <c r="B45" s="545">
        <v>2</v>
      </c>
      <c r="C45" s="545">
        <v>6</v>
      </c>
      <c r="D45" s="2200"/>
      <c r="E45" s="421" t="s">
        <v>189</v>
      </c>
      <c r="F45" s="20"/>
      <c r="G45" s="421">
        <v>0</v>
      </c>
      <c r="H45" s="421">
        <v>0</v>
      </c>
      <c r="I45" s="421">
        <v>0</v>
      </c>
      <c r="J45" s="421">
        <v>0</v>
      </c>
      <c r="K45" s="421">
        <v>1</v>
      </c>
      <c r="L45" s="421">
        <f t="shared" si="5"/>
        <v>1</v>
      </c>
      <c r="M45" s="421">
        <v>0</v>
      </c>
      <c r="N45" s="421">
        <v>0</v>
      </c>
      <c r="O45" s="421">
        <v>0</v>
      </c>
      <c r="P45" s="421">
        <v>0</v>
      </c>
      <c r="Q45" s="421">
        <v>0</v>
      </c>
      <c r="R45" s="421">
        <f t="shared" si="6"/>
        <v>0</v>
      </c>
      <c r="S45" s="421">
        <v>0</v>
      </c>
      <c r="T45" s="421">
        <v>2</v>
      </c>
      <c r="U45" s="421">
        <v>0</v>
      </c>
      <c r="V45" s="421">
        <v>17</v>
      </c>
      <c r="W45" s="421">
        <v>8</v>
      </c>
      <c r="X45" s="421">
        <f t="shared" si="7"/>
        <v>27</v>
      </c>
      <c r="Y45" s="421">
        <v>0</v>
      </c>
      <c r="Z45" s="421">
        <v>0</v>
      </c>
      <c r="AA45" s="421">
        <v>0</v>
      </c>
      <c r="AB45" s="421">
        <v>0</v>
      </c>
      <c r="AC45" s="421">
        <v>1</v>
      </c>
      <c r="AD45" s="421">
        <f t="shared" si="8"/>
        <v>1</v>
      </c>
      <c r="AE45" s="571">
        <f t="shared" si="9"/>
        <v>29</v>
      </c>
    </row>
    <row r="46" spans="1:33">
      <c r="A46" s="545">
        <v>6</v>
      </c>
      <c r="B46" s="545">
        <v>2</v>
      </c>
      <c r="C46" s="545">
        <v>11</v>
      </c>
      <c r="D46" s="2200"/>
      <c r="E46" s="421" t="s">
        <v>15</v>
      </c>
      <c r="F46" s="20"/>
      <c r="G46" s="421">
        <v>0</v>
      </c>
      <c r="H46" s="421">
        <v>0</v>
      </c>
      <c r="I46" s="421">
        <v>0</v>
      </c>
      <c r="J46" s="421">
        <v>0</v>
      </c>
      <c r="K46" s="421">
        <v>3</v>
      </c>
      <c r="L46" s="421">
        <f t="shared" si="5"/>
        <v>3</v>
      </c>
      <c r="M46" s="421">
        <v>0</v>
      </c>
      <c r="N46" s="421">
        <v>0</v>
      </c>
      <c r="O46" s="421">
        <v>0</v>
      </c>
      <c r="P46" s="421">
        <v>0</v>
      </c>
      <c r="Q46" s="421">
        <v>1</v>
      </c>
      <c r="R46" s="421">
        <f t="shared" si="6"/>
        <v>1</v>
      </c>
      <c r="S46" s="421">
        <v>0</v>
      </c>
      <c r="T46" s="421">
        <v>0</v>
      </c>
      <c r="U46" s="421">
        <v>0</v>
      </c>
      <c r="V46" s="421">
        <v>0</v>
      </c>
      <c r="W46" s="421">
        <v>0</v>
      </c>
      <c r="X46" s="421">
        <f t="shared" si="7"/>
        <v>0</v>
      </c>
      <c r="Y46" s="421">
        <v>0</v>
      </c>
      <c r="Z46" s="421">
        <v>2</v>
      </c>
      <c r="AA46" s="421">
        <v>0</v>
      </c>
      <c r="AB46" s="421">
        <v>1</v>
      </c>
      <c r="AC46" s="421">
        <v>1</v>
      </c>
      <c r="AD46" s="421">
        <f t="shared" si="8"/>
        <v>4</v>
      </c>
      <c r="AE46" s="571">
        <f t="shared" si="9"/>
        <v>8</v>
      </c>
    </row>
    <row r="47" spans="1:33">
      <c r="A47" s="545">
        <v>6</v>
      </c>
      <c r="B47" s="545">
        <v>2</v>
      </c>
      <c r="C47" s="545">
        <v>10</v>
      </c>
      <c r="D47" s="2201"/>
      <c r="E47" s="421" t="s">
        <v>188</v>
      </c>
      <c r="F47" s="20"/>
      <c r="G47" s="421">
        <v>0</v>
      </c>
      <c r="H47" s="421">
        <v>0</v>
      </c>
      <c r="I47" s="421">
        <v>0</v>
      </c>
      <c r="J47" s="421">
        <v>1</v>
      </c>
      <c r="K47" s="421">
        <v>0</v>
      </c>
      <c r="L47" s="421">
        <f t="shared" si="5"/>
        <v>1</v>
      </c>
      <c r="M47" s="421">
        <v>0</v>
      </c>
      <c r="N47" s="421">
        <v>0</v>
      </c>
      <c r="O47" s="421">
        <v>0</v>
      </c>
      <c r="P47" s="421">
        <v>0</v>
      </c>
      <c r="Q47" s="421">
        <v>0</v>
      </c>
      <c r="R47" s="421">
        <f t="shared" si="6"/>
        <v>0</v>
      </c>
      <c r="S47" s="421">
        <v>0</v>
      </c>
      <c r="T47" s="421">
        <v>0</v>
      </c>
      <c r="U47" s="421">
        <v>0</v>
      </c>
      <c r="V47" s="421">
        <v>0</v>
      </c>
      <c r="W47" s="421">
        <v>0</v>
      </c>
      <c r="X47" s="421">
        <f t="shared" si="7"/>
        <v>0</v>
      </c>
      <c r="Y47" s="421">
        <v>0</v>
      </c>
      <c r="Z47" s="421">
        <v>0</v>
      </c>
      <c r="AA47" s="421">
        <v>0</v>
      </c>
      <c r="AB47" s="421">
        <v>0</v>
      </c>
      <c r="AC47" s="421">
        <v>0</v>
      </c>
      <c r="AD47" s="421">
        <f t="shared" si="8"/>
        <v>0</v>
      </c>
      <c r="AE47" s="571">
        <f t="shared" si="9"/>
        <v>1</v>
      </c>
    </row>
    <row r="48" spans="1:33">
      <c r="A48" s="545"/>
      <c r="B48" s="545"/>
      <c r="C48" s="545"/>
      <c r="D48" s="2203">
        <v>1407</v>
      </c>
      <c r="E48" s="23" t="s">
        <v>62</v>
      </c>
      <c r="F48" s="573"/>
      <c r="G48" s="543">
        <f>SUM(G49:G50)</f>
        <v>0</v>
      </c>
      <c r="H48" s="543">
        <f>SUM(H49:H50)</f>
        <v>0</v>
      </c>
      <c r="I48" s="543">
        <f>SUM(I49:I50)</f>
        <v>0</v>
      </c>
      <c r="J48" s="543">
        <f>SUM(J49:J50)</f>
        <v>5</v>
      </c>
      <c r="K48" s="543">
        <f>SUM(K49:K50)</f>
        <v>27</v>
      </c>
      <c r="L48" s="543">
        <f t="shared" si="5"/>
        <v>32</v>
      </c>
      <c r="M48" s="543">
        <f>SUM(M49:M50)</f>
        <v>0</v>
      </c>
      <c r="N48" s="543">
        <f>SUM(N49:N50)</f>
        <v>0</v>
      </c>
      <c r="O48" s="543">
        <f>SUM(O49:O50)</f>
        <v>0</v>
      </c>
      <c r="P48" s="543">
        <f>SUM(P49:P50)</f>
        <v>0</v>
      </c>
      <c r="Q48" s="543">
        <f>SUM(Q49:Q50)</f>
        <v>0</v>
      </c>
      <c r="R48" s="543">
        <f t="shared" si="6"/>
        <v>0</v>
      </c>
      <c r="S48" s="543">
        <f>SUM(S49:S50)</f>
        <v>0</v>
      </c>
      <c r="T48" s="543">
        <f>SUM(T49:T50)</f>
        <v>2</v>
      </c>
      <c r="U48" s="543">
        <f>SUM(U49:U50)</f>
        <v>0</v>
      </c>
      <c r="V48" s="543">
        <f>SUM(V49:V50)</f>
        <v>13</v>
      </c>
      <c r="W48" s="543">
        <f>SUM(W49:W50)</f>
        <v>3</v>
      </c>
      <c r="X48" s="543">
        <f t="shared" si="7"/>
        <v>18</v>
      </c>
      <c r="Y48" s="543">
        <f>SUM(Y49:Y50)</f>
        <v>0</v>
      </c>
      <c r="Z48" s="543">
        <f>SUM(Z49:Z50)</f>
        <v>2</v>
      </c>
      <c r="AA48" s="543">
        <f>SUM(AA49:AA50)</f>
        <v>0</v>
      </c>
      <c r="AB48" s="543">
        <f>SUM(AB49:AB50)</f>
        <v>5</v>
      </c>
      <c r="AC48" s="543">
        <f>SUM(AC49:AC50)</f>
        <v>0</v>
      </c>
      <c r="AD48" s="543">
        <f t="shared" si="8"/>
        <v>7</v>
      </c>
      <c r="AE48" s="542">
        <f t="shared" si="9"/>
        <v>57</v>
      </c>
    </row>
    <row r="49" spans="1:31" s="531" customFormat="1">
      <c r="A49" s="468">
        <v>7</v>
      </c>
      <c r="B49" s="468">
        <v>6</v>
      </c>
      <c r="C49" s="468">
        <v>10</v>
      </c>
      <c r="D49" s="2203"/>
      <c r="E49" s="421" t="s">
        <v>56</v>
      </c>
      <c r="F49" s="20"/>
      <c r="G49" s="421">
        <v>0</v>
      </c>
      <c r="H49" s="421">
        <v>0</v>
      </c>
      <c r="I49" s="421">
        <v>0</v>
      </c>
      <c r="J49" s="421">
        <v>5</v>
      </c>
      <c r="K49" s="421">
        <v>6</v>
      </c>
      <c r="L49" s="421">
        <f t="shared" si="5"/>
        <v>11</v>
      </c>
      <c r="M49" s="421">
        <v>0</v>
      </c>
      <c r="N49" s="421">
        <v>0</v>
      </c>
      <c r="O49" s="421">
        <v>0</v>
      </c>
      <c r="P49" s="421">
        <v>0</v>
      </c>
      <c r="Q49" s="421">
        <v>0</v>
      </c>
      <c r="R49" s="421">
        <f t="shared" si="6"/>
        <v>0</v>
      </c>
      <c r="S49" s="421">
        <v>0</v>
      </c>
      <c r="T49" s="421">
        <v>0</v>
      </c>
      <c r="U49" s="421">
        <v>0</v>
      </c>
      <c r="V49" s="421">
        <v>9</v>
      </c>
      <c r="W49" s="421">
        <v>2</v>
      </c>
      <c r="X49" s="421">
        <f t="shared" si="7"/>
        <v>11</v>
      </c>
      <c r="Y49" s="421">
        <v>0</v>
      </c>
      <c r="Z49" s="421">
        <v>2</v>
      </c>
      <c r="AA49" s="421">
        <v>0</v>
      </c>
      <c r="AB49" s="421">
        <v>4</v>
      </c>
      <c r="AC49" s="421">
        <v>0</v>
      </c>
      <c r="AD49" s="421">
        <f t="shared" si="8"/>
        <v>6</v>
      </c>
      <c r="AE49" s="571">
        <f t="shared" si="9"/>
        <v>28</v>
      </c>
    </row>
    <row r="50" spans="1:31">
      <c r="A50" s="468">
        <v>7</v>
      </c>
      <c r="B50" s="468">
        <v>3</v>
      </c>
      <c r="C50" s="468">
        <v>11</v>
      </c>
      <c r="D50" s="2203"/>
      <c r="E50" s="421" t="s">
        <v>25</v>
      </c>
      <c r="F50" s="20"/>
      <c r="G50" s="421">
        <v>0</v>
      </c>
      <c r="H50" s="421">
        <v>0</v>
      </c>
      <c r="I50" s="421">
        <v>0</v>
      </c>
      <c r="J50" s="421">
        <v>0</v>
      </c>
      <c r="K50" s="421">
        <v>21</v>
      </c>
      <c r="L50" s="421">
        <f t="shared" si="5"/>
        <v>21</v>
      </c>
      <c r="M50" s="421">
        <v>0</v>
      </c>
      <c r="N50" s="421">
        <v>0</v>
      </c>
      <c r="O50" s="421">
        <v>0</v>
      </c>
      <c r="P50" s="421">
        <v>0</v>
      </c>
      <c r="Q50" s="421">
        <v>0</v>
      </c>
      <c r="R50" s="421">
        <f t="shared" si="6"/>
        <v>0</v>
      </c>
      <c r="S50" s="421">
        <v>0</v>
      </c>
      <c r="T50" s="421">
        <v>2</v>
      </c>
      <c r="U50" s="421">
        <v>0</v>
      </c>
      <c r="V50" s="421">
        <v>4</v>
      </c>
      <c r="W50" s="421">
        <v>1</v>
      </c>
      <c r="X50" s="421">
        <f t="shared" si="7"/>
        <v>7</v>
      </c>
      <c r="Y50" s="421">
        <v>0</v>
      </c>
      <c r="Z50" s="421">
        <v>0</v>
      </c>
      <c r="AA50" s="421">
        <v>0</v>
      </c>
      <c r="AB50" s="421">
        <v>1</v>
      </c>
      <c r="AC50" s="421">
        <v>0</v>
      </c>
      <c r="AD50" s="421">
        <f t="shared" si="8"/>
        <v>1</v>
      </c>
      <c r="AE50" s="571">
        <f t="shared" si="9"/>
        <v>29</v>
      </c>
    </row>
    <row r="51" spans="1:31">
      <c r="A51" s="545"/>
      <c r="B51" s="545"/>
      <c r="C51" s="545"/>
      <c r="D51" s="2202">
        <v>1408</v>
      </c>
      <c r="E51" s="23" t="s">
        <v>63</v>
      </c>
      <c r="F51" s="23"/>
      <c r="G51" s="543">
        <f>SUM(G52:G57)</f>
        <v>0</v>
      </c>
      <c r="H51" s="543">
        <f>SUM(H52:H57)</f>
        <v>2</v>
      </c>
      <c r="I51" s="543">
        <f>SUM(I52:I57)</f>
        <v>0</v>
      </c>
      <c r="J51" s="543">
        <f>SUM(J52:J57)</f>
        <v>18</v>
      </c>
      <c r="K51" s="543">
        <f>SUM(K52:K57)</f>
        <v>34</v>
      </c>
      <c r="L51" s="543">
        <f t="shared" si="5"/>
        <v>54</v>
      </c>
      <c r="M51" s="543">
        <f>SUM(M52:M57)</f>
        <v>0</v>
      </c>
      <c r="N51" s="543">
        <f>SUM(N52:N57)</f>
        <v>1</v>
      </c>
      <c r="O51" s="543">
        <f>SUM(O52:O57)</f>
        <v>0</v>
      </c>
      <c r="P51" s="543">
        <f>SUM(P52:P57)</f>
        <v>3</v>
      </c>
      <c r="Q51" s="543">
        <f>SUM(Q52:Q57)</f>
        <v>2</v>
      </c>
      <c r="R51" s="543">
        <f t="shared" si="6"/>
        <v>6</v>
      </c>
      <c r="S51" s="543">
        <f>SUM(S52:S57)</f>
        <v>1</v>
      </c>
      <c r="T51" s="543">
        <f>SUM(T52:T57)</f>
        <v>9</v>
      </c>
      <c r="U51" s="543">
        <f>SUM(U52:U57)</f>
        <v>0</v>
      </c>
      <c r="V51" s="543">
        <f>SUM(V52:V57)</f>
        <v>32</v>
      </c>
      <c r="W51" s="543">
        <f>SUM(W52:W57)</f>
        <v>14</v>
      </c>
      <c r="X51" s="543">
        <f t="shared" si="7"/>
        <v>56</v>
      </c>
      <c r="Y51" s="543">
        <f>SUM(Y52:Y57)</f>
        <v>0</v>
      </c>
      <c r="Z51" s="543">
        <f>SUM(Z52:Z57)</f>
        <v>4</v>
      </c>
      <c r="AA51" s="543">
        <f>SUM(AA52:AA57)</f>
        <v>0</v>
      </c>
      <c r="AB51" s="543">
        <f>SUM(AB52:AB57)</f>
        <v>6</v>
      </c>
      <c r="AC51" s="543">
        <f>SUM(AC52:AC57)</f>
        <v>0</v>
      </c>
      <c r="AD51" s="543">
        <f t="shared" si="8"/>
        <v>10</v>
      </c>
      <c r="AE51" s="542">
        <f t="shared" si="9"/>
        <v>126</v>
      </c>
    </row>
    <row r="52" spans="1:31" s="531" customFormat="1">
      <c r="A52" s="468">
        <v>8</v>
      </c>
      <c r="B52" s="468">
        <v>4</v>
      </c>
      <c r="C52" s="468">
        <v>6</v>
      </c>
      <c r="D52" s="2203"/>
      <c r="E52" s="421" t="s">
        <v>16</v>
      </c>
      <c r="F52" s="20"/>
      <c r="G52" s="421">
        <v>0</v>
      </c>
      <c r="H52" s="421">
        <v>0</v>
      </c>
      <c r="I52" s="421">
        <v>0</v>
      </c>
      <c r="J52" s="421">
        <v>0</v>
      </c>
      <c r="K52" s="421">
        <v>7</v>
      </c>
      <c r="L52" s="421">
        <f t="shared" si="5"/>
        <v>7</v>
      </c>
      <c r="M52" s="421">
        <v>0</v>
      </c>
      <c r="N52" s="421">
        <v>0</v>
      </c>
      <c r="O52" s="421">
        <v>0</v>
      </c>
      <c r="P52" s="421">
        <v>0</v>
      </c>
      <c r="Q52" s="421">
        <v>0</v>
      </c>
      <c r="R52" s="421">
        <f t="shared" si="6"/>
        <v>0</v>
      </c>
      <c r="S52" s="421">
        <v>1</v>
      </c>
      <c r="T52" s="421">
        <v>2</v>
      </c>
      <c r="U52" s="421">
        <v>0</v>
      </c>
      <c r="V52" s="421">
        <v>6</v>
      </c>
      <c r="W52" s="421">
        <v>2</v>
      </c>
      <c r="X52" s="421">
        <f t="shared" si="7"/>
        <v>11</v>
      </c>
      <c r="Y52" s="421">
        <v>0</v>
      </c>
      <c r="Z52" s="421">
        <v>1</v>
      </c>
      <c r="AA52" s="421">
        <v>0</v>
      </c>
      <c r="AB52" s="421">
        <v>1</v>
      </c>
      <c r="AC52" s="421">
        <v>0</v>
      </c>
      <c r="AD52" s="421">
        <f t="shared" si="8"/>
        <v>2</v>
      </c>
      <c r="AE52" s="571">
        <f t="shared" si="9"/>
        <v>20</v>
      </c>
    </row>
    <row r="53" spans="1:31">
      <c r="A53" s="468">
        <v>8</v>
      </c>
      <c r="B53" s="468">
        <v>4</v>
      </c>
      <c r="C53" s="468">
        <v>8</v>
      </c>
      <c r="D53" s="2203"/>
      <c r="E53" s="421" t="s">
        <v>57</v>
      </c>
      <c r="F53" s="20"/>
      <c r="G53" s="421">
        <v>0</v>
      </c>
      <c r="H53" s="421">
        <v>2</v>
      </c>
      <c r="I53" s="421">
        <v>0</v>
      </c>
      <c r="J53" s="421">
        <v>7</v>
      </c>
      <c r="K53" s="421">
        <v>12</v>
      </c>
      <c r="L53" s="421">
        <f t="shared" si="5"/>
        <v>21</v>
      </c>
      <c r="M53" s="421">
        <v>0</v>
      </c>
      <c r="N53" s="421">
        <v>1</v>
      </c>
      <c r="O53" s="421">
        <v>0</v>
      </c>
      <c r="P53" s="421">
        <v>2</v>
      </c>
      <c r="Q53" s="421">
        <v>2</v>
      </c>
      <c r="R53" s="421">
        <f t="shared" si="6"/>
        <v>5</v>
      </c>
      <c r="S53" s="421">
        <v>0</v>
      </c>
      <c r="T53" s="421">
        <v>2</v>
      </c>
      <c r="U53" s="421">
        <v>0</v>
      </c>
      <c r="V53" s="421">
        <v>9</v>
      </c>
      <c r="W53" s="421">
        <v>7</v>
      </c>
      <c r="X53" s="421">
        <f t="shared" si="7"/>
        <v>18</v>
      </c>
      <c r="Y53" s="421">
        <v>0</v>
      </c>
      <c r="Z53" s="421">
        <v>2</v>
      </c>
      <c r="AA53" s="421">
        <v>0</v>
      </c>
      <c r="AB53" s="421">
        <v>1</v>
      </c>
      <c r="AC53" s="421">
        <v>0</v>
      </c>
      <c r="AD53" s="421">
        <f t="shared" si="8"/>
        <v>3</v>
      </c>
      <c r="AE53" s="571">
        <f t="shared" si="9"/>
        <v>47</v>
      </c>
    </row>
    <row r="54" spans="1:31">
      <c r="A54" s="468">
        <v>8</v>
      </c>
      <c r="B54" s="468">
        <v>4</v>
      </c>
      <c r="C54" s="468">
        <v>15</v>
      </c>
      <c r="D54" s="2203"/>
      <c r="E54" s="421" t="s">
        <v>65</v>
      </c>
      <c r="F54" s="20"/>
      <c r="G54" s="421">
        <v>0</v>
      </c>
      <c r="H54" s="421">
        <v>0</v>
      </c>
      <c r="I54" s="421">
        <v>0</v>
      </c>
      <c r="J54" s="421">
        <v>0</v>
      </c>
      <c r="K54" s="421">
        <v>0</v>
      </c>
      <c r="L54" s="421">
        <f t="shared" si="5"/>
        <v>0</v>
      </c>
      <c r="M54" s="421">
        <v>0</v>
      </c>
      <c r="N54" s="421">
        <v>0</v>
      </c>
      <c r="O54" s="421">
        <v>0</v>
      </c>
      <c r="P54" s="421">
        <v>0</v>
      </c>
      <c r="Q54" s="421">
        <v>0</v>
      </c>
      <c r="R54" s="421">
        <f t="shared" si="6"/>
        <v>0</v>
      </c>
      <c r="S54" s="421">
        <v>0</v>
      </c>
      <c r="T54" s="421">
        <v>0</v>
      </c>
      <c r="U54" s="421">
        <v>0</v>
      </c>
      <c r="V54" s="421">
        <v>0</v>
      </c>
      <c r="W54" s="421">
        <v>0</v>
      </c>
      <c r="X54" s="421">
        <f t="shared" si="7"/>
        <v>0</v>
      </c>
      <c r="Y54" s="421">
        <v>0</v>
      </c>
      <c r="Z54" s="421">
        <v>0</v>
      </c>
      <c r="AA54" s="421">
        <v>0</v>
      </c>
      <c r="AB54" s="421">
        <v>0</v>
      </c>
      <c r="AC54" s="421">
        <v>0</v>
      </c>
      <c r="AD54" s="421">
        <f t="shared" si="8"/>
        <v>0</v>
      </c>
      <c r="AE54" s="571">
        <f t="shared" si="9"/>
        <v>0</v>
      </c>
    </row>
    <row r="55" spans="1:31">
      <c r="A55" s="468">
        <v>8</v>
      </c>
      <c r="B55" s="468">
        <v>4</v>
      </c>
      <c r="C55" s="468">
        <v>10</v>
      </c>
      <c r="D55" s="2203"/>
      <c r="E55" s="421" t="s">
        <v>64</v>
      </c>
      <c r="F55" s="20"/>
      <c r="G55" s="421">
        <v>0</v>
      </c>
      <c r="H55" s="421">
        <v>0</v>
      </c>
      <c r="I55" s="421">
        <v>0</v>
      </c>
      <c r="J55" s="421">
        <v>0</v>
      </c>
      <c r="K55" s="421">
        <v>0</v>
      </c>
      <c r="L55" s="421">
        <f t="shared" si="5"/>
        <v>0</v>
      </c>
      <c r="M55" s="421">
        <v>0</v>
      </c>
      <c r="N55" s="421">
        <v>0</v>
      </c>
      <c r="O55" s="421">
        <v>0</v>
      </c>
      <c r="P55" s="421">
        <v>0</v>
      </c>
      <c r="Q55" s="421">
        <v>0</v>
      </c>
      <c r="R55" s="421">
        <f t="shared" si="6"/>
        <v>0</v>
      </c>
      <c r="S55" s="421">
        <v>0</v>
      </c>
      <c r="T55" s="421">
        <v>0</v>
      </c>
      <c r="U55" s="421">
        <v>0</v>
      </c>
      <c r="V55" s="421">
        <v>0</v>
      </c>
      <c r="W55" s="421">
        <v>0</v>
      </c>
      <c r="X55" s="421">
        <f t="shared" si="7"/>
        <v>0</v>
      </c>
      <c r="Y55" s="421">
        <v>0</v>
      </c>
      <c r="Z55" s="421">
        <v>0</v>
      </c>
      <c r="AA55" s="421">
        <v>0</v>
      </c>
      <c r="AB55" s="421">
        <v>0</v>
      </c>
      <c r="AC55" s="421">
        <v>0</v>
      </c>
      <c r="AD55" s="421">
        <f t="shared" si="8"/>
        <v>0</v>
      </c>
      <c r="AE55" s="571">
        <f t="shared" si="9"/>
        <v>0</v>
      </c>
    </row>
    <row r="56" spans="1:31">
      <c r="A56" s="468">
        <v>8</v>
      </c>
      <c r="B56" s="468">
        <v>4</v>
      </c>
      <c r="C56" s="468">
        <v>11</v>
      </c>
      <c r="D56" s="2203"/>
      <c r="E56" s="421" t="s">
        <v>18</v>
      </c>
      <c r="F56" s="20"/>
      <c r="G56" s="421">
        <v>0</v>
      </c>
      <c r="H56" s="421">
        <v>0</v>
      </c>
      <c r="I56" s="421">
        <v>0</v>
      </c>
      <c r="J56" s="421">
        <v>8</v>
      </c>
      <c r="K56" s="421">
        <v>8</v>
      </c>
      <c r="L56" s="421">
        <f t="shared" si="5"/>
        <v>16</v>
      </c>
      <c r="M56" s="421">
        <v>0</v>
      </c>
      <c r="N56" s="421">
        <v>0</v>
      </c>
      <c r="O56" s="421">
        <v>0</v>
      </c>
      <c r="P56" s="421">
        <v>0</v>
      </c>
      <c r="Q56" s="421">
        <v>0</v>
      </c>
      <c r="R56" s="421">
        <f t="shared" si="6"/>
        <v>0</v>
      </c>
      <c r="S56" s="421">
        <v>0</v>
      </c>
      <c r="T56" s="421">
        <v>1</v>
      </c>
      <c r="U56" s="421">
        <v>0</v>
      </c>
      <c r="V56" s="421">
        <v>15</v>
      </c>
      <c r="W56" s="421">
        <v>5</v>
      </c>
      <c r="X56" s="421">
        <f t="shared" si="7"/>
        <v>21</v>
      </c>
      <c r="Y56" s="421">
        <v>0</v>
      </c>
      <c r="Z56" s="421">
        <v>1</v>
      </c>
      <c r="AA56" s="421">
        <v>0</v>
      </c>
      <c r="AB56" s="421">
        <v>3</v>
      </c>
      <c r="AC56" s="421">
        <v>0</v>
      </c>
      <c r="AD56" s="421">
        <f t="shared" si="8"/>
        <v>4</v>
      </c>
      <c r="AE56" s="571">
        <f t="shared" si="9"/>
        <v>41</v>
      </c>
    </row>
    <row r="57" spans="1:31">
      <c r="A57" s="468">
        <v>8</v>
      </c>
      <c r="B57" s="468">
        <v>4</v>
      </c>
      <c r="C57" s="468">
        <v>11</v>
      </c>
      <c r="D57" s="2204"/>
      <c r="E57" s="421" t="s">
        <v>59</v>
      </c>
      <c r="F57" s="548"/>
      <c r="G57" s="421">
        <v>0</v>
      </c>
      <c r="H57" s="421">
        <v>0</v>
      </c>
      <c r="I57" s="421">
        <v>0</v>
      </c>
      <c r="J57" s="421">
        <v>3</v>
      </c>
      <c r="K57" s="421">
        <v>7</v>
      </c>
      <c r="L57" s="421">
        <f t="shared" si="5"/>
        <v>10</v>
      </c>
      <c r="M57" s="421">
        <v>0</v>
      </c>
      <c r="N57" s="421">
        <v>0</v>
      </c>
      <c r="O57" s="421">
        <v>0</v>
      </c>
      <c r="P57" s="421">
        <v>1</v>
      </c>
      <c r="Q57" s="421">
        <v>0</v>
      </c>
      <c r="R57" s="421">
        <f t="shared" si="6"/>
        <v>1</v>
      </c>
      <c r="S57" s="421">
        <v>0</v>
      </c>
      <c r="T57" s="421">
        <v>4</v>
      </c>
      <c r="U57" s="421">
        <v>0</v>
      </c>
      <c r="V57" s="421">
        <v>2</v>
      </c>
      <c r="W57" s="421">
        <v>0</v>
      </c>
      <c r="X57" s="421">
        <f t="shared" si="7"/>
        <v>6</v>
      </c>
      <c r="Y57" s="421">
        <v>0</v>
      </c>
      <c r="Z57" s="421">
        <v>0</v>
      </c>
      <c r="AA57" s="421">
        <v>0</v>
      </c>
      <c r="AB57" s="421">
        <v>1</v>
      </c>
      <c r="AC57" s="421">
        <v>0</v>
      </c>
      <c r="AD57" s="421">
        <f t="shared" si="8"/>
        <v>1</v>
      </c>
      <c r="AE57" s="571">
        <f t="shared" si="9"/>
        <v>18</v>
      </c>
    </row>
    <row r="58" spans="1:31">
      <c r="A58" s="545"/>
      <c r="B58" s="545"/>
      <c r="C58" s="545"/>
      <c r="D58" s="2202">
        <v>1624</v>
      </c>
      <c r="E58" s="23" t="s">
        <v>19</v>
      </c>
      <c r="F58" s="573"/>
      <c r="G58" s="543">
        <f>SUM(G59:G61)</f>
        <v>0</v>
      </c>
      <c r="H58" s="543">
        <f>SUM(H59:H61)</f>
        <v>1</v>
      </c>
      <c r="I58" s="543">
        <f>SUM(I59:I61)</f>
        <v>0</v>
      </c>
      <c r="J58" s="543">
        <f>SUM(J59:J61)</f>
        <v>5</v>
      </c>
      <c r="K58" s="543">
        <f>SUM(K59:K61)</f>
        <v>8</v>
      </c>
      <c r="L58" s="543">
        <f t="shared" si="5"/>
        <v>14</v>
      </c>
      <c r="M58" s="543">
        <f>SUM(M59:M61)</f>
        <v>0</v>
      </c>
      <c r="N58" s="543">
        <f>SUM(N59:N61)</f>
        <v>0</v>
      </c>
      <c r="O58" s="543">
        <f>SUM(O59:O61)</f>
        <v>0</v>
      </c>
      <c r="P58" s="543">
        <f>SUM(P59:P61)</f>
        <v>0</v>
      </c>
      <c r="Q58" s="543">
        <f>SUM(Q59:Q61)</f>
        <v>0</v>
      </c>
      <c r="R58" s="543">
        <f t="shared" si="6"/>
        <v>0</v>
      </c>
      <c r="S58" s="543">
        <f>SUM(S59:S61)</f>
        <v>0</v>
      </c>
      <c r="T58" s="543">
        <f>SUM(T59:T61)</f>
        <v>8</v>
      </c>
      <c r="U58" s="543">
        <f>SUM(U59:U61)</f>
        <v>0</v>
      </c>
      <c r="V58" s="543">
        <f>SUM(V59:V61)</f>
        <v>4</v>
      </c>
      <c r="W58" s="543">
        <f>SUM(W59:W61)</f>
        <v>2</v>
      </c>
      <c r="X58" s="543">
        <f t="shared" si="7"/>
        <v>14</v>
      </c>
      <c r="Y58" s="543">
        <f>SUM(Y59:Y61)</f>
        <v>0</v>
      </c>
      <c r="Z58" s="543">
        <f>SUM(Z59:Z61)</f>
        <v>3</v>
      </c>
      <c r="AA58" s="543">
        <f>SUM(AA59:AA61)</f>
        <v>0</v>
      </c>
      <c r="AB58" s="543">
        <f>SUM(AB59:AB61)</f>
        <v>2</v>
      </c>
      <c r="AC58" s="543">
        <f>SUM(AC59:AC61)</f>
        <v>0</v>
      </c>
      <c r="AD58" s="543">
        <f t="shared" si="8"/>
        <v>5</v>
      </c>
      <c r="AE58" s="519">
        <f t="shared" si="9"/>
        <v>33</v>
      </c>
    </row>
    <row r="59" spans="1:31" s="531" customFormat="1">
      <c r="A59" s="545">
        <v>9</v>
      </c>
      <c r="B59" s="545">
        <v>4</v>
      </c>
      <c r="C59" s="545">
        <v>8</v>
      </c>
      <c r="D59" s="2203"/>
      <c r="E59" s="421" t="s">
        <v>186</v>
      </c>
      <c r="F59" s="20"/>
      <c r="G59" s="421">
        <v>0</v>
      </c>
      <c r="H59" s="421">
        <v>0</v>
      </c>
      <c r="I59" s="421">
        <v>0</v>
      </c>
      <c r="J59" s="421">
        <v>5</v>
      </c>
      <c r="K59" s="421">
        <v>5</v>
      </c>
      <c r="L59" s="421">
        <f t="shared" si="5"/>
        <v>10</v>
      </c>
      <c r="M59" s="421">
        <v>0</v>
      </c>
      <c r="N59" s="421">
        <v>0</v>
      </c>
      <c r="O59" s="421">
        <v>0</v>
      </c>
      <c r="P59" s="421">
        <v>0</v>
      </c>
      <c r="Q59" s="421">
        <v>0</v>
      </c>
      <c r="R59" s="421">
        <f t="shared" si="6"/>
        <v>0</v>
      </c>
      <c r="S59" s="421">
        <v>0</v>
      </c>
      <c r="T59" s="421">
        <v>0</v>
      </c>
      <c r="U59" s="421">
        <v>0</v>
      </c>
      <c r="V59" s="421">
        <v>0</v>
      </c>
      <c r="W59" s="421">
        <v>0</v>
      </c>
      <c r="X59" s="421">
        <f t="shared" si="7"/>
        <v>0</v>
      </c>
      <c r="Y59" s="421">
        <v>0</v>
      </c>
      <c r="Z59" s="421">
        <v>2</v>
      </c>
      <c r="AA59" s="421">
        <v>0</v>
      </c>
      <c r="AB59" s="421">
        <v>1</v>
      </c>
      <c r="AC59" s="421">
        <v>0</v>
      </c>
      <c r="AD59" s="421">
        <f t="shared" si="8"/>
        <v>3</v>
      </c>
      <c r="AE59" s="571">
        <f t="shared" si="9"/>
        <v>13</v>
      </c>
    </row>
    <row r="60" spans="1:31">
      <c r="A60" s="545">
        <v>9</v>
      </c>
      <c r="B60" s="545">
        <v>4</v>
      </c>
      <c r="C60" s="545">
        <v>8</v>
      </c>
      <c r="D60" s="2203"/>
      <c r="E60" s="421" t="s">
        <v>149</v>
      </c>
      <c r="F60" s="20"/>
      <c r="G60" s="421">
        <v>0</v>
      </c>
      <c r="H60" s="421">
        <v>0</v>
      </c>
      <c r="I60" s="421">
        <v>0</v>
      </c>
      <c r="J60" s="421">
        <v>0</v>
      </c>
      <c r="K60" s="421">
        <v>3</v>
      </c>
      <c r="L60" s="421">
        <f t="shared" si="5"/>
        <v>3</v>
      </c>
      <c r="M60" s="421">
        <v>0</v>
      </c>
      <c r="N60" s="421">
        <v>0</v>
      </c>
      <c r="O60" s="421">
        <v>0</v>
      </c>
      <c r="P60" s="421">
        <v>0</v>
      </c>
      <c r="Q60" s="421">
        <v>0</v>
      </c>
      <c r="R60" s="421">
        <f t="shared" si="6"/>
        <v>0</v>
      </c>
      <c r="S60" s="421">
        <v>0</v>
      </c>
      <c r="T60" s="421">
        <v>0</v>
      </c>
      <c r="U60" s="421">
        <v>0</v>
      </c>
      <c r="V60" s="421">
        <v>2</v>
      </c>
      <c r="W60" s="421">
        <v>2</v>
      </c>
      <c r="X60" s="421">
        <f t="shared" si="7"/>
        <v>4</v>
      </c>
      <c r="Y60" s="421">
        <v>0</v>
      </c>
      <c r="Z60" s="421">
        <v>0</v>
      </c>
      <c r="AA60" s="421">
        <v>0</v>
      </c>
      <c r="AB60" s="421">
        <v>0</v>
      </c>
      <c r="AC60" s="421">
        <v>0</v>
      </c>
      <c r="AD60" s="421">
        <f t="shared" si="8"/>
        <v>0</v>
      </c>
      <c r="AE60" s="571">
        <f t="shared" si="9"/>
        <v>7</v>
      </c>
    </row>
    <row r="61" spans="1:31">
      <c r="A61" s="545">
        <v>9</v>
      </c>
      <c r="B61" s="545">
        <v>5</v>
      </c>
      <c r="C61" s="545">
        <v>11</v>
      </c>
      <c r="D61" s="2204"/>
      <c r="E61" s="569" t="s">
        <v>22</v>
      </c>
      <c r="F61" s="572"/>
      <c r="G61" s="569">
        <v>0</v>
      </c>
      <c r="H61" s="569">
        <v>1</v>
      </c>
      <c r="I61" s="569">
        <v>0</v>
      </c>
      <c r="J61" s="569">
        <v>0</v>
      </c>
      <c r="K61" s="569">
        <v>0</v>
      </c>
      <c r="L61" s="569">
        <f t="shared" si="5"/>
        <v>1</v>
      </c>
      <c r="M61" s="569">
        <v>0</v>
      </c>
      <c r="N61" s="569">
        <v>0</v>
      </c>
      <c r="O61" s="569">
        <v>0</v>
      </c>
      <c r="P61" s="569">
        <v>0</v>
      </c>
      <c r="Q61" s="569">
        <v>0</v>
      </c>
      <c r="R61" s="569">
        <f t="shared" si="6"/>
        <v>0</v>
      </c>
      <c r="S61" s="569">
        <v>0</v>
      </c>
      <c r="T61" s="569">
        <v>8</v>
      </c>
      <c r="U61" s="569">
        <v>0</v>
      </c>
      <c r="V61" s="569">
        <v>2</v>
      </c>
      <c r="W61" s="569">
        <v>0</v>
      </c>
      <c r="X61" s="569">
        <f t="shared" si="7"/>
        <v>10</v>
      </c>
      <c r="Y61" s="569">
        <v>0</v>
      </c>
      <c r="Z61" s="569">
        <v>1</v>
      </c>
      <c r="AA61" s="569">
        <v>0</v>
      </c>
      <c r="AB61" s="569">
        <v>1</v>
      </c>
      <c r="AC61" s="569">
        <v>0</v>
      </c>
      <c r="AD61" s="569">
        <f t="shared" si="8"/>
        <v>2</v>
      </c>
      <c r="AE61" s="568">
        <f t="shared" si="9"/>
        <v>13</v>
      </c>
    </row>
    <row r="62" spans="1:31">
      <c r="A62" s="545"/>
      <c r="B62" s="545"/>
      <c r="C62" s="545"/>
      <c r="D62" s="2203"/>
      <c r="E62" s="543" t="s">
        <v>223</v>
      </c>
      <c r="F62" s="543"/>
      <c r="G62" s="543">
        <f>SUM(G63:G64)</f>
        <v>1</v>
      </c>
      <c r="H62" s="543">
        <f>SUM(H63:H64)</f>
        <v>0</v>
      </c>
      <c r="I62" s="543">
        <f>SUM(I63:I64)</f>
        <v>0</v>
      </c>
      <c r="J62" s="543">
        <f>SUM(J63:J64)</f>
        <v>1</v>
      </c>
      <c r="K62" s="543">
        <f>SUM(K63:K64)</f>
        <v>0</v>
      </c>
      <c r="L62" s="550">
        <f t="shared" si="5"/>
        <v>2</v>
      </c>
      <c r="M62" s="543">
        <f>SUM(M63:M64)</f>
        <v>0</v>
      </c>
      <c r="N62" s="543">
        <f>SUM(N63:N64)</f>
        <v>0</v>
      </c>
      <c r="O62" s="543">
        <f>SUM(O63:O64)</f>
        <v>0</v>
      </c>
      <c r="P62" s="543">
        <f>SUM(P63:P64)</f>
        <v>0</v>
      </c>
      <c r="Q62" s="543">
        <f>SUM(Q63:Q64)</f>
        <v>0</v>
      </c>
      <c r="R62" s="550">
        <f t="shared" si="6"/>
        <v>0</v>
      </c>
      <c r="S62" s="543">
        <f>SUM(S63:S64)</f>
        <v>0</v>
      </c>
      <c r="T62" s="543">
        <f>SUM(T63:T64)</f>
        <v>0</v>
      </c>
      <c r="U62" s="543">
        <f>SUM(U63:U64)</f>
        <v>0</v>
      </c>
      <c r="V62" s="543">
        <f>SUM(V63:V64)</f>
        <v>0</v>
      </c>
      <c r="W62" s="543">
        <f>SUM(W63:W64)</f>
        <v>0</v>
      </c>
      <c r="X62" s="550">
        <f t="shared" si="7"/>
        <v>0</v>
      </c>
      <c r="Y62" s="543">
        <f>SUM(Y63:Y64)</f>
        <v>0</v>
      </c>
      <c r="Z62" s="543">
        <f>SUM(Z63:Z64)</f>
        <v>0</v>
      </c>
      <c r="AA62" s="543">
        <f>SUM(AA63:AA64)</f>
        <v>0</v>
      </c>
      <c r="AB62" s="543">
        <f>SUM(AB63:AB64)</f>
        <v>0</v>
      </c>
      <c r="AC62" s="543">
        <f>SUM(AC63:AC64)</f>
        <v>0</v>
      </c>
      <c r="AD62" s="550">
        <f t="shared" si="8"/>
        <v>0</v>
      </c>
      <c r="AE62" s="549">
        <f t="shared" si="9"/>
        <v>2</v>
      </c>
    </row>
    <row r="63" spans="1:31">
      <c r="A63" s="545">
        <v>10</v>
      </c>
      <c r="B63" s="545">
        <v>2</v>
      </c>
      <c r="C63" s="545">
        <v>11</v>
      </c>
      <c r="D63" s="2203"/>
      <c r="E63" s="421" t="s">
        <v>205</v>
      </c>
      <c r="F63" s="20"/>
      <c r="G63" s="421">
        <v>0</v>
      </c>
      <c r="H63" s="421">
        <v>0</v>
      </c>
      <c r="I63" s="421">
        <v>0</v>
      </c>
      <c r="J63" s="421">
        <v>0</v>
      </c>
      <c r="K63" s="421">
        <v>0</v>
      </c>
      <c r="L63" s="421">
        <f t="shared" si="5"/>
        <v>0</v>
      </c>
      <c r="M63" s="421">
        <v>0</v>
      </c>
      <c r="N63" s="421">
        <v>0</v>
      </c>
      <c r="O63" s="421">
        <v>0</v>
      </c>
      <c r="P63" s="421">
        <v>0</v>
      </c>
      <c r="Q63" s="421">
        <v>0</v>
      </c>
      <c r="R63" s="421">
        <f t="shared" si="6"/>
        <v>0</v>
      </c>
      <c r="S63" s="421">
        <v>0</v>
      </c>
      <c r="T63" s="421">
        <v>0</v>
      </c>
      <c r="U63" s="421">
        <v>0</v>
      </c>
      <c r="V63" s="421">
        <v>0</v>
      </c>
      <c r="W63" s="421">
        <v>0</v>
      </c>
      <c r="X63" s="421">
        <f t="shared" si="7"/>
        <v>0</v>
      </c>
      <c r="Y63" s="421">
        <v>0</v>
      </c>
      <c r="Z63" s="421">
        <v>0</v>
      </c>
      <c r="AA63" s="421">
        <v>0</v>
      </c>
      <c r="AB63" s="421">
        <v>0</v>
      </c>
      <c r="AC63" s="421">
        <v>0</v>
      </c>
      <c r="AD63" s="421">
        <f t="shared" si="8"/>
        <v>0</v>
      </c>
      <c r="AE63" s="571">
        <f t="shared" si="9"/>
        <v>0</v>
      </c>
    </row>
    <row r="64" spans="1:31">
      <c r="A64" s="545">
        <v>10</v>
      </c>
      <c r="B64" s="545">
        <v>3</v>
      </c>
      <c r="C64" s="545">
        <v>11</v>
      </c>
      <c r="D64" s="2203"/>
      <c r="E64" s="570" t="s">
        <v>187</v>
      </c>
      <c r="G64" s="421">
        <v>1</v>
      </c>
      <c r="H64" s="421">
        <v>0</v>
      </c>
      <c r="I64" s="421">
        <v>0</v>
      </c>
      <c r="J64" s="421">
        <v>1</v>
      </c>
      <c r="K64" s="421">
        <v>0</v>
      </c>
      <c r="L64" s="569">
        <f t="shared" si="5"/>
        <v>2</v>
      </c>
      <c r="M64" s="569">
        <v>0</v>
      </c>
      <c r="N64" s="569">
        <v>0</v>
      </c>
      <c r="O64" s="569">
        <v>0</v>
      </c>
      <c r="P64" s="569">
        <v>0</v>
      </c>
      <c r="Q64" s="569">
        <v>0</v>
      </c>
      <c r="R64" s="569">
        <f t="shared" si="6"/>
        <v>0</v>
      </c>
      <c r="S64" s="569">
        <v>0</v>
      </c>
      <c r="T64" s="569">
        <v>0</v>
      </c>
      <c r="U64" s="569">
        <v>0</v>
      </c>
      <c r="V64" s="569">
        <v>0</v>
      </c>
      <c r="W64" s="569">
        <v>0</v>
      </c>
      <c r="X64" s="569">
        <f t="shared" si="7"/>
        <v>0</v>
      </c>
      <c r="Y64" s="569">
        <v>0</v>
      </c>
      <c r="Z64" s="569">
        <v>0</v>
      </c>
      <c r="AA64" s="569">
        <v>0</v>
      </c>
      <c r="AB64" s="569">
        <v>0</v>
      </c>
      <c r="AC64" s="569">
        <v>0</v>
      </c>
      <c r="AD64" s="569">
        <f t="shared" si="8"/>
        <v>0</v>
      </c>
      <c r="AE64" s="568">
        <f t="shared" si="9"/>
        <v>2</v>
      </c>
    </row>
    <row r="65" spans="1:31">
      <c r="A65" s="545"/>
      <c r="B65" s="567" t="s">
        <v>17</v>
      </c>
      <c r="C65" s="545" t="s">
        <v>17</v>
      </c>
      <c r="D65" s="544"/>
      <c r="E65" s="23" t="s">
        <v>11</v>
      </c>
      <c r="F65" s="23"/>
      <c r="G65" s="543">
        <v>0</v>
      </c>
      <c r="H65" s="543">
        <v>6</v>
      </c>
      <c r="I65" s="543">
        <v>2</v>
      </c>
      <c r="J65" s="543">
        <v>8</v>
      </c>
      <c r="K65" s="543">
        <v>4</v>
      </c>
      <c r="L65" s="550">
        <f t="shared" si="5"/>
        <v>20</v>
      </c>
      <c r="M65" s="550">
        <v>0</v>
      </c>
      <c r="N65" s="550">
        <v>0</v>
      </c>
      <c r="O65" s="550">
        <v>0</v>
      </c>
      <c r="P65" s="550">
        <v>2</v>
      </c>
      <c r="Q65" s="550">
        <v>1</v>
      </c>
      <c r="R65" s="550">
        <f t="shared" si="6"/>
        <v>3</v>
      </c>
      <c r="S65" s="550">
        <v>0</v>
      </c>
      <c r="T65" s="550">
        <v>1</v>
      </c>
      <c r="U65" s="550">
        <v>0</v>
      </c>
      <c r="V65" s="550">
        <v>0</v>
      </c>
      <c r="W65" s="550">
        <v>0</v>
      </c>
      <c r="X65" s="550">
        <f t="shared" si="7"/>
        <v>1</v>
      </c>
      <c r="Y65" s="550">
        <v>11</v>
      </c>
      <c r="Z65" s="550">
        <v>76</v>
      </c>
      <c r="AA65" s="550">
        <v>1</v>
      </c>
      <c r="AB65" s="550">
        <v>40</v>
      </c>
      <c r="AC65" s="550">
        <v>3</v>
      </c>
      <c r="AD65" s="550">
        <f t="shared" si="8"/>
        <v>131</v>
      </c>
      <c r="AE65" s="542">
        <f t="shared" si="9"/>
        <v>155</v>
      </c>
    </row>
    <row r="66" spans="1:31" ht="15" customHeight="1">
      <c r="A66" s="541"/>
      <c r="B66" s="541"/>
      <c r="C66" s="541"/>
      <c r="D66" s="566"/>
      <c r="E66" s="2209" t="s">
        <v>0</v>
      </c>
      <c r="F66" s="2210"/>
      <c r="G66" s="565">
        <f t="shared" ref="G66:AE66" si="10">SUM(G8+G19+G29+G33+G36+G41+G48+G51+G58+G65+G62)</f>
        <v>2</v>
      </c>
      <c r="H66" s="565">
        <f t="shared" si="10"/>
        <v>74</v>
      </c>
      <c r="I66" s="565">
        <f t="shared" si="10"/>
        <v>15</v>
      </c>
      <c r="J66" s="565">
        <f t="shared" si="10"/>
        <v>322</v>
      </c>
      <c r="K66" s="565">
        <f t="shared" si="10"/>
        <v>312</v>
      </c>
      <c r="L66" s="565">
        <f t="shared" si="10"/>
        <v>725</v>
      </c>
      <c r="M66" s="565">
        <f t="shared" si="10"/>
        <v>0</v>
      </c>
      <c r="N66" s="565">
        <f t="shared" si="10"/>
        <v>49</v>
      </c>
      <c r="O66" s="565">
        <f t="shared" si="10"/>
        <v>7</v>
      </c>
      <c r="P66" s="565">
        <f t="shared" si="10"/>
        <v>89</v>
      </c>
      <c r="Q66" s="565">
        <f t="shared" si="10"/>
        <v>42</v>
      </c>
      <c r="R66" s="565">
        <f t="shared" si="10"/>
        <v>187</v>
      </c>
      <c r="S66" s="565">
        <f t="shared" si="10"/>
        <v>15</v>
      </c>
      <c r="T66" s="565">
        <f t="shared" si="10"/>
        <v>428</v>
      </c>
      <c r="U66" s="565">
        <f t="shared" si="10"/>
        <v>129</v>
      </c>
      <c r="V66" s="565">
        <f t="shared" si="10"/>
        <v>474</v>
      </c>
      <c r="W66" s="565">
        <f t="shared" si="10"/>
        <v>114</v>
      </c>
      <c r="X66" s="565">
        <f t="shared" si="10"/>
        <v>1160</v>
      </c>
      <c r="Y66" s="565">
        <f t="shared" si="10"/>
        <v>14</v>
      </c>
      <c r="Z66" s="565">
        <f t="shared" si="10"/>
        <v>123</v>
      </c>
      <c r="AA66" s="565">
        <f t="shared" si="10"/>
        <v>2</v>
      </c>
      <c r="AB66" s="565">
        <f t="shared" si="10"/>
        <v>69</v>
      </c>
      <c r="AC66" s="565">
        <f t="shared" si="10"/>
        <v>9</v>
      </c>
      <c r="AD66" s="565">
        <f t="shared" si="10"/>
        <v>217</v>
      </c>
      <c r="AE66" s="564">
        <f t="shared" si="10"/>
        <v>2289</v>
      </c>
    </row>
    <row r="67" spans="1:31" ht="12" customHeight="1">
      <c r="D67" s="535"/>
      <c r="E67" s="536" t="s">
        <v>185</v>
      </c>
      <c r="F67" s="20"/>
      <c r="AE67" s="563"/>
    </row>
    <row r="68" spans="1:31" ht="12" customHeight="1">
      <c r="D68" s="535"/>
      <c r="E68" s="20"/>
    </row>
    <row r="69" spans="1:31" ht="12" customHeight="1">
      <c r="E69" s="20"/>
    </row>
    <row r="70" spans="1:31" ht="9" customHeight="1">
      <c r="D70" s="535"/>
    </row>
    <row r="71" spans="1:31" ht="9" customHeight="1">
      <c r="D71" s="535"/>
    </row>
    <row r="72" spans="1:31" ht="9" customHeight="1"/>
    <row r="73" spans="1:31" ht="9" customHeight="1"/>
    <row r="74" spans="1:31" ht="9" customHeight="1"/>
    <row r="75" spans="1:31" ht="9" customHeight="1"/>
    <row r="76" spans="1:31" ht="9" customHeight="1"/>
    <row r="77" spans="1:31" ht="9" customHeight="1"/>
    <row r="78" spans="1:31" ht="9" customHeight="1"/>
    <row r="79" spans="1:31" ht="9" customHeight="1"/>
    <row r="80" spans="1:31"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31" ht="9" customHeight="1"/>
    <row r="146" spans="5:31" ht="9" customHeight="1"/>
    <row r="147" spans="5:31" ht="9" customHeight="1"/>
    <row r="148" spans="5:31" ht="9" customHeight="1"/>
    <row r="149" spans="5:31" ht="9" customHeight="1"/>
    <row r="150" spans="5:31" ht="9" customHeight="1"/>
    <row r="151" spans="5:31" ht="9" customHeight="1"/>
    <row r="152" spans="5:31" ht="9" customHeight="1"/>
    <row r="153" spans="5:31" ht="9" customHeight="1"/>
    <row r="154" spans="5:31" ht="9" customHeight="1"/>
    <row r="155" spans="5:31" ht="9" customHeight="1"/>
    <row r="156" spans="5:31" ht="9" customHeight="1">
      <c r="E156" s="20"/>
      <c r="F156" s="20"/>
      <c r="G156" s="533"/>
      <c r="H156" s="533"/>
      <c r="I156" s="533"/>
      <c r="J156" s="533"/>
      <c r="K156" s="533"/>
      <c r="L156" s="534"/>
      <c r="M156" s="533"/>
      <c r="N156" s="533"/>
      <c r="O156" s="533"/>
      <c r="P156" s="533"/>
      <c r="Q156" s="533"/>
      <c r="R156" s="534"/>
      <c r="S156" s="533"/>
      <c r="T156" s="533"/>
      <c r="U156" s="533"/>
      <c r="V156" s="533"/>
      <c r="W156" s="533"/>
      <c r="X156" s="534"/>
      <c r="Y156" s="533"/>
      <c r="Z156" s="533"/>
      <c r="AA156" s="533"/>
      <c r="AB156" s="533"/>
      <c r="AC156" s="533"/>
      <c r="AD156" s="534"/>
      <c r="AE156" s="533"/>
    </row>
    <row r="157" spans="5:31" ht="9" customHeight="1"/>
    <row r="158" spans="5:31" ht="9" customHeight="1"/>
    <row r="159" spans="5:31" ht="9" customHeight="1"/>
    <row r="160" spans="5:3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sheetData>
  <mergeCells count="22">
    <mergeCell ref="E66:F66"/>
    <mergeCell ref="D29:D32"/>
    <mergeCell ref="D36:D40"/>
    <mergeCell ref="D8:D18"/>
    <mergeCell ref="D62:D64"/>
    <mergeCell ref="AI3:AW3"/>
    <mergeCell ref="G6:L6"/>
    <mergeCell ref="D3:AE3"/>
    <mergeCell ref="D4:AE4"/>
    <mergeCell ref="D51:D57"/>
    <mergeCell ref="AE6:AE7"/>
    <mergeCell ref="D48:D50"/>
    <mergeCell ref="Y6:AD6"/>
    <mergeCell ref="D6:D7"/>
    <mergeCell ref="D33:D35"/>
    <mergeCell ref="AG18:AK22"/>
    <mergeCell ref="E6:F7"/>
    <mergeCell ref="S6:X6"/>
    <mergeCell ref="D58:D61"/>
    <mergeCell ref="D41:D47"/>
    <mergeCell ref="D19:D28"/>
    <mergeCell ref="M6:R6"/>
  </mergeCells>
  <printOptions horizontalCentered="1"/>
  <pageMargins left="0.51181102362204722" right="0.43307086614173229" top="0.51181102362204722" bottom="0.94488188976377963" header="0.51181102362204722" footer="0.51181102362204722"/>
  <pageSetup scale="56" orientation="landscape" r:id="rId1"/>
  <headerFooter alignWithMargins="0">
    <oddFooter>&amp;F</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1219-D524-44B1-9DC6-3A6472B8E923}">
  <dimension ref="A1:IS417"/>
  <sheetViews>
    <sheetView view="pageBreakPreview" topLeftCell="D1" zoomScaleNormal="115" zoomScaleSheetLayoutView="100" workbookViewId="0">
      <selection activeCell="AF19" sqref="AF19:AN29"/>
    </sheetView>
  </sheetViews>
  <sheetFormatPr baseColWidth="10" defaultRowHeight="12.75"/>
  <cols>
    <col min="1" max="1" width="1.7109375" style="531" hidden="1" customWidth="1"/>
    <col min="2" max="2" width="2.5703125" style="531" hidden="1" customWidth="1"/>
    <col min="3" max="3" width="3.140625" style="532" hidden="1" customWidth="1"/>
    <col min="4" max="4" width="6.7109375" style="531" customWidth="1"/>
    <col min="5" max="5" width="1.5703125" style="531" customWidth="1"/>
    <col min="6" max="6" width="62" style="531" customWidth="1"/>
    <col min="7" max="30" width="5.7109375" style="531" customWidth="1"/>
    <col min="31" max="31" width="5.85546875" style="531" customWidth="1"/>
    <col min="32" max="32" width="11.42578125" style="531"/>
    <col min="33" max="33" width="11.42578125" style="1"/>
    <col min="34" max="34" width="4.7109375" style="1" customWidth="1"/>
    <col min="35" max="35" width="5" style="1" customWidth="1"/>
    <col min="36" max="36" width="2.28515625" style="1" customWidth="1"/>
    <col min="37" max="37" width="9" style="1" customWidth="1"/>
    <col min="38" max="38" width="8" style="1" customWidth="1"/>
    <col min="39" max="39" width="1" style="1" customWidth="1"/>
    <col min="40" max="40" width="6.7109375" style="1" customWidth="1"/>
    <col min="41" max="41" width="1" style="1" customWidth="1"/>
    <col min="42" max="42" width="6.7109375" style="1" customWidth="1"/>
    <col min="43" max="43" width="1" style="1" customWidth="1"/>
    <col min="44" max="44" width="6.7109375" style="1" customWidth="1"/>
    <col min="45" max="45" width="1" style="1" customWidth="1"/>
    <col min="46" max="46" width="6.7109375" style="1" customWidth="1"/>
    <col min="47" max="47" width="1" style="1" customWidth="1"/>
    <col min="48" max="48" width="6.7109375" style="1" customWidth="1"/>
    <col min="49" max="49" width="1" style="1" customWidth="1"/>
    <col min="50" max="51" width="6.7109375" style="1" customWidth="1"/>
    <col min="52" max="16384" width="11.42578125" style="1"/>
  </cols>
  <sheetData>
    <row r="1" spans="1:52" ht="12" customHeight="1">
      <c r="G1" s="555"/>
      <c r="H1" s="555"/>
      <c r="I1" s="555"/>
      <c r="J1" s="555"/>
      <c r="K1" s="555"/>
      <c r="L1" s="555"/>
      <c r="M1" s="555"/>
      <c r="N1" s="555"/>
      <c r="O1" s="555"/>
      <c r="P1" s="555"/>
      <c r="Q1" s="555"/>
      <c r="R1" s="555"/>
      <c r="S1" s="555"/>
      <c r="T1" s="555"/>
      <c r="U1" s="555"/>
      <c r="V1" s="555"/>
      <c r="W1" s="555"/>
      <c r="X1" s="555"/>
      <c r="Y1" s="555"/>
      <c r="Z1" s="555"/>
      <c r="AA1" s="555"/>
      <c r="AB1" s="555"/>
      <c r="AC1" s="555"/>
      <c r="AD1" s="555"/>
      <c r="AE1" s="555"/>
      <c r="AF1" s="555"/>
      <c r="AG1" s="389"/>
    </row>
    <row r="2" spans="1:52" ht="3.75" customHeight="1">
      <c r="G2" s="555"/>
      <c r="H2" s="555"/>
      <c r="I2" s="555"/>
      <c r="J2" s="555"/>
      <c r="K2" s="555"/>
      <c r="L2" s="555"/>
      <c r="M2" s="555"/>
      <c r="N2" s="555"/>
      <c r="O2" s="555"/>
      <c r="P2" s="555"/>
      <c r="Q2" s="555"/>
      <c r="R2" s="555"/>
      <c r="S2" s="555"/>
      <c r="T2" s="555"/>
      <c r="U2" s="555"/>
      <c r="V2" s="555"/>
      <c r="W2" s="555"/>
      <c r="X2" s="555"/>
      <c r="Y2" s="555"/>
      <c r="Z2" s="555"/>
      <c r="AA2" s="555"/>
      <c r="AB2" s="555"/>
      <c r="AC2" s="555"/>
      <c r="AD2" s="555"/>
      <c r="AE2" s="555"/>
      <c r="AF2" s="555"/>
      <c r="AG2" s="389"/>
    </row>
    <row r="3" spans="1:52" ht="15.75" customHeight="1">
      <c r="D3" s="2205" t="s">
        <v>222</v>
      </c>
      <c r="E3" s="2205"/>
      <c r="F3" s="2205"/>
      <c r="G3" s="2205"/>
      <c r="H3" s="2205"/>
      <c r="I3" s="2205"/>
      <c r="J3" s="2205"/>
      <c r="K3" s="2205"/>
      <c r="L3" s="2205"/>
      <c r="M3" s="2205"/>
      <c r="N3" s="2205"/>
      <c r="O3" s="2205"/>
      <c r="P3" s="2205"/>
      <c r="Q3" s="2205"/>
      <c r="R3" s="2205"/>
      <c r="S3" s="2205"/>
      <c r="T3" s="2205"/>
      <c r="U3" s="2205"/>
      <c r="V3" s="2205"/>
      <c r="W3" s="2205"/>
      <c r="X3" s="2205"/>
      <c r="Y3" s="2205"/>
      <c r="Z3" s="2205"/>
      <c r="AA3" s="2205"/>
      <c r="AB3" s="2205"/>
      <c r="AC3" s="2205"/>
      <c r="AD3" s="2205"/>
      <c r="AE3" s="2205"/>
      <c r="AF3" s="555"/>
      <c r="AI3" s="1938"/>
      <c r="AJ3" s="1938"/>
      <c r="AK3" s="1938"/>
      <c r="AL3" s="1938"/>
      <c r="AM3" s="1938"/>
      <c r="AN3" s="1938"/>
      <c r="AO3" s="1938"/>
      <c r="AP3" s="1938"/>
      <c r="AQ3" s="1938"/>
      <c r="AR3" s="1938"/>
      <c r="AS3" s="1938"/>
      <c r="AT3" s="1938"/>
      <c r="AU3" s="1938"/>
      <c r="AV3" s="1938"/>
      <c r="AW3" s="1938"/>
    </row>
    <row r="4" spans="1:52" ht="15.75" customHeight="1">
      <c r="B4" s="562"/>
      <c r="C4" s="561"/>
      <c r="D4" s="2205" t="s">
        <v>61</v>
      </c>
      <c r="E4" s="2205"/>
      <c r="F4" s="2205"/>
      <c r="G4" s="2205"/>
      <c r="H4" s="2205"/>
      <c r="I4" s="2205"/>
      <c r="J4" s="2205"/>
      <c r="K4" s="2205"/>
      <c r="L4" s="2205"/>
      <c r="M4" s="2205"/>
      <c r="N4" s="2205"/>
      <c r="O4" s="2205"/>
      <c r="P4" s="2205"/>
      <c r="Q4" s="2205"/>
      <c r="R4" s="2205"/>
      <c r="S4" s="2205"/>
      <c r="T4" s="2205"/>
      <c r="U4" s="2205"/>
      <c r="V4" s="2205"/>
      <c r="W4" s="2205"/>
      <c r="X4" s="2205"/>
      <c r="Y4" s="2205"/>
      <c r="Z4" s="2205"/>
      <c r="AA4" s="2205"/>
      <c r="AB4" s="2205"/>
      <c r="AC4" s="2205"/>
      <c r="AD4" s="2205"/>
      <c r="AE4" s="2205"/>
      <c r="AF4" s="555"/>
      <c r="AG4" s="414"/>
      <c r="AH4" s="414"/>
      <c r="AI4" s="413"/>
      <c r="AY4" s="2"/>
      <c r="AZ4" s="2"/>
    </row>
    <row r="5" spans="1:52" ht="13.5" customHeight="1">
      <c r="E5" s="20"/>
      <c r="F5" s="20"/>
      <c r="G5" s="20"/>
      <c r="H5" s="20"/>
      <c r="I5" s="20"/>
      <c r="J5" s="20"/>
      <c r="K5" s="560"/>
      <c r="L5" s="560"/>
      <c r="M5" s="20"/>
      <c r="N5" s="20"/>
      <c r="O5" s="20"/>
      <c r="P5" s="20"/>
      <c r="Q5" s="560"/>
      <c r="R5" s="560"/>
      <c r="S5" s="20"/>
      <c r="T5" s="20"/>
      <c r="U5" s="20"/>
      <c r="V5" s="20"/>
      <c r="W5" s="560"/>
      <c r="X5" s="560"/>
      <c r="Y5" s="20"/>
      <c r="Z5" s="20"/>
      <c r="AA5" s="20"/>
      <c r="AB5" s="20"/>
      <c r="AC5" s="560"/>
      <c r="AD5" s="560"/>
      <c r="AE5" s="559"/>
      <c r="AF5" s="555"/>
      <c r="AI5" s="4"/>
    </row>
    <row r="6" spans="1:52" ht="12.75" customHeight="1">
      <c r="A6" s="545" t="s">
        <v>12</v>
      </c>
      <c r="B6" s="545" t="s">
        <v>13</v>
      </c>
      <c r="C6" s="545" t="s">
        <v>14</v>
      </c>
      <c r="D6" s="2193" t="s">
        <v>221</v>
      </c>
      <c r="E6" s="2195" t="s">
        <v>60</v>
      </c>
      <c r="F6" s="2195"/>
      <c r="G6" s="2208" t="s">
        <v>220</v>
      </c>
      <c r="H6" s="2208"/>
      <c r="I6" s="2208"/>
      <c r="J6" s="2208"/>
      <c r="K6" s="2208"/>
      <c r="L6" s="2208"/>
      <c r="M6" s="2208" t="s">
        <v>219</v>
      </c>
      <c r="N6" s="2208"/>
      <c r="O6" s="2208"/>
      <c r="P6" s="2208"/>
      <c r="Q6" s="2208"/>
      <c r="R6" s="2208"/>
      <c r="S6" s="2208" t="s">
        <v>199</v>
      </c>
      <c r="T6" s="2208"/>
      <c r="U6" s="2208"/>
      <c r="V6" s="2208"/>
      <c r="W6" s="2208"/>
      <c r="X6" s="2208"/>
      <c r="Y6" s="2208" t="s">
        <v>218</v>
      </c>
      <c r="Z6" s="2208"/>
      <c r="AA6" s="2208"/>
      <c r="AB6" s="2208"/>
      <c r="AC6" s="2208"/>
      <c r="AD6" s="2208"/>
      <c r="AE6" s="2206" t="s">
        <v>0</v>
      </c>
      <c r="AF6" s="555"/>
      <c r="AG6" s="5"/>
    </row>
    <row r="7" spans="1:52">
      <c r="A7" s="545"/>
      <c r="B7" s="545"/>
      <c r="C7" s="545"/>
      <c r="D7" s="2194"/>
      <c r="E7" s="2196"/>
      <c r="F7" s="2196"/>
      <c r="G7" s="558" t="s">
        <v>217</v>
      </c>
      <c r="H7" s="558" t="s">
        <v>216</v>
      </c>
      <c r="I7" s="558" t="s">
        <v>215</v>
      </c>
      <c r="J7" s="558" t="s">
        <v>214</v>
      </c>
      <c r="K7" s="558" t="s">
        <v>213</v>
      </c>
      <c r="L7" s="558" t="s">
        <v>0</v>
      </c>
      <c r="M7" s="558" t="s">
        <v>217</v>
      </c>
      <c r="N7" s="558" t="s">
        <v>216</v>
      </c>
      <c r="O7" s="558" t="s">
        <v>215</v>
      </c>
      <c r="P7" s="558" t="s">
        <v>214</v>
      </c>
      <c r="Q7" s="558" t="s">
        <v>213</v>
      </c>
      <c r="R7" s="558" t="s">
        <v>0</v>
      </c>
      <c r="S7" s="558" t="s">
        <v>217</v>
      </c>
      <c r="T7" s="558" t="s">
        <v>216</v>
      </c>
      <c r="U7" s="558" t="s">
        <v>215</v>
      </c>
      <c r="V7" s="558" t="s">
        <v>214</v>
      </c>
      <c r="W7" s="558" t="s">
        <v>213</v>
      </c>
      <c r="X7" s="558" t="s">
        <v>0</v>
      </c>
      <c r="Y7" s="558" t="s">
        <v>217</v>
      </c>
      <c r="Z7" s="558" t="s">
        <v>216</v>
      </c>
      <c r="AA7" s="558" t="s">
        <v>215</v>
      </c>
      <c r="AB7" s="558" t="s">
        <v>214</v>
      </c>
      <c r="AC7" s="558" t="s">
        <v>213</v>
      </c>
      <c r="AD7" s="558" t="s">
        <v>0</v>
      </c>
      <c r="AE7" s="2207"/>
      <c r="AF7" s="555"/>
    </row>
    <row r="8" spans="1:52">
      <c r="A8" s="545"/>
      <c r="B8" s="545"/>
      <c r="C8" s="545"/>
      <c r="D8" s="2199">
        <v>1401</v>
      </c>
      <c r="E8" s="23" t="s">
        <v>1</v>
      </c>
      <c r="F8" s="547"/>
      <c r="G8" s="543">
        <f>SUM(G9:G18)</f>
        <v>0</v>
      </c>
      <c r="H8" s="543">
        <f>SUM(H9:H18)</f>
        <v>18</v>
      </c>
      <c r="I8" s="543">
        <f>SUM(I9:I18)</f>
        <v>0</v>
      </c>
      <c r="J8" s="543">
        <f>SUM(J9:J18)</f>
        <v>58</v>
      </c>
      <c r="K8" s="543">
        <f>SUM(K9:K18)</f>
        <v>46</v>
      </c>
      <c r="L8" s="543">
        <f t="shared" ref="L8:L15" si="0">SUM(G8:K8)</f>
        <v>122</v>
      </c>
      <c r="M8" s="543">
        <f>SUM(M9:M18)</f>
        <v>0</v>
      </c>
      <c r="N8" s="543">
        <f>SUM(N9:N18)</f>
        <v>8</v>
      </c>
      <c r="O8" s="543">
        <f>SUM(O9:O18)</f>
        <v>0</v>
      </c>
      <c r="P8" s="543">
        <f>SUM(P9:P18)</f>
        <v>8</v>
      </c>
      <c r="Q8" s="543">
        <f>SUM(Q9:Q18)</f>
        <v>4</v>
      </c>
      <c r="R8" s="543">
        <f t="shared" ref="R8:R15" si="1">SUM(M8:Q8)</f>
        <v>20</v>
      </c>
      <c r="S8" s="543">
        <f>SUM(S9:S18)</f>
        <v>5</v>
      </c>
      <c r="T8" s="543">
        <f>SUM(T9:T18)</f>
        <v>63</v>
      </c>
      <c r="U8" s="543">
        <f>SUM(U9:U18)</f>
        <v>2</v>
      </c>
      <c r="V8" s="543">
        <f>SUM(V9:V18)</f>
        <v>59</v>
      </c>
      <c r="W8" s="543">
        <f>SUM(W9:W18)</f>
        <v>17</v>
      </c>
      <c r="X8" s="543">
        <f t="shared" ref="X8:X15" si="2">SUM(S8:W8)</f>
        <v>146</v>
      </c>
      <c r="Y8" s="543">
        <f>SUM(Y9:Y18)</f>
        <v>0</v>
      </c>
      <c r="Z8" s="543">
        <f>SUM(Z9:Z18)</f>
        <v>12</v>
      </c>
      <c r="AA8" s="543">
        <f>SUM(AA9:AA18)</f>
        <v>0</v>
      </c>
      <c r="AB8" s="543">
        <f>SUM(AB9:AB18)</f>
        <v>0</v>
      </c>
      <c r="AC8" s="543">
        <f>SUM(AC9:AC18)</f>
        <v>0</v>
      </c>
      <c r="AD8" s="543">
        <f t="shared" ref="AD8:AD39" si="3">SUM(Y8:AC8)</f>
        <v>12</v>
      </c>
      <c r="AE8" s="542">
        <f t="shared" ref="AE8:AE39" si="4">SUM(R8,L8,X8,AD8)</f>
        <v>300</v>
      </c>
      <c r="AF8" s="555"/>
    </row>
    <row r="9" spans="1:52">
      <c r="A9" s="545">
        <v>1</v>
      </c>
      <c r="B9" s="545">
        <v>1</v>
      </c>
      <c r="C9" s="545">
        <v>11</v>
      </c>
      <c r="D9" s="2200"/>
      <c r="E9" s="478" t="s">
        <v>33</v>
      </c>
      <c r="F9" s="20"/>
      <c r="G9" s="478">
        <v>0</v>
      </c>
      <c r="H9" s="478">
        <v>8</v>
      </c>
      <c r="I9" s="478">
        <v>0</v>
      </c>
      <c r="J9" s="478">
        <v>21</v>
      </c>
      <c r="K9" s="478">
        <v>9</v>
      </c>
      <c r="L9" s="478">
        <f t="shared" si="0"/>
        <v>38</v>
      </c>
      <c r="M9" s="478">
        <v>0</v>
      </c>
      <c r="N9" s="478">
        <v>0</v>
      </c>
      <c r="O9" s="478">
        <v>0</v>
      </c>
      <c r="P9" s="478">
        <v>0</v>
      </c>
      <c r="Q9" s="478">
        <v>0</v>
      </c>
      <c r="R9" s="478">
        <f t="shared" si="1"/>
        <v>0</v>
      </c>
      <c r="S9" s="478">
        <v>0</v>
      </c>
      <c r="T9" s="478">
        <v>2</v>
      </c>
      <c r="U9" s="478">
        <v>2</v>
      </c>
      <c r="V9" s="478">
        <v>7</v>
      </c>
      <c r="W9" s="478">
        <v>2</v>
      </c>
      <c r="X9" s="478">
        <f t="shared" si="2"/>
        <v>13</v>
      </c>
      <c r="Y9" s="478">
        <v>0</v>
      </c>
      <c r="Z9" s="478">
        <v>6</v>
      </c>
      <c r="AA9" s="478">
        <v>0</v>
      </c>
      <c r="AB9" s="478">
        <v>0</v>
      </c>
      <c r="AC9" s="478">
        <v>0</v>
      </c>
      <c r="AD9" s="478">
        <f t="shared" si="3"/>
        <v>6</v>
      </c>
      <c r="AE9" s="546">
        <f t="shared" si="4"/>
        <v>57</v>
      </c>
      <c r="AF9" s="555"/>
      <c r="AG9" s="389"/>
    </row>
    <row r="10" spans="1:52">
      <c r="A10" s="545">
        <v>1</v>
      </c>
      <c r="B10" s="545">
        <v>1</v>
      </c>
      <c r="C10" s="545">
        <v>7</v>
      </c>
      <c r="D10" s="2200"/>
      <c r="E10" s="478" t="s">
        <v>66</v>
      </c>
      <c r="F10" s="20"/>
      <c r="G10" s="478">
        <v>0</v>
      </c>
      <c r="H10" s="478">
        <v>0</v>
      </c>
      <c r="I10" s="478">
        <v>0</v>
      </c>
      <c r="J10" s="478">
        <v>0</v>
      </c>
      <c r="K10" s="478">
        <v>0</v>
      </c>
      <c r="L10" s="478">
        <f t="shared" si="0"/>
        <v>0</v>
      </c>
      <c r="M10" s="478">
        <v>0</v>
      </c>
      <c r="N10" s="478">
        <v>0</v>
      </c>
      <c r="O10" s="478">
        <v>0</v>
      </c>
      <c r="P10" s="478">
        <v>0</v>
      </c>
      <c r="Q10" s="478">
        <v>0</v>
      </c>
      <c r="R10" s="478">
        <f t="shared" si="1"/>
        <v>0</v>
      </c>
      <c r="S10" s="478">
        <v>0</v>
      </c>
      <c r="T10" s="478">
        <v>12</v>
      </c>
      <c r="U10" s="478">
        <v>0</v>
      </c>
      <c r="V10" s="478">
        <v>4</v>
      </c>
      <c r="W10" s="478">
        <v>0</v>
      </c>
      <c r="X10" s="478">
        <f t="shared" si="2"/>
        <v>16</v>
      </c>
      <c r="Y10" s="478">
        <v>0</v>
      </c>
      <c r="Z10" s="478">
        <v>0</v>
      </c>
      <c r="AA10" s="478">
        <v>0</v>
      </c>
      <c r="AB10" s="478">
        <v>0</v>
      </c>
      <c r="AC10" s="478">
        <v>0</v>
      </c>
      <c r="AD10" s="478">
        <f t="shared" si="3"/>
        <v>0</v>
      </c>
      <c r="AE10" s="546">
        <f t="shared" si="4"/>
        <v>16</v>
      </c>
      <c r="AF10" s="555"/>
      <c r="AG10" s="389"/>
    </row>
    <row r="11" spans="1:52">
      <c r="A11" s="545">
        <v>1</v>
      </c>
      <c r="B11" s="545">
        <v>1</v>
      </c>
      <c r="C11" s="545">
        <v>5</v>
      </c>
      <c r="D11" s="2200"/>
      <c r="E11" s="478" t="s">
        <v>34</v>
      </c>
      <c r="F11" s="20"/>
      <c r="G11" s="478">
        <v>0</v>
      </c>
      <c r="H11" s="478">
        <v>4</v>
      </c>
      <c r="I11" s="478">
        <v>0</v>
      </c>
      <c r="J11" s="478">
        <v>18</v>
      </c>
      <c r="K11" s="478">
        <v>16</v>
      </c>
      <c r="L11" s="478">
        <f t="shared" si="0"/>
        <v>38</v>
      </c>
      <c r="M11" s="478">
        <v>0</v>
      </c>
      <c r="N11" s="478">
        <v>6</v>
      </c>
      <c r="O11" s="478">
        <v>0</v>
      </c>
      <c r="P11" s="478">
        <v>2</v>
      </c>
      <c r="Q11" s="478">
        <v>1</v>
      </c>
      <c r="R11" s="478">
        <f t="shared" si="1"/>
        <v>9</v>
      </c>
      <c r="S11" s="478">
        <v>0</v>
      </c>
      <c r="T11" s="478">
        <v>5</v>
      </c>
      <c r="U11" s="478">
        <v>0</v>
      </c>
      <c r="V11" s="478">
        <v>12</v>
      </c>
      <c r="W11" s="478">
        <v>5</v>
      </c>
      <c r="X11" s="478">
        <f t="shared" si="2"/>
        <v>22</v>
      </c>
      <c r="Y11" s="478">
        <v>0</v>
      </c>
      <c r="Z11" s="478">
        <v>0</v>
      </c>
      <c r="AA11" s="478">
        <v>0</v>
      </c>
      <c r="AB11" s="478">
        <v>0</v>
      </c>
      <c r="AC11" s="478">
        <v>0</v>
      </c>
      <c r="AD11" s="478">
        <f t="shared" si="3"/>
        <v>0</v>
      </c>
      <c r="AE11" s="546">
        <f t="shared" si="4"/>
        <v>69</v>
      </c>
      <c r="AF11" s="555"/>
      <c r="AG11" s="389"/>
    </row>
    <row r="12" spans="1:52">
      <c r="A12" s="545">
        <v>1</v>
      </c>
      <c r="B12" s="545">
        <v>1</v>
      </c>
      <c r="C12" s="545">
        <v>12</v>
      </c>
      <c r="D12" s="2200"/>
      <c r="E12" s="478" t="s">
        <v>35</v>
      </c>
      <c r="F12" s="20"/>
      <c r="G12" s="478">
        <v>0</v>
      </c>
      <c r="H12" s="478">
        <v>2</v>
      </c>
      <c r="I12" s="478">
        <v>0</v>
      </c>
      <c r="J12" s="478">
        <v>11</v>
      </c>
      <c r="K12" s="478">
        <v>14</v>
      </c>
      <c r="L12" s="478">
        <f t="shared" si="0"/>
        <v>27</v>
      </c>
      <c r="M12" s="478">
        <v>0</v>
      </c>
      <c r="N12" s="478">
        <v>1</v>
      </c>
      <c r="O12" s="478">
        <v>0</v>
      </c>
      <c r="P12" s="478">
        <v>4</v>
      </c>
      <c r="Q12" s="478">
        <v>3</v>
      </c>
      <c r="R12" s="478">
        <f t="shared" si="1"/>
        <v>8</v>
      </c>
      <c r="S12" s="478">
        <v>1</v>
      </c>
      <c r="T12" s="478">
        <v>6</v>
      </c>
      <c r="U12" s="478">
        <v>0</v>
      </c>
      <c r="V12" s="478">
        <v>10</v>
      </c>
      <c r="W12" s="478">
        <v>5</v>
      </c>
      <c r="X12" s="478">
        <f t="shared" si="2"/>
        <v>22</v>
      </c>
      <c r="Y12" s="478">
        <v>0</v>
      </c>
      <c r="Z12" s="478">
        <v>3</v>
      </c>
      <c r="AA12" s="478">
        <v>0</v>
      </c>
      <c r="AB12" s="478">
        <v>0</v>
      </c>
      <c r="AC12" s="478">
        <v>0</v>
      </c>
      <c r="AD12" s="478">
        <f t="shared" si="3"/>
        <v>3</v>
      </c>
      <c r="AE12" s="546">
        <f t="shared" si="4"/>
        <v>60</v>
      </c>
      <c r="AF12" s="555"/>
      <c r="AG12" s="389"/>
    </row>
    <row r="13" spans="1:52">
      <c r="A13" s="545">
        <v>1</v>
      </c>
      <c r="B13" s="545">
        <v>1</v>
      </c>
      <c r="C13" s="545">
        <v>2</v>
      </c>
      <c r="D13" s="2200"/>
      <c r="E13" s="478" t="s">
        <v>27</v>
      </c>
      <c r="F13" s="20"/>
      <c r="G13" s="478">
        <v>0</v>
      </c>
      <c r="H13" s="478">
        <v>0</v>
      </c>
      <c r="I13" s="478">
        <v>0</v>
      </c>
      <c r="J13" s="478">
        <v>3</v>
      </c>
      <c r="K13" s="478">
        <v>1</v>
      </c>
      <c r="L13" s="478">
        <f t="shared" si="0"/>
        <v>4</v>
      </c>
      <c r="M13" s="478">
        <v>0</v>
      </c>
      <c r="N13" s="478">
        <v>0</v>
      </c>
      <c r="O13" s="478">
        <v>0</v>
      </c>
      <c r="P13" s="478">
        <v>0</v>
      </c>
      <c r="Q13" s="478">
        <v>0</v>
      </c>
      <c r="R13" s="478">
        <f t="shared" si="1"/>
        <v>0</v>
      </c>
      <c r="S13" s="478">
        <v>0</v>
      </c>
      <c r="T13" s="478">
        <v>21</v>
      </c>
      <c r="U13" s="478">
        <v>0</v>
      </c>
      <c r="V13" s="478">
        <v>14</v>
      </c>
      <c r="W13" s="478">
        <v>1</v>
      </c>
      <c r="X13" s="478">
        <f t="shared" si="2"/>
        <v>36</v>
      </c>
      <c r="Y13" s="478">
        <v>0</v>
      </c>
      <c r="Z13" s="478">
        <v>1</v>
      </c>
      <c r="AA13" s="478">
        <v>0</v>
      </c>
      <c r="AB13" s="478">
        <v>0</v>
      </c>
      <c r="AC13" s="478">
        <v>0</v>
      </c>
      <c r="AD13" s="478">
        <f t="shared" si="3"/>
        <v>1</v>
      </c>
      <c r="AE13" s="546">
        <f t="shared" si="4"/>
        <v>41</v>
      </c>
      <c r="AF13" s="555"/>
      <c r="AG13" s="389"/>
    </row>
    <row r="14" spans="1:52">
      <c r="A14" s="545">
        <v>1</v>
      </c>
      <c r="B14" s="545">
        <v>1</v>
      </c>
      <c r="C14" s="545">
        <v>4</v>
      </c>
      <c r="D14" s="2200"/>
      <c r="E14" s="478" t="s">
        <v>10</v>
      </c>
      <c r="F14" s="20"/>
      <c r="G14" s="478">
        <v>0</v>
      </c>
      <c r="H14" s="478">
        <v>0</v>
      </c>
      <c r="I14" s="478">
        <v>0</v>
      </c>
      <c r="J14" s="478">
        <v>2</v>
      </c>
      <c r="K14" s="478">
        <v>2</v>
      </c>
      <c r="L14" s="478">
        <f t="shared" si="0"/>
        <v>4</v>
      </c>
      <c r="M14" s="478">
        <v>0</v>
      </c>
      <c r="N14" s="478">
        <v>0</v>
      </c>
      <c r="O14" s="478">
        <v>0</v>
      </c>
      <c r="P14" s="478">
        <v>0</v>
      </c>
      <c r="Q14" s="478">
        <v>0</v>
      </c>
      <c r="R14" s="478">
        <f t="shared" si="1"/>
        <v>0</v>
      </c>
      <c r="S14" s="478">
        <v>0</v>
      </c>
      <c r="T14" s="478">
        <v>6</v>
      </c>
      <c r="U14" s="478">
        <v>0</v>
      </c>
      <c r="V14" s="478">
        <v>4</v>
      </c>
      <c r="W14" s="478">
        <v>3</v>
      </c>
      <c r="X14" s="478">
        <f t="shared" si="2"/>
        <v>13</v>
      </c>
      <c r="Y14" s="478">
        <v>0</v>
      </c>
      <c r="Z14" s="478">
        <v>0</v>
      </c>
      <c r="AA14" s="478">
        <v>0</v>
      </c>
      <c r="AB14" s="478">
        <v>0</v>
      </c>
      <c r="AC14" s="478">
        <v>0</v>
      </c>
      <c r="AD14" s="478">
        <f t="shared" si="3"/>
        <v>0</v>
      </c>
      <c r="AE14" s="546">
        <f t="shared" si="4"/>
        <v>17</v>
      </c>
      <c r="AF14" s="555"/>
      <c r="AG14" s="389"/>
    </row>
    <row r="15" spans="1:52">
      <c r="A15" s="545">
        <v>1</v>
      </c>
      <c r="B15" s="545">
        <v>1</v>
      </c>
      <c r="C15" s="545">
        <v>1</v>
      </c>
      <c r="D15" s="2200"/>
      <c r="E15" s="478" t="s">
        <v>36</v>
      </c>
      <c r="F15" s="20"/>
      <c r="G15" s="478">
        <v>0</v>
      </c>
      <c r="H15" s="478">
        <v>2</v>
      </c>
      <c r="I15" s="478">
        <v>0</v>
      </c>
      <c r="J15" s="478">
        <v>2</v>
      </c>
      <c r="K15" s="478">
        <v>1</v>
      </c>
      <c r="L15" s="478">
        <f t="shared" si="0"/>
        <v>5</v>
      </c>
      <c r="M15" s="478">
        <v>0</v>
      </c>
      <c r="N15" s="478">
        <v>1</v>
      </c>
      <c r="O15" s="478">
        <v>0</v>
      </c>
      <c r="P15" s="478">
        <v>2</v>
      </c>
      <c r="Q15" s="478">
        <v>0</v>
      </c>
      <c r="R15" s="478">
        <f t="shared" si="1"/>
        <v>3</v>
      </c>
      <c r="S15" s="478">
        <v>1</v>
      </c>
      <c r="T15" s="478">
        <v>2</v>
      </c>
      <c r="U15" s="478">
        <v>0</v>
      </c>
      <c r="V15" s="478">
        <v>3</v>
      </c>
      <c r="W15" s="478">
        <v>1</v>
      </c>
      <c r="X15" s="478">
        <f t="shared" si="2"/>
        <v>7</v>
      </c>
      <c r="Y15" s="478">
        <v>0</v>
      </c>
      <c r="Z15" s="478">
        <v>2</v>
      </c>
      <c r="AA15" s="478">
        <v>0</v>
      </c>
      <c r="AB15" s="478">
        <v>0</v>
      </c>
      <c r="AC15" s="478">
        <v>0</v>
      </c>
      <c r="AD15" s="478">
        <f t="shared" si="3"/>
        <v>2</v>
      </c>
      <c r="AE15" s="546">
        <f t="shared" si="4"/>
        <v>17</v>
      </c>
      <c r="AF15" s="555"/>
      <c r="AG15" s="389"/>
    </row>
    <row r="16" spans="1:52">
      <c r="A16" s="545">
        <v>1</v>
      </c>
      <c r="B16" s="545">
        <v>1</v>
      </c>
      <c r="C16" s="545">
        <v>8</v>
      </c>
      <c r="D16" s="2200"/>
      <c r="E16" s="478" t="s">
        <v>31</v>
      </c>
      <c r="F16" s="20"/>
      <c r="G16" s="478">
        <v>0</v>
      </c>
      <c r="H16" s="478">
        <v>1</v>
      </c>
      <c r="I16" s="478">
        <v>0</v>
      </c>
      <c r="J16" s="478">
        <v>0</v>
      </c>
      <c r="K16" s="478">
        <v>2</v>
      </c>
      <c r="L16" s="478">
        <v>3</v>
      </c>
      <c r="M16" s="478">
        <v>0</v>
      </c>
      <c r="N16" s="478">
        <v>0</v>
      </c>
      <c r="O16" s="478">
        <v>0</v>
      </c>
      <c r="P16" s="478">
        <v>0</v>
      </c>
      <c r="Q16" s="478">
        <v>0</v>
      </c>
      <c r="R16" s="478">
        <v>0</v>
      </c>
      <c r="S16" s="478">
        <v>0</v>
      </c>
      <c r="T16" s="478">
        <v>0</v>
      </c>
      <c r="U16" s="478">
        <v>0</v>
      </c>
      <c r="V16" s="478">
        <v>0</v>
      </c>
      <c r="W16" s="478">
        <v>0</v>
      </c>
      <c r="X16" s="478">
        <v>0</v>
      </c>
      <c r="Y16" s="478">
        <v>0</v>
      </c>
      <c r="Z16" s="478">
        <v>0</v>
      </c>
      <c r="AA16" s="478">
        <v>0</v>
      </c>
      <c r="AB16" s="478">
        <v>0</v>
      </c>
      <c r="AC16" s="478">
        <v>0</v>
      </c>
      <c r="AD16" s="478">
        <f t="shared" si="3"/>
        <v>0</v>
      </c>
      <c r="AE16" s="546">
        <f t="shared" si="4"/>
        <v>3</v>
      </c>
      <c r="AF16" s="555"/>
      <c r="AG16" s="389"/>
    </row>
    <row r="17" spans="1:253">
      <c r="A17" s="545">
        <v>1</v>
      </c>
      <c r="B17" s="545">
        <v>1</v>
      </c>
      <c r="C17" s="545">
        <v>14</v>
      </c>
      <c r="D17" s="2200"/>
      <c r="E17" s="478" t="s">
        <v>24</v>
      </c>
      <c r="F17" s="20"/>
      <c r="G17" s="478">
        <v>0</v>
      </c>
      <c r="H17" s="478">
        <v>0</v>
      </c>
      <c r="I17" s="478">
        <v>0</v>
      </c>
      <c r="J17" s="478">
        <v>1</v>
      </c>
      <c r="K17" s="478">
        <v>0</v>
      </c>
      <c r="L17" s="478">
        <f t="shared" ref="L17:L61" si="5">SUM(G17:K17)</f>
        <v>1</v>
      </c>
      <c r="M17" s="478">
        <v>0</v>
      </c>
      <c r="N17" s="478">
        <v>0</v>
      </c>
      <c r="O17" s="478">
        <v>0</v>
      </c>
      <c r="P17" s="478">
        <v>0</v>
      </c>
      <c r="Q17" s="478">
        <v>0</v>
      </c>
      <c r="R17" s="478">
        <f t="shared" ref="R17:R61" si="6">SUM(M17:Q17)</f>
        <v>0</v>
      </c>
      <c r="S17" s="478">
        <v>3</v>
      </c>
      <c r="T17" s="478">
        <v>4</v>
      </c>
      <c r="U17" s="478">
        <v>0</v>
      </c>
      <c r="V17" s="478">
        <v>1</v>
      </c>
      <c r="W17" s="478">
        <v>0</v>
      </c>
      <c r="X17" s="478">
        <f t="shared" ref="X17:X61" si="7">SUM(S17:W17)</f>
        <v>8</v>
      </c>
      <c r="Y17" s="478">
        <v>0</v>
      </c>
      <c r="Z17" s="478">
        <v>0</v>
      </c>
      <c r="AA17" s="478">
        <v>0</v>
      </c>
      <c r="AB17" s="478">
        <v>0</v>
      </c>
      <c r="AC17" s="478">
        <v>0</v>
      </c>
      <c r="AD17" s="478">
        <f t="shared" si="3"/>
        <v>0</v>
      </c>
      <c r="AE17" s="546">
        <f t="shared" si="4"/>
        <v>9</v>
      </c>
      <c r="AF17" s="555"/>
      <c r="AG17" s="389"/>
    </row>
    <row r="18" spans="1:253">
      <c r="A18" s="545">
        <v>1</v>
      </c>
      <c r="B18" s="545">
        <v>6</v>
      </c>
      <c r="C18" s="545">
        <v>10</v>
      </c>
      <c r="D18" s="2201"/>
      <c r="E18" s="496" t="s">
        <v>32</v>
      </c>
      <c r="F18" s="554"/>
      <c r="G18" s="478">
        <v>0</v>
      </c>
      <c r="H18" s="478">
        <v>1</v>
      </c>
      <c r="I18" s="478">
        <v>0</v>
      </c>
      <c r="J18" s="478">
        <v>0</v>
      </c>
      <c r="K18" s="478">
        <v>1</v>
      </c>
      <c r="L18" s="474">
        <f t="shared" si="5"/>
        <v>2</v>
      </c>
      <c r="M18" s="478">
        <v>0</v>
      </c>
      <c r="N18" s="478">
        <v>0</v>
      </c>
      <c r="O18" s="478">
        <v>0</v>
      </c>
      <c r="P18" s="478">
        <v>0</v>
      </c>
      <c r="Q18" s="478">
        <v>0</v>
      </c>
      <c r="R18" s="474">
        <f t="shared" si="6"/>
        <v>0</v>
      </c>
      <c r="S18" s="478">
        <v>0</v>
      </c>
      <c r="T18" s="478">
        <v>5</v>
      </c>
      <c r="U18" s="478">
        <v>0</v>
      </c>
      <c r="V18" s="478">
        <v>4</v>
      </c>
      <c r="W18" s="478">
        <v>0</v>
      </c>
      <c r="X18" s="474">
        <f t="shared" si="7"/>
        <v>9</v>
      </c>
      <c r="Y18" s="478">
        <v>0</v>
      </c>
      <c r="Z18" s="478">
        <v>0</v>
      </c>
      <c r="AA18" s="478">
        <v>0</v>
      </c>
      <c r="AB18" s="478">
        <v>0</v>
      </c>
      <c r="AC18" s="478">
        <v>0</v>
      </c>
      <c r="AD18" s="474">
        <f t="shared" si="3"/>
        <v>0</v>
      </c>
      <c r="AE18" s="553">
        <f t="shared" si="4"/>
        <v>11</v>
      </c>
      <c r="AF18" s="555"/>
      <c r="AG18" s="389"/>
    </row>
    <row r="19" spans="1:253">
      <c r="A19" s="545"/>
      <c r="B19" s="545"/>
      <c r="C19" s="545"/>
      <c r="D19" s="2199">
        <v>1402</v>
      </c>
      <c r="E19" s="23" t="s">
        <v>2</v>
      </c>
      <c r="F19" s="547"/>
      <c r="G19" s="543">
        <f>SUM(G20:G28)</f>
        <v>0</v>
      </c>
      <c r="H19" s="543">
        <f>SUM(H20:H28)</f>
        <v>25</v>
      </c>
      <c r="I19" s="543">
        <f>SUM(I20:I28)</f>
        <v>2</v>
      </c>
      <c r="J19" s="543">
        <f>SUM(J20:J28)</f>
        <v>87</v>
      </c>
      <c r="K19" s="543">
        <f>SUM(K20:K28)</f>
        <v>72</v>
      </c>
      <c r="L19" s="543">
        <f t="shared" si="5"/>
        <v>186</v>
      </c>
      <c r="M19" s="543">
        <f>SUM(M20:M28)</f>
        <v>0</v>
      </c>
      <c r="N19" s="543">
        <f>SUM(N20:N28)</f>
        <v>19</v>
      </c>
      <c r="O19" s="543">
        <f>SUM(O20:O28)</f>
        <v>1</v>
      </c>
      <c r="P19" s="543">
        <f>SUM(P20:P28)</f>
        <v>28</v>
      </c>
      <c r="Q19" s="543">
        <f>SUM(Q20:Q28)</f>
        <v>13</v>
      </c>
      <c r="R19" s="543">
        <f t="shared" si="6"/>
        <v>61</v>
      </c>
      <c r="S19" s="543">
        <f>SUM(S20:S28)</f>
        <v>2</v>
      </c>
      <c r="T19" s="543">
        <f>SUM(T20:T28)</f>
        <v>90</v>
      </c>
      <c r="U19" s="543">
        <f>SUM(U20:U28)</f>
        <v>1</v>
      </c>
      <c r="V19" s="543">
        <f>SUM(V20:V28)</f>
        <v>116</v>
      </c>
      <c r="W19" s="543">
        <f>SUM(W20:W28)</f>
        <v>25</v>
      </c>
      <c r="X19" s="543">
        <f t="shared" si="7"/>
        <v>234</v>
      </c>
      <c r="Y19" s="543">
        <f>SUM(Y20:Y28)</f>
        <v>3</v>
      </c>
      <c r="Z19" s="543">
        <f>SUM(Z20:Z28)</f>
        <v>9</v>
      </c>
      <c r="AA19" s="543">
        <f>SUM(AA20:AA28)</f>
        <v>0</v>
      </c>
      <c r="AB19" s="543">
        <f>SUM(AB20:AB28)</f>
        <v>6</v>
      </c>
      <c r="AC19" s="543">
        <f>SUM(AC20:AC28)</f>
        <v>1</v>
      </c>
      <c r="AD19" s="543">
        <f t="shared" si="3"/>
        <v>19</v>
      </c>
      <c r="AE19" s="542">
        <f t="shared" si="4"/>
        <v>500</v>
      </c>
      <c r="AF19" s="555"/>
      <c r="AG19" s="1996"/>
      <c r="AH19" s="1996"/>
      <c r="AI19" s="1996"/>
      <c r="AJ19" s="1996"/>
      <c r="AK19" s="1996"/>
    </row>
    <row r="20" spans="1:253">
      <c r="A20" s="545">
        <v>2</v>
      </c>
      <c r="B20" s="545">
        <v>4</v>
      </c>
      <c r="C20" s="545">
        <v>11</v>
      </c>
      <c r="D20" s="2200"/>
      <c r="E20" s="478" t="s">
        <v>212</v>
      </c>
      <c r="F20" s="20"/>
      <c r="G20" s="478">
        <v>0</v>
      </c>
      <c r="H20" s="478">
        <v>3</v>
      </c>
      <c r="I20" s="478">
        <v>0</v>
      </c>
      <c r="J20" s="478">
        <v>24</v>
      </c>
      <c r="K20" s="478">
        <v>33</v>
      </c>
      <c r="L20" s="478">
        <f t="shared" si="5"/>
        <v>60</v>
      </c>
      <c r="M20" s="478">
        <v>0</v>
      </c>
      <c r="N20" s="478">
        <v>8</v>
      </c>
      <c r="O20" s="478">
        <v>0</v>
      </c>
      <c r="P20" s="478">
        <v>10</v>
      </c>
      <c r="Q20" s="478">
        <v>5</v>
      </c>
      <c r="R20" s="478">
        <f t="shared" si="6"/>
        <v>23</v>
      </c>
      <c r="S20" s="478">
        <v>1</v>
      </c>
      <c r="T20" s="478">
        <v>31</v>
      </c>
      <c r="U20" s="478">
        <v>0</v>
      </c>
      <c r="V20" s="478">
        <v>45</v>
      </c>
      <c r="W20" s="478">
        <v>19</v>
      </c>
      <c r="X20" s="478">
        <f t="shared" si="7"/>
        <v>96</v>
      </c>
      <c r="Y20" s="478">
        <v>0</v>
      </c>
      <c r="Z20" s="478">
        <v>0</v>
      </c>
      <c r="AA20" s="478">
        <v>0</v>
      </c>
      <c r="AB20" s="478">
        <v>0</v>
      </c>
      <c r="AC20" s="478">
        <v>0</v>
      </c>
      <c r="AD20" s="478">
        <f t="shared" si="3"/>
        <v>0</v>
      </c>
      <c r="AE20" s="546">
        <f t="shared" si="4"/>
        <v>179</v>
      </c>
      <c r="AF20" s="555"/>
      <c r="AG20" s="1996"/>
      <c r="AH20" s="1996"/>
      <c r="AI20" s="1996"/>
      <c r="AJ20" s="1996"/>
      <c r="AK20" s="1996"/>
    </row>
    <row r="21" spans="1:253">
      <c r="A21" s="545">
        <v>2</v>
      </c>
      <c r="B21" s="545">
        <v>4</v>
      </c>
      <c r="C21" s="545">
        <v>10</v>
      </c>
      <c r="D21" s="2200"/>
      <c r="E21" s="478" t="s">
        <v>38</v>
      </c>
      <c r="F21" s="20"/>
      <c r="G21" s="478">
        <v>0</v>
      </c>
      <c r="H21" s="478">
        <v>5</v>
      </c>
      <c r="I21" s="478">
        <v>0</v>
      </c>
      <c r="J21" s="478">
        <v>20</v>
      </c>
      <c r="K21" s="478">
        <v>5</v>
      </c>
      <c r="L21" s="478">
        <f t="shared" si="5"/>
        <v>30</v>
      </c>
      <c r="M21" s="478">
        <v>0</v>
      </c>
      <c r="N21" s="478">
        <v>3</v>
      </c>
      <c r="O21" s="478">
        <v>0</v>
      </c>
      <c r="P21" s="478">
        <v>4</v>
      </c>
      <c r="Q21" s="478">
        <v>1</v>
      </c>
      <c r="R21" s="478">
        <f t="shared" si="6"/>
        <v>8</v>
      </c>
      <c r="S21" s="478">
        <v>1</v>
      </c>
      <c r="T21" s="478">
        <v>15</v>
      </c>
      <c r="U21" s="478">
        <v>0</v>
      </c>
      <c r="V21" s="478">
        <v>22</v>
      </c>
      <c r="W21" s="478">
        <v>1</v>
      </c>
      <c r="X21" s="478">
        <f t="shared" si="7"/>
        <v>39</v>
      </c>
      <c r="Y21" s="478">
        <v>0</v>
      </c>
      <c r="Z21" s="478">
        <v>0</v>
      </c>
      <c r="AA21" s="478">
        <v>0</v>
      </c>
      <c r="AB21" s="478">
        <v>0</v>
      </c>
      <c r="AC21" s="478">
        <v>0</v>
      </c>
      <c r="AD21" s="478">
        <f t="shared" si="3"/>
        <v>0</v>
      </c>
      <c r="AE21" s="546">
        <f t="shared" si="4"/>
        <v>77</v>
      </c>
      <c r="AF21" s="555"/>
      <c r="AG21" s="1996"/>
      <c r="AH21" s="1996"/>
      <c r="AI21" s="1996"/>
      <c r="AJ21" s="1996"/>
      <c r="AK21" s="1996"/>
    </row>
    <row r="22" spans="1:253">
      <c r="A22" s="545">
        <v>2</v>
      </c>
      <c r="B22" s="545">
        <v>4</v>
      </c>
      <c r="C22" s="545">
        <v>10</v>
      </c>
      <c r="D22" s="2200"/>
      <c r="E22" s="478" t="s">
        <v>39</v>
      </c>
      <c r="F22" s="20"/>
      <c r="G22" s="478">
        <v>0</v>
      </c>
      <c r="H22" s="478">
        <v>3</v>
      </c>
      <c r="I22" s="478">
        <v>0</v>
      </c>
      <c r="J22" s="478">
        <v>23</v>
      </c>
      <c r="K22" s="478">
        <v>17</v>
      </c>
      <c r="L22" s="478">
        <f t="shared" si="5"/>
        <v>43</v>
      </c>
      <c r="M22" s="478">
        <v>0</v>
      </c>
      <c r="N22" s="478">
        <v>1</v>
      </c>
      <c r="O22" s="478">
        <v>0</v>
      </c>
      <c r="P22" s="478">
        <v>3</v>
      </c>
      <c r="Q22" s="478">
        <v>4</v>
      </c>
      <c r="R22" s="478">
        <f t="shared" si="6"/>
        <v>8</v>
      </c>
      <c r="S22" s="478">
        <v>0</v>
      </c>
      <c r="T22" s="478">
        <v>13</v>
      </c>
      <c r="U22" s="478">
        <v>1</v>
      </c>
      <c r="V22" s="478">
        <v>20</v>
      </c>
      <c r="W22" s="478">
        <v>2</v>
      </c>
      <c r="X22" s="478">
        <f t="shared" si="7"/>
        <v>36</v>
      </c>
      <c r="Y22" s="478">
        <v>0</v>
      </c>
      <c r="Z22" s="478">
        <v>0</v>
      </c>
      <c r="AA22" s="478">
        <v>0</v>
      </c>
      <c r="AB22" s="478">
        <v>0</v>
      </c>
      <c r="AC22" s="478">
        <v>1</v>
      </c>
      <c r="AD22" s="478">
        <f t="shared" si="3"/>
        <v>1</v>
      </c>
      <c r="AE22" s="546">
        <f t="shared" si="4"/>
        <v>88</v>
      </c>
      <c r="AF22" s="555"/>
      <c r="AG22" s="1996"/>
      <c r="AH22" s="1996"/>
      <c r="AI22" s="1996"/>
      <c r="AJ22" s="1996"/>
      <c r="AK22" s="1996"/>
    </row>
    <row r="23" spans="1:253">
      <c r="A23" s="545">
        <v>2</v>
      </c>
      <c r="B23" s="545">
        <v>4</v>
      </c>
      <c r="C23" s="545">
        <v>3</v>
      </c>
      <c r="D23" s="2200"/>
      <c r="E23" s="478" t="s">
        <v>40</v>
      </c>
      <c r="F23" s="548"/>
      <c r="G23" s="478">
        <v>0</v>
      </c>
      <c r="H23" s="478">
        <v>5</v>
      </c>
      <c r="I23" s="478">
        <v>0</v>
      </c>
      <c r="J23" s="478">
        <v>8</v>
      </c>
      <c r="K23" s="478">
        <v>4</v>
      </c>
      <c r="L23" s="478">
        <f t="shared" si="5"/>
        <v>17</v>
      </c>
      <c r="M23" s="478">
        <v>0</v>
      </c>
      <c r="N23" s="478">
        <v>2</v>
      </c>
      <c r="O23" s="478">
        <v>1</v>
      </c>
      <c r="P23" s="478">
        <v>5</v>
      </c>
      <c r="Q23" s="478">
        <v>3</v>
      </c>
      <c r="R23" s="478">
        <f t="shared" si="6"/>
        <v>11</v>
      </c>
      <c r="S23" s="478">
        <v>0</v>
      </c>
      <c r="T23" s="478">
        <v>9</v>
      </c>
      <c r="U23" s="478">
        <v>0</v>
      </c>
      <c r="V23" s="478">
        <v>10</v>
      </c>
      <c r="W23" s="478">
        <v>1</v>
      </c>
      <c r="X23" s="478">
        <f t="shared" si="7"/>
        <v>20</v>
      </c>
      <c r="Y23" s="478">
        <v>0</v>
      </c>
      <c r="Z23" s="478">
        <v>0</v>
      </c>
      <c r="AA23" s="478">
        <v>0</v>
      </c>
      <c r="AB23" s="478">
        <v>0</v>
      </c>
      <c r="AC23" s="478">
        <v>0</v>
      </c>
      <c r="AD23" s="478">
        <f t="shared" si="3"/>
        <v>0</v>
      </c>
      <c r="AE23" s="546">
        <f t="shared" si="4"/>
        <v>48</v>
      </c>
      <c r="AF23" s="555"/>
      <c r="AG23" s="1996"/>
      <c r="AH23" s="1996"/>
      <c r="AI23" s="1996"/>
      <c r="AJ23" s="1996"/>
      <c r="AK23" s="1996"/>
    </row>
    <row r="24" spans="1:253">
      <c r="A24" s="545">
        <v>2</v>
      </c>
      <c r="B24" s="545">
        <v>4</v>
      </c>
      <c r="C24" s="545">
        <v>7</v>
      </c>
      <c r="D24" s="2200"/>
      <c r="E24" s="478" t="s">
        <v>41</v>
      </c>
      <c r="F24" s="20"/>
      <c r="G24" s="478">
        <v>0</v>
      </c>
      <c r="H24" s="478">
        <v>4</v>
      </c>
      <c r="I24" s="478">
        <v>0</v>
      </c>
      <c r="J24" s="478">
        <v>3</v>
      </c>
      <c r="K24" s="478">
        <v>3</v>
      </c>
      <c r="L24" s="478">
        <f t="shared" si="5"/>
        <v>10</v>
      </c>
      <c r="M24" s="478">
        <v>0</v>
      </c>
      <c r="N24" s="478">
        <v>3</v>
      </c>
      <c r="O24" s="478">
        <v>0</v>
      </c>
      <c r="P24" s="478">
        <v>2</v>
      </c>
      <c r="Q24" s="478">
        <v>0</v>
      </c>
      <c r="R24" s="478">
        <f t="shared" si="6"/>
        <v>5</v>
      </c>
      <c r="S24" s="478">
        <v>0</v>
      </c>
      <c r="T24" s="478">
        <v>7</v>
      </c>
      <c r="U24" s="478">
        <v>0</v>
      </c>
      <c r="V24" s="478">
        <v>5</v>
      </c>
      <c r="W24" s="478">
        <v>2</v>
      </c>
      <c r="X24" s="478">
        <f t="shared" si="7"/>
        <v>14</v>
      </c>
      <c r="Y24" s="478">
        <v>0</v>
      </c>
      <c r="Z24" s="478">
        <v>0</v>
      </c>
      <c r="AA24" s="478">
        <v>0</v>
      </c>
      <c r="AB24" s="478">
        <v>0</v>
      </c>
      <c r="AC24" s="478">
        <v>0</v>
      </c>
      <c r="AD24" s="478">
        <f t="shared" si="3"/>
        <v>0</v>
      </c>
      <c r="AE24" s="546">
        <f t="shared" si="4"/>
        <v>29</v>
      </c>
      <c r="AF24" s="555"/>
      <c r="AG24" s="389"/>
    </row>
    <row r="25" spans="1:253">
      <c r="A25" s="545">
        <v>2</v>
      </c>
      <c r="B25" s="545">
        <v>4</v>
      </c>
      <c r="C25" s="545">
        <v>1</v>
      </c>
      <c r="D25" s="2200"/>
      <c r="E25" s="478" t="s">
        <v>42</v>
      </c>
      <c r="F25" s="20"/>
      <c r="G25" s="478">
        <v>0</v>
      </c>
      <c r="H25" s="478">
        <v>1</v>
      </c>
      <c r="I25" s="478">
        <v>1</v>
      </c>
      <c r="J25" s="478">
        <v>2</v>
      </c>
      <c r="K25" s="478">
        <v>3</v>
      </c>
      <c r="L25" s="478">
        <f t="shared" si="5"/>
        <v>7</v>
      </c>
      <c r="M25" s="478">
        <v>0</v>
      </c>
      <c r="N25" s="478">
        <v>1</v>
      </c>
      <c r="O25" s="478">
        <v>0</v>
      </c>
      <c r="P25" s="478">
        <v>2</v>
      </c>
      <c r="Q25" s="478">
        <v>0</v>
      </c>
      <c r="R25" s="478">
        <f t="shared" si="6"/>
        <v>3</v>
      </c>
      <c r="S25" s="478">
        <v>0</v>
      </c>
      <c r="T25" s="478">
        <v>3</v>
      </c>
      <c r="U25" s="478">
        <v>0</v>
      </c>
      <c r="V25" s="478">
        <v>3</v>
      </c>
      <c r="W25" s="478">
        <v>0</v>
      </c>
      <c r="X25" s="478">
        <f t="shared" si="7"/>
        <v>6</v>
      </c>
      <c r="Y25" s="478">
        <v>0</v>
      </c>
      <c r="Z25" s="478">
        <v>0</v>
      </c>
      <c r="AA25" s="478">
        <v>0</v>
      </c>
      <c r="AB25" s="478">
        <v>1</v>
      </c>
      <c r="AC25" s="478">
        <v>0</v>
      </c>
      <c r="AD25" s="478">
        <f t="shared" si="3"/>
        <v>1</v>
      </c>
      <c r="AE25" s="546">
        <f t="shared" si="4"/>
        <v>17</v>
      </c>
      <c r="AF25" s="555"/>
      <c r="AG25" s="389"/>
    </row>
    <row r="26" spans="1:253">
      <c r="A26" s="545">
        <v>2</v>
      </c>
      <c r="B26" s="545">
        <v>4</v>
      </c>
      <c r="C26" s="545">
        <v>9</v>
      </c>
      <c r="D26" s="2200"/>
      <c r="E26" s="478" t="s">
        <v>43</v>
      </c>
      <c r="F26" s="20"/>
      <c r="G26" s="478">
        <v>0</v>
      </c>
      <c r="H26" s="478">
        <v>3</v>
      </c>
      <c r="I26" s="478">
        <v>1</v>
      </c>
      <c r="J26" s="478">
        <v>3</v>
      </c>
      <c r="K26" s="478">
        <v>2</v>
      </c>
      <c r="L26" s="478">
        <f t="shared" si="5"/>
        <v>9</v>
      </c>
      <c r="M26" s="478">
        <v>0</v>
      </c>
      <c r="N26" s="478">
        <v>1</v>
      </c>
      <c r="O26" s="478">
        <v>0</v>
      </c>
      <c r="P26" s="478">
        <v>2</v>
      </c>
      <c r="Q26" s="478">
        <v>0</v>
      </c>
      <c r="R26" s="478">
        <f t="shared" si="6"/>
        <v>3</v>
      </c>
      <c r="S26" s="478">
        <v>0</v>
      </c>
      <c r="T26" s="478">
        <v>9</v>
      </c>
      <c r="U26" s="478">
        <v>0</v>
      </c>
      <c r="V26" s="478">
        <v>7</v>
      </c>
      <c r="W26" s="478">
        <v>0</v>
      </c>
      <c r="X26" s="478">
        <f t="shared" si="7"/>
        <v>16</v>
      </c>
      <c r="Y26" s="478">
        <v>1</v>
      </c>
      <c r="Z26" s="478">
        <v>0</v>
      </c>
      <c r="AA26" s="478">
        <v>0</v>
      </c>
      <c r="AB26" s="478">
        <v>2</v>
      </c>
      <c r="AC26" s="478">
        <v>0</v>
      </c>
      <c r="AD26" s="478">
        <f t="shared" si="3"/>
        <v>3</v>
      </c>
      <c r="AE26" s="546">
        <f t="shared" si="4"/>
        <v>31</v>
      </c>
      <c r="AF26" s="555"/>
      <c r="AG26" s="389"/>
    </row>
    <row r="27" spans="1:253">
      <c r="A27" s="545">
        <v>2</v>
      </c>
      <c r="B27" s="545">
        <v>4</v>
      </c>
      <c r="C27" s="545">
        <v>11</v>
      </c>
      <c r="D27" s="2200"/>
      <c r="E27" s="478" t="s">
        <v>211</v>
      </c>
      <c r="F27" s="20"/>
      <c r="G27" s="478">
        <v>0</v>
      </c>
      <c r="H27" s="478">
        <v>1</v>
      </c>
      <c r="I27" s="478">
        <v>0</v>
      </c>
      <c r="J27" s="478">
        <v>3</v>
      </c>
      <c r="K27" s="478">
        <v>5</v>
      </c>
      <c r="L27" s="478">
        <f t="shared" si="5"/>
        <v>9</v>
      </c>
      <c r="M27" s="478">
        <v>0</v>
      </c>
      <c r="N27" s="478">
        <v>0</v>
      </c>
      <c r="O27" s="478">
        <v>0</v>
      </c>
      <c r="P27" s="478">
        <v>0</v>
      </c>
      <c r="Q27" s="478">
        <v>0</v>
      </c>
      <c r="R27" s="478">
        <f t="shared" si="6"/>
        <v>0</v>
      </c>
      <c r="S27" s="478">
        <v>0</v>
      </c>
      <c r="T27" s="478">
        <v>3</v>
      </c>
      <c r="U27" s="478">
        <v>0</v>
      </c>
      <c r="V27" s="478">
        <v>4</v>
      </c>
      <c r="W27" s="478">
        <v>0</v>
      </c>
      <c r="X27" s="478">
        <f t="shared" si="7"/>
        <v>7</v>
      </c>
      <c r="Y27" s="478">
        <v>1</v>
      </c>
      <c r="Z27" s="478">
        <v>9</v>
      </c>
      <c r="AA27" s="478">
        <v>0</v>
      </c>
      <c r="AB27" s="478">
        <v>3</v>
      </c>
      <c r="AC27" s="478">
        <v>0</v>
      </c>
      <c r="AD27" s="478">
        <f t="shared" si="3"/>
        <v>13</v>
      </c>
      <c r="AE27" s="546">
        <f t="shared" si="4"/>
        <v>29</v>
      </c>
      <c r="AF27" s="555"/>
      <c r="AG27" s="389"/>
      <c r="IS27" s="1">
        <f>SUM(G27:IR27)</f>
        <v>87</v>
      </c>
    </row>
    <row r="28" spans="1:253">
      <c r="A28" s="545">
        <v>2</v>
      </c>
      <c r="B28" s="545">
        <v>4</v>
      </c>
      <c r="C28" s="545">
        <v>10</v>
      </c>
      <c r="D28" s="2200"/>
      <c r="E28" s="478" t="s">
        <v>207</v>
      </c>
      <c r="F28" s="20"/>
      <c r="G28" s="478">
        <v>0</v>
      </c>
      <c r="H28" s="478">
        <v>0</v>
      </c>
      <c r="I28" s="478">
        <v>0</v>
      </c>
      <c r="J28" s="478">
        <v>1</v>
      </c>
      <c r="K28" s="478">
        <v>0</v>
      </c>
      <c r="L28" s="478">
        <f t="shared" si="5"/>
        <v>1</v>
      </c>
      <c r="M28" s="478">
        <v>0</v>
      </c>
      <c r="N28" s="478">
        <v>0</v>
      </c>
      <c r="O28" s="478">
        <v>0</v>
      </c>
      <c r="P28" s="478">
        <v>0</v>
      </c>
      <c r="Q28" s="478">
        <v>0</v>
      </c>
      <c r="R28" s="478">
        <f t="shared" si="6"/>
        <v>0</v>
      </c>
      <c r="S28" s="478">
        <v>0</v>
      </c>
      <c r="T28" s="478">
        <v>0</v>
      </c>
      <c r="U28" s="478">
        <v>0</v>
      </c>
      <c r="V28" s="478">
        <v>0</v>
      </c>
      <c r="W28" s="478">
        <v>0</v>
      </c>
      <c r="X28" s="478">
        <f t="shared" si="7"/>
        <v>0</v>
      </c>
      <c r="Y28" s="478">
        <v>1</v>
      </c>
      <c r="Z28" s="478">
        <v>0</v>
      </c>
      <c r="AA28" s="478">
        <v>0</v>
      </c>
      <c r="AB28" s="478">
        <v>0</v>
      </c>
      <c r="AC28" s="478">
        <v>0</v>
      </c>
      <c r="AD28" s="478">
        <f t="shared" si="3"/>
        <v>1</v>
      </c>
      <c r="AE28" s="546">
        <f t="shared" si="4"/>
        <v>2</v>
      </c>
      <c r="AF28" s="555"/>
      <c r="AG28" s="389"/>
    </row>
    <row r="29" spans="1:253">
      <c r="A29" s="545"/>
      <c r="B29" s="545"/>
      <c r="C29" s="545"/>
      <c r="D29" s="2199">
        <v>1403</v>
      </c>
      <c r="E29" s="23" t="s">
        <v>3</v>
      </c>
      <c r="F29" s="547"/>
      <c r="G29" s="543">
        <f>SUM(G30:G32)</f>
        <v>1</v>
      </c>
      <c r="H29" s="543">
        <f>SUM(H30:H32)</f>
        <v>7</v>
      </c>
      <c r="I29" s="543">
        <f>SUM(I30:I32)</f>
        <v>2</v>
      </c>
      <c r="J29" s="543">
        <f>SUM(J30:J32)</f>
        <v>25</v>
      </c>
      <c r="K29" s="543">
        <f>SUM(K30:K32)</f>
        <v>14</v>
      </c>
      <c r="L29" s="543">
        <f t="shared" si="5"/>
        <v>49</v>
      </c>
      <c r="M29" s="543">
        <f>SUM(M30:M32)</f>
        <v>0</v>
      </c>
      <c r="N29" s="543">
        <f>SUM(N30:N32)</f>
        <v>1</v>
      </c>
      <c r="O29" s="543">
        <f>SUM(O30:O32)</f>
        <v>0</v>
      </c>
      <c r="P29" s="543">
        <f>SUM(P30:P32)</f>
        <v>6</v>
      </c>
      <c r="Q29" s="543">
        <f>SUM(Q30:Q32)</f>
        <v>2</v>
      </c>
      <c r="R29" s="543">
        <f t="shared" si="6"/>
        <v>9</v>
      </c>
      <c r="S29" s="543">
        <f>SUM(S30:S32)</f>
        <v>7</v>
      </c>
      <c r="T29" s="543">
        <f>SUM(T30:T32)</f>
        <v>116</v>
      </c>
      <c r="U29" s="543">
        <f>SUM(U30:U32)</f>
        <v>3</v>
      </c>
      <c r="V29" s="543">
        <f>SUM(V30:V32)</f>
        <v>71</v>
      </c>
      <c r="W29" s="543">
        <f>SUM(W30:W32)</f>
        <v>5</v>
      </c>
      <c r="X29" s="543">
        <f t="shared" si="7"/>
        <v>202</v>
      </c>
      <c r="Y29" s="543">
        <f>SUM(Y30:Y32)</f>
        <v>0</v>
      </c>
      <c r="Z29" s="543">
        <f>SUM(Z30:Z32)</f>
        <v>1</v>
      </c>
      <c r="AA29" s="543">
        <f>SUM(AA30:AA32)</f>
        <v>0</v>
      </c>
      <c r="AB29" s="543">
        <f>SUM(AB30:AB32)</f>
        <v>2</v>
      </c>
      <c r="AC29" s="543">
        <f>SUM(AC30:AC32)</f>
        <v>0</v>
      </c>
      <c r="AD29" s="543">
        <f t="shared" si="3"/>
        <v>3</v>
      </c>
      <c r="AE29" s="542">
        <f t="shared" si="4"/>
        <v>263</v>
      </c>
      <c r="AF29" s="555"/>
      <c r="AG29" s="389"/>
    </row>
    <row r="30" spans="1:253" s="556" customFormat="1">
      <c r="A30" s="545">
        <v>3</v>
      </c>
      <c r="B30" s="545">
        <v>5</v>
      </c>
      <c r="C30" s="545">
        <v>11</v>
      </c>
      <c r="D30" s="2200"/>
      <c r="E30" s="478" t="s">
        <v>45</v>
      </c>
      <c r="F30" s="20"/>
      <c r="G30" s="478">
        <v>0</v>
      </c>
      <c r="H30" s="478">
        <v>2</v>
      </c>
      <c r="I30" s="478">
        <v>1</v>
      </c>
      <c r="J30" s="478">
        <v>12</v>
      </c>
      <c r="K30" s="478">
        <v>10</v>
      </c>
      <c r="L30" s="478">
        <f t="shared" si="5"/>
        <v>25</v>
      </c>
      <c r="M30" s="478">
        <v>0</v>
      </c>
      <c r="N30" s="478">
        <v>1</v>
      </c>
      <c r="O30" s="478">
        <v>0</v>
      </c>
      <c r="P30" s="478">
        <v>2</v>
      </c>
      <c r="Q30" s="478">
        <v>0</v>
      </c>
      <c r="R30" s="478">
        <f t="shared" si="6"/>
        <v>3</v>
      </c>
      <c r="S30" s="478">
        <v>3</v>
      </c>
      <c r="T30" s="478">
        <v>73</v>
      </c>
      <c r="U30" s="478">
        <v>2</v>
      </c>
      <c r="V30" s="478">
        <v>35</v>
      </c>
      <c r="W30" s="478">
        <v>2</v>
      </c>
      <c r="X30" s="478">
        <f t="shared" si="7"/>
        <v>115</v>
      </c>
      <c r="Y30" s="478">
        <v>0</v>
      </c>
      <c r="Z30" s="478">
        <v>1</v>
      </c>
      <c r="AA30" s="478">
        <v>0</v>
      </c>
      <c r="AB30" s="478">
        <v>2</v>
      </c>
      <c r="AC30" s="478">
        <v>0</v>
      </c>
      <c r="AD30" s="478">
        <f t="shared" si="3"/>
        <v>3</v>
      </c>
      <c r="AE30" s="546">
        <f t="shared" si="4"/>
        <v>146</v>
      </c>
      <c r="AF30" s="555"/>
      <c r="AG30" s="557"/>
    </row>
    <row r="31" spans="1:253" s="556" customFormat="1">
      <c r="A31" s="545">
        <v>3</v>
      </c>
      <c r="B31" s="545">
        <v>5</v>
      </c>
      <c r="C31" s="545">
        <v>8</v>
      </c>
      <c r="D31" s="2200"/>
      <c r="E31" s="478" t="s">
        <v>46</v>
      </c>
      <c r="F31" s="20"/>
      <c r="G31" s="478">
        <v>0</v>
      </c>
      <c r="H31" s="478">
        <v>2</v>
      </c>
      <c r="I31" s="478">
        <v>1</v>
      </c>
      <c r="J31" s="478">
        <v>4</v>
      </c>
      <c r="K31" s="478">
        <v>2</v>
      </c>
      <c r="L31" s="478">
        <f t="shared" si="5"/>
        <v>9</v>
      </c>
      <c r="M31" s="478">
        <v>0</v>
      </c>
      <c r="N31" s="478">
        <v>0</v>
      </c>
      <c r="O31" s="478">
        <v>0</v>
      </c>
      <c r="P31" s="478">
        <v>3</v>
      </c>
      <c r="Q31" s="478">
        <v>1</v>
      </c>
      <c r="R31" s="478">
        <f t="shared" si="6"/>
        <v>4</v>
      </c>
      <c r="S31" s="478">
        <v>0</v>
      </c>
      <c r="T31" s="478">
        <v>14</v>
      </c>
      <c r="U31" s="478">
        <v>0</v>
      </c>
      <c r="V31" s="478">
        <v>21</v>
      </c>
      <c r="W31" s="478">
        <v>2</v>
      </c>
      <c r="X31" s="478">
        <f t="shared" si="7"/>
        <v>37</v>
      </c>
      <c r="Y31" s="478">
        <v>0</v>
      </c>
      <c r="Z31" s="478">
        <v>0</v>
      </c>
      <c r="AA31" s="478">
        <v>0</v>
      </c>
      <c r="AB31" s="478">
        <v>0</v>
      </c>
      <c r="AC31" s="478">
        <v>0</v>
      </c>
      <c r="AD31" s="478">
        <f t="shared" si="3"/>
        <v>0</v>
      </c>
      <c r="AE31" s="546">
        <f t="shared" si="4"/>
        <v>50</v>
      </c>
      <c r="AF31" s="555"/>
      <c r="AG31" s="557"/>
    </row>
    <row r="32" spans="1:253" s="556" customFormat="1">
      <c r="A32" s="545">
        <v>3</v>
      </c>
      <c r="B32" s="545">
        <v>5</v>
      </c>
      <c r="C32" s="545">
        <v>10</v>
      </c>
      <c r="D32" s="2200"/>
      <c r="E32" s="478" t="s">
        <v>47</v>
      </c>
      <c r="F32" s="20"/>
      <c r="G32" s="478">
        <v>1</v>
      </c>
      <c r="H32" s="478">
        <v>3</v>
      </c>
      <c r="I32" s="478">
        <v>0</v>
      </c>
      <c r="J32" s="478">
        <v>9</v>
      </c>
      <c r="K32" s="478">
        <v>2</v>
      </c>
      <c r="L32" s="478">
        <f t="shared" si="5"/>
        <v>15</v>
      </c>
      <c r="M32" s="478">
        <v>0</v>
      </c>
      <c r="N32" s="478">
        <v>0</v>
      </c>
      <c r="O32" s="478">
        <v>0</v>
      </c>
      <c r="P32" s="478">
        <v>1</v>
      </c>
      <c r="Q32" s="478">
        <v>1</v>
      </c>
      <c r="R32" s="478">
        <f t="shared" si="6"/>
        <v>2</v>
      </c>
      <c r="S32" s="478">
        <v>4</v>
      </c>
      <c r="T32" s="478">
        <v>29</v>
      </c>
      <c r="U32" s="478">
        <v>1</v>
      </c>
      <c r="V32" s="478">
        <v>15</v>
      </c>
      <c r="W32" s="478">
        <v>1</v>
      </c>
      <c r="X32" s="478">
        <f t="shared" si="7"/>
        <v>50</v>
      </c>
      <c r="Y32" s="478">
        <v>0</v>
      </c>
      <c r="Z32" s="478">
        <v>0</v>
      </c>
      <c r="AA32" s="478">
        <v>0</v>
      </c>
      <c r="AB32" s="478">
        <v>0</v>
      </c>
      <c r="AC32" s="478">
        <v>0</v>
      </c>
      <c r="AD32" s="478">
        <f t="shared" si="3"/>
        <v>0</v>
      </c>
      <c r="AE32" s="546">
        <f t="shared" si="4"/>
        <v>67</v>
      </c>
      <c r="AF32" s="555"/>
      <c r="AG32" s="557"/>
    </row>
    <row r="33" spans="1:33">
      <c r="A33" s="545"/>
      <c r="B33" s="545"/>
      <c r="C33" s="545"/>
      <c r="D33" s="2202">
        <v>1404</v>
      </c>
      <c r="E33" s="23" t="s">
        <v>28</v>
      </c>
      <c r="F33" s="547"/>
      <c r="G33" s="543">
        <f>SUM(G34:G35)</f>
        <v>0</v>
      </c>
      <c r="H33" s="543">
        <f>SUM(H34:H35)</f>
        <v>6</v>
      </c>
      <c r="I33" s="543">
        <f>SUM(I34:I35)</f>
        <v>1</v>
      </c>
      <c r="J33" s="543">
        <f>SUM(J34:J35)</f>
        <v>34</v>
      </c>
      <c r="K33" s="543">
        <f>SUM(K34:K35)</f>
        <v>41</v>
      </c>
      <c r="L33" s="543">
        <f t="shared" si="5"/>
        <v>82</v>
      </c>
      <c r="M33" s="543">
        <f>SUM(M34:M35)</f>
        <v>0</v>
      </c>
      <c r="N33" s="543">
        <f>SUM(N34:N35)</f>
        <v>3</v>
      </c>
      <c r="O33" s="543">
        <f>SUM(O34:O35)</f>
        <v>0</v>
      </c>
      <c r="P33" s="543">
        <f>SUM(P34:P35)</f>
        <v>15</v>
      </c>
      <c r="Q33" s="543">
        <f>SUM(Q34:Q35)</f>
        <v>4</v>
      </c>
      <c r="R33" s="543">
        <f t="shared" si="6"/>
        <v>22</v>
      </c>
      <c r="S33" s="543">
        <f>SUM(S34:S35)</f>
        <v>0</v>
      </c>
      <c r="T33" s="543">
        <f>SUM(T34:T35)</f>
        <v>52</v>
      </c>
      <c r="U33" s="543">
        <f>SUM(U34:U35)</f>
        <v>7</v>
      </c>
      <c r="V33" s="543">
        <f>SUM(V34:V35)</f>
        <v>43</v>
      </c>
      <c r="W33" s="543">
        <f>SUM(W34:W35)</f>
        <v>19</v>
      </c>
      <c r="X33" s="543">
        <f t="shared" si="7"/>
        <v>121</v>
      </c>
      <c r="Y33" s="543">
        <f>SUM(Y34:Y35)</f>
        <v>0</v>
      </c>
      <c r="Z33" s="543">
        <f>SUM(Z34:Z35)</f>
        <v>7</v>
      </c>
      <c r="AA33" s="543">
        <f>SUM(AA34:AA35)</f>
        <v>0</v>
      </c>
      <c r="AB33" s="543">
        <f>SUM(AB34:AB35)</f>
        <v>1</v>
      </c>
      <c r="AC33" s="543">
        <f>SUM(AC34:AC35)</f>
        <v>1</v>
      </c>
      <c r="AD33" s="543">
        <f t="shared" si="3"/>
        <v>9</v>
      </c>
      <c r="AE33" s="542">
        <f t="shared" si="4"/>
        <v>234</v>
      </c>
      <c r="AF33" s="555"/>
      <c r="AG33" s="389"/>
    </row>
    <row r="34" spans="1:33">
      <c r="A34" s="545">
        <v>4</v>
      </c>
      <c r="B34" s="545">
        <v>6</v>
      </c>
      <c r="C34" s="545">
        <v>11</v>
      </c>
      <c r="D34" s="2203"/>
      <c r="E34" s="478" t="s">
        <v>48</v>
      </c>
      <c r="F34" s="20"/>
      <c r="G34" s="478">
        <v>0</v>
      </c>
      <c r="H34" s="478">
        <v>5</v>
      </c>
      <c r="I34" s="478">
        <v>1</v>
      </c>
      <c r="J34" s="478">
        <v>14</v>
      </c>
      <c r="K34" s="478">
        <v>15</v>
      </c>
      <c r="L34" s="478">
        <f t="shared" si="5"/>
        <v>35</v>
      </c>
      <c r="M34" s="478">
        <v>0</v>
      </c>
      <c r="N34" s="478">
        <v>2</v>
      </c>
      <c r="O34" s="478">
        <v>0</v>
      </c>
      <c r="P34" s="478">
        <v>7</v>
      </c>
      <c r="Q34" s="478">
        <v>1</v>
      </c>
      <c r="R34" s="478">
        <f t="shared" si="6"/>
        <v>10</v>
      </c>
      <c r="S34" s="478">
        <v>0</v>
      </c>
      <c r="T34" s="478">
        <v>44</v>
      </c>
      <c r="U34" s="478">
        <v>6</v>
      </c>
      <c r="V34" s="478">
        <v>27</v>
      </c>
      <c r="W34" s="478">
        <v>10</v>
      </c>
      <c r="X34" s="478">
        <f t="shared" si="7"/>
        <v>87</v>
      </c>
      <c r="Y34" s="478">
        <v>0</v>
      </c>
      <c r="Z34" s="478">
        <v>2</v>
      </c>
      <c r="AA34" s="478">
        <v>0</v>
      </c>
      <c r="AB34" s="478">
        <v>1</v>
      </c>
      <c r="AC34" s="478">
        <v>0</v>
      </c>
      <c r="AD34" s="478">
        <f t="shared" si="3"/>
        <v>3</v>
      </c>
      <c r="AE34" s="546">
        <f t="shared" si="4"/>
        <v>135</v>
      </c>
      <c r="AF34" s="555"/>
      <c r="AG34" s="389"/>
    </row>
    <row r="35" spans="1:33">
      <c r="A35" s="545">
        <v>4</v>
      </c>
      <c r="B35" s="545">
        <v>6</v>
      </c>
      <c r="C35" s="545">
        <v>11</v>
      </c>
      <c r="D35" s="2204"/>
      <c r="E35" s="478" t="s">
        <v>49</v>
      </c>
      <c r="F35" s="1"/>
      <c r="G35" s="478">
        <v>0</v>
      </c>
      <c r="H35" s="478">
        <v>1</v>
      </c>
      <c r="I35" s="478">
        <v>0</v>
      </c>
      <c r="J35" s="478">
        <v>20</v>
      </c>
      <c r="K35" s="478">
        <v>26</v>
      </c>
      <c r="L35" s="478">
        <f t="shared" si="5"/>
        <v>47</v>
      </c>
      <c r="M35" s="478">
        <v>0</v>
      </c>
      <c r="N35" s="478">
        <v>1</v>
      </c>
      <c r="O35" s="478">
        <v>0</v>
      </c>
      <c r="P35" s="478">
        <v>8</v>
      </c>
      <c r="Q35" s="478">
        <v>3</v>
      </c>
      <c r="R35" s="478">
        <f t="shared" si="6"/>
        <v>12</v>
      </c>
      <c r="S35" s="478">
        <v>0</v>
      </c>
      <c r="T35" s="478">
        <v>8</v>
      </c>
      <c r="U35" s="478">
        <v>1</v>
      </c>
      <c r="V35" s="478">
        <v>16</v>
      </c>
      <c r="W35" s="478">
        <v>9</v>
      </c>
      <c r="X35" s="478">
        <f t="shared" si="7"/>
        <v>34</v>
      </c>
      <c r="Y35" s="478">
        <v>0</v>
      </c>
      <c r="Z35" s="478">
        <v>5</v>
      </c>
      <c r="AA35" s="478">
        <v>0</v>
      </c>
      <c r="AB35" s="478">
        <v>0</v>
      </c>
      <c r="AC35" s="478">
        <v>1</v>
      </c>
      <c r="AD35" s="478">
        <f t="shared" si="3"/>
        <v>6</v>
      </c>
      <c r="AE35" s="546">
        <f t="shared" si="4"/>
        <v>99</v>
      </c>
      <c r="AF35" s="555"/>
      <c r="AG35" s="389"/>
    </row>
    <row r="36" spans="1:33">
      <c r="A36" s="545"/>
      <c r="B36" s="545"/>
      <c r="C36" s="545"/>
      <c r="D36" s="2199">
        <v>1405</v>
      </c>
      <c r="E36" s="23" t="s">
        <v>4</v>
      </c>
      <c r="F36" s="547"/>
      <c r="G36" s="543">
        <f>SUM(G37:G40)</f>
        <v>0</v>
      </c>
      <c r="H36" s="543">
        <f>SUM(H37:H40)</f>
        <v>11</v>
      </c>
      <c r="I36" s="543">
        <f>SUM(I37:I40)</f>
        <v>0</v>
      </c>
      <c r="J36" s="543">
        <f>SUM(J37:J40)</f>
        <v>53</v>
      </c>
      <c r="K36" s="543">
        <f>SUM(K37:K40)</f>
        <v>53</v>
      </c>
      <c r="L36" s="543">
        <f t="shared" si="5"/>
        <v>117</v>
      </c>
      <c r="M36" s="543">
        <f>SUM(M37:M40)</f>
        <v>0</v>
      </c>
      <c r="N36" s="543">
        <f>SUM(N37:N40)</f>
        <v>17</v>
      </c>
      <c r="O36" s="543">
        <f>SUM(O37:O40)</f>
        <v>0</v>
      </c>
      <c r="P36" s="543">
        <f>SUM(P37:P40)</f>
        <v>17</v>
      </c>
      <c r="Q36" s="543">
        <f>SUM(Q37:Q40)</f>
        <v>15</v>
      </c>
      <c r="R36" s="543">
        <f t="shared" si="6"/>
        <v>49</v>
      </c>
      <c r="S36" s="543">
        <f>SUM(S37:S40)</f>
        <v>1</v>
      </c>
      <c r="T36" s="543">
        <f>SUM(T37:T40)</f>
        <v>67</v>
      </c>
      <c r="U36" s="543">
        <f>SUM(U37:U40)</f>
        <v>0</v>
      </c>
      <c r="V36" s="543">
        <f>SUM(V37:V40)</f>
        <v>91</v>
      </c>
      <c r="W36" s="543">
        <f>SUM(W37:W40)</f>
        <v>22</v>
      </c>
      <c r="X36" s="543">
        <f t="shared" si="7"/>
        <v>181</v>
      </c>
      <c r="Y36" s="543">
        <f>SUM(Y37:Y40)</f>
        <v>0</v>
      </c>
      <c r="Z36" s="543">
        <f>SUM(Z37:Z40)</f>
        <v>4</v>
      </c>
      <c r="AA36" s="543">
        <f>SUM(AA37:AA40)</f>
        <v>0</v>
      </c>
      <c r="AB36" s="543">
        <f>SUM(AB37:AB40)</f>
        <v>0</v>
      </c>
      <c r="AC36" s="543">
        <f>SUM(AC37:AC40)</f>
        <v>0</v>
      </c>
      <c r="AD36" s="543">
        <f t="shared" si="3"/>
        <v>4</v>
      </c>
      <c r="AE36" s="542">
        <f t="shared" si="4"/>
        <v>351</v>
      </c>
      <c r="AF36" s="555"/>
      <c r="AG36" s="389"/>
    </row>
    <row r="37" spans="1:33">
      <c r="A37" s="545">
        <v>5</v>
      </c>
      <c r="B37" s="545">
        <v>4</v>
      </c>
      <c r="C37" s="545">
        <v>8</v>
      </c>
      <c r="D37" s="2200"/>
      <c r="E37" s="478" t="s">
        <v>50</v>
      </c>
      <c r="F37" s="20"/>
      <c r="G37" s="478">
        <v>0</v>
      </c>
      <c r="H37" s="478">
        <v>8</v>
      </c>
      <c r="I37" s="478">
        <v>0</v>
      </c>
      <c r="J37" s="478">
        <v>30</v>
      </c>
      <c r="K37" s="478">
        <v>11</v>
      </c>
      <c r="L37" s="478">
        <f t="shared" si="5"/>
        <v>49</v>
      </c>
      <c r="M37" s="478">
        <v>0</v>
      </c>
      <c r="N37" s="478">
        <v>8</v>
      </c>
      <c r="O37" s="478">
        <v>0</v>
      </c>
      <c r="P37" s="478">
        <v>10</v>
      </c>
      <c r="Q37" s="478">
        <v>3</v>
      </c>
      <c r="R37" s="478">
        <f t="shared" si="6"/>
        <v>21</v>
      </c>
      <c r="S37" s="478">
        <v>1</v>
      </c>
      <c r="T37" s="478">
        <v>17</v>
      </c>
      <c r="U37" s="478">
        <v>0</v>
      </c>
      <c r="V37" s="478">
        <v>16</v>
      </c>
      <c r="W37" s="478">
        <v>8</v>
      </c>
      <c r="X37" s="478">
        <f t="shared" si="7"/>
        <v>42</v>
      </c>
      <c r="Y37" s="478">
        <v>0</v>
      </c>
      <c r="Z37" s="478">
        <v>0</v>
      </c>
      <c r="AA37" s="478">
        <v>0</v>
      </c>
      <c r="AB37" s="478">
        <v>0</v>
      </c>
      <c r="AC37" s="478">
        <v>0</v>
      </c>
      <c r="AD37" s="478">
        <f t="shared" si="3"/>
        <v>0</v>
      </c>
      <c r="AE37" s="546">
        <f t="shared" si="4"/>
        <v>112</v>
      </c>
    </row>
    <row r="38" spans="1:33">
      <c r="A38" s="545">
        <v>5</v>
      </c>
      <c r="B38" s="545">
        <v>5</v>
      </c>
      <c r="C38" s="545">
        <v>11</v>
      </c>
      <c r="D38" s="2200"/>
      <c r="E38" s="478" t="s">
        <v>58</v>
      </c>
      <c r="F38" s="20"/>
      <c r="G38" s="478">
        <v>0</v>
      </c>
      <c r="H38" s="478">
        <v>2</v>
      </c>
      <c r="I38" s="478">
        <v>0</v>
      </c>
      <c r="J38" s="478">
        <v>17</v>
      </c>
      <c r="K38" s="478">
        <v>38</v>
      </c>
      <c r="L38" s="478">
        <f t="shared" si="5"/>
        <v>57</v>
      </c>
      <c r="M38" s="478">
        <v>0</v>
      </c>
      <c r="N38" s="478">
        <v>6</v>
      </c>
      <c r="O38" s="478">
        <v>0</v>
      </c>
      <c r="P38" s="478">
        <v>5</v>
      </c>
      <c r="Q38" s="478">
        <v>12</v>
      </c>
      <c r="R38" s="478">
        <f t="shared" si="6"/>
        <v>23</v>
      </c>
      <c r="S38" s="478">
        <v>0</v>
      </c>
      <c r="T38" s="478">
        <v>33</v>
      </c>
      <c r="U38" s="478">
        <v>0</v>
      </c>
      <c r="V38" s="478">
        <v>61</v>
      </c>
      <c r="W38" s="478">
        <v>11</v>
      </c>
      <c r="X38" s="478">
        <f t="shared" si="7"/>
        <v>105</v>
      </c>
      <c r="Y38" s="478">
        <v>0</v>
      </c>
      <c r="Z38" s="478">
        <v>4</v>
      </c>
      <c r="AA38" s="478">
        <v>0</v>
      </c>
      <c r="AB38" s="478">
        <v>0</v>
      </c>
      <c r="AC38" s="478">
        <v>0</v>
      </c>
      <c r="AD38" s="478">
        <f t="shared" si="3"/>
        <v>4</v>
      </c>
      <c r="AE38" s="546">
        <f t="shared" si="4"/>
        <v>189</v>
      </c>
    </row>
    <row r="39" spans="1:33">
      <c r="A39" s="545">
        <v>5</v>
      </c>
      <c r="B39" s="545">
        <v>5</v>
      </c>
      <c r="C39" s="545">
        <v>10</v>
      </c>
      <c r="D39" s="2200"/>
      <c r="E39" s="478" t="s">
        <v>51</v>
      </c>
      <c r="F39" s="20"/>
      <c r="G39" s="478">
        <v>0</v>
      </c>
      <c r="H39" s="478">
        <v>0</v>
      </c>
      <c r="I39" s="478">
        <v>0</v>
      </c>
      <c r="J39" s="478">
        <v>5</v>
      </c>
      <c r="K39" s="478">
        <v>4</v>
      </c>
      <c r="L39" s="478">
        <f t="shared" si="5"/>
        <v>9</v>
      </c>
      <c r="M39" s="478">
        <v>0</v>
      </c>
      <c r="N39" s="478">
        <v>2</v>
      </c>
      <c r="O39" s="478">
        <v>0</v>
      </c>
      <c r="P39" s="478">
        <v>1</v>
      </c>
      <c r="Q39" s="478">
        <v>0</v>
      </c>
      <c r="R39" s="478">
        <f t="shared" si="6"/>
        <v>3</v>
      </c>
      <c r="S39" s="478">
        <v>0</v>
      </c>
      <c r="T39" s="478">
        <v>6</v>
      </c>
      <c r="U39" s="478">
        <v>0</v>
      </c>
      <c r="V39" s="478">
        <v>10</v>
      </c>
      <c r="W39" s="478">
        <v>2</v>
      </c>
      <c r="X39" s="478">
        <f t="shared" si="7"/>
        <v>18</v>
      </c>
      <c r="Y39" s="478">
        <v>0</v>
      </c>
      <c r="Z39" s="478">
        <v>0</v>
      </c>
      <c r="AA39" s="478">
        <v>0</v>
      </c>
      <c r="AB39" s="478">
        <v>0</v>
      </c>
      <c r="AC39" s="478">
        <v>0</v>
      </c>
      <c r="AD39" s="478">
        <f t="shared" si="3"/>
        <v>0</v>
      </c>
      <c r="AE39" s="546">
        <f t="shared" si="4"/>
        <v>30</v>
      </c>
    </row>
    <row r="40" spans="1:33">
      <c r="A40" s="545">
        <v>5</v>
      </c>
      <c r="B40" s="545">
        <v>5</v>
      </c>
      <c r="C40" s="545">
        <v>13</v>
      </c>
      <c r="D40" s="2201"/>
      <c r="E40" s="478" t="s">
        <v>52</v>
      </c>
      <c r="F40" s="20"/>
      <c r="G40" s="478">
        <v>0</v>
      </c>
      <c r="H40" s="478">
        <v>1</v>
      </c>
      <c r="I40" s="478">
        <v>0</v>
      </c>
      <c r="J40" s="478">
        <v>1</v>
      </c>
      <c r="K40" s="478">
        <v>0</v>
      </c>
      <c r="L40" s="478">
        <f t="shared" si="5"/>
        <v>2</v>
      </c>
      <c r="M40" s="478">
        <v>0</v>
      </c>
      <c r="N40" s="478">
        <v>1</v>
      </c>
      <c r="O40" s="478">
        <v>0</v>
      </c>
      <c r="P40" s="478">
        <v>1</v>
      </c>
      <c r="Q40" s="478">
        <v>0</v>
      </c>
      <c r="R40" s="478">
        <f t="shared" si="6"/>
        <v>2</v>
      </c>
      <c r="S40" s="478">
        <v>0</v>
      </c>
      <c r="T40" s="478">
        <v>11</v>
      </c>
      <c r="U40" s="478">
        <v>0</v>
      </c>
      <c r="V40" s="478">
        <v>4</v>
      </c>
      <c r="W40" s="478">
        <v>1</v>
      </c>
      <c r="X40" s="478">
        <f t="shared" si="7"/>
        <v>16</v>
      </c>
      <c r="Y40" s="478">
        <v>0</v>
      </c>
      <c r="Z40" s="478">
        <v>0</v>
      </c>
      <c r="AA40" s="478">
        <v>0</v>
      </c>
      <c r="AB40" s="478">
        <v>0</v>
      </c>
      <c r="AC40" s="478">
        <v>0</v>
      </c>
      <c r="AD40" s="478">
        <f t="shared" ref="AD40:AD71" si="8">SUM(Y40:AC40)</f>
        <v>0</v>
      </c>
      <c r="AE40" s="546">
        <f t="shared" ref="AE40:AE71" si="9">SUM(R40,L40,X40,AD40)</f>
        <v>20</v>
      </c>
      <c r="AF40" s="555"/>
      <c r="AG40" s="389"/>
    </row>
    <row r="41" spans="1:33">
      <c r="A41" s="545"/>
      <c r="B41" s="545"/>
      <c r="C41" s="545"/>
      <c r="D41" s="2200">
        <v>1406</v>
      </c>
      <c r="E41" s="23" t="s">
        <v>5</v>
      </c>
      <c r="F41" s="547"/>
      <c r="G41" s="543">
        <f>SUM(G42:G47)</f>
        <v>0</v>
      </c>
      <c r="H41" s="543">
        <f>SUM(H42:H47)</f>
        <v>3</v>
      </c>
      <c r="I41" s="543">
        <f>SUM(I42:I47)</f>
        <v>12</v>
      </c>
      <c r="J41" s="543">
        <f>SUM(J42:J47)</f>
        <v>46</v>
      </c>
      <c r="K41" s="543">
        <f>SUM(K42:K47)</f>
        <v>23</v>
      </c>
      <c r="L41" s="543">
        <f t="shared" si="5"/>
        <v>84</v>
      </c>
      <c r="M41" s="543">
        <f>SUM(M42:M47)</f>
        <v>0</v>
      </c>
      <c r="N41" s="543">
        <f>SUM(N42:N47)</f>
        <v>1</v>
      </c>
      <c r="O41" s="543">
        <f>SUM(O42:O47)</f>
        <v>6</v>
      </c>
      <c r="P41" s="543">
        <f>SUM(P42:P47)</f>
        <v>10</v>
      </c>
      <c r="Q41" s="543">
        <f>SUM(Q42:Q47)</f>
        <v>1</v>
      </c>
      <c r="R41" s="543">
        <f t="shared" si="6"/>
        <v>18</v>
      </c>
      <c r="S41" s="543">
        <f>SUM(S42:S47)</f>
        <v>0</v>
      </c>
      <c r="T41" s="543">
        <f>SUM(T42:T47)</f>
        <v>42</v>
      </c>
      <c r="U41" s="543">
        <f>SUM(U42:U47)</f>
        <v>124</v>
      </c>
      <c r="V41" s="543">
        <f>SUM(V42:V47)</f>
        <v>57</v>
      </c>
      <c r="W41" s="543">
        <f>SUM(W42:W47)</f>
        <v>11</v>
      </c>
      <c r="X41" s="543">
        <f t="shared" si="7"/>
        <v>234</v>
      </c>
      <c r="Y41" s="543">
        <f>SUM(Y42:Y47)</f>
        <v>0</v>
      </c>
      <c r="Z41" s="543">
        <f>SUM(Z42:Z47)</f>
        <v>6</v>
      </c>
      <c r="AA41" s="543">
        <f>SUM(AA42:AA47)</f>
        <v>1</v>
      </c>
      <c r="AB41" s="543">
        <f>SUM(AB42:AB47)</f>
        <v>8</v>
      </c>
      <c r="AC41" s="543">
        <f>SUM(AC42:AC47)</f>
        <v>3</v>
      </c>
      <c r="AD41" s="543">
        <f t="shared" si="8"/>
        <v>18</v>
      </c>
      <c r="AE41" s="542">
        <f t="shared" si="9"/>
        <v>354</v>
      </c>
    </row>
    <row r="42" spans="1:33">
      <c r="A42" s="545">
        <v>6</v>
      </c>
      <c r="B42" s="545">
        <v>2</v>
      </c>
      <c r="C42" s="545">
        <v>11</v>
      </c>
      <c r="D42" s="2200"/>
      <c r="E42" s="478" t="s">
        <v>53</v>
      </c>
      <c r="F42" s="20"/>
      <c r="G42" s="478">
        <v>0</v>
      </c>
      <c r="H42" s="478">
        <v>1</v>
      </c>
      <c r="I42" s="478">
        <v>10</v>
      </c>
      <c r="J42" s="478">
        <v>29</v>
      </c>
      <c r="K42" s="478">
        <v>9</v>
      </c>
      <c r="L42" s="478">
        <f t="shared" si="5"/>
        <v>49</v>
      </c>
      <c r="M42" s="478">
        <v>0</v>
      </c>
      <c r="N42" s="478">
        <v>0</v>
      </c>
      <c r="O42" s="478">
        <v>6</v>
      </c>
      <c r="P42" s="478">
        <v>8</v>
      </c>
      <c r="Q42" s="478">
        <v>0</v>
      </c>
      <c r="R42" s="478">
        <f t="shared" si="6"/>
        <v>14</v>
      </c>
      <c r="S42" s="478">
        <v>0</v>
      </c>
      <c r="T42" s="478">
        <v>18</v>
      </c>
      <c r="U42" s="478">
        <v>68</v>
      </c>
      <c r="V42" s="478">
        <v>24</v>
      </c>
      <c r="W42" s="478">
        <v>3</v>
      </c>
      <c r="X42" s="478">
        <f t="shared" si="7"/>
        <v>113</v>
      </c>
      <c r="Y42" s="478">
        <v>0</v>
      </c>
      <c r="Z42" s="478">
        <v>1</v>
      </c>
      <c r="AA42" s="478">
        <v>1</v>
      </c>
      <c r="AB42" s="478">
        <v>1</v>
      </c>
      <c r="AC42" s="478">
        <v>1</v>
      </c>
      <c r="AD42" s="478">
        <f t="shared" si="8"/>
        <v>4</v>
      </c>
      <c r="AE42" s="546">
        <f t="shared" si="9"/>
        <v>180</v>
      </c>
    </row>
    <row r="43" spans="1:33">
      <c r="A43" s="545">
        <v>6</v>
      </c>
      <c r="B43" s="545">
        <v>2</v>
      </c>
      <c r="C43" s="545">
        <v>10</v>
      </c>
      <c r="D43" s="2200"/>
      <c r="E43" s="478" t="s">
        <v>54</v>
      </c>
      <c r="F43" s="20"/>
      <c r="G43" s="478">
        <v>0</v>
      </c>
      <c r="H43" s="478">
        <v>0</v>
      </c>
      <c r="I43" s="478">
        <v>2</v>
      </c>
      <c r="J43" s="478">
        <v>0</v>
      </c>
      <c r="K43" s="478">
        <v>2</v>
      </c>
      <c r="L43" s="478">
        <f t="shared" si="5"/>
        <v>4</v>
      </c>
      <c r="M43" s="478">
        <v>0</v>
      </c>
      <c r="N43" s="478">
        <v>0</v>
      </c>
      <c r="O43" s="478">
        <v>0</v>
      </c>
      <c r="P43" s="478">
        <v>0</v>
      </c>
      <c r="Q43" s="478">
        <v>0</v>
      </c>
      <c r="R43" s="478">
        <f t="shared" si="6"/>
        <v>0</v>
      </c>
      <c r="S43" s="478">
        <v>0</v>
      </c>
      <c r="T43" s="478">
        <v>11</v>
      </c>
      <c r="U43" s="478">
        <v>55</v>
      </c>
      <c r="V43" s="478">
        <v>12</v>
      </c>
      <c r="W43" s="478">
        <v>0</v>
      </c>
      <c r="X43" s="478">
        <f t="shared" si="7"/>
        <v>78</v>
      </c>
      <c r="Y43" s="478">
        <v>0</v>
      </c>
      <c r="Z43" s="478">
        <v>0</v>
      </c>
      <c r="AA43" s="478">
        <v>0</v>
      </c>
      <c r="AB43" s="478">
        <v>1</v>
      </c>
      <c r="AC43" s="478">
        <v>1</v>
      </c>
      <c r="AD43" s="478">
        <f t="shared" si="8"/>
        <v>2</v>
      </c>
      <c r="AE43" s="546">
        <f t="shared" si="9"/>
        <v>84</v>
      </c>
    </row>
    <row r="44" spans="1:33">
      <c r="A44" s="545">
        <v>6</v>
      </c>
      <c r="B44" s="545">
        <v>2</v>
      </c>
      <c r="C44" s="545">
        <v>10</v>
      </c>
      <c r="D44" s="2200"/>
      <c r="E44" s="478" t="s">
        <v>55</v>
      </c>
      <c r="F44" s="20"/>
      <c r="G44" s="478">
        <v>0</v>
      </c>
      <c r="H44" s="478">
        <v>2</v>
      </c>
      <c r="I44" s="478">
        <v>0</v>
      </c>
      <c r="J44" s="478">
        <v>16</v>
      </c>
      <c r="K44" s="478">
        <v>8</v>
      </c>
      <c r="L44" s="478">
        <f t="shared" si="5"/>
        <v>26</v>
      </c>
      <c r="M44" s="478">
        <v>0</v>
      </c>
      <c r="N44" s="478">
        <v>1</v>
      </c>
      <c r="O44" s="478">
        <v>0</v>
      </c>
      <c r="P44" s="478">
        <v>2</v>
      </c>
      <c r="Q44" s="478">
        <v>0</v>
      </c>
      <c r="R44" s="478">
        <f t="shared" si="6"/>
        <v>3</v>
      </c>
      <c r="S44" s="478">
        <v>0</v>
      </c>
      <c r="T44" s="478">
        <v>11</v>
      </c>
      <c r="U44" s="478">
        <v>1</v>
      </c>
      <c r="V44" s="478">
        <v>5</v>
      </c>
      <c r="W44" s="478">
        <v>1</v>
      </c>
      <c r="X44" s="478">
        <f t="shared" si="7"/>
        <v>18</v>
      </c>
      <c r="Y44" s="478">
        <v>0</v>
      </c>
      <c r="Z44" s="478">
        <v>3</v>
      </c>
      <c r="AA44" s="478">
        <v>0</v>
      </c>
      <c r="AB44" s="478">
        <v>5</v>
      </c>
      <c r="AC44" s="478">
        <v>0</v>
      </c>
      <c r="AD44" s="478">
        <f t="shared" si="8"/>
        <v>8</v>
      </c>
      <c r="AE44" s="546">
        <f t="shared" si="9"/>
        <v>55</v>
      </c>
    </row>
    <row r="45" spans="1:33">
      <c r="A45" s="545">
        <v>6</v>
      </c>
      <c r="B45" s="545">
        <v>2</v>
      </c>
      <c r="C45" s="545">
        <v>6</v>
      </c>
      <c r="D45" s="2200"/>
      <c r="E45" s="478" t="s">
        <v>70</v>
      </c>
      <c r="F45" s="20"/>
      <c r="G45" s="478">
        <v>0</v>
      </c>
      <c r="H45" s="478">
        <v>0</v>
      </c>
      <c r="I45" s="478">
        <v>0</v>
      </c>
      <c r="J45" s="478">
        <v>0</v>
      </c>
      <c r="K45" s="478">
        <v>1</v>
      </c>
      <c r="L45" s="478">
        <f t="shared" si="5"/>
        <v>1</v>
      </c>
      <c r="M45" s="478">
        <v>0</v>
      </c>
      <c r="N45" s="478">
        <v>0</v>
      </c>
      <c r="O45" s="478">
        <v>0</v>
      </c>
      <c r="P45" s="478">
        <v>0</v>
      </c>
      <c r="Q45" s="478">
        <v>0</v>
      </c>
      <c r="R45" s="478">
        <f t="shared" si="6"/>
        <v>0</v>
      </c>
      <c r="S45" s="478">
        <v>0</v>
      </c>
      <c r="T45" s="478">
        <v>2</v>
      </c>
      <c r="U45" s="478">
        <v>0</v>
      </c>
      <c r="V45" s="478">
        <v>16</v>
      </c>
      <c r="W45" s="478">
        <v>7</v>
      </c>
      <c r="X45" s="478">
        <f t="shared" si="7"/>
        <v>25</v>
      </c>
      <c r="Y45" s="478">
        <v>0</v>
      </c>
      <c r="Z45" s="478">
        <v>0</v>
      </c>
      <c r="AA45" s="478">
        <v>0</v>
      </c>
      <c r="AB45" s="478">
        <v>0</v>
      </c>
      <c r="AC45" s="478">
        <v>1</v>
      </c>
      <c r="AD45" s="478">
        <f t="shared" si="8"/>
        <v>1</v>
      </c>
      <c r="AE45" s="546">
        <f t="shared" si="9"/>
        <v>27</v>
      </c>
    </row>
    <row r="46" spans="1:33">
      <c r="A46" s="545">
        <v>6</v>
      </c>
      <c r="B46" s="545">
        <v>2</v>
      </c>
      <c r="C46" s="545">
        <v>11</v>
      </c>
      <c r="D46" s="2200"/>
      <c r="E46" s="478" t="s">
        <v>15</v>
      </c>
      <c r="F46" s="20"/>
      <c r="G46" s="478">
        <v>0</v>
      </c>
      <c r="H46" s="478">
        <v>0</v>
      </c>
      <c r="I46" s="478">
        <v>0</v>
      </c>
      <c r="J46" s="478">
        <v>0</v>
      </c>
      <c r="K46" s="478">
        <v>3</v>
      </c>
      <c r="L46" s="478">
        <f t="shared" si="5"/>
        <v>3</v>
      </c>
      <c r="M46" s="478">
        <v>0</v>
      </c>
      <c r="N46" s="478">
        <v>0</v>
      </c>
      <c r="O46" s="478">
        <v>0</v>
      </c>
      <c r="P46" s="478">
        <v>0</v>
      </c>
      <c r="Q46" s="478">
        <v>1</v>
      </c>
      <c r="R46" s="478">
        <f t="shared" si="6"/>
        <v>1</v>
      </c>
      <c r="S46" s="478">
        <v>0</v>
      </c>
      <c r="T46" s="478">
        <v>0</v>
      </c>
      <c r="U46" s="478">
        <v>0</v>
      </c>
      <c r="V46" s="478">
        <v>0</v>
      </c>
      <c r="W46" s="478">
        <v>0</v>
      </c>
      <c r="X46" s="478">
        <f t="shared" si="7"/>
        <v>0</v>
      </c>
      <c r="Y46" s="478">
        <v>0</v>
      </c>
      <c r="Z46" s="478">
        <v>2</v>
      </c>
      <c r="AA46" s="478">
        <v>0</v>
      </c>
      <c r="AB46" s="478">
        <v>1</v>
      </c>
      <c r="AC46" s="478">
        <v>0</v>
      </c>
      <c r="AD46" s="478">
        <f t="shared" si="8"/>
        <v>3</v>
      </c>
      <c r="AE46" s="546">
        <f t="shared" si="9"/>
        <v>7</v>
      </c>
    </row>
    <row r="47" spans="1:33">
      <c r="A47" s="545">
        <v>6</v>
      </c>
      <c r="B47" s="545">
        <v>2</v>
      </c>
      <c r="C47" s="545">
        <v>10</v>
      </c>
      <c r="D47" s="2200"/>
      <c r="E47" s="478" t="s">
        <v>188</v>
      </c>
      <c r="F47" s="1"/>
      <c r="G47" s="20">
        <v>0</v>
      </c>
      <c r="H47" s="20">
        <v>0</v>
      </c>
      <c r="I47" s="20">
        <v>0</v>
      </c>
      <c r="J47" s="20">
        <v>1</v>
      </c>
      <c r="K47" s="20">
        <v>0</v>
      </c>
      <c r="L47" s="478">
        <f t="shared" si="5"/>
        <v>1</v>
      </c>
      <c r="M47" s="20">
        <v>0</v>
      </c>
      <c r="N47" s="20">
        <v>0</v>
      </c>
      <c r="O47" s="20">
        <v>0</v>
      </c>
      <c r="P47" s="20">
        <v>0</v>
      </c>
      <c r="Q47" s="20">
        <v>0</v>
      </c>
      <c r="R47" s="478">
        <f t="shared" si="6"/>
        <v>0</v>
      </c>
      <c r="S47" s="20">
        <v>0</v>
      </c>
      <c r="T47" s="20">
        <v>0</v>
      </c>
      <c r="U47" s="20">
        <v>0</v>
      </c>
      <c r="V47" s="20">
        <v>0</v>
      </c>
      <c r="W47" s="20">
        <v>0</v>
      </c>
      <c r="X47" s="478">
        <f t="shared" si="7"/>
        <v>0</v>
      </c>
      <c r="Y47" s="20">
        <v>0</v>
      </c>
      <c r="Z47" s="20">
        <v>0</v>
      </c>
      <c r="AA47" s="20">
        <v>0</v>
      </c>
      <c r="AB47" s="20">
        <v>0</v>
      </c>
      <c r="AC47" s="20">
        <v>0</v>
      </c>
      <c r="AD47" s="478">
        <f t="shared" si="8"/>
        <v>0</v>
      </c>
      <c r="AE47" s="546">
        <f t="shared" si="9"/>
        <v>1</v>
      </c>
    </row>
    <row r="48" spans="1:33">
      <c r="A48" s="545"/>
      <c r="B48" s="545"/>
      <c r="C48" s="545"/>
      <c r="D48" s="2202">
        <v>1407</v>
      </c>
      <c r="E48" s="23" t="s">
        <v>62</v>
      </c>
      <c r="F48" s="547"/>
      <c r="G48" s="543">
        <f>SUM(G49:G51)</f>
        <v>1</v>
      </c>
      <c r="H48" s="543">
        <f>SUM(H49:H51)</f>
        <v>0</v>
      </c>
      <c r="I48" s="543">
        <f>SUM(I49:I51)</f>
        <v>0</v>
      </c>
      <c r="J48" s="543">
        <f>SUM(J49:J51)</f>
        <v>6</v>
      </c>
      <c r="K48" s="543">
        <f>SUM(K49:K51)</f>
        <v>29</v>
      </c>
      <c r="L48" s="543">
        <f t="shared" si="5"/>
        <v>36</v>
      </c>
      <c r="M48" s="543">
        <f>SUM(M49:M51)</f>
        <v>0</v>
      </c>
      <c r="N48" s="543">
        <f>SUM(N49:N51)</f>
        <v>0</v>
      </c>
      <c r="O48" s="543">
        <f>SUM(O49:O51)</f>
        <v>0</v>
      </c>
      <c r="P48" s="543">
        <f>SUM(P49:P51)</f>
        <v>0</v>
      </c>
      <c r="Q48" s="543">
        <f>SUM(Q49:Q51)</f>
        <v>0</v>
      </c>
      <c r="R48" s="543">
        <f t="shared" si="6"/>
        <v>0</v>
      </c>
      <c r="S48" s="543">
        <f>SUM(S49:S51)</f>
        <v>0</v>
      </c>
      <c r="T48" s="543">
        <f>SUM(T49:T51)</f>
        <v>2</v>
      </c>
      <c r="U48" s="543">
        <f>SUM(U49:U51)</f>
        <v>0</v>
      </c>
      <c r="V48" s="543">
        <f>SUM(V49:V51)</f>
        <v>15</v>
      </c>
      <c r="W48" s="543">
        <f>SUM(W49:W51)</f>
        <v>9</v>
      </c>
      <c r="X48" s="543">
        <f t="shared" si="7"/>
        <v>26</v>
      </c>
      <c r="Y48" s="543">
        <f>SUM(Y49:Y51)</f>
        <v>0</v>
      </c>
      <c r="Z48" s="543">
        <f>SUM(Z49:Z51)</f>
        <v>3</v>
      </c>
      <c r="AA48" s="543">
        <f>SUM(AA49:AA51)</f>
        <v>0</v>
      </c>
      <c r="AB48" s="543">
        <f>SUM(AB49:AB51)</f>
        <v>4</v>
      </c>
      <c r="AC48" s="543">
        <f>SUM(AC49:AC51)</f>
        <v>0</v>
      </c>
      <c r="AD48" s="543">
        <f t="shared" si="8"/>
        <v>7</v>
      </c>
      <c r="AE48" s="542">
        <f t="shared" si="9"/>
        <v>69</v>
      </c>
    </row>
    <row r="49" spans="1:32" s="531" customFormat="1">
      <c r="A49" s="545">
        <v>7</v>
      </c>
      <c r="B49" s="545">
        <v>6</v>
      </c>
      <c r="C49" s="545">
        <v>10</v>
      </c>
      <c r="D49" s="2203"/>
      <c r="E49" s="478" t="s">
        <v>56</v>
      </c>
      <c r="F49" s="20"/>
      <c r="G49" s="478">
        <v>0</v>
      </c>
      <c r="H49" s="478">
        <v>0</v>
      </c>
      <c r="I49" s="478">
        <v>0</v>
      </c>
      <c r="J49" s="478">
        <v>5</v>
      </c>
      <c r="K49" s="478">
        <v>6</v>
      </c>
      <c r="L49" s="478">
        <f t="shared" si="5"/>
        <v>11</v>
      </c>
      <c r="M49" s="478">
        <v>0</v>
      </c>
      <c r="N49" s="478">
        <v>0</v>
      </c>
      <c r="O49" s="478">
        <v>0</v>
      </c>
      <c r="P49" s="478">
        <v>0</v>
      </c>
      <c r="Q49" s="478">
        <v>0</v>
      </c>
      <c r="R49" s="478">
        <f t="shared" si="6"/>
        <v>0</v>
      </c>
      <c r="S49" s="478">
        <v>0</v>
      </c>
      <c r="T49" s="478">
        <v>0</v>
      </c>
      <c r="U49" s="478">
        <v>0</v>
      </c>
      <c r="V49" s="478">
        <v>10</v>
      </c>
      <c r="W49" s="478">
        <v>5</v>
      </c>
      <c r="X49" s="478">
        <f t="shared" si="7"/>
        <v>15</v>
      </c>
      <c r="Y49" s="478">
        <v>0</v>
      </c>
      <c r="Z49" s="478">
        <v>2</v>
      </c>
      <c r="AA49" s="478">
        <v>0</v>
      </c>
      <c r="AB49" s="478">
        <v>3</v>
      </c>
      <c r="AC49" s="478">
        <v>0</v>
      </c>
      <c r="AD49" s="478">
        <f t="shared" si="8"/>
        <v>5</v>
      </c>
      <c r="AE49" s="546">
        <f t="shared" si="9"/>
        <v>31</v>
      </c>
    </row>
    <row r="50" spans="1:32">
      <c r="A50" s="545">
        <v>7</v>
      </c>
      <c r="B50" s="545">
        <v>3</v>
      </c>
      <c r="C50" s="545">
        <v>11</v>
      </c>
      <c r="D50" s="2203"/>
      <c r="E50" s="478" t="s">
        <v>25</v>
      </c>
      <c r="F50" s="20"/>
      <c r="G50" s="478">
        <v>0</v>
      </c>
      <c r="H50" s="478">
        <v>0</v>
      </c>
      <c r="I50" s="478">
        <v>0</v>
      </c>
      <c r="J50" s="478">
        <v>0</v>
      </c>
      <c r="K50" s="478">
        <v>23</v>
      </c>
      <c r="L50" s="478">
        <f t="shared" si="5"/>
        <v>23</v>
      </c>
      <c r="M50" s="478">
        <v>0</v>
      </c>
      <c r="N50" s="478">
        <v>0</v>
      </c>
      <c r="O50" s="478">
        <v>0</v>
      </c>
      <c r="P50" s="478">
        <v>0</v>
      </c>
      <c r="Q50" s="478">
        <v>0</v>
      </c>
      <c r="R50" s="478">
        <f t="shared" si="6"/>
        <v>0</v>
      </c>
      <c r="S50" s="478">
        <v>0</v>
      </c>
      <c r="T50" s="478">
        <v>2</v>
      </c>
      <c r="U50" s="478">
        <v>0</v>
      </c>
      <c r="V50" s="478">
        <v>5</v>
      </c>
      <c r="W50" s="478">
        <v>4</v>
      </c>
      <c r="X50" s="478">
        <f t="shared" si="7"/>
        <v>11</v>
      </c>
      <c r="Y50" s="478">
        <v>0</v>
      </c>
      <c r="Z50" s="478">
        <v>0</v>
      </c>
      <c r="AA50" s="478">
        <v>0</v>
      </c>
      <c r="AB50" s="478">
        <v>1</v>
      </c>
      <c r="AC50" s="478">
        <v>0</v>
      </c>
      <c r="AD50" s="478">
        <f t="shared" si="8"/>
        <v>1</v>
      </c>
      <c r="AE50" s="546">
        <f t="shared" si="9"/>
        <v>35</v>
      </c>
    </row>
    <row r="51" spans="1:32">
      <c r="A51" s="545">
        <v>7</v>
      </c>
      <c r="B51" s="545">
        <v>2</v>
      </c>
      <c r="C51" s="545">
        <v>11</v>
      </c>
      <c r="D51" s="2204"/>
      <c r="E51" s="496" t="s">
        <v>187</v>
      </c>
      <c r="F51" s="554"/>
      <c r="G51" s="474">
        <v>1</v>
      </c>
      <c r="H51" s="474">
        <v>0</v>
      </c>
      <c r="I51" s="474">
        <v>0</v>
      </c>
      <c r="J51" s="474">
        <v>1</v>
      </c>
      <c r="K51" s="474">
        <v>0</v>
      </c>
      <c r="L51" s="474">
        <f t="shared" si="5"/>
        <v>2</v>
      </c>
      <c r="M51" s="474">
        <v>0</v>
      </c>
      <c r="N51" s="474">
        <v>0</v>
      </c>
      <c r="O51" s="474">
        <v>0</v>
      </c>
      <c r="P51" s="474">
        <v>0</v>
      </c>
      <c r="Q51" s="474">
        <v>0</v>
      </c>
      <c r="R51" s="474">
        <f t="shared" si="6"/>
        <v>0</v>
      </c>
      <c r="S51" s="474">
        <v>0</v>
      </c>
      <c r="T51" s="474">
        <v>0</v>
      </c>
      <c r="U51" s="474">
        <v>0</v>
      </c>
      <c r="V51" s="474">
        <v>0</v>
      </c>
      <c r="W51" s="474">
        <v>0</v>
      </c>
      <c r="X51" s="474">
        <f t="shared" si="7"/>
        <v>0</v>
      </c>
      <c r="Y51" s="474">
        <v>0</v>
      </c>
      <c r="Z51" s="474">
        <v>1</v>
      </c>
      <c r="AA51" s="474">
        <v>0</v>
      </c>
      <c r="AB51" s="474">
        <v>0</v>
      </c>
      <c r="AC51" s="474">
        <v>0</v>
      </c>
      <c r="AD51" s="474">
        <f t="shared" si="8"/>
        <v>1</v>
      </c>
      <c r="AE51" s="553">
        <f t="shared" si="9"/>
        <v>3</v>
      </c>
    </row>
    <row r="52" spans="1:32">
      <c r="A52" s="545"/>
      <c r="B52" s="545"/>
      <c r="C52" s="545"/>
      <c r="D52" s="2203">
        <v>1408</v>
      </c>
      <c r="E52" s="552" t="s">
        <v>63</v>
      </c>
      <c r="F52" s="551"/>
      <c r="G52" s="550">
        <f>SUM(G53:G56)</f>
        <v>0</v>
      </c>
      <c r="H52" s="550">
        <f>SUM(H53:H56)</f>
        <v>3</v>
      </c>
      <c r="I52" s="550">
        <f>SUM(I53:I56)</f>
        <v>0</v>
      </c>
      <c r="J52" s="550">
        <f>SUM(J53:J56)</f>
        <v>22</v>
      </c>
      <c r="K52" s="550">
        <f>SUM(K53:K56)</f>
        <v>33</v>
      </c>
      <c r="L52" s="550">
        <f t="shared" si="5"/>
        <v>58</v>
      </c>
      <c r="M52" s="550">
        <f>SUM(M53:M56)</f>
        <v>0</v>
      </c>
      <c r="N52" s="550">
        <f>SUM(N53:N56)</f>
        <v>1</v>
      </c>
      <c r="O52" s="550">
        <f>SUM(O53:O56)</f>
        <v>0</v>
      </c>
      <c r="P52" s="550">
        <f>SUM(P53:P56)</f>
        <v>3</v>
      </c>
      <c r="Q52" s="550">
        <f>SUM(Q53:Q56)</f>
        <v>3</v>
      </c>
      <c r="R52" s="550">
        <f t="shared" si="6"/>
        <v>7</v>
      </c>
      <c r="S52" s="550">
        <f>SUM(S53:S56)</f>
        <v>3</v>
      </c>
      <c r="T52" s="550">
        <f>SUM(T53:T56)</f>
        <v>10</v>
      </c>
      <c r="U52" s="550">
        <f>SUM(U53:U56)</f>
        <v>0</v>
      </c>
      <c r="V52" s="550">
        <f>SUM(V53:V56)</f>
        <v>34</v>
      </c>
      <c r="W52" s="550">
        <f>SUM(W53:W56)</f>
        <v>15</v>
      </c>
      <c r="X52" s="550">
        <f t="shared" si="7"/>
        <v>62</v>
      </c>
      <c r="Y52" s="550">
        <f>SUM(Y53:Y56)</f>
        <v>0</v>
      </c>
      <c r="Z52" s="550">
        <f>SUM(Z53:Z56)</f>
        <v>5</v>
      </c>
      <c r="AA52" s="550">
        <f>SUM(AA53:AA56)</f>
        <v>0</v>
      </c>
      <c r="AB52" s="550">
        <f>SUM(AB53:AB56)</f>
        <v>6</v>
      </c>
      <c r="AC52" s="550">
        <f>SUM(AC53:AC56)</f>
        <v>0</v>
      </c>
      <c r="AD52" s="550">
        <f t="shared" si="8"/>
        <v>11</v>
      </c>
      <c r="AE52" s="549">
        <f t="shared" si="9"/>
        <v>138</v>
      </c>
    </row>
    <row r="53" spans="1:32" s="531" customFormat="1">
      <c r="A53" s="545">
        <v>8</v>
      </c>
      <c r="B53" s="545">
        <v>4</v>
      </c>
      <c r="C53" s="545">
        <v>6</v>
      </c>
      <c r="D53" s="2203"/>
      <c r="E53" s="478" t="s">
        <v>16</v>
      </c>
      <c r="F53" s="20"/>
      <c r="G53" s="478">
        <v>0</v>
      </c>
      <c r="H53" s="478">
        <v>1</v>
      </c>
      <c r="I53" s="478">
        <v>0</v>
      </c>
      <c r="J53" s="478">
        <v>0</v>
      </c>
      <c r="K53" s="478">
        <v>6</v>
      </c>
      <c r="L53" s="478">
        <f t="shared" si="5"/>
        <v>7</v>
      </c>
      <c r="M53" s="478">
        <v>0</v>
      </c>
      <c r="N53" s="478">
        <v>0</v>
      </c>
      <c r="O53" s="478">
        <v>0</v>
      </c>
      <c r="P53" s="478">
        <v>0</v>
      </c>
      <c r="Q53" s="478">
        <v>0</v>
      </c>
      <c r="R53" s="478">
        <f t="shared" si="6"/>
        <v>0</v>
      </c>
      <c r="S53" s="478">
        <v>2</v>
      </c>
      <c r="T53" s="478">
        <v>2</v>
      </c>
      <c r="U53" s="478">
        <v>0</v>
      </c>
      <c r="V53" s="478">
        <v>6</v>
      </c>
      <c r="W53" s="478">
        <v>2</v>
      </c>
      <c r="X53" s="478">
        <f t="shared" si="7"/>
        <v>12</v>
      </c>
      <c r="Y53" s="478">
        <v>0</v>
      </c>
      <c r="Z53" s="478">
        <v>1</v>
      </c>
      <c r="AA53" s="478">
        <v>0</v>
      </c>
      <c r="AB53" s="478">
        <v>1</v>
      </c>
      <c r="AC53" s="478">
        <v>0</v>
      </c>
      <c r="AD53" s="478">
        <f t="shared" si="8"/>
        <v>2</v>
      </c>
      <c r="AE53" s="546">
        <f t="shared" si="9"/>
        <v>21</v>
      </c>
    </row>
    <row r="54" spans="1:32">
      <c r="A54" s="545">
        <v>8</v>
      </c>
      <c r="B54" s="545">
        <v>4</v>
      </c>
      <c r="C54" s="545">
        <v>8</v>
      </c>
      <c r="D54" s="2203"/>
      <c r="E54" s="478" t="s">
        <v>57</v>
      </c>
      <c r="F54" s="20"/>
      <c r="G54" s="478">
        <v>0</v>
      </c>
      <c r="H54" s="485">
        <v>2</v>
      </c>
      <c r="I54" s="478">
        <v>0</v>
      </c>
      <c r="J54" s="478">
        <v>11</v>
      </c>
      <c r="K54" s="478">
        <v>13</v>
      </c>
      <c r="L54" s="478">
        <f t="shared" si="5"/>
        <v>26</v>
      </c>
      <c r="M54" s="478">
        <v>0</v>
      </c>
      <c r="N54" s="478">
        <v>1</v>
      </c>
      <c r="O54" s="478">
        <v>0</v>
      </c>
      <c r="P54" s="478">
        <v>2</v>
      </c>
      <c r="Q54" s="478">
        <v>3</v>
      </c>
      <c r="R54" s="478">
        <f t="shared" si="6"/>
        <v>6</v>
      </c>
      <c r="S54" s="478">
        <v>0</v>
      </c>
      <c r="T54" s="478">
        <v>2</v>
      </c>
      <c r="U54" s="478">
        <v>0</v>
      </c>
      <c r="V54" s="478">
        <v>7</v>
      </c>
      <c r="W54" s="478">
        <v>7</v>
      </c>
      <c r="X54" s="478">
        <f t="shared" si="7"/>
        <v>16</v>
      </c>
      <c r="Y54" s="478">
        <v>0</v>
      </c>
      <c r="Z54" s="478">
        <v>2</v>
      </c>
      <c r="AA54" s="478">
        <v>0</v>
      </c>
      <c r="AB54" s="478">
        <v>1</v>
      </c>
      <c r="AC54" s="478">
        <v>0</v>
      </c>
      <c r="AD54" s="478">
        <f t="shared" si="8"/>
        <v>3</v>
      </c>
      <c r="AE54" s="546">
        <f t="shared" si="9"/>
        <v>51</v>
      </c>
    </row>
    <row r="55" spans="1:32">
      <c r="A55" s="545">
        <v>8</v>
      </c>
      <c r="B55" s="545">
        <v>4</v>
      </c>
      <c r="C55" s="545">
        <v>11</v>
      </c>
      <c r="D55" s="2203"/>
      <c r="E55" s="478" t="s">
        <v>18</v>
      </c>
      <c r="F55" s="20"/>
      <c r="G55" s="478">
        <v>0</v>
      </c>
      <c r="H55" s="478">
        <v>0</v>
      </c>
      <c r="I55" s="478">
        <v>0</v>
      </c>
      <c r="J55" s="478">
        <v>8</v>
      </c>
      <c r="K55" s="478">
        <v>7</v>
      </c>
      <c r="L55" s="478">
        <f t="shared" si="5"/>
        <v>15</v>
      </c>
      <c r="M55" s="478">
        <v>0</v>
      </c>
      <c r="N55" s="478">
        <v>0</v>
      </c>
      <c r="O55" s="478">
        <v>0</v>
      </c>
      <c r="P55" s="478">
        <v>0</v>
      </c>
      <c r="Q55" s="478">
        <v>0</v>
      </c>
      <c r="R55" s="478">
        <f t="shared" si="6"/>
        <v>0</v>
      </c>
      <c r="S55" s="478">
        <v>0</v>
      </c>
      <c r="T55" s="478">
        <v>1</v>
      </c>
      <c r="U55" s="478">
        <v>0</v>
      </c>
      <c r="V55" s="478">
        <v>16</v>
      </c>
      <c r="W55" s="478">
        <v>5</v>
      </c>
      <c r="X55" s="478">
        <f t="shared" si="7"/>
        <v>22</v>
      </c>
      <c r="Y55" s="478">
        <v>0</v>
      </c>
      <c r="Z55" s="478">
        <v>1</v>
      </c>
      <c r="AA55" s="478">
        <v>0</v>
      </c>
      <c r="AB55" s="478">
        <v>2</v>
      </c>
      <c r="AC55" s="478">
        <v>0</v>
      </c>
      <c r="AD55" s="478">
        <f t="shared" si="8"/>
        <v>3</v>
      </c>
      <c r="AE55" s="546">
        <f t="shared" si="9"/>
        <v>40</v>
      </c>
    </row>
    <row r="56" spans="1:32">
      <c r="A56" s="545">
        <v>8</v>
      </c>
      <c r="B56" s="545">
        <v>4</v>
      </c>
      <c r="C56" s="545">
        <v>11</v>
      </c>
      <c r="D56" s="2203"/>
      <c r="E56" s="478" t="s">
        <v>59</v>
      </c>
      <c r="F56" s="548"/>
      <c r="G56" s="478">
        <v>0</v>
      </c>
      <c r="H56" s="478">
        <v>0</v>
      </c>
      <c r="I56" s="478">
        <v>0</v>
      </c>
      <c r="J56" s="478">
        <v>3</v>
      </c>
      <c r="K56" s="478">
        <v>7</v>
      </c>
      <c r="L56" s="478">
        <f t="shared" si="5"/>
        <v>10</v>
      </c>
      <c r="M56" s="478">
        <v>0</v>
      </c>
      <c r="N56" s="478">
        <v>0</v>
      </c>
      <c r="O56" s="478">
        <v>0</v>
      </c>
      <c r="P56" s="478">
        <v>1</v>
      </c>
      <c r="Q56" s="478">
        <v>0</v>
      </c>
      <c r="R56" s="478">
        <f t="shared" si="6"/>
        <v>1</v>
      </c>
      <c r="S56" s="478">
        <v>1</v>
      </c>
      <c r="T56" s="478">
        <v>5</v>
      </c>
      <c r="U56" s="478">
        <v>0</v>
      </c>
      <c r="V56" s="478">
        <v>5</v>
      </c>
      <c r="W56" s="478">
        <v>1</v>
      </c>
      <c r="X56" s="478">
        <f t="shared" si="7"/>
        <v>12</v>
      </c>
      <c r="Y56" s="478">
        <v>0</v>
      </c>
      <c r="Z56" s="478">
        <v>1</v>
      </c>
      <c r="AA56" s="478">
        <v>0</v>
      </c>
      <c r="AB56" s="478">
        <v>2</v>
      </c>
      <c r="AC56" s="478">
        <v>0</v>
      </c>
      <c r="AD56" s="478">
        <f t="shared" si="8"/>
        <v>3</v>
      </c>
      <c r="AE56" s="546">
        <f t="shared" si="9"/>
        <v>26</v>
      </c>
    </row>
    <row r="57" spans="1:32">
      <c r="A57" s="545"/>
      <c r="B57" s="545"/>
      <c r="C57" s="545"/>
      <c r="D57" s="2202">
        <v>1624</v>
      </c>
      <c r="E57" s="23" t="s">
        <v>19</v>
      </c>
      <c r="F57" s="547"/>
      <c r="G57" s="543">
        <f>SUM(G58:G60)</f>
        <v>0</v>
      </c>
      <c r="H57" s="543">
        <f>SUM(H58:H60)</f>
        <v>1</v>
      </c>
      <c r="I57" s="543">
        <f>SUM(I58:I60)</f>
        <v>0</v>
      </c>
      <c r="J57" s="543">
        <f>SUM(J58:J60)</f>
        <v>5</v>
      </c>
      <c r="K57" s="543">
        <f>SUM(K58:K60)</f>
        <v>8</v>
      </c>
      <c r="L57" s="543">
        <f t="shared" si="5"/>
        <v>14</v>
      </c>
      <c r="M57" s="543">
        <f>SUM(M58:M60)</f>
        <v>0</v>
      </c>
      <c r="N57" s="543">
        <f>SUM(N58:N60)</f>
        <v>0</v>
      </c>
      <c r="O57" s="543">
        <f>SUM(O58:O60)</f>
        <v>0</v>
      </c>
      <c r="P57" s="543">
        <f>SUM(P58:P60)</f>
        <v>0</v>
      </c>
      <c r="Q57" s="543">
        <f>SUM(Q58:Q60)</f>
        <v>0</v>
      </c>
      <c r="R57" s="543">
        <f t="shared" si="6"/>
        <v>0</v>
      </c>
      <c r="S57" s="543">
        <f>SUM(S58:S60)</f>
        <v>0</v>
      </c>
      <c r="T57" s="543">
        <f>SUM(T58:T60)</f>
        <v>8</v>
      </c>
      <c r="U57" s="543">
        <f>SUM(U58:U60)</f>
        <v>0</v>
      </c>
      <c r="V57" s="543">
        <f>SUM(V58:V60)</f>
        <v>3</v>
      </c>
      <c r="W57" s="543">
        <f>SUM(W58:W60)</f>
        <v>2</v>
      </c>
      <c r="X57" s="543">
        <f t="shared" si="7"/>
        <v>13</v>
      </c>
      <c r="Y57" s="543">
        <f>SUM(Y58:Y60)</f>
        <v>0</v>
      </c>
      <c r="Z57" s="543">
        <f>SUM(Z58:Z60)</f>
        <v>3</v>
      </c>
      <c r="AA57" s="543">
        <f>SUM(AA58:AA60)</f>
        <v>0</v>
      </c>
      <c r="AB57" s="543">
        <f>SUM(AB58:AB60)</f>
        <v>2</v>
      </c>
      <c r="AC57" s="543">
        <f>SUM(AC58:AC60)</f>
        <v>0</v>
      </c>
      <c r="AD57" s="543">
        <f t="shared" si="8"/>
        <v>5</v>
      </c>
      <c r="AE57" s="542">
        <f t="shared" si="9"/>
        <v>32</v>
      </c>
    </row>
    <row r="58" spans="1:32" s="531" customFormat="1">
      <c r="A58" s="545">
        <v>9</v>
      </c>
      <c r="B58" s="545">
        <v>4</v>
      </c>
      <c r="C58" s="545">
        <v>8</v>
      </c>
      <c r="D58" s="2203"/>
      <c r="E58" s="478" t="s">
        <v>186</v>
      </c>
      <c r="F58" s="20"/>
      <c r="G58" s="478">
        <v>0</v>
      </c>
      <c r="H58" s="478">
        <v>0</v>
      </c>
      <c r="I58" s="478">
        <v>0</v>
      </c>
      <c r="J58" s="478">
        <v>5</v>
      </c>
      <c r="K58" s="478">
        <v>5</v>
      </c>
      <c r="L58" s="478">
        <f t="shared" si="5"/>
        <v>10</v>
      </c>
      <c r="M58" s="478">
        <v>0</v>
      </c>
      <c r="N58" s="478">
        <v>0</v>
      </c>
      <c r="O58" s="478">
        <v>0</v>
      </c>
      <c r="P58" s="478">
        <v>0</v>
      </c>
      <c r="Q58" s="478">
        <v>0</v>
      </c>
      <c r="R58" s="478">
        <f t="shared" si="6"/>
        <v>0</v>
      </c>
      <c r="S58" s="478">
        <v>0</v>
      </c>
      <c r="T58" s="478">
        <v>0</v>
      </c>
      <c r="U58" s="478">
        <v>0</v>
      </c>
      <c r="V58" s="478">
        <v>0</v>
      </c>
      <c r="W58" s="478">
        <v>0</v>
      </c>
      <c r="X58" s="478">
        <f t="shared" si="7"/>
        <v>0</v>
      </c>
      <c r="Y58" s="478">
        <v>0</v>
      </c>
      <c r="Z58" s="478">
        <v>2</v>
      </c>
      <c r="AA58" s="478">
        <v>0</v>
      </c>
      <c r="AB58" s="478">
        <v>1</v>
      </c>
      <c r="AC58" s="478">
        <v>0</v>
      </c>
      <c r="AD58" s="478">
        <f t="shared" si="8"/>
        <v>3</v>
      </c>
      <c r="AE58" s="546">
        <f t="shared" si="9"/>
        <v>13</v>
      </c>
    </row>
    <row r="59" spans="1:32">
      <c r="A59" s="545">
        <v>9</v>
      </c>
      <c r="B59" s="545">
        <v>4</v>
      </c>
      <c r="C59" s="545">
        <v>8</v>
      </c>
      <c r="D59" s="2203"/>
      <c r="E59" s="478" t="s">
        <v>149</v>
      </c>
      <c r="F59" s="20"/>
      <c r="G59" s="478">
        <v>0</v>
      </c>
      <c r="H59" s="478">
        <v>0</v>
      </c>
      <c r="I59" s="478">
        <v>0</v>
      </c>
      <c r="J59" s="478">
        <v>0</v>
      </c>
      <c r="K59" s="478">
        <v>3</v>
      </c>
      <c r="L59" s="478">
        <f t="shared" si="5"/>
        <v>3</v>
      </c>
      <c r="M59" s="478">
        <v>0</v>
      </c>
      <c r="N59" s="478">
        <v>0</v>
      </c>
      <c r="O59" s="478">
        <v>0</v>
      </c>
      <c r="P59" s="478">
        <v>0</v>
      </c>
      <c r="Q59" s="478">
        <v>0</v>
      </c>
      <c r="R59" s="478">
        <f t="shared" si="6"/>
        <v>0</v>
      </c>
      <c r="S59" s="478">
        <v>0</v>
      </c>
      <c r="T59" s="478">
        <v>0</v>
      </c>
      <c r="U59" s="478">
        <v>0</v>
      </c>
      <c r="V59" s="478">
        <v>2</v>
      </c>
      <c r="W59" s="478">
        <v>2</v>
      </c>
      <c r="X59" s="478">
        <f t="shared" si="7"/>
        <v>4</v>
      </c>
      <c r="Y59" s="478">
        <v>0</v>
      </c>
      <c r="Z59" s="478">
        <v>0</v>
      </c>
      <c r="AA59" s="478">
        <v>0</v>
      </c>
      <c r="AB59" s="478">
        <v>0</v>
      </c>
      <c r="AC59" s="478">
        <v>0</v>
      </c>
      <c r="AD59" s="478">
        <f t="shared" si="8"/>
        <v>0</v>
      </c>
      <c r="AE59" s="546">
        <f t="shared" si="9"/>
        <v>7</v>
      </c>
    </row>
    <row r="60" spans="1:32">
      <c r="A60" s="545">
        <v>9</v>
      </c>
      <c r="B60" s="545">
        <v>5</v>
      </c>
      <c r="C60" s="545">
        <v>11</v>
      </c>
      <c r="D60" s="2203"/>
      <c r="E60" s="478" t="s">
        <v>22</v>
      </c>
      <c r="F60" s="20"/>
      <c r="G60" s="474">
        <v>0</v>
      </c>
      <c r="H60" s="478">
        <v>1</v>
      </c>
      <c r="I60" s="478">
        <v>0</v>
      </c>
      <c r="J60" s="478">
        <v>0</v>
      </c>
      <c r="K60" s="478">
        <v>0</v>
      </c>
      <c r="L60" s="478">
        <f t="shared" si="5"/>
        <v>1</v>
      </c>
      <c r="M60" s="478">
        <v>0</v>
      </c>
      <c r="N60" s="478">
        <v>0</v>
      </c>
      <c r="O60" s="478">
        <v>0</v>
      </c>
      <c r="P60" s="478">
        <v>0</v>
      </c>
      <c r="Q60" s="478">
        <v>0</v>
      </c>
      <c r="R60" s="478">
        <f t="shared" si="6"/>
        <v>0</v>
      </c>
      <c r="S60" s="478">
        <v>0</v>
      </c>
      <c r="T60" s="478">
        <v>8</v>
      </c>
      <c r="U60" s="478">
        <v>0</v>
      </c>
      <c r="V60" s="478">
        <v>1</v>
      </c>
      <c r="W60" s="478">
        <v>0</v>
      </c>
      <c r="X60" s="478">
        <f t="shared" si="7"/>
        <v>9</v>
      </c>
      <c r="Y60" s="478">
        <v>0</v>
      </c>
      <c r="Z60" s="478">
        <v>1</v>
      </c>
      <c r="AA60" s="478">
        <v>0</v>
      </c>
      <c r="AB60" s="478">
        <v>1</v>
      </c>
      <c r="AC60" s="478">
        <v>0</v>
      </c>
      <c r="AD60" s="478">
        <f t="shared" si="8"/>
        <v>2</v>
      </c>
      <c r="AE60" s="546">
        <f t="shared" si="9"/>
        <v>12</v>
      </c>
    </row>
    <row r="61" spans="1:32">
      <c r="A61" s="545"/>
      <c r="B61" s="545" t="s">
        <v>17</v>
      </c>
      <c r="C61" s="545" t="s">
        <v>17</v>
      </c>
      <c r="D61" s="544"/>
      <c r="E61" s="23" t="s">
        <v>11</v>
      </c>
      <c r="F61" s="22"/>
      <c r="G61" s="543">
        <v>0</v>
      </c>
      <c r="H61" s="543">
        <v>6</v>
      </c>
      <c r="I61" s="543">
        <v>2</v>
      </c>
      <c r="J61" s="543">
        <v>9</v>
      </c>
      <c r="K61" s="543">
        <v>4</v>
      </c>
      <c r="L61" s="543">
        <f t="shared" si="5"/>
        <v>21</v>
      </c>
      <c r="M61" s="543">
        <v>0</v>
      </c>
      <c r="N61" s="543">
        <v>0</v>
      </c>
      <c r="O61" s="543">
        <v>0</v>
      </c>
      <c r="P61" s="543">
        <v>2</v>
      </c>
      <c r="Q61" s="543">
        <v>1</v>
      </c>
      <c r="R61" s="543">
        <f t="shared" si="6"/>
        <v>3</v>
      </c>
      <c r="S61" s="543">
        <v>0</v>
      </c>
      <c r="T61" s="543">
        <v>1</v>
      </c>
      <c r="U61" s="543">
        <v>0</v>
      </c>
      <c r="V61" s="543">
        <v>0</v>
      </c>
      <c r="W61" s="543">
        <v>0</v>
      </c>
      <c r="X61" s="543">
        <f t="shared" si="7"/>
        <v>1</v>
      </c>
      <c r="Y61" s="543">
        <v>11</v>
      </c>
      <c r="Z61" s="543">
        <v>74</v>
      </c>
      <c r="AA61" s="543">
        <v>1</v>
      </c>
      <c r="AB61" s="543">
        <v>39</v>
      </c>
      <c r="AC61" s="543">
        <v>4</v>
      </c>
      <c r="AD61" s="543">
        <f t="shared" si="8"/>
        <v>129</v>
      </c>
      <c r="AE61" s="542">
        <f t="shared" si="9"/>
        <v>154</v>
      </c>
      <c r="AF61" s="421"/>
    </row>
    <row r="62" spans="1:32" ht="15" customHeight="1">
      <c r="A62" s="541"/>
      <c r="B62" s="541"/>
      <c r="C62" s="541"/>
      <c r="D62" s="540"/>
      <c r="E62" s="2197" t="s">
        <v>0</v>
      </c>
      <c r="F62" s="2198"/>
      <c r="G62" s="538">
        <f t="shared" ref="G62:AE62" si="10">SUM(G8+G19+G29+G33+G36+G41+G48+G52+G57+G61)</f>
        <v>2</v>
      </c>
      <c r="H62" s="538">
        <f t="shared" si="10"/>
        <v>80</v>
      </c>
      <c r="I62" s="538">
        <f t="shared" si="10"/>
        <v>19</v>
      </c>
      <c r="J62" s="538">
        <f t="shared" si="10"/>
        <v>345</v>
      </c>
      <c r="K62" s="538">
        <f t="shared" si="10"/>
        <v>323</v>
      </c>
      <c r="L62" s="538">
        <f t="shared" si="10"/>
        <v>769</v>
      </c>
      <c r="M62" s="538">
        <f t="shared" si="10"/>
        <v>0</v>
      </c>
      <c r="N62" s="538">
        <f t="shared" si="10"/>
        <v>50</v>
      </c>
      <c r="O62" s="538">
        <f t="shared" si="10"/>
        <v>7</v>
      </c>
      <c r="P62" s="538">
        <f t="shared" si="10"/>
        <v>89</v>
      </c>
      <c r="Q62" s="538">
        <f t="shared" si="10"/>
        <v>43</v>
      </c>
      <c r="R62" s="538">
        <f t="shared" si="10"/>
        <v>189</v>
      </c>
      <c r="S62" s="538">
        <f t="shared" si="10"/>
        <v>18</v>
      </c>
      <c r="T62" s="538">
        <f t="shared" si="10"/>
        <v>451</v>
      </c>
      <c r="U62" s="538">
        <f t="shared" si="10"/>
        <v>137</v>
      </c>
      <c r="V62" s="538">
        <f t="shared" si="10"/>
        <v>489</v>
      </c>
      <c r="W62" s="538">
        <f t="shared" si="10"/>
        <v>125</v>
      </c>
      <c r="X62" s="539">
        <f t="shared" si="10"/>
        <v>1220</v>
      </c>
      <c r="Y62" s="538">
        <f t="shared" si="10"/>
        <v>14</v>
      </c>
      <c r="Z62" s="538">
        <f t="shared" si="10"/>
        <v>124</v>
      </c>
      <c r="AA62" s="538">
        <f t="shared" si="10"/>
        <v>2</v>
      </c>
      <c r="AB62" s="538">
        <f t="shared" si="10"/>
        <v>68</v>
      </c>
      <c r="AC62" s="538">
        <f t="shared" si="10"/>
        <v>9</v>
      </c>
      <c r="AD62" s="538">
        <f t="shared" si="10"/>
        <v>217</v>
      </c>
      <c r="AE62" s="537">
        <f t="shared" si="10"/>
        <v>2395</v>
      </c>
    </row>
    <row r="63" spans="1:32" ht="12" customHeight="1">
      <c r="D63" s="535"/>
      <c r="E63" s="536" t="s">
        <v>185</v>
      </c>
      <c r="F63" s="20"/>
    </row>
    <row r="64" spans="1:32" ht="12" customHeight="1">
      <c r="D64" s="535"/>
      <c r="E64" s="20"/>
    </row>
    <row r="65" spans="4:5" ht="12" customHeight="1">
      <c r="E65" s="20"/>
    </row>
    <row r="66" spans="4:5" ht="9" customHeight="1">
      <c r="D66" s="535"/>
    </row>
    <row r="67" spans="4:5" ht="9" customHeight="1">
      <c r="D67" s="535"/>
    </row>
    <row r="68" spans="4:5" ht="9" customHeight="1"/>
    <row r="69" spans="4:5" ht="9" customHeight="1"/>
    <row r="70" spans="4:5" ht="9" customHeight="1"/>
    <row r="71" spans="4:5" ht="9" customHeight="1"/>
    <row r="72" spans="4:5" ht="9" customHeight="1"/>
    <row r="73" spans="4:5" ht="9" customHeight="1"/>
    <row r="74" spans="4:5" ht="9" customHeight="1"/>
    <row r="75" spans="4:5" ht="9" customHeight="1"/>
    <row r="76" spans="4:5" ht="9" customHeight="1"/>
    <row r="77" spans="4:5" ht="9" customHeight="1"/>
    <row r="78" spans="4:5" ht="9" customHeight="1"/>
    <row r="79" spans="4:5" ht="9" customHeight="1"/>
    <row r="80" spans="4:5"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31" ht="9" customHeight="1"/>
    <row r="146" spans="5:31" ht="9" customHeight="1"/>
    <row r="147" spans="5:31" ht="9" customHeight="1"/>
    <row r="148" spans="5:31" ht="9" customHeight="1"/>
    <row r="149" spans="5:31" ht="9" customHeight="1"/>
    <row r="150" spans="5:31" ht="9" customHeight="1"/>
    <row r="151" spans="5:31" ht="9" customHeight="1"/>
    <row r="152" spans="5:31" ht="9" customHeight="1">
      <c r="E152" s="20"/>
      <c r="F152" s="20"/>
      <c r="G152" s="533"/>
      <c r="H152" s="533"/>
      <c r="I152" s="533"/>
      <c r="J152" s="533"/>
      <c r="K152" s="533"/>
      <c r="L152" s="534"/>
      <c r="M152" s="533"/>
      <c r="N152" s="533"/>
      <c r="O152" s="533"/>
      <c r="P152" s="533"/>
      <c r="Q152" s="533"/>
      <c r="R152" s="534"/>
      <c r="S152" s="533"/>
      <c r="T152" s="533"/>
      <c r="U152" s="533"/>
      <c r="V152" s="533"/>
      <c r="W152" s="533"/>
      <c r="X152" s="534"/>
      <c r="Y152" s="533"/>
      <c r="Z152" s="533"/>
      <c r="AA152" s="533"/>
      <c r="AB152" s="533"/>
      <c r="AC152" s="533"/>
      <c r="AD152" s="534"/>
      <c r="AE152" s="533"/>
    </row>
    <row r="153" spans="5:31" ht="9" customHeight="1"/>
    <row r="154" spans="5:31" ht="9" customHeight="1"/>
    <row r="155" spans="5:31" ht="9" customHeight="1"/>
    <row r="156" spans="5:31" ht="9" customHeight="1"/>
    <row r="157" spans="5:31" ht="9" customHeight="1"/>
    <row r="158" spans="5:31" ht="9" customHeight="1"/>
    <row r="159" spans="5:31" ht="9" customHeight="1"/>
    <row r="160" spans="5:3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21">
    <mergeCell ref="AI3:AW3"/>
    <mergeCell ref="G6:L6"/>
    <mergeCell ref="D3:AE3"/>
    <mergeCell ref="D4:AE4"/>
    <mergeCell ref="AE6:AE7"/>
    <mergeCell ref="AG19:AK23"/>
    <mergeCell ref="D41:D47"/>
    <mergeCell ref="D52:D56"/>
    <mergeCell ref="D57:D60"/>
    <mergeCell ref="D48:D51"/>
    <mergeCell ref="D36:D40"/>
    <mergeCell ref="E62:F62"/>
    <mergeCell ref="D8:D18"/>
    <mergeCell ref="D19:D28"/>
    <mergeCell ref="D29:D32"/>
    <mergeCell ref="D33:D35"/>
    <mergeCell ref="Y6:AD6"/>
    <mergeCell ref="M6:R6"/>
    <mergeCell ref="S6:X6"/>
    <mergeCell ref="D6:D7"/>
    <mergeCell ref="E6:F7"/>
  </mergeCells>
  <printOptions horizontalCentered="1"/>
  <pageMargins left="0.51181102362204722" right="0.43307086614173229" top="0.51181102362204722" bottom="0.94488188976377963" header="0.51181102362204722" footer="0.51181102362204722"/>
  <pageSetup scale="54" orientation="landscape" r:id="rId1"/>
  <headerFooter alignWithMargins="0">
    <oddFooter>&amp;F</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FCE74-8030-4E78-A898-7BB678621A10}">
  <dimension ref="A1:BC136"/>
  <sheetViews>
    <sheetView view="pageBreakPreview" topLeftCell="D1" zoomScaleNormal="100" zoomScaleSheetLayoutView="100" workbookViewId="0">
      <selection activeCell="AH14" sqref="AH14:AP25"/>
    </sheetView>
  </sheetViews>
  <sheetFormatPr baseColWidth="10" defaultRowHeight="12.75"/>
  <cols>
    <col min="1" max="1" width="2.42578125" style="449" hidden="1" customWidth="1"/>
    <col min="2" max="2" width="2.140625" style="449" hidden="1" customWidth="1"/>
    <col min="3" max="3" width="2.7109375" style="449" hidden="1" customWidth="1"/>
    <col min="4" max="4" width="6.140625" style="450" customWidth="1"/>
    <col min="5" max="5" width="4.7109375" style="450" customWidth="1"/>
    <col min="6" max="6" width="58.42578125" style="450" customWidth="1"/>
    <col min="7" max="8" width="4.140625" style="449" customWidth="1"/>
    <col min="9" max="9" width="0.7109375" style="449" customWidth="1"/>
    <col min="10" max="11" width="4.140625" style="449" customWidth="1"/>
    <col min="12" max="12" width="0.7109375" style="449" customWidth="1"/>
    <col min="13" max="17" width="3.7109375" style="449" customWidth="1"/>
    <col min="18" max="18" width="3.140625" style="449" customWidth="1"/>
    <col min="19" max="19" width="0.7109375" style="449" customWidth="1"/>
    <col min="20" max="25" width="3.7109375" style="449" customWidth="1"/>
    <col min="26" max="26" width="0.7109375" style="449" customWidth="1"/>
    <col min="27" max="29" width="5" style="449" customWidth="1"/>
    <col min="30" max="30" width="5.28515625" style="449" customWidth="1"/>
    <col min="31" max="31" width="9.5703125" style="449" bestFit="1" customWidth="1"/>
    <col min="32" max="44" width="4.5703125" style="449" customWidth="1"/>
    <col min="45" max="50" width="5.42578125" style="449" customWidth="1"/>
    <col min="51" max="51" width="6" style="449" customWidth="1"/>
    <col min="52" max="52" width="12.28515625" style="449" bestFit="1" customWidth="1"/>
    <col min="53" max="16384" width="11.42578125" style="449"/>
  </cols>
  <sheetData>
    <row r="1" spans="1:55" ht="12" customHeight="1"/>
    <row r="2" spans="1:55" ht="3.75" customHeight="1"/>
    <row r="3" spans="1:55" ht="15.75" customHeight="1">
      <c r="D3" s="2189" t="s">
        <v>210</v>
      </c>
      <c r="E3" s="2189"/>
      <c r="F3" s="2189"/>
      <c r="G3" s="2189"/>
      <c r="H3" s="2189"/>
      <c r="I3" s="2189"/>
      <c r="J3" s="2189"/>
      <c r="K3" s="2189"/>
      <c r="L3" s="2189"/>
      <c r="M3" s="2189"/>
      <c r="N3" s="2189"/>
      <c r="O3" s="2189"/>
      <c r="P3" s="2189"/>
      <c r="Q3" s="2189"/>
      <c r="R3" s="2189"/>
      <c r="S3" s="2189"/>
      <c r="T3" s="2189"/>
      <c r="U3" s="2189"/>
      <c r="V3" s="2189"/>
      <c r="W3" s="2189"/>
      <c r="X3" s="2189"/>
      <c r="Y3" s="2189"/>
      <c r="Z3" s="2189"/>
      <c r="AA3" s="2189"/>
      <c r="AB3" s="2189"/>
      <c r="AC3" s="2189"/>
      <c r="AD3" s="2189"/>
      <c r="AE3" s="509"/>
      <c r="AF3" s="509"/>
      <c r="AG3" s="509"/>
      <c r="AH3" s="509"/>
      <c r="AI3" s="509"/>
      <c r="AJ3" s="509"/>
      <c r="AK3" s="509"/>
      <c r="AL3" s="509"/>
      <c r="AM3" s="509"/>
      <c r="AN3" s="509"/>
      <c r="AO3" s="509"/>
      <c r="AP3" s="509"/>
      <c r="AQ3" s="509"/>
      <c r="AR3" s="509"/>
      <c r="AS3" s="509"/>
      <c r="AT3" s="509"/>
      <c r="AU3" s="509"/>
      <c r="AV3" s="509"/>
      <c r="AW3" s="509"/>
      <c r="AX3" s="509"/>
    </row>
    <row r="4" spans="1:55" ht="15.75" customHeight="1">
      <c r="D4" s="2182" t="s">
        <v>68</v>
      </c>
      <c r="E4" s="2182"/>
      <c r="F4" s="2182"/>
      <c r="G4" s="2182"/>
      <c r="H4" s="2182"/>
      <c r="I4" s="2182"/>
      <c r="J4" s="2182"/>
      <c r="K4" s="2182"/>
      <c r="L4" s="2182"/>
      <c r="M4" s="2182"/>
      <c r="N4" s="2182"/>
      <c r="O4" s="2182"/>
      <c r="P4" s="2182"/>
      <c r="Q4" s="2182"/>
      <c r="R4" s="2182"/>
      <c r="S4" s="2182"/>
      <c r="T4" s="2182"/>
      <c r="U4" s="2182"/>
      <c r="V4" s="2182"/>
      <c r="W4" s="2182"/>
      <c r="X4" s="2182"/>
      <c r="Y4" s="2182"/>
      <c r="Z4" s="2182"/>
      <c r="AA4" s="2182"/>
      <c r="AB4" s="2182"/>
      <c r="AC4" s="2182"/>
      <c r="AD4" s="2182"/>
      <c r="AE4" s="509"/>
      <c r="AF4" s="509"/>
      <c r="AG4" s="509"/>
      <c r="AH4" s="509"/>
      <c r="AI4" s="509"/>
      <c r="AJ4" s="509"/>
      <c r="AK4" s="509"/>
      <c r="AL4" s="509"/>
      <c r="AM4" s="509"/>
      <c r="AN4" s="509"/>
      <c r="AO4" s="509"/>
      <c r="AP4" s="509"/>
      <c r="AQ4" s="509"/>
      <c r="AR4" s="509"/>
      <c r="AS4" s="509"/>
      <c r="AT4" s="509"/>
      <c r="AU4" s="509"/>
      <c r="AV4" s="509"/>
      <c r="AW4" s="509"/>
      <c r="AX4" s="509"/>
    </row>
    <row r="5" spans="1:55" ht="13.5" customHeight="1">
      <c r="D5" s="2214"/>
      <c r="E5" s="2214"/>
      <c r="F5" s="2214"/>
      <c r="G5" s="2214"/>
      <c r="H5" s="2214"/>
      <c r="I5" s="2214"/>
      <c r="J5" s="2214"/>
      <c r="K5" s="2214"/>
      <c r="L5" s="2214"/>
      <c r="M5" s="2214"/>
      <c r="N5" s="2214"/>
      <c r="O5" s="2214"/>
      <c r="P5" s="2214"/>
      <c r="Q5" s="2214"/>
      <c r="R5" s="2214"/>
      <c r="S5" s="2214"/>
      <c r="T5" s="2214"/>
      <c r="U5" s="2214"/>
      <c r="V5" s="2214"/>
      <c r="W5" s="2214"/>
      <c r="X5" s="2214"/>
      <c r="Y5" s="2214"/>
      <c r="Z5" s="2214"/>
      <c r="AA5" s="2214"/>
      <c r="AB5" s="2214"/>
      <c r="AC5" s="2214"/>
      <c r="AD5" s="2214"/>
    </row>
    <row r="6" spans="1:55" ht="12" customHeight="1">
      <c r="A6" s="468"/>
      <c r="B6" s="468"/>
      <c r="C6" s="468"/>
      <c r="D6" s="1934" t="s">
        <v>6</v>
      </c>
      <c r="E6" s="2171" t="s">
        <v>67</v>
      </c>
      <c r="F6" s="2171"/>
      <c r="G6" s="530" t="s">
        <v>203</v>
      </c>
      <c r="H6" s="530"/>
      <c r="I6" s="530"/>
      <c r="J6" s="2215"/>
      <c r="K6" s="2215"/>
      <c r="L6" s="529"/>
      <c r="M6" s="2218" t="s">
        <v>209</v>
      </c>
      <c r="N6" s="2218"/>
      <c r="O6" s="2218"/>
      <c r="P6" s="2218"/>
      <c r="Q6" s="2218"/>
      <c r="R6" s="2218"/>
      <c r="S6" s="528"/>
      <c r="T6" s="2218" t="s">
        <v>208</v>
      </c>
      <c r="U6" s="2218"/>
      <c r="V6" s="2218"/>
      <c r="W6" s="2218"/>
      <c r="X6" s="2218"/>
      <c r="Y6" s="2218"/>
      <c r="Z6" s="527"/>
      <c r="AA6" s="2217" t="s">
        <v>200</v>
      </c>
      <c r="AB6" s="2217"/>
      <c r="AC6" s="2217"/>
      <c r="AD6" s="2211" t="s">
        <v>0</v>
      </c>
    </row>
    <row r="7" spans="1:55" ht="12" customHeight="1">
      <c r="A7" s="468" t="s">
        <v>12</v>
      </c>
      <c r="B7" s="468" t="s">
        <v>13</v>
      </c>
      <c r="C7" s="468" t="s">
        <v>14</v>
      </c>
      <c r="D7" s="1935"/>
      <c r="E7" s="2219"/>
      <c r="F7" s="2219"/>
      <c r="G7" s="526" t="s">
        <v>8</v>
      </c>
      <c r="H7" s="526"/>
      <c r="I7" s="526"/>
      <c r="J7" s="2216" t="s">
        <v>199</v>
      </c>
      <c r="K7" s="2216"/>
      <c r="L7" s="525"/>
      <c r="M7" s="524" t="s">
        <v>13</v>
      </c>
      <c r="N7" s="524"/>
      <c r="O7" s="524" t="s">
        <v>197</v>
      </c>
      <c r="P7" s="524"/>
      <c r="Q7" s="524" t="s">
        <v>198</v>
      </c>
      <c r="R7" s="524"/>
      <c r="S7" s="524"/>
      <c r="T7" s="524" t="s">
        <v>13</v>
      </c>
      <c r="U7" s="524"/>
      <c r="V7" s="524" t="s">
        <v>197</v>
      </c>
      <c r="W7" s="524"/>
      <c r="X7" s="524" t="s">
        <v>198</v>
      </c>
      <c r="Y7" s="524"/>
      <c r="Z7" s="524"/>
      <c r="AA7" s="2216"/>
      <c r="AB7" s="2216"/>
      <c r="AC7" s="2216"/>
      <c r="AD7" s="2212"/>
    </row>
    <row r="8" spans="1:55" ht="12" customHeight="1">
      <c r="A8" s="468"/>
      <c r="B8" s="468"/>
      <c r="C8" s="468"/>
      <c r="D8" s="1952"/>
      <c r="E8" s="2220"/>
      <c r="F8" s="2220"/>
      <c r="G8" s="523" t="s">
        <v>196</v>
      </c>
      <c r="H8" s="523" t="s">
        <v>195</v>
      </c>
      <c r="I8" s="523"/>
      <c r="J8" s="523" t="s">
        <v>13</v>
      </c>
      <c r="K8" s="523" t="s">
        <v>197</v>
      </c>
      <c r="L8" s="522"/>
      <c r="M8" s="521" t="s">
        <v>196</v>
      </c>
      <c r="N8" s="521" t="s">
        <v>195</v>
      </c>
      <c r="O8" s="521" t="s">
        <v>196</v>
      </c>
      <c r="P8" s="521" t="s">
        <v>195</v>
      </c>
      <c r="Q8" s="521" t="s">
        <v>196</v>
      </c>
      <c r="R8" s="521" t="s">
        <v>195</v>
      </c>
      <c r="S8" s="521"/>
      <c r="T8" s="521" t="s">
        <v>196</v>
      </c>
      <c r="U8" s="521" t="s">
        <v>195</v>
      </c>
      <c r="V8" s="521" t="s">
        <v>196</v>
      </c>
      <c r="W8" s="521" t="s">
        <v>195</v>
      </c>
      <c r="X8" s="521" t="s">
        <v>196</v>
      </c>
      <c r="Y8" s="521" t="s">
        <v>195</v>
      </c>
      <c r="Z8" s="521"/>
      <c r="AA8" s="521" t="s">
        <v>72</v>
      </c>
      <c r="AB8" s="521" t="s">
        <v>71</v>
      </c>
      <c r="AC8" s="521" t="s">
        <v>0</v>
      </c>
      <c r="AD8" s="2213"/>
    </row>
    <row r="9" spans="1:55" ht="15" customHeight="1">
      <c r="A9" s="468"/>
      <c r="B9" s="468"/>
      <c r="C9" s="468"/>
      <c r="D9" s="1891">
        <v>1401</v>
      </c>
      <c r="E9" s="24" t="s">
        <v>1</v>
      </c>
      <c r="F9" s="491"/>
      <c r="G9" s="498">
        <f>SUM(G10:G19)</f>
        <v>11</v>
      </c>
      <c r="H9" s="498">
        <f>SUM(H10:H19)</f>
        <v>0</v>
      </c>
      <c r="I9" s="498"/>
      <c r="J9" s="498">
        <f>SUM(J10:J19)</f>
        <v>105</v>
      </c>
      <c r="K9" s="498">
        <f>SUM(K10:K19)</f>
        <v>24</v>
      </c>
      <c r="L9" s="498"/>
      <c r="M9" s="498">
        <f t="shared" ref="M9:R9" si="0">SUM(M10:M19)</f>
        <v>8</v>
      </c>
      <c r="N9" s="498">
        <f t="shared" si="0"/>
        <v>4</v>
      </c>
      <c r="O9" s="498">
        <f t="shared" si="0"/>
        <v>3</v>
      </c>
      <c r="P9" s="498">
        <f t="shared" si="0"/>
        <v>5</v>
      </c>
      <c r="Q9" s="498">
        <f t="shared" si="0"/>
        <v>16</v>
      </c>
      <c r="R9" s="498">
        <f t="shared" si="0"/>
        <v>6</v>
      </c>
      <c r="S9" s="498"/>
      <c r="T9" s="498">
        <f t="shared" ref="T9:Y9" si="1">SUM(T10:T19)</f>
        <v>29</v>
      </c>
      <c r="U9" s="498">
        <f t="shared" si="1"/>
        <v>3</v>
      </c>
      <c r="V9" s="498">
        <f t="shared" si="1"/>
        <v>19</v>
      </c>
      <c r="W9" s="498">
        <f t="shared" si="1"/>
        <v>0</v>
      </c>
      <c r="X9" s="498">
        <f t="shared" si="1"/>
        <v>38</v>
      </c>
      <c r="Y9" s="498">
        <f t="shared" si="1"/>
        <v>1</v>
      </c>
      <c r="Z9" s="498"/>
      <c r="AA9" s="498">
        <f>SUM(AA10:AA19)</f>
        <v>207</v>
      </c>
      <c r="AB9" s="498">
        <f>SUM(AB10:AB19)</f>
        <v>65</v>
      </c>
      <c r="AC9" s="498">
        <f t="shared" ref="AC9:AC40" si="2">SUM(AA9:AB9)</f>
        <v>272</v>
      </c>
      <c r="AD9" s="49">
        <f t="shared" ref="AD9:AD40" si="3">SUM(AC9)</f>
        <v>272</v>
      </c>
    </row>
    <row r="10" spans="1:55" ht="15" customHeight="1">
      <c r="A10" s="468">
        <v>1</v>
      </c>
      <c r="B10" s="468">
        <v>1</v>
      </c>
      <c r="C10" s="468">
        <v>11</v>
      </c>
      <c r="D10" s="1892"/>
      <c r="E10" s="478" t="s">
        <v>33</v>
      </c>
      <c r="F10" s="479"/>
      <c r="G10" s="478">
        <v>6</v>
      </c>
      <c r="H10" s="478">
        <v>0</v>
      </c>
      <c r="I10" s="478"/>
      <c r="J10" s="478">
        <v>7</v>
      </c>
      <c r="K10" s="478">
        <v>0</v>
      </c>
      <c r="L10" s="478"/>
      <c r="M10" s="478">
        <v>2</v>
      </c>
      <c r="N10" s="478">
        <v>0</v>
      </c>
      <c r="O10" s="478">
        <v>1</v>
      </c>
      <c r="P10" s="478">
        <v>0</v>
      </c>
      <c r="Q10" s="478">
        <v>9</v>
      </c>
      <c r="R10" s="478">
        <v>0</v>
      </c>
      <c r="S10" s="478"/>
      <c r="T10" s="478">
        <v>10</v>
      </c>
      <c r="U10" s="478">
        <v>0</v>
      </c>
      <c r="V10" s="478">
        <v>8</v>
      </c>
      <c r="W10" s="478">
        <v>0</v>
      </c>
      <c r="X10" s="478">
        <v>4</v>
      </c>
      <c r="Y10" s="478">
        <v>0</v>
      </c>
      <c r="Z10" s="478"/>
      <c r="AA10" s="478">
        <v>35</v>
      </c>
      <c r="AB10" s="478">
        <v>12</v>
      </c>
      <c r="AC10" s="497">
        <f t="shared" si="2"/>
        <v>47</v>
      </c>
      <c r="AD10" s="516">
        <f t="shared" si="3"/>
        <v>47</v>
      </c>
      <c r="AE10" s="462"/>
      <c r="BA10" s="470"/>
      <c r="BB10" s="469"/>
      <c r="BC10" s="469"/>
    </row>
    <row r="11" spans="1:55" ht="15" customHeight="1">
      <c r="A11" s="468">
        <v>1</v>
      </c>
      <c r="B11" s="468">
        <v>1</v>
      </c>
      <c r="C11" s="468">
        <v>7</v>
      </c>
      <c r="D11" s="1892"/>
      <c r="E11" s="478" t="s">
        <v>66</v>
      </c>
      <c r="F11" s="479"/>
      <c r="G11" s="478">
        <v>0</v>
      </c>
      <c r="H11" s="478">
        <v>0</v>
      </c>
      <c r="I11" s="478"/>
      <c r="J11" s="478">
        <v>15</v>
      </c>
      <c r="K11" s="478">
        <v>0</v>
      </c>
      <c r="L11" s="478"/>
      <c r="M11" s="478">
        <v>0</v>
      </c>
      <c r="N11" s="478">
        <v>0</v>
      </c>
      <c r="O11" s="478">
        <v>0</v>
      </c>
      <c r="P11" s="478">
        <v>0</v>
      </c>
      <c r="Q11" s="478">
        <v>0</v>
      </c>
      <c r="R11" s="478">
        <v>0</v>
      </c>
      <c r="S11" s="478"/>
      <c r="T11" s="478">
        <v>0</v>
      </c>
      <c r="U11" s="478">
        <v>0</v>
      </c>
      <c r="V11" s="478">
        <v>0</v>
      </c>
      <c r="W11" s="478">
        <v>0</v>
      </c>
      <c r="X11" s="478">
        <v>0</v>
      </c>
      <c r="Y11" s="478">
        <v>0</v>
      </c>
      <c r="Z11" s="478"/>
      <c r="AA11" s="478">
        <v>11</v>
      </c>
      <c r="AB11" s="478">
        <v>4</v>
      </c>
      <c r="AC11" s="497">
        <f t="shared" si="2"/>
        <v>15</v>
      </c>
      <c r="AD11" s="516">
        <f t="shared" si="3"/>
        <v>15</v>
      </c>
      <c r="AE11" s="462"/>
      <c r="BA11" s="470"/>
      <c r="BB11" s="469"/>
      <c r="BC11" s="469"/>
    </row>
    <row r="12" spans="1:55" ht="15" customHeight="1">
      <c r="A12" s="468">
        <v>1</v>
      </c>
      <c r="B12" s="468">
        <v>1</v>
      </c>
      <c r="C12" s="468">
        <v>5</v>
      </c>
      <c r="D12" s="1892"/>
      <c r="E12" s="478" t="s">
        <v>34</v>
      </c>
      <c r="F12" s="479"/>
      <c r="G12" s="478">
        <v>0</v>
      </c>
      <c r="H12" s="478">
        <v>0</v>
      </c>
      <c r="I12" s="478"/>
      <c r="J12" s="478">
        <v>12</v>
      </c>
      <c r="K12" s="478">
        <v>5</v>
      </c>
      <c r="L12" s="478"/>
      <c r="M12" s="478">
        <v>0</v>
      </c>
      <c r="N12" s="478">
        <v>2</v>
      </c>
      <c r="O12" s="478">
        <v>1</v>
      </c>
      <c r="P12" s="478">
        <v>2</v>
      </c>
      <c r="Q12" s="478">
        <v>3</v>
      </c>
      <c r="R12" s="478">
        <v>4</v>
      </c>
      <c r="S12" s="478"/>
      <c r="T12" s="478">
        <v>9</v>
      </c>
      <c r="U12" s="478">
        <v>1</v>
      </c>
      <c r="V12" s="478">
        <v>6</v>
      </c>
      <c r="W12" s="478">
        <v>0</v>
      </c>
      <c r="X12" s="478">
        <v>17</v>
      </c>
      <c r="Y12" s="478">
        <v>0</v>
      </c>
      <c r="Z12" s="478"/>
      <c r="AA12" s="478">
        <v>54</v>
      </c>
      <c r="AB12" s="478">
        <v>8</v>
      </c>
      <c r="AC12" s="497">
        <f t="shared" si="2"/>
        <v>62</v>
      </c>
      <c r="AD12" s="516">
        <f t="shared" si="3"/>
        <v>62</v>
      </c>
      <c r="AE12" s="462"/>
      <c r="BA12" s="470"/>
      <c r="BB12" s="469"/>
      <c r="BC12" s="469"/>
    </row>
    <row r="13" spans="1:55" ht="15" customHeight="1">
      <c r="A13" s="468">
        <v>1</v>
      </c>
      <c r="B13" s="468">
        <v>1</v>
      </c>
      <c r="C13" s="468">
        <v>12</v>
      </c>
      <c r="D13" s="1892"/>
      <c r="E13" s="478" t="s">
        <v>35</v>
      </c>
      <c r="F13" s="479"/>
      <c r="G13" s="478">
        <v>2</v>
      </c>
      <c r="H13" s="478">
        <v>0</v>
      </c>
      <c r="I13" s="478"/>
      <c r="J13" s="478">
        <v>8</v>
      </c>
      <c r="K13" s="478">
        <v>12</v>
      </c>
      <c r="L13" s="478"/>
      <c r="M13" s="478">
        <v>3</v>
      </c>
      <c r="N13" s="478">
        <v>1</v>
      </c>
      <c r="O13" s="478">
        <v>0</v>
      </c>
      <c r="P13" s="478">
        <v>2</v>
      </c>
      <c r="Q13" s="478">
        <v>2</v>
      </c>
      <c r="R13" s="478">
        <v>2</v>
      </c>
      <c r="S13" s="478"/>
      <c r="T13" s="478">
        <v>3</v>
      </c>
      <c r="U13" s="478">
        <v>1</v>
      </c>
      <c r="V13" s="478">
        <v>3</v>
      </c>
      <c r="W13" s="478">
        <v>0</v>
      </c>
      <c r="X13" s="478">
        <v>13</v>
      </c>
      <c r="Y13" s="478">
        <v>1</v>
      </c>
      <c r="Z13" s="478"/>
      <c r="AA13" s="478">
        <v>44</v>
      </c>
      <c r="AB13" s="478">
        <v>9</v>
      </c>
      <c r="AC13" s="497">
        <f t="shared" si="2"/>
        <v>53</v>
      </c>
      <c r="AD13" s="516">
        <f t="shared" si="3"/>
        <v>53</v>
      </c>
      <c r="AE13" s="462"/>
      <c r="BA13" s="470"/>
      <c r="BB13" s="469"/>
      <c r="BC13" s="469"/>
    </row>
    <row r="14" spans="1:55" ht="15" customHeight="1">
      <c r="A14" s="468">
        <v>1</v>
      </c>
      <c r="B14" s="468">
        <v>1</v>
      </c>
      <c r="C14" s="468">
        <v>2</v>
      </c>
      <c r="D14" s="1892"/>
      <c r="E14" s="478" t="s">
        <v>27</v>
      </c>
      <c r="F14" s="479"/>
      <c r="G14" s="478">
        <v>1</v>
      </c>
      <c r="H14" s="478">
        <v>0</v>
      </c>
      <c r="I14" s="478"/>
      <c r="J14" s="478">
        <v>30</v>
      </c>
      <c r="K14" s="478">
        <v>4</v>
      </c>
      <c r="L14" s="478"/>
      <c r="M14" s="478">
        <v>0</v>
      </c>
      <c r="N14" s="478">
        <v>0</v>
      </c>
      <c r="O14" s="478">
        <v>0</v>
      </c>
      <c r="P14" s="478">
        <v>0</v>
      </c>
      <c r="Q14" s="478">
        <v>1</v>
      </c>
      <c r="R14" s="478">
        <v>0</v>
      </c>
      <c r="S14" s="478"/>
      <c r="T14" s="478">
        <v>2</v>
      </c>
      <c r="U14" s="478">
        <v>0</v>
      </c>
      <c r="V14" s="478">
        <v>1</v>
      </c>
      <c r="W14" s="478">
        <v>0</v>
      </c>
      <c r="X14" s="478">
        <v>0</v>
      </c>
      <c r="Y14" s="478">
        <v>0</v>
      </c>
      <c r="Z14" s="478"/>
      <c r="AA14" s="478">
        <v>23</v>
      </c>
      <c r="AB14" s="478">
        <v>16</v>
      </c>
      <c r="AC14" s="497">
        <f t="shared" si="2"/>
        <v>39</v>
      </c>
      <c r="AD14" s="516">
        <f t="shared" si="3"/>
        <v>39</v>
      </c>
      <c r="AE14" s="462"/>
      <c r="AH14" s="2183"/>
      <c r="AI14" s="2183"/>
      <c r="AJ14" s="2183"/>
      <c r="AK14" s="2183"/>
      <c r="AL14" s="2183"/>
      <c r="AM14" s="2183"/>
      <c r="AN14" s="2183"/>
      <c r="AO14" s="2183"/>
      <c r="AP14" s="462"/>
      <c r="AQ14" s="462"/>
      <c r="BA14" s="470"/>
      <c r="BB14" s="469"/>
      <c r="BC14" s="469"/>
    </row>
    <row r="15" spans="1:55" ht="15" customHeight="1">
      <c r="A15" s="468">
        <v>1</v>
      </c>
      <c r="B15" s="468">
        <v>1</v>
      </c>
      <c r="C15" s="468">
        <v>4</v>
      </c>
      <c r="D15" s="1892"/>
      <c r="E15" s="478" t="s">
        <v>10</v>
      </c>
      <c r="F15" s="479"/>
      <c r="G15" s="478">
        <v>0</v>
      </c>
      <c r="H15" s="478">
        <v>0</v>
      </c>
      <c r="I15" s="478"/>
      <c r="J15" s="478">
        <v>13</v>
      </c>
      <c r="K15" s="478">
        <v>0</v>
      </c>
      <c r="L15" s="478"/>
      <c r="M15" s="478">
        <v>0</v>
      </c>
      <c r="N15" s="478">
        <v>0</v>
      </c>
      <c r="O15" s="478">
        <v>0</v>
      </c>
      <c r="P15" s="478">
        <v>0</v>
      </c>
      <c r="Q15" s="478">
        <v>1</v>
      </c>
      <c r="R15" s="478">
        <v>0</v>
      </c>
      <c r="S15" s="478"/>
      <c r="T15" s="478">
        <v>3</v>
      </c>
      <c r="U15" s="478">
        <v>0</v>
      </c>
      <c r="V15" s="478">
        <v>0</v>
      </c>
      <c r="W15" s="478">
        <v>0</v>
      </c>
      <c r="X15" s="478">
        <v>0</v>
      </c>
      <c r="Y15" s="478">
        <v>0</v>
      </c>
      <c r="Z15" s="478"/>
      <c r="AA15" s="478">
        <v>13</v>
      </c>
      <c r="AB15" s="478">
        <v>4</v>
      </c>
      <c r="AC15" s="497">
        <f t="shared" si="2"/>
        <v>17</v>
      </c>
      <c r="AD15" s="516">
        <f t="shared" si="3"/>
        <v>17</v>
      </c>
      <c r="AE15" s="462"/>
      <c r="AH15" s="2183"/>
      <c r="AI15" s="2183"/>
      <c r="AJ15" s="2183"/>
      <c r="AK15" s="2183"/>
      <c r="AL15" s="2183"/>
      <c r="AM15" s="2183"/>
      <c r="AN15" s="2183"/>
      <c r="AO15" s="2183"/>
      <c r="AP15" s="462"/>
      <c r="AQ15" s="462"/>
      <c r="BA15" s="470"/>
      <c r="BB15" s="469"/>
      <c r="BC15" s="469"/>
    </row>
    <row r="16" spans="1:55" ht="15" customHeight="1">
      <c r="A16" s="468">
        <v>1</v>
      </c>
      <c r="B16" s="468">
        <v>1</v>
      </c>
      <c r="C16" s="468">
        <v>1</v>
      </c>
      <c r="D16" s="1892"/>
      <c r="E16" s="478" t="s">
        <v>36</v>
      </c>
      <c r="F16" s="479"/>
      <c r="G16" s="478">
        <v>2</v>
      </c>
      <c r="H16" s="478">
        <v>0</v>
      </c>
      <c r="I16" s="478"/>
      <c r="J16" s="478">
        <v>4</v>
      </c>
      <c r="K16" s="478">
        <v>2</v>
      </c>
      <c r="L16" s="478"/>
      <c r="M16" s="478">
        <v>3</v>
      </c>
      <c r="N16" s="478">
        <v>1</v>
      </c>
      <c r="O16" s="478">
        <v>1</v>
      </c>
      <c r="P16" s="478">
        <v>1</v>
      </c>
      <c r="Q16" s="478">
        <v>0</v>
      </c>
      <c r="R16" s="478">
        <v>0</v>
      </c>
      <c r="S16" s="478"/>
      <c r="T16" s="478">
        <v>0</v>
      </c>
      <c r="U16" s="478">
        <v>1</v>
      </c>
      <c r="V16" s="478">
        <v>0</v>
      </c>
      <c r="W16" s="478">
        <v>0</v>
      </c>
      <c r="X16" s="478">
        <v>1</v>
      </c>
      <c r="Y16" s="478">
        <v>0</v>
      </c>
      <c r="Z16" s="478"/>
      <c r="AA16" s="478">
        <v>9</v>
      </c>
      <c r="AB16" s="478">
        <v>7</v>
      </c>
      <c r="AC16" s="497">
        <f t="shared" si="2"/>
        <v>16</v>
      </c>
      <c r="AD16" s="516">
        <f t="shared" si="3"/>
        <v>16</v>
      </c>
      <c r="AE16" s="462"/>
      <c r="AH16" s="2183"/>
      <c r="AI16" s="2183"/>
      <c r="AJ16" s="2183"/>
      <c r="AK16" s="2183"/>
      <c r="AL16" s="2183"/>
      <c r="AM16" s="2183"/>
      <c r="AN16" s="2183"/>
      <c r="AO16" s="2183"/>
      <c r="AP16" s="462"/>
      <c r="AQ16" s="462"/>
      <c r="BA16" s="470"/>
      <c r="BB16" s="469"/>
      <c r="BC16" s="469"/>
    </row>
    <row r="17" spans="1:55" ht="15" customHeight="1">
      <c r="A17" s="468">
        <v>1</v>
      </c>
      <c r="B17" s="468">
        <v>1</v>
      </c>
      <c r="C17" s="468">
        <v>8</v>
      </c>
      <c r="D17" s="1892"/>
      <c r="E17" s="485" t="s">
        <v>31</v>
      </c>
      <c r="F17" s="479"/>
      <c r="G17" s="478">
        <v>0</v>
      </c>
      <c r="H17" s="478">
        <v>0</v>
      </c>
      <c r="I17" s="478"/>
      <c r="J17" s="478">
        <v>0</v>
      </c>
      <c r="K17" s="478">
        <v>0</v>
      </c>
      <c r="L17" s="478"/>
      <c r="M17" s="478">
        <v>0</v>
      </c>
      <c r="N17" s="478">
        <v>0</v>
      </c>
      <c r="O17" s="478">
        <v>0</v>
      </c>
      <c r="P17" s="478">
        <v>0</v>
      </c>
      <c r="Q17" s="478">
        <v>0</v>
      </c>
      <c r="R17" s="478">
        <v>0</v>
      </c>
      <c r="S17" s="478"/>
      <c r="T17" s="478">
        <v>1</v>
      </c>
      <c r="U17" s="478">
        <v>0</v>
      </c>
      <c r="V17" s="478">
        <v>0</v>
      </c>
      <c r="W17" s="478">
        <v>0</v>
      </c>
      <c r="X17" s="478">
        <v>2</v>
      </c>
      <c r="Y17" s="478">
        <v>0</v>
      </c>
      <c r="Z17" s="478"/>
      <c r="AA17" s="478">
        <v>3</v>
      </c>
      <c r="AB17" s="478">
        <v>0</v>
      </c>
      <c r="AC17" s="497">
        <f t="shared" si="2"/>
        <v>3</v>
      </c>
      <c r="AD17" s="516">
        <f t="shared" si="3"/>
        <v>3</v>
      </c>
      <c r="AE17" s="462"/>
      <c r="AH17" s="2183"/>
      <c r="AI17" s="2183"/>
      <c r="AJ17" s="2183"/>
      <c r="AK17" s="2183"/>
      <c r="AL17" s="2183"/>
      <c r="AM17" s="2183"/>
      <c r="AN17" s="2183"/>
      <c r="AO17" s="2183"/>
      <c r="AP17" s="462"/>
      <c r="AQ17" s="462"/>
      <c r="BA17" s="470"/>
      <c r="BB17" s="469"/>
      <c r="BC17" s="469"/>
    </row>
    <row r="18" spans="1:55" ht="15" customHeight="1">
      <c r="A18" s="468">
        <v>1</v>
      </c>
      <c r="B18" s="468">
        <v>1</v>
      </c>
      <c r="C18" s="468">
        <v>14</v>
      </c>
      <c r="D18" s="1892"/>
      <c r="E18" s="518" t="s">
        <v>24</v>
      </c>
      <c r="F18" s="479"/>
      <c r="G18" s="478">
        <v>0</v>
      </c>
      <c r="H18" s="478">
        <v>0</v>
      </c>
      <c r="I18" s="478"/>
      <c r="J18" s="478">
        <v>8</v>
      </c>
      <c r="K18" s="478">
        <v>0</v>
      </c>
      <c r="L18" s="478"/>
      <c r="M18" s="478">
        <v>0</v>
      </c>
      <c r="N18" s="478">
        <v>0</v>
      </c>
      <c r="O18" s="478">
        <v>0</v>
      </c>
      <c r="P18" s="478">
        <v>0</v>
      </c>
      <c r="Q18" s="478">
        <v>0</v>
      </c>
      <c r="R18" s="478">
        <v>0</v>
      </c>
      <c r="S18" s="478"/>
      <c r="T18" s="478">
        <v>1</v>
      </c>
      <c r="U18" s="478">
        <v>0</v>
      </c>
      <c r="V18" s="478">
        <v>0</v>
      </c>
      <c r="W18" s="478">
        <v>0</v>
      </c>
      <c r="X18" s="478">
        <v>0</v>
      </c>
      <c r="Y18" s="478">
        <v>0</v>
      </c>
      <c r="Z18" s="478"/>
      <c r="AA18" s="478">
        <v>8</v>
      </c>
      <c r="AB18" s="478">
        <v>1</v>
      </c>
      <c r="AC18" s="497">
        <f t="shared" si="2"/>
        <v>9</v>
      </c>
      <c r="AD18" s="516">
        <f t="shared" si="3"/>
        <v>9</v>
      </c>
      <c r="AE18" s="462"/>
      <c r="AH18" s="2183"/>
      <c r="AI18" s="2183"/>
      <c r="AJ18" s="2183"/>
      <c r="AK18" s="2183"/>
      <c r="AL18" s="2183"/>
      <c r="AM18" s="2183"/>
      <c r="AN18" s="2183"/>
      <c r="AO18" s="2183"/>
      <c r="AP18" s="462"/>
      <c r="AQ18" s="462"/>
      <c r="BA18" s="470"/>
      <c r="BB18" s="469"/>
      <c r="BC18" s="469"/>
    </row>
    <row r="19" spans="1:55" s="462" customFormat="1" ht="15" customHeight="1">
      <c r="A19" s="468">
        <v>1</v>
      </c>
      <c r="B19" s="468">
        <v>6</v>
      </c>
      <c r="C19" s="468">
        <v>10</v>
      </c>
      <c r="D19" s="1893"/>
      <c r="E19" s="520" t="s">
        <v>32</v>
      </c>
      <c r="F19" s="479"/>
      <c r="G19" s="478">
        <v>0</v>
      </c>
      <c r="H19" s="478">
        <v>0</v>
      </c>
      <c r="I19" s="478"/>
      <c r="J19" s="478">
        <v>8</v>
      </c>
      <c r="K19" s="478">
        <v>1</v>
      </c>
      <c r="L19" s="478"/>
      <c r="M19" s="478">
        <v>0</v>
      </c>
      <c r="N19" s="478">
        <v>0</v>
      </c>
      <c r="O19" s="478">
        <v>0</v>
      </c>
      <c r="P19" s="478">
        <v>0</v>
      </c>
      <c r="Q19" s="478">
        <v>0</v>
      </c>
      <c r="R19" s="478">
        <v>0</v>
      </c>
      <c r="S19" s="478"/>
      <c r="T19" s="478">
        <v>0</v>
      </c>
      <c r="U19" s="478">
        <v>0</v>
      </c>
      <c r="V19" s="478">
        <v>1</v>
      </c>
      <c r="W19" s="478">
        <v>0</v>
      </c>
      <c r="X19" s="478">
        <v>1</v>
      </c>
      <c r="Y19" s="478">
        <v>0</v>
      </c>
      <c r="Z19" s="478"/>
      <c r="AA19" s="478">
        <v>7</v>
      </c>
      <c r="AB19" s="478">
        <v>4</v>
      </c>
      <c r="AC19" s="497">
        <f t="shared" si="2"/>
        <v>11</v>
      </c>
      <c r="AD19" s="516">
        <f t="shared" si="3"/>
        <v>11</v>
      </c>
      <c r="AH19" s="2183"/>
      <c r="AI19" s="2183"/>
      <c r="AJ19" s="2183"/>
      <c r="AK19" s="2183"/>
      <c r="AL19" s="2183"/>
      <c r="AM19" s="2183"/>
      <c r="AN19" s="2183"/>
      <c r="AO19" s="2183"/>
    </row>
    <row r="20" spans="1:55" ht="15" customHeight="1">
      <c r="A20" s="468"/>
      <c r="B20" s="468"/>
      <c r="C20" s="468"/>
      <c r="D20" s="1891">
        <v>1402</v>
      </c>
      <c r="E20" s="24" t="s">
        <v>2</v>
      </c>
      <c r="F20" s="482"/>
      <c r="G20" s="498">
        <f>SUM(G21:G29)</f>
        <v>18</v>
      </c>
      <c r="H20" s="498">
        <f>SUM(H21:H29)</f>
        <v>0</v>
      </c>
      <c r="I20" s="498"/>
      <c r="J20" s="498">
        <f>SUM(J21:J29)</f>
        <v>176</v>
      </c>
      <c r="K20" s="498">
        <f>SUM(K21:K29)</f>
        <v>53</v>
      </c>
      <c r="L20" s="498"/>
      <c r="M20" s="498">
        <f t="shared" ref="M20:R20" si="4">SUM(M21:M29)</f>
        <v>13</v>
      </c>
      <c r="N20" s="498">
        <f t="shared" si="4"/>
        <v>8</v>
      </c>
      <c r="O20" s="498">
        <f t="shared" si="4"/>
        <v>15</v>
      </c>
      <c r="P20" s="498">
        <f t="shared" si="4"/>
        <v>6</v>
      </c>
      <c r="Q20" s="498">
        <f t="shared" si="4"/>
        <v>12</v>
      </c>
      <c r="R20" s="498">
        <f t="shared" si="4"/>
        <v>17</v>
      </c>
      <c r="S20" s="498"/>
      <c r="T20" s="498">
        <f t="shared" ref="T20:Y20" si="5">SUM(T21:T29)</f>
        <v>50</v>
      </c>
      <c r="U20" s="498">
        <f t="shared" si="5"/>
        <v>25</v>
      </c>
      <c r="V20" s="498">
        <f t="shared" si="5"/>
        <v>34</v>
      </c>
      <c r="W20" s="498">
        <f t="shared" si="5"/>
        <v>3</v>
      </c>
      <c r="X20" s="498">
        <f t="shared" si="5"/>
        <v>47</v>
      </c>
      <c r="Y20" s="498">
        <f t="shared" si="5"/>
        <v>1</v>
      </c>
      <c r="Z20" s="498"/>
      <c r="AA20" s="498">
        <f>SUM(AA21:AA29)</f>
        <v>291</v>
      </c>
      <c r="AB20" s="498">
        <f>SUM(AB21:AB29)</f>
        <v>187</v>
      </c>
      <c r="AC20" s="498">
        <f t="shared" si="2"/>
        <v>478</v>
      </c>
      <c r="AD20" s="49">
        <f t="shared" si="3"/>
        <v>478</v>
      </c>
      <c r="AE20" s="462"/>
      <c r="AH20" s="462"/>
      <c r="AI20" s="462"/>
      <c r="AJ20" s="462"/>
      <c r="AK20" s="462"/>
      <c r="AL20" s="462"/>
      <c r="AM20" s="462"/>
      <c r="AN20" s="462"/>
      <c r="AO20" s="462"/>
      <c r="AP20" s="462"/>
      <c r="AQ20" s="462"/>
      <c r="BA20" s="470"/>
      <c r="BB20" s="469"/>
      <c r="BC20" s="469"/>
    </row>
    <row r="21" spans="1:55" ht="15" customHeight="1">
      <c r="A21" s="468">
        <v>2</v>
      </c>
      <c r="B21" s="468">
        <v>4</v>
      </c>
      <c r="C21" s="468">
        <v>11</v>
      </c>
      <c r="D21" s="1892"/>
      <c r="E21" s="478" t="s">
        <v>37</v>
      </c>
      <c r="F21" s="479"/>
      <c r="G21" s="478">
        <v>0</v>
      </c>
      <c r="H21" s="478">
        <v>0</v>
      </c>
      <c r="I21" s="478"/>
      <c r="J21" s="478">
        <v>75</v>
      </c>
      <c r="K21" s="478">
        <v>15</v>
      </c>
      <c r="L21" s="478"/>
      <c r="M21" s="478">
        <v>5</v>
      </c>
      <c r="N21" s="478">
        <v>1</v>
      </c>
      <c r="O21" s="478">
        <v>4</v>
      </c>
      <c r="P21" s="478">
        <v>4</v>
      </c>
      <c r="Q21" s="478">
        <v>4</v>
      </c>
      <c r="R21" s="478">
        <v>5</v>
      </c>
      <c r="S21" s="478"/>
      <c r="T21" s="478">
        <v>18</v>
      </c>
      <c r="U21" s="478">
        <v>12</v>
      </c>
      <c r="V21" s="478">
        <v>10</v>
      </c>
      <c r="W21" s="478">
        <v>1</v>
      </c>
      <c r="X21" s="478">
        <v>15</v>
      </c>
      <c r="Y21" s="478">
        <v>0</v>
      </c>
      <c r="Z21" s="478"/>
      <c r="AA21" s="478">
        <v>110</v>
      </c>
      <c r="AB21" s="478">
        <v>59</v>
      </c>
      <c r="AC21" s="497">
        <f t="shared" si="2"/>
        <v>169</v>
      </c>
      <c r="AD21" s="516">
        <f t="shared" si="3"/>
        <v>169</v>
      </c>
      <c r="AE21" s="462"/>
      <c r="AH21" s="462"/>
      <c r="AI21" s="462"/>
      <c r="AJ21" s="462"/>
      <c r="AK21" s="462"/>
      <c r="AL21" s="462"/>
      <c r="AM21" s="462"/>
      <c r="AN21" s="462"/>
      <c r="AO21" s="462"/>
      <c r="AP21" s="462"/>
      <c r="AQ21" s="462"/>
      <c r="BA21" s="470"/>
      <c r="BB21" s="469"/>
      <c r="BC21" s="469"/>
    </row>
    <row r="22" spans="1:55" ht="15" customHeight="1">
      <c r="A22" s="468">
        <v>2</v>
      </c>
      <c r="B22" s="468">
        <v>4</v>
      </c>
      <c r="C22" s="468">
        <v>10</v>
      </c>
      <c r="D22" s="1892"/>
      <c r="E22" s="478" t="s">
        <v>38</v>
      </c>
      <c r="F22" s="479"/>
      <c r="G22" s="478">
        <v>0</v>
      </c>
      <c r="H22" s="478">
        <v>0</v>
      </c>
      <c r="I22" s="478"/>
      <c r="J22" s="478">
        <v>32</v>
      </c>
      <c r="K22" s="478">
        <v>7</v>
      </c>
      <c r="L22" s="478"/>
      <c r="M22" s="478">
        <v>0</v>
      </c>
      <c r="N22" s="478">
        <v>2</v>
      </c>
      <c r="O22" s="478">
        <v>1</v>
      </c>
      <c r="P22" s="478">
        <v>1</v>
      </c>
      <c r="Q22" s="478">
        <v>0</v>
      </c>
      <c r="R22" s="478">
        <v>3</v>
      </c>
      <c r="S22" s="478"/>
      <c r="T22" s="478">
        <v>8</v>
      </c>
      <c r="U22" s="478">
        <v>1</v>
      </c>
      <c r="V22" s="478">
        <v>4</v>
      </c>
      <c r="W22" s="478">
        <v>1</v>
      </c>
      <c r="X22" s="478">
        <v>12</v>
      </c>
      <c r="Y22" s="478">
        <v>0</v>
      </c>
      <c r="Z22" s="478"/>
      <c r="AA22" s="478">
        <v>52</v>
      </c>
      <c r="AB22" s="478">
        <v>20</v>
      </c>
      <c r="AC22" s="497">
        <f t="shared" si="2"/>
        <v>72</v>
      </c>
      <c r="AD22" s="516">
        <f t="shared" si="3"/>
        <v>72</v>
      </c>
      <c r="AE22" s="462"/>
      <c r="AH22" s="462"/>
      <c r="AI22" s="462"/>
      <c r="AJ22" s="462"/>
      <c r="AK22" s="462"/>
      <c r="AL22" s="462"/>
      <c r="AM22" s="462"/>
      <c r="AN22" s="462"/>
      <c r="AO22" s="462"/>
      <c r="AP22" s="462"/>
      <c r="AQ22" s="462"/>
      <c r="BA22" s="470"/>
      <c r="BB22" s="469"/>
      <c r="BC22" s="469"/>
    </row>
    <row r="23" spans="1:55" ht="15" customHeight="1">
      <c r="A23" s="468">
        <v>2</v>
      </c>
      <c r="B23" s="468">
        <v>4</v>
      </c>
      <c r="C23" s="468">
        <v>10</v>
      </c>
      <c r="D23" s="1892"/>
      <c r="E23" s="478" t="s">
        <v>39</v>
      </c>
      <c r="F23" s="479"/>
      <c r="G23" s="478">
        <v>1</v>
      </c>
      <c r="H23" s="478">
        <v>0</v>
      </c>
      <c r="I23" s="478"/>
      <c r="J23" s="478">
        <v>18</v>
      </c>
      <c r="K23" s="478">
        <v>19</v>
      </c>
      <c r="L23" s="478"/>
      <c r="M23" s="478">
        <v>2</v>
      </c>
      <c r="N23" s="478">
        <v>3</v>
      </c>
      <c r="O23" s="478">
        <v>2</v>
      </c>
      <c r="P23" s="478">
        <v>1</v>
      </c>
      <c r="Q23" s="478">
        <v>3</v>
      </c>
      <c r="R23" s="478">
        <v>3</v>
      </c>
      <c r="S23" s="478"/>
      <c r="T23" s="478">
        <v>13</v>
      </c>
      <c r="U23" s="478">
        <v>0</v>
      </c>
      <c r="V23" s="478">
        <v>8</v>
      </c>
      <c r="W23" s="478">
        <v>0</v>
      </c>
      <c r="X23" s="478">
        <v>10</v>
      </c>
      <c r="Y23" s="478">
        <v>1</v>
      </c>
      <c r="Z23" s="478"/>
      <c r="AA23" s="478">
        <v>44</v>
      </c>
      <c r="AB23" s="478">
        <v>40</v>
      </c>
      <c r="AC23" s="497">
        <f t="shared" si="2"/>
        <v>84</v>
      </c>
      <c r="AD23" s="516">
        <f t="shared" si="3"/>
        <v>84</v>
      </c>
      <c r="AE23" s="462"/>
      <c r="BA23" s="470"/>
      <c r="BB23" s="469"/>
      <c r="BC23" s="469"/>
    </row>
    <row r="24" spans="1:55" ht="15" customHeight="1">
      <c r="A24" s="468">
        <v>2</v>
      </c>
      <c r="B24" s="468">
        <v>4</v>
      </c>
      <c r="C24" s="468">
        <v>3</v>
      </c>
      <c r="D24" s="1892"/>
      <c r="E24" s="478" t="s">
        <v>40</v>
      </c>
      <c r="F24" s="479"/>
      <c r="G24" s="478">
        <v>0</v>
      </c>
      <c r="H24" s="478">
        <v>0</v>
      </c>
      <c r="I24" s="478"/>
      <c r="J24" s="478">
        <v>16</v>
      </c>
      <c r="K24" s="478">
        <v>3</v>
      </c>
      <c r="L24" s="478"/>
      <c r="M24" s="478">
        <v>4</v>
      </c>
      <c r="N24" s="478">
        <v>2</v>
      </c>
      <c r="O24" s="478">
        <v>3</v>
      </c>
      <c r="P24" s="478">
        <v>0</v>
      </c>
      <c r="Q24" s="478">
        <v>0</v>
      </c>
      <c r="R24" s="478">
        <v>5</v>
      </c>
      <c r="S24" s="478"/>
      <c r="T24" s="478">
        <v>3</v>
      </c>
      <c r="U24" s="478">
        <v>3</v>
      </c>
      <c r="V24" s="478">
        <v>2</v>
      </c>
      <c r="W24" s="478">
        <v>0</v>
      </c>
      <c r="X24" s="478">
        <v>5</v>
      </c>
      <c r="Y24" s="478">
        <v>0</v>
      </c>
      <c r="Z24" s="478"/>
      <c r="AA24" s="478">
        <v>29</v>
      </c>
      <c r="AB24" s="478">
        <v>17</v>
      </c>
      <c r="AC24" s="497">
        <f t="shared" si="2"/>
        <v>46</v>
      </c>
      <c r="AD24" s="516">
        <f t="shared" si="3"/>
        <v>46</v>
      </c>
      <c r="AE24" s="462"/>
      <c r="BA24" s="470"/>
      <c r="BB24" s="469"/>
      <c r="BC24" s="469"/>
    </row>
    <row r="25" spans="1:55" ht="15" customHeight="1">
      <c r="A25" s="468">
        <v>2</v>
      </c>
      <c r="B25" s="468">
        <v>4</v>
      </c>
      <c r="C25" s="468">
        <v>7</v>
      </c>
      <c r="D25" s="1892"/>
      <c r="E25" s="478" t="s">
        <v>41</v>
      </c>
      <c r="F25" s="479"/>
      <c r="G25" s="478">
        <v>0</v>
      </c>
      <c r="H25" s="478">
        <v>0</v>
      </c>
      <c r="I25" s="478"/>
      <c r="J25" s="478">
        <v>13</v>
      </c>
      <c r="K25" s="478">
        <v>1</v>
      </c>
      <c r="L25" s="478"/>
      <c r="M25" s="478">
        <v>1</v>
      </c>
      <c r="N25" s="478">
        <v>0</v>
      </c>
      <c r="O25" s="478">
        <v>2</v>
      </c>
      <c r="P25" s="478">
        <v>0</v>
      </c>
      <c r="Q25" s="478">
        <v>3</v>
      </c>
      <c r="R25" s="478">
        <v>0</v>
      </c>
      <c r="S25" s="478"/>
      <c r="T25" s="478">
        <v>2</v>
      </c>
      <c r="U25" s="478">
        <v>4</v>
      </c>
      <c r="V25" s="478">
        <v>2</v>
      </c>
      <c r="W25" s="478">
        <v>1</v>
      </c>
      <c r="X25" s="478">
        <v>0</v>
      </c>
      <c r="Y25" s="478">
        <v>0</v>
      </c>
      <c r="Z25" s="478"/>
      <c r="AA25" s="478">
        <v>18</v>
      </c>
      <c r="AB25" s="478">
        <v>11</v>
      </c>
      <c r="AC25" s="497">
        <f t="shared" si="2"/>
        <v>29</v>
      </c>
      <c r="AD25" s="516">
        <f t="shared" si="3"/>
        <v>29</v>
      </c>
      <c r="AE25" s="462"/>
      <c r="BA25" s="470"/>
      <c r="BB25" s="469"/>
      <c r="BC25" s="469"/>
    </row>
    <row r="26" spans="1:55" ht="15" customHeight="1">
      <c r="A26" s="468">
        <v>2</v>
      </c>
      <c r="B26" s="468">
        <v>4</v>
      </c>
      <c r="C26" s="468">
        <v>1</v>
      </c>
      <c r="D26" s="1892"/>
      <c r="E26" s="478" t="s">
        <v>42</v>
      </c>
      <c r="F26" s="479"/>
      <c r="G26" s="478">
        <v>1</v>
      </c>
      <c r="H26" s="478">
        <v>0</v>
      </c>
      <c r="I26" s="478"/>
      <c r="J26" s="478">
        <v>4</v>
      </c>
      <c r="K26" s="478">
        <v>3</v>
      </c>
      <c r="L26" s="478"/>
      <c r="M26" s="478">
        <v>0</v>
      </c>
      <c r="N26" s="478">
        <v>0</v>
      </c>
      <c r="O26" s="478">
        <v>0</v>
      </c>
      <c r="P26" s="478">
        <v>0</v>
      </c>
      <c r="Q26" s="478">
        <v>0</v>
      </c>
      <c r="R26" s="478">
        <v>1</v>
      </c>
      <c r="S26" s="478"/>
      <c r="T26" s="478">
        <v>2</v>
      </c>
      <c r="U26" s="478">
        <v>2</v>
      </c>
      <c r="V26" s="478">
        <v>2</v>
      </c>
      <c r="W26" s="478">
        <v>0</v>
      </c>
      <c r="X26" s="478">
        <v>2</v>
      </c>
      <c r="Y26" s="478">
        <v>0</v>
      </c>
      <c r="Z26" s="478"/>
      <c r="AA26" s="478">
        <v>8</v>
      </c>
      <c r="AB26" s="478">
        <v>9</v>
      </c>
      <c r="AC26" s="497">
        <f t="shared" si="2"/>
        <v>17</v>
      </c>
      <c r="AD26" s="516">
        <f t="shared" si="3"/>
        <v>17</v>
      </c>
      <c r="AE26" s="462"/>
      <c r="BA26" s="470"/>
      <c r="BB26" s="469"/>
    </row>
    <row r="27" spans="1:55" ht="15" customHeight="1">
      <c r="A27" s="468">
        <v>2</v>
      </c>
      <c r="B27" s="468">
        <v>4</v>
      </c>
      <c r="C27" s="468">
        <v>9</v>
      </c>
      <c r="D27" s="1892"/>
      <c r="E27" s="478" t="s">
        <v>43</v>
      </c>
      <c r="F27" s="479"/>
      <c r="G27" s="478">
        <v>3</v>
      </c>
      <c r="H27" s="478">
        <v>0</v>
      </c>
      <c r="I27" s="478"/>
      <c r="J27" s="478">
        <v>11</v>
      </c>
      <c r="K27" s="478">
        <v>5</v>
      </c>
      <c r="L27" s="478"/>
      <c r="M27" s="478">
        <v>1</v>
      </c>
      <c r="N27" s="478">
        <v>0</v>
      </c>
      <c r="O27" s="478">
        <v>1</v>
      </c>
      <c r="P27" s="478">
        <v>0</v>
      </c>
      <c r="Q27" s="478">
        <v>0</v>
      </c>
      <c r="R27" s="478">
        <v>0</v>
      </c>
      <c r="S27" s="478"/>
      <c r="T27" s="478">
        <v>3</v>
      </c>
      <c r="U27" s="478">
        <v>3</v>
      </c>
      <c r="V27" s="478">
        <v>4</v>
      </c>
      <c r="W27" s="478">
        <v>0</v>
      </c>
      <c r="X27" s="478">
        <v>0</v>
      </c>
      <c r="Y27" s="478">
        <v>0</v>
      </c>
      <c r="Z27" s="478"/>
      <c r="AA27" s="478">
        <v>18</v>
      </c>
      <c r="AB27" s="478">
        <v>13</v>
      </c>
      <c r="AC27" s="497">
        <f t="shared" si="2"/>
        <v>31</v>
      </c>
      <c r="AD27" s="516">
        <f t="shared" si="3"/>
        <v>31</v>
      </c>
      <c r="AE27" s="462"/>
      <c r="BA27" s="470"/>
      <c r="BB27" s="469"/>
    </row>
    <row r="28" spans="1:55" ht="15" customHeight="1">
      <c r="A28" s="468">
        <v>2</v>
      </c>
      <c r="B28" s="468">
        <v>4</v>
      </c>
      <c r="C28" s="468">
        <v>11</v>
      </c>
      <c r="D28" s="1892"/>
      <c r="E28" s="478" t="s">
        <v>44</v>
      </c>
      <c r="F28" s="479"/>
      <c r="G28" s="478">
        <v>12</v>
      </c>
      <c r="H28" s="478">
        <v>0</v>
      </c>
      <c r="I28" s="478"/>
      <c r="J28" s="478">
        <v>7</v>
      </c>
      <c r="K28" s="478">
        <v>0</v>
      </c>
      <c r="L28" s="478"/>
      <c r="M28" s="478">
        <v>0</v>
      </c>
      <c r="N28" s="478">
        <v>0</v>
      </c>
      <c r="O28" s="478">
        <v>2</v>
      </c>
      <c r="P28" s="478">
        <v>0</v>
      </c>
      <c r="Q28" s="478">
        <v>2</v>
      </c>
      <c r="R28" s="478">
        <v>0</v>
      </c>
      <c r="S28" s="478"/>
      <c r="T28" s="478">
        <v>1</v>
      </c>
      <c r="U28" s="478">
        <v>0</v>
      </c>
      <c r="V28" s="478">
        <v>1</v>
      </c>
      <c r="W28" s="478">
        <v>0</v>
      </c>
      <c r="X28" s="478">
        <v>3</v>
      </c>
      <c r="Y28" s="478">
        <v>0</v>
      </c>
      <c r="Z28" s="478"/>
      <c r="AA28" s="478">
        <v>11</v>
      </c>
      <c r="AB28" s="478">
        <v>17</v>
      </c>
      <c r="AC28" s="497">
        <f t="shared" si="2"/>
        <v>28</v>
      </c>
      <c r="AD28" s="516">
        <f t="shared" si="3"/>
        <v>28</v>
      </c>
      <c r="AE28" s="462"/>
      <c r="BA28" s="470"/>
      <c r="BB28" s="469"/>
      <c r="BC28" s="469"/>
    </row>
    <row r="29" spans="1:55" ht="15" customHeight="1">
      <c r="A29" s="468">
        <v>2</v>
      </c>
      <c r="B29" s="468">
        <v>4</v>
      </c>
      <c r="C29" s="468">
        <v>10</v>
      </c>
      <c r="D29" s="1893"/>
      <c r="E29" s="478" t="s">
        <v>207</v>
      </c>
      <c r="F29" s="479"/>
      <c r="G29" s="478">
        <v>1</v>
      </c>
      <c r="H29" s="478">
        <v>0</v>
      </c>
      <c r="I29" s="478"/>
      <c r="J29" s="478">
        <v>0</v>
      </c>
      <c r="K29" s="478">
        <v>0</v>
      </c>
      <c r="L29" s="478"/>
      <c r="M29" s="478">
        <v>0</v>
      </c>
      <c r="N29" s="478">
        <v>0</v>
      </c>
      <c r="O29" s="478">
        <v>0</v>
      </c>
      <c r="P29" s="478">
        <v>0</v>
      </c>
      <c r="Q29" s="478">
        <v>0</v>
      </c>
      <c r="R29" s="478">
        <v>0</v>
      </c>
      <c r="S29" s="478"/>
      <c r="T29" s="478">
        <v>0</v>
      </c>
      <c r="U29" s="478">
        <v>0</v>
      </c>
      <c r="V29" s="478">
        <v>1</v>
      </c>
      <c r="W29" s="478">
        <v>0</v>
      </c>
      <c r="X29" s="478">
        <v>0</v>
      </c>
      <c r="Y29" s="478">
        <v>0</v>
      </c>
      <c r="Z29" s="478"/>
      <c r="AA29" s="478">
        <v>1</v>
      </c>
      <c r="AB29" s="478">
        <v>1</v>
      </c>
      <c r="AC29" s="497">
        <f t="shared" si="2"/>
        <v>2</v>
      </c>
      <c r="AD29" s="516">
        <f t="shared" si="3"/>
        <v>2</v>
      </c>
      <c r="AE29" s="462"/>
      <c r="BA29" s="470"/>
      <c r="BB29" s="469"/>
      <c r="BC29" s="469"/>
    </row>
    <row r="30" spans="1:55" ht="15" customHeight="1">
      <c r="A30" s="468"/>
      <c r="B30" s="468"/>
      <c r="C30" s="468"/>
      <c r="D30" s="1892">
        <v>1403</v>
      </c>
      <c r="E30" s="24" t="s">
        <v>3</v>
      </c>
      <c r="F30" s="482"/>
      <c r="G30" s="498">
        <f>SUM(G31:G33)</f>
        <v>3</v>
      </c>
      <c r="H30" s="498">
        <f>SUM(H31:H33)</f>
        <v>0</v>
      </c>
      <c r="I30" s="498"/>
      <c r="J30" s="498">
        <f>SUM(J31:J33)</f>
        <v>164</v>
      </c>
      <c r="K30" s="498">
        <f>SUM(K31:K33)</f>
        <v>33</v>
      </c>
      <c r="L30" s="498"/>
      <c r="M30" s="498">
        <f t="shared" ref="M30:R30" si="6">SUM(M31:M33)</f>
        <v>7</v>
      </c>
      <c r="N30" s="498">
        <f t="shared" si="6"/>
        <v>0</v>
      </c>
      <c r="O30" s="498">
        <f t="shared" si="6"/>
        <v>6</v>
      </c>
      <c r="P30" s="498">
        <f t="shared" si="6"/>
        <v>1</v>
      </c>
      <c r="Q30" s="498">
        <f t="shared" si="6"/>
        <v>8</v>
      </c>
      <c r="R30" s="498">
        <f t="shared" si="6"/>
        <v>1</v>
      </c>
      <c r="S30" s="498"/>
      <c r="T30" s="498">
        <f t="shared" ref="T30:Y30" si="7">SUM(T31:T33)</f>
        <v>15</v>
      </c>
      <c r="U30" s="498">
        <f t="shared" si="7"/>
        <v>6</v>
      </c>
      <c r="V30" s="498">
        <f t="shared" si="7"/>
        <v>8</v>
      </c>
      <c r="W30" s="498">
        <f t="shared" si="7"/>
        <v>0</v>
      </c>
      <c r="X30" s="498">
        <f t="shared" si="7"/>
        <v>3</v>
      </c>
      <c r="Y30" s="498">
        <f t="shared" si="7"/>
        <v>1</v>
      </c>
      <c r="Z30" s="498"/>
      <c r="AA30" s="498">
        <f>SUM(AA31:AA33)</f>
        <v>92</v>
      </c>
      <c r="AB30" s="498">
        <f>SUM(AB31:AB33)</f>
        <v>164</v>
      </c>
      <c r="AC30" s="498">
        <f t="shared" si="2"/>
        <v>256</v>
      </c>
      <c r="AD30" s="49">
        <f t="shared" si="3"/>
        <v>256</v>
      </c>
      <c r="AE30" s="462"/>
      <c r="BA30" s="470"/>
      <c r="BB30" s="469"/>
      <c r="BC30" s="469"/>
    </row>
    <row r="31" spans="1:55" ht="15" customHeight="1">
      <c r="A31" s="468">
        <v>3</v>
      </c>
      <c r="B31" s="468">
        <v>5</v>
      </c>
      <c r="C31" s="468">
        <v>11</v>
      </c>
      <c r="D31" s="1892"/>
      <c r="E31" s="478" t="s">
        <v>45</v>
      </c>
      <c r="F31" s="479"/>
      <c r="G31" s="478">
        <v>3</v>
      </c>
      <c r="H31" s="478">
        <v>0</v>
      </c>
      <c r="I31" s="478"/>
      <c r="J31" s="478">
        <v>101</v>
      </c>
      <c r="K31" s="478">
        <v>13</v>
      </c>
      <c r="L31" s="478"/>
      <c r="M31" s="478">
        <v>1</v>
      </c>
      <c r="N31" s="478">
        <v>0</v>
      </c>
      <c r="O31" s="478">
        <v>3</v>
      </c>
      <c r="P31" s="478">
        <v>0</v>
      </c>
      <c r="Q31" s="478">
        <v>6</v>
      </c>
      <c r="R31" s="478">
        <v>0</v>
      </c>
      <c r="S31" s="478"/>
      <c r="T31" s="478">
        <v>11</v>
      </c>
      <c r="U31" s="478">
        <v>2</v>
      </c>
      <c r="V31" s="478">
        <v>2</v>
      </c>
      <c r="W31" s="478">
        <v>0</v>
      </c>
      <c r="X31" s="478">
        <v>2</v>
      </c>
      <c r="Y31" s="478">
        <v>0</v>
      </c>
      <c r="Z31" s="478"/>
      <c r="AA31" s="478">
        <v>57</v>
      </c>
      <c r="AB31" s="478">
        <v>87</v>
      </c>
      <c r="AC31" s="497">
        <f t="shared" si="2"/>
        <v>144</v>
      </c>
      <c r="AD31" s="516">
        <f t="shared" si="3"/>
        <v>144</v>
      </c>
      <c r="AE31" s="462"/>
      <c r="BA31" s="470"/>
      <c r="BB31" s="469"/>
      <c r="BC31" s="469"/>
    </row>
    <row r="32" spans="1:55" ht="15" customHeight="1">
      <c r="A32" s="468">
        <v>3</v>
      </c>
      <c r="B32" s="468">
        <v>5</v>
      </c>
      <c r="C32" s="468">
        <v>8</v>
      </c>
      <c r="D32" s="1892"/>
      <c r="E32" s="478" t="s">
        <v>46</v>
      </c>
      <c r="F32" s="479"/>
      <c r="G32" s="478">
        <v>0</v>
      </c>
      <c r="H32" s="478">
        <v>0</v>
      </c>
      <c r="I32" s="478"/>
      <c r="J32" s="478">
        <v>23</v>
      </c>
      <c r="K32" s="478">
        <v>13</v>
      </c>
      <c r="L32" s="478"/>
      <c r="M32" s="478">
        <v>1</v>
      </c>
      <c r="N32" s="478">
        <v>0</v>
      </c>
      <c r="O32" s="478">
        <v>0</v>
      </c>
      <c r="P32" s="478">
        <v>1</v>
      </c>
      <c r="Q32" s="478">
        <v>1</v>
      </c>
      <c r="R32" s="478">
        <v>1</v>
      </c>
      <c r="S32" s="478"/>
      <c r="T32" s="478">
        <v>1</v>
      </c>
      <c r="U32" s="478">
        <v>2</v>
      </c>
      <c r="V32" s="478">
        <v>3</v>
      </c>
      <c r="W32" s="478">
        <v>0</v>
      </c>
      <c r="X32" s="478">
        <v>1</v>
      </c>
      <c r="Y32" s="478">
        <v>1</v>
      </c>
      <c r="Z32" s="478"/>
      <c r="AA32" s="478">
        <v>15</v>
      </c>
      <c r="AB32" s="478">
        <v>33</v>
      </c>
      <c r="AC32" s="497">
        <f t="shared" si="2"/>
        <v>48</v>
      </c>
      <c r="AD32" s="516">
        <f t="shared" si="3"/>
        <v>48</v>
      </c>
      <c r="AE32" s="462"/>
      <c r="BA32" s="470"/>
      <c r="BB32" s="469"/>
      <c r="BC32" s="469"/>
    </row>
    <row r="33" spans="1:55" ht="15" customHeight="1">
      <c r="A33" s="468">
        <v>3</v>
      </c>
      <c r="B33" s="468">
        <v>5</v>
      </c>
      <c r="C33" s="468">
        <v>10</v>
      </c>
      <c r="D33" s="1892"/>
      <c r="E33" s="478" t="s">
        <v>47</v>
      </c>
      <c r="F33" s="479"/>
      <c r="G33" s="478">
        <v>0</v>
      </c>
      <c r="H33" s="478">
        <v>0</v>
      </c>
      <c r="I33" s="478"/>
      <c r="J33" s="478">
        <v>40</v>
      </c>
      <c r="K33" s="478">
        <v>7</v>
      </c>
      <c r="L33" s="478"/>
      <c r="M33" s="478">
        <v>5</v>
      </c>
      <c r="N33" s="478">
        <v>0</v>
      </c>
      <c r="O33" s="478">
        <v>3</v>
      </c>
      <c r="P33" s="478">
        <v>0</v>
      </c>
      <c r="Q33" s="478">
        <v>1</v>
      </c>
      <c r="R33" s="478">
        <v>0</v>
      </c>
      <c r="S33" s="478"/>
      <c r="T33" s="478">
        <v>3</v>
      </c>
      <c r="U33" s="478">
        <v>2</v>
      </c>
      <c r="V33" s="478">
        <v>3</v>
      </c>
      <c r="W33" s="478">
        <v>0</v>
      </c>
      <c r="X33" s="478">
        <v>0</v>
      </c>
      <c r="Y33" s="478">
        <v>0</v>
      </c>
      <c r="Z33" s="478"/>
      <c r="AA33" s="478">
        <v>20</v>
      </c>
      <c r="AB33" s="478">
        <v>44</v>
      </c>
      <c r="AC33" s="497">
        <f t="shared" si="2"/>
        <v>64</v>
      </c>
      <c r="AD33" s="516">
        <f t="shared" si="3"/>
        <v>64</v>
      </c>
      <c r="AE33" s="462"/>
      <c r="BA33" s="470"/>
      <c r="BB33" s="469"/>
      <c r="BC33" s="469"/>
    </row>
    <row r="34" spans="1:55" ht="15" customHeight="1">
      <c r="A34" s="468"/>
      <c r="B34" s="468"/>
      <c r="C34" s="468"/>
      <c r="D34" s="1894">
        <v>1404</v>
      </c>
      <c r="E34" s="24" t="s">
        <v>28</v>
      </c>
      <c r="F34" s="482"/>
      <c r="G34" s="498">
        <f>SUM(G35:G36)</f>
        <v>8</v>
      </c>
      <c r="H34" s="498">
        <f>SUM(H35:H36)</f>
        <v>0</v>
      </c>
      <c r="I34" s="498"/>
      <c r="J34" s="498">
        <f>SUM(J35:J36)</f>
        <v>75</v>
      </c>
      <c r="K34" s="498">
        <f>SUM(K35:K36)</f>
        <v>48</v>
      </c>
      <c r="L34" s="498"/>
      <c r="M34" s="498">
        <f t="shared" ref="M34:R34" si="8">SUM(M35:M36)</f>
        <v>8</v>
      </c>
      <c r="N34" s="498">
        <f t="shared" si="8"/>
        <v>4</v>
      </c>
      <c r="O34" s="498">
        <f t="shared" si="8"/>
        <v>2</v>
      </c>
      <c r="P34" s="498">
        <f t="shared" si="8"/>
        <v>3</v>
      </c>
      <c r="Q34" s="498">
        <f t="shared" si="8"/>
        <v>6</v>
      </c>
      <c r="R34" s="498">
        <f t="shared" si="8"/>
        <v>3</v>
      </c>
      <c r="S34" s="498"/>
      <c r="T34" s="498">
        <f t="shared" ref="T34:Y34" si="9">SUM(T35:T36)</f>
        <v>18</v>
      </c>
      <c r="U34" s="498">
        <f t="shared" si="9"/>
        <v>9</v>
      </c>
      <c r="V34" s="498">
        <f t="shared" si="9"/>
        <v>12</v>
      </c>
      <c r="W34" s="498">
        <f t="shared" si="9"/>
        <v>2</v>
      </c>
      <c r="X34" s="498">
        <f t="shared" si="9"/>
        <v>32</v>
      </c>
      <c r="Y34" s="498">
        <f t="shared" si="9"/>
        <v>1</v>
      </c>
      <c r="Z34" s="498"/>
      <c r="AA34" s="498">
        <f>SUM(AA35:AA36)</f>
        <v>182</v>
      </c>
      <c r="AB34" s="498">
        <f>SUM(AB35:AB36)</f>
        <v>49</v>
      </c>
      <c r="AC34" s="498">
        <f t="shared" si="2"/>
        <v>231</v>
      </c>
      <c r="AD34" s="49">
        <f t="shared" si="3"/>
        <v>231</v>
      </c>
      <c r="AE34" s="462"/>
      <c r="BA34" s="470"/>
      <c r="BB34" s="469"/>
      <c r="BC34" s="469"/>
    </row>
    <row r="35" spans="1:55" ht="15" customHeight="1">
      <c r="A35" s="468">
        <v>4</v>
      </c>
      <c r="B35" s="468">
        <v>6</v>
      </c>
      <c r="C35" s="468">
        <v>11</v>
      </c>
      <c r="D35" s="1895"/>
      <c r="E35" s="478" t="s">
        <v>48</v>
      </c>
      <c r="F35" s="479"/>
      <c r="G35" s="478">
        <v>3</v>
      </c>
      <c r="H35" s="478">
        <v>0</v>
      </c>
      <c r="I35" s="478"/>
      <c r="J35" s="478">
        <v>59</v>
      </c>
      <c r="K35" s="478">
        <v>31</v>
      </c>
      <c r="L35" s="478"/>
      <c r="M35" s="478">
        <v>5</v>
      </c>
      <c r="N35" s="478">
        <v>0</v>
      </c>
      <c r="O35" s="478">
        <v>1</v>
      </c>
      <c r="P35" s="478">
        <v>1</v>
      </c>
      <c r="Q35" s="478">
        <v>1</v>
      </c>
      <c r="R35" s="478">
        <v>1</v>
      </c>
      <c r="S35" s="478"/>
      <c r="T35" s="478">
        <v>9</v>
      </c>
      <c r="U35" s="478">
        <v>7</v>
      </c>
      <c r="V35" s="478">
        <v>5</v>
      </c>
      <c r="W35" s="478">
        <v>0</v>
      </c>
      <c r="X35" s="478">
        <v>11</v>
      </c>
      <c r="Y35" s="478">
        <v>1</v>
      </c>
      <c r="Z35" s="478"/>
      <c r="AA35" s="478">
        <v>99</v>
      </c>
      <c r="AB35" s="478">
        <v>36</v>
      </c>
      <c r="AC35" s="497">
        <f t="shared" si="2"/>
        <v>135</v>
      </c>
      <c r="AD35" s="516">
        <f t="shared" si="3"/>
        <v>135</v>
      </c>
      <c r="AE35" s="462"/>
      <c r="BA35" s="470"/>
      <c r="BB35" s="469"/>
      <c r="BC35" s="469"/>
    </row>
    <row r="36" spans="1:55" ht="15" customHeight="1">
      <c r="A36" s="468">
        <v>4</v>
      </c>
      <c r="B36" s="468">
        <v>6</v>
      </c>
      <c r="C36" s="468">
        <v>11</v>
      </c>
      <c r="D36" s="1895"/>
      <c r="E36" s="478" t="s">
        <v>49</v>
      </c>
      <c r="F36" s="479"/>
      <c r="G36" s="478">
        <v>5</v>
      </c>
      <c r="H36" s="478">
        <v>0</v>
      </c>
      <c r="I36" s="478"/>
      <c r="J36" s="478">
        <v>16</v>
      </c>
      <c r="K36" s="478">
        <v>17</v>
      </c>
      <c r="L36" s="478"/>
      <c r="M36" s="478">
        <v>3</v>
      </c>
      <c r="N36" s="478">
        <v>4</v>
      </c>
      <c r="O36" s="478">
        <v>1</v>
      </c>
      <c r="P36" s="478">
        <v>2</v>
      </c>
      <c r="Q36" s="478">
        <v>5</v>
      </c>
      <c r="R36" s="478">
        <v>2</v>
      </c>
      <c r="S36" s="478"/>
      <c r="T36" s="478">
        <v>9</v>
      </c>
      <c r="U36" s="478">
        <v>2</v>
      </c>
      <c r="V36" s="478">
        <v>7</v>
      </c>
      <c r="W36" s="478">
        <v>2</v>
      </c>
      <c r="X36" s="478">
        <v>21</v>
      </c>
      <c r="Y36" s="478">
        <v>0</v>
      </c>
      <c r="Z36" s="478"/>
      <c r="AA36" s="478">
        <v>83</v>
      </c>
      <c r="AB36" s="478">
        <v>13</v>
      </c>
      <c r="AC36" s="497">
        <f t="shared" si="2"/>
        <v>96</v>
      </c>
      <c r="AD36" s="516">
        <f t="shared" si="3"/>
        <v>96</v>
      </c>
      <c r="AE36" s="462"/>
      <c r="BA36" s="470"/>
      <c r="BB36" s="469"/>
      <c r="BC36" s="469"/>
    </row>
    <row r="37" spans="1:55" ht="15" customHeight="1">
      <c r="A37" s="468"/>
      <c r="B37" s="468"/>
      <c r="C37" s="468"/>
      <c r="D37" s="1891">
        <v>1405</v>
      </c>
      <c r="E37" s="24" t="s">
        <v>4</v>
      </c>
      <c r="F37" s="491"/>
      <c r="G37" s="498">
        <f>SUM(G38:G41)</f>
        <v>5</v>
      </c>
      <c r="H37" s="498">
        <f>SUM(H38:H41)</f>
        <v>0</v>
      </c>
      <c r="I37" s="498"/>
      <c r="J37" s="498">
        <f>SUM(J38:J41)</f>
        <v>116</v>
      </c>
      <c r="K37" s="498">
        <f>SUM(K38:K41)</f>
        <v>52</v>
      </c>
      <c r="L37" s="498"/>
      <c r="M37" s="498">
        <f t="shared" ref="M37:R37" si="10">SUM(M38:M41)</f>
        <v>9</v>
      </c>
      <c r="N37" s="498">
        <f t="shared" si="10"/>
        <v>5</v>
      </c>
      <c r="O37" s="498">
        <f t="shared" si="10"/>
        <v>8</v>
      </c>
      <c r="P37" s="498">
        <f t="shared" si="10"/>
        <v>7</v>
      </c>
      <c r="Q37" s="498">
        <f t="shared" si="10"/>
        <v>14</v>
      </c>
      <c r="R37" s="498">
        <f t="shared" si="10"/>
        <v>17</v>
      </c>
      <c r="S37" s="498"/>
      <c r="T37" s="498">
        <f t="shared" ref="T37:Y37" si="11">SUM(T38:T41)</f>
        <v>27</v>
      </c>
      <c r="U37" s="498">
        <f t="shared" si="11"/>
        <v>18</v>
      </c>
      <c r="V37" s="498">
        <f t="shared" si="11"/>
        <v>31</v>
      </c>
      <c r="W37" s="498">
        <f t="shared" si="11"/>
        <v>3</v>
      </c>
      <c r="X37" s="498">
        <f t="shared" si="11"/>
        <v>26</v>
      </c>
      <c r="Y37" s="498">
        <f t="shared" si="11"/>
        <v>0</v>
      </c>
      <c r="Z37" s="498"/>
      <c r="AA37" s="498">
        <f>SUM(AA38:AA41)</f>
        <v>184</v>
      </c>
      <c r="AB37" s="498">
        <f>SUM(AB38:AB41)</f>
        <v>154</v>
      </c>
      <c r="AC37" s="498">
        <f t="shared" si="2"/>
        <v>338</v>
      </c>
      <c r="AD37" s="49">
        <f t="shared" si="3"/>
        <v>338</v>
      </c>
      <c r="AE37" s="462"/>
      <c r="BA37" s="470"/>
      <c r="BB37" s="469"/>
      <c r="BC37" s="469"/>
    </row>
    <row r="38" spans="1:55" ht="15" customHeight="1">
      <c r="A38" s="468">
        <v>5</v>
      </c>
      <c r="B38" s="468">
        <v>4</v>
      </c>
      <c r="C38" s="468">
        <v>8</v>
      </c>
      <c r="D38" s="1892"/>
      <c r="E38" s="489" t="s">
        <v>190</v>
      </c>
      <c r="F38" s="479"/>
      <c r="G38" s="489">
        <v>0</v>
      </c>
      <c r="H38" s="489">
        <v>0</v>
      </c>
      <c r="I38" s="489"/>
      <c r="J38" s="489">
        <v>15</v>
      </c>
      <c r="K38" s="489">
        <v>16</v>
      </c>
      <c r="L38" s="489"/>
      <c r="M38" s="489">
        <v>8</v>
      </c>
      <c r="N38" s="489">
        <v>4</v>
      </c>
      <c r="O38" s="489">
        <v>2</v>
      </c>
      <c r="P38" s="489">
        <v>1</v>
      </c>
      <c r="Q38" s="489">
        <v>6</v>
      </c>
      <c r="R38" s="489">
        <v>8</v>
      </c>
      <c r="S38" s="489"/>
      <c r="T38" s="489">
        <v>12</v>
      </c>
      <c r="U38" s="489">
        <v>7</v>
      </c>
      <c r="V38" s="489">
        <v>11</v>
      </c>
      <c r="W38" s="489">
        <v>2</v>
      </c>
      <c r="X38" s="489">
        <v>9</v>
      </c>
      <c r="Y38" s="489">
        <v>0</v>
      </c>
      <c r="Z38" s="489"/>
      <c r="AA38" s="489">
        <v>56</v>
      </c>
      <c r="AB38" s="489">
        <v>45</v>
      </c>
      <c r="AC38" s="497">
        <f t="shared" si="2"/>
        <v>101</v>
      </c>
      <c r="AD38" s="516">
        <f t="shared" si="3"/>
        <v>101</v>
      </c>
      <c r="AE38" s="462"/>
      <c r="AF38" s="471"/>
      <c r="AG38" s="471"/>
      <c r="AH38" s="471"/>
      <c r="AI38" s="471"/>
      <c r="AJ38" s="471"/>
      <c r="AK38" s="471"/>
      <c r="AL38" s="471"/>
      <c r="AM38" s="471"/>
      <c r="AN38" s="471"/>
      <c r="AO38" s="471"/>
      <c r="AP38" s="471"/>
      <c r="AQ38" s="471"/>
      <c r="AR38" s="471"/>
      <c r="AS38" s="471"/>
      <c r="AT38" s="471"/>
      <c r="AU38" s="471"/>
      <c r="AV38" s="471"/>
      <c r="AW38" s="471"/>
      <c r="AX38" s="471"/>
      <c r="BA38" s="470"/>
      <c r="BB38" s="469"/>
      <c r="BC38" s="469"/>
    </row>
    <row r="39" spans="1:55" ht="15" customHeight="1">
      <c r="A39" s="468">
        <v>5</v>
      </c>
      <c r="B39" s="468">
        <v>5</v>
      </c>
      <c r="C39" s="468">
        <v>11</v>
      </c>
      <c r="D39" s="1892"/>
      <c r="E39" s="478" t="s">
        <v>58</v>
      </c>
      <c r="F39" s="479"/>
      <c r="G39" s="478">
        <v>5</v>
      </c>
      <c r="H39" s="478">
        <v>0</v>
      </c>
      <c r="I39" s="478"/>
      <c r="J39" s="478">
        <v>75</v>
      </c>
      <c r="K39" s="478">
        <v>28</v>
      </c>
      <c r="L39" s="478"/>
      <c r="M39" s="478">
        <v>1</v>
      </c>
      <c r="N39" s="478">
        <v>1</v>
      </c>
      <c r="O39" s="478">
        <v>3</v>
      </c>
      <c r="P39" s="478">
        <v>5</v>
      </c>
      <c r="Q39" s="478">
        <v>6</v>
      </c>
      <c r="R39" s="478">
        <v>7</v>
      </c>
      <c r="S39" s="478"/>
      <c r="T39" s="478">
        <v>12</v>
      </c>
      <c r="U39" s="478">
        <v>9</v>
      </c>
      <c r="V39" s="478">
        <v>16</v>
      </c>
      <c r="W39" s="478">
        <v>1</v>
      </c>
      <c r="X39" s="478">
        <v>17</v>
      </c>
      <c r="Y39" s="478">
        <v>0</v>
      </c>
      <c r="Z39" s="478"/>
      <c r="AA39" s="478">
        <v>103</v>
      </c>
      <c r="AB39" s="478">
        <v>83</v>
      </c>
      <c r="AC39" s="497">
        <f t="shared" si="2"/>
        <v>186</v>
      </c>
      <c r="AD39" s="516">
        <f t="shared" si="3"/>
        <v>186</v>
      </c>
      <c r="AE39" s="462"/>
      <c r="AF39" s="471"/>
      <c r="AG39" s="471"/>
      <c r="AH39" s="471"/>
      <c r="AI39" s="471"/>
      <c r="AJ39" s="471"/>
      <c r="AK39" s="471"/>
      <c r="AL39" s="471"/>
      <c r="AM39" s="471"/>
      <c r="AN39" s="471"/>
      <c r="AO39" s="471"/>
      <c r="AP39" s="471"/>
      <c r="AQ39" s="471"/>
      <c r="AR39" s="471"/>
      <c r="AS39" s="471"/>
      <c r="AT39" s="471"/>
      <c r="AU39" s="471"/>
      <c r="AV39" s="471"/>
      <c r="AW39" s="471"/>
      <c r="AX39" s="471"/>
      <c r="BA39" s="470"/>
      <c r="BB39" s="469"/>
      <c r="BC39" s="469"/>
    </row>
    <row r="40" spans="1:55" ht="15" customHeight="1">
      <c r="A40" s="468">
        <v>5</v>
      </c>
      <c r="B40" s="468">
        <v>5</v>
      </c>
      <c r="C40" s="468">
        <v>10</v>
      </c>
      <c r="D40" s="1892"/>
      <c r="E40" s="478" t="s">
        <v>51</v>
      </c>
      <c r="F40" s="479"/>
      <c r="G40" s="478">
        <v>0</v>
      </c>
      <c r="H40" s="478">
        <v>0</v>
      </c>
      <c r="I40" s="478"/>
      <c r="J40" s="478">
        <v>12</v>
      </c>
      <c r="K40" s="478">
        <v>6</v>
      </c>
      <c r="L40" s="478"/>
      <c r="M40" s="478">
        <v>0</v>
      </c>
      <c r="N40" s="478">
        <v>0</v>
      </c>
      <c r="O40" s="478">
        <v>3</v>
      </c>
      <c r="P40" s="478">
        <v>0</v>
      </c>
      <c r="Q40" s="478">
        <v>0</v>
      </c>
      <c r="R40" s="478">
        <v>1</v>
      </c>
      <c r="S40" s="478"/>
      <c r="T40" s="478">
        <v>2</v>
      </c>
      <c r="U40" s="478">
        <v>2</v>
      </c>
      <c r="V40" s="478">
        <v>4</v>
      </c>
      <c r="W40" s="478">
        <v>0</v>
      </c>
      <c r="X40" s="478">
        <v>0</v>
      </c>
      <c r="Y40" s="478">
        <v>0</v>
      </c>
      <c r="Z40" s="478"/>
      <c r="AA40" s="478">
        <v>10</v>
      </c>
      <c r="AB40" s="478">
        <v>20</v>
      </c>
      <c r="AC40" s="497">
        <f t="shared" si="2"/>
        <v>30</v>
      </c>
      <c r="AD40" s="516">
        <f t="shared" si="3"/>
        <v>30</v>
      </c>
      <c r="AE40" s="462"/>
      <c r="AF40" s="471"/>
      <c r="AG40" s="471"/>
      <c r="AH40" s="471"/>
      <c r="AI40" s="471"/>
      <c r="AJ40" s="471"/>
      <c r="AK40" s="471"/>
      <c r="AL40" s="471"/>
      <c r="AM40" s="471"/>
      <c r="AN40" s="471"/>
      <c r="AO40" s="471"/>
      <c r="AP40" s="471"/>
      <c r="AQ40" s="471"/>
      <c r="AR40" s="471"/>
      <c r="AS40" s="471"/>
      <c r="AT40" s="471"/>
      <c r="AU40" s="471"/>
      <c r="AV40" s="471"/>
      <c r="AW40" s="471"/>
      <c r="AX40" s="471"/>
      <c r="BA40" s="470"/>
      <c r="BB40" s="469"/>
      <c r="BC40" s="469"/>
    </row>
    <row r="41" spans="1:55" ht="15" customHeight="1">
      <c r="A41" s="468">
        <v>5</v>
      </c>
      <c r="B41" s="468">
        <v>5</v>
      </c>
      <c r="C41" s="468">
        <v>13</v>
      </c>
      <c r="D41" s="1892"/>
      <c r="E41" s="478" t="s">
        <v>52</v>
      </c>
      <c r="F41" s="479"/>
      <c r="G41" s="478">
        <v>0</v>
      </c>
      <c r="H41" s="478">
        <v>0</v>
      </c>
      <c r="I41" s="478"/>
      <c r="J41" s="478">
        <v>14</v>
      </c>
      <c r="K41" s="478">
        <v>2</v>
      </c>
      <c r="L41" s="478"/>
      <c r="M41" s="478">
        <v>0</v>
      </c>
      <c r="N41" s="478">
        <v>0</v>
      </c>
      <c r="O41" s="478">
        <v>0</v>
      </c>
      <c r="P41" s="478">
        <v>1</v>
      </c>
      <c r="Q41" s="478">
        <v>2</v>
      </c>
      <c r="R41" s="478">
        <v>1</v>
      </c>
      <c r="S41" s="478"/>
      <c r="T41" s="478">
        <v>1</v>
      </c>
      <c r="U41" s="478">
        <v>0</v>
      </c>
      <c r="V41" s="478">
        <v>0</v>
      </c>
      <c r="W41" s="478">
        <v>0</v>
      </c>
      <c r="X41" s="478">
        <v>0</v>
      </c>
      <c r="Y41" s="478">
        <v>0</v>
      </c>
      <c r="Z41" s="478"/>
      <c r="AA41" s="478">
        <v>15</v>
      </c>
      <c r="AB41" s="478">
        <v>6</v>
      </c>
      <c r="AC41" s="497">
        <f t="shared" ref="AC41:AC72" si="12">SUM(AA41:AB41)</f>
        <v>21</v>
      </c>
      <c r="AD41" s="516">
        <f t="shared" ref="AD41:AD72" si="13">SUM(AC41)</f>
        <v>21</v>
      </c>
      <c r="AE41" s="462"/>
      <c r="BA41" s="470"/>
      <c r="BB41" s="469"/>
      <c r="BC41" s="469"/>
    </row>
    <row r="42" spans="1:55" ht="15" customHeight="1">
      <c r="A42" s="468"/>
      <c r="B42" s="468"/>
      <c r="C42" s="468"/>
      <c r="D42" s="1891">
        <v>1406</v>
      </c>
      <c r="E42" s="24" t="s">
        <v>5</v>
      </c>
      <c r="F42" s="482"/>
      <c r="G42" s="498">
        <f>SUM(G43:G48)</f>
        <v>19</v>
      </c>
      <c r="H42" s="498">
        <f>SUM(H43:H48)</f>
        <v>0</v>
      </c>
      <c r="I42" s="498"/>
      <c r="J42" s="498">
        <f>SUM(J43:J48)</f>
        <v>205</v>
      </c>
      <c r="K42" s="498">
        <f>SUM(K43:K48)</f>
        <v>20</v>
      </c>
      <c r="L42" s="498"/>
      <c r="M42" s="498">
        <f t="shared" ref="M42:R42" si="14">SUM(M43:M48)</f>
        <v>4</v>
      </c>
      <c r="N42" s="498">
        <f t="shared" si="14"/>
        <v>2</v>
      </c>
      <c r="O42" s="498">
        <f t="shared" si="14"/>
        <v>5</v>
      </c>
      <c r="P42" s="498">
        <f t="shared" si="14"/>
        <v>4</v>
      </c>
      <c r="Q42" s="498">
        <f t="shared" si="14"/>
        <v>4</v>
      </c>
      <c r="R42" s="498">
        <f t="shared" si="14"/>
        <v>9</v>
      </c>
      <c r="S42" s="498"/>
      <c r="T42" s="498">
        <f t="shared" ref="T42:Y42" si="15">SUM(T43:T48)</f>
        <v>23</v>
      </c>
      <c r="U42" s="498">
        <f t="shared" si="15"/>
        <v>3</v>
      </c>
      <c r="V42" s="498">
        <f t="shared" si="15"/>
        <v>14</v>
      </c>
      <c r="W42" s="498">
        <f t="shared" si="15"/>
        <v>0</v>
      </c>
      <c r="X42" s="498">
        <f t="shared" si="15"/>
        <v>29</v>
      </c>
      <c r="Y42" s="498">
        <f t="shared" si="15"/>
        <v>0</v>
      </c>
      <c r="Z42" s="498"/>
      <c r="AA42" s="498">
        <f>SUM(AA43:AA48)</f>
        <v>226</v>
      </c>
      <c r="AB42" s="498">
        <f>SUM(AB43:AB48)</f>
        <v>115</v>
      </c>
      <c r="AC42" s="498">
        <f t="shared" si="12"/>
        <v>341</v>
      </c>
      <c r="AD42" s="49">
        <f t="shared" si="13"/>
        <v>341</v>
      </c>
      <c r="AE42" s="462"/>
      <c r="AF42" s="471"/>
      <c r="AG42" s="471"/>
      <c r="AH42" s="471"/>
      <c r="AI42" s="471"/>
      <c r="AJ42" s="471"/>
      <c r="AK42" s="471"/>
      <c r="AL42" s="471"/>
      <c r="AM42" s="471"/>
      <c r="AN42" s="471"/>
      <c r="AO42" s="471"/>
      <c r="AP42" s="471"/>
      <c r="AQ42" s="471"/>
      <c r="AR42" s="471"/>
      <c r="AS42" s="471"/>
      <c r="AT42" s="471"/>
      <c r="AU42" s="471"/>
      <c r="AV42" s="471"/>
      <c r="AW42" s="471"/>
      <c r="AX42" s="471"/>
      <c r="BA42" s="470"/>
      <c r="BB42" s="469"/>
      <c r="BC42" s="469"/>
    </row>
    <row r="43" spans="1:55" ht="15" customHeight="1">
      <c r="A43" s="468">
        <v>6</v>
      </c>
      <c r="B43" s="468">
        <v>2</v>
      </c>
      <c r="C43" s="468">
        <v>11</v>
      </c>
      <c r="D43" s="1892"/>
      <c r="E43" s="489" t="s">
        <v>53</v>
      </c>
      <c r="F43" s="479"/>
      <c r="G43" s="489">
        <v>4</v>
      </c>
      <c r="H43" s="489">
        <v>0</v>
      </c>
      <c r="I43" s="489"/>
      <c r="J43" s="489">
        <v>92</v>
      </c>
      <c r="K43" s="489">
        <v>18</v>
      </c>
      <c r="L43" s="489"/>
      <c r="M43" s="489">
        <v>1</v>
      </c>
      <c r="N43" s="489">
        <v>1</v>
      </c>
      <c r="O43" s="489">
        <v>4</v>
      </c>
      <c r="P43" s="489">
        <v>3</v>
      </c>
      <c r="Q43" s="489">
        <v>1</v>
      </c>
      <c r="R43" s="489">
        <v>7</v>
      </c>
      <c r="S43" s="489"/>
      <c r="T43" s="489">
        <v>15</v>
      </c>
      <c r="U43" s="489">
        <v>3</v>
      </c>
      <c r="V43" s="489">
        <v>7</v>
      </c>
      <c r="W43" s="489">
        <v>0</v>
      </c>
      <c r="X43" s="489">
        <v>16</v>
      </c>
      <c r="Y43" s="489">
        <v>0</v>
      </c>
      <c r="Z43" s="489"/>
      <c r="AA43" s="489">
        <v>111</v>
      </c>
      <c r="AB43" s="489">
        <v>61</v>
      </c>
      <c r="AC43" s="497">
        <f t="shared" si="12"/>
        <v>172</v>
      </c>
      <c r="AD43" s="516">
        <f t="shared" si="13"/>
        <v>172</v>
      </c>
      <c r="AE43" s="462"/>
      <c r="AF43" s="471"/>
      <c r="AG43" s="471"/>
      <c r="AH43" s="471"/>
      <c r="AI43" s="471"/>
      <c r="AJ43" s="471"/>
      <c r="AK43" s="471"/>
      <c r="AL43" s="471"/>
      <c r="AM43" s="471"/>
      <c r="AN43" s="471"/>
      <c r="AO43" s="471"/>
      <c r="AP43" s="471"/>
      <c r="AQ43" s="471"/>
      <c r="AR43" s="471"/>
      <c r="AS43" s="471"/>
      <c r="AT43" s="471"/>
      <c r="AU43" s="471"/>
      <c r="AV43" s="471"/>
      <c r="AW43" s="471"/>
      <c r="AX43" s="471"/>
      <c r="BA43" s="470"/>
      <c r="BB43" s="469"/>
      <c r="BC43" s="469"/>
    </row>
    <row r="44" spans="1:55" ht="15" customHeight="1">
      <c r="A44" s="468">
        <v>6</v>
      </c>
      <c r="B44" s="468">
        <v>2</v>
      </c>
      <c r="C44" s="468">
        <v>10</v>
      </c>
      <c r="D44" s="1892"/>
      <c r="E44" s="478" t="s">
        <v>54</v>
      </c>
      <c r="F44" s="479"/>
      <c r="G44" s="478">
        <v>2</v>
      </c>
      <c r="H44" s="478">
        <v>0</v>
      </c>
      <c r="I44" s="478"/>
      <c r="J44" s="478">
        <v>70</v>
      </c>
      <c r="K44" s="478">
        <v>0</v>
      </c>
      <c r="L44" s="478"/>
      <c r="M44" s="478">
        <v>0</v>
      </c>
      <c r="N44" s="478">
        <v>0</v>
      </c>
      <c r="O44" s="478">
        <v>0</v>
      </c>
      <c r="P44" s="478">
        <v>0</v>
      </c>
      <c r="Q44" s="478">
        <v>1</v>
      </c>
      <c r="R44" s="478">
        <v>0</v>
      </c>
      <c r="S44" s="478"/>
      <c r="T44" s="478">
        <v>1</v>
      </c>
      <c r="U44" s="478">
        <v>0</v>
      </c>
      <c r="V44" s="478">
        <v>0</v>
      </c>
      <c r="W44" s="478">
        <v>0</v>
      </c>
      <c r="X44" s="478">
        <v>2</v>
      </c>
      <c r="Y44" s="478">
        <v>0</v>
      </c>
      <c r="Z44" s="478"/>
      <c r="AA44" s="478">
        <v>58</v>
      </c>
      <c r="AB44" s="478">
        <v>18</v>
      </c>
      <c r="AC44" s="497">
        <f t="shared" si="12"/>
        <v>76</v>
      </c>
      <c r="AD44" s="516">
        <f t="shared" si="13"/>
        <v>76</v>
      </c>
      <c r="AE44" s="462"/>
      <c r="AF44" s="471"/>
      <c r="AG44" s="471"/>
      <c r="AH44" s="471"/>
      <c r="AI44" s="471"/>
      <c r="AJ44" s="471"/>
      <c r="AK44" s="471"/>
      <c r="AL44" s="471"/>
      <c r="AM44" s="471"/>
      <c r="AN44" s="471"/>
      <c r="AO44" s="471"/>
      <c r="AP44" s="471"/>
      <c r="AQ44" s="471"/>
      <c r="AR44" s="471"/>
      <c r="AS44" s="471"/>
      <c r="AT44" s="471"/>
      <c r="AU44" s="471"/>
      <c r="AV44" s="471"/>
      <c r="AW44" s="471"/>
      <c r="AX44" s="471"/>
      <c r="BA44" s="470"/>
      <c r="BB44" s="469"/>
      <c r="BC44" s="469"/>
    </row>
    <row r="45" spans="1:55" ht="15" customHeight="1">
      <c r="A45" s="468">
        <v>6</v>
      </c>
      <c r="B45" s="468">
        <v>2</v>
      </c>
      <c r="C45" s="468">
        <v>10</v>
      </c>
      <c r="D45" s="1892"/>
      <c r="E45" s="478" t="s">
        <v>55</v>
      </c>
      <c r="F45" s="479"/>
      <c r="G45" s="478">
        <v>8</v>
      </c>
      <c r="H45" s="478">
        <v>0</v>
      </c>
      <c r="I45" s="478"/>
      <c r="J45" s="478">
        <v>16</v>
      </c>
      <c r="K45" s="478">
        <v>2</v>
      </c>
      <c r="L45" s="478"/>
      <c r="M45" s="478">
        <v>3</v>
      </c>
      <c r="N45" s="478">
        <v>1</v>
      </c>
      <c r="O45" s="478">
        <v>1</v>
      </c>
      <c r="P45" s="478">
        <v>1</v>
      </c>
      <c r="Q45" s="478">
        <v>2</v>
      </c>
      <c r="R45" s="478">
        <v>1</v>
      </c>
      <c r="S45" s="478"/>
      <c r="T45" s="478">
        <v>4</v>
      </c>
      <c r="U45" s="478">
        <v>0</v>
      </c>
      <c r="V45" s="478">
        <v>7</v>
      </c>
      <c r="W45" s="478">
        <v>0</v>
      </c>
      <c r="X45" s="478">
        <v>9</v>
      </c>
      <c r="Y45" s="478">
        <v>0</v>
      </c>
      <c r="Z45" s="478"/>
      <c r="AA45" s="478">
        <v>34</v>
      </c>
      <c r="AB45" s="478">
        <v>21</v>
      </c>
      <c r="AC45" s="497">
        <f t="shared" si="12"/>
        <v>55</v>
      </c>
      <c r="AD45" s="516">
        <f t="shared" si="13"/>
        <v>55</v>
      </c>
      <c r="AE45" s="462"/>
      <c r="AF45" s="471"/>
      <c r="AG45" s="471"/>
      <c r="AH45" s="471"/>
      <c r="AI45" s="471"/>
      <c r="AJ45" s="471"/>
      <c r="AK45" s="471"/>
      <c r="AL45" s="471"/>
      <c r="AM45" s="471"/>
      <c r="AN45" s="471"/>
      <c r="AO45" s="471"/>
      <c r="AP45" s="471"/>
      <c r="AQ45" s="471"/>
      <c r="AR45" s="471"/>
      <c r="AS45" s="471"/>
      <c r="AT45" s="471"/>
      <c r="AU45" s="471"/>
      <c r="AV45" s="471"/>
      <c r="AW45" s="471"/>
      <c r="AX45" s="471"/>
      <c r="BA45" s="470"/>
      <c r="BB45" s="469"/>
      <c r="BC45" s="469"/>
    </row>
    <row r="46" spans="1:55" ht="15" customHeight="1">
      <c r="A46" s="468">
        <v>6</v>
      </c>
      <c r="B46" s="468">
        <v>2</v>
      </c>
      <c r="C46" s="468">
        <v>6</v>
      </c>
      <c r="D46" s="1892"/>
      <c r="E46" s="478" t="s">
        <v>189</v>
      </c>
      <c r="F46" s="479"/>
      <c r="G46" s="478">
        <v>1</v>
      </c>
      <c r="H46" s="478">
        <v>0</v>
      </c>
      <c r="I46" s="478"/>
      <c r="J46" s="478">
        <v>27</v>
      </c>
      <c r="K46" s="478">
        <v>0</v>
      </c>
      <c r="L46" s="478"/>
      <c r="M46" s="478">
        <v>0</v>
      </c>
      <c r="N46" s="478">
        <v>0</v>
      </c>
      <c r="O46" s="478">
        <v>0</v>
      </c>
      <c r="P46" s="478">
        <v>0</v>
      </c>
      <c r="Q46" s="478">
        <v>0</v>
      </c>
      <c r="R46" s="478">
        <v>0</v>
      </c>
      <c r="S46" s="478"/>
      <c r="T46" s="478">
        <v>1</v>
      </c>
      <c r="U46" s="478">
        <v>0</v>
      </c>
      <c r="V46" s="478">
        <v>0</v>
      </c>
      <c r="W46" s="478">
        <v>0</v>
      </c>
      <c r="X46" s="478">
        <v>0</v>
      </c>
      <c r="Y46" s="478">
        <v>0</v>
      </c>
      <c r="Z46" s="478"/>
      <c r="AA46" s="478">
        <v>17</v>
      </c>
      <c r="AB46" s="478">
        <v>12</v>
      </c>
      <c r="AC46" s="497">
        <f t="shared" si="12"/>
        <v>29</v>
      </c>
      <c r="AD46" s="516">
        <f t="shared" si="13"/>
        <v>29</v>
      </c>
      <c r="AE46" s="462"/>
      <c r="AF46" s="471"/>
      <c r="AG46" s="471"/>
      <c r="AH46" s="471"/>
      <c r="AI46" s="471"/>
      <c r="AJ46" s="471"/>
      <c r="AK46" s="471"/>
      <c r="AL46" s="471"/>
      <c r="AM46" s="471"/>
      <c r="AN46" s="471"/>
      <c r="AO46" s="471"/>
      <c r="AP46" s="471"/>
      <c r="AQ46" s="471"/>
      <c r="AR46" s="471"/>
      <c r="AS46" s="471"/>
      <c r="AT46" s="471"/>
      <c r="AU46" s="471"/>
      <c r="AV46" s="471"/>
      <c r="AW46" s="471"/>
      <c r="AX46" s="471"/>
      <c r="BA46" s="470"/>
      <c r="BB46" s="469"/>
      <c r="BC46" s="469"/>
    </row>
    <row r="47" spans="1:55" ht="15" customHeight="1">
      <c r="A47" s="468">
        <v>6</v>
      </c>
      <c r="B47" s="468">
        <v>2</v>
      </c>
      <c r="C47" s="468">
        <v>11</v>
      </c>
      <c r="D47" s="1892"/>
      <c r="E47" s="478" t="s">
        <v>15</v>
      </c>
      <c r="F47" s="479"/>
      <c r="G47" s="478">
        <v>4</v>
      </c>
      <c r="H47" s="478">
        <v>0</v>
      </c>
      <c r="I47" s="478"/>
      <c r="J47" s="478">
        <v>0</v>
      </c>
      <c r="K47" s="478">
        <v>0</v>
      </c>
      <c r="L47" s="478"/>
      <c r="M47" s="478">
        <v>0</v>
      </c>
      <c r="N47" s="478">
        <v>0</v>
      </c>
      <c r="O47" s="478">
        <v>0</v>
      </c>
      <c r="P47" s="478">
        <v>0</v>
      </c>
      <c r="Q47" s="478">
        <v>0</v>
      </c>
      <c r="R47" s="478">
        <v>1</v>
      </c>
      <c r="S47" s="478"/>
      <c r="T47" s="478">
        <v>1</v>
      </c>
      <c r="U47" s="478">
        <v>0</v>
      </c>
      <c r="V47" s="478">
        <v>0</v>
      </c>
      <c r="W47" s="478">
        <v>0</v>
      </c>
      <c r="X47" s="478">
        <v>2</v>
      </c>
      <c r="Y47" s="478">
        <v>0</v>
      </c>
      <c r="Z47" s="478"/>
      <c r="AA47" s="478">
        <v>5</v>
      </c>
      <c r="AB47" s="478">
        <v>3</v>
      </c>
      <c r="AC47" s="497">
        <f t="shared" si="12"/>
        <v>8</v>
      </c>
      <c r="AD47" s="516">
        <f t="shared" si="13"/>
        <v>8</v>
      </c>
      <c r="AE47" s="462"/>
      <c r="AF47" s="471"/>
      <c r="AG47" s="471"/>
      <c r="AH47" s="471"/>
      <c r="AI47" s="471"/>
      <c r="AJ47" s="471"/>
      <c r="AK47" s="471"/>
      <c r="AL47" s="471"/>
      <c r="AM47" s="471"/>
      <c r="AN47" s="471"/>
      <c r="AO47" s="471"/>
      <c r="AP47" s="471"/>
      <c r="AQ47" s="471"/>
      <c r="AR47" s="471"/>
      <c r="AS47" s="471"/>
      <c r="AT47" s="471"/>
      <c r="AU47" s="471"/>
      <c r="AV47" s="471"/>
      <c r="AW47" s="471"/>
      <c r="AX47" s="471"/>
      <c r="BA47" s="470"/>
      <c r="BB47" s="469"/>
      <c r="BC47" s="469"/>
    </row>
    <row r="48" spans="1:55" ht="15" customHeight="1">
      <c r="A48" s="468">
        <v>6</v>
      </c>
      <c r="B48" s="468">
        <v>2</v>
      </c>
      <c r="C48" s="468">
        <v>10</v>
      </c>
      <c r="D48" s="1892"/>
      <c r="E48" s="478" t="s">
        <v>188</v>
      </c>
      <c r="F48" s="479"/>
      <c r="G48" s="478">
        <v>0</v>
      </c>
      <c r="H48" s="478">
        <v>0</v>
      </c>
      <c r="I48" s="478"/>
      <c r="J48" s="478">
        <v>0</v>
      </c>
      <c r="K48" s="478">
        <v>0</v>
      </c>
      <c r="L48" s="478"/>
      <c r="M48" s="478">
        <v>0</v>
      </c>
      <c r="N48" s="478">
        <v>0</v>
      </c>
      <c r="O48" s="478">
        <v>0</v>
      </c>
      <c r="P48" s="478">
        <v>0</v>
      </c>
      <c r="Q48" s="478">
        <v>0</v>
      </c>
      <c r="R48" s="478">
        <v>0</v>
      </c>
      <c r="S48" s="478"/>
      <c r="T48" s="478">
        <v>1</v>
      </c>
      <c r="U48" s="478">
        <v>0</v>
      </c>
      <c r="V48" s="478">
        <v>0</v>
      </c>
      <c r="W48" s="478">
        <v>0</v>
      </c>
      <c r="X48" s="478">
        <v>0</v>
      </c>
      <c r="Y48" s="478">
        <v>0</v>
      </c>
      <c r="Z48" s="478"/>
      <c r="AA48" s="478">
        <v>1</v>
      </c>
      <c r="AB48" s="478">
        <v>0</v>
      </c>
      <c r="AC48" s="497">
        <f t="shared" si="12"/>
        <v>1</v>
      </c>
      <c r="AD48" s="516">
        <f t="shared" si="13"/>
        <v>1</v>
      </c>
      <c r="AE48" s="462"/>
      <c r="AF48" s="471"/>
      <c r="AG48" s="471"/>
      <c r="AH48" s="471"/>
      <c r="AI48" s="471"/>
      <c r="AJ48" s="471"/>
      <c r="AK48" s="471"/>
      <c r="AL48" s="471"/>
      <c r="AM48" s="471"/>
      <c r="AN48" s="471"/>
      <c r="AO48" s="471"/>
      <c r="AP48" s="471"/>
      <c r="AQ48" s="471"/>
      <c r="AR48" s="471"/>
      <c r="AS48" s="471"/>
      <c r="AT48" s="471"/>
      <c r="AU48" s="471"/>
      <c r="AV48" s="471"/>
      <c r="AW48" s="471"/>
      <c r="AX48" s="471"/>
      <c r="BA48" s="470"/>
      <c r="BB48" s="469"/>
      <c r="BC48" s="469"/>
    </row>
    <row r="49" spans="1:55" ht="15" customHeight="1">
      <c r="A49" s="468"/>
      <c r="B49" s="468"/>
      <c r="C49" s="468"/>
      <c r="D49" s="1894">
        <v>1407</v>
      </c>
      <c r="E49" s="373" t="s">
        <v>62</v>
      </c>
      <c r="F49" s="482"/>
      <c r="G49" s="498">
        <f t="shared" ref="G49:AB49" si="16">SUM(G50:G51)</f>
        <v>7</v>
      </c>
      <c r="H49" s="498">
        <f t="shared" si="16"/>
        <v>0</v>
      </c>
      <c r="I49" s="498">
        <f t="shared" si="16"/>
        <v>0</v>
      </c>
      <c r="J49" s="498">
        <f t="shared" si="16"/>
        <v>15</v>
      </c>
      <c r="K49" s="498">
        <f t="shared" si="16"/>
        <v>3</v>
      </c>
      <c r="L49" s="498">
        <f t="shared" si="16"/>
        <v>0</v>
      </c>
      <c r="M49" s="498">
        <f t="shared" si="16"/>
        <v>2</v>
      </c>
      <c r="N49" s="498">
        <f t="shared" si="16"/>
        <v>0</v>
      </c>
      <c r="O49" s="498">
        <f t="shared" si="16"/>
        <v>0</v>
      </c>
      <c r="P49" s="498">
        <f t="shared" si="16"/>
        <v>0</v>
      </c>
      <c r="Q49" s="498">
        <f t="shared" si="16"/>
        <v>2</v>
      </c>
      <c r="R49" s="498">
        <f t="shared" si="16"/>
        <v>0</v>
      </c>
      <c r="S49" s="498">
        <f t="shared" si="16"/>
        <v>0</v>
      </c>
      <c r="T49" s="498">
        <f t="shared" si="16"/>
        <v>7</v>
      </c>
      <c r="U49" s="498">
        <f t="shared" si="16"/>
        <v>0</v>
      </c>
      <c r="V49" s="498">
        <f t="shared" si="16"/>
        <v>18</v>
      </c>
      <c r="W49" s="498">
        <f t="shared" si="16"/>
        <v>0</v>
      </c>
      <c r="X49" s="498">
        <f t="shared" si="16"/>
        <v>3</v>
      </c>
      <c r="Y49" s="498">
        <f t="shared" si="16"/>
        <v>0</v>
      </c>
      <c r="Z49" s="498">
        <f t="shared" si="16"/>
        <v>0</v>
      </c>
      <c r="AA49" s="498">
        <f t="shared" si="16"/>
        <v>40</v>
      </c>
      <c r="AB49" s="498">
        <f t="shared" si="16"/>
        <v>17</v>
      </c>
      <c r="AC49" s="498">
        <f t="shared" si="12"/>
        <v>57</v>
      </c>
      <c r="AD49" s="49">
        <f t="shared" si="13"/>
        <v>57</v>
      </c>
      <c r="AE49" s="462"/>
      <c r="AF49" s="471"/>
      <c r="AG49" s="471"/>
      <c r="AH49" s="471"/>
      <c r="AI49" s="471"/>
      <c r="AJ49" s="471"/>
      <c r="AK49" s="471"/>
      <c r="AL49" s="471"/>
      <c r="AM49" s="471"/>
      <c r="AN49" s="471"/>
      <c r="AO49" s="471"/>
      <c r="AP49" s="471"/>
      <c r="AQ49" s="471"/>
      <c r="AR49" s="471"/>
      <c r="AS49" s="471"/>
      <c r="AT49" s="471"/>
      <c r="AU49" s="471"/>
      <c r="AV49" s="471"/>
      <c r="AW49" s="471"/>
      <c r="AX49" s="471"/>
      <c r="BA49" s="470"/>
      <c r="BB49" s="469"/>
      <c r="BC49" s="469"/>
    </row>
    <row r="50" spans="1:55" ht="15" customHeight="1">
      <c r="A50" s="468">
        <v>7</v>
      </c>
      <c r="B50" s="468">
        <v>6</v>
      </c>
      <c r="C50" s="468">
        <v>10</v>
      </c>
      <c r="D50" s="1895"/>
      <c r="E50" s="518" t="s">
        <v>56</v>
      </c>
      <c r="F50" s="479"/>
      <c r="G50" s="478">
        <v>6</v>
      </c>
      <c r="H50" s="478">
        <v>0</v>
      </c>
      <c r="I50" s="478"/>
      <c r="J50" s="478">
        <v>8</v>
      </c>
      <c r="K50" s="478">
        <v>3</v>
      </c>
      <c r="L50" s="478"/>
      <c r="M50" s="478">
        <v>2</v>
      </c>
      <c r="N50" s="478">
        <v>0</v>
      </c>
      <c r="O50" s="478">
        <v>0</v>
      </c>
      <c r="P50" s="478">
        <v>0</v>
      </c>
      <c r="Q50" s="478">
        <v>2</v>
      </c>
      <c r="R50" s="478">
        <v>0</v>
      </c>
      <c r="S50" s="478"/>
      <c r="T50" s="478">
        <v>5</v>
      </c>
      <c r="U50" s="478">
        <v>0</v>
      </c>
      <c r="V50" s="478">
        <v>1</v>
      </c>
      <c r="W50" s="478">
        <v>0</v>
      </c>
      <c r="X50" s="478">
        <v>1</v>
      </c>
      <c r="Y50" s="478">
        <v>0</v>
      </c>
      <c r="Z50" s="478"/>
      <c r="AA50" s="478">
        <v>16</v>
      </c>
      <c r="AB50" s="478">
        <v>12</v>
      </c>
      <c r="AC50" s="497">
        <f t="shared" si="12"/>
        <v>28</v>
      </c>
      <c r="AD50" s="516">
        <f t="shared" si="13"/>
        <v>28</v>
      </c>
      <c r="AE50" s="462"/>
      <c r="AF50" s="471"/>
      <c r="AG50" s="471"/>
      <c r="AH50" s="471"/>
      <c r="AI50" s="471"/>
      <c r="AJ50" s="471"/>
      <c r="AK50" s="471"/>
      <c r="AL50" s="471"/>
      <c r="AM50" s="471"/>
      <c r="AN50" s="471"/>
      <c r="AO50" s="471"/>
      <c r="AP50" s="471"/>
      <c r="AQ50" s="471"/>
      <c r="AR50" s="471"/>
      <c r="AS50" s="471"/>
      <c r="AT50" s="471"/>
      <c r="AU50" s="471"/>
      <c r="AV50" s="471"/>
      <c r="AW50" s="471"/>
      <c r="AX50" s="471"/>
      <c r="BA50" s="470"/>
      <c r="BB50" s="469"/>
      <c r="BC50" s="469"/>
    </row>
    <row r="51" spans="1:55" ht="15" customHeight="1">
      <c r="A51" s="468">
        <v>7</v>
      </c>
      <c r="B51" s="468">
        <v>3</v>
      </c>
      <c r="C51" s="468">
        <v>11</v>
      </c>
      <c r="D51" s="1895"/>
      <c r="E51" s="478" t="s">
        <v>25</v>
      </c>
      <c r="F51" s="479"/>
      <c r="G51" s="478">
        <v>1</v>
      </c>
      <c r="H51" s="478">
        <v>0</v>
      </c>
      <c r="I51" s="478"/>
      <c r="J51" s="478">
        <v>7</v>
      </c>
      <c r="K51" s="478">
        <v>0</v>
      </c>
      <c r="L51" s="478"/>
      <c r="M51" s="478">
        <v>0</v>
      </c>
      <c r="N51" s="478">
        <v>0</v>
      </c>
      <c r="O51" s="478">
        <v>0</v>
      </c>
      <c r="P51" s="478">
        <v>0</v>
      </c>
      <c r="Q51" s="478">
        <v>0</v>
      </c>
      <c r="R51" s="478">
        <v>0</v>
      </c>
      <c r="S51" s="478"/>
      <c r="T51" s="478">
        <v>2</v>
      </c>
      <c r="U51" s="478">
        <v>0</v>
      </c>
      <c r="V51" s="478">
        <v>17</v>
      </c>
      <c r="W51" s="478">
        <v>0</v>
      </c>
      <c r="X51" s="478">
        <v>2</v>
      </c>
      <c r="Y51" s="478">
        <v>0</v>
      </c>
      <c r="Z51" s="478"/>
      <c r="AA51" s="478">
        <v>24</v>
      </c>
      <c r="AB51" s="478">
        <v>5</v>
      </c>
      <c r="AC51" s="497">
        <f t="shared" si="12"/>
        <v>29</v>
      </c>
      <c r="AD51" s="516">
        <f t="shared" si="13"/>
        <v>29</v>
      </c>
      <c r="AE51" s="462"/>
      <c r="AF51" s="471"/>
      <c r="AG51" s="471"/>
      <c r="AH51" s="471"/>
      <c r="AI51" s="471"/>
      <c r="AJ51" s="471"/>
      <c r="AK51" s="471"/>
      <c r="AL51" s="471"/>
      <c r="AM51" s="471"/>
      <c r="AN51" s="471"/>
      <c r="AO51" s="471"/>
      <c r="AP51" s="471"/>
      <c r="AQ51" s="471"/>
      <c r="AR51" s="471"/>
      <c r="AS51" s="471"/>
      <c r="AT51" s="471"/>
      <c r="AU51" s="471"/>
      <c r="AV51" s="471"/>
      <c r="AW51" s="471"/>
      <c r="AX51" s="471"/>
      <c r="BA51" s="470"/>
      <c r="BB51" s="469"/>
      <c r="BC51" s="469"/>
    </row>
    <row r="52" spans="1:55" ht="15" customHeight="1">
      <c r="A52" s="468"/>
      <c r="B52" s="468"/>
      <c r="C52" s="468"/>
      <c r="D52" s="1894">
        <v>1408</v>
      </c>
      <c r="E52" s="24" t="s">
        <v>63</v>
      </c>
      <c r="F52" s="373"/>
      <c r="G52" s="498">
        <f t="shared" ref="G52:AB52" si="17">SUM(G53:G58)</f>
        <v>10</v>
      </c>
      <c r="H52" s="498">
        <f t="shared" si="17"/>
        <v>0</v>
      </c>
      <c r="I52" s="498">
        <f t="shared" si="17"/>
        <v>0</v>
      </c>
      <c r="J52" s="498">
        <f t="shared" si="17"/>
        <v>50</v>
      </c>
      <c r="K52" s="498">
        <f t="shared" si="17"/>
        <v>6</v>
      </c>
      <c r="L52" s="498">
        <f t="shared" si="17"/>
        <v>0</v>
      </c>
      <c r="M52" s="498">
        <f t="shared" si="17"/>
        <v>4</v>
      </c>
      <c r="N52" s="498">
        <f t="shared" si="17"/>
        <v>3</v>
      </c>
      <c r="O52" s="498">
        <f t="shared" si="17"/>
        <v>8</v>
      </c>
      <c r="P52" s="498">
        <f t="shared" si="17"/>
        <v>2</v>
      </c>
      <c r="Q52" s="498">
        <f t="shared" si="17"/>
        <v>7</v>
      </c>
      <c r="R52" s="498">
        <f t="shared" si="17"/>
        <v>0</v>
      </c>
      <c r="S52" s="498">
        <f t="shared" si="17"/>
        <v>0</v>
      </c>
      <c r="T52" s="498">
        <f t="shared" si="17"/>
        <v>6</v>
      </c>
      <c r="U52" s="498">
        <f t="shared" si="17"/>
        <v>0</v>
      </c>
      <c r="V52" s="498">
        <f t="shared" si="17"/>
        <v>9</v>
      </c>
      <c r="W52" s="498">
        <f t="shared" si="17"/>
        <v>1</v>
      </c>
      <c r="X52" s="498">
        <f t="shared" si="17"/>
        <v>20</v>
      </c>
      <c r="Y52" s="498">
        <f t="shared" si="17"/>
        <v>0</v>
      </c>
      <c r="Z52" s="498">
        <f t="shared" si="17"/>
        <v>0</v>
      </c>
      <c r="AA52" s="498">
        <f t="shared" si="17"/>
        <v>79</v>
      </c>
      <c r="AB52" s="498">
        <f t="shared" si="17"/>
        <v>47</v>
      </c>
      <c r="AC52" s="498">
        <f t="shared" si="12"/>
        <v>126</v>
      </c>
      <c r="AD52" s="49">
        <f t="shared" si="13"/>
        <v>126</v>
      </c>
      <c r="AE52" s="462"/>
      <c r="AF52" s="471"/>
      <c r="AG52" s="471"/>
      <c r="AH52" s="471"/>
      <c r="AI52" s="471"/>
      <c r="AJ52" s="471"/>
      <c r="AK52" s="471"/>
      <c r="AL52" s="471"/>
      <c r="AM52" s="471"/>
      <c r="AN52" s="471"/>
      <c r="AO52" s="471"/>
      <c r="AP52" s="471"/>
      <c r="AQ52" s="471"/>
      <c r="AR52" s="471"/>
      <c r="AS52" s="471"/>
      <c r="AT52" s="471"/>
      <c r="AU52" s="471"/>
      <c r="AV52" s="471"/>
      <c r="AW52" s="471"/>
      <c r="AX52" s="471"/>
      <c r="BA52" s="470"/>
      <c r="BB52" s="469"/>
      <c r="BC52" s="469"/>
    </row>
    <row r="53" spans="1:55" ht="15" customHeight="1">
      <c r="A53" s="468">
        <v>8</v>
      </c>
      <c r="B53" s="468">
        <v>4</v>
      </c>
      <c r="C53" s="468">
        <v>6</v>
      </c>
      <c r="D53" s="1895"/>
      <c r="E53" s="478" t="s">
        <v>16</v>
      </c>
      <c r="F53" s="479"/>
      <c r="G53" s="478">
        <v>2</v>
      </c>
      <c r="H53" s="478">
        <v>0</v>
      </c>
      <c r="I53" s="478"/>
      <c r="J53" s="478">
        <v>11</v>
      </c>
      <c r="K53" s="478">
        <v>0</v>
      </c>
      <c r="L53" s="478"/>
      <c r="M53" s="478">
        <v>0</v>
      </c>
      <c r="N53" s="478">
        <v>0</v>
      </c>
      <c r="O53" s="478">
        <v>1</v>
      </c>
      <c r="P53" s="478">
        <v>0</v>
      </c>
      <c r="Q53" s="478">
        <v>1</v>
      </c>
      <c r="R53" s="478">
        <v>0</v>
      </c>
      <c r="S53" s="478"/>
      <c r="T53" s="478">
        <v>1</v>
      </c>
      <c r="U53" s="478">
        <v>0</v>
      </c>
      <c r="V53" s="478">
        <v>2</v>
      </c>
      <c r="W53" s="478">
        <v>0</v>
      </c>
      <c r="X53" s="478">
        <v>2</v>
      </c>
      <c r="Y53" s="478">
        <v>0</v>
      </c>
      <c r="Z53" s="478"/>
      <c r="AA53" s="478">
        <v>12</v>
      </c>
      <c r="AB53" s="478">
        <v>8</v>
      </c>
      <c r="AC53" s="497">
        <f t="shared" si="12"/>
        <v>20</v>
      </c>
      <c r="AD53" s="516">
        <f t="shared" si="13"/>
        <v>20</v>
      </c>
      <c r="AE53" s="462"/>
      <c r="AF53" s="471"/>
      <c r="AG53" s="471"/>
      <c r="AH53" s="471"/>
      <c r="AI53" s="471"/>
      <c r="AJ53" s="471"/>
      <c r="AK53" s="471"/>
      <c r="AL53" s="471"/>
      <c r="AM53" s="471"/>
      <c r="AN53" s="471"/>
      <c r="AO53" s="471"/>
      <c r="AP53" s="471"/>
      <c r="AQ53" s="471"/>
      <c r="AR53" s="471"/>
      <c r="AS53" s="471"/>
      <c r="AT53" s="471"/>
      <c r="AU53" s="471"/>
      <c r="AV53" s="471"/>
      <c r="AW53" s="471"/>
      <c r="AX53" s="471"/>
      <c r="BA53" s="470"/>
      <c r="BB53" s="469"/>
      <c r="BC53" s="469"/>
    </row>
    <row r="54" spans="1:55" ht="15" customHeight="1">
      <c r="A54" s="468">
        <v>8</v>
      </c>
      <c r="B54" s="468">
        <v>4</v>
      </c>
      <c r="C54" s="468">
        <v>8</v>
      </c>
      <c r="D54" s="1895"/>
      <c r="E54" s="478" t="s">
        <v>57</v>
      </c>
      <c r="F54" s="479"/>
      <c r="G54" s="478">
        <v>3</v>
      </c>
      <c r="H54" s="478">
        <v>0</v>
      </c>
      <c r="I54" s="478"/>
      <c r="J54" s="478">
        <v>15</v>
      </c>
      <c r="K54" s="478">
        <v>3</v>
      </c>
      <c r="L54" s="478"/>
      <c r="M54" s="478">
        <v>3</v>
      </c>
      <c r="N54" s="478">
        <v>3</v>
      </c>
      <c r="O54" s="478">
        <v>2</v>
      </c>
      <c r="P54" s="478">
        <v>2</v>
      </c>
      <c r="Q54" s="478">
        <v>4</v>
      </c>
      <c r="R54" s="478">
        <v>0</v>
      </c>
      <c r="S54" s="478"/>
      <c r="T54" s="478">
        <v>1</v>
      </c>
      <c r="U54" s="478">
        <v>0</v>
      </c>
      <c r="V54" s="478">
        <v>3</v>
      </c>
      <c r="W54" s="478">
        <v>0</v>
      </c>
      <c r="X54" s="478">
        <v>8</v>
      </c>
      <c r="Y54" s="478">
        <v>0</v>
      </c>
      <c r="Z54" s="478"/>
      <c r="AA54" s="478">
        <v>31</v>
      </c>
      <c r="AB54" s="478">
        <v>16</v>
      </c>
      <c r="AC54" s="497">
        <f t="shared" si="12"/>
        <v>47</v>
      </c>
      <c r="AD54" s="516">
        <f t="shared" si="13"/>
        <v>47</v>
      </c>
      <c r="AE54" s="462"/>
      <c r="AF54" s="471"/>
      <c r="AG54" s="471"/>
      <c r="AH54" s="471"/>
      <c r="AI54" s="471"/>
      <c r="AJ54" s="471"/>
      <c r="AK54" s="471"/>
      <c r="AL54" s="471"/>
      <c r="AM54" s="471"/>
      <c r="AN54" s="471"/>
      <c r="AO54" s="471"/>
      <c r="AP54" s="471"/>
      <c r="AQ54" s="471"/>
      <c r="AR54" s="471"/>
      <c r="AS54" s="471"/>
      <c r="AT54" s="471"/>
      <c r="AU54" s="471"/>
      <c r="AV54" s="471"/>
      <c r="AW54" s="471"/>
      <c r="AX54" s="471"/>
      <c r="BA54" s="470"/>
      <c r="BB54" s="469"/>
      <c r="BC54" s="469"/>
    </row>
    <row r="55" spans="1:55" ht="15" customHeight="1">
      <c r="A55" s="468">
        <v>8</v>
      </c>
      <c r="B55" s="468">
        <v>4</v>
      </c>
      <c r="C55" s="468">
        <v>15</v>
      </c>
      <c r="D55" s="1895"/>
      <c r="E55" s="478" t="s">
        <v>65</v>
      </c>
      <c r="F55" s="479"/>
      <c r="G55" s="478">
        <v>0</v>
      </c>
      <c r="H55" s="478">
        <v>0</v>
      </c>
      <c r="I55" s="478"/>
      <c r="J55" s="478">
        <v>0</v>
      </c>
      <c r="K55" s="478">
        <v>0</v>
      </c>
      <c r="L55" s="478"/>
      <c r="M55" s="478">
        <v>0</v>
      </c>
      <c r="N55" s="478">
        <v>0</v>
      </c>
      <c r="O55" s="478">
        <v>0</v>
      </c>
      <c r="P55" s="478">
        <v>0</v>
      </c>
      <c r="Q55" s="478">
        <v>0</v>
      </c>
      <c r="R55" s="478">
        <v>0</v>
      </c>
      <c r="S55" s="478"/>
      <c r="T55" s="478">
        <v>0</v>
      </c>
      <c r="U55" s="478">
        <v>0</v>
      </c>
      <c r="V55" s="478">
        <v>0</v>
      </c>
      <c r="W55" s="478">
        <v>0</v>
      </c>
      <c r="X55" s="478">
        <v>0</v>
      </c>
      <c r="Y55" s="478">
        <v>0</v>
      </c>
      <c r="Z55" s="478"/>
      <c r="AA55" s="478">
        <v>0</v>
      </c>
      <c r="AB55" s="478">
        <v>0</v>
      </c>
      <c r="AC55" s="497">
        <f t="shared" si="12"/>
        <v>0</v>
      </c>
      <c r="AD55" s="516">
        <f t="shared" si="13"/>
        <v>0</v>
      </c>
      <c r="AE55" s="462"/>
      <c r="AF55" s="471"/>
      <c r="AG55" s="471"/>
      <c r="AH55" s="471"/>
      <c r="AI55" s="471"/>
      <c r="AJ55" s="471"/>
      <c r="AK55" s="471"/>
      <c r="AL55" s="471"/>
      <c r="AM55" s="471"/>
      <c r="AN55" s="471"/>
      <c r="AO55" s="471"/>
      <c r="AP55" s="471"/>
      <c r="AQ55" s="471"/>
      <c r="AR55" s="471"/>
      <c r="AS55" s="471"/>
      <c r="AT55" s="471"/>
      <c r="AU55" s="471"/>
      <c r="AV55" s="471"/>
      <c r="AW55" s="471"/>
      <c r="AX55" s="471"/>
      <c r="BA55" s="470"/>
      <c r="BB55" s="469"/>
      <c r="BC55" s="469"/>
    </row>
    <row r="56" spans="1:55" ht="15" customHeight="1">
      <c r="A56" s="468">
        <v>8</v>
      </c>
      <c r="B56" s="468">
        <v>4</v>
      </c>
      <c r="C56" s="468">
        <v>10</v>
      </c>
      <c r="D56" s="1895"/>
      <c r="E56" s="478" t="s">
        <v>64</v>
      </c>
      <c r="F56" s="479"/>
      <c r="G56" s="478">
        <v>0</v>
      </c>
      <c r="H56" s="478">
        <v>0</v>
      </c>
      <c r="I56" s="478"/>
      <c r="J56" s="478">
        <v>0</v>
      </c>
      <c r="K56" s="478">
        <v>0</v>
      </c>
      <c r="L56" s="478"/>
      <c r="M56" s="478">
        <v>0</v>
      </c>
      <c r="N56" s="478">
        <v>0</v>
      </c>
      <c r="O56" s="478">
        <v>0</v>
      </c>
      <c r="P56" s="478">
        <v>0</v>
      </c>
      <c r="Q56" s="478">
        <v>0</v>
      </c>
      <c r="R56" s="478">
        <v>0</v>
      </c>
      <c r="S56" s="478"/>
      <c r="T56" s="478">
        <v>0</v>
      </c>
      <c r="U56" s="478">
        <v>0</v>
      </c>
      <c r="V56" s="478">
        <v>0</v>
      </c>
      <c r="W56" s="478">
        <v>0</v>
      </c>
      <c r="X56" s="478">
        <v>0</v>
      </c>
      <c r="Y56" s="478">
        <v>0</v>
      </c>
      <c r="Z56" s="478"/>
      <c r="AA56" s="478">
        <v>0</v>
      </c>
      <c r="AB56" s="478">
        <v>0</v>
      </c>
      <c r="AC56" s="497">
        <f t="shared" si="12"/>
        <v>0</v>
      </c>
      <c r="AD56" s="516">
        <f t="shared" si="13"/>
        <v>0</v>
      </c>
      <c r="AE56" s="462"/>
      <c r="AF56" s="471"/>
      <c r="AG56" s="471"/>
      <c r="AH56" s="471"/>
      <c r="AI56" s="471"/>
      <c r="AJ56" s="471"/>
      <c r="AK56" s="471"/>
      <c r="AL56" s="471"/>
      <c r="AM56" s="471"/>
      <c r="AN56" s="471"/>
      <c r="AO56" s="471"/>
      <c r="AP56" s="471"/>
      <c r="AQ56" s="471"/>
      <c r="AR56" s="471"/>
      <c r="AS56" s="471"/>
      <c r="AT56" s="471"/>
      <c r="AU56" s="471"/>
      <c r="AV56" s="471"/>
      <c r="AW56" s="471"/>
      <c r="AX56" s="471"/>
      <c r="BA56" s="470"/>
      <c r="BB56" s="469"/>
      <c r="BC56" s="469"/>
    </row>
    <row r="57" spans="1:55" ht="15" customHeight="1">
      <c r="A57" s="468">
        <v>8</v>
      </c>
      <c r="B57" s="468">
        <v>4</v>
      </c>
      <c r="C57" s="468">
        <v>11</v>
      </c>
      <c r="D57" s="1895"/>
      <c r="E57" s="478" t="s">
        <v>18</v>
      </c>
      <c r="F57" s="479"/>
      <c r="G57" s="478">
        <v>4</v>
      </c>
      <c r="H57" s="478">
        <v>0</v>
      </c>
      <c r="I57" s="478"/>
      <c r="J57" s="478">
        <v>18</v>
      </c>
      <c r="K57" s="478">
        <v>3</v>
      </c>
      <c r="L57" s="478"/>
      <c r="M57" s="478">
        <v>1</v>
      </c>
      <c r="N57" s="478">
        <v>0</v>
      </c>
      <c r="O57" s="478">
        <v>4</v>
      </c>
      <c r="P57" s="478">
        <v>0</v>
      </c>
      <c r="Q57" s="478">
        <v>2</v>
      </c>
      <c r="R57" s="478">
        <v>0</v>
      </c>
      <c r="S57" s="478"/>
      <c r="T57" s="478">
        <v>3</v>
      </c>
      <c r="U57" s="478">
        <v>0</v>
      </c>
      <c r="V57" s="478">
        <v>2</v>
      </c>
      <c r="W57" s="478">
        <v>0</v>
      </c>
      <c r="X57" s="478">
        <v>4</v>
      </c>
      <c r="Y57" s="478">
        <v>0</v>
      </c>
      <c r="Z57" s="478"/>
      <c r="AA57" s="478">
        <v>24</v>
      </c>
      <c r="AB57" s="478">
        <v>17</v>
      </c>
      <c r="AC57" s="497">
        <f t="shared" si="12"/>
        <v>41</v>
      </c>
      <c r="AD57" s="516">
        <f t="shared" si="13"/>
        <v>41</v>
      </c>
      <c r="AE57" s="462"/>
      <c r="AF57" s="471"/>
      <c r="AG57" s="471"/>
      <c r="AH57" s="471"/>
      <c r="AI57" s="471"/>
      <c r="AJ57" s="471"/>
      <c r="AK57" s="471"/>
      <c r="AL57" s="471"/>
      <c r="AM57" s="471"/>
      <c r="AN57" s="471"/>
      <c r="AO57" s="471"/>
      <c r="AP57" s="471"/>
      <c r="AQ57" s="471"/>
      <c r="AR57" s="471"/>
      <c r="AS57" s="471"/>
      <c r="AT57" s="471"/>
      <c r="AU57" s="471"/>
      <c r="AV57" s="471"/>
      <c r="AW57" s="471"/>
      <c r="AX57" s="471"/>
      <c r="BA57" s="470"/>
      <c r="BB57" s="469"/>
      <c r="BC57" s="469"/>
    </row>
    <row r="58" spans="1:55" ht="15" customHeight="1">
      <c r="A58" s="468">
        <v>8</v>
      </c>
      <c r="B58" s="468">
        <v>4</v>
      </c>
      <c r="C58" s="468">
        <v>11</v>
      </c>
      <c r="D58" s="1896"/>
      <c r="E58" s="478" t="s">
        <v>59</v>
      </c>
      <c r="F58" s="479"/>
      <c r="G58" s="478">
        <v>1</v>
      </c>
      <c r="H58" s="478">
        <v>0</v>
      </c>
      <c r="I58" s="478"/>
      <c r="J58" s="478">
        <v>6</v>
      </c>
      <c r="K58" s="478">
        <v>0</v>
      </c>
      <c r="L58" s="478"/>
      <c r="M58" s="478">
        <v>0</v>
      </c>
      <c r="N58" s="478">
        <v>0</v>
      </c>
      <c r="O58" s="478">
        <v>1</v>
      </c>
      <c r="P58" s="478">
        <v>0</v>
      </c>
      <c r="Q58" s="478">
        <v>0</v>
      </c>
      <c r="R58" s="478">
        <v>0</v>
      </c>
      <c r="S58" s="478"/>
      <c r="T58" s="478">
        <v>1</v>
      </c>
      <c r="U58" s="478">
        <v>0</v>
      </c>
      <c r="V58" s="478">
        <v>2</v>
      </c>
      <c r="W58" s="478">
        <v>1</v>
      </c>
      <c r="X58" s="478">
        <v>6</v>
      </c>
      <c r="Y58" s="478">
        <v>0</v>
      </c>
      <c r="Z58" s="478"/>
      <c r="AA58" s="478">
        <v>12</v>
      </c>
      <c r="AB58" s="478">
        <v>6</v>
      </c>
      <c r="AC58" s="497">
        <f t="shared" si="12"/>
        <v>18</v>
      </c>
      <c r="AD58" s="516">
        <f t="shared" si="13"/>
        <v>18</v>
      </c>
      <c r="AE58" s="462"/>
      <c r="AF58" s="471"/>
      <c r="AG58" s="471"/>
      <c r="AH58" s="471"/>
      <c r="AI58" s="471"/>
      <c r="AJ58" s="471"/>
      <c r="AK58" s="471"/>
      <c r="AL58" s="471"/>
      <c r="AM58" s="471"/>
      <c r="AN58" s="471"/>
      <c r="AO58" s="471"/>
      <c r="AP58" s="471"/>
      <c r="AQ58" s="471"/>
      <c r="AR58" s="471"/>
      <c r="AS58" s="471"/>
      <c r="AT58" s="471"/>
      <c r="AU58" s="471"/>
      <c r="AV58" s="471"/>
      <c r="AW58" s="471"/>
      <c r="AX58" s="471"/>
      <c r="BA58" s="470"/>
      <c r="BB58" s="469"/>
      <c r="BC58" s="469"/>
    </row>
    <row r="59" spans="1:55" ht="15" customHeight="1">
      <c r="A59" s="468"/>
      <c r="B59" s="468"/>
      <c r="C59" s="468"/>
      <c r="D59" s="1895">
        <v>1624</v>
      </c>
      <c r="E59" s="373" t="s">
        <v>19</v>
      </c>
      <c r="F59" s="482"/>
      <c r="G59" s="498">
        <f t="shared" ref="G59:AB59" si="18">SUM(G60:G62)</f>
        <v>5</v>
      </c>
      <c r="H59" s="498">
        <f t="shared" si="18"/>
        <v>0</v>
      </c>
      <c r="I59" s="498">
        <f t="shared" si="18"/>
        <v>0</v>
      </c>
      <c r="J59" s="498">
        <f t="shared" si="18"/>
        <v>14</v>
      </c>
      <c r="K59" s="498">
        <f t="shared" si="18"/>
        <v>0</v>
      </c>
      <c r="L59" s="498">
        <f t="shared" si="18"/>
        <v>0</v>
      </c>
      <c r="M59" s="498">
        <f t="shared" si="18"/>
        <v>0</v>
      </c>
      <c r="N59" s="498">
        <f t="shared" si="18"/>
        <v>0</v>
      </c>
      <c r="O59" s="498">
        <f t="shared" si="18"/>
        <v>0</v>
      </c>
      <c r="P59" s="498">
        <f t="shared" si="18"/>
        <v>0</v>
      </c>
      <c r="Q59" s="498">
        <f t="shared" si="18"/>
        <v>0</v>
      </c>
      <c r="R59" s="498">
        <f t="shared" si="18"/>
        <v>0</v>
      </c>
      <c r="S59" s="498">
        <f t="shared" si="18"/>
        <v>0</v>
      </c>
      <c r="T59" s="498">
        <f t="shared" si="18"/>
        <v>5</v>
      </c>
      <c r="U59" s="498">
        <f t="shared" si="18"/>
        <v>0</v>
      </c>
      <c r="V59" s="498">
        <f t="shared" si="18"/>
        <v>4</v>
      </c>
      <c r="W59" s="498">
        <f t="shared" si="18"/>
        <v>0</v>
      </c>
      <c r="X59" s="498">
        <f t="shared" si="18"/>
        <v>5</v>
      </c>
      <c r="Y59" s="498">
        <f t="shared" si="18"/>
        <v>0</v>
      </c>
      <c r="Z59" s="498">
        <f t="shared" si="18"/>
        <v>0</v>
      </c>
      <c r="AA59" s="498">
        <f t="shared" si="18"/>
        <v>15</v>
      </c>
      <c r="AB59" s="498">
        <f t="shared" si="18"/>
        <v>18</v>
      </c>
      <c r="AC59" s="498">
        <f t="shared" si="12"/>
        <v>33</v>
      </c>
      <c r="AD59" s="49">
        <f t="shared" si="13"/>
        <v>33</v>
      </c>
      <c r="AE59" s="462"/>
      <c r="AF59" s="471"/>
      <c r="AG59" s="471"/>
      <c r="AH59" s="471"/>
      <c r="AI59" s="471"/>
      <c r="AJ59" s="471"/>
      <c r="AK59" s="471"/>
      <c r="AL59" s="471"/>
      <c r="AM59" s="471"/>
      <c r="AN59" s="471"/>
      <c r="AO59" s="471"/>
      <c r="AP59" s="471"/>
      <c r="AQ59" s="471"/>
      <c r="AR59" s="471"/>
      <c r="AS59" s="471"/>
      <c r="AT59" s="471"/>
      <c r="AU59" s="471"/>
      <c r="AV59" s="471"/>
      <c r="AW59" s="471"/>
      <c r="AX59" s="471"/>
      <c r="BA59" s="470"/>
      <c r="BB59" s="469"/>
      <c r="BC59" s="469"/>
    </row>
    <row r="60" spans="1:55" ht="15" customHeight="1">
      <c r="A60" s="468">
        <v>9</v>
      </c>
      <c r="B60" s="468">
        <v>4</v>
      </c>
      <c r="C60" s="468">
        <v>8</v>
      </c>
      <c r="D60" s="1895"/>
      <c r="E60" s="478" t="s">
        <v>186</v>
      </c>
      <c r="F60" s="479"/>
      <c r="G60" s="478">
        <v>3</v>
      </c>
      <c r="H60" s="478">
        <v>0</v>
      </c>
      <c r="I60" s="478"/>
      <c r="J60" s="478">
        <v>0</v>
      </c>
      <c r="K60" s="478">
        <v>0</v>
      </c>
      <c r="L60" s="478"/>
      <c r="M60" s="478">
        <v>0</v>
      </c>
      <c r="N60" s="478">
        <v>0</v>
      </c>
      <c r="O60" s="478">
        <v>0</v>
      </c>
      <c r="P60" s="478">
        <v>0</v>
      </c>
      <c r="Q60" s="478">
        <v>0</v>
      </c>
      <c r="R60" s="478">
        <v>0</v>
      </c>
      <c r="S60" s="478"/>
      <c r="T60" s="478">
        <v>4</v>
      </c>
      <c r="U60" s="478">
        <v>0</v>
      </c>
      <c r="V60" s="478">
        <v>3</v>
      </c>
      <c r="W60" s="478">
        <v>0</v>
      </c>
      <c r="X60" s="478">
        <v>3</v>
      </c>
      <c r="Y60" s="478">
        <v>0</v>
      </c>
      <c r="Z60" s="478"/>
      <c r="AA60" s="478">
        <v>6</v>
      </c>
      <c r="AB60" s="478">
        <v>7</v>
      </c>
      <c r="AC60" s="497">
        <f t="shared" si="12"/>
        <v>13</v>
      </c>
      <c r="AD60" s="516">
        <f t="shared" si="13"/>
        <v>13</v>
      </c>
      <c r="AE60" s="462"/>
      <c r="AF60" s="471"/>
      <c r="AG60" s="471"/>
      <c r="AH60" s="471"/>
      <c r="AI60" s="471"/>
      <c r="AJ60" s="471"/>
      <c r="AK60" s="471"/>
      <c r="AL60" s="471"/>
      <c r="AM60" s="471"/>
      <c r="AN60" s="471"/>
      <c r="AO60" s="471"/>
      <c r="AP60" s="471"/>
      <c r="AQ60" s="471"/>
      <c r="AR60" s="471"/>
      <c r="AS60" s="471"/>
      <c r="AT60" s="471"/>
      <c r="AU60" s="471"/>
      <c r="AV60" s="471"/>
      <c r="AW60" s="471"/>
      <c r="AX60" s="471"/>
      <c r="BA60" s="470"/>
      <c r="BB60" s="469"/>
      <c r="BC60" s="469"/>
    </row>
    <row r="61" spans="1:55" ht="15" customHeight="1">
      <c r="A61" s="468">
        <v>9</v>
      </c>
      <c r="B61" s="468">
        <v>4</v>
      </c>
      <c r="C61" s="468">
        <v>8</v>
      </c>
      <c r="D61" s="1895"/>
      <c r="E61" s="478" t="s">
        <v>149</v>
      </c>
      <c r="F61" s="479"/>
      <c r="G61" s="478">
        <v>0</v>
      </c>
      <c r="H61" s="478">
        <v>0</v>
      </c>
      <c r="I61" s="478"/>
      <c r="J61" s="478">
        <v>4</v>
      </c>
      <c r="K61" s="478">
        <v>0</v>
      </c>
      <c r="L61" s="478"/>
      <c r="M61" s="478">
        <v>0</v>
      </c>
      <c r="N61" s="478">
        <v>0</v>
      </c>
      <c r="O61" s="478">
        <v>0</v>
      </c>
      <c r="P61" s="478">
        <v>0</v>
      </c>
      <c r="Q61" s="478">
        <v>0</v>
      </c>
      <c r="R61" s="478">
        <v>0</v>
      </c>
      <c r="S61" s="478"/>
      <c r="T61" s="478">
        <v>0</v>
      </c>
      <c r="U61" s="478">
        <v>0</v>
      </c>
      <c r="V61" s="478">
        <v>1</v>
      </c>
      <c r="W61" s="478">
        <v>0</v>
      </c>
      <c r="X61" s="478">
        <v>2</v>
      </c>
      <c r="Y61" s="478">
        <v>0</v>
      </c>
      <c r="Z61" s="478"/>
      <c r="AA61" s="478">
        <v>4</v>
      </c>
      <c r="AB61" s="478">
        <v>3</v>
      </c>
      <c r="AC61" s="497">
        <f t="shared" si="12"/>
        <v>7</v>
      </c>
      <c r="AD61" s="516">
        <f t="shared" si="13"/>
        <v>7</v>
      </c>
      <c r="AE61" s="462"/>
      <c r="AF61" s="471"/>
      <c r="AG61" s="471"/>
      <c r="AH61" s="471"/>
      <c r="AI61" s="471"/>
      <c r="AJ61" s="471"/>
      <c r="AK61" s="471"/>
      <c r="AL61" s="471"/>
      <c r="AM61" s="471"/>
      <c r="AN61" s="471"/>
      <c r="AO61" s="471"/>
      <c r="AP61" s="471"/>
      <c r="AQ61" s="471"/>
      <c r="AR61" s="471"/>
      <c r="AS61" s="471"/>
      <c r="AT61" s="471"/>
      <c r="AU61" s="471"/>
      <c r="AV61" s="471"/>
      <c r="AW61" s="471"/>
      <c r="AX61" s="471"/>
      <c r="BA61" s="470"/>
      <c r="BB61" s="469"/>
      <c r="BC61" s="469"/>
    </row>
    <row r="62" spans="1:55" ht="15" customHeight="1">
      <c r="A62" s="468">
        <v>9</v>
      </c>
      <c r="B62" s="468">
        <v>5</v>
      </c>
      <c r="C62" s="468">
        <v>11</v>
      </c>
      <c r="D62" s="1895"/>
      <c r="E62" s="518" t="s">
        <v>22</v>
      </c>
      <c r="F62" s="479"/>
      <c r="G62" s="478">
        <v>2</v>
      </c>
      <c r="H62" s="478">
        <v>0</v>
      </c>
      <c r="I62" s="478"/>
      <c r="J62" s="478">
        <v>10</v>
      </c>
      <c r="K62" s="478">
        <v>0</v>
      </c>
      <c r="L62" s="478"/>
      <c r="M62" s="478">
        <v>0</v>
      </c>
      <c r="N62" s="478">
        <v>0</v>
      </c>
      <c r="O62" s="478">
        <v>0</v>
      </c>
      <c r="P62" s="478">
        <v>0</v>
      </c>
      <c r="Q62" s="478">
        <v>0</v>
      </c>
      <c r="R62" s="478">
        <v>0</v>
      </c>
      <c r="S62" s="478"/>
      <c r="T62" s="478">
        <v>1</v>
      </c>
      <c r="U62" s="478">
        <v>0</v>
      </c>
      <c r="V62" s="478">
        <v>0</v>
      </c>
      <c r="W62" s="478">
        <v>0</v>
      </c>
      <c r="X62" s="478">
        <v>0</v>
      </c>
      <c r="Y62" s="478">
        <v>0</v>
      </c>
      <c r="Z62" s="478"/>
      <c r="AA62" s="478">
        <v>5</v>
      </c>
      <c r="AB62" s="478">
        <v>8</v>
      </c>
      <c r="AC62" s="497">
        <f t="shared" si="12"/>
        <v>13</v>
      </c>
      <c r="AD62" s="516">
        <f t="shared" si="13"/>
        <v>13</v>
      </c>
      <c r="AE62" s="462"/>
      <c r="AF62" s="471"/>
      <c r="AG62" s="471"/>
      <c r="AH62" s="471"/>
      <c r="AI62" s="471"/>
      <c r="AJ62" s="471"/>
      <c r="AK62" s="471"/>
      <c r="AL62" s="471"/>
      <c r="AM62" s="471"/>
      <c r="AN62" s="471"/>
      <c r="AO62" s="471"/>
      <c r="AP62" s="471"/>
      <c r="AQ62" s="471"/>
      <c r="AR62" s="471"/>
      <c r="AS62" s="471"/>
      <c r="AT62" s="471"/>
      <c r="AU62" s="471"/>
      <c r="AV62" s="471"/>
      <c r="AW62" s="471"/>
      <c r="AX62" s="471"/>
      <c r="BA62" s="470"/>
      <c r="BB62" s="469"/>
      <c r="BC62" s="469"/>
    </row>
    <row r="63" spans="1:55" ht="15" customHeight="1">
      <c r="A63" s="468"/>
      <c r="B63" s="468"/>
      <c r="C63" s="468"/>
      <c r="D63" s="1894"/>
      <c r="E63" s="373" t="s">
        <v>206</v>
      </c>
      <c r="F63" s="482"/>
      <c r="G63" s="482">
        <f>SUM(G64:G65)</f>
        <v>0</v>
      </c>
      <c r="H63" s="482">
        <f>SUM(H64:H65)</f>
        <v>0</v>
      </c>
      <c r="I63" s="482"/>
      <c r="J63" s="482">
        <f>SUM(J64:J65)</f>
        <v>0</v>
      </c>
      <c r="K63" s="482">
        <f>SUM(K64:K65)</f>
        <v>0</v>
      </c>
      <c r="L63" s="482"/>
      <c r="M63" s="482">
        <f t="shared" ref="M63:R63" si="19">SUM(M64:M65)</f>
        <v>0</v>
      </c>
      <c r="N63" s="482">
        <f t="shared" si="19"/>
        <v>0</v>
      </c>
      <c r="O63" s="482">
        <f t="shared" si="19"/>
        <v>0</v>
      </c>
      <c r="P63" s="482">
        <f t="shared" si="19"/>
        <v>0</v>
      </c>
      <c r="Q63" s="482">
        <f t="shared" si="19"/>
        <v>0</v>
      </c>
      <c r="R63" s="482">
        <f t="shared" si="19"/>
        <v>0</v>
      </c>
      <c r="S63" s="482"/>
      <c r="T63" s="482">
        <f t="shared" ref="T63:Y63" si="20">SUM(T64:T65)</f>
        <v>1</v>
      </c>
      <c r="U63" s="482">
        <f t="shared" si="20"/>
        <v>0</v>
      </c>
      <c r="V63" s="482">
        <f t="shared" si="20"/>
        <v>1</v>
      </c>
      <c r="W63" s="482">
        <f t="shared" si="20"/>
        <v>0</v>
      </c>
      <c r="X63" s="482">
        <f t="shared" si="20"/>
        <v>0</v>
      </c>
      <c r="Y63" s="482">
        <f t="shared" si="20"/>
        <v>0</v>
      </c>
      <c r="Z63" s="482"/>
      <c r="AA63" s="482">
        <f>SUM(AA64:AA65)</f>
        <v>1</v>
      </c>
      <c r="AB63" s="482">
        <f>SUM(AB64:AB65)</f>
        <v>1</v>
      </c>
      <c r="AC63" s="482">
        <f t="shared" si="12"/>
        <v>2</v>
      </c>
      <c r="AD63" s="519">
        <f t="shared" si="13"/>
        <v>2</v>
      </c>
      <c r="AE63" s="462"/>
      <c r="AF63" s="471"/>
      <c r="AG63" s="471"/>
      <c r="AH63" s="471"/>
      <c r="AI63" s="471"/>
      <c r="AJ63" s="471"/>
      <c r="AK63" s="471"/>
      <c r="AL63" s="471"/>
      <c r="AM63" s="471"/>
      <c r="AN63" s="471"/>
      <c r="AO63" s="471"/>
      <c r="AP63" s="471"/>
      <c r="AQ63" s="471"/>
      <c r="AR63" s="471"/>
      <c r="AS63" s="471"/>
      <c r="AT63" s="471"/>
      <c r="AU63" s="471"/>
      <c r="AV63" s="471"/>
      <c r="AW63" s="471"/>
      <c r="AX63" s="471"/>
      <c r="BA63" s="470"/>
      <c r="BB63" s="469"/>
      <c r="BC63" s="469"/>
    </row>
    <row r="64" spans="1:55" ht="15" customHeight="1">
      <c r="A64" s="468">
        <v>10</v>
      </c>
      <c r="B64" s="468">
        <v>2</v>
      </c>
      <c r="C64" s="468">
        <v>11</v>
      </c>
      <c r="D64" s="1895"/>
      <c r="E64" s="518" t="s">
        <v>205</v>
      </c>
      <c r="F64" s="479"/>
      <c r="G64" s="478">
        <v>0</v>
      </c>
      <c r="H64" s="478">
        <v>0</v>
      </c>
      <c r="I64" s="478">
        <v>0</v>
      </c>
      <c r="J64" s="478">
        <v>0</v>
      </c>
      <c r="K64" s="478">
        <v>0</v>
      </c>
      <c r="L64" s="478">
        <v>0</v>
      </c>
      <c r="M64" s="478">
        <v>0</v>
      </c>
      <c r="N64" s="478">
        <v>0</v>
      </c>
      <c r="O64" s="478">
        <v>0</v>
      </c>
      <c r="P64" s="478">
        <v>0</v>
      </c>
      <c r="Q64" s="478">
        <v>0</v>
      </c>
      <c r="R64" s="478">
        <v>0</v>
      </c>
      <c r="S64" s="478">
        <v>0</v>
      </c>
      <c r="T64" s="478">
        <v>0</v>
      </c>
      <c r="U64" s="478">
        <v>0</v>
      </c>
      <c r="V64" s="478">
        <v>0</v>
      </c>
      <c r="W64" s="478">
        <v>0</v>
      </c>
      <c r="X64" s="478">
        <v>0</v>
      </c>
      <c r="Y64" s="478">
        <v>0</v>
      </c>
      <c r="Z64" s="478">
        <v>0</v>
      </c>
      <c r="AA64" s="478">
        <v>0</v>
      </c>
      <c r="AB64" s="497">
        <v>0</v>
      </c>
      <c r="AC64" s="497">
        <f t="shared" si="12"/>
        <v>0</v>
      </c>
      <c r="AD64" s="516">
        <f t="shared" si="13"/>
        <v>0</v>
      </c>
      <c r="AE64" s="462"/>
      <c r="AF64" s="471"/>
      <c r="AG64" s="471"/>
      <c r="AH64" s="471"/>
      <c r="AI64" s="471"/>
      <c r="AJ64" s="471"/>
      <c r="AK64" s="471"/>
      <c r="AL64" s="471"/>
      <c r="AM64" s="471"/>
      <c r="AN64" s="471"/>
      <c r="AO64" s="471"/>
      <c r="AP64" s="471"/>
      <c r="AQ64" s="471"/>
      <c r="AR64" s="471"/>
      <c r="AS64" s="471"/>
      <c r="AT64" s="471"/>
      <c r="AU64" s="471"/>
      <c r="AV64" s="471"/>
      <c r="AW64" s="471"/>
      <c r="AX64" s="471"/>
      <c r="BA64" s="470"/>
      <c r="BB64" s="469"/>
      <c r="BC64" s="469"/>
    </row>
    <row r="65" spans="1:55" ht="15" customHeight="1">
      <c r="A65" s="468">
        <v>10</v>
      </c>
      <c r="B65" s="468">
        <v>3</v>
      </c>
      <c r="C65" s="468">
        <v>11</v>
      </c>
      <c r="D65" s="1896"/>
      <c r="E65" s="517" t="s">
        <v>187</v>
      </c>
      <c r="F65" s="484"/>
      <c r="G65" s="477">
        <v>0</v>
      </c>
      <c r="H65" s="477">
        <v>0</v>
      </c>
      <c r="I65" s="477"/>
      <c r="J65" s="477">
        <v>0</v>
      </c>
      <c r="K65" s="477">
        <v>0</v>
      </c>
      <c r="L65" s="477"/>
      <c r="M65" s="477">
        <v>0</v>
      </c>
      <c r="N65" s="477">
        <v>0</v>
      </c>
      <c r="O65" s="477">
        <v>0</v>
      </c>
      <c r="P65" s="477">
        <v>0</v>
      </c>
      <c r="Q65" s="477">
        <v>0</v>
      </c>
      <c r="R65" s="477">
        <v>0</v>
      </c>
      <c r="S65" s="477"/>
      <c r="T65" s="477">
        <v>1</v>
      </c>
      <c r="U65" s="477">
        <v>0</v>
      </c>
      <c r="V65" s="477">
        <v>1</v>
      </c>
      <c r="W65" s="477">
        <v>0</v>
      </c>
      <c r="X65" s="477">
        <v>0</v>
      </c>
      <c r="Y65" s="477">
        <v>0</v>
      </c>
      <c r="Z65" s="477"/>
      <c r="AA65" s="477">
        <v>1</v>
      </c>
      <c r="AB65" s="477">
        <v>1</v>
      </c>
      <c r="AC65" s="497">
        <f t="shared" si="12"/>
        <v>2</v>
      </c>
      <c r="AD65" s="516">
        <f t="shared" si="13"/>
        <v>2</v>
      </c>
      <c r="AE65" s="462"/>
      <c r="AF65" s="471"/>
      <c r="AG65" s="471"/>
      <c r="AH65" s="471"/>
      <c r="AI65" s="471"/>
      <c r="AJ65" s="471"/>
      <c r="AK65" s="471"/>
      <c r="AL65" s="471"/>
      <c r="AM65" s="471"/>
      <c r="AN65" s="471"/>
      <c r="AO65" s="471"/>
      <c r="AP65" s="471"/>
      <c r="AQ65" s="471"/>
      <c r="AR65" s="471"/>
      <c r="AS65" s="471"/>
      <c r="AT65" s="471"/>
      <c r="AU65" s="471"/>
      <c r="AV65" s="471"/>
      <c r="AW65" s="471"/>
      <c r="AX65" s="471"/>
      <c r="BA65" s="470"/>
      <c r="BB65" s="469"/>
      <c r="BC65" s="469"/>
    </row>
    <row r="66" spans="1:55">
      <c r="A66" s="468"/>
      <c r="B66" s="468" t="s">
        <v>17</v>
      </c>
      <c r="C66" s="468" t="s">
        <v>17</v>
      </c>
      <c r="D66" s="515"/>
      <c r="E66" s="24" t="s">
        <v>11</v>
      </c>
      <c r="F66" s="514"/>
      <c r="G66" s="513">
        <v>131</v>
      </c>
      <c r="H66" s="513">
        <v>0</v>
      </c>
      <c r="I66" s="513"/>
      <c r="J66" s="513">
        <v>1</v>
      </c>
      <c r="K66" s="513">
        <v>0</v>
      </c>
      <c r="L66" s="513"/>
      <c r="M66" s="513">
        <v>0</v>
      </c>
      <c r="N66" s="513">
        <v>0</v>
      </c>
      <c r="O66" s="513">
        <v>1</v>
      </c>
      <c r="P66" s="513">
        <v>0</v>
      </c>
      <c r="Q66" s="513">
        <v>4</v>
      </c>
      <c r="R66" s="513">
        <v>1</v>
      </c>
      <c r="S66" s="513"/>
      <c r="T66" s="513">
        <v>7</v>
      </c>
      <c r="U66" s="513">
        <v>2</v>
      </c>
      <c r="V66" s="513">
        <v>2</v>
      </c>
      <c r="W66" s="513">
        <v>0</v>
      </c>
      <c r="X66" s="513">
        <v>6</v>
      </c>
      <c r="Y66" s="513">
        <v>0</v>
      </c>
      <c r="Z66" s="513"/>
      <c r="AA66" s="513">
        <v>83</v>
      </c>
      <c r="AB66" s="513">
        <v>72</v>
      </c>
      <c r="AC66" s="498">
        <f t="shared" si="12"/>
        <v>155</v>
      </c>
      <c r="AD66" s="49">
        <f t="shared" si="13"/>
        <v>155</v>
      </c>
      <c r="AE66" s="462"/>
    </row>
    <row r="67" spans="1:55" ht="15" customHeight="1">
      <c r="E67" s="2045" t="s">
        <v>0</v>
      </c>
      <c r="F67" s="2046"/>
      <c r="G67" s="512">
        <f>SUM(G9+G20+G30+G34+G37+G42+G49+G52+G59+G66+G63)</f>
        <v>217</v>
      </c>
      <c r="H67" s="512">
        <f>SUM(H9+H20+H30+H34+H37+H42+H49+H52+H59+H66+H63)</f>
        <v>0</v>
      </c>
      <c r="I67" s="512"/>
      <c r="J67" s="512">
        <f>SUM(J9+J20+J30+J34+J37+J42+J49+J52+J59+J66+J63)</f>
        <v>921</v>
      </c>
      <c r="K67" s="512">
        <f>SUM(K9+K20+K30+K34+K37+K42+K49+K52+K59+K66+K63)</f>
        <v>239</v>
      </c>
      <c r="L67" s="512"/>
      <c r="M67" s="512">
        <f t="shared" ref="M67:R67" si="21">SUM(M9+M20+M30+M34+M37+M42+M49+M52+M59+M66+M63)</f>
        <v>55</v>
      </c>
      <c r="N67" s="512">
        <f t="shared" si="21"/>
        <v>26</v>
      </c>
      <c r="O67" s="512">
        <f t="shared" si="21"/>
        <v>48</v>
      </c>
      <c r="P67" s="512">
        <f t="shared" si="21"/>
        <v>28</v>
      </c>
      <c r="Q67" s="512">
        <f t="shared" si="21"/>
        <v>73</v>
      </c>
      <c r="R67" s="512">
        <f t="shared" si="21"/>
        <v>54</v>
      </c>
      <c r="S67" s="512"/>
      <c r="T67" s="512">
        <f t="shared" ref="T67:Y67" si="22">SUM(T9+T20+T30+T34+T37+T42+T49+T52+T59+T66+T63)</f>
        <v>188</v>
      </c>
      <c r="U67" s="512">
        <f t="shared" si="22"/>
        <v>66</v>
      </c>
      <c r="V67" s="512">
        <f t="shared" si="22"/>
        <v>152</v>
      </c>
      <c r="W67" s="512">
        <f t="shared" si="22"/>
        <v>9</v>
      </c>
      <c r="X67" s="512">
        <f t="shared" si="22"/>
        <v>209</v>
      </c>
      <c r="Y67" s="512">
        <f t="shared" si="22"/>
        <v>4</v>
      </c>
      <c r="Z67" s="512"/>
      <c r="AA67" s="512">
        <f>SUM(AA9+AA20+AA30+AA34+AA37+AA42+AA49+AA52+AA59+AA66+AA63)</f>
        <v>1400</v>
      </c>
      <c r="AB67" s="512">
        <f>SUM(AB9+AB20+AB30+AB34+AB37+AB42+AB49+AB52+AB59+AB66+AB63)</f>
        <v>889</v>
      </c>
      <c r="AC67" s="512">
        <f>SUM(AC9+AC20+AC30+AC34+AC37+AC42+AC49+AC52+AC59+AC66+AC63)</f>
        <v>2289</v>
      </c>
      <c r="AD67" s="511">
        <f>SUM(AD9+AD20+AD30+AD34+AD37+AD42+AD49+AD52+AD59+AD66+AD63)</f>
        <v>2289</v>
      </c>
    </row>
    <row r="68" spans="1:55" ht="12.75" customHeight="1">
      <c r="E68" s="510" t="s">
        <v>185</v>
      </c>
      <c r="G68" s="452"/>
      <c r="H68" s="452"/>
      <c r="I68" s="452"/>
      <c r="J68" s="452"/>
      <c r="K68" s="452"/>
      <c r="L68" s="452"/>
      <c r="M68" s="452"/>
      <c r="N68" s="452"/>
      <c r="O68" s="452"/>
      <c r="P68" s="452"/>
      <c r="Q68" s="452"/>
      <c r="R68" s="452"/>
      <c r="S68" s="452"/>
      <c r="T68" s="452"/>
      <c r="U68" s="452"/>
      <c r="V68" s="452"/>
      <c r="W68" s="452"/>
      <c r="X68" s="452"/>
      <c r="Y68" s="452"/>
      <c r="Z68" s="452"/>
      <c r="AA68" s="452"/>
      <c r="AB68" s="452"/>
      <c r="AC68" s="452"/>
    </row>
    <row r="69" spans="1:55" ht="12.75" customHeight="1">
      <c r="E69" s="451"/>
      <c r="G69" s="454"/>
      <c r="H69" s="454"/>
      <c r="I69" s="454"/>
      <c r="J69" s="454"/>
      <c r="K69" s="454"/>
      <c r="L69" s="454"/>
      <c r="M69" s="454"/>
      <c r="N69" s="454"/>
      <c r="O69" s="454"/>
      <c r="P69" s="454"/>
      <c r="Q69" s="454"/>
      <c r="R69" s="454"/>
      <c r="S69" s="454"/>
      <c r="T69" s="454"/>
      <c r="U69" s="454"/>
      <c r="V69" s="454"/>
      <c r="W69" s="454"/>
      <c r="X69" s="454"/>
      <c r="Y69" s="454"/>
      <c r="Z69" s="454"/>
      <c r="AA69" s="454"/>
      <c r="AB69" s="454"/>
      <c r="AC69" s="454"/>
    </row>
    <row r="70" spans="1:55" ht="12.75" customHeight="1">
      <c r="E70" s="451"/>
      <c r="G70" s="454"/>
      <c r="H70" s="454"/>
      <c r="I70" s="454"/>
      <c r="J70" s="454"/>
      <c r="K70" s="454"/>
      <c r="L70" s="454"/>
      <c r="M70" s="454"/>
      <c r="N70" s="454"/>
      <c r="O70" s="454"/>
      <c r="P70" s="454"/>
      <c r="Q70" s="454"/>
      <c r="R70" s="454"/>
      <c r="S70" s="454"/>
      <c r="T70" s="454"/>
      <c r="U70" s="454"/>
      <c r="V70" s="454"/>
      <c r="W70" s="454"/>
      <c r="X70" s="454"/>
      <c r="Y70" s="454"/>
      <c r="Z70" s="454"/>
      <c r="AA70" s="454"/>
      <c r="AB70" s="454"/>
      <c r="AC70" s="454"/>
    </row>
    <row r="71" spans="1:55" ht="12.75" customHeight="1">
      <c r="G71" s="454"/>
      <c r="H71" s="454"/>
      <c r="I71" s="454"/>
      <c r="J71" s="454"/>
      <c r="K71" s="454"/>
      <c r="L71" s="454"/>
      <c r="M71" s="454"/>
      <c r="N71" s="454"/>
      <c r="O71" s="454"/>
      <c r="P71" s="454"/>
      <c r="Q71" s="454"/>
      <c r="R71" s="454"/>
      <c r="S71" s="454"/>
      <c r="T71" s="454"/>
      <c r="U71" s="454"/>
      <c r="V71" s="454"/>
      <c r="W71" s="454"/>
      <c r="X71" s="454"/>
      <c r="Y71" s="454"/>
      <c r="Z71" s="454"/>
      <c r="AA71" s="454"/>
      <c r="AB71" s="454"/>
      <c r="AC71" s="454"/>
    </row>
    <row r="72" spans="1:55" ht="15" customHeight="1">
      <c r="G72" s="452"/>
      <c r="H72" s="452"/>
      <c r="I72" s="452"/>
      <c r="J72" s="452"/>
      <c r="K72" s="452"/>
      <c r="L72" s="452"/>
      <c r="M72" s="452"/>
      <c r="N72" s="452"/>
      <c r="O72" s="452"/>
      <c r="P72" s="452"/>
      <c r="Q72" s="452"/>
      <c r="R72" s="452"/>
      <c r="S72" s="452"/>
      <c r="T72" s="452"/>
      <c r="U72" s="452"/>
      <c r="V72" s="452"/>
      <c r="W72" s="452"/>
      <c r="X72" s="452"/>
      <c r="Y72" s="452"/>
      <c r="Z72" s="452"/>
      <c r="AA72" s="452"/>
      <c r="AB72" s="452"/>
      <c r="AC72" s="452"/>
    </row>
    <row r="73" spans="1:55" ht="12" customHeight="1">
      <c r="G73" s="452"/>
      <c r="H73" s="452"/>
      <c r="I73" s="452"/>
      <c r="J73" s="452"/>
      <c r="K73" s="452"/>
      <c r="L73" s="452"/>
      <c r="M73" s="452"/>
      <c r="N73" s="452"/>
      <c r="O73" s="452"/>
      <c r="P73" s="452"/>
      <c r="Q73" s="452"/>
      <c r="R73" s="452"/>
      <c r="S73" s="452"/>
      <c r="T73" s="452"/>
      <c r="U73" s="452"/>
      <c r="V73" s="452"/>
      <c r="W73" s="452"/>
      <c r="X73" s="452"/>
      <c r="Y73" s="452"/>
      <c r="Z73" s="452"/>
      <c r="AA73" s="452"/>
      <c r="AB73" s="452"/>
      <c r="AC73" s="452"/>
    </row>
    <row r="74" spans="1:55" ht="15" customHeight="1">
      <c r="G74" s="452"/>
      <c r="H74" s="452"/>
      <c r="I74" s="452"/>
      <c r="J74" s="452"/>
      <c r="K74" s="452"/>
      <c r="L74" s="452"/>
      <c r="M74" s="452"/>
      <c r="N74" s="452"/>
      <c r="O74" s="452"/>
      <c r="P74" s="452"/>
      <c r="Q74" s="452"/>
      <c r="R74" s="452"/>
      <c r="S74" s="452"/>
      <c r="T74" s="452"/>
      <c r="U74" s="452"/>
      <c r="V74" s="452"/>
      <c r="W74" s="452"/>
      <c r="X74" s="452"/>
      <c r="Y74" s="452"/>
      <c r="Z74" s="452"/>
      <c r="AA74" s="452"/>
      <c r="AB74" s="452"/>
      <c r="AC74" s="452"/>
    </row>
    <row r="75" spans="1:55" ht="15" customHeight="1">
      <c r="G75" s="452"/>
      <c r="H75" s="452"/>
      <c r="I75" s="452"/>
      <c r="J75" s="452"/>
      <c r="K75" s="452"/>
      <c r="L75" s="452"/>
      <c r="M75" s="452"/>
      <c r="N75" s="452"/>
      <c r="O75" s="452"/>
      <c r="P75" s="452"/>
      <c r="Q75" s="452"/>
      <c r="R75" s="452"/>
      <c r="S75" s="452"/>
      <c r="T75" s="452"/>
      <c r="U75" s="452"/>
      <c r="V75" s="452"/>
      <c r="W75" s="452"/>
      <c r="X75" s="452"/>
      <c r="Y75" s="452"/>
      <c r="Z75" s="452"/>
      <c r="AA75" s="452"/>
      <c r="AB75" s="452"/>
      <c r="AC75" s="452"/>
    </row>
    <row r="76" spans="1:55" ht="15" customHeight="1">
      <c r="G76" s="452"/>
      <c r="H76" s="452"/>
      <c r="I76" s="452"/>
      <c r="J76" s="452"/>
      <c r="K76" s="452"/>
      <c r="L76" s="452"/>
      <c r="M76" s="452"/>
      <c r="N76" s="452"/>
      <c r="O76" s="452"/>
      <c r="P76" s="452"/>
      <c r="Q76" s="452"/>
      <c r="R76" s="452"/>
      <c r="S76" s="452"/>
      <c r="T76" s="452"/>
      <c r="U76" s="452"/>
      <c r="V76" s="452"/>
      <c r="W76" s="452"/>
      <c r="X76" s="452"/>
      <c r="Y76" s="452"/>
      <c r="Z76" s="452"/>
      <c r="AA76" s="452"/>
      <c r="AB76" s="452"/>
      <c r="AC76" s="452"/>
    </row>
    <row r="77" spans="1:55" ht="15" customHeight="1">
      <c r="G77" s="452"/>
      <c r="H77" s="452"/>
      <c r="I77" s="452"/>
      <c r="J77" s="452"/>
      <c r="K77" s="452"/>
      <c r="L77" s="452"/>
      <c r="M77" s="452"/>
      <c r="N77" s="452"/>
      <c r="O77" s="452"/>
      <c r="P77" s="452"/>
      <c r="Q77" s="452"/>
      <c r="R77" s="452"/>
      <c r="S77" s="452"/>
      <c r="T77" s="452"/>
      <c r="U77" s="452"/>
      <c r="V77" s="452"/>
      <c r="W77" s="452"/>
      <c r="X77" s="452"/>
      <c r="Y77" s="452"/>
      <c r="Z77" s="452"/>
      <c r="AA77" s="452"/>
      <c r="AB77" s="452"/>
      <c r="AC77" s="452"/>
    </row>
    <row r="78" spans="1:55" ht="14.1" customHeight="1">
      <c r="G78" s="452"/>
      <c r="H78" s="452"/>
      <c r="I78" s="452"/>
      <c r="J78" s="452"/>
      <c r="K78" s="452"/>
      <c r="L78" s="452"/>
      <c r="M78" s="452"/>
      <c r="N78" s="452"/>
      <c r="O78" s="452"/>
      <c r="P78" s="452"/>
      <c r="Q78" s="452"/>
      <c r="R78" s="452"/>
      <c r="S78" s="452"/>
      <c r="T78" s="452"/>
      <c r="U78" s="452"/>
      <c r="V78" s="452"/>
      <c r="W78" s="452"/>
      <c r="X78" s="452"/>
      <c r="Y78" s="452"/>
      <c r="Z78" s="452"/>
      <c r="AA78" s="452"/>
      <c r="AB78" s="452"/>
      <c r="AC78" s="452"/>
    </row>
    <row r="79" spans="1:55" ht="12.75" customHeight="1">
      <c r="G79" s="452"/>
      <c r="H79" s="452"/>
      <c r="I79" s="452"/>
      <c r="J79" s="452"/>
      <c r="K79" s="452"/>
      <c r="L79" s="452"/>
      <c r="M79" s="452"/>
      <c r="N79" s="452"/>
      <c r="O79" s="452"/>
      <c r="P79" s="452"/>
      <c r="Q79" s="452"/>
      <c r="R79" s="452"/>
      <c r="S79" s="452"/>
      <c r="T79" s="452"/>
      <c r="U79" s="452"/>
      <c r="V79" s="452"/>
      <c r="W79" s="452"/>
      <c r="X79" s="452"/>
      <c r="Y79" s="452"/>
      <c r="Z79" s="452"/>
      <c r="AA79" s="452"/>
      <c r="AB79" s="452"/>
      <c r="AC79" s="452"/>
    </row>
    <row r="80" spans="1:55" ht="14.1" customHeight="1">
      <c r="G80" s="452"/>
      <c r="H80" s="452"/>
      <c r="I80" s="452"/>
      <c r="J80" s="452"/>
      <c r="K80" s="452"/>
      <c r="L80" s="452"/>
      <c r="M80" s="452"/>
      <c r="N80" s="452"/>
      <c r="O80" s="452"/>
      <c r="P80" s="452"/>
      <c r="Q80" s="452"/>
      <c r="R80" s="452"/>
      <c r="S80" s="452"/>
      <c r="T80" s="452"/>
      <c r="U80" s="452"/>
      <c r="V80" s="452"/>
      <c r="W80" s="452"/>
      <c r="X80" s="452"/>
      <c r="Y80" s="452"/>
      <c r="Z80" s="452"/>
      <c r="AA80" s="452"/>
      <c r="AB80" s="452"/>
      <c r="AC80" s="452"/>
      <c r="AE80" s="453"/>
      <c r="AF80" s="453"/>
      <c r="AG80" s="453"/>
      <c r="AH80" s="453"/>
      <c r="AI80" s="453"/>
      <c r="AJ80" s="453"/>
      <c r="AK80" s="453"/>
      <c r="AL80" s="453"/>
      <c r="AM80" s="453"/>
      <c r="AN80" s="453"/>
      <c r="AO80" s="453"/>
      <c r="AP80" s="453"/>
      <c r="AQ80" s="453"/>
      <c r="AR80" s="453"/>
      <c r="AS80" s="453"/>
      <c r="AT80" s="453"/>
      <c r="AU80" s="453"/>
      <c r="AV80" s="453"/>
      <c r="AW80" s="453"/>
      <c r="AX80" s="453"/>
    </row>
    <row r="81" spans="7:29">
      <c r="G81" s="452"/>
      <c r="H81" s="452"/>
      <c r="I81" s="452"/>
      <c r="J81" s="452"/>
      <c r="K81" s="452"/>
      <c r="L81" s="452"/>
      <c r="M81" s="452"/>
      <c r="N81" s="452"/>
      <c r="O81" s="452"/>
      <c r="P81" s="452"/>
      <c r="Q81" s="452"/>
      <c r="R81" s="452"/>
      <c r="S81" s="452"/>
      <c r="T81" s="452"/>
      <c r="U81" s="452"/>
      <c r="V81" s="452"/>
      <c r="W81" s="452"/>
      <c r="X81" s="452"/>
      <c r="Y81" s="452"/>
      <c r="Z81" s="452"/>
      <c r="AA81" s="452"/>
      <c r="AB81" s="452"/>
      <c r="AC81" s="452"/>
    </row>
    <row r="82" spans="7:29">
      <c r="G82" s="452"/>
      <c r="H82" s="452"/>
      <c r="I82" s="452"/>
      <c r="J82" s="452"/>
      <c r="K82" s="452"/>
      <c r="L82" s="452"/>
      <c r="M82" s="452"/>
      <c r="N82" s="452"/>
      <c r="O82" s="452"/>
      <c r="P82" s="452"/>
      <c r="Q82" s="452"/>
      <c r="R82" s="452"/>
      <c r="S82" s="452"/>
      <c r="T82" s="452"/>
      <c r="U82" s="452"/>
      <c r="V82" s="452"/>
      <c r="W82" s="452"/>
      <c r="X82" s="452"/>
      <c r="Y82" s="452"/>
      <c r="Z82" s="452"/>
      <c r="AA82" s="452"/>
      <c r="AB82" s="452"/>
      <c r="AC82" s="452"/>
    </row>
    <row r="83" spans="7:29">
      <c r="G83" s="452"/>
      <c r="H83" s="452"/>
      <c r="I83" s="452"/>
      <c r="J83" s="452"/>
      <c r="K83" s="452"/>
      <c r="L83" s="452"/>
      <c r="M83" s="452"/>
      <c r="N83" s="452"/>
      <c r="O83" s="452"/>
      <c r="P83" s="452"/>
      <c r="Q83" s="452"/>
      <c r="R83" s="452"/>
      <c r="S83" s="452"/>
      <c r="T83" s="452"/>
      <c r="U83" s="452"/>
      <c r="V83" s="452"/>
      <c r="W83" s="452"/>
      <c r="X83" s="452"/>
      <c r="Y83" s="452"/>
      <c r="Z83" s="452"/>
      <c r="AA83" s="452"/>
      <c r="AB83" s="452"/>
      <c r="AC83" s="452"/>
    </row>
    <row r="136" spans="5:6">
      <c r="E136" s="451"/>
      <c r="F136" s="451"/>
    </row>
  </sheetData>
  <mergeCells count="22">
    <mergeCell ref="AH14:AO19"/>
    <mergeCell ref="D3:AD3"/>
    <mergeCell ref="D4:AD5"/>
    <mergeCell ref="J6:K6"/>
    <mergeCell ref="J7:K7"/>
    <mergeCell ref="AA6:AC7"/>
    <mergeCell ref="D6:D8"/>
    <mergeCell ref="M6:R6"/>
    <mergeCell ref="T6:Y6"/>
    <mergeCell ref="E6:F8"/>
    <mergeCell ref="E67:F67"/>
    <mergeCell ref="D20:D29"/>
    <mergeCell ref="D30:D33"/>
    <mergeCell ref="D34:D36"/>
    <mergeCell ref="D37:D41"/>
    <mergeCell ref="D42:D48"/>
    <mergeCell ref="D49:D51"/>
    <mergeCell ref="D63:D65"/>
    <mergeCell ref="D9:D19"/>
    <mergeCell ref="AD6:AD8"/>
    <mergeCell ref="D52:D58"/>
    <mergeCell ref="D59:D62"/>
  </mergeCells>
  <printOptions horizontalCentered="1"/>
  <pageMargins left="0.86614173228346458" right="0.78740157480314965" top="0.86614173228346458" bottom="0.94488188976377963" header="0.51181102362204722" footer="0.51181102362204722"/>
  <pageSetup scale="55"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4C511-B54F-4240-8F34-8F6DF789D730}">
  <dimension ref="A1:CK133"/>
  <sheetViews>
    <sheetView view="pageBreakPreview" topLeftCell="D1" zoomScaleNormal="100" zoomScaleSheetLayoutView="100" workbookViewId="0">
      <selection activeCell="AI15" sqref="AI15:AQ25"/>
    </sheetView>
  </sheetViews>
  <sheetFormatPr baseColWidth="10" defaultColWidth="11.42578125" defaultRowHeight="12.75"/>
  <cols>
    <col min="1" max="2" width="2.5703125" style="449" hidden="1" customWidth="1"/>
    <col min="3" max="3" width="3.140625" style="449" hidden="1" customWidth="1"/>
    <col min="4" max="4" width="6.140625" style="450" customWidth="1"/>
    <col min="5" max="5" width="4.7109375" style="450" customWidth="1"/>
    <col min="6" max="6" width="58.28515625" style="450" customWidth="1"/>
    <col min="7" max="8" width="4.140625" style="449" customWidth="1"/>
    <col min="9" max="9" width="0.7109375" style="449" customWidth="1"/>
    <col min="10" max="11" width="4.140625" style="449" customWidth="1"/>
    <col min="12" max="12" width="0.7109375" style="449" customWidth="1"/>
    <col min="13" max="15" width="3.7109375" style="449" customWidth="1"/>
    <col min="16" max="18" width="3.85546875" style="449" customWidth="1"/>
    <col min="19" max="19" width="0.7109375" style="449" customWidth="1"/>
    <col min="20" max="25" width="3.7109375" style="449" customWidth="1"/>
    <col min="26" max="26" width="0.7109375" style="449" customWidth="1"/>
    <col min="27" max="29" width="5" style="449" customWidth="1"/>
    <col min="30" max="30" width="5.28515625" style="449" customWidth="1"/>
    <col min="31" max="31" width="9.5703125" style="449" bestFit="1" customWidth="1"/>
    <col min="32" max="44" width="4.5703125" style="449" customWidth="1"/>
    <col min="45" max="50" width="5.42578125" style="449" customWidth="1"/>
    <col min="51" max="51" width="6" style="449" customWidth="1"/>
    <col min="52" max="52" width="12.28515625" style="449" bestFit="1" customWidth="1"/>
    <col min="53" max="16384" width="11.42578125" style="449"/>
  </cols>
  <sheetData>
    <row r="1" spans="1:55" ht="12" customHeight="1"/>
    <row r="2" spans="1:55" ht="3.75" customHeight="1"/>
    <row r="3" spans="1:55" ht="15.75" customHeight="1">
      <c r="D3" s="2189" t="s">
        <v>204</v>
      </c>
      <c r="E3" s="2189"/>
      <c r="F3" s="2189"/>
      <c r="G3" s="2189"/>
      <c r="H3" s="2189"/>
      <c r="I3" s="2189"/>
      <c r="J3" s="2189"/>
      <c r="K3" s="2189"/>
      <c r="L3" s="2189"/>
      <c r="M3" s="2189"/>
      <c r="N3" s="2189"/>
      <c r="O3" s="2189"/>
      <c r="P3" s="2189"/>
      <c r="Q3" s="2189"/>
      <c r="R3" s="2189"/>
      <c r="S3" s="2189"/>
      <c r="T3" s="2189"/>
      <c r="U3" s="2189"/>
      <c r="V3" s="2189"/>
      <c r="W3" s="2189"/>
      <c r="X3" s="2189"/>
      <c r="Y3" s="2189"/>
      <c r="Z3" s="2189"/>
      <c r="AA3" s="2189"/>
      <c r="AB3" s="2189"/>
      <c r="AC3" s="2189"/>
      <c r="AD3" s="2189"/>
      <c r="AE3" s="509"/>
      <c r="AF3" s="509"/>
      <c r="AG3" s="509"/>
      <c r="AH3" s="509"/>
      <c r="AI3" s="509"/>
      <c r="AJ3" s="509"/>
      <c r="AK3" s="509"/>
      <c r="AL3" s="509"/>
      <c r="AM3" s="509"/>
      <c r="AN3" s="509"/>
      <c r="AO3" s="509"/>
      <c r="AP3" s="509"/>
      <c r="AQ3" s="509"/>
      <c r="AR3" s="509"/>
      <c r="AS3" s="509"/>
      <c r="AT3" s="509"/>
      <c r="AU3" s="509"/>
      <c r="AV3" s="509"/>
      <c r="AW3" s="509"/>
      <c r="AX3" s="509"/>
    </row>
    <row r="4" spans="1:55" ht="15.75" customHeight="1">
      <c r="D4" s="2182" t="s">
        <v>61</v>
      </c>
      <c r="E4" s="2182"/>
      <c r="F4" s="2182"/>
      <c r="G4" s="2182"/>
      <c r="H4" s="2182"/>
      <c r="I4" s="2182"/>
      <c r="J4" s="2182"/>
      <c r="K4" s="2182"/>
      <c r="L4" s="2182"/>
      <c r="M4" s="2182"/>
      <c r="N4" s="2182"/>
      <c r="O4" s="2182"/>
      <c r="P4" s="2182"/>
      <c r="Q4" s="2182"/>
      <c r="R4" s="2182"/>
      <c r="S4" s="2182"/>
      <c r="T4" s="2182"/>
      <c r="U4" s="2182"/>
      <c r="V4" s="2182"/>
      <c r="W4" s="2182"/>
      <c r="X4" s="2182"/>
      <c r="Y4" s="2182"/>
      <c r="Z4" s="2182"/>
      <c r="AA4" s="2182"/>
      <c r="AB4" s="2182"/>
      <c r="AC4" s="2182"/>
      <c r="AD4" s="2182"/>
      <c r="AE4" s="509"/>
      <c r="AF4" s="509"/>
      <c r="AG4" s="509"/>
      <c r="AH4" s="509"/>
      <c r="AI4" s="509"/>
      <c r="AJ4" s="509"/>
      <c r="AK4" s="509"/>
      <c r="AL4" s="509"/>
      <c r="AM4" s="509"/>
      <c r="AN4" s="509"/>
      <c r="AO4" s="509"/>
      <c r="AP4" s="509"/>
      <c r="AQ4" s="509"/>
      <c r="AR4" s="509"/>
      <c r="AS4" s="509"/>
      <c r="AT4" s="509"/>
      <c r="AU4" s="509"/>
      <c r="AV4" s="509"/>
      <c r="AW4" s="509"/>
      <c r="AX4" s="509"/>
    </row>
    <row r="5" spans="1:55" ht="13.5" customHeight="1">
      <c r="D5" s="2214"/>
      <c r="E5" s="2214"/>
      <c r="F5" s="2214"/>
      <c r="G5" s="2214"/>
      <c r="H5" s="2214"/>
      <c r="I5" s="2214"/>
      <c r="J5" s="2214"/>
      <c r="K5" s="2214"/>
      <c r="L5" s="2214"/>
      <c r="M5" s="2214"/>
      <c r="N5" s="2214"/>
      <c r="O5" s="2214"/>
      <c r="P5" s="2214"/>
      <c r="Q5" s="2214"/>
      <c r="R5" s="2214"/>
      <c r="S5" s="2214"/>
      <c r="T5" s="2214"/>
      <c r="U5" s="2214"/>
      <c r="V5" s="2214"/>
      <c r="W5" s="2214"/>
      <c r="X5" s="2214"/>
      <c r="Y5" s="2214"/>
      <c r="Z5" s="2214"/>
      <c r="AA5" s="2214"/>
      <c r="AB5" s="2214"/>
      <c r="AC5" s="2214"/>
      <c r="AD5" s="2214"/>
    </row>
    <row r="6" spans="1:55" ht="12" customHeight="1">
      <c r="A6" s="468"/>
      <c r="B6" s="468"/>
      <c r="C6" s="468"/>
      <c r="D6" s="1935" t="s">
        <v>6</v>
      </c>
      <c r="E6" s="1915" t="s">
        <v>153</v>
      </c>
      <c r="F6" s="1915"/>
      <c r="G6" s="2225" t="s">
        <v>203</v>
      </c>
      <c r="H6" s="2225"/>
      <c r="I6" s="505"/>
      <c r="J6" s="2227"/>
      <c r="K6" s="2227"/>
      <c r="L6" s="505"/>
      <c r="M6" s="2191" t="s">
        <v>202</v>
      </c>
      <c r="N6" s="2191"/>
      <c r="O6" s="2191"/>
      <c r="P6" s="2191"/>
      <c r="Q6" s="2191"/>
      <c r="R6" s="2191"/>
      <c r="S6" s="505"/>
      <c r="T6" s="2191" t="s">
        <v>201</v>
      </c>
      <c r="U6" s="2191"/>
      <c r="V6" s="2191"/>
      <c r="W6" s="2191"/>
      <c r="X6" s="2191"/>
      <c r="Y6" s="2191"/>
      <c r="Z6" s="504"/>
      <c r="AA6" s="2229" t="s">
        <v>200</v>
      </c>
      <c r="AB6" s="2229"/>
      <c r="AC6" s="2229"/>
      <c r="AD6" s="2222" t="s">
        <v>0</v>
      </c>
    </row>
    <row r="7" spans="1:55" ht="12" customHeight="1">
      <c r="A7" s="468" t="s">
        <v>12</v>
      </c>
      <c r="B7" s="468" t="s">
        <v>13</v>
      </c>
      <c r="C7" s="468" t="s">
        <v>14</v>
      </c>
      <c r="D7" s="1935"/>
      <c r="E7" s="1916"/>
      <c r="F7" s="1916"/>
      <c r="G7" s="2226" t="s">
        <v>8</v>
      </c>
      <c r="H7" s="2226"/>
      <c r="I7" s="505"/>
      <c r="J7" s="2228" t="s">
        <v>199</v>
      </c>
      <c r="K7" s="2228"/>
      <c r="L7" s="505"/>
      <c r="M7" s="2221" t="s">
        <v>13</v>
      </c>
      <c r="N7" s="2221"/>
      <c r="O7" s="2221" t="s">
        <v>197</v>
      </c>
      <c r="P7" s="2221"/>
      <c r="Q7" s="2221" t="s">
        <v>198</v>
      </c>
      <c r="R7" s="2221"/>
      <c r="S7" s="505"/>
      <c r="T7" s="2221" t="s">
        <v>13</v>
      </c>
      <c r="U7" s="2221"/>
      <c r="V7" s="2221" t="s">
        <v>197</v>
      </c>
      <c r="W7" s="2221"/>
      <c r="X7" s="2221" t="s">
        <v>198</v>
      </c>
      <c r="Y7" s="2221"/>
      <c r="Z7" s="504"/>
      <c r="AA7" s="2228"/>
      <c r="AB7" s="2228"/>
      <c r="AC7" s="2228"/>
      <c r="AD7" s="2223"/>
    </row>
    <row r="8" spans="1:55" ht="12" customHeight="1">
      <c r="A8" s="468"/>
      <c r="B8" s="468"/>
      <c r="C8" s="468"/>
      <c r="D8" s="1935"/>
      <c r="E8" s="1917"/>
      <c r="F8" s="1917"/>
      <c r="G8" s="503" t="s">
        <v>196</v>
      </c>
      <c r="H8" s="503" t="s">
        <v>195</v>
      </c>
      <c r="I8" s="502"/>
      <c r="J8" s="502" t="s">
        <v>13</v>
      </c>
      <c r="K8" s="502" t="s">
        <v>197</v>
      </c>
      <c r="L8" s="501"/>
      <c r="M8" s="499" t="s">
        <v>196</v>
      </c>
      <c r="N8" s="499" t="s">
        <v>195</v>
      </c>
      <c r="O8" s="499" t="s">
        <v>196</v>
      </c>
      <c r="P8" s="499" t="s">
        <v>195</v>
      </c>
      <c r="Q8" s="499" t="s">
        <v>196</v>
      </c>
      <c r="R8" s="499" t="s">
        <v>195</v>
      </c>
      <c r="S8" s="501"/>
      <c r="T8" s="499" t="s">
        <v>196</v>
      </c>
      <c r="U8" s="499" t="s">
        <v>195</v>
      </c>
      <c r="V8" s="499" t="s">
        <v>196</v>
      </c>
      <c r="W8" s="499" t="s">
        <v>195</v>
      </c>
      <c r="X8" s="499" t="s">
        <v>196</v>
      </c>
      <c r="Y8" s="499" t="s">
        <v>195</v>
      </c>
      <c r="Z8" s="500"/>
      <c r="AA8" s="499" t="s">
        <v>72</v>
      </c>
      <c r="AB8" s="499" t="s">
        <v>71</v>
      </c>
      <c r="AC8" s="499" t="s">
        <v>0</v>
      </c>
      <c r="AD8" s="2224"/>
    </row>
    <row r="9" spans="1:55" ht="15" customHeight="1">
      <c r="A9" s="468"/>
      <c r="B9" s="468"/>
      <c r="C9" s="468"/>
      <c r="D9" s="1959">
        <v>1401</v>
      </c>
      <c r="E9" s="373" t="s">
        <v>1</v>
      </c>
      <c r="F9" s="491"/>
      <c r="G9" s="498">
        <f>SUM(G10:G19)</f>
        <v>12</v>
      </c>
      <c r="H9" s="498">
        <f>SUM(H10:H19)</f>
        <v>0</v>
      </c>
      <c r="I9" s="498">
        <f>SUM(I10:I19)</f>
        <v>0</v>
      </c>
      <c r="J9" s="498">
        <f>SUM(J10:J19)</f>
        <v>119</v>
      </c>
      <c r="K9" s="498">
        <f>SUM(K10:K19)</f>
        <v>27</v>
      </c>
      <c r="L9" s="498"/>
      <c r="M9" s="498">
        <f t="shared" ref="M9:R9" si="0">SUM(M10:M19)</f>
        <v>9</v>
      </c>
      <c r="N9" s="498">
        <f t="shared" si="0"/>
        <v>4</v>
      </c>
      <c r="O9" s="498">
        <f t="shared" si="0"/>
        <v>2</v>
      </c>
      <c r="P9" s="498">
        <f t="shared" si="0"/>
        <v>5</v>
      </c>
      <c r="Q9" s="498">
        <f t="shared" si="0"/>
        <v>17</v>
      </c>
      <c r="R9" s="498">
        <f t="shared" si="0"/>
        <v>6</v>
      </c>
      <c r="S9" s="498"/>
      <c r="T9" s="498">
        <f t="shared" ref="T9:Y9" si="1">SUM(T10:T19)</f>
        <v>31</v>
      </c>
      <c r="U9" s="498">
        <f t="shared" si="1"/>
        <v>3</v>
      </c>
      <c r="V9" s="498">
        <f t="shared" si="1"/>
        <v>22</v>
      </c>
      <c r="W9" s="498">
        <f t="shared" si="1"/>
        <v>0</v>
      </c>
      <c r="X9" s="498">
        <f t="shared" si="1"/>
        <v>41</v>
      </c>
      <c r="Y9" s="498">
        <f t="shared" si="1"/>
        <v>2</v>
      </c>
      <c r="Z9" s="498"/>
      <c r="AA9" s="498">
        <f>SUM(AA10:AA19)</f>
        <v>230</v>
      </c>
      <c r="AB9" s="498">
        <f>SUM(AB10:AB19)</f>
        <v>70</v>
      </c>
      <c r="AC9" s="498">
        <f t="shared" ref="AC9:AC40" si="2">SUM(AA9:AB9)</f>
        <v>300</v>
      </c>
      <c r="AD9" s="480">
        <f t="shared" ref="AD9:AD40" si="3">SUM(AC9)</f>
        <v>300</v>
      </c>
    </row>
    <row r="10" spans="1:55" ht="15" customHeight="1">
      <c r="A10" s="468">
        <v>1</v>
      </c>
      <c r="B10" s="468">
        <v>1</v>
      </c>
      <c r="C10" s="468">
        <v>11</v>
      </c>
      <c r="D10" s="1946"/>
      <c r="E10" s="478" t="s">
        <v>33</v>
      </c>
      <c r="F10" s="479"/>
      <c r="G10" s="478">
        <v>6</v>
      </c>
      <c r="H10" s="478">
        <v>0</v>
      </c>
      <c r="I10" s="477"/>
      <c r="J10" s="478">
        <v>11</v>
      </c>
      <c r="K10" s="478">
        <v>2</v>
      </c>
      <c r="L10" s="477"/>
      <c r="M10" s="478">
        <v>2</v>
      </c>
      <c r="N10" s="478">
        <v>0</v>
      </c>
      <c r="O10" s="478">
        <v>1</v>
      </c>
      <c r="P10" s="478">
        <v>0</v>
      </c>
      <c r="Q10" s="478">
        <v>9</v>
      </c>
      <c r="R10" s="478">
        <v>0</v>
      </c>
      <c r="S10" s="477"/>
      <c r="T10" s="478">
        <v>12</v>
      </c>
      <c r="U10" s="478">
        <v>0</v>
      </c>
      <c r="V10" s="478">
        <v>9</v>
      </c>
      <c r="W10" s="478">
        <v>0</v>
      </c>
      <c r="X10" s="478">
        <v>5</v>
      </c>
      <c r="Y10" s="478">
        <v>0</v>
      </c>
      <c r="Z10" s="477"/>
      <c r="AA10" s="478">
        <v>43</v>
      </c>
      <c r="AB10" s="478">
        <v>14</v>
      </c>
      <c r="AC10" s="477">
        <f t="shared" si="2"/>
        <v>57</v>
      </c>
      <c r="AD10" s="476">
        <f t="shared" si="3"/>
        <v>57</v>
      </c>
      <c r="AE10" s="462"/>
      <c r="BA10" s="470"/>
      <c r="BB10" s="469"/>
      <c r="BC10" s="469"/>
    </row>
    <row r="11" spans="1:55" ht="15" customHeight="1">
      <c r="A11" s="468">
        <v>1</v>
      </c>
      <c r="B11" s="468">
        <v>1</v>
      </c>
      <c r="C11" s="468">
        <v>7</v>
      </c>
      <c r="D11" s="1946"/>
      <c r="E11" s="478" t="s">
        <v>66</v>
      </c>
      <c r="F11" s="479"/>
      <c r="G11" s="478">
        <v>0</v>
      </c>
      <c r="H11" s="478">
        <v>0</v>
      </c>
      <c r="I11" s="477"/>
      <c r="J11" s="478">
        <v>16</v>
      </c>
      <c r="K11" s="478">
        <v>0</v>
      </c>
      <c r="L11" s="477"/>
      <c r="M11" s="478">
        <v>0</v>
      </c>
      <c r="N11" s="478">
        <v>0</v>
      </c>
      <c r="O11" s="478">
        <v>0</v>
      </c>
      <c r="P11" s="478">
        <v>0</v>
      </c>
      <c r="Q11" s="478">
        <v>0</v>
      </c>
      <c r="R11" s="478">
        <v>0</v>
      </c>
      <c r="S11" s="477"/>
      <c r="T11" s="478">
        <v>0</v>
      </c>
      <c r="U11" s="478">
        <v>0</v>
      </c>
      <c r="V11" s="478">
        <v>0</v>
      </c>
      <c r="W11" s="478">
        <v>0</v>
      </c>
      <c r="X11" s="478">
        <v>0</v>
      </c>
      <c r="Y11" s="478">
        <v>0</v>
      </c>
      <c r="Z11" s="477"/>
      <c r="AA11" s="478">
        <v>11</v>
      </c>
      <c r="AB11" s="478">
        <v>5</v>
      </c>
      <c r="AC11" s="477">
        <f t="shared" si="2"/>
        <v>16</v>
      </c>
      <c r="AD11" s="476">
        <f t="shared" si="3"/>
        <v>16</v>
      </c>
      <c r="AE11" s="462"/>
      <c r="BA11" s="470"/>
      <c r="BB11" s="469"/>
      <c r="BC11" s="469"/>
    </row>
    <row r="12" spans="1:55" ht="15" customHeight="1">
      <c r="A12" s="468">
        <v>1</v>
      </c>
      <c r="B12" s="468">
        <v>1</v>
      </c>
      <c r="C12" s="468">
        <v>5</v>
      </c>
      <c r="D12" s="1946"/>
      <c r="E12" s="478" t="s">
        <v>34</v>
      </c>
      <c r="F12" s="479"/>
      <c r="G12" s="478">
        <v>0</v>
      </c>
      <c r="H12" s="478">
        <v>0</v>
      </c>
      <c r="I12" s="477"/>
      <c r="J12" s="478">
        <v>16</v>
      </c>
      <c r="K12" s="478">
        <v>6</v>
      </c>
      <c r="L12" s="477"/>
      <c r="M12" s="478">
        <v>0</v>
      </c>
      <c r="N12" s="478">
        <v>2</v>
      </c>
      <c r="O12" s="478">
        <v>1</v>
      </c>
      <c r="P12" s="478">
        <v>2</v>
      </c>
      <c r="Q12" s="478">
        <v>4</v>
      </c>
      <c r="R12" s="478">
        <v>4</v>
      </c>
      <c r="S12" s="477"/>
      <c r="T12" s="478">
        <v>9</v>
      </c>
      <c r="U12" s="478">
        <v>1</v>
      </c>
      <c r="V12" s="478">
        <v>7</v>
      </c>
      <c r="W12" s="478">
        <v>0</v>
      </c>
      <c r="X12" s="478">
        <v>17</v>
      </c>
      <c r="Y12" s="478">
        <v>0</v>
      </c>
      <c r="Z12" s="477"/>
      <c r="AA12" s="478">
        <v>61</v>
      </c>
      <c r="AB12" s="478">
        <v>8</v>
      </c>
      <c r="AC12" s="477">
        <f t="shared" si="2"/>
        <v>69</v>
      </c>
      <c r="AD12" s="476">
        <f t="shared" si="3"/>
        <v>69</v>
      </c>
      <c r="AE12" s="462"/>
      <c r="BA12" s="470"/>
      <c r="BB12" s="469"/>
      <c r="BC12" s="469"/>
    </row>
    <row r="13" spans="1:55" ht="15" customHeight="1">
      <c r="A13" s="468">
        <v>1</v>
      </c>
      <c r="B13" s="468">
        <v>1</v>
      </c>
      <c r="C13" s="468">
        <v>12</v>
      </c>
      <c r="D13" s="1946"/>
      <c r="E13" s="478" t="s">
        <v>35</v>
      </c>
      <c r="F13" s="479"/>
      <c r="G13" s="478">
        <v>3</v>
      </c>
      <c r="H13" s="478">
        <v>0</v>
      </c>
      <c r="I13" s="477"/>
      <c r="J13" s="478">
        <v>10</v>
      </c>
      <c r="K13" s="478">
        <v>12</v>
      </c>
      <c r="L13" s="477"/>
      <c r="M13" s="478">
        <v>3</v>
      </c>
      <c r="N13" s="478">
        <v>1</v>
      </c>
      <c r="O13" s="478">
        <v>0</v>
      </c>
      <c r="P13" s="478">
        <v>2</v>
      </c>
      <c r="Q13" s="478">
        <v>2</v>
      </c>
      <c r="R13" s="478">
        <v>2</v>
      </c>
      <c r="S13" s="477"/>
      <c r="T13" s="478">
        <v>3</v>
      </c>
      <c r="U13" s="478">
        <v>1</v>
      </c>
      <c r="V13" s="478">
        <v>4</v>
      </c>
      <c r="W13" s="478">
        <v>0</v>
      </c>
      <c r="X13" s="478">
        <v>15</v>
      </c>
      <c r="Y13" s="478">
        <v>2</v>
      </c>
      <c r="Z13" s="477"/>
      <c r="AA13" s="478">
        <v>49</v>
      </c>
      <c r="AB13" s="478">
        <v>11</v>
      </c>
      <c r="AC13" s="477">
        <f t="shared" si="2"/>
        <v>60</v>
      </c>
      <c r="AD13" s="476">
        <f t="shared" si="3"/>
        <v>60</v>
      </c>
      <c r="AE13" s="462"/>
      <c r="BA13" s="470"/>
      <c r="BB13" s="469"/>
      <c r="BC13" s="469"/>
    </row>
    <row r="14" spans="1:55" ht="15" customHeight="1">
      <c r="A14" s="468">
        <v>1</v>
      </c>
      <c r="B14" s="468">
        <v>1</v>
      </c>
      <c r="C14" s="468">
        <v>2</v>
      </c>
      <c r="D14" s="1946"/>
      <c r="E14" s="478" t="s">
        <v>27</v>
      </c>
      <c r="F14" s="479"/>
      <c r="G14" s="478">
        <v>1</v>
      </c>
      <c r="H14" s="478">
        <v>0</v>
      </c>
      <c r="I14" s="478"/>
      <c r="J14" s="478">
        <v>32</v>
      </c>
      <c r="K14" s="478">
        <v>4</v>
      </c>
      <c r="L14" s="478"/>
      <c r="M14" s="478">
        <v>0</v>
      </c>
      <c r="N14" s="478">
        <v>0</v>
      </c>
      <c r="O14" s="478">
        <v>0</v>
      </c>
      <c r="P14" s="478">
        <v>0</v>
      </c>
      <c r="Q14" s="478">
        <v>1</v>
      </c>
      <c r="R14" s="478">
        <v>0</v>
      </c>
      <c r="S14" s="478"/>
      <c r="T14" s="478">
        <v>2</v>
      </c>
      <c r="U14" s="478">
        <v>0</v>
      </c>
      <c r="V14" s="478">
        <v>1</v>
      </c>
      <c r="W14" s="478">
        <v>0</v>
      </c>
      <c r="X14" s="478">
        <v>0</v>
      </c>
      <c r="Y14" s="477">
        <v>0</v>
      </c>
      <c r="Z14" s="477"/>
      <c r="AA14" s="478">
        <v>25</v>
      </c>
      <c r="AB14" s="478">
        <v>16</v>
      </c>
      <c r="AC14" s="477">
        <f t="shared" si="2"/>
        <v>41</v>
      </c>
      <c r="AD14" s="476">
        <f t="shared" si="3"/>
        <v>41</v>
      </c>
      <c r="AE14" s="462"/>
      <c r="BA14" s="470"/>
      <c r="BB14" s="469"/>
      <c r="BC14" s="469"/>
    </row>
    <row r="15" spans="1:55" ht="15" customHeight="1">
      <c r="A15" s="468">
        <v>1</v>
      </c>
      <c r="B15" s="468">
        <v>1</v>
      </c>
      <c r="C15" s="468">
        <v>4</v>
      </c>
      <c r="D15" s="1946"/>
      <c r="E15" s="478" t="s">
        <v>10</v>
      </c>
      <c r="F15" s="479"/>
      <c r="G15" s="478">
        <v>0</v>
      </c>
      <c r="H15" s="478">
        <v>0</v>
      </c>
      <c r="I15" s="478"/>
      <c r="J15" s="478">
        <v>13</v>
      </c>
      <c r="K15" s="478">
        <v>0</v>
      </c>
      <c r="L15" s="478"/>
      <c r="M15" s="478">
        <v>0</v>
      </c>
      <c r="N15" s="478">
        <v>0</v>
      </c>
      <c r="O15" s="478">
        <v>0</v>
      </c>
      <c r="P15" s="478">
        <v>0</v>
      </c>
      <c r="Q15" s="478">
        <v>1</v>
      </c>
      <c r="R15" s="478">
        <v>0</v>
      </c>
      <c r="S15" s="478"/>
      <c r="T15" s="478">
        <v>3</v>
      </c>
      <c r="U15" s="478">
        <v>0</v>
      </c>
      <c r="V15" s="478">
        <v>0</v>
      </c>
      <c r="W15" s="478">
        <v>0</v>
      </c>
      <c r="X15" s="478">
        <v>0</v>
      </c>
      <c r="Y15" s="477">
        <v>0</v>
      </c>
      <c r="Z15" s="477"/>
      <c r="AA15" s="478">
        <v>13</v>
      </c>
      <c r="AB15" s="478">
        <v>4</v>
      </c>
      <c r="AC15" s="477">
        <f t="shared" si="2"/>
        <v>17</v>
      </c>
      <c r="AD15" s="476">
        <f t="shared" si="3"/>
        <v>17</v>
      </c>
      <c r="AE15" s="462"/>
      <c r="BA15" s="470"/>
      <c r="BB15" s="469"/>
      <c r="BC15" s="469"/>
    </row>
    <row r="16" spans="1:55" ht="15" customHeight="1">
      <c r="A16" s="468">
        <v>1</v>
      </c>
      <c r="B16" s="468">
        <v>1</v>
      </c>
      <c r="C16" s="468">
        <v>1</v>
      </c>
      <c r="D16" s="1946"/>
      <c r="E16" s="478" t="s">
        <v>36</v>
      </c>
      <c r="F16" s="479"/>
      <c r="G16" s="478">
        <v>2</v>
      </c>
      <c r="H16" s="478">
        <v>0</v>
      </c>
      <c r="I16" s="478"/>
      <c r="J16" s="478">
        <v>5</v>
      </c>
      <c r="K16" s="478">
        <v>2</v>
      </c>
      <c r="L16" s="478"/>
      <c r="M16" s="478">
        <v>4</v>
      </c>
      <c r="N16" s="478">
        <v>1</v>
      </c>
      <c r="O16" s="478">
        <v>0</v>
      </c>
      <c r="P16" s="478">
        <v>1</v>
      </c>
      <c r="Q16" s="478">
        <v>0</v>
      </c>
      <c r="R16" s="478">
        <v>0</v>
      </c>
      <c r="S16" s="478"/>
      <c r="T16" s="478">
        <v>0</v>
      </c>
      <c r="U16" s="478">
        <v>1</v>
      </c>
      <c r="V16" s="478">
        <v>0</v>
      </c>
      <c r="W16" s="478">
        <v>0</v>
      </c>
      <c r="X16" s="478">
        <v>1</v>
      </c>
      <c r="Y16" s="477">
        <v>0</v>
      </c>
      <c r="Z16" s="477"/>
      <c r="AA16" s="478">
        <v>10</v>
      </c>
      <c r="AB16" s="478">
        <v>7</v>
      </c>
      <c r="AC16" s="477">
        <f t="shared" si="2"/>
        <v>17</v>
      </c>
      <c r="AD16" s="476">
        <f t="shared" si="3"/>
        <v>17</v>
      </c>
      <c r="AE16" s="462"/>
      <c r="AJ16" s="2183"/>
      <c r="AK16" s="2183"/>
      <c r="AL16" s="2183"/>
      <c r="AM16" s="2183"/>
      <c r="AN16" s="2183"/>
      <c r="AO16" s="2183"/>
      <c r="AP16" s="2183"/>
      <c r="AQ16" s="2183"/>
      <c r="BA16" s="470"/>
      <c r="BB16" s="469"/>
      <c r="BC16" s="469"/>
    </row>
    <row r="17" spans="1:55" ht="15" customHeight="1">
      <c r="A17" s="468">
        <v>1</v>
      </c>
      <c r="B17" s="468">
        <v>1</v>
      </c>
      <c r="C17" s="468">
        <v>8</v>
      </c>
      <c r="D17" s="1946"/>
      <c r="E17" s="485" t="s">
        <v>31</v>
      </c>
      <c r="F17" s="479"/>
      <c r="G17" s="478">
        <v>0</v>
      </c>
      <c r="H17" s="478">
        <v>0</v>
      </c>
      <c r="I17" s="478"/>
      <c r="J17" s="478">
        <v>0</v>
      </c>
      <c r="K17" s="478">
        <v>0</v>
      </c>
      <c r="L17" s="478"/>
      <c r="M17" s="478">
        <v>0</v>
      </c>
      <c r="N17" s="478">
        <v>0</v>
      </c>
      <c r="O17" s="478">
        <v>0</v>
      </c>
      <c r="P17" s="478">
        <v>0</v>
      </c>
      <c r="Q17" s="478">
        <v>0</v>
      </c>
      <c r="R17" s="478">
        <v>0</v>
      </c>
      <c r="S17" s="478"/>
      <c r="T17" s="478">
        <v>1</v>
      </c>
      <c r="U17" s="478">
        <v>0</v>
      </c>
      <c r="V17" s="478">
        <v>0</v>
      </c>
      <c r="W17" s="478">
        <v>0</v>
      </c>
      <c r="X17" s="478">
        <v>2</v>
      </c>
      <c r="Y17" s="497">
        <v>0</v>
      </c>
      <c r="Z17" s="477"/>
      <c r="AA17" s="478">
        <v>3</v>
      </c>
      <c r="AB17" s="478">
        <v>0</v>
      </c>
      <c r="AC17" s="477">
        <f t="shared" si="2"/>
        <v>3</v>
      </c>
      <c r="AD17" s="476">
        <f t="shared" si="3"/>
        <v>3</v>
      </c>
      <c r="AE17" s="462"/>
      <c r="AJ17" s="2183"/>
      <c r="AK17" s="2183"/>
      <c r="AL17" s="2183"/>
      <c r="AM17" s="2183"/>
      <c r="AN17" s="2183"/>
      <c r="AO17" s="2183"/>
      <c r="AP17" s="2183"/>
      <c r="AQ17" s="2183"/>
      <c r="BA17" s="470"/>
      <c r="BB17" s="469"/>
      <c r="BC17" s="469"/>
    </row>
    <row r="18" spans="1:55" ht="15" customHeight="1">
      <c r="A18" s="468">
        <v>1</v>
      </c>
      <c r="B18" s="468">
        <v>1</v>
      </c>
      <c r="C18" s="468">
        <v>14</v>
      </c>
      <c r="D18" s="1946"/>
      <c r="E18" s="478" t="s">
        <v>24</v>
      </c>
      <c r="F18" s="479"/>
      <c r="G18" s="478">
        <v>0</v>
      </c>
      <c r="H18" s="478">
        <v>0</v>
      </c>
      <c r="I18" s="478"/>
      <c r="J18" s="478">
        <v>8</v>
      </c>
      <c r="K18" s="478">
        <v>0</v>
      </c>
      <c r="L18" s="478"/>
      <c r="M18" s="478">
        <v>0</v>
      </c>
      <c r="N18" s="478">
        <v>0</v>
      </c>
      <c r="O18" s="478">
        <v>0</v>
      </c>
      <c r="P18" s="478">
        <v>0</v>
      </c>
      <c r="Q18" s="478">
        <v>0</v>
      </c>
      <c r="R18" s="478">
        <v>0</v>
      </c>
      <c r="S18" s="478"/>
      <c r="T18" s="478">
        <v>1</v>
      </c>
      <c r="U18" s="478">
        <v>0</v>
      </c>
      <c r="V18" s="478">
        <v>0</v>
      </c>
      <c r="W18" s="478">
        <v>0</v>
      </c>
      <c r="X18" s="478">
        <v>0</v>
      </c>
      <c r="Y18" s="497">
        <v>0</v>
      </c>
      <c r="Z18" s="477"/>
      <c r="AA18" s="478">
        <v>8</v>
      </c>
      <c r="AB18" s="478">
        <v>1</v>
      </c>
      <c r="AC18" s="477">
        <f t="shared" si="2"/>
        <v>9</v>
      </c>
      <c r="AD18" s="476">
        <f t="shared" si="3"/>
        <v>9</v>
      </c>
      <c r="AE18" s="462"/>
      <c r="AJ18" s="2183"/>
      <c r="AK18" s="2183"/>
      <c r="AL18" s="2183"/>
      <c r="AM18" s="2183"/>
      <c r="AN18" s="2183"/>
      <c r="AO18" s="2183"/>
      <c r="AP18" s="2183"/>
      <c r="AQ18" s="2183"/>
      <c r="BA18" s="470"/>
      <c r="BB18" s="469"/>
      <c r="BC18" s="469"/>
    </row>
    <row r="19" spans="1:55" ht="15" customHeight="1">
      <c r="A19" s="468">
        <v>1</v>
      </c>
      <c r="B19" s="468">
        <v>6</v>
      </c>
      <c r="C19" s="468">
        <v>10</v>
      </c>
      <c r="D19" s="1957"/>
      <c r="E19" s="496" t="s">
        <v>32</v>
      </c>
      <c r="F19" s="495"/>
      <c r="G19" s="473">
        <v>0</v>
      </c>
      <c r="H19" s="473">
        <v>0</v>
      </c>
      <c r="I19" s="473"/>
      <c r="J19" s="473">
        <v>8</v>
      </c>
      <c r="K19" s="473">
        <v>1</v>
      </c>
      <c r="L19" s="473"/>
      <c r="M19" s="473">
        <v>0</v>
      </c>
      <c r="N19" s="473">
        <v>0</v>
      </c>
      <c r="O19" s="473">
        <v>0</v>
      </c>
      <c r="P19" s="473">
        <v>0</v>
      </c>
      <c r="Q19" s="473">
        <v>0</v>
      </c>
      <c r="R19" s="473">
        <v>0</v>
      </c>
      <c r="S19" s="473"/>
      <c r="T19" s="473">
        <v>0</v>
      </c>
      <c r="U19" s="473">
        <v>0</v>
      </c>
      <c r="V19" s="473">
        <v>1</v>
      </c>
      <c r="W19" s="473">
        <v>0</v>
      </c>
      <c r="X19" s="473">
        <v>1</v>
      </c>
      <c r="Y19" s="473">
        <v>0</v>
      </c>
      <c r="Z19" s="473"/>
      <c r="AA19" s="473">
        <v>7</v>
      </c>
      <c r="AB19" s="473">
        <v>4</v>
      </c>
      <c r="AC19" s="473">
        <f t="shared" si="2"/>
        <v>11</v>
      </c>
      <c r="AD19" s="472">
        <f t="shared" si="3"/>
        <v>11</v>
      </c>
      <c r="AE19" s="462"/>
      <c r="AJ19" s="2183"/>
      <c r="AK19" s="2183"/>
      <c r="AL19" s="2183"/>
      <c r="AM19" s="2183"/>
      <c r="AN19" s="2183"/>
      <c r="AO19" s="2183"/>
      <c r="AP19" s="2183"/>
      <c r="AQ19" s="2183"/>
      <c r="BA19" s="470"/>
      <c r="BB19" s="469"/>
      <c r="BC19" s="469"/>
    </row>
    <row r="20" spans="1:55" ht="15" customHeight="1">
      <c r="A20" s="468"/>
      <c r="B20" s="468"/>
      <c r="C20" s="468"/>
      <c r="D20" s="1959">
        <v>1402</v>
      </c>
      <c r="E20" s="381" t="s">
        <v>2</v>
      </c>
      <c r="F20" s="494"/>
      <c r="G20" s="493">
        <f>SUM(G21:G30)</f>
        <v>19</v>
      </c>
      <c r="H20" s="493">
        <f>SUM(H21:H30)</f>
        <v>0</v>
      </c>
      <c r="I20" s="493">
        <f>SUM(I21:I30)</f>
        <v>0</v>
      </c>
      <c r="J20" s="493">
        <f>SUM(J21:J30)</f>
        <v>181</v>
      </c>
      <c r="K20" s="493">
        <f>SUM(K21:K30)</f>
        <v>53</v>
      </c>
      <c r="L20" s="493"/>
      <c r="M20" s="493">
        <f t="shared" ref="M20:R20" si="4">SUM(M21:M30)</f>
        <v>13</v>
      </c>
      <c r="N20" s="493">
        <f t="shared" si="4"/>
        <v>8</v>
      </c>
      <c r="O20" s="493">
        <f t="shared" si="4"/>
        <v>15</v>
      </c>
      <c r="P20" s="493">
        <f t="shared" si="4"/>
        <v>6</v>
      </c>
      <c r="Q20" s="493">
        <f t="shared" si="4"/>
        <v>13</v>
      </c>
      <c r="R20" s="493">
        <f t="shared" si="4"/>
        <v>18</v>
      </c>
      <c r="S20" s="493"/>
      <c r="T20" s="493">
        <f t="shared" ref="T20:Y20" si="5">SUM(T21:T30)</f>
        <v>53</v>
      </c>
      <c r="U20" s="493">
        <f t="shared" si="5"/>
        <v>25</v>
      </c>
      <c r="V20" s="493">
        <f t="shared" si="5"/>
        <v>37</v>
      </c>
      <c r="W20" s="493">
        <f t="shared" si="5"/>
        <v>3</v>
      </c>
      <c r="X20" s="493">
        <f t="shared" si="5"/>
        <v>55</v>
      </c>
      <c r="Y20" s="493">
        <f t="shared" si="5"/>
        <v>1</v>
      </c>
      <c r="Z20" s="493"/>
      <c r="AA20" s="493">
        <f>SUM(AA21:AA30)</f>
        <v>311</v>
      </c>
      <c r="AB20" s="493">
        <f>SUM(AB21:AB30)</f>
        <v>189</v>
      </c>
      <c r="AC20" s="493">
        <f t="shared" si="2"/>
        <v>500</v>
      </c>
      <c r="AD20" s="492">
        <f t="shared" si="3"/>
        <v>500</v>
      </c>
      <c r="AE20" s="462"/>
      <c r="AJ20" s="2183"/>
      <c r="AK20" s="2183"/>
      <c r="AL20" s="2183"/>
      <c r="AM20" s="2183"/>
      <c r="AN20" s="2183"/>
      <c r="AO20" s="2183"/>
      <c r="AP20" s="2183"/>
      <c r="AQ20" s="2183"/>
      <c r="BA20" s="470"/>
      <c r="BB20" s="469"/>
      <c r="BC20" s="469"/>
    </row>
    <row r="21" spans="1:55" ht="15" customHeight="1">
      <c r="A21" s="468">
        <v>2</v>
      </c>
      <c r="B21" s="468">
        <v>4</v>
      </c>
      <c r="C21" s="468">
        <v>11</v>
      </c>
      <c r="D21" s="1946"/>
      <c r="E21" s="478" t="s">
        <v>37</v>
      </c>
      <c r="F21" s="479"/>
      <c r="G21" s="478">
        <v>0</v>
      </c>
      <c r="H21" s="478">
        <v>0</v>
      </c>
      <c r="I21" s="477"/>
      <c r="J21" s="478">
        <v>81</v>
      </c>
      <c r="K21" s="478">
        <v>15</v>
      </c>
      <c r="L21" s="477"/>
      <c r="M21" s="478">
        <v>5</v>
      </c>
      <c r="N21" s="478">
        <v>1</v>
      </c>
      <c r="O21" s="478">
        <v>4</v>
      </c>
      <c r="P21" s="478">
        <v>4</v>
      </c>
      <c r="Q21" s="478">
        <v>4</v>
      </c>
      <c r="R21" s="478">
        <v>5</v>
      </c>
      <c r="S21" s="477"/>
      <c r="T21" s="478">
        <v>19</v>
      </c>
      <c r="U21" s="478">
        <v>12</v>
      </c>
      <c r="V21" s="478">
        <v>10</v>
      </c>
      <c r="W21" s="478">
        <v>1</v>
      </c>
      <c r="X21" s="478">
        <v>18</v>
      </c>
      <c r="Y21" s="478">
        <v>0</v>
      </c>
      <c r="Z21" s="477"/>
      <c r="AA21" s="478">
        <v>118</v>
      </c>
      <c r="AB21" s="478">
        <v>61</v>
      </c>
      <c r="AC21" s="477">
        <f t="shared" si="2"/>
        <v>179</v>
      </c>
      <c r="AD21" s="476">
        <f t="shared" si="3"/>
        <v>179</v>
      </c>
      <c r="AE21" s="462"/>
      <c r="BA21" s="470"/>
      <c r="BB21" s="469"/>
      <c r="BC21" s="469"/>
    </row>
    <row r="22" spans="1:55" ht="15" customHeight="1">
      <c r="A22" s="468">
        <v>2</v>
      </c>
      <c r="B22" s="468">
        <v>4</v>
      </c>
      <c r="C22" s="468">
        <v>10</v>
      </c>
      <c r="D22" s="1946"/>
      <c r="E22" s="478" t="s">
        <v>38</v>
      </c>
      <c r="F22" s="479"/>
      <c r="G22" s="478">
        <v>0</v>
      </c>
      <c r="H22" s="478">
        <v>0</v>
      </c>
      <c r="I22" s="477"/>
      <c r="J22" s="478">
        <v>32</v>
      </c>
      <c r="K22" s="478">
        <v>7</v>
      </c>
      <c r="L22" s="477"/>
      <c r="M22" s="478">
        <v>0</v>
      </c>
      <c r="N22" s="478">
        <v>2</v>
      </c>
      <c r="O22" s="478">
        <v>1</v>
      </c>
      <c r="P22" s="478">
        <v>1</v>
      </c>
      <c r="Q22" s="478">
        <v>0</v>
      </c>
      <c r="R22" s="478">
        <v>3</v>
      </c>
      <c r="S22" s="477"/>
      <c r="T22" s="478">
        <v>9</v>
      </c>
      <c r="U22" s="478">
        <v>1</v>
      </c>
      <c r="V22" s="478">
        <v>6</v>
      </c>
      <c r="W22" s="478">
        <v>1</v>
      </c>
      <c r="X22" s="478">
        <v>14</v>
      </c>
      <c r="Y22" s="478">
        <v>0</v>
      </c>
      <c r="Z22" s="477"/>
      <c r="AA22" s="478">
        <v>56</v>
      </c>
      <c r="AB22" s="478">
        <v>21</v>
      </c>
      <c r="AC22" s="477">
        <f t="shared" si="2"/>
        <v>77</v>
      </c>
      <c r="AD22" s="476">
        <f t="shared" si="3"/>
        <v>77</v>
      </c>
      <c r="AE22" s="462"/>
      <c r="BA22" s="470"/>
      <c r="BB22" s="469"/>
      <c r="BC22" s="469"/>
    </row>
    <row r="23" spans="1:55" ht="15" customHeight="1">
      <c r="A23" s="468">
        <v>2</v>
      </c>
      <c r="B23" s="468">
        <v>4</v>
      </c>
      <c r="C23" s="468">
        <v>10</v>
      </c>
      <c r="D23" s="1946"/>
      <c r="E23" s="478" t="s">
        <v>39</v>
      </c>
      <c r="F23" s="479"/>
      <c r="G23" s="478">
        <v>1</v>
      </c>
      <c r="H23" s="478">
        <v>0</v>
      </c>
      <c r="I23" s="477"/>
      <c r="J23" s="478">
        <v>17</v>
      </c>
      <c r="K23" s="478">
        <v>19</v>
      </c>
      <c r="L23" s="477"/>
      <c r="M23" s="478">
        <v>2</v>
      </c>
      <c r="N23" s="478">
        <v>3</v>
      </c>
      <c r="O23" s="478">
        <v>2</v>
      </c>
      <c r="P23" s="478">
        <v>1</v>
      </c>
      <c r="Q23" s="478">
        <v>3</v>
      </c>
      <c r="R23" s="478">
        <v>3</v>
      </c>
      <c r="S23" s="477"/>
      <c r="T23" s="478">
        <v>14</v>
      </c>
      <c r="U23" s="478">
        <v>0</v>
      </c>
      <c r="V23" s="478">
        <v>9</v>
      </c>
      <c r="W23" s="478">
        <v>0</v>
      </c>
      <c r="X23" s="478">
        <v>13</v>
      </c>
      <c r="Y23" s="478">
        <v>1</v>
      </c>
      <c r="Z23" s="477"/>
      <c r="AA23" s="478">
        <v>48</v>
      </c>
      <c r="AB23" s="478">
        <v>40</v>
      </c>
      <c r="AC23" s="477">
        <f t="shared" si="2"/>
        <v>88</v>
      </c>
      <c r="AD23" s="476">
        <f t="shared" si="3"/>
        <v>88</v>
      </c>
      <c r="AE23" s="462"/>
      <c r="BA23" s="470"/>
      <c r="BB23" s="469"/>
      <c r="BC23" s="469"/>
    </row>
    <row r="24" spans="1:55" ht="15" customHeight="1">
      <c r="A24" s="468">
        <v>2</v>
      </c>
      <c r="B24" s="468">
        <v>4</v>
      </c>
      <c r="C24" s="468">
        <v>3</v>
      </c>
      <c r="D24" s="1946"/>
      <c r="E24" s="478" t="s">
        <v>40</v>
      </c>
      <c r="F24" s="479"/>
      <c r="G24" s="478">
        <v>0</v>
      </c>
      <c r="H24" s="478">
        <v>0</v>
      </c>
      <c r="I24" s="477"/>
      <c r="J24" s="478">
        <v>17</v>
      </c>
      <c r="K24" s="478">
        <v>3</v>
      </c>
      <c r="L24" s="477"/>
      <c r="M24" s="478">
        <v>4</v>
      </c>
      <c r="N24" s="478">
        <v>2</v>
      </c>
      <c r="O24" s="478">
        <v>3</v>
      </c>
      <c r="P24" s="478">
        <v>0</v>
      </c>
      <c r="Q24" s="478">
        <v>0</v>
      </c>
      <c r="R24" s="478">
        <v>6</v>
      </c>
      <c r="S24" s="477"/>
      <c r="T24" s="478">
        <v>3</v>
      </c>
      <c r="U24" s="478">
        <v>3</v>
      </c>
      <c r="V24" s="478">
        <v>2</v>
      </c>
      <c r="W24" s="478">
        <v>0</v>
      </c>
      <c r="X24" s="478">
        <v>5</v>
      </c>
      <c r="Y24" s="478">
        <v>0</v>
      </c>
      <c r="Z24" s="477"/>
      <c r="AA24" s="478">
        <v>31</v>
      </c>
      <c r="AB24" s="478">
        <v>17</v>
      </c>
      <c r="AC24" s="477">
        <f t="shared" si="2"/>
        <v>48</v>
      </c>
      <c r="AD24" s="476">
        <f t="shared" si="3"/>
        <v>48</v>
      </c>
      <c r="AE24" s="462"/>
      <c r="BA24" s="470"/>
      <c r="BB24" s="469"/>
      <c r="BC24" s="469"/>
    </row>
    <row r="25" spans="1:55" ht="15" customHeight="1">
      <c r="A25" s="468">
        <v>2</v>
      </c>
      <c r="B25" s="468">
        <v>4</v>
      </c>
      <c r="C25" s="468">
        <v>7</v>
      </c>
      <c r="D25" s="1946"/>
      <c r="E25" s="478" t="s">
        <v>41</v>
      </c>
      <c r="F25" s="479"/>
      <c r="G25" s="478">
        <v>0</v>
      </c>
      <c r="H25" s="478">
        <v>0</v>
      </c>
      <c r="I25" s="477"/>
      <c r="J25" s="478">
        <v>13</v>
      </c>
      <c r="K25" s="478">
        <v>1</v>
      </c>
      <c r="L25" s="477"/>
      <c r="M25" s="478">
        <v>1</v>
      </c>
      <c r="N25" s="478">
        <v>0</v>
      </c>
      <c r="O25" s="478">
        <v>2</v>
      </c>
      <c r="P25" s="478">
        <v>0</v>
      </c>
      <c r="Q25" s="478">
        <v>3</v>
      </c>
      <c r="R25" s="478">
        <v>0</v>
      </c>
      <c r="S25" s="477"/>
      <c r="T25" s="478">
        <v>2</v>
      </c>
      <c r="U25" s="478">
        <v>4</v>
      </c>
      <c r="V25" s="478">
        <v>2</v>
      </c>
      <c r="W25" s="478">
        <v>1</v>
      </c>
      <c r="X25" s="478">
        <v>0</v>
      </c>
      <c r="Y25" s="478">
        <v>0</v>
      </c>
      <c r="Z25" s="477"/>
      <c r="AA25" s="478">
        <v>19</v>
      </c>
      <c r="AB25" s="478">
        <v>10</v>
      </c>
      <c r="AC25" s="477">
        <f t="shared" si="2"/>
        <v>29</v>
      </c>
      <c r="AD25" s="476">
        <f t="shared" si="3"/>
        <v>29</v>
      </c>
      <c r="AE25" s="462"/>
      <c r="BA25" s="470"/>
      <c r="BB25" s="469"/>
      <c r="BC25" s="469"/>
    </row>
    <row r="26" spans="1:55" ht="15" customHeight="1">
      <c r="A26" s="468">
        <v>2</v>
      </c>
      <c r="B26" s="468">
        <v>4</v>
      </c>
      <c r="C26" s="468">
        <v>1</v>
      </c>
      <c r="D26" s="1946"/>
      <c r="E26" s="478" t="s">
        <v>42</v>
      </c>
      <c r="F26" s="479"/>
      <c r="G26" s="478">
        <v>1</v>
      </c>
      <c r="H26" s="478">
        <v>0</v>
      </c>
      <c r="I26" s="477"/>
      <c r="J26" s="478">
        <v>3</v>
      </c>
      <c r="K26" s="478">
        <v>3</v>
      </c>
      <c r="L26" s="477"/>
      <c r="M26" s="478">
        <v>0</v>
      </c>
      <c r="N26" s="478">
        <v>0</v>
      </c>
      <c r="O26" s="478">
        <v>0</v>
      </c>
      <c r="P26" s="478">
        <v>0</v>
      </c>
      <c r="Q26" s="478">
        <v>1</v>
      </c>
      <c r="R26" s="478">
        <v>1</v>
      </c>
      <c r="S26" s="477"/>
      <c r="T26" s="478">
        <v>2</v>
      </c>
      <c r="U26" s="478">
        <v>2</v>
      </c>
      <c r="V26" s="478">
        <v>2</v>
      </c>
      <c r="W26" s="478">
        <v>0</v>
      </c>
      <c r="X26" s="478">
        <v>2</v>
      </c>
      <c r="Y26" s="478">
        <v>0</v>
      </c>
      <c r="Z26" s="477"/>
      <c r="AA26" s="478">
        <v>9</v>
      </c>
      <c r="AB26" s="478">
        <v>8</v>
      </c>
      <c r="AC26" s="477">
        <f t="shared" si="2"/>
        <v>17</v>
      </c>
      <c r="AD26" s="476">
        <f t="shared" si="3"/>
        <v>17</v>
      </c>
      <c r="AE26" s="462"/>
      <c r="BA26" s="470"/>
      <c r="BB26" s="469"/>
    </row>
    <row r="27" spans="1:55" ht="15" customHeight="1">
      <c r="A27" s="468">
        <v>2</v>
      </c>
      <c r="B27" s="468">
        <v>4</v>
      </c>
      <c r="C27" s="468">
        <v>9</v>
      </c>
      <c r="D27" s="1946"/>
      <c r="E27" s="478" t="s">
        <v>43</v>
      </c>
      <c r="F27" s="479"/>
      <c r="G27" s="478">
        <v>3</v>
      </c>
      <c r="H27" s="478">
        <v>0</v>
      </c>
      <c r="I27" s="477"/>
      <c r="J27" s="478">
        <v>11</v>
      </c>
      <c r="K27" s="478">
        <v>5</v>
      </c>
      <c r="L27" s="477"/>
      <c r="M27" s="478">
        <v>1</v>
      </c>
      <c r="N27" s="478">
        <v>0</v>
      </c>
      <c r="O27" s="478">
        <v>1</v>
      </c>
      <c r="P27" s="478">
        <v>0</v>
      </c>
      <c r="Q27" s="478">
        <v>0</v>
      </c>
      <c r="R27" s="478">
        <v>0</v>
      </c>
      <c r="S27" s="477"/>
      <c r="T27" s="478">
        <v>3</v>
      </c>
      <c r="U27" s="478">
        <v>3</v>
      </c>
      <c r="V27" s="478">
        <v>4</v>
      </c>
      <c r="W27" s="478">
        <v>0</v>
      </c>
      <c r="X27" s="478">
        <v>0</v>
      </c>
      <c r="Y27" s="478">
        <v>0</v>
      </c>
      <c r="Z27" s="477"/>
      <c r="AA27" s="478">
        <v>18</v>
      </c>
      <c r="AB27" s="478">
        <v>13</v>
      </c>
      <c r="AC27" s="477">
        <f t="shared" si="2"/>
        <v>31</v>
      </c>
      <c r="AD27" s="476">
        <f t="shared" si="3"/>
        <v>31</v>
      </c>
      <c r="AE27" s="462"/>
      <c r="BA27" s="470"/>
      <c r="BB27" s="469"/>
    </row>
    <row r="28" spans="1:55" ht="15" customHeight="1">
      <c r="A28" s="468">
        <v>2</v>
      </c>
      <c r="B28" s="468">
        <v>4</v>
      </c>
      <c r="C28" s="468">
        <v>11</v>
      </c>
      <c r="D28" s="1946"/>
      <c r="E28" s="478" t="s">
        <v>44</v>
      </c>
      <c r="F28" s="479"/>
      <c r="G28" s="478">
        <v>13</v>
      </c>
      <c r="H28" s="478">
        <v>0</v>
      </c>
      <c r="I28" s="477"/>
      <c r="J28" s="478">
        <v>7</v>
      </c>
      <c r="K28" s="478">
        <v>0</v>
      </c>
      <c r="L28" s="477"/>
      <c r="M28" s="478">
        <v>0</v>
      </c>
      <c r="N28" s="478">
        <v>0</v>
      </c>
      <c r="O28" s="478">
        <v>2</v>
      </c>
      <c r="P28" s="478">
        <v>0</v>
      </c>
      <c r="Q28" s="478">
        <v>2</v>
      </c>
      <c r="R28" s="478">
        <v>0</v>
      </c>
      <c r="S28" s="477"/>
      <c r="T28" s="478">
        <v>1</v>
      </c>
      <c r="U28" s="478">
        <v>0</v>
      </c>
      <c r="V28" s="478">
        <v>1</v>
      </c>
      <c r="W28" s="478">
        <v>0</v>
      </c>
      <c r="X28" s="478">
        <v>3</v>
      </c>
      <c r="Y28" s="478">
        <v>0</v>
      </c>
      <c r="Z28" s="477"/>
      <c r="AA28" s="478">
        <v>11</v>
      </c>
      <c r="AB28" s="478">
        <v>18</v>
      </c>
      <c r="AC28" s="477">
        <f t="shared" si="2"/>
        <v>29</v>
      </c>
      <c r="AD28" s="476">
        <f t="shared" si="3"/>
        <v>29</v>
      </c>
      <c r="AE28" s="462"/>
      <c r="BA28" s="470"/>
      <c r="BB28" s="469"/>
      <c r="BC28" s="469"/>
    </row>
    <row r="29" spans="1:55" ht="15" customHeight="1">
      <c r="A29" s="468">
        <v>2</v>
      </c>
      <c r="B29" s="468">
        <v>4</v>
      </c>
      <c r="C29" s="468">
        <v>10</v>
      </c>
      <c r="D29" s="1946"/>
      <c r="E29" s="478" t="s">
        <v>193</v>
      </c>
      <c r="F29" s="479"/>
      <c r="G29" s="478">
        <v>1</v>
      </c>
      <c r="H29" s="478">
        <v>0</v>
      </c>
      <c r="I29" s="477"/>
      <c r="J29" s="478">
        <v>0</v>
      </c>
      <c r="K29" s="478">
        <v>0</v>
      </c>
      <c r="L29" s="477"/>
      <c r="M29" s="478">
        <v>0</v>
      </c>
      <c r="N29" s="478">
        <v>0</v>
      </c>
      <c r="O29" s="478">
        <v>0</v>
      </c>
      <c r="P29" s="478">
        <v>0</v>
      </c>
      <c r="Q29" s="478">
        <v>0</v>
      </c>
      <c r="R29" s="478">
        <v>0</v>
      </c>
      <c r="S29" s="477"/>
      <c r="T29" s="478">
        <v>0</v>
      </c>
      <c r="U29" s="478">
        <v>0</v>
      </c>
      <c r="V29" s="478">
        <v>1</v>
      </c>
      <c r="W29" s="478">
        <v>0</v>
      </c>
      <c r="X29" s="478">
        <v>0</v>
      </c>
      <c r="Y29" s="478">
        <v>0</v>
      </c>
      <c r="Z29" s="477"/>
      <c r="AA29" s="478">
        <v>1</v>
      </c>
      <c r="AB29" s="478">
        <v>1</v>
      </c>
      <c r="AC29" s="477">
        <f t="shared" si="2"/>
        <v>2</v>
      </c>
      <c r="AD29" s="476">
        <f t="shared" si="3"/>
        <v>2</v>
      </c>
      <c r="AE29" s="462"/>
      <c r="BA29" s="470"/>
      <c r="BB29" s="469"/>
      <c r="BC29" s="469"/>
    </row>
    <row r="30" spans="1:55" ht="15" customHeight="1">
      <c r="A30" s="468">
        <v>2</v>
      </c>
      <c r="B30" s="468">
        <v>4</v>
      </c>
      <c r="C30" s="468">
        <v>11</v>
      </c>
      <c r="D30" s="1946"/>
      <c r="E30" s="478" t="s">
        <v>192</v>
      </c>
      <c r="F30" s="479"/>
      <c r="G30" s="478">
        <v>0</v>
      </c>
      <c r="H30" s="478">
        <v>0</v>
      </c>
      <c r="I30" s="477"/>
      <c r="J30" s="478">
        <v>0</v>
      </c>
      <c r="K30" s="478">
        <v>0</v>
      </c>
      <c r="L30" s="477"/>
      <c r="M30" s="478">
        <v>0</v>
      </c>
      <c r="N30" s="478">
        <v>0</v>
      </c>
      <c r="O30" s="478">
        <v>0</v>
      </c>
      <c r="P30" s="478">
        <v>0</v>
      </c>
      <c r="Q30" s="478">
        <v>0</v>
      </c>
      <c r="R30" s="478">
        <v>0</v>
      </c>
      <c r="S30" s="477"/>
      <c r="T30" s="478">
        <v>0</v>
      </c>
      <c r="U30" s="478">
        <v>0</v>
      </c>
      <c r="V30" s="478">
        <v>0</v>
      </c>
      <c r="W30" s="478">
        <v>0</v>
      </c>
      <c r="X30" s="478">
        <v>0</v>
      </c>
      <c r="Y30" s="478">
        <v>0</v>
      </c>
      <c r="Z30" s="477"/>
      <c r="AA30" s="478">
        <v>0</v>
      </c>
      <c r="AB30" s="478">
        <v>0</v>
      </c>
      <c r="AC30" s="477">
        <f t="shared" si="2"/>
        <v>0</v>
      </c>
      <c r="AD30" s="476">
        <f t="shared" si="3"/>
        <v>0</v>
      </c>
      <c r="AE30" s="462"/>
      <c r="BA30" s="470"/>
      <c r="BB30" s="469"/>
      <c r="BC30" s="469"/>
    </row>
    <row r="31" spans="1:55" ht="15" customHeight="1">
      <c r="A31" s="468"/>
      <c r="B31" s="468"/>
      <c r="C31" s="468"/>
      <c r="D31" s="1959">
        <v>1403</v>
      </c>
      <c r="E31" s="373" t="s">
        <v>3</v>
      </c>
      <c r="F31" s="482"/>
      <c r="G31" s="481">
        <f t="shared" ref="G31:AB31" si="6">SUM(G32:G34)</f>
        <v>3</v>
      </c>
      <c r="H31" s="481">
        <f t="shared" si="6"/>
        <v>0</v>
      </c>
      <c r="I31" s="481">
        <f t="shared" si="6"/>
        <v>0</v>
      </c>
      <c r="J31" s="481">
        <f t="shared" si="6"/>
        <v>168</v>
      </c>
      <c r="K31" s="481">
        <f t="shared" si="6"/>
        <v>34</v>
      </c>
      <c r="L31" s="481">
        <f t="shared" si="6"/>
        <v>0</v>
      </c>
      <c r="M31" s="481">
        <f t="shared" si="6"/>
        <v>8</v>
      </c>
      <c r="N31" s="481">
        <f t="shared" si="6"/>
        <v>0</v>
      </c>
      <c r="O31" s="481">
        <f t="shared" si="6"/>
        <v>6</v>
      </c>
      <c r="P31" s="481">
        <f t="shared" si="6"/>
        <v>0</v>
      </c>
      <c r="Q31" s="481">
        <f t="shared" si="6"/>
        <v>8</v>
      </c>
      <c r="R31" s="481">
        <f t="shared" si="6"/>
        <v>1</v>
      </c>
      <c r="S31" s="481">
        <f t="shared" si="6"/>
        <v>0</v>
      </c>
      <c r="T31" s="481">
        <f t="shared" si="6"/>
        <v>15</v>
      </c>
      <c r="U31" s="481">
        <f t="shared" si="6"/>
        <v>7</v>
      </c>
      <c r="V31" s="481">
        <f t="shared" si="6"/>
        <v>9</v>
      </c>
      <c r="W31" s="481">
        <f t="shared" si="6"/>
        <v>0</v>
      </c>
      <c r="X31" s="481">
        <f t="shared" si="6"/>
        <v>3</v>
      </c>
      <c r="Y31" s="481">
        <f t="shared" si="6"/>
        <v>1</v>
      </c>
      <c r="Z31" s="481">
        <f t="shared" si="6"/>
        <v>0</v>
      </c>
      <c r="AA31" s="481">
        <f t="shared" si="6"/>
        <v>96</v>
      </c>
      <c r="AB31" s="481">
        <f t="shared" si="6"/>
        <v>167</v>
      </c>
      <c r="AC31" s="481">
        <f t="shared" si="2"/>
        <v>263</v>
      </c>
      <c r="AD31" s="480">
        <f t="shared" si="3"/>
        <v>263</v>
      </c>
      <c r="AE31" s="462"/>
      <c r="BA31" s="470"/>
      <c r="BB31" s="469"/>
      <c r="BC31" s="469"/>
    </row>
    <row r="32" spans="1:55" ht="15" customHeight="1">
      <c r="A32" s="468">
        <v>3</v>
      </c>
      <c r="B32" s="468">
        <v>5</v>
      </c>
      <c r="C32" s="468">
        <v>11</v>
      </c>
      <c r="D32" s="1946"/>
      <c r="E32" s="478" t="s">
        <v>45</v>
      </c>
      <c r="F32" s="479"/>
      <c r="G32" s="478">
        <v>3</v>
      </c>
      <c r="H32" s="478">
        <v>0</v>
      </c>
      <c r="I32" s="477"/>
      <c r="J32" s="478">
        <v>102</v>
      </c>
      <c r="K32" s="478">
        <v>13</v>
      </c>
      <c r="L32" s="477"/>
      <c r="M32" s="478">
        <v>1</v>
      </c>
      <c r="N32" s="478">
        <v>0</v>
      </c>
      <c r="O32" s="478">
        <v>3</v>
      </c>
      <c r="P32" s="478">
        <v>0</v>
      </c>
      <c r="Q32" s="478">
        <v>6</v>
      </c>
      <c r="R32" s="478">
        <v>0</v>
      </c>
      <c r="S32" s="477"/>
      <c r="T32" s="478">
        <v>11</v>
      </c>
      <c r="U32" s="478">
        <v>3</v>
      </c>
      <c r="V32" s="478">
        <v>2</v>
      </c>
      <c r="W32" s="478">
        <v>0</v>
      </c>
      <c r="X32" s="478">
        <v>2</v>
      </c>
      <c r="Y32" s="478">
        <v>0</v>
      </c>
      <c r="Z32" s="477"/>
      <c r="AA32" s="478">
        <v>58</v>
      </c>
      <c r="AB32" s="478">
        <v>88</v>
      </c>
      <c r="AC32" s="477">
        <f t="shared" si="2"/>
        <v>146</v>
      </c>
      <c r="AD32" s="476">
        <f t="shared" si="3"/>
        <v>146</v>
      </c>
      <c r="AE32" s="462"/>
      <c r="BA32" s="470"/>
      <c r="BB32" s="469"/>
      <c r="BC32" s="469"/>
    </row>
    <row r="33" spans="1:55" ht="15" customHeight="1">
      <c r="A33" s="468">
        <v>3</v>
      </c>
      <c r="B33" s="468">
        <v>5</v>
      </c>
      <c r="C33" s="468">
        <v>8</v>
      </c>
      <c r="D33" s="1946"/>
      <c r="E33" s="478" t="s">
        <v>46</v>
      </c>
      <c r="F33" s="479"/>
      <c r="G33" s="478">
        <v>0</v>
      </c>
      <c r="H33" s="478">
        <v>0</v>
      </c>
      <c r="I33" s="477"/>
      <c r="J33" s="478">
        <v>24</v>
      </c>
      <c r="K33" s="478">
        <v>13</v>
      </c>
      <c r="L33" s="477"/>
      <c r="M33" s="478">
        <v>2</v>
      </c>
      <c r="N33" s="478">
        <v>0</v>
      </c>
      <c r="O33" s="478">
        <v>0</v>
      </c>
      <c r="P33" s="478">
        <v>0</v>
      </c>
      <c r="Q33" s="478">
        <v>1</v>
      </c>
      <c r="R33" s="478">
        <v>1</v>
      </c>
      <c r="S33" s="477"/>
      <c r="T33" s="478">
        <v>1</v>
      </c>
      <c r="U33" s="478">
        <v>2</v>
      </c>
      <c r="V33" s="478">
        <v>4</v>
      </c>
      <c r="W33" s="478">
        <v>0</v>
      </c>
      <c r="X33" s="478">
        <v>1</v>
      </c>
      <c r="Y33" s="478">
        <v>1</v>
      </c>
      <c r="Z33" s="477"/>
      <c r="AA33" s="478">
        <v>16</v>
      </c>
      <c r="AB33" s="478">
        <v>34</v>
      </c>
      <c r="AC33" s="477">
        <f t="shared" si="2"/>
        <v>50</v>
      </c>
      <c r="AD33" s="476">
        <f t="shared" si="3"/>
        <v>50</v>
      </c>
      <c r="AE33" s="462"/>
      <c r="BA33" s="470"/>
      <c r="BB33" s="469"/>
      <c r="BC33" s="469"/>
    </row>
    <row r="34" spans="1:55" ht="15" customHeight="1">
      <c r="A34" s="468">
        <v>3</v>
      </c>
      <c r="B34" s="468">
        <v>5</v>
      </c>
      <c r="C34" s="468">
        <v>10</v>
      </c>
      <c r="D34" s="1957"/>
      <c r="E34" s="478" t="s">
        <v>47</v>
      </c>
      <c r="F34" s="479"/>
      <c r="G34" s="478">
        <v>0</v>
      </c>
      <c r="H34" s="478">
        <v>0</v>
      </c>
      <c r="I34" s="477"/>
      <c r="J34" s="478">
        <v>42</v>
      </c>
      <c r="K34" s="478">
        <v>8</v>
      </c>
      <c r="L34" s="477"/>
      <c r="M34" s="478">
        <v>5</v>
      </c>
      <c r="N34" s="478">
        <v>0</v>
      </c>
      <c r="O34" s="478">
        <v>3</v>
      </c>
      <c r="P34" s="478">
        <v>0</v>
      </c>
      <c r="Q34" s="478">
        <v>1</v>
      </c>
      <c r="R34" s="478">
        <v>0</v>
      </c>
      <c r="S34" s="477"/>
      <c r="T34" s="478">
        <v>3</v>
      </c>
      <c r="U34" s="478">
        <v>2</v>
      </c>
      <c r="V34" s="478">
        <v>3</v>
      </c>
      <c r="W34" s="478">
        <v>0</v>
      </c>
      <c r="X34" s="478">
        <v>0</v>
      </c>
      <c r="Y34" s="478">
        <v>0</v>
      </c>
      <c r="Z34" s="477"/>
      <c r="AA34" s="478">
        <v>22</v>
      </c>
      <c r="AB34" s="478">
        <v>45</v>
      </c>
      <c r="AC34" s="477">
        <f t="shared" si="2"/>
        <v>67</v>
      </c>
      <c r="AD34" s="476">
        <f t="shared" si="3"/>
        <v>67</v>
      </c>
      <c r="AE34" s="462"/>
      <c r="BA34" s="470"/>
      <c r="BB34" s="469"/>
      <c r="BC34" s="469"/>
    </row>
    <row r="35" spans="1:55" ht="15" customHeight="1">
      <c r="A35" s="468"/>
      <c r="B35" s="468"/>
      <c r="C35" s="468"/>
      <c r="D35" s="1961">
        <v>1404</v>
      </c>
      <c r="E35" s="373" t="s">
        <v>191</v>
      </c>
      <c r="F35" s="482"/>
      <c r="G35" s="481">
        <f t="shared" ref="G35:AB35" si="7">SUM(G36:G37)</f>
        <v>9</v>
      </c>
      <c r="H35" s="481">
        <f t="shared" si="7"/>
        <v>0</v>
      </c>
      <c r="I35" s="481">
        <f t="shared" si="7"/>
        <v>0</v>
      </c>
      <c r="J35" s="481">
        <f t="shared" si="7"/>
        <v>73</v>
      </c>
      <c r="K35" s="481">
        <f t="shared" si="7"/>
        <v>48</v>
      </c>
      <c r="L35" s="481">
        <f t="shared" si="7"/>
        <v>0</v>
      </c>
      <c r="M35" s="481">
        <f t="shared" si="7"/>
        <v>9</v>
      </c>
      <c r="N35" s="481">
        <f t="shared" si="7"/>
        <v>4</v>
      </c>
      <c r="O35" s="481">
        <f t="shared" si="7"/>
        <v>3</v>
      </c>
      <c r="P35" s="481">
        <f t="shared" si="7"/>
        <v>3</v>
      </c>
      <c r="Q35" s="481">
        <f t="shared" si="7"/>
        <v>8</v>
      </c>
      <c r="R35" s="481">
        <f t="shared" si="7"/>
        <v>3</v>
      </c>
      <c r="S35" s="481">
        <f t="shared" si="7"/>
        <v>0</v>
      </c>
      <c r="T35" s="481">
        <f t="shared" si="7"/>
        <v>18</v>
      </c>
      <c r="U35" s="481">
        <f t="shared" si="7"/>
        <v>9</v>
      </c>
      <c r="V35" s="481">
        <f t="shared" si="7"/>
        <v>12</v>
      </c>
      <c r="W35" s="481">
        <f t="shared" si="7"/>
        <v>2</v>
      </c>
      <c r="X35" s="481">
        <f t="shared" si="7"/>
        <v>32</v>
      </c>
      <c r="Y35" s="481">
        <f t="shared" si="7"/>
        <v>1</v>
      </c>
      <c r="Z35" s="481">
        <f t="shared" si="7"/>
        <v>0</v>
      </c>
      <c r="AA35" s="481">
        <f t="shared" si="7"/>
        <v>185</v>
      </c>
      <c r="AB35" s="481">
        <f t="shared" si="7"/>
        <v>49</v>
      </c>
      <c r="AC35" s="481">
        <f t="shared" si="2"/>
        <v>234</v>
      </c>
      <c r="AD35" s="480">
        <f t="shared" si="3"/>
        <v>234</v>
      </c>
      <c r="AE35" s="462"/>
      <c r="BA35" s="470"/>
      <c r="BB35" s="469"/>
      <c r="BC35" s="469"/>
    </row>
    <row r="36" spans="1:55" ht="15" customHeight="1">
      <c r="A36" s="468">
        <v>4</v>
      </c>
      <c r="B36" s="468">
        <v>6</v>
      </c>
      <c r="C36" s="468">
        <v>11</v>
      </c>
      <c r="D36" s="1950"/>
      <c r="E36" s="478" t="s">
        <v>48</v>
      </c>
      <c r="F36" s="479"/>
      <c r="G36" s="478">
        <v>3</v>
      </c>
      <c r="H36" s="478">
        <v>0</v>
      </c>
      <c r="I36" s="477"/>
      <c r="J36" s="478">
        <v>56</v>
      </c>
      <c r="K36" s="478">
        <v>31</v>
      </c>
      <c r="L36" s="477"/>
      <c r="M36" s="478">
        <v>6</v>
      </c>
      <c r="N36" s="478">
        <v>0</v>
      </c>
      <c r="O36" s="478">
        <v>2</v>
      </c>
      <c r="P36" s="478">
        <v>1</v>
      </c>
      <c r="Q36" s="478">
        <v>2</v>
      </c>
      <c r="R36" s="478">
        <v>1</v>
      </c>
      <c r="S36" s="477"/>
      <c r="T36" s="478">
        <v>9</v>
      </c>
      <c r="U36" s="478">
        <v>7</v>
      </c>
      <c r="V36" s="478">
        <v>5</v>
      </c>
      <c r="W36" s="478">
        <v>0</v>
      </c>
      <c r="X36" s="478">
        <v>11</v>
      </c>
      <c r="Y36" s="478">
        <v>1</v>
      </c>
      <c r="Z36" s="477"/>
      <c r="AA36" s="478">
        <v>100</v>
      </c>
      <c r="AB36" s="478">
        <v>35</v>
      </c>
      <c r="AC36" s="477">
        <f t="shared" si="2"/>
        <v>135</v>
      </c>
      <c r="AD36" s="476">
        <f t="shared" si="3"/>
        <v>135</v>
      </c>
      <c r="AE36" s="462"/>
      <c r="BA36" s="470"/>
      <c r="BB36" s="469"/>
      <c r="BC36" s="469"/>
    </row>
    <row r="37" spans="1:55" ht="15" customHeight="1">
      <c r="A37" s="468">
        <v>4</v>
      </c>
      <c r="B37" s="468">
        <v>6</v>
      </c>
      <c r="C37" s="468">
        <v>11</v>
      </c>
      <c r="D37" s="2102"/>
      <c r="E37" s="478" t="s">
        <v>49</v>
      </c>
      <c r="F37" s="479"/>
      <c r="G37" s="478">
        <v>6</v>
      </c>
      <c r="H37" s="478">
        <v>0</v>
      </c>
      <c r="I37" s="477"/>
      <c r="J37" s="478">
        <v>17</v>
      </c>
      <c r="K37" s="478">
        <v>17</v>
      </c>
      <c r="L37" s="477"/>
      <c r="M37" s="478">
        <v>3</v>
      </c>
      <c r="N37" s="478">
        <v>4</v>
      </c>
      <c r="O37" s="478">
        <v>1</v>
      </c>
      <c r="P37" s="478">
        <v>2</v>
      </c>
      <c r="Q37" s="478">
        <v>6</v>
      </c>
      <c r="R37" s="478">
        <v>2</v>
      </c>
      <c r="S37" s="477"/>
      <c r="T37" s="478">
        <v>9</v>
      </c>
      <c r="U37" s="478">
        <v>2</v>
      </c>
      <c r="V37" s="478">
        <v>7</v>
      </c>
      <c r="W37" s="478">
        <v>2</v>
      </c>
      <c r="X37" s="478">
        <v>21</v>
      </c>
      <c r="Y37" s="478">
        <v>0</v>
      </c>
      <c r="Z37" s="477"/>
      <c r="AA37" s="478">
        <v>85</v>
      </c>
      <c r="AB37" s="478">
        <v>14</v>
      </c>
      <c r="AC37" s="477">
        <f t="shared" si="2"/>
        <v>99</v>
      </c>
      <c r="AD37" s="476">
        <f t="shared" si="3"/>
        <v>99</v>
      </c>
      <c r="AE37" s="462"/>
      <c r="BA37" s="470"/>
      <c r="BB37" s="469"/>
      <c r="BC37" s="469"/>
    </row>
    <row r="38" spans="1:55" ht="15" customHeight="1">
      <c r="A38" s="468"/>
      <c r="B38" s="468"/>
      <c r="C38" s="468"/>
      <c r="D38" s="1946">
        <v>1405</v>
      </c>
      <c r="E38" s="373" t="s">
        <v>4</v>
      </c>
      <c r="F38" s="491"/>
      <c r="G38" s="481">
        <f t="shared" ref="G38:AB38" si="8">SUM(G39:G42)</f>
        <v>4</v>
      </c>
      <c r="H38" s="481">
        <f t="shared" si="8"/>
        <v>0</v>
      </c>
      <c r="I38" s="481">
        <f t="shared" si="8"/>
        <v>0</v>
      </c>
      <c r="J38" s="481">
        <f t="shared" si="8"/>
        <v>126</v>
      </c>
      <c r="K38" s="481">
        <f t="shared" si="8"/>
        <v>55</v>
      </c>
      <c r="L38" s="481">
        <f t="shared" si="8"/>
        <v>0</v>
      </c>
      <c r="M38" s="481">
        <f t="shared" si="8"/>
        <v>9</v>
      </c>
      <c r="N38" s="481">
        <f t="shared" si="8"/>
        <v>4</v>
      </c>
      <c r="O38" s="481">
        <f t="shared" si="8"/>
        <v>8</v>
      </c>
      <c r="P38" s="481">
        <f t="shared" si="8"/>
        <v>7</v>
      </c>
      <c r="Q38" s="481">
        <f t="shared" si="8"/>
        <v>14</v>
      </c>
      <c r="R38" s="481">
        <f t="shared" si="8"/>
        <v>17</v>
      </c>
      <c r="S38" s="481">
        <f t="shared" si="8"/>
        <v>0</v>
      </c>
      <c r="T38" s="481">
        <f t="shared" si="8"/>
        <v>27</v>
      </c>
      <c r="U38" s="481">
        <f t="shared" si="8"/>
        <v>18</v>
      </c>
      <c r="V38" s="481">
        <f t="shared" si="8"/>
        <v>31</v>
      </c>
      <c r="W38" s="481">
        <f t="shared" si="8"/>
        <v>3</v>
      </c>
      <c r="X38" s="481">
        <f t="shared" si="8"/>
        <v>28</v>
      </c>
      <c r="Y38" s="481">
        <f t="shared" si="8"/>
        <v>0</v>
      </c>
      <c r="Z38" s="481">
        <f t="shared" si="8"/>
        <v>0</v>
      </c>
      <c r="AA38" s="481">
        <f t="shared" si="8"/>
        <v>193</v>
      </c>
      <c r="AB38" s="481">
        <f t="shared" si="8"/>
        <v>158</v>
      </c>
      <c r="AC38" s="481">
        <f t="shared" si="2"/>
        <v>351</v>
      </c>
      <c r="AD38" s="480">
        <f t="shared" si="3"/>
        <v>351</v>
      </c>
      <c r="AE38" s="462"/>
      <c r="BA38" s="470"/>
      <c r="BB38" s="469"/>
      <c r="BC38" s="469"/>
    </row>
    <row r="39" spans="1:55" ht="15" customHeight="1">
      <c r="A39" s="468">
        <v>5</v>
      </c>
      <c r="B39" s="468">
        <v>4</v>
      </c>
      <c r="C39" s="468">
        <v>8</v>
      </c>
      <c r="D39" s="1946"/>
      <c r="E39" s="489" t="s">
        <v>190</v>
      </c>
      <c r="F39" s="490"/>
      <c r="G39" s="489">
        <v>0</v>
      </c>
      <c r="H39" s="489">
        <v>0</v>
      </c>
      <c r="I39" s="488"/>
      <c r="J39" s="489">
        <v>25</v>
      </c>
      <c r="K39" s="489">
        <v>17</v>
      </c>
      <c r="L39" s="488"/>
      <c r="M39" s="489">
        <v>8</v>
      </c>
      <c r="N39" s="489">
        <v>3</v>
      </c>
      <c r="O39" s="489">
        <v>2</v>
      </c>
      <c r="P39" s="489">
        <v>1</v>
      </c>
      <c r="Q39" s="489">
        <v>6</v>
      </c>
      <c r="R39" s="489">
        <v>8</v>
      </c>
      <c r="S39" s="488"/>
      <c r="T39" s="489">
        <v>12</v>
      </c>
      <c r="U39" s="489">
        <v>7</v>
      </c>
      <c r="V39" s="489">
        <v>11</v>
      </c>
      <c r="W39" s="489">
        <v>2</v>
      </c>
      <c r="X39" s="489">
        <v>10</v>
      </c>
      <c r="Y39" s="489">
        <v>0</v>
      </c>
      <c r="Z39" s="488"/>
      <c r="AA39" s="489">
        <v>62</v>
      </c>
      <c r="AB39" s="489">
        <v>50</v>
      </c>
      <c r="AC39" s="488">
        <f t="shared" si="2"/>
        <v>112</v>
      </c>
      <c r="AD39" s="487">
        <f t="shared" si="3"/>
        <v>112</v>
      </c>
      <c r="AE39" s="462"/>
      <c r="AF39" s="471"/>
      <c r="AG39" s="471"/>
      <c r="AH39" s="471"/>
      <c r="AI39" s="471"/>
      <c r="AJ39" s="471"/>
      <c r="AK39" s="471"/>
      <c r="AL39" s="471"/>
      <c r="AM39" s="471"/>
      <c r="AN39" s="471"/>
      <c r="AO39" s="471"/>
      <c r="AP39" s="471"/>
      <c r="AQ39" s="471"/>
      <c r="AR39" s="471"/>
      <c r="AS39" s="471"/>
      <c r="AT39" s="471"/>
      <c r="AU39" s="471"/>
      <c r="AV39" s="471"/>
      <c r="AW39" s="471"/>
      <c r="AX39" s="471"/>
      <c r="BA39" s="470"/>
      <c r="BB39" s="469"/>
      <c r="BC39" s="469"/>
    </row>
    <row r="40" spans="1:55" ht="15" customHeight="1">
      <c r="A40" s="468">
        <v>5</v>
      </c>
      <c r="B40" s="468">
        <v>5</v>
      </c>
      <c r="C40" s="468">
        <v>11</v>
      </c>
      <c r="D40" s="1946"/>
      <c r="E40" s="478" t="s">
        <v>58</v>
      </c>
      <c r="F40" s="479"/>
      <c r="G40" s="478">
        <v>4</v>
      </c>
      <c r="H40" s="478">
        <v>0</v>
      </c>
      <c r="I40" s="477"/>
      <c r="J40" s="478">
        <v>75</v>
      </c>
      <c r="K40" s="478">
        <v>30</v>
      </c>
      <c r="L40" s="477"/>
      <c r="M40" s="478">
        <v>1</v>
      </c>
      <c r="N40" s="478">
        <v>1</v>
      </c>
      <c r="O40" s="478">
        <v>3</v>
      </c>
      <c r="P40" s="478">
        <v>5</v>
      </c>
      <c r="Q40" s="478">
        <v>6</v>
      </c>
      <c r="R40" s="478">
        <v>7</v>
      </c>
      <c r="S40" s="477"/>
      <c r="T40" s="478">
        <v>13</v>
      </c>
      <c r="U40" s="478">
        <v>9</v>
      </c>
      <c r="V40" s="478">
        <v>16</v>
      </c>
      <c r="W40" s="478">
        <v>1</v>
      </c>
      <c r="X40" s="478">
        <v>18</v>
      </c>
      <c r="Y40" s="478">
        <v>0</v>
      </c>
      <c r="Z40" s="477"/>
      <c r="AA40" s="478">
        <v>107</v>
      </c>
      <c r="AB40" s="478">
        <v>82</v>
      </c>
      <c r="AC40" s="477">
        <f t="shared" si="2"/>
        <v>189</v>
      </c>
      <c r="AD40" s="476">
        <f t="shared" si="3"/>
        <v>189</v>
      </c>
      <c r="AE40" s="462"/>
      <c r="AF40" s="471"/>
      <c r="AG40" s="471"/>
      <c r="AH40" s="471"/>
      <c r="AI40" s="471"/>
      <c r="AJ40" s="471"/>
      <c r="AK40" s="471"/>
      <c r="AL40" s="471"/>
      <c r="AM40" s="471"/>
      <c r="AN40" s="471"/>
      <c r="AO40" s="471"/>
      <c r="AP40" s="471"/>
      <c r="AQ40" s="471"/>
      <c r="AR40" s="471"/>
      <c r="AS40" s="471"/>
      <c r="AT40" s="471"/>
      <c r="AU40" s="471"/>
      <c r="AV40" s="471"/>
      <c r="AW40" s="471"/>
      <c r="AX40" s="471"/>
      <c r="BA40" s="470"/>
      <c r="BB40" s="469"/>
      <c r="BC40" s="469"/>
    </row>
    <row r="41" spans="1:55" ht="15" customHeight="1">
      <c r="A41" s="468">
        <v>5</v>
      </c>
      <c r="B41" s="468">
        <v>5</v>
      </c>
      <c r="C41" s="468">
        <v>10</v>
      </c>
      <c r="D41" s="1946"/>
      <c r="E41" s="478" t="s">
        <v>51</v>
      </c>
      <c r="F41" s="479"/>
      <c r="G41" s="478">
        <v>0</v>
      </c>
      <c r="H41" s="478">
        <v>0</v>
      </c>
      <c r="I41" s="477"/>
      <c r="J41" s="478">
        <v>12</v>
      </c>
      <c r="K41" s="478">
        <v>6</v>
      </c>
      <c r="L41" s="477"/>
      <c r="M41" s="478">
        <v>0</v>
      </c>
      <c r="N41" s="478">
        <v>0</v>
      </c>
      <c r="O41" s="478">
        <v>3</v>
      </c>
      <c r="P41" s="478">
        <v>0</v>
      </c>
      <c r="Q41" s="478">
        <v>0</v>
      </c>
      <c r="R41" s="478">
        <v>1</v>
      </c>
      <c r="S41" s="477"/>
      <c r="T41" s="478">
        <v>2</v>
      </c>
      <c r="U41" s="478">
        <v>2</v>
      </c>
      <c r="V41" s="478">
        <v>4</v>
      </c>
      <c r="W41" s="478">
        <v>0</v>
      </c>
      <c r="X41" s="478">
        <v>0</v>
      </c>
      <c r="Y41" s="478">
        <v>0</v>
      </c>
      <c r="Z41" s="477"/>
      <c r="AA41" s="478">
        <v>10</v>
      </c>
      <c r="AB41" s="478">
        <v>20</v>
      </c>
      <c r="AC41" s="477">
        <f t="shared" ref="AC41:AC72" si="9">SUM(AA41:AB41)</f>
        <v>30</v>
      </c>
      <c r="AD41" s="476">
        <f t="shared" ref="AD41:AD72" si="10">SUM(AC41)</f>
        <v>30</v>
      </c>
      <c r="AE41" s="462"/>
      <c r="AF41" s="471"/>
      <c r="AG41" s="471"/>
      <c r="AH41" s="471"/>
      <c r="AI41" s="471"/>
      <c r="AJ41" s="471"/>
      <c r="AK41" s="471"/>
      <c r="AL41" s="471"/>
      <c r="AM41" s="471"/>
      <c r="AN41" s="471"/>
      <c r="AO41" s="471"/>
      <c r="AP41" s="471"/>
      <c r="AQ41" s="471"/>
      <c r="AR41" s="471"/>
      <c r="AS41" s="471"/>
      <c r="AT41" s="471"/>
      <c r="AU41" s="471"/>
      <c r="AV41" s="471"/>
      <c r="AW41" s="471"/>
      <c r="AX41" s="471"/>
      <c r="BA41" s="470"/>
      <c r="BB41" s="469"/>
      <c r="BC41" s="469"/>
    </row>
    <row r="42" spans="1:55" ht="15" customHeight="1">
      <c r="A42" s="468">
        <v>5</v>
      </c>
      <c r="B42" s="468">
        <v>5</v>
      </c>
      <c r="C42" s="468">
        <v>13</v>
      </c>
      <c r="D42" s="1946"/>
      <c r="E42" s="478" t="s">
        <v>52</v>
      </c>
      <c r="F42" s="479"/>
      <c r="G42" s="478">
        <v>0</v>
      </c>
      <c r="H42" s="478">
        <v>0</v>
      </c>
      <c r="I42" s="477"/>
      <c r="J42" s="478">
        <v>14</v>
      </c>
      <c r="K42" s="478">
        <v>2</v>
      </c>
      <c r="L42" s="477"/>
      <c r="M42" s="478">
        <v>0</v>
      </c>
      <c r="N42" s="478">
        <v>0</v>
      </c>
      <c r="O42" s="478">
        <v>0</v>
      </c>
      <c r="P42" s="478">
        <v>1</v>
      </c>
      <c r="Q42" s="478">
        <v>2</v>
      </c>
      <c r="R42" s="478">
        <v>1</v>
      </c>
      <c r="S42" s="477"/>
      <c r="T42" s="478">
        <v>0</v>
      </c>
      <c r="U42" s="478">
        <v>0</v>
      </c>
      <c r="V42" s="478">
        <v>0</v>
      </c>
      <c r="W42" s="478">
        <v>0</v>
      </c>
      <c r="X42" s="478">
        <v>0</v>
      </c>
      <c r="Y42" s="478">
        <v>0</v>
      </c>
      <c r="Z42" s="477"/>
      <c r="AA42" s="478">
        <v>14</v>
      </c>
      <c r="AB42" s="478">
        <v>6</v>
      </c>
      <c r="AC42" s="477">
        <f t="shared" si="9"/>
        <v>20</v>
      </c>
      <c r="AD42" s="476">
        <f t="shared" si="10"/>
        <v>20</v>
      </c>
      <c r="AE42" s="462"/>
      <c r="BA42" s="470"/>
      <c r="BB42" s="469"/>
      <c r="BC42" s="469"/>
    </row>
    <row r="43" spans="1:55" ht="15" customHeight="1">
      <c r="A43" s="468"/>
      <c r="B43" s="468"/>
      <c r="C43" s="468"/>
      <c r="D43" s="1959">
        <v>1406</v>
      </c>
      <c r="E43" s="373" t="s">
        <v>5</v>
      </c>
      <c r="F43" s="482"/>
      <c r="G43" s="481">
        <f t="shared" ref="G43:AB43" si="11">SUM(G44:G49)</f>
        <v>18</v>
      </c>
      <c r="H43" s="481">
        <f t="shared" si="11"/>
        <v>0</v>
      </c>
      <c r="I43" s="481">
        <f t="shared" si="11"/>
        <v>0</v>
      </c>
      <c r="J43" s="481">
        <f t="shared" si="11"/>
        <v>214</v>
      </c>
      <c r="K43" s="481">
        <f t="shared" si="11"/>
        <v>20</v>
      </c>
      <c r="L43" s="481">
        <f t="shared" si="11"/>
        <v>0</v>
      </c>
      <c r="M43" s="481">
        <f t="shared" si="11"/>
        <v>4</v>
      </c>
      <c r="N43" s="481">
        <f t="shared" si="11"/>
        <v>2</v>
      </c>
      <c r="O43" s="481">
        <f t="shared" si="11"/>
        <v>6</v>
      </c>
      <c r="P43" s="481">
        <f t="shared" si="11"/>
        <v>4</v>
      </c>
      <c r="Q43" s="481">
        <f t="shared" si="11"/>
        <v>6</v>
      </c>
      <c r="R43" s="481">
        <f t="shared" si="11"/>
        <v>9</v>
      </c>
      <c r="S43" s="481">
        <f t="shared" si="11"/>
        <v>0</v>
      </c>
      <c r="T43" s="481">
        <f t="shared" si="11"/>
        <v>24</v>
      </c>
      <c r="U43" s="481">
        <f t="shared" si="11"/>
        <v>3</v>
      </c>
      <c r="V43" s="481">
        <f t="shared" si="11"/>
        <v>14</v>
      </c>
      <c r="W43" s="481">
        <f t="shared" si="11"/>
        <v>0</v>
      </c>
      <c r="X43" s="481">
        <f t="shared" si="11"/>
        <v>30</v>
      </c>
      <c r="Y43" s="481">
        <f t="shared" si="11"/>
        <v>0</v>
      </c>
      <c r="Z43" s="481">
        <f t="shared" si="11"/>
        <v>0</v>
      </c>
      <c r="AA43" s="481">
        <f t="shared" si="11"/>
        <v>238</v>
      </c>
      <c r="AB43" s="481">
        <f t="shared" si="11"/>
        <v>116</v>
      </c>
      <c r="AC43" s="481">
        <f t="shared" si="9"/>
        <v>354</v>
      </c>
      <c r="AD43" s="480">
        <f t="shared" si="10"/>
        <v>354</v>
      </c>
      <c r="AE43" s="462"/>
      <c r="AF43" s="471"/>
      <c r="AG43" s="471"/>
      <c r="AH43" s="471"/>
      <c r="AI43" s="471"/>
      <c r="AJ43" s="471"/>
      <c r="AK43" s="471"/>
      <c r="AL43" s="471"/>
      <c r="AM43" s="471"/>
      <c r="AN43" s="471"/>
      <c r="AO43" s="471"/>
      <c r="AP43" s="471"/>
      <c r="AQ43" s="471"/>
      <c r="AR43" s="471"/>
      <c r="AS43" s="471"/>
      <c r="AT43" s="471"/>
      <c r="AU43" s="471"/>
      <c r="AV43" s="471"/>
      <c r="AW43" s="471"/>
      <c r="AX43" s="471"/>
      <c r="BA43" s="470"/>
      <c r="BB43" s="469"/>
      <c r="BC43" s="469"/>
    </row>
    <row r="44" spans="1:55" ht="15" customHeight="1">
      <c r="A44" s="468">
        <v>6</v>
      </c>
      <c r="B44" s="468">
        <v>2</v>
      </c>
      <c r="C44" s="468">
        <v>11</v>
      </c>
      <c r="D44" s="1946"/>
      <c r="E44" s="489" t="s">
        <v>53</v>
      </c>
      <c r="F44" s="490"/>
      <c r="G44" s="489">
        <v>4</v>
      </c>
      <c r="H44" s="489">
        <v>0</v>
      </c>
      <c r="I44" s="488"/>
      <c r="J44" s="489">
        <v>95</v>
      </c>
      <c r="K44" s="489">
        <v>18</v>
      </c>
      <c r="L44" s="488"/>
      <c r="M44" s="489">
        <v>1</v>
      </c>
      <c r="N44" s="489">
        <v>1</v>
      </c>
      <c r="O44" s="489">
        <v>5</v>
      </c>
      <c r="P44" s="489">
        <v>3</v>
      </c>
      <c r="Q44" s="489">
        <v>3</v>
      </c>
      <c r="R44" s="489">
        <v>7</v>
      </c>
      <c r="S44" s="488"/>
      <c r="T44" s="489">
        <v>16</v>
      </c>
      <c r="U44" s="489">
        <v>3</v>
      </c>
      <c r="V44" s="489">
        <v>7</v>
      </c>
      <c r="W44" s="489">
        <v>0</v>
      </c>
      <c r="X44" s="489">
        <v>17</v>
      </c>
      <c r="Y44" s="489">
        <v>0</v>
      </c>
      <c r="Z44" s="488"/>
      <c r="AA44" s="489">
        <v>117</v>
      </c>
      <c r="AB44" s="489">
        <v>63</v>
      </c>
      <c r="AC44" s="488">
        <f t="shared" si="9"/>
        <v>180</v>
      </c>
      <c r="AD44" s="487">
        <f t="shared" si="10"/>
        <v>180</v>
      </c>
      <c r="AE44" s="462"/>
      <c r="AF44" s="471"/>
      <c r="AG44" s="471"/>
      <c r="AH44" s="471"/>
      <c r="AI44" s="471"/>
      <c r="AJ44" s="471"/>
      <c r="AK44" s="471"/>
      <c r="AL44" s="471"/>
      <c r="AM44" s="471"/>
      <c r="AN44" s="471"/>
      <c r="AO44" s="471"/>
      <c r="AP44" s="471"/>
      <c r="AQ44" s="471"/>
      <c r="AR44" s="471"/>
      <c r="AS44" s="471"/>
      <c r="AT44" s="471"/>
      <c r="AU44" s="471"/>
      <c r="AV44" s="471"/>
      <c r="AW44" s="471"/>
      <c r="AX44" s="471"/>
      <c r="BA44" s="470"/>
      <c r="BB44" s="469"/>
      <c r="BC44" s="469"/>
    </row>
    <row r="45" spans="1:55" ht="15" customHeight="1">
      <c r="A45" s="468">
        <v>6</v>
      </c>
      <c r="B45" s="468">
        <v>2</v>
      </c>
      <c r="C45" s="468">
        <v>10</v>
      </c>
      <c r="D45" s="1946"/>
      <c r="E45" s="478" t="s">
        <v>54</v>
      </c>
      <c r="F45" s="479"/>
      <c r="G45" s="478">
        <v>2</v>
      </c>
      <c r="H45" s="478">
        <v>0</v>
      </c>
      <c r="I45" s="477"/>
      <c r="J45" s="478">
        <v>78</v>
      </c>
      <c r="K45" s="478">
        <v>0</v>
      </c>
      <c r="L45" s="477"/>
      <c r="M45" s="478">
        <v>0</v>
      </c>
      <c r="N45" s="478">
        <v>0</v>
      </c>
      <c r="O45" s="478">
        <v>0</v>
      </c>
      <c r="P45" s="478">
        <v>0</v>
      </c>
      <c r="Q45" s="478">
        <v>1</v>
      </c>
      <c r="R45" s="478">
        <v>0</v>
      </c>
      <c r="S45" s="477"/>
      <c r="T45" s="478">
        <v>1</v>
      </c>
      <c r="U45" s="478">
        <v>0</v>
      </c>
      <c r="V45" s="478">
        <v>0</v>
      </c>
      <c r="W45" s="478">
        <v>0</v>
      </c>
      <c r="X45" s="478">
        <v>2</v>
      </c>
      <c r="Y45" s="478">
        <v>0</v>
      </c>
      <c r="Z45" s="477"/>
      <c r="AA45" s="478">
        <v>64</v>
      </c>
      <c r="AB45" s="478">
        <v>20</v>
      </c>
      <c r="AC45" s="477">
        <f t="shared" si="9"/>
        <v>84</v>
      </c>
      <c r="AD45" s="476">
        <f t="shared" si="10"/>
        <v>84</v>
      </c>
      <c r="AE45" s="462"/>
      <c r="AF45" s="471"/>
      <c r="AG45" s="471"/>
      <c r="AH45" s="471"/>
      <c r="AI45" s="471"/>
      <c r="AJ45" s="471"/>
      <c r="AK45" s="471"/>
      <c r="AL45" s="471"/>
      <c r="AM45" s="471"/>
      <c r="AN45" s="471"/>
      <c r="AO45" s="471"/>
      <c r="AP45" s="471"/>
      <c r="AQ45" s="471"/>
      <c r="AR45" s="471"/>
      <c r="AS45" s="471"/>
      <c r="AT45" s="471"/>
      <c r="AU45" s="471"/>
      <c r="AV45" s="471"/>
      <c r="AW45" s="471"/>
      <c r="AX45" s="471"/>
      <c r="BA45" s="470"/>
      <c r="BB45" s="469"/>
      <c r="BC45" s="469"/>
    </row>
    <row r="46" spans="1:55" ht="15" customHeight="1">
      <c r="A46" s="468">
        <v>6</v>
      </c>
      <c r="B46" s="468">
        <v>2</v>
      </c>
      <c r="C46" s="468">
        <v>10</v>
      </c>
      <c r="D46" s="1946"/>
      <c r="E46" s="478" t="s">
        <v>55</v>
      </c>
      <c r="F46" s="479"/>
      <c r="G46" s="478">
        <v>8</v>
      </c>
      <c r="H46" s="478">
        <v>0</v>
      </c>
      <c r="I46" s="477"/>
      <c r="J46" s="478">
        <v>16</v>
      </c>
      <c r="K46" s="478">
        <v>2</v>
      </c>
      <c r="L46" s="477"/>
      <c r="M46" s="478">
        <v>3</v>
      </c>
      <c r="N46" s="478">
        <v>1</v>
      </c>
      <c r="O46" s="478">
        <v>1</v>
      </c>
      <c r="P46" s="478">
        <v>1</v>
      </c>
      <c r="Q46" s="478">
        <v>2</v>
      </c>
      <c r="R46" s="478">
        <v>1</v>
      </c>
      <c r="S46" s="477"/>
      <c r="T46" s="478">
        <v>4</v>
      </c>
      <c r="U46" s="478">
        <v>0</v>
      </c>
      <c r="V46" s="478">
        <v>7</v>
      </c>
      <c r="W46" s="478">
        <v>0</v>
      </c>
      <c r="X46" s="478">
        <v>9</v>
      </c>
      <c r="Y46" s="478">
        <v>0</v>
      </c>
      <c r="Z46" s="477"/>
      <c r="AA46" s="478">
        <v>34</v>
      </c>
      <c r="AB46" s="478">
        <v>21</v>
      </c>
      <c r="AC46" s="477">
        <f t="shared" si="9"/>
        <v>55</v>
      </c>
      <c r="AD46" s="476">
        <f t="shared" si="10"/>
        <v>55</v>
      </c>
      <c r="AE46" s="462"/>
      <c r="AF46" s="471"/>
      <c r="AG46" s="471"/>
      <c r="AH46" s="471"/>
      <c r="AI46" s="471"/>
      <c r="AJ46" s="471"/>
      <c r="AK46" s="471"/>
      <c r="AL46" s="471"/>
      <c r="AM46" s="471"/>
      <c r="AN46" s="471"/>
      <c r="AO46" s="471"/>
      <c r="AP46" s="471"/>
      <c r="AQ46" s="471"/>
      <c r="AR46" s="471"/>
      <c r="AS46" s="471"/>
      <c r="AT46" s="471"/>
      <c r="AU46" s="471"/>
      <c r="AV46" s="471"/>
      <c r="AW46" s="471"/>
      <c r="AX46" s="471"/>
      <c r="BA46" s="470"/>
      <c r="BB46" s="469"/>
      <c r="BC46" s="469"/>
    </row>
    <row r="47" spans="1:55" ht="15" customHeight="1">
      <c r="A47" s="468">
        <v>6</v>
      </c>
      <c r="B47" s="468">
        <v>2</v>
      </c>
      <c r="C47" s="468">
        <v>6</v>
      </c>
      <c r="D47" s="1946"/>
      <c r="E47" s="478" t="s">
        <v>189</v>
      </c>
      <c r="F47" s="479"/>
      <c r="G47" s="478">
        <v>1</v>
      </c>
      <c r="H47" s="478">
        <v>0</v>
      </c>
      <c r="I47" s="477"/>
      <c r="J47" s="478">
        <v>25</v>
      </c>
      <c r="K47" s="478">
        <v>0</v>
      </c>
      <c r="L47" s="477"/>
      <c r="M47" s="478">
        <v>0</v>
      </c>
      <c r="N47" s="478">
        <v>0</v>
      </c>
      <c r="O47" s="478">
        <v>0</v>
      </c>
      <c r="P47" s="478">
        <v>0</v>
      </c>
      <c r="Q47" s="478">
        <v>0</v>
      </c>
      <c r="R47" s="478">
        <v>0</v>
      </c>
      <c r="S47" s="477"/>
      <c r="T47" s="478">
        <v>1</v>
      </c>
      <c r="U47" s="478">
        <v>0</v>
      </c>
      <c r="V47" s="478">
        <v>0</v>
      </c>
      <c r="W47" s="478">
        <v>0</v>
      </c>
      <c r="X47" s="478">
        <v>0</v>
      </c>
      <c r="Y47" s="478">
        <v>0</v>
      </c>
      <c r="Z47" s="477"/>
      <c r="AA47" s="478">
        <v>17</v>
      </c>
      <c r="AB47" s="478">
        <v>10</v>
      </c>
      <c r="AC47" s="477">
        <f t="shared" si="9"/>
        <v>27</v>
      </c>
      <c r="AD47" s="476">
        <f t="shared" si="10"/>
        <v>27</v>
      </c>
      <c r="AE47" s="462"/>
      <c r="AF47" s="471"/>
      <c r="AG47" s="471"/>
      <c r="AH47" s="471"/>
      <c r="AI47" s="471"/>
      <c r="AJ47" s="471"/>
      <c r="AK47" s="471"/>
      <c r="AL47" s="471"/>
      <c r="AM47" s="471"/>
      <c r="AN47" s="471"/>
      <c r="AO47" s="471"/>
      <c r="AP47" s="471"/>
      <c r="AQ47" s="471"/>
      <c r="AR47" s="471"/>
      <c r="AS47" s="471"/>
      <c r="AT47" s="471"/>
      <c r="AU47" s="471"/>
      <c r="AV47" s="471"/>
      <c r="AW47" s="471"/>
      <c r="AX47" s="471"/>
      <c r="BA47" s="470"/>
      <c r="BB47" s="469"/>
      <c r="BC47" s="469"/>
    </row>
    <row r="48" spans="1:55" ht="15" customHeight="1">
      <c r="A48" s="468">
        <v>6</v>
      </c>
      <c r="B48" s="468">
        <v>2</v>
      </c>
      <c r="C48" s="468">
        <v>11</v>
      </c>
      <c r="D48" s="1946"/>
      <c r="E48" s="478" t="s">
        <v>15</v>
      </c>
      <c r="F48" s="479"/>
      <c r="G48" s="478">
        <v>3</v>
      </c>
      <c r="H48" s="478">
        <v>0</v>
      </c>
      <c r="I48" s="477"/>
      <c r="J48" s="478">
        <v>0</v>
      </c>
      <c r="K48" s="478">
        <v>0</v>
      </c>
      <c r="L48" s="477"/>
      <c r="M48" s="478">
        <v>0</v>
      </c>
      <c r="N48" s="478">
        <v>0</v>
      </c>
      <c r="O48" s="478">
        <v>0</v>
      </c>
      <c r="P48" s="478">
        <v>0</v>
      </c>
      <c r="Q48" s="478">
        <v>0</v>
      </c>
      <c r="R48" s="478">
        <v>1</v>
      </c>
      <c r="S48" s="477"/>
      <c r="T48" s="478">
        <v>1</v>
      </c>
      <c r="U48" s="478">
        <v>0</v>
      </c>
      <c r="V48" s="478">
        <v>0</v>
      </c>
      <c r="W48" s="478">
        <v>0</v>
      </c>
      <c r="X48" s="478">
        <v>2</v>
      </c>
      <c r="Y48" s="478">
        <v>0</v>
      </c>
      <c r="Z48" s="477"/>
      <c r="AA48" s="478">
        <v>5</v>
      </c>
      <c r="AB48" s="478">
        <v>2</v>
      </c>
      <c r="AC48" s="477">
        <f t="shared" si="9"/>
        <v>7</v>
      </c>
      <c r="AD48" s="476">
        <f t="shared" si="10"/>
        <v>7</v>
      </c>
      <c r="AE48" s="462"/>
      <c r="AF48" s="471"/>
      <c r="AG48" s="471"/>
      <c r="AH48" s="471"/>
      <c r="AI48" s="471"/>
      <c r="AJ48" s="471"/>
      <c r="AK48" s="471"/>
      <c r="AL48" s="471"/>
      <c r="AM48" s="471"/>
      <c r="AN48" s="471"/>
      <c r="AO48" s="471"/>
      <c r="AP48" s="471"/>
      <c r="AQ48" s="471"/>
      <c r="AR48" s="471"/>
      <c r="AS48" s="471"/>
      <c r="AT48" s="471"/>
      <c r="AU48" s="471"/>
      <c r="AV48" s="471"/>
      <c r="AW48" s="471"/>
      <c r="AX48" s="471"/>
      <c r="BA48" s="470"/>
      <c r="BB48" s="469"/>
      <c r="BC48" s="469"/>
    </row>
    <row r="49" spans="1:89" ht="15" customHeight="1">
      <c r="A49" s="468">
        <v>6</v>
      </c>
      <c r="B49" s="468">
        <v>2</v>
      </c>
      <c r="C49" s="468">
        <v>10</v>
      </c>
      <c r="D49" s="1957"/>
      <c r="E49" s="478" t="s">
        <v>188</v>
      </c>
      <c r="F49" s="479"/>
      <c r="G49" s="478">
        <v>0</v>
      </c>
      <c r="H49" s="478">
        <v>0</v>
      </c>
      <c r="I49" s="477"/>
      <c r="J49" s="478">
        <v>0</v>
      </c>
      <c r="K49" s="478">
        <v>0</v>
      </c>
      <c r="L49" s="477"/>
      <c r="M49" s="478">
        <v>0</v>
      </c>
      <c r="N49" s="478">
        <v>0</v>
      </c>
      <c r="O49" s="478">
        <v>0</v>
      </c>
      <c r="P49" s="478">
        <v>0</v>
      </c>
      <c r="Q49" s="478">
        <v>0</v>
      </c>
      <c r="R49" s="478">
        <v>0</v>
      </c>
      <c r="S49" s="477"/>
      <c r="T49" s="478">
        <v>1</v>
      </c>
      <c r="U49" s="478">
        <v>0</v>
      </c>
      <c r="V49" s="478">
        <v>0</v>
      </c>
      <c r="W49" s="478">
        <v>0</v>
      </c>
      <c r="X49" s="478">
        <v>0</v>
      </c>
      <c r="Y49" s="478">
        <v>0</v>
      </c>
      <c r="Z49" s="477"/>
      <c r="AA49" s="478">
        <v>1</v>
      </c>
      <c r="AB49" s="478">
        <v>0</v>
      </c>
      <c r="AC49" s="477">
        <f t="shared" si="9"/>
        <v>1</v>
      </c>
      <c r="AD49" s="476">
        <f t="shared" si="10"/>
        <v>1</v>
      </c>
      <c r="AE49" s="462"/>
      <c r="AF49" s="471"/>
      <c r="AG49" s="471"/>
      <c r="AH49" s="471"/>
      <c r="AI49" s="471"/>
      <c r="AJ49" s="471"/>
      <c r="AK49" s="471"/>
      <c r="AL49" s="471"/>
      <c r="AM49" s="471"/>
      <c r="AN49" s="471"/>
      <c r="AO49" s="471"/>
      <c r="AP49" s="471"/>
      <c r="AQ49" s="471"/>
      <c r="AR49" s="471"/>
      <c r="AS49" s="471"/>
      <c r="AT49" s="471"/>
      <c r="AU49" s="471"/>
      <c r="AV49" s="471"/>
      <c r="AW49" s="471"/>
      <c r="AX49" s="471"/>
      <c r="BA49" s="470"/>
      <c r="BB49" s="469"/>
      <c r="BC49" s="469"/>
    </row>
    <row r="50" spans="1:89" ht="15" customHeight="1">
      <c r="A50" s="468"/>
      <c r="B50" s="468"/>
      <c r="C50" s="468"/>
      <c r="D50" s="1950">
        <v>1407</v>
      </c>
      <c r="E50" s="373" t="s">
        <v>62</v>
      </c>
      <c r="F50" s="482"/>
      <c r="G50" s="481">
        <f t="shared" ref="G50:AB50" si="12">SUM(G51:G53)</f>
        <v>7</v>
      </c>
      <c r="H50" s="481">
        <f t="shared" si="12"/>
        <v>0</v>
      </c>
      <c r="I50" s="481">
        <f t="shared" si="12"/>
        <v>0</v>
      </c>
      <c r="J50" s="481">
        <f t="shared" si="12"/>
        <v>22</v>
      </c>
      <c r="K50" s="481">
        <f t="shared" si="12"/>
        <v>4</v>
      </c>
      <c r="L50" s="481">
        <f t="shared" si="12"/>
        <v>0</v>
      </c>
      <c r="M50" s="481">
        <f t="shared" si="12"/>
        <v>2</v>
      </c>
      <c r="N50" s="481">
        <f t="shared" si="12"/>
        <v>0</v>
      </c>
      <c r="O50" s="481">
        <f t="shared" si="12"/>
        <v>0</v>
      </c>
      <c r="P50" s="481">
        <f t="shared" si="12"/>
        <v>0</v>
      </c>
      <c r="Q50" s="481">
        <f t="shared" si="12"/>
        <v>2</v>
      </c>
      <c r="R50" s="481">
        <f t="shared" si="12"/>
        <v>0</v>
      </c>
      <c r="S50" s="481">
        <f t="shared" si="12"/>
        <v>0</v>
      </c>
      <c r="T50" s="481">
        <f t="shared" si="12"/>
        <v>8</v>
      </c>
      <c r="U50" s="481">
        <f t="shared" si="12"/>
        <v>0</v>
      </c>
      <c r="V50" s="481">
        <f t="shared" si="12"/>
        <v>21</v>
      </c>
      <c r="W50" s="481">
        <f t="shared" si="12"/>
        <v>0</v>
      </c>
      <c r="X50" s="481">
        <f t="shared" si="12"/>
        <v>3</v>
      </c>
      <c r="Y50" s="481">
        <f t="shared" si="12"/>
        <v>0</v>
      </c>
      <c r="Z50" s="481">
        <f t="shared" si="12"/>
        <v>0</v>
      </c>
      <c r="AA50" s="481">
        <f t="shared" si="12"/>
        <v>48</v>
      </c>
      <c r="AB50" s="481">
        <f t="shared" si="12"/>
        <v>21</v>
      </c>
      <c r="AC50" s="481">
        <f t="shared" si="9"/>
        <v>69</v>
      </c>
      <c r="AD50" s="480">
        <f t="shared" si="10"/>
        <v>69</v>
      </c>
      <c r="AE50" s="462"/>
      <c r="AF50" s="471"/>
      <c r="AG50" s="471"/>
      <c r="AH50" s="471"/>
      <c r="AI50" s="471"/>
      <c r="AJ50" s="471"/>
      <c r="AK50" s="471"/>
      <c r="AL50" s="471"/>
      <c r="AM50" s="471"/>
      <c r="AN50" s="471"/>
      <c r="AO50" s="471"/>
      <c r="AP50" s="471"/>
      <c r="AQ50" s="471"/>
      <c r="AR50" s="471"/>
      <c r="AS50" s="471"/>
      <c r="AT50" s="471"/>
      <c r="AU50" s="471"/>
      <c r="AV50" s="471"/>
      <c r="AW50" s="471"/>
      <c r="AX50" s="471"/>
      <c r="BA50" s="470"/>
      <c r="BB50" s="469"/>
      <c r="BC50" s="469"/>
    </row>
    <row r="51" spans="1:89" ht="15" customHeight="1">
      <c r="A51" s="468">
        <v>7</v>
      </c>
      <c r="B51" s="468">
        <v>6</v>
      </c>
      <c r="C51" s="468">
        <v>10</v>
      </c>
      <c r="D51" s="1950"/>
      <c r="E51" s="478" t="s">
        <v>56</v>
      </c>
      <c r="F51" s="479"/>
      <c r="G51" s="478">
        <v>5</v>
      </c>
      <c r="H51" s="478">
        <v>0</v>
      </c>
      <c r="I51" s="477"/>
      <c r="J51" s="478">
        <v>11</v>
      </c>
      <c r="K51" s="478">
        <v>4</v>
      </c>
      <c r="L51" s="477"/>
      <c r="M51" s="478">
        <v>2</v>
      </c>
      <c r="N51" s="478">
        <v>0</v>
      </c>
      <c r="O51" s="478">
        <v>0</v>
      </c>
      <c r="P51" s="478">
        <v>0</v>
      </c>
      <c r="Q51" s="478">
        <v>2</v>
      </c>
      <c r="R51" s="478">
        <v>0</v>
      </c>
      <c r="S51" s="477"/>
      <c r="T51" s="478">
        <v>5</v>
      </c>
      <c r="U51" s="478">
        <v>0</v>
      </c>
      <c r="V51" s="478">
        <v>1</v>
      </c>
      <c r="W51" s="478">
        <v>0</v>
      </c>
      <c r="X51" s="478">
        <v>1</v>
      </c>
      <c r="Y51" s="478">
        <v>0</v>
      </c>
      <c r="Z51" s="477"/>
      <c r="AA51" s="478">
        <v>17</v>
      </c>
      <c r="AB51" s="478">
        <v>14</v>
      </c>
      <c r="AC51" s="477">
        <f t="shared" si="9"/>
        <v>31</v>
      </c>
      <c r="AD51" s="476">
        <f t="shared" si="10"/>
        <v>31</v>
      </c>
      <c r="AE51" s="462"/>
      <c r="AF51" s="471"/>
      <c r="AG51" s="471"/>
      <c r="AH51" s="471"/>
      <c r="AI51" s="471"/>
      <c r="AJ51" s="471"/>
      <c r="AK51" s="471"/>
      <c r="AL51" s="471"/>
      <c r="AM51" s="471"/>
      <c r="AN51" s="471"/>
      <c r="AO51" s="471"/>
      <c r="AP51" s="471"/>
      <c r="AQ51" s="471"/>
      <c r="AR51" s="471"/>
      <c r="AS51" s="471"/>
      <c r="AT51" s="471"/>
      <c r="AU51" s="471"/>
      <c r="AV51" s="471"/>
      <c r="AW51" s="471"/>
      <c r="AX51" s="471"/>
      <c r="BA51" s="470"/>
      <c r="BB51" s="469"/>
      <c r="BC51" s="469"/>
    </row>
    <row r="52" spans="1:89" ht="15" customHeight="1">
      <c r="A52" s="468">
        <v>7</v>
      </c>
      <c r="B52" s="468">
        <v>3</v>
      </c>
      <c r="C52" s="468">
        <v>11</v>
      </c>
      <c r="D52" s="1950"/>
      <c r="E52" s="478" t="s">
        <v>25</v>
      </c>
      <c r="F52" s="479"/>
      <c r="G52" s="478">
        <v>1</v>
      </c>
      <c r="H52" s="478">
        <v>0</v>
      </c>
      <c r="I52" s="477"/>
      <c r="J52" s="478">
        <v>11</v>
      </c>
      <c r="K52" s="478">
        <v>0</v>
      </c>
      <c r="L52" s="477"/>
      <c r="M52" s="478">
        <v>0</v>
      </c>
      <c r="N52" s="478">
        <v>0</v>
      </c>
      <c r="O52" s="478">
        <v>0</v>
      </c>
      <c r="P52" s="478">
        <v>0</v>
      </c>
      <c r="Q52" s="478">
        <v>0</v>
      </c>
      <c r="R52" s="478">
        <v>0</v>
      </c>
      <c r="S52" s="477"/>
      <c r="T52" s="478">
        <v>2</v>
      </c>
      <c r="U52" s="478">
        <v>0</v>
      </c>
      <c r="V52" s="478">
        <v>19</v>
      </c>
      <c r="W52" s="478">
        <v>0</v>
      </c>
      <c r="X52" s="478">
        <v>2</v>
      </c>
      <c r="Y52" s="478">
        <v>0</v>
      </c>
      <c r="Z52" s="477"/>
      <c r="AA52" s="478">
        <v>29</v>
      </c>
      <c r="AB52" s="478">
        <v>6</v>
      </c>
      <c r="AC52" s="477">
        <f t="shared" si="9"/>
        <v>35</v>
      </c>
      <c r="AD52" s="476">
        <f t="shared" si="10"/>
        <v>35</v>
      </c>
      <c r="AE52" s="462"/>
      <c r="AF52" s="471"/>
      <c r="AG52" s="471"/>
      <c r="AH52" s="471"/>
      <c r="AI52" s="471"/>
      <c r="AJ52" s="471"/>
      <c r="AK52" s="471"/>
      <c r="AL52" s="471"/>
      <c r="AM52" s="471"/>
      <c r="AN52" s="471"/>
      <c r="AO52" s="471"/>
      <c r="AP52" s="471"/>
      <c r="AQ52" s="471"/>
      <c r="AR52" s="471"/>
      <c r="AS52" s="471"/>
      <c r="AT52" s="471"/>
      <c r="AU52" s="471"/>
      <c r="AV52" s="471"/>
      <c r="AW52" s="471"/>
      <c r="AX52" s="471"/>
      <c r="BA52" s="470"/>
      <c r="BB52" s="469"/>
      <c r="BC52" s="469"/>
    </row>
    <row r="53" spans="1:89" s="483" customFormat="1">
      <c r="A53" s="468">
        <v>7</v>
      </c>
      <c r="B53" s="468">
        <v>2</v>
      </c>
      <c r="C53" s="468">
        <v>11</v>
      </c>
      <c r="D53" s="1950"/>
      <c r="E53" s="485" t="s">
        <v>187</v>
      </c>
      <c r="F53" s="484"/>
      <c r="G53" s="477">
        <v>1</v>
      </c>
      <c r="H53" s="477">
        <v>0</v>
      </c>
      <c r="I53" s="477"/>
      <c r="J53" s="477">
        <v>0</v>
      </c>
      <c r="K53" s="477">
        <v>0</v>
      </c>
      <c r="L53" s="477"/>
      <c r="M53" s="477">
        <v>0</v>
      </c>
      <c r="N53" s="477">
        <v>0</v>
      </c>
      <c r="O53" s="477">
        <v>0</v>
      </c>
      <c r="P53" s="477">
        <v>0</v>
      </c>
      <c r="Q53" s="477">
        <v>0</v>
      </c>
      <c r="R53" s="477">
        <v>0</v>
      </c>
      <c r="S53" s="477"/>
      <c r="T53" s="477">
        <v>1</v>
      </c>
      <c r="U53" s="477">
        <v>0</v>
      </c>
      <c r="V53" s="477">
        <v>1</v>
      </c>
      <c r="W53" s="477">
        <v>0</v>
      </c>
      <c r="X53" s="477">
        <v>0</v>
      </c>
      <c r="Y53" s="477">
        <v>0</v>
      </c>
      <c r="Z53" s="477"/>
      <c r="AA53" s="477">
        <v>2</v>
      </c>
      <c r="AB53" s="477">
        <v>1</v>
      </c>
      <c r="AC53" s="477">
        <f t="shared" si="9"/>
        <v>3</v>
      </c>
      <c r="AD53" s="476">
        <f t="shared" si="10"/>
        <v>3</v>
      </c>
      <c r="AE53" s="462"/>
      <c r="AF53" s="449"/>
      <c r="AG53" s="449"/>
      <c r="AH53" s="449"/>
      <c r="AI53" s="449"/>
      <c r="AJ53" s="449"/>
      <c r="AK53" s="449"/>
      <c r="AL53" s="449"/>
      <c r="AM53" s="449"/>
      <c r="AN53" s="449"/>
      <c r="AO53" s="449"/>
      <c r="AP53" s="449"/>
      <c r="AQ53" s="449"/>
      <c r="AR53" s="449"/>
      <c r="AS53" s="449"/>
      <c r="AT53" s="449"/>
      <c r="AU53" s="449"/>
      <c r="AV53" s="449"/>
      <c r="AW53" s="449"/>
      <c r="AX53" s="449"/>
      <c r="AY53" s="449"/>
      <c r="AZ53" s="449"/>
      <c r="BA53" s="449"/>
      <c r="BB53" s="449"/>
      <c r="BC53" s="449"/>
      <c r="BD53" s="449"/>
      <c r="BE53" s="449"/>
      <c r="BF53" s="449"/>
      <c r="BG53" s="449"/>
      <c r="BH53" s="449"/>
      <c r="BI53" s="449"/>
      <c r="BJ53" s="449"/>
      <c r="BK53" s="449"/>
      <c r="BL53" s="449"/>
      <c r="BM53" s="449"/>
      <c r="BN53" s="449"/>
      <c r="BO53" s="449"/>
      <c r="BP53" s="449"/>
      <c r="BQ53" s="449"/>
      <c r="BR53" s="449"/>
      <c r="BS53" s="449"/>
      <c r="BT53" s="449"/>
      <c r="BU53" s="449"/>
      <c r="BV53" s="449"/>
      <c r="BW53" s="449"/>
      <c r="BX53" s="449"/>
      <c r="BY53" s="449"/>
      <c r="BZ53" s="449"/>
      <c r="CA53" s="449"/>
      <c r="CB53" s="449"/>
      <c r="CC53" s="449"/>
      <c r="CD53" s="449"/>
      <c r="CE53" s="449"/>
      <c r="CF53" s="449"/>
      <c r="CG53" s="449"/>
      <c r="CH53" s="449"/>
      <c r="CI53" s="449"/>
      <c r="CJ53" s="449"/>
      <c r="CK53" s="449"/>
    </row>
    <row r="54" spans="1:89" ht="15" customHeight="1">
      <c r="A54" s="468"/>
      <c r="B54" s="468"/>
      <c r="C54" s="468"/>
      <c r="D54" s="1961">
        <v>1408</v>
      </c>
      <c r="E54" s="373" t="s">
        <v>63</v>
      </c>
      <c r="F54" s="373"/>
      <c r="G54" s="481">
        <f t="shared" ref="G54:AB54" si="13">SUM(G55:G58)</f>
        <v>11</v>
      </c>
      <c r="H54" s="481">
        <f t="shared" si="13"/>
        <v>0</v>
      </c>
      <c r="I54" s="481">
        <f t="shared" si="13"/>
        <v>0</v>
      </c>
      <c r="J54" s="481">
        <f t="shared" si="13"/>
        <v>56</v>
      </c>
      <c r="K54" s="481">
        <f t="shared" si="13"/>
        <v>6</v>
      </c>
      <c r="L54" s="481">
        <f t="shared" si="13"/>
        <v>0</v>
      </c>
      <c r="M54" s="481">
        <f t="shared" si="13"/>
        <v>4</v>
      </c>
      <c r="N54" s="481">
        <f t="shared" si="13"/>
        <v>3</v>
      </c>
      <c r="O54" s="481">
        <f t="shared" si="13"/>
        <v>8</v>
      </c>
      <c r="P54" s="481">
        <f t="shared" si="13"/>
        <v>3</v>
      </c>
      <c r="Q54" s="481">
        <f t="shared" si="13"/>
        <v>8</v>
      </c>
      <c r="R54" s="481">
        <f t="shared" si="13"/>
        <v>0</v>
      </c>
      <c r="S54" s="481">
        <f t="shared" si="13"/>
        <v>0</v>
      </c>
      <c r="T54" s="481">
        <f t="shared" si="13"/>
        <v>7</v>
      </c>
      <c r="U54" s="481">
        <f t="shared" si="13"/>
        <v>0</v>
      </c>
      <c r="V54" s="481">
        <f t="shared" si="13"/>
        <v>10</v>
      </c>
      <c r="W54" s="481">
        <f t="shared" si="13"/>
        <v>1</v>
      </c>
      <c r="X54" s="481">
        <f t="shared" si="13"/>
        <v>21</v>
      </c>
      <c r="Y54" s="481">
        <f t="shared" si="13"/>
        <v>0</v>
      </c>
      <c r="Z54" s="481">
        <f t="shared" si="13"/>
        <v>0</v>
      </c>
      <c r="AA54" s="481">
        <f t="shared" si="13"/>
        <v>93</v>
      </c>
      <c r="AB54" s="481">
        <f t="shared" si="13"/>
        <v>45</v>
      </c>
      <c r="AC54" s="481">
        <f t="shared" si="9"/>
        <v>138</v>
      </c>
      <c r="AD54" s="480">
        <f t="shared" si="10"/>
        <v>138</v>
      </c>
      <c r="AE54" s="462"/>
      <c r="AF54" s="471"/>
      <c r="AG54" s="471"/>
      <c r="AH54" s="471"/>
      <c r="AI54" s="471"/>
      <c r="AJ54" s="471"/>
      <c r="AK54" s="471"/>
      <c r="AL54" s="471"/>
      <c r="AM54" s="471"/>
      <c r="AN54" s="471"/>
      <c r="AO54" s="471"/>
      <c r="AP54" s="471"/>
      <c r="AQ54" s="471"/>
      <c r="AR54" s="471"/>
      <c r="AS54" s="471"/>
      <c r="AT54" s="471"/>
      <c r="AU54" s="471"/>
      <c r="AV54" s="471"/>
      <c r="AW54" s="471"/>
      <c r="AX54" s="471"/>
      <c r="BA54" s="470"/>
      <c r="BB54" s="469"/>
      <c r="BC54" s="469"/>
    </row>
    <row r="55" spans="1:89" ht="15" customHeight="1">
      <c r="A55" s="468">
        <v>8</v>
      </c>
      <c r="B55" s="468">
        <v>4</v>
      </c>
      <c r="C55" s="468">
        <v>6</v>
      </c>
      <c r="D55" s="1950"/>
      <c r="E55" s="478" t="s">
        <v>16</v>
      </c>
      <c r="F55" s="479"/>
      <c r="G55" s="478">
        <v>2</v>
      </c>
      <c r="H55" s="478">
        <v>0</v>
      </c>
      <c r="I55" s="477"/>
      <c r="J55" s="478">
        <v>12</v>
      </c>
      <c r="K55" s="478">
        <v>0</v>
      </c>
      <c r="L55" s="477"/>
      <c r="M55" s="478">
        <v>0</v>
      </c>
      <c r="N55" s="478">
        <v>0</v>
      </c>
      <c r="O55" s="478">
        <v>2</v>
      </c>
      <c r="P55" s="478">
        <v>0</v>
      </c>
      <c r="Q55" s="478">
        <v>1</v>
      </c>
      <c r="R55" s="478">
        <v>0</v>
      </c>
      <c r="S55" s="477"/>
      <c r="T55" s="478">
        <v>1</v>
      </c>
      <c r="U55" s="478">
        <v>0</v>
      </c>
      <c r="V55" s="478">
        <v>2</v>
      </c>
      <c r="W55" s="478">
        <v>0</v>
      </c>
      <c r="X55" s="478">
        <v>1</v>
      </c>
      <c r="Y55" s="478">
        <v>0</v>
      </c>
      <c r="Z55" s="477"/>
      <c r="AA55" s="478">
        <v>13</v>
      </c>
      <c r="AB55" s="478">
        <v>8</v>
      </c>
      <c r="AC55" s="477">
        <f t="shared" si="9"/>
        <v>21</v>
      </c>
      <c r="AD55" s="476">
        <f t="shared" si="10"/>
        <v>21</v>
      </c>
      <c r="AE55" s="462"/>
      <c r="AF55" s="471"/>
      <c r="AG55" s="471"/>
      <c r="AH55" s="471"/>
      <c r="AI55" s="471"/>
      <c r="AJ55" s="471"/>
      <c r="AK55" s="471"/>
      <c r="AL55" s="471"/>
      <c r="AM55" s="471"/>
      <c r="AN55" s="471"/>
      <c r="AO55" s="471"/>
      <c r="AP55" s="471"/>
      <c r="AQ55" s="471"/>
      <c r="AR55" s="471"/>
      <c r="AS55" s="471"/>
      <c r="AT55" s="471"/>
      <c r="AU55" s="471"/>
      <c r="AV55" s="471"/>
      <c r="AW55" s="471"/>
      <c r="AX55" s="471"/>
      <c r="BA55" s="470"/>
      <c r="BB55" s="469"/>
      <c r="BC55" s="469"/>
    </row>
    <row r="56" spans="1:89" ht="15" customHeight="1">
      <c r="A56" s="468">
        <v>8</v>
      </c>
      <c r="B56" s="468">
        <v>4</v>
      </c>
      <c r="C56" s="468">
        <v>8</v>
      </c>
      <c r="D56" s="1950"/>
      <c r="E56" s="478" t="s">
        <v>57</v>
      </c>
      <c r="F56" s="479"/>
      <c r="G56" s="478">
        <v>3</v>
      </c>
      <c r="H56" s="478">
        <v>0</v>
      </c>
      <c r="I56" s="477"/>
      <c r="J56" s="478">
        <v>13</v>
      </c>
      <c r="K56" s="478">
        <v>3</v>
      </c>
      <c r="L56" s="477"/>
      <c r="M56" s="478">
        <v>3</v>
      </c>
      <c r="N56" s="478">
        <v>3</v>
      </c>
      <c r="O56" s="478">
        <v>2</v>
      </c>
      <c r="P56" s="478">
        <v>3</v>
      </c>
      <c r="Q56" s="478">
        <v>5</v>
      </c>
      <c r="R56" s="478">
        <v>0</v>
      </c>
      <c r="S56" s="477"/>
      <c r="T56" s="478">
        <v>2</v>
      </c>
      <c r="U56" s="478">
        <v>0</v>
      </c>
      <c r="V56" s="478">
        <v>4</v>
      </c>
      <c r="W56" s="478">
        <v>0</v>
      </c>
      <c r="X56" s="478">
        <v>10</v>
      </c>
      <c r="Y56" s="478">
        <v>0</v>
      </c>
      <c r="Z56" s="477"/>
      <c r="AA56" s="478">
        <v>36</v>
      </c>
      <c r="AB56" s="478">
        <v>15</v>
      </c>
      <c r="AC56" s="477">
        <f t="shared" si="9"/>
        <v>51</v>
      </c>
      <c r="AD56" s="476">
        <f t="shared" si="10"/>
        <v>51</v>
      </c>
      <c r="AE56" s="462"/>
      <c r="AF56" s="471"/>
      <c r="AG56" s="471"/>
      <c r="AH56" s="471"/>
      <c r="AI56" s="471"/>
      <c r="AJ56" s="471"/>
      <c r="AK56" s="471"/>
      <c r="AL56" s="471"/>
      <c r="AM56" s="471"/>
      <c r="AN56" s="471"/>
      <c r="AO56" s="471"/>
      <c r="AP56" s="471"/>
      <c r="AQ56" s="471"/>
      <c r="AR56" s="471"/>
      <c r="AS56" s="471"/>
      <c r="AT56" s="471"/>
      <c r="AU56" s="471"/>
      <c r="AV56" s="471"/>
      <c r="AW56" s="471"/>
      <c r="AX56" s="471"/>
      <c r="BA56" s="470"/>
      <c r="BB56" s="469"/>
      <c r="BC56" s="469"/>
    </row>
    <row r="57" spans="1:89" ht="15" customHeight="1">
      <c r="A57" s="468">
        <v>8</v>
      </c>
      <c r="B57" s="468">
        <v>4</v>
      </c>
      <c r="C57" s="468">
        <v>11</v>
      </c>
      <c r="D57" s="1950"/>
      <c r="E57" s="478" t="s">
        <v>18</v>
      </c>
      <c r="F57" s="479"/>
      <c r="G57" s="478">
        <v>3</v>
      </c>
      <c r="H57" s="478">
        <v>0</v>
      </c>
      <c r="I57" s="477"/>
      <c r="J57" s="478">
        <v>19</v>
      </c>
      <c r="K57" s="478">
        <v>3</v>
      </c>
      <c r="L57" s="477"/>
      <c r="M57" s="478">
        <v>1</v>
      </c>
      <c r="N57" s="478">
        <v>0</v>
      </c>
      <c r="O57" s="478">
        <v>3</v>
      </c>
      <c r="P57" s="478">
        <v>0</v>
      </c>
      <c r="Q57" s="478">
        <v>2</v>
      </c>
      <c r="R57" s="478">
        <v>0</v>
      </c>
      <c r="S57" s="477"/>
      <c r="T57" s="478">
        <v>3</v>
      </c>
      <c r="U57" s="478">
        <v>0</v>
      </c>
      <c r="V57" s="478">
        <v>2</v>
      </c>
      <c r="W57" s="478">
        <v>0</v>
      </c>
      <c r="X57" s="478">
        <v>4</v>
      </c>
      <c r="Y57" s="478">
        <v>0</v>
      </c>
      <c r="Z57" s="477"/>
      <c r="AA57" s="478">
        <v>25</v>
      </c>
      <c r="AB57" s="478">
        <v>15</v>
      </c>
      <c r="AC57" s="477">
        <f t="shared" si="9"/>
        <v>40</v>
      </c>
      <c r="AD57" s="476">
        <f t="shared" si="10"/>
        <v>40</v>
      </c>
      <c r="AE57" s="462"/>
      <c r="AF57" s="471"/>
      <c r="AG57" s="471"/>
      <c r="AH57" s="471"/>
      <c r="AI57" s="471"/>
      <c r="AJ57" s="471"/>
      <c r="AK57" s="471"/>
      <c r="AL57" s="471"/>
      <c r="AM57" s="471"/>
      <c r="AN57" s="471"/>
      <c r="AO57" s="471"/>
      <c r="AP57" s="471"/>
      <c r="AQ57" s="471"/>
      <c r="AR57" s="471"/>
      <c r="AS57" s="471"/>
      <c r="AT57" s="471"/>
      <c r="AU57" s="471"/>
      <c r="AV57" s="471"/>
      <c r="AW57" s="471"/>
      <c r="AX57" s="471"/>
      <c r="BA57" s="470"/>
      <c r="BB57" s="469"/>
      <c r="BC57" s="469"/>
    </row>
    <row r="58" spans="1:89" ht="15" customHeight="1">
      <c r="A58" s="468">
        <v>8</v>
      </c>
      <c r="B58" s="468">
        <v>4</v>
      </c>
      <c r="C58" s="468">
        <v>11</v>
      </c>
      <c r="D58" s="1950"/>
      <c r="E58" s="478" t="s">
        <v>59</v>
      </c>
      <c r="F58" s="479"/>
      <c r="G58" s="478">
        <v>3</v>
      </c>
      <c r="H58" s="478">
        <v>0</v>
      </c>
      <c r="I58" s="477"/>
      <c r="J58" s="478">
        <v>12</v>
      </c>
      <c r="K58" s="478">
        <v>0</v>
      </c>
      <c r="L58" s="477"/>
      <c r="M58" s="478">
        <v>0</v>
      </c>
      <c r="N58" s="478">
        <v>0</v>
      </c>
      <c r="O58" s="478">
        <v>1</v>
      </c>
      <c r="P58" s="478">
        <v>0</v>
      </c>
      <c r="Q58" s="478">
        <v>0</v>
      </c>
      <c r="R58" s="478">
        <v>0</v>
      </c>
      <c r="S58" s="477"/>
      <c r="T58" s="478">
        <v>1</v>
      </c>
      <c r="U58" s="478">
        <v>0</v>
      </c>
      <c r="V58" s="478">
        <v>2</v>
      </c>
      <c r="W58" s="478">
        <v>1</v>
      </c>
      <c r="X58" s="478">
        <v>6</v>
      </c>
      <c r="Y58" s="478">
        <v>0</v>
      </c>
      <c r="Z58" s="477"/>
      <c r="AA58" s="478">
        <v>19</v>
      </c>
      <c r="AB58" s="478">
        <v>7</v>
      </c>
      <c r="AC58" s="477">
        <f t="shared" si="9"/>
        <v>26</v>
      </c>
      <c r="AD58" s="476">
        <f t="shared" si="10"/>
        <v>26</v>
      </c>
      <c r="AE58" s="462"/>
      <c r="AF58" s="471"/>
      <c r="AG58" s="471"/>
      <c r="AH58" s="471"/>
      <c r="AI58" s="471"/>
      <c r="AJ58" s="471"/>
      <c r="AK58" s="471"/>
      <c r="AL58" s="471"/>
      <c r="AM58" s="471"/>
      <c r="AN58" s="471"/>
      <c r="AO58" s="471"/>
      <c r="AP58" s="471"/>
      <c r="AQ58" s="471"/>
      <c r="AR58" s="471"/>
      <c r="AS58" s="471"/>
      <c r="AT58" s="471"/>
      <c r="AU58" s="471"/>
      <c r="AV58" s="471"/>
      <c r="AW58" s="471"/>
      <c r="AX58" s="471"/>
      <c r="BA58" s="470"/>
      <c r="BB58" s="469"/>
      <c r="BC58" s="469"/>
    </row>
    <row r="59" spans="1:89" ht="15" customHeight="1">
      <c r="A59" s="468"/>
      <c r="B59" s="468"/>
      <c r="C59" s="468"/>
      <c r="D59" s="1961">
        <v>1624</v>
      </c>
      <c r="E59" s="373" t="s">
        <v>19</v>
      </c>
      <c r="F59" s="482"/>
      <c r="G59" s="481">
        <f t="shared" ref="G59:AB59" si="14">SUM(G60:G62)</f>
        <v>5</v>
      </c>
      <c r="H59" s="481">
        <f t="shared" si="14"/>
        <v>0</v>
      </c>
      <c r="I59" s="481">
        <f t="shared" si="14"/>
        <v>0</v>
      </c>
      <c r="J59" s="481">
        <f t="shared" si="14"/>
        <v>13</v>
      </c>
      <c r="K59" s="481">
        <f t="shared" si="14"/>
        <v>0</v>
      </c>
      <c r="L59" s="481">
        <f t="shared" si="14"/>
        <v>0</v>
      </c>
      <c r="M59" s="481">
        <f t="shared" si="14"/>
        <v>0</v>
      </c>
      <c r="N59" s="481">
        <f t="shared" si="14"/>
        <v>0</v>
      </c>
      <c r="O59" s="481">
        <f t="shared" si="14"/>
        <v>0</v>
      </c>
      <c r="P59" s="481">
        <f t="shared" si="14"/>
        <v>0</v>
      </c>
      <c r="Q59" s="481">
        <f t="shared" si="14"/>
        <v>0</v>
      </c>
      <c r="R59" s="481">
        <f t="shared" si="14"/>
        <v>0</v>
      </c>
      <c r="S59" s="481">
        <f t="shared" si="14"/>
        <v>0</v>
      </c>
      <c r="T59" s="481">
        <f t="shared" si="14"/>
        <v>5</v>
      </c>
      <c r="U59" s="481">
        <f t="shared" si="14"/>
        <v>0</v>
      </c>
      <c r="V59" s="481">
        <f t="shared" si="14"/>
        <v>4</v>
      </c>
      <c r="W59" s="481">
        <f t="shared" si="14"/>
        <v>0</v>
      </c>
      <c r="X59" s="481">
        <f t="shared" si="14"/>
        <v>5</v>
      </c>
      <c r="Y59" s="481">
        <f t="shared" si="14"/>
        <v>0</v>
      </c>
      <c r="Z59" s="481">
        <f t="shared" si="14"/>
        <v>0</v>
      </c>
      <c r="AA59" s="481">
        <f t="shared" si="14"/>
        <v>14</v>
      </c>
      <c r="AB59" s="481">
        <f t="shared" si="14"/>
        <v>18</v>
      </c>
      <c r="AC59" s="481">
        <f t="shared" si="9"/>
        <v>32</v>
      </c>
      <c r="AD59" s="480">
        <f t="shared" si="10"/>
        <v>32</v>
      </c>
      <c r="AE59" s="462"/>
      <c r="AF59" s="471"/>
      <c r="AG59" s="471"/>
      <c r="AH59" s="471"/>
      <c r="AI59" s="471"/>
      <c r="AJ59" s="471"/>
      <c r="AK59" s="471"/>
      <c r="AL59" s="471"/>
      <c r="AM59" s="471"/>
      <c r="AN59" s="471"/>
      <c r="AO59" s="471"/>
      <c r="AP59" s="471"/>
      <c r="AQ59" s="471"/>
      <c r="AR59" s="471"/>
      <c r="AS59" s="471"/>
      <c r="AT59" s="471"/>
      <c r="AU59" s="471"/>
      <c r="AV59" s="471"/>
      <c r="AW59" s="471"/>
      <c r="AX59" s="471"/>
      <c r="BA59" s="470"/>
      <c r="BB59" s="469"/>
      <c r="BC59" s="469"/>
    </row>
    <row r="60" spans="1:89" ht="15" customHeight="1">
      <c r="A60" s="468">
        <v>9</v>
      </c>
      <c r="B60" s="468">
        <v>4</v>
      </c>
      <c r="C60" s="468">
        <v>8</v>
      </c>
      <c r="D60" s="1950"/>
      <c r="E60" s="478" t="s">
        <v>186</v>
      </c>
      <c r="F60" s="479"/>
      <c r="G60" s="478">
        <v>3</v>
      </c>
      <c r="H60" s="478">
        <v>0</v>
      </c>
      <c r="I60" s="477"/>
      <c r="J60" s="478">
        <v>0</v>
      </c>
      <c r="K60" s="478">
        <v>0</v>
      </c>
      <c r="L60" s="477"/>
      <c r="M60" s="478">
        <v>0</v>
      </c>
      <c r="N60" s="478">
        <v>0</v>
      </c>
      <c r="O60" s="478">
        <v>0</v>
      </c>
      <c r="P60" s="478">
        <v>0</v>
      </c>
      <c r="Q60" s="478">
        <v>0</v>
      </c>
      <c r="R60" s="478">
        <v>0</v>
      </c>
      <c r="S60" s="477"/>
      <c r="T60" s="478">
        <v>4</v>
      </c>
      <c r="U60" s="478">
        <v>0</v>
      </c>
      <c r="V60" s="478">
        <v>3</v>
      </c>
      <c r="W60" s="478">
        <v>0</v>
      </c>
      <c r="X60" s="478">
        <v>3</v>
      </c>
      <c r="Y60" s="478">
        <v>0</v>
      </c>
      <c r="Z60" s="477"/>
      <c r="AA60" s="478">
        <v>6</v>
      </c>
      <c r="AB60" s="478">
        <v>7</v>
      </c>
      <c r="AC60" s="477">
        <v>13</v>
      </c>
      <c r="AD60" s="476">
        <f t="shared" si="10"/>
        <v>13</v>
      </c>
      <c r="AE60" s="462"/>
      <c r="AF60" s="471"/>
      <c r="AG60" s="471"/>
      <c r="AH60" s="471"/>
      <c r="AI60" s="471"/>
      <c r="AJ60" s="471"/>
      <c r="AK60" s="471"/>
      <c r="AL60" s="471"/>
      <c r="AM60" s="471"/>
      <c r="AN60" s="471"/>
      <c r="AO60" s="471"/>
      <c r="AP60" s="471"/>
      <c r="AQ60" s="471"/>
      <c r="AR60" s="471"/>
      <c r="AS60" s="471"/>
      <c r="AT60" s="471"/>
      <c r="AU60" s="471"/>
      <c r="AV60" s="471"/>
      <c r="AW60" s="471"/>
      <c r="AX60" s="471"/>
      <c r="BA60" s="470"/>
      <c r="BB60" s="469"/>
      <c r="BC60" s="469"/>
    </row>
    <row r="61" spans="1:89" ht="15" customHeight="1">
      <c r="A61" s="468">
        <v>9</v>
      </c>
      <c r="B61" s="468">
        <v>4</v>
      </c>
      <c r="C61" s="468">
        <v>8</v>
      </c>
      <c r="D61" s="1950"/>
      <c r="E61" s="478" t="s">
        <v>149</v>
      </c>
      <c r="F61" s="479"/>
      <c r="G61" s="478">
        <v>0</v>
      </c>
      <c r="H61" s="478">
        <v>0</v>
      </c>
      <c r="I61" s="477"/>
      <c r="J61" s="478">
        <v>4</v>
      </c>
      <c r="K61" s="478">
        <v>0</v>
      </c>
      <c r="L61" s="477"/>
      <c r="M61" s="478">
        <v>0</v>
      </c>
      <c r="N61" s="478">
        <v>0</v>
      </c>
      <c r="O61" s="478">
        <v>0</v>
      </c>
      <c r="P61" s="478">
        <v>0</v>
      </c>
      <c r="Q61" s="478">
        <v>0</v>
      </c>
      <c r="R61" s="478">
        <v>0</v>
      </c>
      <c r="S61" s="477"/>
      <c r="T61" s="478">
        <v>0</v>
      </c>
      <c r="U61" s="478">
        <v>0</v>
      </c>
      <c r="V61" s="478">
        <v>1</v>
      </c>
      <c r="W61" s="478">
        <v>0</v>
      </c>
      <c r="X61" s="478">
        <v>2</v>
      </c>
      <c r="Y61" s="478">
        <v>0</v>
      </c>
      <c r="Z61" s="477"/>
      <c r="AA61" s="478">
        <v>4</v>
      </c>
      <c r="AB61" s="478">
        <v>3</v>
      </c>
      <c r="AC61" s="477">
        <v>7</v>
      </c>
      <c r="AD61" s="476">
        <f t="shared" si="10"/>
        <v>7</v>
      </c>
      <c r="AE61" s="462"/>
      <c r="AF61" s="471"/>
      <c r="AG61" s="471"/>
      <c r="AH61" s="471"/>
      <c r="AI61" s="471"/>
      <c r="AJ61" s="471"/>
      <c r="AK61" s="471"/>
      <c r="AL61" s="471"/>
      <c r="AM61" s="471"/>
      <c r="AN61" s="471"/>
      <c r="AO61" s="471"/>
      <c r="AP61" s="471"/>
      <c r="AQ61" s="471"/>
      <c r="AR61" s="471"/>
      <c r="AS61" s="471"/>
      <c r="AT61" s="471"/>
      <c r="AU61" s="471"/>
      <c r="AV61" s="471"/>
      <c r="AW61" s="471"/>
      <c r="AX61" s="471"/>
      <c r="BA61" s="470"/>
      <c r="BB61" s="469"/>
      <c r="BC61" s="469"/>
    </row>
    <row r="62" spans="1:89" ht="15" customHeight="1">
      <c r="A62" s="468">
        <v>9</v>
      </c>
      <c r="B62" s="468">
        <v>5</v>
      </c>
      <c r="C62" s="468">
        <v>11</v>
      </c>
      <c r="D62" s="2102"/>
      <c r="E62" s="474" t="s">
        <v>22</v>
      </c>
      <c r="F62" s="475"/>
      <c r="G62" s="474">
        <v>2</v>
      </c>
      <c r="H62" s="474">
        <v>0</v>
      </c>
      <c r="I62" s="473"/>
      <c r="J62" s="474">
        <v>9</v>
      </c>
      <c r="K62" s="474">
        <v>0</v>
      </c>
      <c r="L62" s="473"/>
      <c r="M62" s="474">
        <v>0</v>
      </c>
      <c r="N62" s="474">
        <v>0</v>
      </c>
      <c r="O62" s="474">
        <v>0</v>
      </c>
      <c r="P62" s="474">
        <v>0</v>
      </c>
      <c r="Q62" s="474">
        <v>0</v>
      </c>
      <c r="R62" s="474">
        <v>0</v>
      </c>
      <c r="S62" s="473"/>
      <c r="T62" s="474">
        <v>1</v>
      </c>
      <c r="U62" s="474">
        <v>0</v>
      </c>
      <c r="V62" s="474">
        <v>0</v>
      </c>
      <c r="W62" s="474">
        <v>0</v>
      </c>
      <c r="X62" s="474">
        <v>0</v>
      </c>
      <c r="Y62" s="474">
        <v>0</v>
      </c>
      <c r="Z62" s="473"/>
      <c r="AA62" s="474">
        <v>4</v>
      </c>
      <c r="AB62" s="474">
        <v>8</v>
      </c>
      <c r="AC62" s="473">
        <v>12</v>
      </c>
      <c r="AD62" s="472">
        <f t="shared" si="10"/>
        <v>12</v>
      </c>
      <c r="AE62" s="462"/>
      <c r="AF62" s="471"/>
      <c r="AG62" s="471"/>
      <c r="AH62" s="471"/>
      <c r="AI62" s="471"/>
      <c r="AJ62" s="471"/>
      <c r="AK62" s="471"/>
      <c r="AL62" s="471"/>
      <c r="AM62" s="471"/>
      <c r="AN62" s="471"/>
      <c r="AO62" s="471"/>
      <c r="AP62" s="471"/>
      <c r="AQ62" s="471"/>
      <c r="AR62" s="471"/>
      <c r="AS62" s="471"/>
      <c r="AT62" s="471"/>
      <c r="AU62" s="471"/>
      <c r="AV62" s="471"/>
      <c r="AW62" s="471"/>
      <c r="AX62" s="471"/>
      <c r="BA62" s="470"/>
      <c r="BB62" s="469"/>
      <c r="BC62" s="469"/>
    </row>
    <row r="63" spans="1:89">
      <c r="A63" s="468"/>
      <c r="B63" s="468" t="s">
        <v>17</v>
      </c>
      <c r="C63" s="468" t="s">
        <v>17</v>
      </c>
      <c r="D63" s="467"/>
      <c r="E63" s="466" t="s">
        <v>11</v>
      </c>
      <c r="F63" s="465"/>
      <c r="G63" s="464">
        <v>129</v>
      </c>
      <c r="H63" s="464">
        <v>0</v>
      </c>
      <c r="I63" s="464"/>
      <c r="J63" s="464">
        <v>1</v>
      </c>
      <c r="K63" s="464">
        <v>0</v>
      </c>
      <c r="L63" s="464"/>
      <c r="M63" s="464">
        <v>0</v>
      </c>
      <c r="N63" s="464">
        <v>0</v>
      </c>
      <c r="O63" s="464">
        <v>1</v>
      </c>
      <c r="P63" s="464">
        <v>0</v>
      </c>
      <c r="Q63" s="464">
        <v>4</v>
      </c>
      <c r="R63" s="464">
        <v>1</v>
      </c>
      <c r="S63" s="464"/>
      <c r="T63" s="464">
        <v>7</v>
      </c>
      <c r="U63" s="464">
        <v>2</v>
      </c>
      <c r="V63" s="464">
        <v>3</v>
      </c>
      <c r="W63" s="464">
        <v>0</v>
      </c>
      <c r="X63" s="464">
        <v>6</v>
      </c>
      <c r="Y63" s="464">
        <v>0</v>
      </c>
      <c r="Z63" s="464"/>
      <c r="AA63" s="464">
        <v>80</v>
      </c>
      <c r="AB63" s="464">
        <v>74</v>
      </c>
      <c r="AC63" s="464">
        <v>154</v>
      </c>
      <c r="AD63" s="463">
        <f t="shared" si="10"/>
        <v>154</v>
      </c>
      <c r="AE63" s="462"/>
    </row>
    <row r="64" spans="1:89" ht="15" customHeight="1">
      <c r="D64" s="461"/>
      <c r="E64" s="2230" t="s">
        <v>0</v>
      </c>
      <c r="F64" s="2231"/>
      <c r="G64" s="460">
        <f>SUM(G9+G20+G31+G35+G38+G43+G50+G54+G59+G63)</f>
        <v>217</v>
      </c>
      <c r="H64" s="460">
        <f>SUM(H9+H20+H31+H35+H38+H43+H50+H54+H59+H63)</f>
        <v>0</v>
      </c>
      <c r="I64" s="460"/>
      <c r="J64" s="460">
        <f>SUM(J9+J20+J31+J35+J38+J43+J50+J54+J59+J63)</f>
        <v>973</v>
      </c>
      <c r="K64" s="460">
        <f>SUM(K9+K20+K31+K35+K38+K43+K50+K54+K59+K63)</f>
        <v>247</v>
      </c>
      <c r="L64" s="460"/>
      <c r="M64" s="460">
        <f t="shared" ref="M64:R64" si="15">SUM(M9+M20+M31+M35+M38+M43+M50+M54+M59+M63)</f>
        <v>58</v>
      </c>
      <c r="N64" s="460">
        <f t="shared" si="15"/>
        <v>25</v>
      </c>
      <c r="O64" s="460">
        <f t="shared" si="15"/>
        <v>49</v>
      </c>
      <c r="P64" s="460">
        <f t="shared" si="15"/>
        <v>28</v>
      </c>
      <c r="Q64" s="460">
        <f t="shared" si="15"/>
        <v>80</v>
      </c>
      <c r="R64" s="460">
        <f t="shared" si="15"/>
        <v>55</v>
      </c>
      <c r="S64" s="460"/>
      <c r="T64" s="460">
        <f t="shared" ref="T64:Y64" si="16">SUM(T9+T20+T31+T35+T38+T43+T50+T54+T59+T63)</f>
        <v>195</v>
      </c>
      <c r="U64" s="460">
        <f t="shared" si="16"/>
        <v>67</v>
      </c>
      <c r="V64" s="460">
        <f t="shared" si="16"/>
        <v>163</v>
      </c>
      <c r="W64" s="460">
        <f t="shared" si="16"/>
        <v>9</v>
      </c>
      <c r="X64" s="460">
        <f t="shared" si="16"/>
        <v>224</v>
      </c>
      <c r="Y64" s="460">
        <f t="shared" si="16"/>
        <v>5</v>
      </c>
      <c r="Z64" s="460"/>
      <c r="AA64" s="460">
        <f>SUM(AA9+AA20+AA31+AA35+AA38+AA43+AA50+AA54+AA59+AA63)</f>
        <v>1488</v>
      </c>
      <c r="AB64" s="460">
        <f>SUM(AB9+AB20+AB31+AB35+AB38+AB43+AB50+AB54+AB59+AB63)</f>
        <v>907</v>
      </c>
      <c r="AC64" s="460">
        <f>SUM(AC9+AC20+AC31+AC35+AC38+AC43+AC50+AC54+AC59+AC63)</f>
        <v>2395</v>
      </c>
      <c r="AD64" s="459">
        <f>SUM(AD9+AD20+AD31+AD35+AD38+AD43+AD50+AD54+AD59+AD63)</f>
        <v>2395</v>
      </c>
    </row>
    <row r="65" spans="4:50" ht="12.75" customHeight="1">
      <c r="D65" s="457"/>
      <c r="E65" s="458" t="s">
        <v>185</v>
      </c>
      <c r="F65" s="457"/>
      <c r="G65" s="456"/>
      <c r="H65" s="456"/>
      <c r="I65" s="456"/>
      <c r="J65" s="456"/>
      <c r="K65" s="456"/>
      <c r="L65" s="456"/>
      <c r="M65" s="456"/>
      <c r="N65" s="456"/>
      <c r="O65" s="456"/>
      <c r="P65" s="456"/>
      <c r="Q65" s="456"/>
      <c r="R65" s="456"/>
      <c r="S65" s="456"/>
      <c r="T65" s="456"/>
      <c r="U65" s="456"/>
      <c r="V65" s="456"/>
      <c r="W65" s="456"/>
      <c r="X65" s="456"/>
      <c r="Y65" s="456"/>
      <c r="Z65" s="455"/>
      <c r="AA65" s="456"/>
      <c r="AB65" s="456"/>
      <c r="AC65" s="456"/>
      <c r="AD65" s="455"/>
    </row>
    <row r="66" spans="4:50" ht="12.75" customHeight="1">
      <c r="E66" s="451"/>
      <c r="G66" s="454"/>
      <c r="H66" s="454"/>
      <c r="I66" s="454"/>
      <c r="J66" s="454"/>
      <c r="K66" s="454"/>
      <c r="L66" s="454"/>
      <c r="M66" s="454"/>
      <c r="N66" s="454"/>
      <c r="O66" s="454"/>
      <c r="P66" s="454"/>
      <c r="Q66" s="454"/>
      <c r="R66" s="454"/>
      <c r="S66" s="454"/>
      <c r="T66" s="454"/>
      <c r="U66" s="454"/>
      <c r="V66" s="454"/>
      <c r="W66" s="454"/>
      <c r="X66" s="454"/>
      <c r="Y66" s="454"/>
      <c r="AA66" s="454"/>
      <c r="AB66" s="454"/>
      <c r="AC66" s="454"/>
    </row>
    <row r="67" spans="4:50" ht="12.75" customHeight="1">
      <c r="E67" s="451"/>
      <c r="G67" s="454"/>
      <c r="H67" s="454"/>
      <c r="I67" s="454"/>
      <c r="J67" s="454"/>
      <c r="K67" s="454"/>
      <c r="L67" s="454"/>
      <c r="M67" s="454"/>
      <c r="N67" s="454"/>
      <c r="O67" s="454"/>
      <c r="P67" s="454"/>
      <c r="Q67" s="454"/>
      <c r="R67" s="454"/>
      <c r="S67" s="454"/>
      <c r="T67" s="454"/>
      <c r="U67" s="454"/>
      <c r="V67" s="454"/>
      <c r="W67" s="454"/>
      <c r="X67" s="454"/>
      <c r="Y67" s="454"/>
      <c r="AA67" s="454"/>
      <c r="AB67" s="454"/>
      <c r="AC67" s="454"/>
    </row>
    <row r="68" spans="4:50" ht="12.75" customHeight="1">
      <c r="G68" s="454"/>
      <c r="H68" s="454"/>
      <c r="I68" s="454"/>
      <c r="J68" s="454"/>
      <c r="K68" s="454"/>
      <c r="L68" s="454"/>
      <c r="M68" s="454"/>
      <c r="N68" s="454"/>
      <c r="O68" s="454"/>
      <c r="P68" s="454"/>
      <c r="Q68" s="454"/>
      <c r="R68" s="454"/>
      <c r="S68" s="454"/>
      <c r="T68" s="454"/>
      <c r="U68" s="454"/>
      <c r="V68" s="454"/>
      <c r="W68" s="454"/>
      <c r="X68" s="454"/>
      <c r="Y68" s="454"/>
      <c r="AA68" s="454"/>
      <c r="AB68" s="454"/>
      <c r="AC68" s="454"/>
    </row>
    <row r="69" spans="4:50" ht="15" customHeight="1">
      <c r="G69" s="452"/>
      <c r="H69" s="452"/>
      <c r="I69" s="452"/>
      <c r="J69" s="452"/>
      <c r="K69" s="452"/>
      <c r="L69" s="452"/>
      <c r="M69" s="452"/>
      <c r="N69" s="452"/>
      <c r="O69" s="452"/>
      <c r="P69" s="452"/>
      <c r="Q69" s="452"/>
      <c r="R69" s="452"/>
      <c r="S69" s="452"/>
      <c r="T69" s="452"/>
      <c r="U69" s="452"/>
      <c r="V69" s="452"/>
      <c r="W69" s="452"/>
      <c r="X69" s="452"/>
      <c r="Y69" s="452"/>
      <c r="Z69" s="452"/>
      <c r="AA69" s="452"/>
      <c r="AB69" s="452"/>
      <c r="AC69" s="452"/>
    </row>
    <row r="70" spans="4:50" ht="12" customHeight="1">
      <c r="G70" s="452"/>
      <c r="H70" s="452"/>
      <c r="I70" s="452"/>
      <c r="J70" s="452"/>
      <c r="K70" s="452"/>
      <c r="L70" s="452"/>
      <c r="M70" s="452"/>
      <c r="N70" s="452"/>
      <c r="O70" s="452"/>
      <c r="P70" s="452"/>
      <c r="Q70" s="452"/>
      <c r="R70" s="452"/>
      <c r="S70" s="452"/>
      <c r="T70" s="452"/>
      <c r="U70" s="452"/>
      <c r="V70" s="452"/>
      <c r="W70" s="452"/>
      <c r="X70" s="452"/>
      <c r="Y70" s="452"/>
      <c r="AA70" s="452"/>
      <c r="AB70" s="452"/>
      <c r="AC70" s="452"/>
    </row>
    <row r="71" spans="4:50" ht="15" customHeight="1">
      <c r="G71" s="452"/>
      <c r="H71" s="452"/>
      <c r="I71" s="452"/>
      <c r="J71" s="452"/>
      <c r="K71" s="452"/>
      <c r="L71" s="452"/>
      <c r="M71" s="452"/>
      <c r="N71" s="452"/>
      <c r="O71" s="452"/>
      <c r="P71" s="452"/>
      <c r="Q71" s="452"/>
      <c r="R71" s="452"/>
      <c r="S71" s="452"/>
      <c r="T71" s="452"/>
      <c r="U71" s="452"/>
      <c r="V71" s="452"/>
      <c r="W71" s="452"/>
      <c r="X71" s="452"/>
      <c r="Y71" s="452"/>
      <c r="AA71" s="452"/>
      <c r="AB71" s="452"/>
      <c r="AC71" s="452"/>
    </row>
    <row r="72" spans="4:50" ht="15" customHeight="1">
      <c r="G72" s="452"/>
      <c r="H72" s="452"/>
      <c r="I72" s="452"/>
      <c r="J72" s="452"/>
      <c r="K72" s="452"/>
      <c r="L72" s="452"/>
      <c r="M72" s="452"/>
      <c r="N72" s="452"/>
      <c r="O72" s="452"/>
      <c r="P72" s="452"/>
      <c r="Q72" s="452"/>
      <c r="R72" s="452"/>
      <c r="S72" s="452"/>
      <c r="T72" s="452"/>
      <c r="U72" s="452"/>
      <c r="V72" s="452"/>
      <c r="W72" s="452"/>
      <c r="X72" s="452"/>
      <c r="Y72" s="452"/>
      <c r="AA72" s="452"/>
      <c r="AB72" s="452"/>
      <c r="AC72" s="452"/>
    </row>
    <row r="73" spans="4:50" ht="15" customHeight="1">
      <c r="G73" s="452"/>
      <c r="H73" s="452"/>
      <c r="I73" s="452"/>
      <c r="J73" s="452"/>
      <c r="K73" s="452"/>
      <c r="L73" s="452"/>
      <c r="M73" s="452"/>
      <c r="N73" s="452"/>
      <c r="O73" s="452"/>
      <c r="P73" s="452"/>
      <c r="Q73" s="452"/>
      <c r="R73" s="452"/>
      <c r="S73" s="452"/>
      <c r="T73" s="452"/>
      <c r="U73" s="452"/>
      <c r="V73" s="452"/>
      <c r="W73" s="452"/>
      <c r="X73" s="452"/>
      <c r="Y73" s="452"/>
      <c r="AA73" s="452"/>
      <c r="AB73" s="452"/>
      <c r="AC73" s="452"/>
    </row>
    <row r="74" spans="4:50" ht="15" customHeight="1">
      <c r="G74" s="452"/>
      <c r="H74" s="452"/>
      <c r="I74" s="452"/>
      <c r="J74" s="452"/>
      <c r="K74" s="452"/>
      <c r="L74" s="452"/>
      <c r="M74" s="452"/>
      <c r="N74" s="452"/>
      <c r="O74" s="452"/>
      <c r="P74" s="452"/>
      <c r="Q74" s="452"/>
      <c r="R74" s="452"/>
      <c r="S74" s="452"/>
      <c r="T74" s="452"/>
      <c r="U74" s="452"/>
      <c r="V74" s="452"/>
      <c r="W74" s="452"/>
      <c r="X74" s="452"/>
      <c r="Y74" s="452"/>
      <c r="AA74" s="452"/>
      <c r="AB74" s="452"/>
      <c r="AC74" s="452"/>
    </row>
    <row r="75" spans="4:50" ht="14.1" customHeight="1">
      <c r="G75" s="452"/>
      <c r="H75" s="452"/>
      <c r="I75" s="452"/>
      <c r="J75" s="452"/>
      <c r="K75" s="452"/>
      <c r="L75" s="452"/>
      <c r="M75" s="452"/>
      <c r="N75" s="452"/>
      <c r="O75" s="452"/>
      <c r="P75" s="452"/>
      <c r="Q75" s="452"/>
      <c r="R75" s="452"/>
      <c r="S75" s="452"/>
      <c r="T75" s="452"/>
      <c r="U75" s="452"/>
      <c r="V75" s="452"/>
      <c r="W75" s="452"/>
      <c r="X75" s="452"/>
      <c r="Y75" s="452"/>
      <c r="AA75" s="452"/>
      <c r="AB75" s="452"/>
      <c r="AC75" s="452"/>
    </row>
    <row r="76" spans="4:50" ht="12.75" customHeight="1">
      <c r="G76" s="452"/>
      <c r="H76" s="452"/>
      <c r="I76" s="452"/>
      <c r="J76" s="452"/>
      <c r="K76" s="452"/>
      <c r="L76" s="452"/>
      <c r="M76" s="452"/>
      <c r="N76" s="452"/>
      <c r="O76" s="452"/>
      <c r="P76" s="452"/>
      <c r="Q76" s="452"/>
      <c r="R76" s="452"/>
      <c r="S76" s="452"/>
      <c r="T76" s="452"/>
      <c r="U76" s="452"/>
      <c r="V76" s="452"/>
      <c r="W76" s="452"/>
      <c r="X76" s="452"/>
      <c r="Y76" s="452"/>
      <c r="AA76" s="452"/>
      <c r="AB76" s="452"/>
      <c r="AC76" s="452"/>
    </row>
    <row r="77" spans="4:50" ht="14.1" customHeight="1">
      <c r="G77" s="452"/>
      <c r="H77" s="452"/>
      <c r="I77" s="452"/>
      <c r="J77" s="452"/>
      <c r="K77" s="452"/>
      <c r="L77" s="452"/>
      <c r="M77" s="452"/>
      <c r="N77" s="452"/>
      <c r="O77" s="452"/>
      <c r="P77" s="452"/>
      <c r="Q77" s="452"/>
      <c r="R77" s="452"/>
      <c r="S77" s="452"/>
      <c r="T77" s="452"/>
      <c r="U77" s="452"/>
      <c r="V77" s="452"/>
      <c r="W77" s="452"/>
      <c r="X77" s="452"/>
      <c r="Y77" s="452"/>
      <c r="AA77" s="452"/>
      <c r="AB77" s="452"/>
      <c r="AC77" s="452"/>
      <c r="AE77" s="453"/>
      <c r="AF77" s="453"/>
      <c r="AG77" s="453"/>
      <c r="AH77" s="453"/>
      <c r="AI77" s="453"/>
      <c r="AJ77" s="453"/>
      <c r="AK77" s="453"/>
      <c r="AL77" s="453"/>
      <c r="AM77" s="453"/>
      <c r="AN77" s="453"/>
      <c r="AO77" s="453"/>
      <c r="AP77" s="453"/>
      <c r="AQ77" s="453"/>
      <c r="AR77" s="453"/>
      <c r="AS77" s="453"/>
      <c r="AT77" s="453"/>
      <c r="AU77" s="453"/>
      <c r="AV77" s="453"/>
      <c r="AW77" s="453"/>
      <c r="AX77" s="453"/>
    </row>
    <row r="78" spans="4:50">
      <c r="G78" s="452"/>
      <c r="H78" s="452"/>
      <c r="I78" s="452"/>
      <c r="J78" s="452"/>
      <c r="K78" s="452"/>
      <c r="L78" s="452"/>
      <c r="M78" s="452"/>
      <c r="N78" s="452"/>
      <c r="O78" s="452"/>
      <c r="P78" s="452"/>
      <c r="Q78" s="452"/>
      <c r="R78" s="452"/>
      <c r="S78" s="452"/>
      <c r="T78" s="452"/>
      <c r="U78" s="452"/>
      <c r="V78" s="452"/>
      <c r="W78" s="452"/>
      <c r="X78" s="452"/>
      <c r="Y78" s="452"/>
      <c r="AA78" s="452"/>
      <c r="AB78" s="452"/>
      <c r="AC78" s="452"/>
    </row>
    <row r="79" spans="4:50">
      <c r="G79" s="452"/>
      <c r="H79" s="452"/>
      <c r="I79" s="452"/>
      <c r="J79" s="452"/>
      <c r="K79" s="452"/>
      <c r="L79" s="452"/>
      <c r="M79" s="452"/>
      <c r="N79" s="452"/>
      <c r="O79" s="452"/>
      <c r="P79" s="452"/>
      <c r="Q79" s="452"/>
      <c r="R79" s="452"/>
      <c r="S79" s="452"/>
      <c r="T79" s="452"/>
      <c r="U79" s="452"/>
      <c r="V79" s="452"/>
      <c r="W79" s="452"/>
      <c r="X79" s="452"/>
      <c r="Y79" s="452"/>
      <c r="AA79" s="452"/>
      <c r="AB79" s="452"/>
      <c r="AC79" s="452"/>
    </row>
    <row r="80" spans="4:50">
      <c r="G80" s="452"/>
      <c r="H80" s="452"/>
      <c r="I80" s="452"/>
      <c r="J80" s="452"/>
      <c r="K80" s="452"/>
      <c r="L80" s="452"/>
      <c r="M80" s="452"/>
      <c r="N80" s="452"/>
      <c r="O80" s="452"/>
      <c r="P80" s="452"/>
      <c r="Q80" s="452"/>
      <c r="R80" s="452"/>
      <c r="S80" s="452"/>
      <c r="T80" s="452"/>
      <c r="U80" s="452"/>
      <c r="V80" s="452"/>
      <c r="W80" s="452"/>
      <c r="X80" s="452"/>
      <c r="Y80" s="452"/>
      <c r="AA80" s="452"/>
      <c r="AB80" s="452"/>
      <c r="AC80" s="452"/>
    </row>
    <row r="133" spans="5:6">
      <c r="E133" s="451"/>
      <c r="F133" s="451"/>
    </row>
  </sheetData>
  <mergeCells count="29">
    <mergeCell ref="D31:D34"/>
    <mergeCell ref="D35:D37"/>
    <mergeCell ref="D43:D49"/>
    <mergeCell ref="D50:D53"/>
    <mergeCell ref="D54:D58"/>
    <mergeCell ref="D59:D62"/>
    <mergeCell ref="D38:D42"/>
    <mergeCell ref="E64:F64"/>
    <mergeCell ref="D3:AD3"/>
    <mergeCell ref="D4:AD5"/>
    <mergeCell ref="J6:K6"/>
    <mergeCell ref="J7:K7"/>
    <mergeCell ref="AA6:AC7"/>
    <mergeCell ref="D6:D8"/>
    <mergeCell ref="M6:R6"/>
    <mergeCell ref="T6:Y6"/>
    <mergeCell ref="E6:F8"/>
    <mergeCell ref="AJ16:AQ20"/>
    <mergeCell ref="D20:D30"/>
    <mergeCell ref="M7:N7"/>
    <mergeCell ref="O7:P7"/>
    <mergeCell ref="Q7:R7"/>
    <mergeCell ref="AD6:AD8"/>
    <mergeCell ref="G6:H6"/>
    <mergeCell ref="G7:H7"/>
    <mergeCell ref="T7:U7"/>
    <mergeCell ref="V7:W7"/>
    <mergeCell ref="X7:Y7"/>
    <mergeCell ref="D9:D19"/>
  </mergeCells>
  <printOptions horizontalCentered="1"/>
  <pageMargins left="0.86614173228346458" right="0.78740157480314965" top="0.86614173228346458" bottom="0.94488188976377963" header="0.51181102362204722" footer="0.51181102362204722"/>
  <pageSetup scale="54"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12"/>
  <sheetViews>
    <sheetView view="pageBreakPreview" topLeftCell="B1" zoomScale="115" zoomScaleNormal="115" zoomScaleSheetLayoutView="115" workbookViewId="0">
      <selection activeCell="K23" sqref="K23"/>
    </sheetView>
  </sheetViews>
  <sheetFormatPr baseColWidth="10" defaultRowHeight="12.75"/>
  <cols>
    <col min="1" max="1" width="4" style="359" hidden="1" customWidth="1"/>
    <col min="2" max="2" width="7.42578125" style="1" customWidth="1"/>
    <col min="3" max="3" width="61.5703125" style="1" customWidth="1"/>
    <col min="4" max="4" width="1" style="1" customWidth="1"/>
    <col min="5" max="5" width="9.7109375" style="1" customWidth="1"/>
    <col min="6" max="6" width="3.7109375" style="1" customWidth="1"/>
    <col min="7" max="9" width="8.7109375" style="1" customWidth="1"/>
    <col min="10" max="11" width="11.42578125" style="1"/>
    <col min="12" max="12" width="4.7109375" style="1" customWidth="1"/>
    <col min="13" max="13" width="5" style="1" customWidth="1"/>
    <col min="14" max="14" width="2.28515625" style="1" customWidth="1"/>
    <col min="15" max="15" width="26" style="1" customWidth="1"/>
    <col min="16" max="16" width="8" style="1" customWidth="1"/>
    <col min="17" max="17" width="1" style="1" customWidth="1"/>
    <col min="18" max="18" width="6.7109375" style="1" customWidth="1"/>
    <col min="19" max="19" width="1" style="1" customWidth="1"/>
    <col min="20" max="20" width="6.7109375" style="1" customWidth="1"/>
    <col min="21" max="21" width="1" style="1" customWidth="1"/>
    <col min="22" max="22" width="6.7109375" style="1" customWidth="1"/>
    <col min="23" max="23" width="1" style="1" customWidth="1"/>
    <col min="24" max="24" width="6.7109375" style="1" customWidth="1"/>
    <col min="25" max="25" width="1" style="1" customWidth="1"/>
    <col min="26" max="26" width="6.7109375" style="1" customWidth="1"/>
    <col min="27" max="27" width="1" style="1" customWidth="1"/>
    <col min="28" max="29" width="6.7109375" style="1" customWidth="1"/>
    <col min="30" max="16384" width="11.42578125" style="1"/>
  </cols>
  <sheetData>
    <row r="1" spans="1:30" ht="13.5" customHeight="1">
      <c r="E1" s="389"/>
      <c r="F1" s="389"/>
      <c r="G1" s="389"/>
      <c r="H1" s="389"/>
      <c r="J1" s="389"/>
      <c r="K1" s="389"/>
    </row>
    <row r="2" spans="1:30" ht="3.75" customHeight="1">
      <c r="E2" s="389"/>
      <c r="F2" s="389"/>
      <c r="G2" s="389"/>
      <c r="H2" s="389"/>
      <c r="I2" s="389"/>
      <c r="J2" s="389"/>
      <c r="K2" s="389"/>
    </row>
    <row r="3" spans="1:30" ht="12.75" customHeight="1">
      <c r="B3" s="2236" t="s">
        <v>155</v>
      </c>
      <c r="C3" s="2236"/>
      <c r="D3" s="2236"/>
      <c r="E3" s="2236"/>
      <c r="F3" s="2236"/>
      <c r="G3" s="2236"/>
      <c r="H3" s="2236"/>
      <c r="I3" s="2236"/>
      <c r="J3" s="389"/>
      <c r="M3" s="1888"/>
      <c r="N3" s="1888"/>
      <c r="O3" s="1888"/>
      <c r="P3" s="1888"/>
      <c r="Q3" s="1888"/>
      <c r="R3" s="1888"/>
      <c r="S3" s="1888"/>
      <c r="T3" s="1888"/>
      <c r="U3" s="1888"/>
      <c r="V3" s="1888"/>
      <c r="W3" s="1888"/>
      <c r="X3" s="1888"/>
      <c r="Y3" s="1888"/>
      <c r="Z3" s="1888"/>
      <c r="AA3" s="1888"/>
    </row>
    <row r="4" spans="1:30" ht="12.75" customHeight="1">
      <c r="A4" s="415"/>
      <c r="B4" s="1888">
        <v>2020</v>
      </c>
      <c r="C4" s="1888"/>
      <c r="D4" s="1888"/>
      <c r="E4" s="1888"/>
      <c r="F4" s="1888"/>
      <c r="G4" s="1888"/>
      <c r="H4" s="1888"/>
      <c r="I4" s="1888"/>
      <c r="J4" s="389"/>
      <c r="K4" s="414"/>
      <c r="L4" s="414"/>
      <c r="M4" s="413"/>
      <c r="AC4" s="2"/>
      <c r="AD4" s="2"/>
    </row>
    <row r="5" spans="1:30" ht="3" customHeight="1">
      <c r="C5" s="3"/>
      <c r="D5" s="3"/>
      <c r="E5" s="412"/>
      <c r="F5" s="412"/>
      <c r="G5" s="412"/>
      <c r="H5" s="411"/>
      <c r="I5" s="410"/>
      <c r="J5" s="389"/>
      <c r="M5" s="4"/>
    </row>
    <row r="6" spans="1:30" ht="12.75" customHeight="1">
      <c r="B6" s="2239" t="s">
        <v>6</v>
      </c>
      <c r="C6" s="409"/>
      <c r="D6" s="408"/>
      <c r="E6" s="2241" t="s">
        <v>154</v>
      </c>
      <c r="F6" s="407"/>
      <c r="G6" s="406"/>
      <c r="H6" s="406"/>
      <c r="I6" s="405"/>
      <c r="J6" s="389"/>
      <c r="M6" s="4"/>
    </row>
    <row r="7" spans="1:30" ht="12.75" customHeight="1">
      <c r="B7" s="2240"/>
      <c r="C7" s="404" t="s">
        <v>153</v>
      </c>
      <c r="D7" s="403"/>
      <c r="E7" s="2242"/>
      <c r="F7" s="402"/>
      <c r="G7" s="2237" t="s">
        <v>152</v>
      </c>
      <c r="H7" s="2237"/>
      <c r="I7" s="2238"/>
      <c r="J7" s="389"/>
      <c r="K7" s="5"/>
    </row>
    <row r="8" spans="1:30">
      <c r="B8" s="2240"/>
      <c r="C8" s="401"/>
      <c r="D8" s="400"/>
      <c r="E8" s="2243"/>
      <c r="F8" s="399"/>
      <c r="G8" s="398" t="s">
        <v>72</v>
      </c>
      <c r="H8" s="398" t="s">
        <v>71</v>
      </c>
      <c r="I8" s="397" t="s">
        <v>0</v>
      </c>
      <c r="J8" s="389"/>
    </row>
    <row r="9" spans="1:30">
      <c r="B9" s="2233">
        <v>1401</v>
      </c>
      <c r="C9" s="392" t="s">
        <v>1</v>
      </c>
      <c r="D9" s="396"/>
      <c r="E9" s="395">
        <f>SUM(E10:E17)</f>
        <v>3</v>
      </c>
      <c r="F9" s="395"/>
      <c r="G9" s="395">
        <f>SUM(G10:G17)</f>
        <v>145</v>
      </c>
      <c r="H9" s="395">
        <f>SUM(H10:H17)</f>
        <v>105</v>
      </c>
      <c r="I9" s="394">
        <f t="shared" ref="I9:I56" si="0">SUM(G9:H9)</f>
        <v>250</v>
      </c>
      <c r="J9" s="389"/>
    </row>
    <row r="10" spans="1:30" ht="12" customHeight="1">
      <c r="B10" s="2234"/>
      <c r="C10" s="388" t="s">
        <v>33</v>
      </c>
      <c r="D10" s="388"/>
      <c r="E10" s="33">
        <v>2</v>
      </c>
      <c r="F10" s="33"/>
      <c r="G10" s="393">
        <v>106</v>
      </c>
      <c r="H10" s="33">
        <v>86</v>
      </c>
      <c r="I10" s="387">
        <f t="shared" si="0"/>
        <v>192</v>
      </c>
      <c r="J10" s="389"/>
      <c r="K10" s="389"/>
    </row>
    <row r="11" spans="1:30" ht="12" customHeight="1">
      <c r="B11" s="2234"/>
      <c r="C11" s="369" t="s">
        <v>34</v>
      </c>
      <c r="D11" s="369"/>
      <c r="E11" s="368">
        <v>1</v>
      </c>
      <c r="F11" s="368"/>
      <c r="G11" s="368">
        <v>39</v>
      </c>
      <c r="H11" s="368">
        <v>19</v>
      </c>
      <c r="I11" s="374">
        <f t="shared" si="0"/>
        <v>58</v>
      </c>
      <c r="J11" s="389"/>
      <c r="K11" s="389"/>
    </row>
    <row r="12" spans="1:30" ht="12" customHeight="1">
      <c r="B12" s="2234"/>
      <c r="C12" s="369" t="s">
        <v>35</v>
      </c>
      <c r="D12" s="369"/>
      <c r="E12" s="368">
        <v>0</v>
      </c>
      <c r="F12" s="368"/>
      <c r="G12" s="368">
        <v>0</v>
      </c>
      <c r="H12" s="368">
        <v>0</v>
      </c>
      <c r="I12" s="374">
        <f t="shared" si="0"/>
        <v>0</v>
      </c>
      <c r="J12" s="389"/>
      <c r="K12" s="389"/>
    </row>
    <row r="13" spans="1:30" ht="12" customHeight="1">
      <c r="B13" s="2234"/>
      <c r="C13" s="370" t="s">
        <v>27</v>
      </c>
      <c r="D13" s="369"/>
      <c r="E13" s="368">
        <v>0</v>
      </c>
      <c r="F13" s="368"/>
      <c r="G13" s="368">
        <v>0</v>
      </c>
      <c r="H13" s="368">
        <v>0</v>
      </c>
      <c r="I13" s="374">
        <f t="shared" si="0"/>
        <v>0</v>
      </c>
      <c r="J13" s="389"/>
      <c r="K13" s="389"/>
    </row>
    <row r="14" spans="1:30" ht="12" customHeight="1">
      <c r="B14" s="2234"/>
      <c r="C14" s="370" t="s">
        <v>10</v>
      </c>
      <c r="D14" s="369"/>
      <c r="E14" s="368">
        <v>0</v>
      </c>
      <c r="F14" s="368"/>
      <c r="G14" s="368">
        <v>0</v>
      </c>
      <c r="H14" s="368">
        <v>0</v>
      </c>
      <c r="I14" s="374">
        <f t="shared" si="0"/>
        <v>0</v>
      </c>
      <c r="J14" s="389"/>
      <c r="K14" s="389"/>
    </row>
    <row r="15" spans="1:30" ht="12" customHeight="1">
      <c r="B15" s="2234"/>
      <c r="C15" s="370" t="s">
        <v>36</v>
      </c>
      <c r="D15" s="369"/>
      <c r="E15" s="368">
        <v>0</v>
      </c>
      <c r="F15" s="368"/>
      <c r="G15" s="368">
        <v>0</v>
      </c>
      <c r="H15" s="368">
        <v>0</v>
      </c>
      <c r="I15" s="374">
        <f t="shared" si="0"/>
        <v>0</v>
      </c>
      <c r="J15" s="389"/>
      <c r="K15" s="389"/>
    </row>
    <row r="16" spans="1:30" ht="12" customHeight="1">
      <c r="B16" s="2234"/>
      <c r="C16" s="370" t="s">
        <v>24</v>
      </c>
      <c r="D16" s="369"/>
      <c r="E16" s="368">
        <v>0</v>
      </c>
      <c r="F16" s="368"/>
      <c r="G16" s="368">
        <v>0</v>
      </c>
      <c r="H16" s="368">
        <v>0</v>
      </c>
      <c r="I16" s="374">
        <f t="shared" si="0"/>
        <v>0</v>
      </c>
      <c r="J16" s="389"/>
      <c r="K16" s="389"/>
    </row>
    <row r="17" spans="2:16" ht="12" customHeight="1">
      <c r="B17" s="2235"/>
      <c r="C17" s="370" t="s">
        <v>32</v>
      </c>
      <c r="D17" s="369"/>
      <c r="E17" s="368">
        <v>0</v>
      </c>
      <c r="F17" s="368"/>
      <c r="G17" s="368">
        <v>0</v>
      </c>
      <c r="H17" s="368">
        <v>0</v>
      </c>
      <c r="I17" s="374">
        <f t="shared" si="0"/>
        <v>0</v>
      </c>
      <c r="J17" s="389"/>
      <c r="K17" s="389"/>
    </row>
    <row r="18" spans="2:16">
      <c r="B18" s="2233">
        <v>1402</v>
      </c>
      <c r="C18" s="373" t="s">
        <v>2</v>
      </c>
      <c r="D18" s="372"/>
      <c r="E18" s="48">
        <f>SUM(E19:E26)</f>
        <v>5</v>
      </c>
      <c r="F18" s="48"/>
      <c r="G18" s="48">
        <f>SUM(G19:G26)</f>
        <v>247</v>
      </c>
      <c r="H18" s="48">
        <f>SUM(H19:H26)</f>
        <v>225</v>
      </c>
      <c r="I18" s="376">
        <f t="shared" si="0"/>
        <v>472</v>
      </c>
      <c r="J18" s="389"/>
      <c r="K18" s="389"/>
    </row>
    <row r="19" spans="2:16" ht="12" customHeight="1">
      <c r="B19" s="2234"/>
      <c r="C19" s="369" t="s">
        <v>37</v>
      </c>
      <c r="D19" s="369"/>
      <c r="E19" s="368">
        <v>1</v>
      </c>
      <c r="F19" s="368"/>
      <c r="G19" s="368">
        <v>119</v>
      </c>
      <c r="H19" s="368">
        <v>80</v>
      </c>
      <c r="I19" s="374">
        <f t="shared" si="0"/>
        <v>199</v>
      </c>
      <c r="J19" s="389"/>
      <c r="K19" s="389"/>
    </row>
    <row r="20" spans="2:16" ht="12" customHeight="1">
      <c r="B20" s="2234"/>
      <c r="C20" s="369" t="s">
        <v>38</v>
      </c>
      <c r="D20" s="369"/>
      <c r="E20" s="368">
        <v>1</v>
      </c>
      <c r="F20" s="368"/>
      <c r="G20" s="368">
        <v>14</v>
      </c>
      <c r="H20" s="368">
        <v>18</v>
      </c>
      <c r="I20" s="374">
        <f t="shared" si="0"/>
        <v>32</v>
      </c>
      <c r="J20" s="389"/>
      <c r="K20" s="389"/>
    </row>
    <row r="21" spans="2:16" ht="12" customHeight="1">
      <c r="B21" s="2234"/>
      <c r="C21" s="369" t="s">
        <v>39</v>
      </c>
      <c r="D21" s="369"/>
      <c r="E21" s="368">
        <v>1</v>
      </c>
      <c r="F21" s="368"/>
      <c r="G21" s="367">
        <v>8</v>
      </c>
      <c r="H21" s="367">
        <v>29</v>
      </c>
      <c r="I21" s="374">
        <f t="shared" si="0"/>
        <v>37</v>
      </c>
      <c r="J21" s="389"/>
      <c r="K21" s="389"/>
    </row>
    <row r="22" spans="2:16" ht="12" customHeight="1">
      <c r="B22" s="2234"/>
      <c r="C22" s="369" t="s">
        <v>40</v>
      </c>
      <c r="D22" s="369"/>
      <c r="E22" s="368">
        <v>0</v>
      </c>
      <c r="F22" s="368"/>
      <c r="G22" s="368">
        <v>0</v>
      </c>
      <c r="H22" s="368">
        <v>0</v>
      </c>
      <c r="I22" s="374">
        <f t="shared" si="0"/>
        <v>0</v>
      </c>
      <c r="J22" s="389"/>
      <c r="K22" s="389"/>
      <c r="O22" s="2232"/>
      <c r="P22" s="2232"/>
    </row>
    <row r="23" spans="2:16" ht="12" customHeight="1">
      <c r="B23" s="2234"/>
      <c r="C23" s="369" t="s">
        <v>41</v>
      </c>
      <c r="D23" s="369"/>
      <c r="E23" s="368">
        <v>0</v>
      </c>
      <c r="F23" s="368"/>
      <c r="G23" s="368">
        <v>0</v>
      </c>
      <c r="H23" s="368">
        <v>0</v>
      </c>
      <c r="I23" s="374">
        <f t="shared" si="0"/>
        <v>0</v>
      </c>
      <c r="J23" s="389"/>
      <c r="K23" s="389"/>
      <c r="O23" s="2232"/>
      <c r="P23" s="2232"/>
    </row>
    <row r="24" spans="2:16" ht="12" customHeight="1">
      <c r="B24" s="2234"/>
      <c r="C24" s="369" t="s">
        <v>42</v>
      </c>
      <c r="D24" s="369"/>
      <c r="E24" s="368">
        <v>2</v>
      </c>
      <c r="F24" s="368"/>
      <c r="G24" s="368">
        <v>106</v>
      </c>
      <c r="H24" s="368">
        <v>98</v>
      </c>
      <c r="I24" s="374">
        <f t="shared" si="0"/>
        <v>204</v>
      </c>
      <c r="J24" s="389"/>
      <c r="K24" s="389"/>
      <c r="O24" s="2232"/>
      <c r="P24" s="2232"/>
    </row>
    <row r="25" spans="2:16" ht="12" customHeight="1">
      <c r="B25" s="2234"/>
      <c r="C25" s="369" t="s">
        <v>43</v>
      </c>
      <c r="D25" s="369"/>
      <c r="E25" s="368">
        <v>0</v>
      </c>
      <c r="F25" s="368"/>
      <c r="G25" s="368">
        <v>0</v>
      </c>
      <c r="H25" s="368">
        <v>0</v>
      </c>
      <c r="I25" s="374">
        <f t="shared" si="0"/>
        <v>0</v>
      </c>
      <c r="J25" s="389"/>
      <c r="K25" s="389"/>
      <c r="O25" s="2232"/>
      <c r="P25" s="2232"/>
    </row>
    <row r="26" spans="2:16" ht="12" customHeight="1">
      <c r="B26" s="2235"/>
      <c r="C26" s="370" t="s">
        <v>44</v>
      </c>
      <c r="D26" s="369"/>
      <c r="E26" s="368">
        <v>0</v>
      </c>
      <c r="F26" s="368"/>
      <c r="G26" s="368">
        <v>0</v>
      </c>
      <c r="H26" s="368">
        <v>0</v>
      </c>
      <c r="I26" s="374">
        <f t="shared" si="0"/>
        <v>0</v>
      </c>
      <c r="J26" s="389"/>
      <c r="K26" s="389"/>
      <c r="O26" s="2232"/>
      <c r="P26" s="2232"/>
    </row>
    <row r="27" spans="2:16">
      <c r="B27" s="2233">
        <v>1403</v>
      </c>
      <c r="C27" s="373" t="s">
        <v>3</v>
      </c>
      <c r="D27" s="372"/>
      <c r="E27" s="48">
        <f>SUM(E28:E30)</f>
        <v>3</v>
      </c>
      <c r="F27" s="48"/>
      <c r="G27" s="48">
        <f>SUM(G28:G30)</f>
        <v>83</v>
      </c>
      <c r="H27" s="48">
        <f>SUM(H28:H30)</f>
        <v>107</v>
      </c>
      <c r="I27" s="376">
        <f t="shared" si="0"/>
        <v>190</v>
      </c>
      <c r="J27" s="389"/>
      <c r="K27" s="389"/>
      <c r="O27" s="2232"/>
      <c r="P27" s="2232"/>
    </row>
    <row r="28" spans="2:16" ht="12" customHeight="1">
      <c r="B28" s="2234"/>
      <c r="C28" s="370" t="s">
        <v>45</v>
      </c>
      <c r="D28" s="369"/>
      <c r="E28" s="368">
        <v>0</v>
      </c>
      <c r="F28" s="368"/>
      <c r="G28" s="368">
        <v>0</v>
      </c>
      <c r="H28" s="368">
        <v>0</v>
      </c>
      <c r="I28" s="366">
        <f t="shared" si="0"/>
        <v>0</v>
      </c>
      <c r="J28" s="389"/>
      <c r="K28" s="389"/>
      <c r="O28" s="2232"/>
      <c r="P28" s="2232"/>
    </row>
    <row r="29" spans="2:16" ht="12" customHeight="1">
      <c r="B29" s="2234"/>
      <c r="C29" s="370" t="s">
        <v>46</v>
      </c>
      <c r="D29" s="369"/>
      <c r="E29" s="368">
        <v>2</v>
      </c>
      <c r="F29" s="368"/>
      <c r="G29" s="367">
        <v>31</v>
      </c>
      <c r="H29" s="367">
        <v>35</v>
      </c>
      <c r="I29" s="366">
        <f t="shared" si="0"/>
        <v>66</v>
      </c>
      <c r="J29" s="389"/>
      <c r="K29" s="389"/>
    </row>
    <row r="30" spans="2:16" ht="12" customHeight="1">
      <c r="B30" s="2234"/>
      <c r="C30" s="375" t="s">
        <v>47</v>
      </c>
      <c r="D30" s="375"/>
      <c r="E30" s="368">
        <v>1</v>
      </c>
      <c r="F30" s="368"/>
      <c r="G30" s="367">
        <v>52</v>
      </c>
      <c r="H30" s="367">
        <v>72</v>
      </c>
      <c r="I30" s="366">
        <f t="shared" si="0"/>
        <v>124</v>
      </c>
      <c r="J30" s="389"/>
      <c r="K30" s="389"/>
    </row>
    <row r="31" spans="2:16">
      <c r="B31" s="2233">
        <v>1404</v>
      </c>
      <c r="C31" s="373" t="s">
        <v>28</v>
      </c>
      <c r="D31" s="372"/>
      <c r="E31" s="48">
        <f>SUM(E32:E33)</f>
        <v>2</v>
      </c>
      <c r="F31" s="48"/>
      <c r="G31" s="48">
        <f>SUM(G32:G33)</f>
        <v>77</v>
      </c>
      <c r="H31" s="48">
        <f>SUM(H32:H33)</f>
        <v>83</v>
      </c>
      <c r="I31" s="376">
        <f t="shared" si="0"/>
        <v>160</v>
      </c>
      <c r="J31" s="389"/>
      <c r="K31" s="389"/>
    </row>
    <row r="32" spans="2:16" ht="12" customHeight="1">
      <c r="B32" s="2234"/>
      <c r="C32" s="388" t="s">
        <v>48</v>
      </c>
      <c r="D32" s="4"/>
      <c r="E32" s="368">
        <v>2</v>
      </c>
      <c r="F32" s="368"/>
      <c r="G32" s="368">
        <v>77</v>
      </c>
      <c r="H32" s="368">
        <v>83</v>
      </c>
      <c r="I32" s="374">
        <f t="shared" si="0"/>
        <v>160</v>
      </c>
      <c r="J32" s="389"/>
      <c r="K32" s="389"/>
    </row>
    <row r="33" spans="2:11" ht="12" customHeight="1">
      <c r="B33" s="2234"/>
      <c r="C33" s="369" t="s">
        <v>49</v>
      </c>
      <c r="D33" s="4"/>
      <c r="E33" s="368">
        <v>0</v>
      </c>
      <c r="F33" s="368"/>
      <c r="G33" s="368">
        <v>0</v>
      </c>
      <c r="H33" s="368">
        <v>0</v>
      </c>
      <c r="I33" s="374">
        <f t="shared" si="0"/>
        <v>0</v>
      </c>
      <c r="J33" s="389"/>
      <c r="K33" s="389"/>
    </row>
    <row r="34" spans="2:11">
      <c r="B34" s="2233">
        <v>1405</v>
      </c>
      <c r="C34" s="392" t="s">
        <v>4</v>
      </c>
      <c r="D34" s="391"/>
      <c r="E34" s="48">
        <f>SUM(E35:E38)</f>
        <v>5</v>
      </c>
      <c r="F34" s="48"/>
      <c r="G34" s="48">
        <f>SUM(G35:G38)</f>
        <v>103</v>
      </c>
      <c r="H34" s="48">
        <f>SUM(H35:H38)</f>
        <v>136</v>
      </c>
      <c r="I34" s="390">
        <f t="shared" si="0"/>
        <v>239</v>
      </c>
      <c r="J34" s="389"/>
      <c r="K34" s="389"/>
    </row>
    <row r="35" spans="2:11" ht="12" customHeight="1">
      <c r="B35" s="2234"/>
      <c r="C35" s="388" t="s">
        <v>50</v>
      </c>
      <c r="D35" s="388"/>
      <c r="E35" s="368">
        <v>3</v>
      </c>
      <c r="F35" s="368"/>
      <c r="G35" s="367">
        <v>71</v>
      </c>
      <c r="H35" s="367">
        <v>87</v>
      </c>
      <c r="I35" s="387">
        <f t="shared" si="0"/>
        <v>158</v>
      </c>
    </row>
    <row r="36" spans="2:11" ht="12" customHeight="1">
      <c r="B36" s="2234"/>
      <c r="C36" s="369" t="s">
        <v>58</v>
      </c>
      <c r="D36" s="369"/>
      <c r="E36" s="386">
        <v>1</v>
      </c>
      <c r="F36" s="386"/>
      <c r="G36" s="386">
        <v>27</v>
      </c>
      <c r="H36" s="386">
        <v>24</v>
      </c>
      <c r="I36" s="374">
        <f t="shared" si="0"/>
        <v>51</v>
      </c>
    </row>
    <row r="37" spans="2:11" ht="12" customHeight="1">
      <c r="B37" s="2234"/>
      <c r="C37" s="370" t="s">
        <v>51</v>
      </c>
      <c r="D37" s="385"/>
      <c r="E37" s="368">
        <v>1</v>
      </c>
      <c r="F37" s="368"/>
      <c r="G37" s="367">
        <v>5</v>
      </c>
      <c r="H37" s="367">
        <v>25</v>
      </c>
      <c r="I37" s="374">
        <f t="shared" si="0"/>
        <v>30</v>
      </c>
    </row>
    <row r="38" spans="2:11" ht="12" customHeight="1">
      <c r="B38" s="2234"/>
      <c r="C38" s="384" t="s">
        <v>52</v>
      </c>
      <c r="D38" s="384"/>
      <c r="E38" s="383">
        <v>0</v>
      </c>
      <c r="F38" s="383"/>
      <c r="G38" s="383">
        <v>0</v>
      </c>
      <c r="H38" s="383">
        <v>0</v>
      </c>
      <c r="I38" s="382">
        <f t="shared" si="0"/>
        <v>0</v>
      </c>
    </row>
    <row r="39" spans="2:11">
      <c r="B39" s="2233">
        <v>1406</v>
      </c>
      <c r="C39" s="381" t="s">
        <v>5</v>
      </c>
      <c r="D39" s="380"/>
      <c r="E39" s="379">
        <f>SUM(E40:E43)</f>
        <v>2</v>
      </c>
      <c r="F39" s="379"/>
      <c r="G39" s="379">
        <f>SUM(G40:G43)</f>
        <v>69</v>
      </c>
      <c r="H39" s="379">
        <f>SUM(H40:H43)</f>
        <v>67</v>
      </c>
      <c r="I39" s="378">
        <f t="shared" si="0"/>
        <v>136</v>
      </c>
    </row>
    <row r="40" spans="2:11" ht="12" customHeight="1">
      <c r="B40" s="2234"/>
      <c r="C40" s="369" t="s">
        <v>53</v>
      </c>
      <c r="D40" s="369"/>
      <c r="E40" s="368">
        <v>0</v>
      </c>
      <c r="F40" s="368"/>
      <c r="G40" s="367">
        <v>0</v>
      </c>
      <c r="H40" s="367">
        <v>0</v>
      </c>
      <c r="I40" s="374">
        <f t="shared" si="0"/>
        <v>0</v>
      </c>
    </row>
    <row r="41" spans="2:11" ht="12" customHeight="1">
      <c r="B41" s="2234"/>
      <c r="C41" s="369" t="s">
        <v>54</v>
      </c>
      <c r="D41" s="369"/>
      <c r="E41" s="368">
        <v>0</v>
      </c>
      <c r="F41" s="368"/>
      <c r="G41" s="367">
        <v>0</v>
      </c>
      <c r="H41" s="367">
        <v>0</v>
      </c>
      <c r="I41" s="374">
        <f t="shared" si="0"/>
        <v>0</v>
      </c>
    </row>
    <row r="42" spans="2:11" ht="12" customHeight="1">
      <c r="B42" s="2234"/>
      <c r="C42" s="369" t="s">
        <v>55</v>
      </c>
      <c r="D42" s="369"/>
      <c r="E42" s="368">
        <v>2</v>
      </c>
      <c r="F42" s="368"/>
      <c r="G42" s="367">
        <v>69</v>
      </c>
      <c r="H42" s="367">
        <v>67</v>
      </c>
      <c r="I42" s="374">
        <f t="shared" si="0"/>
        <v>136</v>
      </c>
    </row>
    <row r="43" spans="2:11" ht="12" customHeight="1">
      <c r="B43" s="2234"/>
      <c r="C43" s="369" t="s">
        <v>26</v>
      </c>
      <c r="D43" s="369"/>
      <c r="E43" s="368">
        <v>0</v>
      </c>
      <c r="F43" s="368"/>
      <c r="G43" s="368">
        <v>0</v>
      </c>
      <c r="H43" s="368">
        <v>0</v>
      </c>
      <c r="I43" s="374">
        <f t="shared" si="0"/>
        <v>0</v>
      </c>
    </row>
    <row r="44" spans="2:11">
      <c r="B44" s="2233">
        <v>1407</v>
      </c>
      <c r="C44" s="373" t="s">
        <v>62</v>
      </c>
      <c r="D44" s="372"/>
      <c r="E44" s="377">
        <f>SUM(E45:E46)</f>
        <v>2</v>
      </c>
      <c r="F44" s="377"/>
      <c r="G44" s="377">
        <f>SUM(G45:G46)</f>
        <v>52</v>
      </c>
      <c r="H44" s="377">
        <f>SUM(H45:H46)</f>
        <v>32</v>
      </c>
      <c r="I44" s="376">
        <f t="shared" si="0"/>
        <v>84</v>
      </c>
    </row>
    <row r="45" spans="2:11" ht="12" customHeight="1">
      <c r="B45" s="2234"/>
      <c r="C45" s="370" t="s">
        <v>56</v>
      </c>
      <c r="D45" s="369"/>
      <c r="E45" s="368">
        <v>1</v>
      </c>
      <c r="F45" s="368"/>
      <c r="G45" s="367">
        <v>28</v>
      </c>
      <c r="H45" s="367">
        <v>23</v>
      </c>
      <c r="I45" s="366">
        <f t="shared" si="0"/>
        <v>51</v>
      </c>
    </row>
    <row r="46" spans="2:11" ht="12" customHeight="1">
      <c r="B46" s="2235"/>
      <c r="C46" s="369" t="s">
        <v>151</v>
      </c>
      <c r="D46" s="369"/>
      <c r="E46" s="368">
        <v>1</v>
      </c>
      <c r="F46" s="368"/>
      <c r="G46" s="368">
        <v>24</v>
      </c>
      <c r="H46" s="368">
        <v>9</v>
      </c>
      <c r="I46" s="366">
        <f t="shared" si="0"/>
        <v>33</v>
      </c>
    </row>
    <row r="47" spans="2:11">
      <c r="B47" s="2233">
        <v>1408</v>
      </c>
      <c r="C47" s="373" t="s">
        <v>63</v>
      </c>
      <c r="D47" s="373"/>
      <c r="E47" s="377">
        <f>SUM(E48:E53)</f>
        <v>1</v>
      </c>
      <c r="F47" s="377"/>
      <c r="G47" s="377">
        <f>SUM(G48:G53)</f>
        <v>9</v>
      </c>
      <c r="H47" s="377">
        <f>SUM(H48:H53)</f>
        <v>12</v>
      </c>
      <c r="I47" s="376">
        <f t="shared" si="0"/>
        <v>21</v>
      </c>
    </row>
    <row r="48" spans="2:11">
      <c r="B48" s="2234"/>
      <c r="C48" s="370" t="s">
        <v>16</v>
      </c>
      <c r="D48" s="369"/>
      <c r="E48" s="368">
        <v>0</v>
      </c>
      <c r="F48" s="368"/>
      <c r="G48" s="367">
        <v>0</v>
      </c>
      <c r="H48" s="367">
        <v>0</v>
      </c>
      <c r="I48" s="374">
        <f t="shared" si="0"/>
        <v>0</v>
      </c>
    </row>
    <row r="49" spans="2:9">
      <c r="B49" s="2234"/>
      <c r="C49" s="369" t="s">
        <v>57</v>
      </c>
      <c r="D49" s="369"/>
      <c r="E49" s="368">
        <v>0</v>
      </c>
      <c r="F49" s="368"/>
      <c r="G49" s="367">
        <v>0</v>
      </c>
      <c r="H49" s="367">
        <v>0</v>
      </c>
      <c r="I49" s="374">
        <f t="shared" si="0"/>
        <v>0</v>
      </c>
    </row>
    <row r="50" spans="2:9">
      <c r="B50" s="2234"/>
      <c r="C50" s="369" t="s">
        <v>65</v>
      </c>
      <c r="D50" s="369"/>
      <c r="E50" s="368">
        <v>0</v>
      </c>
      <c r="F50" s="368"/>
      <c r="G50" s="367">
        <v>0</v>
      </c>
      <c r="H50" s="367">
        <v>0</v>
      </c>
      <c r="I50" s="374">
        <f t="shared" si="0"/>
        <v>0</v>
      </c>
    </row>
    <row r="51" spans="2:9">
      <c r="B51" s="2234"/>
      <c r="C51" s="369" t="s">
        <v>64</v>
      </c>
      <c r="D51" s="369"/>
      <c r="E51" s="368">
        <v>0</v>
      </c>
      <c r="F51" s="368"/>
      <c r="G51" s="367">
        <v>0</v>
      </c>
      <c r="H51" s="367">
        <v>0</v>
      </c>
      <c r="I51" s="374">
        <f t="shared" si="0"/>
        <v>0</v>
      </c>
    </row>
    <row r="52" spans="2:9" ht="12" customHeight="1">
      <c r="B52" s="2234"/>
      <c r="C52" s="370" t="s">
        <v>150</v>
      </c>
      <c r="D52" s="369"/>
      <c r="E52" s="368">
        <v>1</v>
      </c>
      <c r="F52" s="368"/>
      <c r="G52" s="368">
        <v>9</v>
      </c>
      <c r="H52" s="368">
        <v>12</v>
      </c>
      <c r="I52" s="374">
        <f t="shared" si="0"/>
        <v>21</v>
      </c>
    </row>
    <row r="53" spans="2:9" ht="12" customHeight="1">
      <c r="B53" s="2235"/>
      <c r="C53" s="375" t="s">
        <v>59</v>
      </c>
      <c r="D53" s="369"/>
      <c r="E53" s="368">
        <v>0</v>
      </c>
      <c r="F53" s="368"/>
      <c r="G53" s="367">
        <v>0</v>
      </c>
      <c r="H53" s="367">
        <v>0</v>
      </c>
      <c r="I53" s="374">
        <f t="shared" si="0"/>
        <v>0</v>
      </c>
    </row>
    <row r="54" spans="2:9" ht="12.75" customHeight="1">
      <c r="B54" s="2233">
        <v>1624</v>
      </c>
      <c r="C54" s="373" t="s">
        <v>19</v>
      </c>
      <c r="D54" s="372"/>
      <c r="E54" s="48">
        <f>SUM(E55:E56)</f>
        <v>0</v>
      </c>
      <c r="F54" s="48"/>
      <c r="G54" s="48">
        <f>SUM(G55:G56)</f>
        <v>0</v>
      </c>
      <c r="H54" s="48">
        <f>SUM(H55:H56)</f>
        <v>0</v>
      </c>
      <c r="I54" s="371">
        <f t="shared" si="0"/>
        <v>0</v>
      </c>
    </row>
    <row r="55" spans="2:9" ht="12" customHeight="1">
      <c r="B55" s="2234"/>
      <c r="C55" s="370" t="s">
        <v>149</v>
      </c>
      <c r="D55" s="370"/>
      <c r="E55" s="368">
        <v>0</v>
      </c>
      <c r="F55" s="368"/>
      <c r="G55" s="368">
        <v>0</v>
      </c>
      <c r="H55" s="368">
        <v>0</v>
      </c>
      <c r="I55" s="366">
        <f t="shared" si="0"/>
        <v>0</v>
      </c>
    </row>
    <row r="56" spans="2:9" ht="12" customHeight="1">
      <c r="B56" s="2244"/>
      <c r="C56" s="369" t="s">
        <v>22</v>
      </c>
      <c r="E56" s="368">
        <v>0</v>
      </c>
      <c r="F56" s="368"/>
      <c r="G56" s="367">
        <v>0</v>
      </c>
      <c r="H56" s="367">
        <v>0</v>
      </c>
      <c r="I56" s="366">
        <f t="shared" si="0"/>
        <v>0</v>
      </c>
    </row>
    <row r="57" spans="2:9" ht="13.5" customHeight="1">
      <c r="B57" s="29"/>
      <c r="C57" s="365" t="s">
        <v>0</v>
      </c>
      <c r="D57" s="364"/>
      <c r="E57" s="363">
        <f>SUM(E9+E18+E27+E31+E34+E39+E44+E47+E54)</f>
        <v>23</v>
      </c>
      <c r="F57" s="363"/>
      <c r="G57" s="363">
        <f>SUM(G9+G18+G27+G31+G34+G39+G44+G47+G54)</f>
        <v>785</v>
      </c>
      <c r="H57" s="363">
        <f>SUM(H9+H18+H27+H31+H34+H39+H44+H47+H54)</f>
        <v>767</v>
      </c>
      <c r="I57" s="362">
        <f>SUM(I9+I18+I27+I31+I34+I39+I44+I47+I54)</f>
        <v>1552</v>
      </c>
    </row>
    <row r="58" spans="2:9" ht="10.5" customHeight="1">
      <c r="B58" s="6"/>
      <c r="C58" s="4" t="s">
        <v>148</v>
      </c>
      <c r="D58" s="4"/>
    </row>
    <row r="59" spans="2:9" ht="9" customHeight="1">
      <c r="B59" s="6"/>
    </row>
    <row r="60" spans="2:9" ht="9" customHeight="1"/>
    <row r="61" spans="2:9" ht="9" customHeight="1">
      <c r="B61" s="6"/>
    </row>
    <row r="62" spans="2:9" ht="9" customHeight="1">
      <c r="B62" s="6"/>
    </row>
    <row r="63" spans="2:9" ht="9" customHeight="1"/>
    <row r="64" spans="2:9"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3:8" ht="9" customHeight="1"/>
    <row r="146" spans="3:8" ht="9" customHeight="1"/>
    <row r="147" spans="3:8" ht="9" customHeight="1">
      <c r="C147" s="4"/>
      <c r="D147" s="4"/>
      <c r="E147" s="360"/>
      <c r="F147" s="360"/>
      <c r="G147" s="361"/>
      <c r="H147" s="360"/>
    </row>
    <row r="148" spans="3:8" ht="9" customHeight="1"/>
    <row r="149" spans="3:8" ht="9" customHeight="1"/>
    <row r="150" spans="3:8" ht="9" customHeight="1"/>
    <row r="151" spans="3:8" ht="9" customHeight="1"/>
    <row r="152" spans="3:8" ht="9" customHeight="1"/>
    <row r="153" spans="3:8" ht="9" customHeight="1"/>
    <row r="154" spans="3:8" ht="9" customHeight="1"/>
    <row r="155" spans="3:8" ht="9" customHeight="1"/>
    <row r="156" spans="3:8" ht="9" customHeight="1"/>
    <row r="157" spans="3:8" ht="9" customHeight="1"/>
    <row r="158" spans="3:8" ht="9" customHeight="1"/>
    <row r="159" spans="3:8" ht="9" customHeight="1"/>
    <row r="160" spans="3: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16">
    <mergeCell ref="B54:B56"/>
    <mergeCell ref="B18:B26"/>
    <mergeCell ref="B27:B30"/>
    <mergeCell ref="B31:B33"/>
    <mergeCell ref="B39:B43"/>
    <mergeCell ref="B47:B53"/>
    <mergeCell ref="B34:B38"/>
    <mergeCell ref="B44:B46"/>
    <mergeCell ref="O22:P28"/>
    <mergeCell ref="B9:B17"/>
    <mergeCell ref="M3:AA3"/>
    <mergeCell ref="B3:I3"/>
    <mergeCell ref="G7:I7"/>
    <mergeCell ref="B6:B8"/>
    <mergeCell ref="B4:I4"/>
    <mergeCell ref="E6:E8"/>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117</vt:i4>
      </vt:variant>
      <vt:variant>
        <vt:lpstr>Rangos con nombre</vt:lpstr>
      </vt:variant>
      <vt:variant>
        <vt:i4>109</vt:i4>
      </vt:variant>
    </vt:vector>
  </HeadingPairs>
  <TitlesOfParts>
    <vt:vector size="226" baseType="lpstr">
      <vt:lpstr>Presencia UNACH</vt:lpstr>
      <vt:lpstr>Oferta por nivel</vt:lpstr>
      <vt:lpstr>Oferta Licenciatura</vt:lpstr>
      <vt:lpstr>Oferta Posgrado</vt:lpstr>
      <vt:lpstr>UVD</vt:lpstr>
      <vt:lpstr>Asistencia médica  ENE</vt:lpstr>
      <vt:lpstr>Asistencia médica  JUL</vt:lpstr>
      <vt:lpstr>Capacitación UASU ENE</vt:lpstr>
      <vt:lpstr>Capacitación UASU JUL</vt:lpstr>
      <vt:lpstr>Servicio social ENE</vt:lpstr>
      <vt:lpstr>Servicio social JUL</vt:lpstr>
      <vt:lpstr>Seguro facultativo ENE</vt:lpstr>
      <vt:lpstr>Seguro facultativo JUL</vt:lpstr>
      <vt:lpstr>Beca de capacitación</vt:lpstr>
      <vt:lpstr>Beca de manutención federal</vt:lpstr>
      <vt:lpstr>Beca de apoyo a la manutención</vt:lpstr>
      <vt:lpstr>Beca o apoyo de titulación</vt:lpstr>
      <vt:lpstr>Beca jóvenes escribiendo</vt:lpstr>
      <vt:lpstr>Beca prácticas profesionales</vt:lpstr>
      <vt:lpstr>Actividades deportivas ENE</vt:lpstr>
      <vt:lpstr>Actividades deportivas JUL</vt:lpstr>
      <vt:lpstr>gestión ambiental ENE</vt:lpstr>
      <vt:lpstr>gestión ambiental JUL</vt:lpstr>
      <vt:lpstr>Actividades culturales ENE</vt:lpstr>
      <vt:lpstr>Actividades culturales JUL</vt:lpstr>
      <vt:lpstr>Matrícula Posgrado ENE</vt:lpstr>
      <vt:lpstr>Matrícula Posgrado JUL</vt:lpstr>
      <vt:lpstr>Egresados posgrado ENE</vt:lpstr>
      <vt:lpstr>Egresados posgrado JUL</vt:lpstr>
      <vt:lpstr>Titulados Posgrado JUL</vt:lpstr>
      <vt:lpstr>Titulados Posgrado ENE</vt:lpstr>
      <vt:lpstr>Matrícula Licenciatura ENE</vt:lpstr>
      <vt:lpstr>Matrícula Licenciatura JUL</vt:lpstr>
      <vt:lpstr>Ehresados Licenciatura ENE</vt:lpstr>
      <vt:lpstr>Ehresados Licenciatura JUL</vt:lpstr>
      <vt:lpstr>Titulados Licenciatura ENE</vt:lpstr>
      <vt:lpstr>Titulados Licenciatura JUL</vt:lpstr>
      <vt:lpstr>Estudiantes depto lenguas ENE</vt:lpstr>
      <vt:lpstr>Estudiantes depto lenguas JUL</vt:lpstr>
      <vt:lpstr>departo_de_lenguas tipo JUL</vt:lpstr>
      <vt:lpstr>departo_de_lenguas tipo ENE</vt:lpstr>
      <vt:lpstr>departo_de_lenguas género ENE</vt:lpstr>
      <vt:lpstr>departo_de_lenguas género JUL</vt:lpstr>
      <vt:lpstr>M. calidad según organismo ENE</vt:lpstr>
      <vt:lpstr>M. calidad según organismo JUL</vt:lpstr>
      <vt:lpstr>M.reconocida por su calidad ENE</vt:lpstr>
      <vt:lpstr>M.reconocida por su calidad JUL</vt:lpstr>
      <vt:lpstr>Matrícula Evaluable JUL</vt:lpstr>
      <vt:lpstr>Matrícula Evaluable ENE</vt:lpstr>
      <vt:lpstr>Préstamos bibliotecarios</vt:lpstr>
      <vt:lpstr>Acervo bibliográfico</vt:lpstr>
      <vt:lpstr>Aspirantes género ENE</vt:lpstr>
      <vt:lpstr>Aspirantes género JUL</vt:lpstr>
      <vt:lpstr>Aspirantes edad ENE</vt:lpstr>
      <vt:lpstr>Aspirantes edad JUL</vt:lpstr>
      <vt:lpstr>Convenios_Internacionales ENE</vt:lpstr>
      <vt:lpstr>Convenios_Internacionales JUL</vt:lpstr>
      <vt:lpstr>Convenios_Nacionales ENE</vt:lpstr>
      <vt:lpstr>Convenios_Nacionales JUL</vt:lpstr>
      <vt:lpstr>infra. fis. existente</vt:lpstr>
      <vt:lpstr>infra. fis. construída</vt:lpstr>
      <vt:lpstr>Perfiles_deseables PRODEP</vt:lpstr>
      <vt:lpstr>Cuerpos Académicos </vt:lpstr>
      <vt:lpstr>Proyectos de investigación</vt:lpstr>
      <vt:lpstr>Docentes en Cuerpos Académicos </vt:lpstr>
      <vt:lpstr>Beneficiarios catedras</vt:lpstr>
      <vt:lpstr>Miembros del SNI</vt:lpstr>
      <vt:lpstr>Miembros del SEI</vt:lpstr>
      <vt:lpstr>Matrícula PNPC JUL</vt:lpstr>
      <vt:lpstr>Matrícula PNPC ENE</vt:lpstr>
      <vt:lpstr>Tutorados JUL</vt:lpstr>
      <vt:lpstr>Tutorados ENE</vt:lpstr>
      <vt:lpstr>Tutores SiPIT JUL</vt:lpstr>
      <vt:lpstr>Tutores_categoría ENE</vt:lpstr>
      <vt:lpstr>Tutores SiPIT ENE</vt:lpstr>
      <vt:lpstr>Tutores_categoría JUL</vt:lpstr>
      <vt:lpstr>Resultados educativos</vt:lpstr>
      <vt:lpstr>Seguimiento de egresados</vt:lpstr>
      <vt:lpstr>subsidio federal_estatal</vt:lpstr>
      <vt:lpstr>P. autorizado_devengado</vt:lpstr>
      <vt:lpstr>Ingresos por fuente</vt:lpstr>
      <vt:lpstr>DAC Gasto_ingresos propios </vt:lpstr>
      <vt:lpstr>Presupuesto extraordinario</vt:lpstr>
      <vt:lpstr>DES Gasto_ingresos propios </vt:lpstr>
      <vt:lpstr>Administrativos JUL</vt:lpstr>
      <vt:lpstr>Administrativos ENE</vt:lpstr>
      <vt:lpstr>Académicos T.dedicación JUL</vt:lpstr>
      <vt:lpstr>Académicos T.dedicación ENE</vt:lpstr>
      <vt:lpstr>Académicos género_antigüedadJUL</vt:lpstr>
      <vt:lpstr>Académicos género_antigüedadENE</vt:lpstr>
      <vt:lpstr>Académicos género_n.estudiosENE</vt:lpstr>
      <vt:lpstr>Académicos género_n.estudiosJUL</vt:lpstr>
      <vt:lpstr>Académicos frente a grupo JUL</vt:lpstr>
      <vt:lpstr>Académicos frente a grupo ENE</vt:lpstr>
      <vt:lpstr>Académicos dedicación_grado JUL</vt:lpstr>
      <vt:lpstr>Académicos dedicación_grado ENE</vt:lpstr>
      <vt:lpstr>Académicos género_categoría JUL</vt:lpstr>
      <vt:lpstr>Académicos género_categoría ENE</vt:lpstr>
      <vt:lpstr>Actividades género e inclusión</vt:lpstr>
      <vt:lpstr>Defensa de los derechos uni</vt:lpstr>
      <vt:lpstr>Derechos de Autor</vt:lpstr>
      <vt:lpstr>TX Alumnos y menoresestanciaENE</vt:lpstr>
      <vt:lpstr>TX Alumnos y menoresestanciaJUL</vt:lpstr>
      <vt:lpstr>Alumnos_benef estancia tuxt ENE</vt:lpstr>
      <vt:lpstr>Alumnos_benef estancia tuxt JUL</vt:lpstr>
      <vt:lpstr>TP Alumnos y menoresestanciaENE</vt:lpstr>
      <vt:lpstr>TP Alumnos y menoresestanciaJUL</vt:lpstr>
      <vt:lpstr>Alumnos_benef estancia tapa ENE</vt:lpstr>
      <vt:lpstr>Alumnos_benef estancia tapa JUL</vt:lpstr>
      <vt:lpstr>Intercambio JUL</vt:lpstr>
      <vt:lpstr>Becas movil_nacional JUL</vt:lpstr>
      <vt:lpstr>Intercambio ENE</vt:lpstr>
      <vt:lpstr>Becas movil_nacional ENE</vt:lpstr>
      <vt:lpstr>Becas movil_Internacional ENE</vt:lpstr>
      <vt:lpstr>Becas movil_Internacional JUL</vt:lpstr>
      <vt:lpstr>Usuario Equipos de computo ENE</vt:lpstr>
      <vt:lpstr>Usuario Equipos de computo JUL</vt:lpstr>
      <vt:lpstr>'Académicos dedicación_grado ENE'!Área_de_impresión</vt:lpstr>
      <vt:lpstr>'Académicos dedicación_grado JUL'!Área_de_impresión</vt:lpstr>
      <vt:lpstr>'Académicos frente a grupo ENE'!Área_de_impresión</vt:lpstr>
      <vt:lpstr>'Académicos frente a grupo JUL'!Área_de_impresión</vt:lpstr>
      <vt:lpstr>'Académicos género_antigüedadENE'!Área_de_impresión</vt:lpstr>
      <vt:lpstr>'Académicos género_antigüedadJUL'!Área_de_impresión</vt:lpstr>
      <vt:lpstr>'Académicos género_categoría ENE'!Área_de_impresión</vt:lpstr>
      <vt:lpstr>'Académicos género_categoría JUL'!Área_de_impresión</vt:lpstr>
      <vt:lpstr>'Académicos género_n.estudiosENE'!Área_de_impresión</vt:lpstr>
      <vt:lpstr>'Académicos género_n.estudiosJUL'!Área_de_impresión</vt:lpstr>
      <vt:lpstr>'Académicos T.dedicación ENE'!Área_de_impresión</vt:lpstr>
      <vt:lpstr>'Académicos T.dedicación JUL'!Área_de_impresión</vt:lpstr>
      <vt:lpstr>'Acervo bibliográfico'!Área_de_impresión</vt:lpstr>
      <vt:lpstr>'Actividades culturales ENE'!Área_de_impresión</vt:lpstr>
      <vt:lpstr>'Actividades culturales JUL'!Área_de_impresión</vt:lpstr>
      <vt:lpstr>'Actividades deportivas ENE'!Área_de_impresión</vt:lpstr>
      <vt:lpstr>'Actividades deportivas JUL'!Área_de_impresión</vt:lpstr>
      <vt:lpstr>'Actividades género e inclusión'!Área_de_impresión</vt:lpstr>
      <vt:lpstr>'Administrativos ENE'!Área_de_impresión</vt:lpstr>
      <vt:lpstr>'Administrativos JUL'!Área_de_impresión</vt:lpstr>
      <vt:lpstr>'Alumnos_benef estancia tapa ENE'!Área_de_impresión</vt:lpstr>
      <vt:lpstr>'Asistencia médica  ENE'!Área_de_impresión</vt:lpstr>
      <vt:lpstr>'Asistencia médica  JUL'!Área_de_impresión</vt:lpstr>
      <vt:lpstr>'Aspirantes edad ENE'!Área_de_impresión</vt:lpstr>
      <vt:lpstr>'Aspirantes edad JUL'!Área_de_impresión</vt:lpstr>
      <vt:lpstr>'Aspirantes género ENE'!Área_de_impresión</vt:lpstr>
      <vt:lpstr>'Aspirantes género JUL'!Área_de_impresión</vt:lpstr>
      <vt:lpstr>'Beca de apoyo a la manutención'!Área_de_impresión</vt:lpstr>
      <vt:lpstr>'Beca de capacitación'!Área_de_impresión</vt:lpstr>
      <vt:lpstr>'Beca de manutención federal'!Área_de_impresión</vt:lpstr>
      <vt:lpstr>'Beca jóvenes escribiendo'!Área_de_impresión</vt:lpstr>
      <vt:lpstr>'Beca o apoyo de titulación'!Área_de_impresión</vt:lpstr>
      <vt:lpstr>'Beca prácticas profesionales'!Área_de_impresión</vt:lpstr>
      <vt:lpstr>'Becas movil_Internacional ENE'!Área_de_impresión</vt:lpstr>
      <vt:lpstr>'Becas movil_Internacional JUL'!Área_de_impresión</vt:lpstr>
      <vt:lpstr>'Becas movil_nacional ENE'!Área_de_impresión</vt:lpstr>
      <vt:lpstr>'Becas movil_nacional JUL'!Área_de_impresión</vt:lpstr>
      <vt:lpstr>'Beneficiarios catedras'!Área_de_impresión</vt:lpstr>
      <vt:lpstr>'Capacitación UASU ENE'!Área_de_impresión</vt:lpstr>
      <vt:lpstr>'Capacitación UASU JUL'!Área_de_impresión</vt:lpstr>
      <vt:lpstr>'Convenios_Internacionales ENE'!Área_de_impresión</vt:lpstr>
      <vt:lpstr>'Convenios_Internacionales JUL'!Área_de_impresión</vt:lpstr>
      <vt:lpstr>'Convenios_Nacionales ENE'!Área_de_impresión</vt:lpstr>
      <vt:lpstr>'Convenios_Nacionales JUL'!Área_de_impresión</vt:lpstr>
      <vt:lpstr>'Cuerpos Académicos '!Área_de_impresión</vt:lpstr>
      <vt:lpstr>'DAC Gasto_ingresos propios '!Área_de_impresión</vt:lpstr>
      <vt:lpstr>'departo_de_lenguas género ENE'!Área_de_impresión</vt:lpstr>
      <vt:lpstr>'departo_de_lenguas género JUL'!Área_de_impresión</vt:lpstr>
      <vt:lpstr>'departo_de_lenguas tipo ENE'!Área_de_impresión</vt:lpstr>
      <vt:lpstr>'departo_de_lenguas tipo JUL'!Área_de_impresión</vt:lpstr>
      <vt:lpstr>'Derechos de Autor'!Área_de_impresión</vt:lpstr>
      <vt:lpstr>'DES Gasto_ingresos propios '!Área_de_impresión</vt:lpstr>
      <vt:lpstr>'Docentes en Cuerpos Académicos '!Área_de_impresión</vt:lpstr>
      <vt:lpstr>'Egresados posgrado ENE'!Área_de_impresión</vt:lpstr>
      <vt:lpstr>'Egresados posgrado JUL'!Área_de_impresión</vt:lpstr>
      <vt:lpstr>'Ehresados Licenciatura ENE'!Área_de_impresión</vt:lpstr>
      <vt:lpstr>'Ehresados Licenciatura JUL'!Área_de_impresión</vt:lpstr>
      <vt:lpstr>'Estudiantes depto lenguas ENE'!Área_de_impresión</vt:lpstr>
      <vt:lpstr>'Estudiantes depto lenguas JUL'!Área_de_impresión</vt:lpstr>
      <vt:lpstr>'gestión ambiental ENE'!Área_de_impresión</vt:lpstr>
      <vt:lpstr>'gestión ambiental JUL'!Área_de_impresión</vt:lpstr>
      <vt:lpstr>'infra. fis. construída'!Área_de_impresión</vt:lpstr>
      <vt:lpstr>'infra. fis. existente'!Área_de_impresión</vt:lpstr>
      <vt:lpstr>'Ingresos por fuente'!Área_de_impresión</vt:lpstr>
      <vt:lpstr>'Intercambio ENE'!Área_de_impresión</vt:lpstr>
      <vt:lpstr>'Intercambio JUL'!Área_de_impresión</vt:lpstr>
      <vt:lpstr>'M. calidad según organismo ENE'!Área_de_impresión</vt:lpstr>
      <vt:lpstr>'M. calidad según organismo JUL'!Área_de_impresión</vt:lpstr>
      <vt:lpstr>'M.reconocida por su calidad ENE'!Área_de_impresión</vt:lpstr>
      <vt:lpstr>'M.reconocida por su calidad JUL'!Área_de_impresión</vt:lpstr>
      <vt:lpstr>'Matrícula Evaluable ENE'!Área_de_impresión</vt:lpstr>
      <vt:lpstr>'Matrícula Evaluable JUL'!Área_de_impresión</vt:lpstr>
      <vt:lpstr>'Matrícula Licenciatura ENE'!Área_de_impresión</vt:lpstr>
      <vt:lpstr>'Matrícula Licenciatura JUL'!Área_de_impresión</vt:lpstr>
      <vt:lpstr>'Matrícula PNPC ENE'!Área_de_impresión</vt:lpstr>
      <vt:lpstr>'Matrícula PNPC JUL'!Área_de_impresión</vt:lpstr>
      <vt:lpstr>'Matrícula Posgrado ENE'!Área_de_impresión</vt:lpstr>
      <vt:lpstr>'Matrícula Posgrado JUL'!Área_de_impresión</vt:lpstr>
      <vt:lpstr>'Miembros del SEI'!Área_de_impresión</vt:lpstr>
      <vt:lpstr>'Miembros del SNI'!Área_de_impresión</vt:lpstr>
      <vt:lpstr>'Oferta Licenciatura'!Área_de_impresión</vt:lpstr>
      <vt:lpstr>'Oferta por nivel'!Área_de_impresión</vt:lpstr>
      <vt:lpstr>'Oferta Posgrado'!Área_de_impresión</vt:lpstr>
      <vt:lpstr>'P. autorizado_devengado'!Área_de_impresión</vt:lpstr>
      <vt:lpstr>'Perfiles_deseables PRODEP'!Área_de_impresión</vt:lpstr>
      <vt:lpstr>'Presencia UNACH'!Área_de_impresión</vt:lpstr>
      <vt:lpstr>'Préstamos bibliotecarios'!Área_de_impresión</vt:lpstr>
      <vt:lpstr>'Presupuesto extraordinario'!Área_de_impresión</vt:lpstr>
      <vt:lpstr>'Proyectos de investigación'!Área_de_impresión</vt:lpstr>
      <vt:lpstr>'Resultados educativos'!Área_de_impresión</vt:lpstr>
      <vt:lpstr>'Seguimiento de egresados'!Área_de_impresión</vt:lpstr>
      <vt:lpstr>'Seguro facultativo ENE'!Área_de_impresión</vt:lpstr>
      <vt:lpstr>'Seguro facultativo JUL'!Área_de_impresión</vt:lpstr>
      <vt:lpstr>'Servicio social ENE'!Área_de_impresión</vt:lpstr>
      <vt:lpstr>'Servicio social JUL'!Área_de_impresión</vt:lpstr>
      <vt:lpstr>'subsidio federal_estatal'!Área_de_impresión</vt:lpstr>
      <vt:lpstr>'Titulados Licenciatura ENE'!Área_de_impresión</vt:lpstr>
      <vt:lpstr>'Titulados Licenciatura JUL'!Área_de_impresión</vt:lpstr>
      <vt:lpstr>'Titulados Posgrado ENE'!Área_de_impresión</vt:lpstr>
      <vt:lpstr>'Titulados Posgrado JUL'!Área_de_impresión</vt:lpstr>
      <vt:lpstr>'Tutorados ENE'!Área_de_impresión</vt:lpstr>
      <vt:lpstr>'Tutorados JUL'!Área_de_impresión</vt:lpstr>
      <vt:lpstr>'Tutores SiPIT ENE'!Área_de_impresión</vt:lpstr>
      <vt:lpstr>'Tutores SiPIT JUL'!Área_de_impresión</vt:lpstr>
      <vt:lpstr>'Tutores_categoría ENE'!Área_de_impresión</vt:lpstr>
      <vt:lpstr>'Tutores_categoría JUL'!Área_de_impresión</vt:lpstr>
      <vt:lpstr>'Usuario Equipos de computo ENE'!Área_de_impresión</vt:lpstr>
      <vt:lpstr>'Usuario Equipos de computo JUL'!Área_de_impresión</vt:lpstr>
      <vt:lpstr>UVD!Área_de_impresión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dc:title>
  <dc:subject>Aspirantes y Aceptados</dc:subject>
  <dc:creator>Marisol</dc:creator>
  <cp:lastModifiedBy>Luis</cp:lastModifiedBy>
  <cp:lastPrinted>2021-06-22T16:10:36Z</cp:lastPrinted>
  <dcterms:created xsi:type="dcterms:W3CDTF">1997-10-05T18:26:20Z</dcterms:created>
  <dcterms:modified xsi:type="dcterms:W3CDTF">2022-11-29T18:55:52Z</dcterms:modified>
</cp:coreProperties>
</file>